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5.xml" ContentType="application/vnd.openxmlformats-officedocument.spreadsheetml.pivotTabl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5.xml.rels" ContentType="application/vnd.openxmlformats-package.relationships+xml"/>
  <Override PartName="/xl/pivotCache/_rels/pivotCacheDefinition4.xml.rels" ContentType="application/vnd.openxmlformats-package.relationships+xml"/>
  <Override PartName="/xl/pivotCache/_rels/pivotCacheDefinition3.xml.rels" ContentType="application/vnd.openxmlformats-package.relationship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4.png" ContentType="image/png"/>
  <Override PartName="/xl/media/image3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7.png" ContentType="image/png"/>
  <Override PartName="/xl/media/image11.png" ContentType="image/png"/>
  <Override PartName="/xl/media/image8.png" ContentType="image/png"/>
  <Override PartName="/xl/media/image12.png" ContentType="image/png"/>
  <Override PartName="/xl/media/image9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roject Gallery" sheetId="2" state="visible" r:id="rId4"/>
    <sheet name="P1 Shipments" sheetId="3" state="visible" r:id="rId5"/>
    <sheet name="P1 Dashboard" sheetId="4" state="visible" r:id="rId6"/>
    <sheet name="P2 Ecom KPIs" sheetId="5" state="visible" r:id="rId7"/>
    <sheet name="P3 Security" sheetId="6" state="visible" r:id="rId8"/>
    <sheet name="P4 Network" sheetId="7" state="visible" r:id="rId9"/>
    <sheet name="P5 Exceptions" sheetId="8" state="visible" r:id="rId10"/>
    <sheet name="P7 Service Desk" sheetId="9" state="visible" r:id="rId11"/>
    <sheet name="P7 Desk Dashboard" sheetId="10" state="visible" r:id="rId12"/>
    <sheet name="P8 Open Scene Model" sheetId="11" state="visible" r:id="rId13"/>
    <sheet name="P9 Inventory" sheetId="12" state="visible" r:id="rId14"/>
    <sheet name="Pivot Delivery" sheetId="13" state="visible" r:id="rId15"/>
    <sheet name="Pivot Assets" sheetId="14" state="visible" r:id="rId16"/>
    <sheet name="Pivot Exceptions" sheetId="15" state="visible" r:id="rId17"/>
    <sheet name="Pivot Tickets" sheetId="16" state="visible" r:id="rId18"/>
    <sheet name="Pivot Inventory" sheetId="17" state="visible" r:id="rId19"/>
  </sheets>
  <definedNames>
    <definedName function="false" hidden="true" localSheetId="2" name="_xlnm._FilterDatabase" vbProcedure="false">'P1 Shipments'!$A$4:$N$3004</definedName>
    <definedName function="false" hidden="true" localSheetId="7" name="_xlnm._FilterDatabase" vbProcedure="false">'P5 Exceptions'!$A$4:$L$237</definedName>
    <definedName function="false" hidden="true" localSheetId="8" name="_xlnm._FilterDatabase" vbProcedure="false">'P7 Service Desk'!$A$4:$L$2504</definedName>
    <definedName function="false" hidden="true" localSheetId="11" name="_xlnm._FilterDatabase" vbProcedure="false">'P9 Inventory'!$A$4:$R$1204</definedName>
  </definedNames>
  <calcPr iterateCount="100" refMode="A1" iterate="false" iterateDelta="0.0001"/>
  <pivotCaches>
    <pivotCache cacheId="1" r:id="rId21"/>
    <pivotCache cacheId="2" r:id="rId22"/>
    <pivotCache cacheId="3" r:id="rId23"/>
    <pivotCache cacheId="4" r:id="rId24"/>
    <pivotCache cacheId="5" r:id="rId2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<sst xmlns="http://schemas.openxmlformats.org/spreadsheetml/2006/main" count="43999" uniqueCount="9972">
  <si>
    <t xml:space="preserve">ZOLA HUNA</t>
  </si>
  <si>
    <t xml:space="preserve">Data, Systems &amp; Operations Analyst · E-commerce · Logistics &amp; Aviation · Supply Chain · Retail · IT &amp; Cybersecurity</t>
  </si>
  <si>
    <t xml:space="preserve">Johannesburg, South Africa (GMT+2) · zolahuna.zo@gmail.com · +27 65 948 9509 · linkedin.com/in/zola-huna-aa7b51241 · Portfolio: zeehuna.github.io · GitHub: github.com/ZeeHuna</t>
  </si>
  <si>
    <t xml:space="preserve">Recruiters: every project below has runnable code, data and charts on GitHub. This workbook shows the Excel side: live formulas, pivot tables, dashboards and a financial model.</t>
  </si>
  <si>
    <t xml:space="preserve">#</t>
  </si>
  <si>
    <t xml:space="preserve">Project</t>
  </si>
  <si>
    <t xml:space="preserve">Certificate / experience applied</t>
  </si>
  <si>
    <t xml:space="preserve">Excel skills shown</t>
  </si>
  <si>
    <t xml:space="preserve">Tabs</t>
  </si>
  <si>
    <t xml:space="preserve">Air Express Delivery Performance</t>
  </si>
  <si>
    <t xml:space="preserve">Google Data Analytics</t>
  </si>
  <si>
    <t xml:space="preserve">AVERAGEIFS / COUNTIFS dashboard, charts, pivot (hub × month)</t>
  </si>
  <si>
    <t xml:space="preserve">P1 Shipments · P1 Dashboard · Pivot Delivery</t>
  </si>
  <si>
    <t xml:space="preserve">Scan: zeehuna.github.io</t>
  </si>
  <si>
    <t xml:space="preserve">E-commerce KPI Model (Power BI)</t>
  </si>
  <si>
    <t xml:space="preserve">Microsoft Power BI Advanced</t>
  </si>
  <si>
    <t xml:space="preserve">KPI trend table, YoY variance formulas, combo charts</t>
  </si>
  <si>
    <t xml:space="preserve">P2 Ecom KPIs</t>
  </si>
  <si>
    <t xml:space="preserve">Security Log Analysis &amp; IR</t>
  </si>
  <si>
    <t xml:space="preserve">Google Cybersecurity</t>
  </si>
  <si>
    <t xml:space="preserve">Risk scoring formulas, colour-scale heat map, alert log</t>
  </si>
  <si>
    <t xml:space="preserve">P3 Security</t>
  </si>
  <si>
    <t xml:space="preserve">SME Network Hardening</t>
  </si>
  <si>
    <t xml:space="preserve">Secure Infrastructure Technician</t>
  </si>
  <si>
    <t xml:space="preserve">Asset inventory, compliance deltas, pivot (asset type × patch)</t>
  </si>
  <si>
    <t xml:space="preserve">P4 Network · Pivot Assets</t>
  </si>
  <si>
    <t xml:space="preserve">Shipment Exception Bot</t>
  </si>
  <si>
    <t xml:space="preserve">Python Automation (Angela Yu)</t>
  </si>
  <si>
    <t xml:space="preserve">Bot output action list + pivot (exception × severity)</t>
  </si>
  <si>
    <t xml:space="preserve">P5 Exceptions · Pivot Exceptions</t>
  </si>
  <si>
    <t xml:space="preserve">IT Service Desk Analytics</t>
  </si>
  <si>
    <t xml:space="preserve">IT service management (ITIL 4 practices)</t>
  </si>
  <si>
    <t xml:space="preserve">SLA formulas, COUNTIFS Pareto, pivot (category × priority)</t>
  </si>
  <si>
    <t xml:space="preserve">P7 Service Desk · P7 Desk Dashboard · Pivot Tickets</t>
  </si>
  <si>
    <t xml:space="preserve">Open Scene Financial Model</t>
  </si>
  <si>
    <t xml:space="preserve">My own venture</t>
  </si>
  <si>
    <t xml:space="preserve">Live 36-month driver model with scenario selector (INDEX/MATCH, data validation)</t>
  </si>
  <si>
    <t xml:space="preserve">P8 Open Scene Model</t>
  </si>
  <si>
    <t xml:space="preserve">Retail Inventory Optimisation</t>
  </si>
  <si>
    <t xml:space="preserve">E-commerce retail (50k+ SKUs)</t>
  </si>
  <si>
    <t xml:space="preserve">Safety stock &amp; ROP formulas (SQRT, IF), status logic, pivot (ABC × XYZ)</t>
  </si>
  <si>
    <t xml:space="preserve">P9 Inventory · Pivot Inventory</t>
  </si>
  <si>
    <t xml:space="preserve">Certification / Education</t>
  </si>
  <si>
    <t xml:space="preserve">Provider</t>
  </si>
  <si>
    <t xml:space="preserve">Year</t>
  </si>
  <si>
    <t xml:space="preserve">Google Data Analytics Professional Certificate</t>
  </si>
  <si>
    <t xml:space="preserve">Google / Coursera</t>
  </si>
  <si>
    <t xml:space="preserve">2023</t>
  </si>
  <si>
    <t xml:space="preserve">Google Cybersecurity Professional Certificate</t>
  </si>
  <si>
    <t xml:space="preserve">2025</t>
  </si>
  <si>
    <t xml:space="preserve">Boston City Campus (DHL bursary)</t>
  </si>
  <si>
    <t xml:space="preserve">Professional training</t>
  </si>
  <si>
    <t xml:space="preserve">2026</t>
  </si>
  <si>
    <t xml:space="preserve">100 Days of Code: Python</t>
  </si>
  <si>
    <t xml:space="preserve">Udemy · Dr Angela Yu</t>
  </si>
  <si>
    <t xml:space="preserve">On the job at DHL Express, O.R. Tambo</t>
  </si>
  <si>
    <t xml:space="preserve">Full-Stack Web Development Bootcamp</t>
  </si>
  <si>
    <t xml:space="preserve">All project data is synthetic (seeded scripts) and modelled on real-world patterns; no employer or customer data is used.</t>
  </si>
  <si>
    <t xml:space="preserve">Project Gallery · charts, dashboards and screenshots from the GitHub projects</t>
  </si>
  <si>
    <t xml:space="preserve">Every image below is generated by the project code at github.com/ZeeHuna (zeehuna.github.io)</t>
  </si>
  <si>
    <t xml:space="preserve">01 Air express delivery analytics</t>
  </si>
  <si>
    <t xml:space="preserve">02 Power BI KPI model</t>
  </si>
  <si>
    <t xml:space="preserve">03 Security log analysis</t>
  </si>
  <si>
    <t xml:space="preserve">04 Network hardening</t>
  </si>
  <si>
    <t xml:space="preserve">05 Shipment exception bot</t>
  </si>
  <si>
    <t xml:space="preserve">06 Open Scene web prototype</t>
  </si>
  <si>
    <t xml:space="preserve">07 IT service desk analytics</t>
  </si>
  <si>
    <t xml:space="preserve">08 Open Scene financial model</t>
  </si>
  <si>
    <t xml:space="preserve">09 Retail inventory optimisation</t>
  </si>
  <si>
    <t xml:space="preserve">Project 1 · Air Express Shipments (3,000-row sample)</t>
  </si>
  <si>
    <t xml:space="preserve">Google Data Analytics · cleaned data from the Python pipeline · On Time and Days Late are live formulas</t>
  </si>
  <si>
    <t xml:space="preserve">Shipment ID</t>
  </si>
  <si>
    <t xml:space="preserve">Month</t>
  </si>
  <si>
    <t xml:space="preserve">Origin Hub</t>
  </si>
  <si>
    <t xml:space="preserve">Service</t>
  </si>
  <si>
    <t xml:space="preserve">Segment</t>
  </si>
  <si>
    <t xml:space="preserve">Customs</t>
  </si>
  <si>
    <t xml:space="preserve">Clearance (h)</t>
  </si>
  <si>
    <t xml:space="preserve">Promised Days</t>
  </si>
  <si>
    <t xml:space="preserve">Actual Days</t>
  </si>
  <si>
    <t xml:space="preserve">Delay Reason</t>
  </si>
  <si>
    <t xml:space="preserve">Cost (R)</t>
  </si>
  <si>
    <t xml:space="preserve">CSAT</t>
  </si>
  <si>
    <t xml:space="preserve">On Time</t>
  </si>
  <si>
    <t xml:space="preserve">Days Late</t>
  </si>
  <si>
    <t xml:space="preserve">AWB7400011903</t>
  </si>
  <si>
    <t xml:space="preserve">2026-01</t>
  </si>
  <si>
    <t xml:space="preserve">BFN</t>
  </si>
  <si>
    <t xml:space="preserve">Express Worldwide</t>
  </si>
  <si>
    <t xml:space="preserve">E-commerce B2C</t>
  </si>
  <si>
    <t xml:space="preserve">Y</t>
  </si>
  <si>
    <t xml:space="preserve">AWB7400012636</t>
  </si>
  <si>
    <t xml:space="preserve">JNB</t>
  </si>
  <si>
    <t xml:space="preserve">Express 12:00</t>
  </si>
  <si>
    <t xml:space="preserve">AWB7400011287</t>
  </si>
  <si>
    <t xml:space="preserve">DUR</t>
  </si>
  <si>
    <t xml:space="preserve">Economy Select</t>
  </si>
  <si>
    <t xml:space="preserve">B2B Account</t>
  </si>
  <si>
    <t xml:space="preserve">AWB7400017495</t>
  </si>
  <si>
    <t xml:space="preserve">AWB7400006147</t>
  </si>
  <si>
    <t xml:space="preserve">PLZ</t>
  </si>
  <si>
    <t xml:space="preserve">Healthcare</t>
  </si>
  <si>
    <t xml:space="preserve">AWB7400012381</t>
  </si>
  <si>
    <t xml:space="preserve">SME</t>
  </si>
  <si>
    <t xml:space="preserve">AWB7400012851</t>
  </si>
  <si>
    <t xml:space="preserve">CPT</t>
  </si>
  <si>
    <t xml:space="preserve">AWB7400015394</t>
  </si>
  <si>
    <t xml:space="preserve">AWB7400009534</t>
  </si>
  <si>
    <t xml:space="preserve">AWB7400000937</t>
  </si>
  <si>
    <t xml:space="preserve">AWB7400016949</t>
  </si>
  <si>
    <t xml:space="preserve">Express 9:00</t>
  </si>
  <si>
    <t xml:space="preserve">AWB7400022572</t>
  </si>
  <si>
    <t xml:space="preserve">AWB7400011210</t>
  </si>
  <si>
    <t xml:space="preserve">AWB7400003086</t>
  </si>
  <si>
    <t xml:space="preserve">AWB7400010805</t>
  </si>
  <si>
    <t xml:space="preserve">AWB7400011213</t>
  </si>
  <si>
    <t xml:space="preserve">N</t>
  </si>
  <si>
    <t xml:space="preserve">Customs documentation</t>
  </si>
  <si>
    <t xml:space="preserve">AWB7400006992</t>
  </si>
  <si>
    <t xml:space="preserve">AWB7400017654</t>
  </si>
  <si>
    <t xml:space="preserve">AWB7400000553</t>
  </si>
  <si>
    <t xml:space="preserve">AWB7400004695</t>
  </si>
  <si>
    <t xml:space="preserve">AWB7400017671</t>
  </si>
  <si>
    <t xml:space="preserve">AWB7400016764</t>
  </si>
  <si>
    <t xml:space="preserve">AWB7400008743</t>
  </si>
  <si>
    <t xml:space="preserve">Incorrect address</t>
  </si>
  <si>
    <t xml:space="preserve">AWB7400010173</t>
  </si>
  <si>
    <t xml:space="preserve">AWB7400003569</t>
  </si>
  <si>
    <t xml:space="preserve">AWB7400015602</t>
  </si>
  <si>
    <t xml:space="preserve">AWB7400013168</t>
  </si>
  <si>
    <t xml:space="preserve">AWB7400020722</t>
  </si>
  <si>
    <t xml:space="preserve">AWB7400002019</t>
  </si>
  <si>
    <t xml:space="preserve">AWB7400012603</t>
  </si>
  <si>
    <t xml:space="preserve">Consignee unavailable</t>
  </si>
  <si>
    <t xml:space="preserve">AWB7400011980</t>
  </si>
  <si>
    <t xml:space="preserve">AWB7400011009</t>
  </si>
  <si>
    <t xml:space="preserve">AWB7400001425</t>
  </si>
  <si>
    <t xml:space="preserve">AWB7400003327</t>
  </si>
  <si>
    <t xml:space="preserve">AWB7400017633</t>
  </si>
  <si>
    <t xml:space="preserve">AWB7400015534</t>
  </si>
  <si>
    <t xml:space="preserve">AWB7400002141</t>
  </si>
  <si>
    <t xml:space="preserve">AWB7400018096</t>
  </si>
  <si>
    <t xml:space="preserve">AWB7400001753</t>
  </si>
  <si>
    <t xml:space="preserve">AWB7400001274</t>
  </si>
  <si>
    <t xml:space="preserve">AWB7400014568</t>
  </si>
  <si>
    <t xml:space="preserve">ELS</t>
  </si>
  <si>
    <t xml:space="preserve">AWB7400010863</t>
  </si>
  <si>
    <t xml:space="preserve">AWB7400013592</t>
  </si>
  <si>
    <t xml:space="preserve">AWB7400018524</t>
  </si>
  <si>
    <t xml:space="preserve">AWB7400000461</t>
  </si>
  <si>
    <t xml:space="preserve">AWB7400018373</t>
  </si>
  <si>
    <t xml:space="preserve">AWB7400008561</t>
  </si>
  <si>
    <t xml:space="preserve">AWB7400020047</t>
  </si>
  <si>
    <t xml:space="preserve">AWB7400011984</t>
  </si>
  <si>
    <t xml:space="preserve">AWB7400004051</t>
  </si>
  <si>
    <t xml:space="preserve">AWB7400007088</t>
  </si>
  <si>
    <t xml:space="preserve">AWB7400002759</t>
  </si>
  <si>
    <t xml:space="preserve">AWB7400000866</t>
  </si>
  <si>
    <t xml:space="preserve">AWB7400007636</t>
  </si>
  <si>
    <t xml:space="preserve">AWB7400018490</t>
  </si>
  <si>
    <t xml:space="preserve">AWB7400019668</t>
  </si>
  <si>
    <t xml:space="preserve">AWB7400017299</t>
  </si>
  <si>
    <t xml:space="preserve">AWB7400021273</t>
  </si>
  <si>
    <t xml:space="preserve">AWB7400001374</t>
  </si>
  <si>
    <t xml:space="preserve">AWB7400017307</t>
  </si>
  <si>
    <t xml:space="preserve">AWB7400021589</t>
  </si>
  <si>
    <t xml:space="preserve">AWB7400007745</t>
  </si>
  <si>
    <t xml:space="preserve">AWB7400002888</t>
  </si>
  <si>
    <t xml:space="preserve">AWB7400005365</t>
  </si>
  <si>
    <t xml:space="preserve">AWB7400019917</t>
  </si>
  <si>
    <t xml:space="preserve">AWB7400008271</t>
  </si>
  <si>
    <t xml:space="preserve">AWB7400007392</t>
  </si>
  <si>
    <t xml:space="preserve">AWB7400011806</t>
  </si>
  <si>
    <t xml:space="preserve">AWB7400009840</t>
  </si>
  <si>
    <t xml:space="preserve">AWB7400006154</t>
  </si>
  <si>
    <t xml:space="preserve">AWB7400012730</t>
  </si>
  <si>
    <t xml:space="preserve">AWB7400008073</t>
  </si>
  <si>
    <t xml:space="preserve">AWB7400004393</t>
  </si>
  <si>
    <t xml:space="preserve">AWB7400019100</t>
  </si>
  <si>
    <t xml:space="preserve">AWB7400000462</t>
  </si>
  <si>
    <t xml:space="preserve">AWB7400023970</t>
  </si>
  <si>
    <t xml:space="preserve">AWB7400007154</t>
  </si>
  <si>
    <t xml:space="preserve">AWB7400015930</t>
  </si>
  <si>
    <t xml:space="preserve">AWB7400017162</t>
  </si>
  <si>
    <t xml:space="preserve">AWB7400012057</t>
  </si>
  <si>
    <t xml:space="preserve">AWB7400006610</t>
  </si>
  <si>
    <t xml:space="preserve">AWB7400020335</t>
  </si>
  <si>
    <t xml:space="preserve">AWB7400001434</t>
  </si>
  <si>
    <t xml:space="preserve">AWB7400021833</t>
  </si>
  <si>
    <t xml:space="preserve">AWB7400007626</t>
  </si>
  <si>
    <t xml:space="preserve">AWB7400003937</t>
  </si>
  <si>
    <t xml:space="preserve">AWB7400011593</t>
  </si>
  <si>
    <t xml:space="preserve">AWB7400005983</t>
  </si>
  <si>
    <t xml:space="preserve">AWB7400008295</t>
  </si>
  <si>
    <t xml:space="preserve">AWB7400014807</t>
  </si>
  <si>
    <t xml:space="preserve">AWB7400006390</t>
  </si>
  <si>
    <t xml:space="preserve">AWB7400012411</t>
  </si>
  <si>
    <t xml:space="preserve">AWB7400006547</t>
  </si>
  <si>
    <t xml:space="preserve">AWB7400020283</t>
  </si>
  <si>
    <t xml:space="preserve">Duties unpaid</t>
  </si>
  <si>
    <t xml:space="preserve">AWB7400021655</t>
  </si>
  <si>
    <t xml:space="preserve">AWB7400018795</t>
  </si>
  <si>
    <t xml:space="preserve">AWB7400017503</t>
  </si>
  <si>
    <t xml:space="preserve">AWB7400021900</t>
  </si>
  <si>
    <t xml:space="preserve">AWB7400006987</t>
  </si>
  <si>
    <t xml:space="preserve">AWB7400020787</t>
  </si>
  <si>
    <t xml:space="preserve">AWB7400012372</t>
  </si>
  <si>
    <t xml:space="preserve">AWB7400015096</t>
  </si>
  <si>
    <t xml:space="preserve">Flight capacity</t>
  </si>
  <si>
    <t xml:space="preserve">AWB7400012435</t>
  </si>
  <si>
    <t xml:space="preserve">AWB7400007225</t>
  </si>
  <si>
    <t xml:space="preserve">AWB7400008958</t>
  </si>
  <si>
    <t xml:space="preserve">AWB7400008100</t>
  </si>
  <si>
    <t xml:space="preserve">AWB7400010920</t>
  </si>
  <si>
    <t xml:space="preserve">AWB7400011244</t>
  </si>
  <si>
    <t xml:space="preserve">AWB7400001100</t>
  </si>
  <si>
    <t xml:space="preserve">AWB7400022815</t>
  </si>
  <si>
    <t xml:space="preserve">AWB7400003659</t>
  </si>
  <si>
    <t xml:space="preserve">AWB7400003608</t>
  </si>
  <si>
    <t xml:space="preserve">AWB7400000331</t>
  </si>
  <si>
    <t xml:space="preserve">AWB7400022495</t>
  </si>
  <si>
    <t xml:space="preserve">AWB7400017110</t>
  </si>
  <si>
    <t xml:space="preserve">AWB7400007618</t>
  </si>
  <si>
    <t xml:space="preserve">AWB7400005405</t>
  </si>
  <si>
    <t xml:space="preserve">AWB7400009655</t>
  </si>
  <si>
    <t xml:space="preserve">AWB7400009783</t>
  </si>
  <si>
    <t xml:space="preserve">AWB7400002622</t>
  </si>
  <si>
    <t xml:space="preserve">AWB7400006483</t>
  </si>
  <si>
    <t xml:space="preserve">AWB7400023005</t>
  </si>
  <si>
    <t xml:space="preserve">AWB7400000118</t>
  </si>
  <si>
    <t xml:space="preserve">AWB7400014926</t>
  </si>
  <si>
    <t xml:space="preserve">AWB7400005686</t>
  </si>
  <si>
    <t xml:space="preserve">AWB7400009512</t>
  </si>
  <si>
    <t xml:space="preserve">AWB7400023200</t>
  </si>
  <si>
    <t xml:space="preserve">AWB7400023076</t>
  </si>
  <si>
    <t xml:space="preserve">AWB7400022236</t>
  </si>
  <si>
    <t xml:space="preserve">AWB7400017484</t>
  </si>
  <si>
    <t xml:space="preserve">AWB7400023067</t>
  </si>
  <si>
    <t xml:space="preserve">AWB7400002664</t>
  </si>
  <si>
    <t xml:space="preserve">AWB7400019818</t>
  </si>
  <si>
    <t xml:space="preserve">AWB7400018502</t>
  </si>
  <si>
    <t xml:space="preserve">AWB7400021166</t>
  </si>
  <si>
    <t xml:space="preserve">AWB7400007881</t>
  </si>
  <si>
    <t xml:space="preserve">AWB7400023836</t>
  </si>
  <si>
    <t xml:space="preserve">AWB7400009422</t>
  </si>
  <si>
    <t xml:space="preserve">AWB7400004320</t>
  </si>
  <si>
    <t xml:space="preserve">AWB7400019708</t>
  </si>
  <si>
    <t xml:space="preserve">AWB7400022218</t>
  </si>
  <si>
    <t xml:space="preserve">AWB7400021651</t>
  </si>
  <si>
    <t xml:space="preserve">AWB7400011973</t>
  </si>
  <si>
    <t xml:space="preserve">AWB7400013724</t>
  </si>
  <si>
    <t xml:space="preserve">AWB7400003111</t>
  </si>
  <si>
    <t xml:space="preserve">AWB7400021346</t>
  </si>
  <si>
    <t xml:space="preserve">AWB7400005793</t>
  </si>
  <si>
    <t xml:space="preserve">AWB7400012316</t>
  </si>
  <si>
    <t xml:space="preserve">AWB7400015260</t>
  </si>
  <si>
    <t xml:space="preserve">AWB7400000619</t>
  </si>
  <si>
    <t xml:space="preserve">AWB7400022009</t>
  </si>
  <si>
    <t xml:space="preserve">AWB7400010147</t>
  </si>
  <si>
    <t xml:space="preserve">AWB7400006769</t>
  </si>
  <si>
    <t xml:space="preserve">AWB7400003287</t>
  </si>
  <si>
    <t xml:space="preserve">AWB7400017887</t>
  </si>
  <si>
    <t xml:space="preserve">AWB7400002065</t>
  </si>
  <si>
    <t xml:space="preserve">AWB7400009306</t>
  </si>
  <si>
    <t xml:space="preserve">AWB7400023490</t>
  </si>
  <si>
    <t xml:space="preserve">AWB7400016988</t>
  </si>
  <si>
    <t xml:space="preserve">AWB7400007801</t>
  </si>
  <si>
    <t xml:space="preserve">AWB7400008328</t>
  </si>
  <si>
    <t xml:space="preserve">AWB7400000164</t>
  </si>
  <si>
    <t xml:space="preserve">AWB7400015380</t>
  </si>
  <si>
    <t xml:space="preserve">AWB7400014058</t>
  </si>
  <si>
    <t xml:space="preserve">AWB7400006620</t>
  </si>
  <si>
    <t xml:space="preserve">AWB7400006486</t>
  </si>
  <si>
    <t xml:space="preserve">AWB7400004198</t>
  </si>
  <si>
    <t xml:space="preserve">AWB7400009184</t>
  </si>
  <si>
    <t xml:space="preserve">AWB7400008399</t>
  </si>
  <si>
    <t xml:space="preserve">AWB7400019982</t>
  </si>
  <si>
    <t xml:space="preserve">AWB7400004300</t>
  </si>
  <si>
    <t xml:space="preserve">AWB7400001155</t>
  </si>
  <si>
    <t xml:space="preserve">AWB7400002243</t>
  </si>
  <si>
    <t xml:space="preserve">AWB7400003018</t>
  </si>
  <si>
    <t xml:space="preserve">AWB7400015585</t>
  </si>
  <si>
    <t xml:space="preserve">AWB7400017860</t>
  </si>
  <si>
    <t xml:space="preserve">AWB7400006598</t>
  </si>
  <si>
    <t xml:space="preserve">AWB7400002242</t>
  </si>
  <si>
    <t xml:space="preserve">AWB7400016383</t>
  </si>
  <si>
    <t xml:space="preserve">AWB7400001380</t>
  </si>
  <si>
    <t xml:space="preserve">AWB7400014000</t>
  </si>
  <si>
    <t xml:space="preserve">AWB7400011641</t>
  </si>
  <si>
    <t xml:space="preserve">AWB7400018025</t>
  </si>
  <si>
    <t xml:space="preserve">AWB7400006717</t>
  </si>
  <si>
    <t xml:space="preserve">AWB7400012786</t>
  </si>
  <si>
    <t xml:space="preserve">AWB7400012937</t>
  </si>
  <si>
    <t xml:space="preserve">AWB7400023042</t>
  </si>
  <si>
    <t xml:space="preserve">AWB7400009448</t>
  </si>
  <si>
    <t xml:space="preserve">AWB7400004735</t>
  </si>
  <si>
    <t xml:space="preserve">AWB7400013596</t>
  </si>
  <si>
    <t xml:space="preserve">AWB7400017769</t>
  </si>
  <si>
    <t xml:space="preserve">AWB7400007641</t>
  </si>
  <si>
    <t xml:space="preserve">AWB7400023119</t>
  </si>
  <si>
    <t xml:space="preserve">AWB7400007870</t>
  </si>
  <si>
    <t xml:space="preserve">AWB7400018729</t>
  </si>
  <si>
    <t xml:space="preserve">AWB7400021038</t>
  </si>
  <si>
    <t xml:space="preserve">AWB7400020372</t>
  </si>
  <si>
    <t xml:space="preserve">AWB7400000192</t>
  </si>
  <si>
    <t xml:space="preserve">AWB7400017199</t>
  </si>
  <si>
    <t xml:space="preserve">AWB7400005816</t>
  </si>
  <si>
    <t xml:space="preserve">AWB7400001462</t>
  </si>
  <si>
    <t xml:space="preserve">AWB7400005399</t>
  </si>
  <si>
    <t xml:space="preserve">AWB7400014455</t>
  </si>
  <si>
    <t xml:space="preserve">AWB7400005480</t>
  </si>
  <si>
    <t xml:space="preserve">AWB7400000351</t>
  </si>
  <si>
    <t xml:space="preserve">AWB7400008690</t>
  </si>
  <si>
    <t xml:space="preserve">AWB7400001268</t>
  </si>
  <si>
    <t xml:space="preserve">AWB7400021725</t>
  </si>
  <si>
    <t xml:space="preserve">AWB7400013270</t>
  </si>
  <si>
    <t xml:space="preserve">AWB7400007172</t>
  </si>
  <si>
    <t xml:space="preserve">AWB7400001290</t>
  </si>
  <si>
    <t xml:space="preserve">AWB7400008839</t>
  </si>
  <si>
    <t xml:space="preserve">AWB7400000705</t>
  </si>
  <si>
    <t xml:space="preserve">AWB7400011470</t>
  </si>
  <si>
    <t xml:space="preserve">AWB7400009547</t>
  </si>
  <si>
    <t xml:space="preserve">AWB7400001532</t>
  </si>
  <si>
    <t xml:space="preserve">AWB7400011892</t>
  </si>
  <si>
    <t xml:space="preserve">AWB7400007226</t>
  </si>
  <si>
    <t xml:space="preserve">AWB7400011458</t>
  </si>
  <si>
    <t xml:space="preserve">AWB7400010098</t>
  </si>
  <si>
    <t xml:space="preserve">AWB7400002543</t>
  </si>
  <si>
    <t xml:space="preserve">AWB7400009719</t>
  </si>
  <si>
    <t xml:space="preserve">AWB7400011909</t>
  </si>
  <si>
    <t xml:space="preserve">AWB7400023312</t>
  </si>
  <si>
    <t xml:space="preserve">AWB7400006667</t>
  </si>
  <si>
    <t xml:space="preserve">AWB7400021635</t>
  </si>
  <si>
    <t xml:space="preserve">AWB7400007287</t>
  </si>
  <si>
    <t xml:space="preserve">AWB7400021381</t>
  </si>
  <si>
    <t xml:space="preserve">AWB7400022391</t>
  </si>
  <si>
    <t xml:space="preserve">AWB7400008326</t>
  </si>
  <si>
    <t xml:space="preserve">AWB7400019934</t>
  </si>
  <si>
    <t xml:space="preserve">AWB7400001813</t>
  </si>
  <si>
    <t xml:space="preserve">AWB7400019335</t>
  </si>
  <si>
    <t xml:space="preserve">AWB7400018612</t>
  </si>
  <si>
    <t xml:space="preserve">AWB7400002738</t>
  </si>
  <si>
    <t xml:space="preserve">AWB7400004473</t>
  </si>
  <si>
    <t xml:space="preserve">AWB7400003021</t>
  </si>
  <si>
    <t xml:space="preserve">AWB7400013612</t>
  </si>
  <si>
    <t xml:space="preserve">AWB7400023846</t>
  </si>
  <si>
    <t xml:space="preserve">AWB7400016619</t>
  </si>
  <si>
    <t xml:space="preserve">AWB7400004653</t>
  </si>
  <si>
    <t xml:space="preserve">AWB7400002658</t>
  </si>
  <si>
    <t xml:space="preserve">AWB7400013656</t>
  </si>
  <si>
    <t xml:space="preserve">AWB7400018235</t>
  </si>
  <si>
    <t xml:space="preserve">AWB7400020137</t>
  </si>
  <si>
    <t xml:space="preserve">AWB7400005627</t>
  </si>
  <si>
    <t xml:space="preserve">AWB7400016675</t>
  </si>
  <si>
    <t xml:space="preserve">AWB7400018695</t>
  </si>
  <si>
    <t xml:space="preserve">AWB7400011790</t>
  </si>
  <si>
    <t xml:space="preserve">AWB7400015606</t>
  </si>
  <si>
    <t xml:space="preserve">AWB7400006840</t>
  </si>
  <si>
    <t xml:space="preserve">AWB7400013009</t>
  </si>
  <si>
    <t xml:space="preserve">AWB7400014408</t>
  </si>
  <si>
    <t xml:space="preserve">AWB7400014220</t>
  </si>
  <si>
    <t xml:space="preserve">Weather</t>
  </si>
  <si>
    <t xml:space="preserve">AWB7400003301</t>
  </si>
  <si>
    <t xml:space="preserve">AWB7400004164</t>
  </si>
  <si>
    <t xml:space="preserve">AWB7400008586</t>
  </si>
  <si>
    <t xml:space="preserve">AWB7400008713</t>
  </si>
  <si>
    <t xml:space="preserve">AWB7400016332</t>
  </si>
  <si>
    <t xml:space="preserve">AWB7400021396</t>
  </si>
  <si>
    <t xml:space="preserve">AWB7400014715</t>
  </si>
  <si>
    <t xml:space="preserve">AWB7400007736</t>
  </si>
  <si>
    <t xml:space="preserve">AWB7400013508</t>
  </si>
  <si>
    <t xml:space="preserve">AWB7400018759</t>
  </si>
  <si>
    <t xml:space="preserve">AWB7400012557</t>
  </si>
  <si>
    <t xml:space="preserve">AWB7400017188</t>
  </si>
  <si>
    <t xml:space="preserve">AWB7400020125</t>
  </si>
  <si>
    <t xml:space="preserve">AWB7400000042</t>
  </si>
  <si>
    <t xml:space="preserve">AWB7400013296</t>
  </si>
  <si>
    <t xml:space="preserve">AWB7400018962</t>
  </si>
  <si>
    <t xml:space="preserve">AWB7400013107</t>
  </si>
  <si>
    <t xml:space="preserve">AWB7400000167</t>
  </si>
  <si>
    <t xml:space="preserve">AWB7400013788</t>
  </si>
  <si>
    <t xml:space="preserve">AWB7400016245</t>
  </si>
  <si>
    <t xml:space="preserve">AWB7400002923</t>
  </si>
  <si>
    <t xml:space="preserve">AWB7400016666</t>
  </si>
  <si>
    <t xml:space="preserve">AWB7400002459</t>
  </si>
  <si>
    <t xml:space="preserve">AWB7400003203</t>
  </si>
  <si>
    <t xml:space="preserve">AWB7400017153</t>
  </si>
  <si>
    <t xml:space="preserve">AWB7400000018</t>
  </si>
  <si>
    <t xml:space="preserve">AWB7400010448</t>
  </si>
  <si>
    <t xml:space="preserve">AWB7400011869</t>
  </si>
  <si>
    <t xml:space="preserve">AWB7400020876</t>
  </si>
  <si>
    <t xml:space="preserve">AWB7400013078</t>
  </si>
  <si>
    <t xml:space="preserve">AWB7400022894</t>
  </si>
  <si>
    <t xml:space="preserve">AWB7400008537</t>
  </si>
  <si>
    <t xml:space="preserve">AWB7400004782</t>
  </si>
  <si>
    <t xml:space="preserve">AWB7400016334</t>
  </si>
  <si>
    <t xml:space="preserve">AWB7400016058</t>
  </si>
  <si>
    <t xml:space="preserve">AWB7400003253</t>
  </si>
  <si>
    <t xml:space="preserve">AWB7400010544</t>
  </si>
  <si>
    <t xml:space="preserve">AWB7400005046</t>
  </si>
  <si>
    <t xml:space="preserve">AWB7400011750</t>
  </si>
  <si>
    <t xml:space="preserve">AWB7400012380</t>
  </si>
  <si>
    <t xml:space="preserve">AWB7400014050</t>
  </si>
  <si>
    <t xml:space="preserve">AWB7400004865</t>
  </si>
  <si>
    <t xml:space="preserve">AWB7400009477</t>
  </si>
  <si>
    <t xml:space="preserve">AWB7400003171</t>
  </si>
  <si>
    <t xml:space="preserve">AWB7400021843</t>
  </si>
  <si>
    <t xml:space="preserve">AWB7400013747</t>
  </si>
  <si>
    <t xml:space="preserve">AWB7400016299</t>
  </si>
  <si>
    <t xml:space="preserve">AWB7400018661</t>
  </si>
  <si>
    <t xml:space="preserve">AWB7400014137</t>
  </si>
  <si>
    <t xml:space="preserve">AWB7400001920</t>
  </si>
  <si>
    <t xml:space="preserve">AWB7400016282</t>
  </si>
  <si>
    <t xml:space="preserve">AWB7400008161</t>
  </si>
  <si>
    <t xml:space="preserve">AWB7400003427</t>
  </si>
  <si>
    <t xml:space="preserve">AWB7400000842</t>
  </si>
  <si>
    <t xml:space="preserve">AWB7400014836</t>
  </si>
  <si>
    <t xml:space="preserve">AWB7400012126</t>
  </si>
  <si>
    <t xml:space="preserve">AWB7400015589</t>
  </si>
  <si>
    <t xml:space="preserve">AWB7400022883</t>
  </si>
  <si>
    <t xml:space="preserve">AWB7400009117</t>
  </si>
  <si>
    <t xml:space="preserve">AWB7400014975</t>
  </si>
  <si>
    <t xml:space="preserve">AWB7400019378</t>
  </si>
  <si>
    <t xml:space="preserve">AWB7400019714</t>
  </si>
  <si>
    <t xml:space="preserve">AWB7400011201</t>
  </si>
  <si>
    <t xml:space="preserve">AWB7400015069</t>
  </si>
  <si>
    <t xml:space="preserve">AWB7400002151</t>
  </si>
  <si>
    <t xml:space="preserve">AWB7400017476</t>
  </si>
  <si>
    <t xml:space="preserve">AWB7400010015</t>
  </si>
  <si>
    <t xml:space="preserve">AWB7400023173</t>
  </si>
  <si>
    <t xml:space="preserve">AWB7400021618</t>
  </si>
  <si>
    <t xml:space="preserve">AWB7400000548</t>
  </si>
  <si>
    <t xml:space="preserve">AWB7400021007</t>
  </si>
  <si>
    <t xml:space="preserve">AWB7400013791</t>
  </si>
  <si>
    <t xml:space="preserve">AWB7400012534</t>
  </si>
  <si>
    <t xml:space="preserve">AWB7400016621</t>
  </si>
  <si>
    <t xml:space="preserve">AWB7400021281</t>
  </si>
  <si>
    <t xml:space="preserve">AWB7400008507</t>
  </si>
  <si>
    <t xml:space="preserve">AWB7400001075</t>
  </si>
  <si>
    <t xml:space="preserve">AWB7400012131</t>
  </si>
  <si>
    <t xml:space="preserve">AWB7400014165</t>
  </si>
  <si>
    <t xml:space="preserve">AWB7400005021</t>
  </si>
  <si>
    <t xml:space="preserve">AWB7400010651</t>
  </si>
  <si>
    <t xml:space="preserve">AWB7400013412</t>
  </si>
  <si>
    <t xml:space="preserve">AWB7400002118</t>
  </si>
  <si>
    <t xml:space="preserve">AWB7400004550</t>
  </si>
  <si>
    <t xml:space="preserve">AWB7400005612</t>
  </si>
  <si>
    <t xml:space="preserve">AWB7400020248</t>
  </si>
  <si>
    <t xml:space="preserve">AWB7400006939</t>
  </si>
  <si>
    <t xml:space="preserve">AWB7400015217</t>
  </si>
  <si>
    <t xml:space="preserve">AWB7400011309</t>
  </si>
  <si>
    <t xml:space="preserve">AWB7400010146</t>
  </si>
  <si>
    <t xml:space="preserve">AWB7400020084</t>
  </si>
  <si>
    <t xml:space="preserve">AWB7400004702</t>
  </si>
  <si>
    <t xml:space="preserve">AWB7400000565</t>
  </si>
  <si>
    <t xml:space="preserve">AWB7400014126</t>
  </si>
  <si>
    <t xml:space="preserve">AWB7400000251</t>
  </si>
  <si>
    <t xml:space="preserve">AWB7400015808</t>
  </si>
  <si>
    <t xml:space="preserve">AWB7400011946</t>
  </si>
  <si>
    <t xml:space="preserve">Hub sort backlog</t>
  </si>
  <si>
    <t xml:space="preserve">AWB7400015433</t>
  </si>
  <si>
    <t xml:space="preserve">AWB7400014558</t>
  </si>
  <si>
    <t xml:space="preserve">AWB7400022551</t>
  </si>
  <si>
    <t xml:space="preserve">AWB7400018557</t>
  </si>
  <si>
    <t xml:space="preserve">AWB7400002871</t>
  </si>
  <si>
    <t xml:space="preserve">AWB7400019962</t>
  </si>
  <si>
    <t xml:space="preserve">AWB7400010867</t>
  </si>
  <si>
    <t xml:space="preserve">AWB7400014083</t>
  </si>
  <si>
    <t xml:space="preserve">AWB7400016839</t>
  </si>
  <si>
    <t xml:space="preserve">AWB7400022340</t>
  </si>
  <si>
    <t xml:space="preserve">AWB7400003046</t>
  </si>
  <si>
    <t xml:space="preserve">AWB7400023475</t>
  </si>
  <si>
    <t xml:space="preserve">AWB7400002848</t>
  </si>
  <si>
    <t xml:space="preserve">AWB7400012210</t>
  </si>
  <si>
    <t xml:space="preserve">AWB7400008545</t>
  </si>
  <si>
    <t xml:space="preserve">AWB7400014986</t>
  </si>
  <si>
    <t xml:space="preserve">AWB7400016803</t>
  </si>
  <si>
    <t xml:space="preserve">AWB7400015445</t>
  </si>
  <si>
    <t xml:space="preserve">AWB7400011236</t>
  </si>
  <si>
    <t xml:space="preserve">AWB7400003527</t>
  </si>
  <si>
    <t xml:space="preserve">AWB7400004218</t>
  </si>
  <si>
    <t xml:space="preserve">AWB7400008406</t>
  </si>
  <si>
    <t xml:space="preserve">AWB7400006460</t>
  </si>
  <si>
    <t xml:space="preserve">AWB7400017866</t>
  </si>
  <si>
    <t xml:space="preserve">AWB7400016018</t>
  </si>
  <si>
    <t xml:space="preserve">AWB7400023934</t>
  </si>
  <si>
    <t xml:space="preserve">AWB7400022603</t>
  </si>
  <si>
    <t xml:space="preserve">AWB7400013145</t>
  </si>
  <si>
    <t xml:space="preserve">AWB7400000227</t>
  </si>
  <si>
    <t xml:space="preserve">AWB7400019179</t>
  </si>
  <si>
    <t xml:space="preserve">AWB7400000911</t>
  </si>
  <si>
    <t xml:space="preserve">AWB7400017184</t>
  </si>
  <si>
    <t xml:space="preserve">AWB7400023191</t>
  </si>
  <si>
    <t xml:space="preserve">AWB7400007585</t>
  </si>
  <si>
    <t xml:space="preserve">AWB7400001299</t>
  </si>
  <si>
    <t xml:space="preserve">AWB7400002545</t>
  </si>
  <si>
    <t xml:space="preserve">AWB7400010903</t>
  </si>
  <si>
    <t xml:space="preserve">AWB7400023041</t>
  </si>
  <si>
    <t xml:space="preserve">AWB7400018333</t>
  </si>
  <si>
    <t xml:space="preserve">AWB7400019485</t>
  </si>
  <si>
    <t xml:space="preserve">AWB7400012643</t>
  </si>
  <si>
    <t xml:space="preserve">AWB7400008712</t>
  </si>
  <si>
    <t xml:space="preserve">AWB7400009282</t>
  </si>
  <si>
    <t xml:space="preserve">AWB7400005017</t>
  </si>
  <si>
    <t xml:space="preserve">AWB7400009430</t>
  </si>
  <si>
    <t xml:space="preserve">AWB7400003547</t>
  </si>
  <si>
    <t xml:space="preserve">AWB7400008359</t>
  </si>
  <si>
    <t xml:space="preserve">AWB7400018410</t>
  </si>
  <si>
    <t xml:space="preserve">AWB7400022383</t>
  </si>
  <si>
    <t xml:space="preserve">AWB7400011047</t>
  </si>
  <si>
    <t xml:space="preserve">AWB7400022843</t>
  </si>
  <si>
    <t xml:space="preserve">AWB7400008136</t>
  </si>
  <si>
    <t xml:space="preserve">AWB7400001903</t>
  </si>
  <si>
    <t xml:space="preserve">AWB7400020830</t>
  </si>
  <si>
    <t xml:space="preserve">AWB7400019659</t>
  </si>
  <si>
    <t xml:space="preserve">AWB7400002006</t>
  </si>
  <si>
    <t xml:space="preserve">AWB7400022482</t>
  </si>
  <si>
    <t xml:space="preserve">AWB7400010685</t>
  </si>
  <si>
    <t xml:space="preserve">AWB7400020100</t>
  </si>
  <si>
    <t xml:space="preserve">AWB7400021225</t>
  </si>
  <si>
    <t xml:space="preserve">AWB7400005961</t>
  </si>
  <si>
    <t xml:space="preserve">AWB7400009304</t>
  </si>
  <si>
    <t xml:space="preserve">AWB7400017342</t>
  </si>
  <si>
    <t xml:space="preserve">AWB7400017891</t>
  </si>
  <si>
    <t xml:space="preserve">AWB7400001068</t>
  </si>
  <si>
    <t xml:space="preserve">AWB7400012179</t>
  </si>
  <si>
    <t xml:space="preserve">AWB7400009902</t>
  </si>
  <si>
    <t xml:space="preserve">AWB7400009828</t>
  </si>
  <si>
    <t xml:space="preserve">AWB7400005915</t>
  </si>
  <si>
    <t xml:space="preserve">AWB7400006747</t>
  </si>
  <si>
    <t xml:space="preserve">AWB7400019148</t>
  </si>
  <si>
    <t xml:space="preserve">AWB7400004165</t>
  </si>
  <si>
    <t xml:space="preserve">AWB7400012895</t>
  </si>
  <si>
    <t xml:space="preserve">AWB7400022942</t>
  </si>
  <si>
    <t xml:space="preserve">AWB7400010557</t>
  </si>
  <si>
    <t xml:space="preserve">AWB7400000588</t>
  </si>
  <si>
    <t xml:space="preserve">AWB7400021761</t>
  </si>
  <si>
    <t xml:space="preserve">AWB7400006177</t>
  </si>
  <si>
    <t xml:space="preserve">AWB7400023702</t>
  </si>
  <si>
    <t xml:space="preserve">AWB7400008436</t>
  </si>
  <si>
    <t xml:space="preserve">AWB7400018426</t>
  </si>
  <si>
    <t xml:space="preserve">AWB7400012985</t>
  </si>
  <si>
    <t xml:space="preserve">AWB7400013329</t>
  </si>
  <si>
    <t xml:space="preserve">AWB7400008717</t>
  </si>
  <si>
    <t xml:space="preserve">AWB7400022366</t>
  </si>
  <si>
    <t xml:space="preserve">AWB7400011425</t>
  </si>
  <si>
    <t xml:space="preserve">AWB7400004620</t>
  </si>
  <si>
    <t xml:space="preserve">AWB7400008358</t>
  </si>
  <si>
    <t xml:space="preserve">AWB7400010307</t>
  </si>
  <si>
    <t xml:space="preserve">AWB7400022712</t>
  </si>
  <si>
    <t xml:space="preserve">AWB7400019655</t>
  </si>
  <si>
    <t xml:space="preserve">AWB7400013662</t>
  </si>
  <si>
    <t xml:space="preserve">AWB7400002816</t>
  </si>
  <si>
    <t xml:space="preserve">AWB7400014213</t>
  </si>
  <si>
    <t xml:space="preserve">AWB7400002024</t>
  </si>
  <si>
    <t xml:space="preserve">AWB7400004147</t>
  </si>
  <si>
    <t xml:space="preserve">AWB7400014505</t>
  </si>
  <si>
    <t xml:space="preserve">AWB7400020708</t>
  </si>
  <si>
    <t xml:space="preserve">AWB7400011958</t>
  </si>
  <si>
    <t xml:space="preserve">AWB7400018639</t>
  </si>
  <si>
    <t xml:space="preserve">AWB7400008604</t>
  </si>
  <si>
    <t xml:space="preserve">AWB7400005821</t>
  </si>
  <si>
    <t xml:space="preserve">AWB7400021864</t>
  </si>
  <si>
    <t xml:space="preserve">AWB7400017027</t>
  </si>
  <si>
    <t xml:space="preserve">AWB7400010825</t>
  </si>
  <si>
    <t xml:space="preserve">AWB7400023240</t>
  </si>
  <si>
    <t xml:space="preserve">AWB7400006979</t>
  </si>
  <si>
    <t xml:space="preserve">AWB7400015977</t>
  </si>
  <si>
    <t xml:space="preserve">AWB7400009671</t>
  </si>
  <si>
    <t xml:space="preserve">AWB7400015907</t>
  </si>
  <si>
    <t xml:space="preserve">AWB7400014223</t>
  </si>
  <si>
    <t xml:space="preserve">AWB7400009016</t>
  </si>
  <si>
    <t xml:space="preserve">AWB7400001165</t>
  </si>
  <si>
    <t xml:space="preserve">AWB7400009339</t>
  </si>
  <si>
    <t xml:space="preserve">AWB7400020919</t>
  </si>
  <si>
    <t xml:space="preserve">AWB7400013458</t>
  </si>
  <si>
    <t xml:space="preserve">AWB7400022636</t>
  </si>
  <si>
    <t xml:space="preserve">AWB7400021360</t>
  </si>
  <si>
    <t xml:space="preserve">AWB7400022033</t>
  </si>
  <si>
    <t xml:space="preserve">AWB7400021110</t>
  </si>
  <si>
    <t xml:space="preserve">AWB7400011594</t>
  </si>
  <si>
    <t xml:space="preserve">AWB7400016760</t>
  </si>
  <si>
    <t xml:space="preserve">AWB7400011419</t>
  </si>
  <si>
    <t xml:space="preserve">AWB7400022862</t>
  </si>
  <si>
    <t xml:space="preserve">AWB7400017945</t>
  </si>
  <si>
    <t xml:space="preserve">AWB7400006314</t>
  </si>
  <si>
    <t xml:space="preserve">AWB7400013731</t>
  </si>
  <si>
    <t xml:space="preserve">AWB7400009294</t>
  </si>
  <si>
    <t xml:space="preserve">AWB7400000052</t>
  </si>
  <si>
    <t xml:space="preserve">AWB7400015938</t>
  </si>
  <si>
    <t xml:space="preserve">AWB7400015672</t>
  </si>
  <si>
    <t xml:space="preserve">AWB7400001674</t>
  </si>
  <si>
    <t xml:space="preserve">AWB7400018228</t>
  </si>
  <si>
    <t xml:space="preserve">AWB7400002329</t>
  </si>
  <si>
    <t xml:space="preserve">AWB7400008106</t>
  </si>
  <si>
    <t xml:space="preserve">AWB7400014008</t>
  </si>
  <si>
    <t xml:space="preserve">AWB7400019206</t>
  </si>
  <si>
    <t xml:space="preserve">AWB7400001071</t>
  </si>
  <si>
    <t xml:space="preserve">AWB7400023786</t>
  </si>
  <si>
    <t xml:space="preserve">AWB7400021838</t>
  </si>
  <si>
    <t xml:space="preserve">AWB7400004259</t>
  </si>
  <si>
    <t xml:space="preserve">AWB7400022362</t>
  </si>
  <si>
    <t xml:space="preserve">AWB7400005604</t>
  </si>
  <si>
    <t xml:space="preserve">AWB7400000656</t>
  </si>
  <si>
    <t xml:space="preserve">AWB7400012594</t>
  </si>
  <si>
    <t xml:space="preserve">AWB7400000182</t>
  </si>
  <si>
    <t xml:space="preserve">2026-02</t>
  </si>
  <si>
    <t xml:space="preserve">AWB7400016965</t>
  </si>
  <si>
    <t xml:space="preserve">AWB7400023195</t>
  </si>
  <si>
    <t xml:space="preserve">AWB7400003387</t>
  </si>
  <si>
    <t xml:space="preserve">AWB7400018283</t>
  </si>
  <si>
    <t xml:space="preserve">AWB7400006923</t>
  </si>
  <si>
    <t xml:space="preserve">AWB7400023069</t>
  </si>
  <si>
    <t xml:space="preserve">AWB7400023955</t>
  </si>
  <si>
    <t xml:space="preserve">AWB7400022663</t>
  </si>
  <si>
    <t xml:space="preserve">AWB7400008217</t>
  </si>
  <si>
    <t xml:space="preserve">AWB7400011632</t>
  </si>
  <si>
    <t xml:space="preserve">AWB7400018831</t>
  </si>
  <si>
    <t xml:space="preserve">AWB7400015939</t>
  </si>
  <si>
    <t xml:space="preserve">AWB7400022046</t>
  </si>
  <si>
    <t xml:space="preserve">AWB7400002465</t>
  </si>
  <si>
    <t xml:space="preserve">AWB7400004983</t>
  </si>
  <si>
    <t xml:space="preserve">AWB7400004163</t>
  </si>
  <si>
    <t xml:space="preserve">AWB7400010582</t>
  </si>
  <si>
    <t xml:space="preserve">AWB7400004745</t>
  </si>
  <si>
    <t xml:space="preserve">AWB7400008966</t>
  </si>
  <si>
    <t xml:space="preserve">AWB7400014647</t>
  </si>
  <si>
    <t xml:space="preserve">AWB7400001410</t>
  </si>
  <si>
    <t xml:space="preserve">AWB7400001252</t>
  </si>
  <si>
    <t xml:space="preserve">AWB7400002700</t>
  </si>
  <si>
    <t xml:space="preserve">AWB7400017673</t>
  </si>
  <si>
    <t xml:space="preserve">AWB7400011455</t>
  </si>
  <si>
    <t xml:space="preserve">AWB7400007526</t>
  </si>
  <si>
    <t xml:space="preserve">AWB7400019297</t>
  </si>
  <si>
    <t xml:space="preserve">AWB7400023258</t>
  </si>
  <si>
    <t xml:space="preserve">AWB7400010652</t>
  </si>
  <si>
    <t xml:space="preserve">AWB7400013544</t>
  </si>
  <si>
    <t xml:space="preserve">AWB7400004439</t>
  </si>
  <si>
    <t xml:space="preserve">AWB7400014856</t>
  </si>
  <si>
    <t xml:space="preserve">AWB7400020216</t>
  </si>
  <si>
    <t xml:space="preserve">AWB7400009907</t>
  </si>
  <si>
    <t xml:space="preserve">AWB7400011813</t>
  </si>
  <si>
    <t xml:space="preserve">AWB7400006970</t>
  </si>
  <si>
    <t xml:space="preserve">AWB7400016971</t>
  </si>
  <si>
    <t xml:space="preserve">AWB7400006555</t>
  </si>
  <si>
    <t xml:space="preserve">AWB7400014053</t>
  </si>
  <si>
    <t xml:space="preserve">AWB7400018359</t>
  </si>
  <si>
    <t xml:space="preserve">AWB7400005668</t>
  </si>
  <si>
    <t xml:space="preserve">AWB7400007514</t>
  </si>
  <si>
    <t xml:space="preserve">AWB7400022461</t>
  </si>
  <si>
    <t xml:space="preserve">AWB7400003385</t>
  </si>
  <si>
    <t xml:space="preserve">AWB7400001168</t>
  </si>
  <si>
    <t xml:space="preserve">AWB7400013593</t>
  </si>
  <si>
    <t xml:space="preserve">AWB7400016587</t>
  </si>
  <si>
    <t xml:space="preserve">AWB7400017717</t>
  </si>
  <si>
    <t xml:space="preserve">AWB7400002475</t>
  </si>
  <si>
    <t xml:space="preserve">AWB7400009517</t>
  </si>
  <si>
    <t xml:space="preserve">AWB7400005598</t>
  </si>
  <si>
    <t xml:space="preserve">AWB7400004240</t>
  </si>
  <si>
    <t xml:space="preserve">AWB7400014027</t>
  </si>
  <si>
    <t xml:space="preserve">AWB7400023809</t>
  </si>
  <si>
    <t xml:space="preserve">AWB7400009368</t>
  </si>
  <si>
    <t xml:space="preserve">AWB7400015784</t>
  </si>
  <si>
    <t xml:space="preserve">AWB7400007654</t>
  </si>
  <si>
    <t xml:space="preserve">AWB7400001948</t>
  </si>
  <si>
    <t xml:space="preserve">AWB7400007693</t>
  </si>
  <si>
    <t xml:space="preserve">AWB7400008164</t>
  </si>
  <si>
    <t xml:space="preserve">AWB7400013239</t>
  </si>
  <si>
    <t xml:space="preserve">AWB7400014031</t>
  </si>
  <si>
    <t xml:space="preserve">AWB7400015762</t>
  </si>
  <si>
    <t xml:space="preserve">AWB7400022992</t>
  </si>
  <si>
    <t xml:space="preserve">AWB7400019953</t>
  </si>
  <si>
    <t xml:space="preserve">AWB7400022750</t>
  </si>
  <si>
    <t xml:space="preserve">AWB7400018199</t>
  </si>
  <si>
    <t xml:space="preserve">AWB7400020309</t>
  </si>
  <si>
    <t xml:space="preserve">AWB7400004881</t>
  </si>
  <si>
    <t xml:space="preserve">AWB7400022408</t>
  </si>
  <si>
    <t xml:space="preserve">AWB7400017589</t>
  </si>
  <si>
    <t xml:space="preserve">AWB7400014286</t>
  </si>
  <si>
    <t xml:space="preserve">AWB7400013832</t>
  </si>
  <si>
    <t xml:space="preserve">AWB7400018327</t>
  </si>
  <si>
    <t xml:space="preserve">AWB7400018267</t>
  </si>
  <si>
    <t xml:space="preserve">AWB7400021235</t>
  </si>
  <si>
    <t xml:space="preserve">AWB7400007921</t>
  </si>
  <si>
    <t xml:space="preserve">AWB7400023206</t>
  </si>
  <si>
    <t xml:space="preserve">AWB7400023023</t>
  </si>
  <si>
    <t xml:space="preserve">AWB7400007272</t>
  </si>
  <si>
    <t xml:space="preserve">AWB7400007554</t>
  </si>
  <si>
    <t xml:space="preserve">AWB7400007123</t>
  </si>
  <si>
    <t xml:space="preserve">AWB7400017226</t>
  </si>
  <si>
    <t xml:space="preserve">AWB7400003496</t>
  </si>
  <si>
    <t xml:space="preserve">AWB7400011020</t>
  </si>
  <si>
    <t xml:space="preserve">AWB7400003368</t>
  </si>
  <si>
    <t xml:space="preserve">AWB7400005275</t>
  </si>
  <si>
    <t xml:space="preserve">AWB7400005457</t>
  </si>
  <si>
    <t xml:space="preserve">AWB7400018305</t>
  </si>
  <si>
    <t xml:space="preserve">AWB7400005126</t>
  </si>
  <si>
    <t xml:space="preserve">AWB7400003113</t>
  </si>
  <si>
    <t xml:space="preserve">AWB7400009567</t>
  </si>
  <si>
    <t xml:space="preserve">AWB7400010938</t>
  </si>
  <si>
    <t xml:space="preserve">AWB7400004032</t>
  </si>
  <si>
    <t xml:space="preserve">AWB7400023235</t>
  </si>
  <si>
    <t xml:space="preserve">AWB7400005699</t>
  </si>
  <si>
    <t xml:space="preserve">AWB7400021783</t>
  </si>
  <si>
    <t xml:space="preserve">AWB7400011772</t>
  </si>
  <si>
    <t xml:space="preserve">AWB7400020140</t>
  </si>
  <si>
    <t xml:space="preserve">AWB7400010684</t>
  </si>
  <si>
    <t xml:space="preserve">AWB7400012879</t>
  </si>
  <si>
    <t xml:space="preserve">AWB7400022031</t>
  </si>
  <si>
    <t xml:space="preserve">AWB7400021017</t>
  </si>
  <si>
    <t xml:space="preserve">AWB7400015577</t>
  </si>
  <si>
    <t xml:space="preserve">AWB7400001600</t>
  </si>
  <si>
    <t xml:space="preserve">AWB7400016711</t>
  </si>
  <si>
    <t xml:space="preserve">AWB7400005903</t>
  </si>
  <si>
    <t xml:space="preserve">AWB7400007487</t>
  </si>
  <si>
    <t xml:space="preserve">AWB7400018364</t>
  </si>
  <si>
    <t xml:space="preserve">AWB7400015087</t>
  </si>
  <si>
    <t xml:space="preserve">AWB7400023054</t>
  </si>
  <si>
    <t xml:space="preserve">AWB7400004336</t>
  </si>
  <si>
    <t xml:space="preserve">AWB7400003847</t>
  </si>
  <si>
    <t xml:space="preserve">AWB7400014350</t>
  </si>
  <si>
    <t xml:space="preserve">AWB7400022629</t>
  </si>
  <si>
    <t xml:space="preserve">AWB7400022093</t>
  </si>
  <si>
    <t xml:space="preserve">AWB7400008668</t>
  </si>
  <si>
    <t xml:space="preserve">AWB7400010039</t>
  </si>
  <si>
    <t xml:space="preserve">AWB7400015695</t>
  </si>
  <si>
    <t xml:space="preserve">AWB7400015015</t>
  </si>
  <si>
    <t xml:space="preserve">AWB7400005859</t>
  </si>
  <si>
    <t xml:space="preserve">AWB7400017147</t>
  </si>
  <si>
    <t xml:space="preserve">AWB7400011562</t>
  </si>
  <si>
    <t xml:space="preserve">AWB7400019446</t>
  </si>
  <si>
    <t xml:space="preserve">AWB7400009427</t>
  </si>
  <si>
    <t xml:space="preserve">AWB7400009922</t>
  </si>
  <si>
    <t xml:space="preserve">AWB7400020812</t>
  </si>
  <si>
    <t xml:space="preserve">AWB7400002688</t>
  </si>
  <si>
    <t xml:space="preserve">AWB7400006670</t>
  </si>
  <si>
    <t xml:space="preserve">AWB7400005145</t>
  </si>
  <si>
    <t xml:space="preserve">AWB7400014539</t>
  </si>
  <si>
    <t xml:space="preserve">AWB7400021958</t>
  </si>
  <si>
    <t xml:space="preserve">AWB7400016818</t>
  </si>
  <si>
    <t xml:space="preserve">AWB7400002587</t>
  </si>
  <si>
    <t xml:space="preserve">AWB7400015947</t>
  </si>
  <si>
    <t xml:space="preserve">AWB7400002054</t>
  </si>
  <si>
    <t xml:space="preserve">AWB7400013571</t>
  </si>
  <si>
    <t xml:space="preserve">AWB7400005661</t>
  </si>
  <si>
    <t xml:space="preserve">AWB7400005893</t>
  </si>
  <si>
    <t xml:space="preserve">AWB7400003540</t>
  </si>
  <si>
    <t xml:space="preserve">AWB7400022854</t>
  </si>
  <si>
    <t xml:space="preserve">AWB7400022507</t>
  </si>
  <si>
    <t xml:space="preserve">AWB7400013534</t>
  </si>
  <si>
    <t xml:space="preserve">AWB7400010300</t>
  </si>
  <si>
    <t xml:space="preserve">AWB7400023892</t>
  </si>
  <si>
    <t xml:space="preserve">AWB7400006395</t>
  </si>
  <si>
    <t xml:space="preserve">AWB7400007113</t>
  </si>
  <si>
    <t xml:space="preserve">AWB7400012409</t>
  </si>
  <si>
    <t xml:space="preserve">AWB7400003058</t>
  </si>
  <si>
    <t xml:space="preserve">AWB7400022847</t>
  </si>
  <si>
    <t xml:space="preserve">AWB7400001020</t>
  </si>
  <si>
    <t xml:space="preserve">AWB7400016551</t>
  </si>
  <si>
    <t xml:space="preserve">AWB7400020353</t>
  </si>
  <si>
    <t xml:space="preserve">AWB7400015861</t>
  </si>
  <si>
    <t xml:space="preserve">AWB7400013576</t>
  </si>
  <si>
    <t xml:space="preserve">AWB7400008941</t>
  </si>
  <si>
    <t xml:space="preserve">AWB7400018983</t>
  </si>
  <si>
    <t xml:space="preserve">AWB7400011282</t>
  </si>
  <si>
    <t xml:space="preserve">AWB7400018712</t>
  </si>
  <si>
    <t xml:space="preserve">AWB7400009978</t>
  </si>
  <si>
    <t xml:space="preserve">AWB7400001115</t>
  </si>
  <si>
    <t xml:space="preserve">AWB7400009533</t>
  </si>
  <si>
    <t xml:space="preserve">AWB7400000596</t>
  </si>
  <si>
    <t xml:space="preserve">AWB7400008580</t>
  </si>
  <si>
    <t xml:space="preserve">AWB7400016411</t>
  </si>
  <si>
    <t xml:space="preserve">AWB7400016364</t>
  </si>
  <si>
    <t xml:space="preserve">AWB7400016593</t>
  </si>
  <si>
    <t xml:space="preserve">AWB7400005199</t>
  </si>
  <si>
    <t xml:space="preserve">AWB7400004868</t>
  </si>
  <si>
    <t xml:space="preserve">AWB7400012888</t>
  </si>
  <si>
    <t xml:space="preserve">AWB7400012758</t>
  </si>
  <si>
    <t xml:space="preserve">AWB7400011260</t>
  </si>
  <si>
    <t xml:space="preserve">AWB7400019274</t>
  </si>
  <si>
    <t xml:space="preserve">AWB7400006853</t>
  </si>
  <si>
    <t xml:space="preserve">AWB7400023229</t>
  </si>
  <si>
    <t xml:space="preserve">AWB7400022328</t>
  </si>
  <si>
    <t xml:space="preserve">AWB7400015658</t>
  </si>
  <si>
    <t xml:space="preserve">AWB7400011165</t>
  </si>
  <si>
    <t xml:space="preserve">AWB7400014739</t>
  </si>
  <si>
    <t xml:space="preserve">AWB7400005183</t>
  </si>
  <si>
    <t xml:space="preserve">AWB7400011294</t>
  </si>
  <si>
    <t xml:space="preserve">AWB7400002249</t>
  </si>
  <si>
    <t xml:space="preserve">AWB7400015245</t>
  </si>
  <si>
    <t xml:space="preserve">AWB7400018853</t>
  </si>
  <si>
    <t xml:space="preserve">AWB7400003377</t>
  </si>
  <si>
    <t xml:space="preserve">AWB7400001865</t>
  </si>
  <si>
    <t xml:space="preserve">AWB7400017313</t>
  </si>
  <si>
    <t xml:space="preserve">AWB7400004596</t>
  </si>
  <si>
    <t xml:space="preserve">AWB7400020145</t>
  </si>
  <si>
    <t xml:space="preserve">AWB7400013837</t>
  </si>
  <si>
    <t xml:space="preserve">AWB7400008512</t>
  </si>
  <si>
    <t xml:space="preserve">AWB7400011177</t>
  </si>
  <si>
    <t xml:space="preserve">AWB7400013447</t>
  </si>
  <si>
    <t xml:space="preserve">AWB7400021720</t>
  </si>
  <si>
    <t xml:space="preserve">AWB7400022612</t>
  </si>
  <si>
    <t xml:space="preserve">AWB7400004323</t>
  </si>
  <si>
    <t xml:space="preserve">AWB7400004345</t>
  </si>
  <si>
    <t xml:space="preserve">AWB7400009374</t>
  </si>
  <si>
    <t xml:space="preserve">AWB7400015458</t>
  </si>
  <si>
    <t xml:space="preserve">AWB7400020272</t>
  </si>
  <si>
    <t xml:space="preserve">AWB7400011053</t>
  </si>
  <si>
    <t xml:space="preserve">AWB7400000812</t>
  </si>
  <si>
    <t xml:space="preserve">AWB7400000710</t>
  </si>
  <si>
    <t xml:space="preserve">AWB7400015926</t>
  </si>
  <si>
    <t xml:space="preserve">AWB7400010963</t>
  </si>
  <si>
    <t xml:space="preserve">AWB7400008934</t>
  </si>
  <si>
    <t xml:space="preserve">AWB7400018973</t>
  </si>
  <si>
    <t xml:space="preserve">AWB7400006374</t>
  </si>
  <si>
    <t xml:space="preserve">AWB7400019160</t>
  </si>
  <si>
    <t xml:space="preserve">AWB7400023086</t>
  </si>
  <si>
    <t xml:space="preserve">AWB7400021171</t>
  </si>
  <si>
    <t xml:space="preserve">AWB7400022201</t>
  </si>
  <si>
    <t xml:space="preserve">AWB7400021824</t>
  </si>
  <si>
    <t xml:space="preserve">AWB7400000586</t>
  </si>
  <si>
    <t xml:space="preserve">AWB7400012510</t>
  </si>
  <si>
    <t xml:space="preserve">AWB7400022451</t>
  </si>
  <si>
    <t xml:space="preserve">AWB7400010182</t>
  </si>
  <si>
    <t xml:space="preserve">AWB7400009590</t>
  </si>
  <si>
    <t xml:space="preserve">AWB7400004594</t>
  </si>
  <si>
    <t xml:space="preserve">AWB7400019495</t>
  </si>
  <si>
    <t xml:space="preserve">AWB7400013572</t>
  </si>
  <si>
    <t xml:space="preserve">AWB7400001492</t>
  </si>
  <si>
    <t xml:space="preserve">AWB7400010859</t>
  </si>
  <si>
    <t xml:space="preserve">AWB7400009178</t>
  </si>
  <si>
    <t xml:space="preserve">AWB7400022695</t>
  </si>
  <si>
    <t xml:space="preserve">AWB7400022075</t>
  </si>
  <si>
    <t xml:space="preserve">AWB7400019996</t>
  </si>
  <si>
    <t xml:space="preserve">AWB7400015820</t>
  </si>
  <si>
    <t xml:space="preserve">AWB7400006699</t>
  </si>
  <si>
    <t xml:space="preserve">AWB7400020584</t>
  </si>
  <si>
    <t xml:space="preserve">AWB7400004465</t>
  </si>
  <si>
    <t xml:space="preserve">AWB7400018438</t>
  </si>
  <si>
    <t xml:space="preserve">AWB7400009503</t>
  </si>
  <si>
    <t xml:space="preserve">AWB7400011431</t>
  </si>
  <si>
    <t xml:space="preserve">AWB7400022230</t>
  </si>
  <si>
    <t xml:space="preserve">AWB7400003115</t>
  </si>
  <si>
    <t xml:space="preserve">AWB7400008405</t>
  </si>
  <si>
    <t xml:space="preserve">AWB7400017407</t>
  </si>
  <si>
    <t xml:space="preserve">AWB7400002466</t>
  </si>
  <si>
    <t xml:space="preserve">AWB7400011668</t>
  </si>
  <si>
    <t xml:space="preserve">AWB7400020112</t>
  </si>
  <si>
    <t xml:space="preserve">AWB7400007835</t>
  </si>
  <si>
    <t xml:space="preserve">AWB7400006800</t>
  </si>
  <si>
    <t xml:space="preserve">AWB7400004701</t>
  </si>
  <si>
    <t xml:space="preserve">AWB7400022724</t>
  </si>
  <si>
    <t xml:space="preserve">AWB7400015899</t>
  </si>
  <si>
    <t xml:space="preserve">AWB7400005057</t>
  </si>
  <si>
    <t xml:space="preserve">AWB7400018353</t>
  </si>
  <si>
    <t xml:space="preserve">AWB7400000594</t>
  </si>
  <si>
    <t xml:space="preserve">AWB7400010247</t>
  </si>
  <si>
    <t xml:space="preserve">AWB7400021046</t>
  </si>
  <si>
    <t xml:space="preserve">AWB7400012821</t>
  </si>
  <si>
    <t xml:space="preserve">AWB7400013708</t>
  </si>
  <si>
    <t xml:space="preserve">AWB7400002679</t>
  </si>
  <si>
    <t xml:space="preserve">AWB7400023731</t>
  </si>
  <si>
    <t xml:space="preserve">AWB7400020587</t>
  </si>
  <si>
    <t xml:space="preserve">AWB7400020985</t>
  </si>
  <si>
    <t xml:space="preserve">AWB7400002709</t>
  </si>
  <si>
    <t xml:space="preserve">AWB7400013487</t>
  </si>
  <si>
    <t xml:space="preserve">AWB7400023701</t>
  </si>
  <si>
    <t xml:space="preserve">AWB7400004998</t>
  </si>
  <si>
    <t xml:space="preserve">AWB7400004043</t>
  </si>
  <si>
    <t xml:space="preserve">AWB7400013754</t>
  </si>
  <si>
    <t xml:space="preserve">AWB7400009218</t>
  </si>
  <si>
    <t xml:space="preserve">AWB7400023455</t>
  </si>
  <si>
    <t xml:space="preserve">AWB7400008471</t>
  </si>
  <si>
    <t xml:space="preserve">AWB7400001997</t>
  </si>
  <si>
    <t xml:space="preserve">AWB7400013575</t>
  </si>
  <si>
    <t xml:space="preserve">AWB7400009722</t>
  </si>
  <si>
    <t xml:space="preserve">AWB7400014205</t>
  </si>
  <si>
    <t xml:space="preserve">AWB7400003372</t>
  </si>
  <si>
    <t xml:space="preserve">AWB7400018059</t>
  </si>
  <si>
    <t xml:space="preserve">AWB7400006206</t>
  </si>
  <si>
    <t xml:space="preserve">AWB7400011054</t>
  </si>
  <si>
    <t xml:space="preserve">AWB7400013165</t>
  </si>
  <si>
    <t xml:space="preserve">AWB7400006653</t>
  </si>
  <si>
    <t xml:space="preserve">AWB7400020423</t>
  </si>
  <si>
    <t xml:space="preserve">AWB7400011377</t>
  </si>
  <si>
    <t xml:space="preserve">AWB7400007199</t>
  </si>
  <si>
    <t xml:space="preserve">AWB7400010028</t>
  </si>
  <si>
    <t xml:space="preserve">AWB7400007217</t>
  </si>
  <si>
    <t xml:space="preserve">AWB7400016816</t>
  </si>
  <si>
    <t xml:space="preserve">AWB7400015443</t>
  </si>
  <si>
    <t xml:space="preserve">AWB7400007683</t>
  </si>
  <si>
    <t xml:space="preserve">AWB7400004861</t>
  </si>
  <si>
    <t xml:space="preserve">AWB7400004889</t>
  </si>
  <si>
    <t xml:space="preserve">AWB7400016756</t>
  </si>
  <si>
    <t xml:space="preserve">AWB7400000299</t>
  </si>
  <si>
    <t xml:space="preserve">AWB7400010526</t>
  </si>
  <si>
    <t xml:space="preserve">AWB7400018460</t>
  </si>
  <si>
    <t xml:space="preserve">AWB7400023472</t>
  </si>
  <si>
    <t xml:space="preserve">AWB7400022185</t>
  </si>
  <si>
    <t xml:space="preserve">AWB7400022180</t>
  </si>
  <si>
    <t xml:space="preserve">AWB7400001640</t>
  </si>
  <si>
    <t xml:space="preserve">AWB7400018922</t>
  </si>
  <si>
    <t xml:space="preserve">AWB7400015004</t>
  </si>
  <si>
    <t xml:space="preserve">AWB7400018770</t>
  </si>
  <si>
    <t xml:space="preserve">AWB7400006031</t>
  </si>
  <si>
    <t xml:space="preserve">AWB7400018665</t>
  </si>
  <si>
    <t xml:space="preserve">AWB7400002972</t>
  </si>
  <si>
    <t xml:space="preserve">AWB7400010985</t>
  </si>
  <si>
    <t xml:space="preserve">AWB7400000156</t>
  </si>
  <si>
    <t xml:space="preserve">AWB7400015618</t>
  </si>
  <si>
    <t xml:space="preserve">AWB7400011509</t>
  </si>
  <si>
    <t xml:space="preserve">AWB7400023459</t>
  </si>
  <si>
    <t xml:space="preserve">AWB7400020539</t>
  </si>
  <si>
    <t xml:space="preserve">AWB7400003233</t>
  </si>
  <si>
    <t xml:space="preserve">AWB7400020837</t>
  </si>
  <si>
    <t xml:space="preserve">AWB7400002918</t>
  </si>
  <si>
    <t xml:space="preserve">AWB7400020978</t>
  </si>
  <si>
    <t xml:space="preserve">AWB7400023202</t>
  </si>
  <si>
    <t xml:space="preserve">AWB7400016368</t>
  </si>
  <si>
    <t xml:space="preserve">AWB7400009370</t>
  </si>
  <si>
    <t xml:space="preserve">AWB7400021650</t>
  </si>
  <si>
    <t xml:space="preserve">AWB7400020343</t>
  </si>
  <si>
    <t xml:space="preserve">AWB7400014127</t>
  </si>
  <si>
    <t xml:space="preserve">AWB7400016734</t>
  </si>
  <si>
    <t xml:space="preserve">AWB7400005511</t>
  </si>
  <si>
    <t xml:space="preserve">AWB7400019677</t>
  </si>
  <si>
    <t xml:space="preserve">AWB7400016025</t>
  </si>
  <si>
    <t xml:space="preserve">AWB7400014551</t>
  </si>
  <si>
    <t xml:space="preserve">AWB7400005943</t>
  </si>
  <si>
    <t xml:space="preserve">AWB7400018725</t>
  </si>
  <si>
    <t xml:space="preserve">AWB7400000486</t>
  </si>
  <si>
    <t xml:space="preserve">AWB7400014773</t>
  </si>
  <si>
    <t xml:space="preserve">AWB7400012914</t>
  </si>
  <si>
    <t xml:space="preserve">AWB7400003071</t>
  </si>
  <si>
    <t xml:space="preserve">AWB7400023665</t>
  </si>
  <si>
    <t xml:space="preserve">AWB7400011283</t>
  </si>
  <si>
    <t xml:space="preserve">AWB7400017579</t>
  </si>
  <si>
    <t xml:space="preserve">AWB7400018239</t>
  </si>
  <si>
    <t xml:space="preserve">AWB7400022564</t>
  </si>
  <si>
    <t xml:space="preserve">AWB7400022480</t>
  </si>
  <si>
    <t xml:space="preserve">AWB7400018582</t>
  </si>
  <si>
    <t xml:space="preserve">AWB7400009542</t>
  </si>
  <si>
    <t xml:space="preserve">AWB7400009205</t>
  </si>
  <si>
    <t xml:space="preserve">AWB7400010614</t>
  </si>
  <si>
    <t xml:space="preserve">AWB7400004575</t>
  </si>
  <si>
    <t xml:space="preserve">AWB7400005771</t>
  </si>
  <si>
    <t xml:space="preserve">AWB7400005294</t>
  </si>
  <si>
    <t xml:space="preserve">AWB7400011029</t>
  </si>
  <si>
    <t xml:space="preserve">AWB7400021905</t>
  </si>
  <si>
    <t xml:space="preserve">AWB7400008079</t>
  </si>
  <si>
    <t xml:space="preserve">AWB7400002627</t>
  </si>
  <si>
    <t xml:space="preserve">AWB7400016042</t>
  </si>
  <si>
    <t xml:space="preserve">AWB7400001772</t>
  </si>
  <si>
    <t xml:space="preserve">AWB7400015671</t>
  </si>
  <si>
    <t xml:space="preserve">AWB7400010104</t>
  </si>
  <si>
    <t xml:space="preserve">AWB7400013164</t>
  </si>
  <si>
    <t xml:space="preserve">AWB7400021615</t>
  </si>
  <si>
    <t xml:space="preserve">AWB7400023343</t>
  </si>
  <si>
    <t xml:space="preserve">AWB7400009397</t>
  </si>
  <si>
    <t xml:space="preserve">AWB7400014855</t>
  </si>
  <si>
    <t xml:space="preserve">AWB7400004751</t>
  </si>
  <si>
    <t xml:space="preserve">AWB7400020155</t>
  </si>
  <si>
    <t xml:space="preserve">AWB7400007735</t>
  </si>
  <si>
    <t xml:space="preserve">AWB7400020369</t>
  </si>
  <si>
    <t xml:space="preserve">AWB7400017392</t>
  </si>
  <si>
    <t xml:space="preserve">AWB7400016407</t>
  </si>
  <si>
    <t xml:space="preserve">AWB7400001253</t>
  </si>
  <si>
    <t xml:space="preserve">AWB7400009104</t>
  </si>
  <si>
    <t xml:space="preserve">AWB7400019453</t>
  </si>
  <si>
    <t xml:space="preserve">AWB7400005616</t>
  </si>
  <si>
    <t xml:space="preserve">AWB7400004158</t>
  </si>
  <si>
    <t xml:space="preserve">AWB7400005107</t>
  </si>
  <si>
    <t xml:space="preserve">AWB7400012587</t>
  </si>
  <si>
    <t xml:space="preserve">AWB7400004241</t>
  </si>
  <si>
    <t xml:space="preserve">AWB7400005868</t>
  </si>
  <si>
    <t xml:space="preserve">AWB7400014826</t>
  </si>
  <si>
    <t xml:space="preserve">AWB7400013321</t>
  </si>
  <si>
    <t xml:space="preserve">AWB7400011531</t>
  </si>
  <si>
    <t xml:space="preserve">AWB7400005131</t>
  </si>
  <si>
    <t xml:space="preserve">AWB7400016110</t>
  </si>
  <si>
    <t xml:space="preserve">AWB7400014113</t>
  </si>
  <si>
    <t xml:space="preserve">AWB7400008233</t>
  </si>
  <si>
    <t xml:space="preserve">AWB7400006666</t>
  </si>
  <si>
    <t xml:space="preserve">AWB7400008166</t>
  </si>
  <si>
    <t xml:space="preserve">AWB7400023032</t>
  </si>
  <si>
    <t xml:space="preserve">AWB7400005918</t>
  </si>
  <si>
    <t xml:space="preserve">AWB7400011875</t>
  </si>
  <si>
    <t xml:space="preserve">AWB7400000713</t>
  </si>
  <si>
    <t xml:space="preserve">AWB7400008187</t>
  </si>
  <si>
    <t xml:space="preserve">AWB7400004027</t>
  </si>
  <si>
    <t xml:space="preserve">AWB7400014904</t>
  </si>
  <si>
    <t xml:space="preserve">AWB7400018531</t>
  </si>
  <si>
    <t xml:space="preserve">AWB7400001648</t>
  </si>
  <si>
    <t xml:space="preserve">AWB7400019607</t>
  </si>
  <si>
    <t xml:space="preserve">AWB7400003044</t>
  </si>
  <si>
    <t xml:space="preserve">AWB7400020760</t>
  </si>
  <si>
    <t xml:space="preserve">AWB7400022783</t>
  </si>
  <si>
    <t xml:space="preserve">AWB7400010814</t>
  </si>
  <si>
    <t xml:space="preserve">AWB7400023715</t>
  </si>
  <si>
    <t xml:space="preserve">AWB7400002350</t>
  </si>
  <si>
    <t xml:space="preserve">AWB7400000019</t>
  </si>
  <si>
    <t xml:space="preserve">AWB7400001026</t>
  </si>
  <si>
    <t xml:space="preserve">AWB7400017379</t>
  </si>
  <si>
    <t xml:space="preserve">AWB7400022204</t>
  </si>
  <si>
    <t xml:space="preserve">AWB7400001981</t>
  </si>
  <si>
    <t xml:space="preserve">AWB7400020622</t>
  </si>
  <si>
    <t xml:space="preserve">AWB7400019080</t>
  </si>
  <si>
    <t xml:space="preserve">AWB7400003935</t>
  </si>
  <si>
    <t xml:space="preserve">AWB7400006269</t>
  </si>
  <si>
    <t xml:space="preserve">AWB7400015807</t>
  </si>
  <si>
    <t xml:space="preserve">AWB7400003271</t>
  </si>
  <si>
    <t xml:space="preserve">AWB7400000126</t>
  </si>
  <si>
    <t xml:space="preserve">AWB7400004417</t>
  </si>
  <si>
    <t xml:space="preserve">AWB7400009005</t>
  </si>
  <si>
    <t xml:space="preserve">AWB7400003293</t>
  </si>
  <si>
    <t xml:space="preserve">AWB7400003690</t>
  </si>
  <si>
    <t xml:space="preserve">AWB7400000771</t>
  </si>
  <si>
    <t xml:space="preserve">AWB7400021907</t>
  </si>
  <si>
    <t xml:space="preserve">AWB7400002439</t>
  </si>
  <si>
    <t xml:space="preserve">AWB7400002108</t>
  </si>
  <si>
    <t xml:space="preserve">AWB7400001284</t>
  </si>
  <si>
    <t xml:space="preserve">AWB7400002321</t>
  </si>
  <si>
    <t xml:space="preserve">AWB7400023677</t>
  </si>
  <si>
    <t xml:space="preserve">AWB7400023866</t>
  </si>
  <si>
    <t xml:space="preserve">AWB7400023842</t>
  </si>
  <si>
    <t xml:space="preserve">AWB7400022153</t>
  </si>
  <si>
    <t xml:space="preserve">AWB7400017516</t>
  </si>
  <si>
    <t xml:space="preserve">AWB7400019819</t>
  </si>
  <si>
    <t xml:space="preserve">AWB7400019591</t>
  </si>
  <si>
    <t xml:space="preserve">AWB7400020864</t>
  </si>
  <si>
    <t xml:space="preserve">AWB7400001782</t>
  </si>
  <si>
    <t xml:space="preserve">AWB7400005891</t>
  </si>
  <si>
    <t xml:space="preserve">AWB7400011950</t>
  </si>
  <si>
    <t xml:space="preserve">AWB7400008190</t>
  </si>
  <si>
    <t xml:space="preserve">AWB7400021813</t>
  </si>
  <si>
    <t xml:space="preserve">AWB7400019916</t>
  </si>
  <si>
    <t xml:space="preserve">AWB7400016844</t>
  </si>
  <si>
    <t xml:space="preserve">AWB7400015550</t>
  </si>
  <si>
    <t xml:space="preserve">AWB7400001692</t>
  </si>
  <si>
    <t xml:space="preserve">AWB7400006481</t>
  </si>
  <si>
    <t xml:space="preserve">AWB7400016040</t>
  </si>
  <si>
    <t xml:space="preserve">AWB7400010559</t>
  </si>
  <si>
    <t xml:space="preserve">AWB7400000653</t>
  </si>
  <si>
    <t xml:space="preserve">AWB7400011534</t>
  </si>
  <si>
    <t xml:space="preserve">AWB7400020762</t>
  </si>
  <si>
    <t xml:space="preserve">AWB7400000247</t>
  </si>
  <si>
    <t xml:space="preserve">AWB7400004281</t>
  </si>
  <si>
    <t xml:space="preserve">AWB7400016857</t>
  </si>
  <si>
    <t xml:space="preserve">AWB7400000303</t>
  </si>
  <si>
    <t xml:space="preserve">AWB7400020299</t>
  </si>
  <si>
    <t xml:space="preserve">AWB7400015525</t>
  </si>
  <si>
    <t xml:space="preserve">AWB7400019126</t>
  </si>
  <si>
    <t xml:space="preserve">AWB7400003859</t>
  </si>
  <si>
    <t xml:space="preserve">AWB7400009570</t>
  </si>
  <si>
    <t xml:space="preserve">AWB7400006391</t>
  </si>
  <si>
    <t xml:space="preserve">AWB7400021948</t>
  </si>
  <si>
    <t xml:space="preserve">AWB7400022355</t>
  </si>
  <si>
    <t xml:space="preserve">AWB7400016277</t>
  </si>
  <si>
    <t xml:space="preserve">AWB7400005711</t>
  </si>
  <si>
    <t xml:space="preserve">AWB7400015897</t>
  </si>
  <si>
    <t xml:space="preserve">AWB7400012164</t>
  </si>
  <si>
    <t xml:space="preserve">AWB7400022641</t>
  </si>
  <si>
    <t xml:space="preserve">AWB7400008863</t>
  </si>
  <si>
    <t xml:space="preserve">AWB7400018645</t>
  </si>
  <si>
    <t xml:space="preserve">AWB7400020705</t>
  </si>
  <si>
    <t xml:space="preserve">AWB7400023856</t>
  </si>
  <si>
    <t xml:space="preserve">2026-03</t>
  </si>
  <si>
    <t xml:space="preserve">AWB7400011898</t>
  </si>
  <si>
    <t xml:space="preserve">AWB7400019019</t>
  </si>
  <si>
    <t xml:space="preserve">AWB7400014311</t>
  </si>
  <si>
    <t xml:space="preserve">AWB7400018935</t>
  </si>
  <si>
    <t xml:space="preserve">AWB7400010656</t>
  </si>
  <si>
    <t xml:space="preserve">AWB7400020185</t>
  </si>
  <si>
    <t xml:space="preserve">AWB7400010387</t>
  </si>
  <si>
    <t xml:space="preserve">AWB7400002441</t>
  </si>
  <si>
    <t xml:space="preserve">AWB7400014928</t>
  </si>
  <si>
    <t xml:space="preserve">AWB7400009854</t>
  </si>
  <si>
    <t xml:space="preserve">AWB7400002333</t>
  </si>
  <si>
    <t xml:space="preserve">AWB7400001941</t>
  </si>
  <si>
    <t xml:space="preserve">AWB7400014622</t>
  </si>
  <si>
    <t xml:space="preserve">AWB7400016894</t>
  </si>
  <si>
    <t xml:space="preserve">AWB7400019763</t>
  </si>
  <si>
    <t xml:space="preserve">AWB7400022691</t>
  </si>
  <si>
    <t xml:space="preserve">AWB7400005569</t>
  </si>
  <si>
    <t xml:space="preserve">AWB7400000056</t>
  </si>
  <si>
    <t xml:space="preserve">AWB7400019526</t>
  </si>
  <si>
    <t xml:space="preserve">AWB7400015679</t>
  </si>
  <si>
    <t xml:space="preserve">AWB7400000210</t>
  </si>
  <si>
    <t xml:space="preserve">AWB7400004753</t>
  </si>
  <si>
    <t xml:space="preserve">AWB7400018453</t>
  </si>
  <si>
    <t xml:space="preserve">AWB7400008101</t>
  </si>
  <si>
    <t xml:space="preserve">AWB7400005739</t>
  </si>
  <si>
    <t xml:space="preserve">AWB7400014414</t>
  </si>
  <si>
    <t xml:space="preserve">AWB7400017680</t>
  </si>
  <si>
    <t xml:space="preserve">AWB7400003350</t>
  </si>
  <si>
    <t xml:space="preserve">AWB7400012706</t>
  </si>
  <si>
    <t xml:space="preserve">AWB7400023489</t>
  </si>
  <si>
    <t xml:space="preserve">AWB7400006207</t>
  </si>
  <si>
    <t xml:space="preserve">AWB7400023622</t>
  </si>
  <si>
    <t xml:space="preserve">AWB7400000603</t>
  </si>
  <si>
    <t xml:space="preserve">AWB7400012770</t>
  </si>
  <si>
    <t xml:space="preserve">AWB7400009574</t>
  </si>
  <si>
    <t xml:space="preserve">AWB7400002835</t>
  </si>
  <si>
    <t xml:space="preserve">AWB7400003175</t>
  </si>
  <si>
    <t xml:space="preserve">AWB7400019550</t>
  </si>
  <si>
    <t xml:space="preserve">AWB7400006636</t>
  </si>
  <si>
    <t xml:space="preserve">AWB7400006195</t>
  </si>
  <si>
    <t xml:space="preserve">AWB7400005630</t>
  </si>
  <si>
    <t xml:space="preserve">AWB7400017878</t>
  </si>
  <si>
    <t xml:space="preserve">AWB7400011005</t>
  </si>
  <si>
    <t xml:space="preserve">AWB7400015496</t>
  </si>
  <si>
    <t xml:space="preserve">AWB7400013686</t>
  </si>
  <si>
    <t xml:space="preserve">AWB7400005455</t>
  </si>
  <si>
    <t xml:space="preserve">AWB7400020123</t>
  </si>
  <si>
    <t xml:space="preserve">AWB7400014767</t>
  </si>
  <si>
    <t xml:space="preserve">AWB7400006649</t>
  </si>
  <si>
    <t xml:space="preserve">AWB7400005337</t>
  </si>
  <si>
    <t xml:space="preserve">AWB7400002078</t>
  </si>
  <si>
    <t xml:space="preserve">AWB7400006603</t>
  </si>
  <si>
    <t xml:space="preserve">AWB7400009601</t>
  </si>
  <si>
    <t xml:space="preserve">AWB7400007072</t>
  </si>
  <si>
    <t xml:space="preserve">AWB7400003529</t>
  </si>
  <si>
    <t xml:space="preserve">AWB7400016994</t>
  </si>
  <si>
    <t xml:space="preserve">AWB7400004359</t>
  </si>
  <si>
    <t xml:space="preserve">AWB7400000069</t>
  </si>
  <si>
    <t xml:space="preserve">AWB7400011682</t>
  </si>
  <si>
    <t xml:space="preserve">AWB7400020706</t>
  </si>
  <si>
    <t xml:space="preserve">AWB7400001236</t>
  </si>
  <si>
    <t xml:space="preserve">AWB7400013357</t>
  </si>
  <si>
    <t xml:space="preserve">AWB7400010509</t>
  </si>
  <si>
    <t xml:space="preserve">AWB7400005423</t>
  </si>
  <si>
    <t xml:space="preserve">AWB7400023616</t>
  </si>
  <si>
    <t xml:space="preserve">AWB7400014024</t>
  </si>
  <si>
    <t xml:space="preserve">AWB7400012279</t>
  </si>
  <si>
    <t xml:space="preserve">AWB7400012982</t>
  </si>
  <si>
    <t xml:space="preserve">AWB7400004052</t>
  </si>
  <si>
    <t xml:space="preserve">AWB7400010067</t>
  </si>
  <si>
    <t xml:space="preserve">AWB7400015710</t>
  </si>
  <si>
    <t xml:space="preserve">AWB7400014952</t>
  </si>
  <si>
    <t xml:space="preserve">AWB7400023031</t>
  </si>
  <si>
    <t xml:space="preserve">AWB7400002718</t>
  </si>
  <si>
    <t xml:space="preserve">AWB7400017509</t>
  </si>
  <si>
    <t xml:space="preserve">AWB7400017659</t>
  </si>
  <si>
    <t xml:space="preserve">AWB7400000132</t>
  </si>
  <si>
    <t xml:space="preserve">AWB7400003717</t>
  </si>
  <si>
    <t xml:space="preserve">AWB7400015829</t>
  </si>
  <si>
    <t xml:space="preserve">AWB7400009800</t>
  </si>
  <si>
    <t xml:space="preserve">AWB7400003679</t>
  </si>
  <si>
    <t xml:space="preserve">AWB7400001226</t>
  </si>
  <si>
    <t xml:space="preserve">AWB7400014687</t>
  </si>
  <si>
    <t xml:space="preserve">AWB7400012259</t>
  </si>
  <si>
    <t xml:space="preserve">AWB7400002149</t>
  </si>
  <si>
    <t xml:space="preserve">AWB7400006792</t>
  </si>
  <si>
    <t xml:space="preserve">AWB7400003482</t>
  </si>
  <si>
    <t xml:space="preserve">AWB7400007096</t>
  </si>
  <si>
    <t xml:space="preserve">AWB7400005042</t>
  </si>
  <si>
    <t xml:space="preserve">AWB7400021138</t>
  </si>
  <si>
    <t xml:space="preserve">AWB7400013918</t>
  </si>
  <si>
    <t xml:space="preserve">AWB7400000513</t>
  </si>
  <si>
    <t xml:space="preserve">AWB7400017658</t>
  </si>
  <si>
    <t xml:space="preserve">AWB7400008898</t>
  </si>
  <si>
    <t xml:space="preserve">AWB7400012255</t>
  </si>
  <si>
    <t xml:space="preserve">AWB7400009792</t>
  </si>
  <si>
    <t xml:space="preserve">AWB7400002382</t>
  </si>
  <si>
    <t xml:space="preserve">AWB7400005241</t>
  </si>
  <si>
    <t xml:space="preserve">AWB7400014737</t>
  </si>
  <si>
    <t xml:space="preserve">AWB7400022522</t>
  </si>
  <si>
    <t xml:space="preserve">AWB7400008087</t>
  </si>
  <si>
    <t xml:space="preserve">AWB7400004120</t>
  </si>
  <si>
    <t xml:space="preserve">AWB7400014820</t>
  </si>
  <si>
    <t xml:space="preserve">AWB7400000302</t>
  </si>
  <si>
    <t xml:space="preserve">AWB7400022241</t>
  </si>
  <si>
    <t xml:space="preserve">AWB7400019151</t>
  </si>
  <si>
    <t xml:space="preserve">AWB7400019894</t>
  </si>
  <si>
    <t xml:space="preserve">AWB7400007090</t>
  </si>
  <si>
    <t xml:space="preserve">AWB7400017185</t>
  </si>
  <si>
    <t xml:space="preserve">AWB7400016600</t>
  </si>
  <si>
    <t xml:space="preserve">AWB7400005456</t>
  </si>
  <si>
    <t xml:space="preserve">AWB7400007342</t>
  </si>
  <si>
    <t xml:space="preserve">AWB7400016390</t>
  </si>
  <si>
    <t xml:space="preserve">AWB7400013281</t>
  </si>
  <si>
    <t xml:space="preserve">AWB7400023365</t>
  </si>
  <si>
    <t xml:space="preserve">AWB7400008518</t>
  </si>
  <si>
    <t xml:space="preserve">AWB7400009044</t>
  </si>
  <si>
    <t xml:space="preserve">AWB7400002497</t>
  </si>
  <si>
    <t xml:space="preserve">AWB7400003909</t>
  </si>
  <si>
    <t xml:space="preserve">AWB7400016186</t>
  </si>
  <si>
    <t xml:space="preserve">AWB7400009318</t>
  </si>
  <si>
    <t xml:space="preserve">AWB7400017094</t>
  </si>
  <si>
    <t xml:space="preserve">AWB7400004945</t>
  </si>
  <si>
    <t xml:space="preserve">AWB7400009784</t>
  </si>
  <si>
    <t xml:space="preserve">AWB7400012932</t>
  </si>
  <si>
    <t xml:space="preserve">AWB7400000741</t>
  </si>
  <si>
    <t xml:space="preserve">AWB7400005292</t>
  </si>
  <si>
    <t xml:space="preserve">AWB7400020291</t>
  </si>
  <si>
    <t xml:space="preserve">AWB7400002578</t>
  </si>
  <si>
    <t xml:space="preserve">AWB7400009194</t>
  </si>
  <si>
    <t xml:space="preserve">AWB7400003468</t>
  </si>
  <si>
    <t xml:space="preserve">AWB7400012186</t>
  </si>
  <si>
    <t xml:space="preserve">AWB7400019718</t>
  </si>
  <si>
    <t xml:space="preserve">AWB7400010610</t>
  </si>
  <si>
    <t xml:space="preserve">AWB7400008291</t>
  </si>
  <si>
    <t xml:space="preserve">AWB7400017877</t>
  </si>
  <si>
    <t xml:space="preserve">AWB7400006498</t>
  </si>
  <si>
    <t xml:space="preserve">AWB7400004743</t>
  </si>
  <si>
    <t xml:space="preserve">AWB7400000830</t>
  </si>
  <si>
    <t xml:space="preserve">AWB7400010534</t>
  </si>
  <si>
    <t xml:space="preserve">AWB7400021137</t>
  </si>
  <si>
    <t xml:space="preserve">AWB7400017646</t>
  </si>
  <si>
    <t xml:space="preserve">AWB7400018475</t>
  </si>
  <si>
    <t xml:space="preserve">AWB7400010737</t>
  </si>
  <si>
    <t xml:space="preserve">AWB7400009148</t>
  </si>
  <si>
    <t xml:space="preserve">AWB7400023116</t>
  </si>
  <si>
    <t xml:space="preserve">AWB7400017951</t>
  </si>
  <si>
    <t xml:space="preserve">AWB7400005751</t>
  </si>
  <si>
    <t xml:space="preserve">AWB7400009446</t>
  </si>
  <si>
    <t xml:space="preserve">AWB7400022290</t>
  </si>
  <si>
    <t xml:space="preserve">AWB7400001785</t>
  </si>
  <si>
    <t xml:space="preserve">AWB7400005862</t>
  </si>
  <si>
    <t xml:space="preserve">AWB7400001419</t>
  </si>
  <si>
    <t xml:space="preserve">AWB7400018779</t>
  </si>
  <si>
    <t xml:space="preserve">AWB7400020612</t>
  </si>
  <si>
    <t xml:space="preserve">AWB7400009408</t>
  </si>
  <si>
    <t xml:space="preserve">AWB7400003469</t>
  </si>
  <si>
    <t xml:space="preserve">AWB7400012094</t>
  </si>
  <si>
    <t xml:space="preserve">AWB7400007887</t>
  </si>
  <si>
    <t xml:space="preserve">AWB7400017486</t>
  </si>
  <si>
    <t xml:space="preserve">AWB7400017144</t>
  </si>
  <si>
    <t xml:space="preserve">AWB7400007617</t>
  </si>
  <si>
    <t xml:space="preserve">AWB7400023650</t>
  </si>
  <si>
    <t xml:space="preserve">AWB7400015139</t>
  </si>
  <si>
    <t xml:space="preserve">AWB7400015153</t>
  </si>
  <si>
    <t xml:space="preserve">AWB7400000645</t>
  </si>
  <si>
    <t xml:space="preserve">AWB7400004646</t>
  </si>
  <si>
    <t xml:space="preserve">AWB7400021213</t>
  </si>
  <si>
    <t xml:space="preserve">AWB7400003707</t>
  </si>
  <si>
    <t xml:space="preserve">AWB7400012794</t>
  </si>
  <si>
    <t xml:space="preserve">AWB7400003787</t>
  </si>
  <si>
    <t xml:space="preserve">AWB7400018427</t>
  </si>
  <si>
    <t xml:space="preserve">AWB7400017263</t>
  </si>
  <si>
    <t xml:space="preserve">AWB7400013119</t>
  </si>
  <si>
    <t xml:space="preserve">AWB7400016353</t>
  </si>
  <si>
    <t xml:space="preserve">AWB7400001195</t>
  </si>
  <si>
    <t xml:space="preserve">AWB7400019050</t>
  </si>
  <si>
    <t xml:space="preserve">AWB7400015865</t>
  </si>
  <si>
    <t xml:space="preserve">AWB7400003457</t>
  </si>
  <si>
    <t xml:space="preserve">AWB7400012424</t>
  </si>
  <si>
    <t xml:space="preserve">AWB7400004609</t>
  </si>
  <si>
    <t xml:space="preserve">AWB7400004845</t>
  </si>
  <si>
    <t xml:space="preserve">AWB7400017530</t>
  </si>
  <si>
    <t xml:space="preserve">AWB7400016109</t>
  </si>
  <si>
    <t xml:space="preserve">AWB7400020018</t>
  </si>
  <si>
    <t xml:space="preserve">AWB7400015944</t>
  </si>
  <si>
    <t xml:space="preserve">AWB7400022782</t>
  </si>
  <si>
    <t xml:space="preserve">AWB7400002995</t>
  </si>
  <si>
    <t xml:space="preserve">AWB7400014666</t>
  </si>
  <si>
    <t xml:space="preserve">AWB7400010955</t>
  </si>
  <si>
    <t xml:space="preserve">AWB7400008072</t>
  </si>
  <si>
    <t xml:space="preserve">AWB7400009356</t>
  </si>
  <si>
    <t xml:space="preserve">AWB7400015909</t>
  </si>
  <si>
    <t xml:space="preserve">AWB7400021065</t>
  </si>
  <si>
    <t xml:space="preserve">AWB7400010945</t>
  </si>
  <si>
    <t xml:space="preserve">AWB7400004985</t>
  </si>
  <si>
    <t xml:space="preserve">AWB7400006254</t>
  </si>
  <si>
    <t xml:space="preserve">AWB7400015967</t>
  </si>
  <si>
    <t xml:space="preserve">AWB7400001607</t>
  </si>
  <si>
    <t xml:space="preserve">AWB7400009345</t>
  </si>
  <si>
    <t xml:space="preserve">AWB7400014601</t>
  </si>
  <si>
    <t xml:space="preserve">AWB7400012469</t>
  </si>
  <si>
    <t xml:space="preserve">AWB7400000805</t>
  </si>
  <si>
    <t xml:space="preserve">AWB7400018949</t>
  </si>
  <si>
    <t xml:space="preserve">AWB7400010185</t>
  </si>
  <si>
    <t xml:space="preserve">AWB7400000939</t>
  </si>
  <si>
    <t xml:space="preserve">AWB7400006865</t>
  </si>
  <si>
    <t xml:space="preserve">AWB7400020167</t>
  </si>
  <si>
    <t xml:space="preserve">AWB7400007294</t>
  </si>
  <si>
    <t xml:space="preserve">AWB7400023245</t>
  </si>
  <si>
    <t xml:space="preserve">AWB7400019272</t>
  </si>
  <si>
    <t xml:space="preserve">AWB7400011919</t>
  </si>
  <si>
    <t xml:space="preserve">AWB7400009343</t>
  </si>
  <si>
    <t xml:space="preserve">AWB7400016362</t>
  </si>
  <si>
    <t xml:space="preserve">AWB7400007053</t>
  </si>
  <si>
    <t xml:space="preserve">AWB7400016029</t>
  </si>
  <si>
    <t xml:space="preserve">AWB7400015569</t>
  </si>
  <si>
    <t xml:space="preserve">AWB7400011205</t>
  </si>
  <si>
    <t xml:space="preserve">AWB7400003762</t>
  </si>
  <si>
    <t xml:space="preserve">AWB7400018905</t>
  </si>
  <si>
    <t xml:space="preserve">AWB7400018167</t>
  </si>
  <si>
    <t xml:space="preserve">AWB7400015218</t>
  </si>
  <si>
    <t xml:space="preserve">AWB7400006529</t>
  </si>
  <si>
    <t xml:space="preserve">AWB7400015757</t>
  </si>
  <si>
    <t xml:space="preserve">AWB7400022221</t>
  </si>
  <si>
    <t xml:space="preserve">AWB7400017917</t>
  </si>
  <si>
    <t xml:space="preserve">AWB7400018699</t>
  </si>
  <si>
    <t xml:space="preserve">AWB7400013292</t>
  </si>
  <si>
    <t xml:space="preserve">AWB7400000450</t>
  </si>
  <si>
    <t xml:space="preserve">AWB7400009558</t>
  </si>
  <si>
    <t xml:space="preserve">AWB7400006060</t>
  </si>
  <si>
    <t xml:space="preserve">AWB7400022787</t>
  </si>
  <si>
    <t xml:space="preserve">AWB7400020849</t>
  </si>
  <si>
    <t xml:space="preserve">AWB7400007694</t>
  </si>
  <si>
    <t xml:space="preserve">AWB7400015164</t>
  </si>
  <si>
    <t xml:space="preserve">AWB7400010538</t>
  </si>
  <si>
    <t xml:space="preserve">AWB7400001805</t>
  </si>
  <si>
    <t xml:space="preserve">AWB7400006461</t>
  </si>
  <si>
    <t xml:space="preserve">AWB7400005177</t>
  </si>
  <si>
    <t xml:space="preserve">AWB7400013036</t>
  </si>
  <si>
    <t xml:space="preserve">AWB7400009915</t>
  </si>
  <si>
    <t xml:space="preserve">AWB7400003338</t>
  </si>
  <si>
    <t xml:space="preserve">AWB7400020824</t>
  </si>
  <si>
    <t xml:space="preserve">AWB7400009056</t>
  </si>
  <si>
    <t xml:space="preserve">AWB7400015030</t>
  </si>
  <si>
    <t xml:space="preserve">AWB7400023909</t>
  </si>
  <si>
    <t xml:space="preserve">AWB7400003092</t>
  </si>
  <si>
    <t xml:space="preserve">AWB7400002535</t>
  </si>
  <si>
    <t xml:space="preserve">AWB7400001877</t>
  </si>
  <si>
    <t xml:space="preserve">AWB7400006142</t>
  </si>
  <si>
    <t xml:space="preserve">AWB7400010606</t>
  </si>
  <si>
    <t xml:space="preserve">AWB7400006687</t>
  </si>
  <si>
    <t xml:space="preserve">AWB7400004188</t>
  </si>
  <si>
    <t xml:space="preserve">AWB7400010178</t>
  </si>
  <si>
    <t xml:space="preserve">AWB7400009223</t>
  </si>
  <si>
    <t xml:space="preserve">AWB7400016997</t>
  </si>
  <si>
    <t xml:space="preserve">AWB7400008783</t>
  </si>
  <si>
    <t xml:space="preserve">AWB7400008202</t>
  </si>
  <si>
    <t xml:space="preserve">AWB7400016303</t>
  </si>
  <si>
    <t xml:space="preserve">AWB7400009478</t>
  </si>
  <si>
    <t xml:space="preserve">AWB7400010228</t>
  </si>
  <si>
    <t xml:space="preserve">AWB7400003061</t>
  </si>
  <si>
    <t xml:space="preserve">AWB7400015856</t>
  </si>
  <si>
    <t xml:space="preserve">AWB7400016951</t>
  </si>
  <si>
    <t xml:space="preserve">AWB7400000928</t>
  </si>
  <si>
    <t xml:space="preserve">AWB7400017563</t>
  </si>
  <si>
    <t xml:space="preserve">AWB7400013830</t>
  </si>
  <si>
    <t xml:space="preserve">AWB7400004334</t>
  </si>
  <si>
    <t xml:space="preserve">AWB7400018948</t>
  </si>
  <si>
    <t xml:space="preserve">AWB7400015713</t>
  </si>
  <si>
    <t xml:space="preserve">AWB7400006151</t>
  </si>
  <si>
    <t xml:space="preserve">AWB7400005799</t>
  </si>
  <si>
    <t xml:space="preserve">AWB7400001454</t>
  </si>
  <si>
    <t xml:space="preserve">AWB7400007234</t>
  </si>
  <si>
    <t xml:space="preserve">AWB7400001820</t>
  </si>
  <si>
    <t xml:space="preserve">AWB7400018163</t>
  </si>
  <si>
    <t xml:space="preserve">AWB7400015138</t>
  </si>
  <si>
    <t xml:space="preserve">AWB7400003583</t>
  </si>
  <si>
    <t xml:space="preserve">AWB7400020342</t>
  </si>
  <si>
    <t xml:space="preserve">AWB7400005066</t>
  </si>
  <si>
    <t xml:space="preserve">AWB7400023090</t>
  </si>
  <si>
    <t xml:space="preserve">AWB7400014935</t>
  </si>
  <si>
    <t xml:space="preserve">AWB7400007644</t>
  </si>
  <si>
    <t xml:space="preserve">AWB7400013233</t>
  </si>
  <si>
    <t xml:space="preserve">AWB7400014969</t>
  </si>
  <si>
    <t xml:space="preserve">AWB7400021089</t>
  </si>
  <si>
    <t xml:space="preserve">AWB7400016438</t>
  </si>
  <si>
    <t xml:space="preserve">AWB7400013629</t>
  </si>
  <si>
    <t xml:space="preserve">AWB7400007160</t>
  </si>
  <si>
    <t xml:space="preserve">AWB7400013961</t>
  </si>
  <si>
    <t xml:space="preserve">AWB7400016886</t>
  </si>
  <si>
    <t xml:space="preserve">AWB7400017365</t>
  </si>
  <si>
    <t xml:space="preserve">AWB7400003514</t>
  </si>
  <si>
    <t xml:space="preserve">AWB7400014811</t>
  </si>
  <si>
    <t xml:space="preserve">AWB7400007417</t>
  </si>
  <si>
    <t xml:space="preserve">AWB7400018864</t>
  </si>
  <si>
    <t xml:space="preserve">AWB7400014254</t>
  </si>
  <si>
    <t xml:space="preserve">AWB7400005889</t>
  </si>
  <si>
    <t xml:space="preserve">AWB7400005513</t>
  </si>
  <si>
    <t xml:space="preserve">AWB7400019344</t>
  </si>
  <si>
    <t xml:space="preserve">AWB7400010629</t>
  </si>
  <si>
    <t xml:space="preserve">AWB7400001080</t>
  </si>
  <si>
    <t xml:space="preserve">AWB7400007575</t>
  </si>
  <si>
    <t xml:space="preserve">AWB7400023633</t>
  </si>
  <si>
    <t xml:space="preserve">AWB7400021285</t>
  </si>
  <si>
    <t xml:space="preserve">AWB7400004775</t>
  </si>
  <si>
    <t xml:space="preserve">AWB7400017907</t>
  </si>
  <si>
    <t xml:space="preserve">AWB7400012351</t>
  </si>
  <si>
    <t xml:space="preserve">AWB7400006043</t>
  </si>
  <si>
    <t xml:space="preserve">AWB7400019787</t>
  </si>
  <si>
    <t xml:space="preserve">AWB7400013114</t>
  </si>
  <si>
    <t xml:space="preserve">AWB7400010471</t>
  </si>
  <si>
    <t xml:space="preserve">AWB7400006211</t>
  </si>
  <si>
    <t xml:space="preserve">AWB7400007042</t>
  </si>
  <si>
    <t xml:space="preserve">AWB7400002969</t>
  </si>
  <si>
    <t xml:space="preserve">AWB7400022889</t>
  </si>
  <si>
    <t xml:space="preserve">AWB7400005837</t>
  </si>
  <si>
    <t xml:space="preserve">AWB7400022429</t>
  </si>
  <si>
    <t xml:space="preserve">AWB7400012889</t>
  </si>
  <si>
    <t xml:space="preserve">AWB7400010493</t>
  </si>
  <si>
    <t xml:space="preserve">AWB7400015501</t>
  </si>
  <si>
    <t xml:space="preserve">AWB7400023016</t>
  </si>
  <si>
    <t xml:space="preserve">AWB7400007638</t>
  </si>
  <si>
    <t xml:space="preserve">AWB7400018468</t>
  </si>
  <si>
    <t xml:space="preserve">AWB7400023680</t>
  </si>
  <si>
    <t xml:space="preserve">AWB7400009584</t>
  </si>
  <si>
    <t xml:space="preserve">AWB7400019122</t>
  </si>
  <si>
    <t xml:space="preserve">AWB7400003040</t>
  </si>
  <si>
    <t xml:space="preserve">AWB7400018191</t>
  </si>
  <si>
    <t xml:space="preserve">AWB7400018934</t>
  </si>
  <si>
    <t xml:space="preserve">AWB7400019457</t>
  </si>
  <si>
    <t xml:space="preserve">AWB7400005790</t>
  </si>
  <si>
    <t xml:space="preserve">AWB7400009030</t>
  </si>
  <si>
    <t xml:space="preserve">AWB7400002905</t>
  </si>
  <si>
    <t xml:space="preserve">AWB7400005169</t>
  </si>
  <si>
    <t xml:space="preserve">AWB7400022511</t>
  </si>
  <si>
    <t xml:space="preserve">AWB7400023791</t>
  </si>
  <si>
    <t xml:space="preserve">AWB7400013999</t>
  </si>
  <si>
    <t xml:space="preserve">AWB7400021393</t>
  </si>
  <si>
    <t xml:space="preserve">AWB7400015482</t>
  </si>
  <si>
    <t xml:space="preserve">AWB7400005213</t>
  </si>
  <si>
    <t xml:space="preserve">AWB7400023189</t>
  </si>
  <si>
    <t xml:space="preserve">AWB7400005217</t>
  </si>
  <si>
    <t xml:space="preserve">AWB7400023102</t>
  </si>
  <si>
    <t xml:space="preserve">AWB7400019188</t>
  </si>
  <si>
    <t xml:space="preserve">AWB7400020021</t>
  </si>
  <si>
    <t xml:space="preserve">AWB7400002163</t>
  </si>
  <si>
    <t xml:space="preserve">AWB7400015600</t>
  </si>
  <si>
    <t xml:space="preserve">AWB7400011834</t>
  </si>
  <si>
    <t xml:space="preserve">AWB7400022272</t>
  </si>
  <si>
    <t xml:space="preserve">AWB7400012699</t>
  </si>
  <si>
    <t xml:space="preserve">AWB7400001040</t>
  </si>
  <si>
    <t xml:space="preserve">AWB7400003839</t>
  </si>
  <si>
    <t xml:space="preserve">AWB7400018297</t>
  </si>
  <si>
    <t xml:space="preserve">AWB7400013333</t>
  </si>
  <si>
    <t xml:space="preserve">AWB7400013117</t>
  </si>
  <si>
    <t xml:space="preserve">AWB7400009806</t>
  </si>
  <si>
    <t xml:space="preserve">AWB7400002160</t>
  </si>
  <si>
    <t xml:space="preserve">AWB7400009823</t>
  </si>
  <si>
    <t xml:space="preserve">AWB7400000828</t>
  </si>
  <si>
    <t xml:space="preserve">AWB7400016324</t>
  </si>
  <si>
    <t xml:space="preserve">AWB7400023609</t>
  </si>
  <si>
    <t xml:space="preserve">AWB7400015645</t>
  </si>
  <si>
    <t xml:space="preserve">AWB7400012513</t>
  </si>
  <si>
    <t xml:space="preserve">AWB7400011588</t>
  </si>
  <si>
    <t xml:space="preserve">AWB7400014590</t>
  </si>
  <si>
    <t xml:space="preserve">AWB7400013547</t>
  </si>
  <si>
    <t xml:space="preserve">AWB7400001829</t>
  </si>
  <si>
    <t xml:space="preserve">AWB7400008567</t>
  </si>
  <si>
    <t xml:space="preserve">AWB7400012287</t>
  </si>
  <si>
    <t xml:space="preserve">AWB7400014970</t>
  </si>
  <si>
    <t xml:space="preserve">AWB7400007205</t>
  </si>
  <si>
    <t xml:space="preserve">AWB7400010695</t>
  </si>
  <si>
    <t xml:space="preserve">AWB7400010683</t>
  </si>
  <si>
    <t xml:space="preserve">AWB7400010043</t>
  </si>
  <si>
    <t xml:space="preserve">AWB7400003970</t>
  </si>
  <si>
    <t xml:space="preserve">AWB7400010644</t>
  </si>
  <si>
    <t xml:space="preserve">AWB7400018122</t>
  </si>
  <si>
    <t xml:space="preserve">AWB7400005247</t>
  </si>
  <si>
    <t xml:space="preserve">AWB7400023829</t>
  </si>
  <si>
    <t xml:space="preserve">AWB7400022938</t>
  </si>
  <si>
    <t xml:space="preserve">AWB7400005489</t>
  </si>
  <si>
    <t xml:space="preserve">AWB7400021465</t>
  </si>
  <si>
    <t xml:space="preserve">AWB7400015775</t>
  </si>
  <si>
    <t xml:space="preserve">AWB7400005539</t>
  </si>
  <si>
    <t xml:space="preserve">AWB7400007376</t>
  </si>
  <si>
    <t xml:space="preserve">AWB7400014049</t>
  </si>
  <si>
    <t xml:space="preserve">AWB7400015949</t>
  </si>
  <si>
    <t xml:space="preserve">AWB7400011222</t>
  </si>
  <si>
    <t xml:space="preserve">AWB7400021867</t>
  </si>
  <si>
    <t xml:space="preserve">AWB7400000843</t>
  </si>
  <si>
    <t xml:space="preserve">AWB7400011940</t>
  </si>
  <si>
    <t xml:space="preserve">AWB7400003844</t>
  </si>
  <si>
    <t xml:space="preserve">AWB7400004964</t>
  </si>
  <si>
    <t xml:space="preserve">AWB7400017889</t>
  </si>
  <si>
    <t xml:space="preserve">AWB7400016501</t>
  </si>
  <si>
    <t xml:space="preserve">AWB7400009839</t>
  </si>
  <si>
    <t xml:space="preserve">AWB7400001550</t>
  </si>
  <si>
    <t xml:space="preserve">AWB7400005610</t>
  </si>
  <si>
    <t xml:space="preserve">AWB7400012571</t>
  </si>
  <si>
    <t xml:space="preserve">AWB7400007761</t>
  </si>
  <si>
    <t xml:space="preserve">AWB7400004267</t>
  </si>
  <si>
    <t xml:space="preserve">AWB7400021653</t>
  </si>
  <si>
    <t xml:space="preserve">AWB7400001702</t>
  </si>
  <si>
    <t xml:space="preserve">AWB7400010856</t>
  </si>
  <si>
    <t xml:space="preserve">AWB7400007242</t>
  </si>
  <si>
    <t xml:space="preserve">AWB7400020232</t>
  </si>
  <si>
    <t xml:space="preserve">AWB7400000049</t>
  </si>
  <si>
    <t xml:space="preserve">AWB7400015709</t>
  </si>
  <si>
    <t xml:space="preserve">AWB7400005032</t>
  </si>
  <si>
    <t xml:space="preserve">AWB7400001000</t>
  </si>
  <si>
    <t xml:space="preserve">AWB7400012573</t>
  </si>
  <si>
    <t xml:space="preserve">AWB7400020795</t>
  </si>
  <si>
    <t xml:space="preserve">AWB7400012127</t>
  </si>
  <si>
    <t xml:space="preserve">AWB7400003342</t>
  </si>
  <si>
    <t xml:space="preserve">AWB7400018741</t>
  </si>
  <si>
    <t xml:space="preserve">AWB7400009233</t>
  </si>
  <si>
    <t xml:space="preserve">AWB7400013653</t>
  </si>
  <si>
    <t xml:space="preserve">AWB7400003428</t>
  </si>
  <si>
    <t xml:space="preserve">AWB7400012026</t>
  </si>
  <si>
    <t xml:space="preserve">AWB7400015213</t>
  </si>
  <si>
    <t xml:space="preserve">AWB7400011690</t>
  </si>
  <si>
    <t xml:space="preserve">AWB7400002693</t>
  </si>
  <si>
    <t xml:space="preserve">AWB7400023911</t>
  </si>
  <si>
    <t xml:space="preserve">AWB7400004474</t>
  </si>
  <si>
    <t xml:space="preserve">AWB7400008901</t>
  </si>
  <si>
    <t xml:space="preserve">AWB7400014501</t>
  </si>
  <si>
    <t xml:space="preserve">AWB7400005969</t>
  </si>
  <si>
    <t xml:space="preserve">AWB7400001534</t>
  </si>
  <si>
    <t xml:space="preserve">AWB7400022518</t>
  </si>
  <si>
    <t xml:space="preserve">AWB7400004034</t>
  </si>
  <si>
    <t xml:space="preserve">AWB7400013903</t>
  </si>
  <si>
    <t xml:space="preserve">AWB7400010601</t>
  </si>
  <si>
    <t xml:space="preserve">AWB7400023805</t>
  </si>
  <si>
    <t xml:space="preserve">AWB7400002403</t>
  </si>
  <si>
    <t xml:space="preserve">AWB7400015162</t>
  </si>
  <si>
    <t xml:space="preserve">AWB7400000516</t>
  </si>
  <si>
    <t xml:space="preserve">AWB7400002769</t>
  </si>
  <si>
    <t xml:space="preserve">AWB7400023617</t>
  </si>
  <si>
    <t xml:space="preserve">AWB7400022467</t>
  </si>
  <si>
    <t xml:space="preserve">AWB7400011511</t>
  </si>
  <si>
    <t xml:space="preserve">AWB7400015931</t>
  </si>
  <si>
    <t xml:space="preserve">AWB7400015216</t>
  </si>
  <si>
    <t xml:space="preserve">AWB7400012165</t>
  </si>
  <si>
    <t xml:space="preserve">AWB7400021114</t>
  </si>
  <si>
    <t xml:space="preserve">AWB7400021652</t>
  </si>
  <si>
    <t xml:space="preserve">AWB7400004686</t>
  </si>
  <si>
    <t xml:space="preserve">AWB7400014729</t>
  </si>
  <si>
    <t xml:space="preserve">AWB7400000675</t>
  </si>
  <si>
    <t xml:space="preserve">AWB7400007436</t>
  </si>
  <si>
    <t xml:space="preserve">AWB7400012817</t>
  </si>
  <si>
    <t xml:space="preserve">AWB7400018237</t>
  </si>
  <si>
    <t xml:space="preserve">AWB7400012589</t>
  </si>
  <si>
    <t xml:space="preserve">AWB7400017375</t>
  </si>
  <si>
    <t xml:space="preserve">AWB7400006991</t>
  </si>
  <si>
    <t xml:space="preserve">AWB7400013338</t>
  </si>
  <si>
    <t xml:space="preserve">AWB7400006509</t>
  </si>
  <si>
    <t xml:space="preserve">AWB7400017460</t>
  </si>
  <si>
    <t xml:space="preserve">AWB7400018178</t>
  </si>
  <si>
    <t xml:space="preserve">AWB7400004608</t>
  </si>
  <si>
    <t xml:space="preserve">AWB7400020109</t>
  </si>
  <si>
    <t xml:space="preserve">AWB7400009226</t>
  </si>
  <si>
    <t xml:space="preserve">AWB7400018925</t>
  </si>
  <si>
    <t xml:space="preserve">AWB7400016024</t>
  </si>
  <si>
    <t xml:space="preserve">AWB7400014351</t>
  </si>
  <si>
    <t xml:space="preserve">AWB7400014178</t>
  </si>
  <si>
    <t xml:space="preserve">AWB7400007339</t>
  </si>
  <si>
    <t xml:space="preserve">AWB7400004387</t>
  </si>
  <si>
    <t xml:space="preserve">AWB7400012140</t>
  </si>
  <si>
    <t xml:space="preserve">AWB7400005831</t>
  </si>
  <si>
    <t xml:space="preserve">AWB7400015554</t>
  </si>
  <si>
    <t xml:space="preserve">AWB7400000883</t>
  </si>
  <si>
    <t xml:space="preserve">AWB7400015423</t>
  </si>
  <si>
    <t xml:space="preserve">AWB7400005768</t>
  </si>
  <si>
    <t xml:space="preserve">AWB7400014731</t>
  </si>
  <si>
    <t xml:space="preserve">AWB7400018834</t>
  </si>
  <si>
    <t xml:space="preserve">AWB7400011403</t>
  </si>
  <si>
    <t xml:space="preserve">AWB7400014640</t>
  </si>
  <si>
    <t xml:space="preserve">AWB7400018225</t>
  </si>
  <si>
    <t xml:space="preserve">AWB7400006294</t>
  </si>
  <si>
    <t xml:space="preserve">AWB7400018649</t>
  </si>
  <si>
    <t xml:space="preserve">AWB7400011434</t>
  </si>
  <si>
    <t xml:space="preserve">AWB7400021150</t>
  </si>
  <si>
    <t xml:space="preserve">AWB7400009126</t>
  </si>
  <si>
    <t xml:space="preserve">AWB7400009187</t>
  </si>
  <si>
    <t xml:space="preserve">AWB7400003894</t>
  </si>
  <si>
    <t xml:space="preserve">AWB7400019623</t>
  </si>
  <si>
    <t xml:space="preserve">AWB7400002760</t>
  </si>
  <si>
    <t xml:space="preserve">AWB7400008497</t>
  </si>
  <si>
    <t xml:space="preserve">AWB7400020617</t>
  </si>
  <si>
    <t xml:space="preserve">AWB7400018260</t>
  </si>
  <si>
    <t xml:space="preserve">AWB7400019231</t>
  </si>
  <si>
    <t xml:space="preserve">AWB7400009663</t>
  </si>
  <si>
    <t xml:space="preserve">AWB7400001304</t>
  </si>
  <si>
    <t xml:space="preserve">AWB7400018227</t>
  </si>
  <si>
    <t xml:space="preserve">AWB7400005913</t>
  </si>
  <si>
    <t xml:space="preserve">AWB7400005397</t>
  </si>
  <si>
    <t xml:space="preserve">AWB7400007374</t>
  </si>
  <si>
    <t xml:space="preserve">AWB7400002506</t>
  </si>
  <si>
    <t xml:space="preserve">AWB7400007186</t>
  </si>
  <si>
    <t xml:space="preserve">AWB7400016572</t>
  </si>
  <si>
    <t xml:space="preserve">AWB7400020302</t>
  </si>
  <si>
    <t xml:space="preserve">AWB7400004638</t>
  </si>
  <si>
    <t xml:space="preserve">AWB7400017554</t>
  </si>
  <si>
    <t xml:space="preserve">AWB7400022637</t>
  </si>
  <si>
    <t xml:space="preserve">AWB7400015314</t>
  </si>
  <si>
    <t xml:space="preserve">AWB7400022681</t>
  </si>
  <si>
    <t xml:space="preserve">AWB7400012768</t>
  </si>
  <si>
    <t xml:space="preserve">AWB7400017377</t>
  </si>
  <si>
    <t xml:space="preserve">AWB7400013681</t>
  </si>
  <si>
    <t xml:space="preserve">AWB7400006664</t>
  </si>
  <si>
    <t xml:space="preserve">AWB7400016907</t>
  </si>
  <si>
    <t xml:space="preserve">AWB7400017093</t>
  </si>
  <si>
    <t xml:space="preserve">AWB7400013443</t>
  </si>
  <si>
    <t xml:space="preserve">AWB7400013507</t>
  </si>
  <si>
    <t xml:space="preserve">AWB7400009464</t>
  </si>
  <si>
    <t xml:space="preserve">AWB7400014649</t>
  </si>
  <si>
    <t xml:space="preserve">AWB7400009731</t>
  </si>
  <si>
    <t xml:space="preserve">AWB7400021475</t>
  </si>
  <si>
    <t xml:space="preserve">AWB7400019088</t>
  </si>
  <si>
    <t xml:space="preserve">AWB7400002873</t>
  </si>
  <si>
    <t xml:space="preserve">AWB7400019132</t>
  </si>
  <si>
    <t xml:space="preserve">AWB7400010834</t>
  </si>
  <si>
    <t xml:space="preserve">AWB7400021318</t>
  </si>
  <si>
    <t xml:space="preserve">AWB7400019536</t>
  </si>
  <si>
    <t xml:space="preserve">AWB7400003862</t>
  </si>
  <si>
    <t xml:space="preserve">AWB7400012415</t>
  </si>
  <si>
    <t xml:space="preserve">AWB7400015202</t>
  </si>
  <si>
    <t xml:space="preserve">AWB7400015887</t>
  </si>
  <si>
    <t xml:space="preserve">AWB7400014944</t>
  </si>
  <si>
    <t xml:space="preserve">AWB7400001023</t>
  </si>
  <si>
    <t xml:space="preserve">AWB7400006129</t>
  </si>
  <si>
    <t xml:space="preserve">AWB7400022152</t>
  </si>
  <si>
    <t xml:space="preserve">AWB7400004068</t>
  </si>
  <si>
    <t xml:space="preserve">AWB7400018593</t>
  </si>
  <si>
    <t xml:space="preserve">AWB7400000091</t>
  </si>
  <si>
    <t xml:space="preserve">AWB7400007329</t>
  </si>
  <si>
    <t xml:space="preserve">AWB7400017278</t>
  </si>
  <si>
    <t xml:space="preserve">AWB7400015942</t>
  </si>
  <si>
    <t xml:space="preserve">AWB7400017193</t>
  </si>
  <si>
    <t xml:space="preserve">AWB7400009797</t>
  </si>
  <si>
    <t xml:space="preserve">2026-04</t>
  </si>
  <si>
    <t xml:space="preserve">AWB7400019004</t>
  </si>
  <si>
    <t xml:space="preserve">AWB7400003528</t>
  </si>
  <si>
    <t xml:space="preserve">AWB7400017083</t>
  </si>
  <si>
    <t xml:space="preserve">AWB7400018101</t>
  </si>
  <si>
    <t xml:space="preserve">AWB7400022119</t>
  </si>
  <si>
    <t xml:space="preserve">AWB7400014991</t>
  </si>
  <si>
    <t xml:space="preserve">AWB7400018060</t>
  </si>
  <si>
    <t xml:space="preserve">AWB7400008488</t>
  </si>
  <si>
    <t xml:space="preserve">AWB7400006597</t>
  </si>
  <si>
    <t xml:space="preserve">AWB7400016517</t>
  </si>
  <si>
    <t xml:space="preserve">AWB7400019653</t>
  </si>
  <si>
    <t xml:space="preserve">AWB7400013490</t>
  </si>
  <si>
    <t xml:space="preserve">AWB7400021785</t>
  </si>
  <si>
    <t xml:space="preserve">AWB7400003075</t>
  </si>
  <si>
    <t xml:space="preserve">AWB7400015649</t>
  </si>
  <si>
    <t xml:space="preserve">AWB7400022260</t>
  </si>
  <si>
    <t xml:space="preserve">AWB7400016256</t>
  </si>
  <si>
    <t xml:space="preserve">AWB7400000391</t>
  </si>
  <si>
    <t xml:space="preserve">AWB7400007779</t>
  </si>
  <si>
    <t xml:space="preserve">AWB7400020521</t>
  </si>
  <si>
    <t xml:space="preserve">AWB7400008870</t>
  </si>
  <si>
    <t xml:space="preserve">AWB7400023038</t>
  </si>
  <si>
    <t xml:space="preserve">AWB7400022148</t>
  </si>
  <si>
    <t xml:space="preserve">AWB7400006086</t>
  </si>
  <si>
    <t xml:space="preserve">AWB7400003713</t>
  </si>
  <si>
    <t xml:space="preserve">AWB7400010781</t>
  </si>
  <si>
    <t xml:space="preserve">AWB7400007175</t>
  </si>
  <si>
    <t xml:space="preserve">AWB7400006704</t>
  </si>
  <si>
    <t xml:space="preserve">AWB7400020173</t>
  </si>
  <si>
    <t xml:space="preserve">AWB7400008081</t>
  </si>
  <si>
    <t xml:space="preserve">AWB7400003446</t>
  </si>
  <si>
    <t xml:space="preserve">AWB7400012466</t>
  </si>
  <si>
    <t xml:space="preserve">AWB7400001946</t>
  </si>
  <si>
    <t xml:space="preserve">AWB7400019473</t>
  </si>
  <si>
    <t xml:space="preserve">AWB7400010268</t>
  </si>
  <si>
    <t xml:space="preserve">AWB7400002200</t>
  </si>
  <si>
    <t xml:space="preserve">AWB7400000470</t>
  </si>
  <si>
    <t xml:space="preserve">AWB7400010122</t>
  </si>
  <si>
    <t xml:space="preserve">AWB7400019387</t>
  </si>
  <si>
    <t xml:space="preserve">AWB7400010073</t>
  </si>
  <si>
    <t xml:space="preserve">AWB7400019376</t>
  </si>
  <si>
    <t xml:space="preserve">AWB7400004309</t>
  </si>
  <si>
    <t xml:space="preserve">AWB7400009789</t>
  </si>
  <si>
    <t xml:space="preserve">AWB7400004277</t>
  </si>
  <si>
    <t xml:space="preserve">AWB7400008963</t>
  </si>
  <si>
    <t xml:space="preserve">AWB7400010165</t>
  </si>
  <si>
    <t xml:space="preserve">AWB7400005967</t>
  </si>
  <si>
    <t xml:space="preserve">AWB7400008577</t>
  </si>
  <si>
    <t xml:space="preserve">AWB7400006191</t>
  </si>
  <si>
    <t xml:space="preserve">AWB7400003435</t>
  </si>
  <si>
    <t xml:space="preserve">AWB7400001751</t>
  </si>
  <si>
    <t xml:space="preserve">AWB7400007797</t>
  </si>
  <si>
    <t xml:space="preserve">AWB7400001204</t>
  </si>
  <si>
    <t xml:space="preserve">AWB7400017213</t>
  </si>
  <si>
    <t xml:space="preserve">AWB7400013628</t>
  </si>
  <si>
    <t xml:space="preserve">AWB7400001652</t>
  </si>
  <si>
    <t xml:space="preserve">AWB7400006070</t>
  </si>
  <si>
    <t xml:space="preserve">AWB7400021576</t>
  </si>
  <si>
    <t xml:space="preserve">AWB7400007244</t>
  </si>
  <si>
    <t xml:space="preserve">AWB7400013546</t>
  </si>
  <si>
    <t xml:space="preserve">AWB7400011518</t>
  </si>
  <si>
    <t xml:space="preserve">AWB7400001580</t>
  </si>
  <si>
    <t xml:space="preserve">AWB7400011976</t>
  </si>
  <si>
    <t xml:space="preserve">AWB7400022023</t>
  </si>
  <si>
    <t xml:space="preserve">AWB7400006527</t>
  </si>
  <si>
    <t xml:space="preserve">AWB7400012418</t>
  </si>
  <si>
    <t xml:space="preserve">AWB7400016755</t>
  </si>
  <si>
    <t xml:space="preserve">AWB7400021262</t>
  </si>
  <si>
    <t xml:space="preserve">AWB7400013040</t>
  </si>
  <si>
    <t xml:space="preserve">AWB7400010599</t>
  </si>
  <si>
    <t xml:space="preserve">AWB7400016514</t>
  </si>
  <si>
    <t xml:space="preserve">AWB7400000146</t>
  </si>
  <si>
    <t xml:space="preserve">AWB7400012952</t>
  </si>
  <si>
    <t xml:space="preserve">AWB7400005716</t>
  </si>
  <si>
    <t xml:space="preserve">AWB7400004897</t>
  </si>
  <si>
    <t xml:space="preserve">AWB7400022562</t>
  </si>
  <si>
    <t xml:space="preserve">AWB7400014669</t>
  </si>
  <si>
    <t xml:space="preserve">AWB7400007839</t>
  </si>
  <si>
    <t xml:space="preserve">AWB7400004173</t>
  </si>
  <si>
    <t xml:space="preserve">AWB7400019757</t>
  </si>
  <si>
    <t xml:space="preserve">AWB7400009038</t>
  </si>
  <si>
    <t xml:space="preserve">AWB7400008819</t>
  </si>
  <si>
    <t xml:space="preserve">AWB7400020349</t>
  </si>
  <si>
    <t xml:space="preserve">AWB7400014349</t>
  </si>
  <si>
    <t xml:space="preserve">AWB7400021255</t>
  </si>
  <si>
    <t xml:space="preserve">AWB7400005495</t>
  </si>
  <si>
    <t xml:space="preserve">AWB7400022267</t>
  </si>
  <si>
    <t xml:space="preserve">AWB7400022321</t>
  </si>
  <si>
    <t xml:space="preserve">AWB7400009419</t>
  </si>
  <si>
    <t xml:space="preserve">AWB7400020402</t>
  </si>
  <si>
    <t xml:space="preserve">AWB7400016007</t>
  </si>
  <si>
    <t xml:space="preserve">AWB7400005334</t>
  </si>
  <si>
    <t xml:space="preserve">AWB7400009096</t>
  </si>
  <si>
    <t xml:space="preserve">AWB7400022947</t>
  </si>
  <si>
    <t xml:space="preserve">AWB7400019142</t>
  </si>
  <si>
    <t xml:space="preserve">AWB7400005369</t>
  </si>
  <si>
    <t xml:space="preserve">AWB7400001153</t>
  </si>
  <si>
    <t xml:space="preserve">AWB7400009505</t>
  </si>
  <si>
    <t xml:space="preserve">AWB7400021584</t>
  </si>
  <si>
    <t xml:space="preserve">AWB7400003606</t>
  </si>
  <si>
    <t xml:space="preserve">AWB7400009713</t>
  </si>
  <si>
    <t xml:space="preserve">AWB7400018212</t>
  </si>
  <si>
    <t xml:space="preserve">AWB7400011411</t>
  </si>
  <si>
    <t xml:space="preserve">AWB7400015040</t>
  </si>
  <si>
    <t xml:space="preserve">AWB7400018022</t>
  </si>
  <si>
    <t xml:space="preserve">AWB7400008196</t>
  </si>
  <si>
    <t xml:space="preserve">AWB7400014924</t>
  </si>
  <si>
    <t xml:space="preserve">AWB7400014063</t>
  </si>
  <si>
    <t xml:space="preserve">AWB7400011979</t>
  </si>
  <si>
    <t xml:space="preserve">AWB7400016194</t>
  </si>
  <si>
    <t xml:space="preserve">AWB7400011830</t>
  </si>
  <si>
    <t xml:space="preserve">AWB7400007263</t>
  </si>
  <si>
    <t xml:space="preserve">AWB7400014482</t>
  </si>
  <si>
    <t xml:space="preserve">AWB7400017542</t>
  </si>
  <si>
    <t xml:space="preserve">AWB7400003306</t>
  </si>
  <si>
    <t xml:space="preserve">AWB7400011845</t>
  </si>
  <si>
    <t xml:space="preserve">AWB7400022952</t>
  </si>
  <si>
    <t xml:space="preserve">AWB7400000332</t>
  </si>
  <si>
    <t xml:space="preserve">AWB7400018518</t>
  </si>
  <si>
    <t xml:space="preserve">AWB7400018625</t>
  </si>
  <si>
    <t xml:space="preserve">AWB7400018452</t>
  </si>
  <si>
    <t xml:space="preserve">AWB7400022279</t>
  </si>
  <si>
    <t xml:space="preserve">AWB7400001091</t>
  </si>
  <si>
    <t xml:space="preserve">AWB7400011313</t>
  </si>
  <si>
    <t xml:space="preserve">AWB7400012529</t>
  </si>
  <si>
    <t xml:space="preserve">AWB7400000912</t>
  </si>
  <si>
    <t xml:space="preserve">AWB7400000488</t>
  </si>
  <si>
    <t xml:space="preserve">AWB7400007489</t>
  </si>
  <si>
    <t xml:space="preserve">AWB7400007689</t>
  </si>
  <si>
    <t xml:space="preserve">AWB7400000193</t>
  </si>
  <si>
    <t xml:space="preserve">AWB7400010441</t>
  </si>
  <si>
    <t xml:space="preserve">AWB7400023377</t>
  </si>
  <si>
    <t xml:space="preserve">AWB7400008018</t>
  </si>
  <si>
    <t xml:space="preserve">AWB7400015233</t>
  </si>
  <si>
    <t xml:space="preserve">AWB7400013773</t>
  </si>
  <si>
    <t xml:space="preserve">AWB7400015021</t>
  </si>
  <si>
    <t xml:space="preserve">AWB7400004273</t>
  </si>
  <si>
    <t xml:space="preserve">AWB7400013618</t>
  </si>
  <si>
    <t xml:space="preserve">AWB7400017181</t>
  </si>
  <si>
    <t xml:space="preserve">AWB7400017684</t>
  </si>
  <si>
    <t xml:space="preserve">AWB7400011500</t>
  </si>
  <si>
    <t xml:space="preserve">AWB7400023273</t>
  </si>
  <si>
    <t xml:space="preserve">AWB7400017059</t>
  </si>
  <si>
    <t xml:space="preserve">AWB7400012270</t>
  </si>
  <si>
    <t xml:space="preserve">AWB7400017909</t>
  </si>
  <si>
    <t xml:space="preserve">AWB7400023942</t>
  </si>
  <si>
    <t xml:space="preserve">AWB7400011044</t>
  </si>
  <si>
    <t xml:space="preserve">AWB7400005119</t>
  </si>
  <si>
    <t xml:space="preserve">AWB7400017155</t>
  </si>
  <si>
    <t xml:space="preserve">AWB7400017855</t>
  </si>
  <si>
    <t xml:space="preserve">AWB7400018680</t>
  </si>
  <si>
    <t xml:space="preserve">AWB7400010355</t>
  </si>
  <si>
    <t xml:space="preserve">AWB7400019738</t>
  </si>
  <si>
    <t xml:space="preserve">AWB7400001594</t>
  </si>
  <si>
    <t xml:space="preserve">AWB7400005319</t>
  </si>
  <si>
    <t xml:space="preserve">AWB7400017621</t>
  </si>
  <si>
    <t xml:space="preserve">AWB7400012823</t>
  </si>
  <si>
    <t xml:space="preserve">AWB7400017266</t>
  </si>
  <si>
    <t xml:space="preserve">AWB7400011268</t>
  </si>
  <si>
    <t xml:space="preserve">AWB7400000174</t>
  </si>
  <si>
    <t xml:space="preserve">AWB7400007910</t>
  </si>
  <si>
    <t xml:space="preserve">AWB7400001654</t>
  </si>
  <si>
    <t xml:space="preserve">AWB7400013005</t>
  </si>
  <si>
    <t xml:space="preserve">AWB7400022763</t>
  </si>
  <si>
    <t xml:space="preserve">AWB7400000550</t>
  </si>
  <si>
    <t xml:space="preserve">AWB7400016882</t>
  </si>
  <si>
    <t xml:space="preserve">AWB7400017552</t>
  </si>
  <si>
    <t xml:space="preserve">AWB7400022191</t>
  </si>
  <si>
    <t xml:space="preserve">AWB7400005011</t>
  </si>
  <si>
    <t xml:space="preserve">AWB7400023640</t>
  </si>
  <si>
    <t xml:space="preserve">AWB7400009715</t>
  </si>
  <si>
    <t xml:space="preserve">AWB7400002501</t>
  </si>
  <si>
    <t xml:space="preserve">AWB7400010330</t>
  </si>
  <si>
    <t xml:space="preserve">AWB7400006252</t>
  </si>
  <si>
    <t xml:space="preserve">AWB7400007401</t>
  </si>
  <si>
    <t xml:space="preserve">AWB7400004622</t>
  </si>
  <si>
    <t xml:space="preserve">AWB7400022381</t>
  </si>
  <si>
    <t xml:space="preserve">AWB7400023132</t>
  </si>
  <si>
    <t xml:space="preserve">AWB7400011438</t>
  </si>
  <si>
    <t xml:space="preserve">AWB7400021382</t>
  </si>
  <si>
    <t xml:space="preserve">AWB7400012477</t>
  </si>
  <si>
    <t xml:space="preserve">AWB7400006511</t>
  </si>
  <si>
    <t xml:space="preserve">AWB7400010891</t>
  </si>
  <si>
    <t xml:space="preserve">AWB7400000345</t>
  </si>
  <si>
    <t xml:space="preserve">AWB7400002134</t>
  </si>
  <si>
    <t xml:space="preserve">AWB7400007754</t>
  </si>
  <si>
    <t xml:space="preserve">AWB7400012002</t>
  </si>
  <si>
    <t xml:space="preserve">AWB7400020666</t>
  </si>
  <si>
    <t xml:space="preserve">AWB7400021629</t>
  </si>
  <si>
    <t xml:space="preserve">AWB7400009380</t>
  </si>
  <si>
    <t xml:space="preserve">AWB7400012485</t>
  </si>
  <si>
    <t xml:space="preserve">AWB7400000141</t>
  </si>
  <si>
    <t xml:space="preserve">AWB7400017411</t>
  </si>
  <si>
    <t xml:space="preserve">AWB7400014233</t>
  </si>
  <si>
    <t xml:space="preserve">AWB7400010041</t>
  </si>
  <si>
    <t xml:space="preserve">AWB7400015779</t>
  </si>
  <si>
    <t xml:space="preserve">AWB7400000730</t>
  </si>
  <si>
    <t xml:space="preserve">AWB7400007248</t>
  </si>
  <si>
    <t xml:space="preserve">AWB7400005393</t>
  </si>
  <si>
    <t xml:space="preserve">AWB7400013899</t>
  </si>
  <si>
    <t xml:space="preserve">AWB7400013922</t>
  </si>
  <si>
    <t xml:space="preserve">AWB7400015120</t>
  </si>
  <si>
    <t xml:space="preserve">AWB7400007093</t>
  </si>
  <si>
    <t xml:space="preserve">AWB7400016525</t>
  </si>
  <si>
    <t xml:space="preserve">AWB7400013410</t>
  </si>
  <si>
    <t xml:space="preserve">AWB7400010371</t>
  </si>
  <si>
    <t xml:space="preserve">AWB7400020311</t>
  </si>
  <si>
    <t xml:space="preserve">AWB7400008879</t>
  </si>
  <si>
    <t xml:space="preserve">AWB7400021083</t>
  </si>
  <si>
    <t xml:space="preserve">AWB7400001174</t>
  </si>
  <si>
    <t xml:space="preserve">AWB7400018365</t>
  </si>
  <si>
    <t xml:space="preserve">AWB7400006333</t>
  </si>
  <si>
    <t xml:space="preserve">AWB7400018154</t>
  </si>
  <si>
    <t xml:space="preserve">AWB7400011910</t>
  </si>
  <si>
    <t xml:space="preserve">AWB7400010359</t>
  </si>
  <si>
    <t xml:space="preserve">AWB7400006024</t>
  </si>
  <si>
    <t xml:space="preserve">AWB7400002007</t>
  </si>
  <si>
    <t xml:space="preserve">AWB7400003910</t>
  </si>
  <si>
    <t xml:space="preserve">AWB7400017922</t>
  </si>
  <si>
    <t xml:space="preserve">AWB7400003857</t>
  </si>
  <si>
    <t xml:space="preserve">AWB7400016519</t>
  </si>
  <si>
    <t xml:space="preserve">AWB7400009072</t>
  </si>
  <si>
    <t xml:space="preserve">AWB7400009100</t>
  </si>
  <si>
    <t xml:space="preserve">AWB7400001415</t>
  </si>
  <si>
    <t xml:space="preserve">AWB7400008681</t>
  </si>
  <si>
    <t xml:space="preserve">AWB7400002723</t>
  </si>
  <si>
    <t xml:space="preserve">AWB7400017701</t>
  </si>
  <si>
    <t xml:space="preserve">AWB7400015538</t>
  </si>
  <si>
    <t xml:space="preserve">AWB7400007873</t>
  </si>
  <si>
    <t xml:space="preserve">AWB7400018181</t>
  </si>
  <si>
    <t xml:space="preserve">AWB7400009167</t>
  </si>
  <si>
    <t xml:space="preserve">AWB7400020121</t>
  </si>
  <si>
    <t xml:space="preserve">AWB7400023274</t>
  </si>
  <si>
    <t xml:space="preserve">AWB7400001678</t>
  </si>
  <si>
    <t xml:space="preserve">AWB7400022154</t>
  </si>
  <si>
    <t xml:space="preserve">AWB7400016414</t>
  </si>
  <si>
    <t xml:space="preserve">AWB7400022016</t>
  </si>
  <si>
    <t xml:space="preserve">AWB7400004514</t>
  </si>
  <si>
    <t xml:space="preserve">AWB7400015396</t>
  </si>
  <si>
    <t xml:space="preserve">AWB7400019942</t>
  </si>
  <si>
    <t xml:space="preserve">AWB7400004520</t>
  </si>
  <si>
    <t xml:space="preserve">AWB7400000732</t>
  </si>
  <si>
    <t xml:space="preserve">AWB7400008584</t>
  </si>
  <si>
    <t xml:space="preserve">AWB7400023774</t>
  </si>
  <si>
    <t xml:space="preserve">AWB7400021489</t>
  </si>
  <si>
    <t xml:space="preserve">AWB7400021626</t>
  </si>
  <si>
    <t xml:space="preserve">AWB7400015596</t>
  </si>
  <si>
    <t xml:space="preserve">AWB7400012375</t>
  </si>
  <si>
    <t xml:space="preserve">AWB7400021919</t>
  </si>
  <si>
    <t xml:space="preserve">AWB7400022469</t>
  </si>
  <si>
    <t xml:space="preserve">AWB7400004223</t>
  </si>
  <si>
    <t xml:space="preserve">AWB7400003417</t>
  </si>
  <si>
    <t xml:space="preserve">AWB7400021451</t>
  </si>
  <si>
    <t xml:space="preserve">AWB7400011994</t>
  </si>
  <si>
    <t xml:space="preserve">AWB7400007116</t>
  </si>
  <si>
    <t xml:space="preserve">AWB7400009631</t>
  </si>
  <si>
    <t xml:space="preserve">AWB7400017670</t>
  </si>
  <si>
    <t xml:space="preserve">AWB7400016848</t>
  </si>
  <si>
    <t xml:space="preserve">AWB7400018160</t>
  </si>
  <si>
    <t xml:space="preserve">AWB7400017490</t>
  </si>
  <si>
    <t xml:space="preserve">AWB7400022256</t>
  </si>
  <si>
    <t xml:space="preserve">AWB7400018849</t>
  </si>
  <si>
    <t xml:space="preserve">AWB7400003008</t>
  </si>
  <si>
    <t xml:space="preserve">AWB7400016260</t>
  </si>
  <si>
    <t xml:space="preserve">AWB7400012839</t>
  </si>
  <si>
    <t xml:space="preserve">AWB7400000916</t>
  </si>
  <si>
    <t xml:space="preserve">AWB7400004478</t>
  </si>
  <si>
    <t xml:space="preserve">AWB7400012175</t>
  </si>
  <si>
    <t xml:space="preserve">AWB7400023526</t>
  </si>
  <si>
    <t xml:space="preserve">AWB7400001079</t>
  </si>
  <si>
    <t xml:space="preserve">AWB7400020802</t>
  </si>
  <si>
    <t xml:space="preserve">AWB7400011761</t>
  </si>
  <si>
    <t xml:space="preserve">AWB7400020035</t>
  </si>
  <si>
    <t xml:space="preserve">AWB7400001217</t>
  </si>
  <si>
    <t xml:space="preserve">AWB7400004541</t>
  </si>
  <si>
    <t xml:space="preserve">AWB7400008727</t>
  </si>
  <si>
    <t xml:space="preserve">AWB7400015329</t>
  </si>
  <si>
    <t xml:space="preserve">AWB7400011071</t>
  </si>
  <si>
    <t xml:space="preserve">AWB7400005156</t>
  </si>
  <si>
    <t xml:space="preserve">AWB7400016461</t>
  </si>
  <si>
    <t xml:space="preserve">AWB7400003852</t>
  </si>
  <si>
    <t xml:space="preserve">AWB7400019091</t>
  </si>
  <si>
    <t xml:space="preserve">AWB7400021995</t>
  </si>
  <si>
    <t xml:space="preserve">AWB7400004183</t>
  </si>
  <si>
    <t xml:space="preserve">AWB7400015954</t>
  </si>
  <si>
    <t xml:space="preserve">AWB7400020325</t>
  </si>
  <si>
    <t xml:space="preserve">AWB7400000142</t>
  </si>
  <si>
    <t xml:space="preserve">AWB7400023084</t>
  </si>
  <si>
    <t xml:space="preserve">AWB7400019403</t>
  </si>
  <si>
    <t xml:space="preserve">AWB7400013622</t>
  </si>
  <si>
    <t xml:space="preserve">AWB7400014070</t>
  </si>
  <si>
    <t xml:space="preserve">AWB7400023872</t>
  </si>
  <si>
    <t xml:space="preserve">AWB7400014923</t>
  </si>
  <si>
    <t xml:space="preserve">AWB7400017693</t>
  </si>
  <si>
    <t xml:space="preserve">AWB7400023017</t>
  </si>
  <si>
    <t xml:space="preserve">AWB7400000280</t>
  </si>
  <si>
    <t xml:space="preserve">AWB7400011591</t>
  </si>
  <si>
    <t xml:space="preserve">AWB7400011618</t>
  </si>
  <si>
    <t xml:space="preserve">AWB7400007702</t>
  </si>
  <si>
    <t xml:space="preserve">AWB7400021042</t>
  </si>
  <si>
    <t xml:space="preserve">AWB7400009141</t>
  </si>
  <si>
    <t xml:space="preserve">AWB7400000026</t>
  </si>
  <si>
    <t xml:space="preserve">AWB7400023376</t>
  </si>
  <si>
    <t xml:space="preserve">AWB7400019833</t>
  </si>
  <si>
    <t xml:space="preserve">AWB7400015354</t>
  </si>
  <si>
    <t xml:space="preserve">AWB7400006408</t>
  </si>
  <si>
    <t xml:space="preserve">AWB7400003322</t>
  </si>
  <si>
    <t xml:space="preserve">AWB7400022327</t>
  </si>
  <si>
    <t xml:space="preserve">AWB7400019751</t>
  </si>
  <si>
    <t xml:space="preserve">AWB7400004501</t>
  </si>
  <si>
    <t xml:space="preserve">AWB7400019321</t>
  </si>
  <si>
    <t xml:space="preserve">AWB7400023974</t>
  </si>
  <si>
    <t xml:space="preserve">AWB7400023118</t>
  </si>
  <si>
    <t xml:space="preserve">AWB7400011991</t>
  </si>
  <si>
    <t xml:space="preserve">AWB7400003572</t>
  </si>
  <si>
    <t xml:space="preserve">AWB7400002369</t>
  </si>
  <si>
    <t xml:space="preserve">AWB7400001267</t>
  </si>
  <si>
    <t xml:space="preserve">AWB7400021868</t>
  </si>
  <si>
    <t xml:space="preserve">AWB7400019782</t>
  </si>
  <si>
    <t xml:space="preserve">AWB7400005283</t>
  </si>
  <si>
    <t xml:space="preserve">AWB7400004777</t>
  </si>
  <si>
    <t xml:space="preserve">AWB7400009445</t>
  </si>
  <si>
    <t xml:space="preserve">AWB7400005329</t>
  </si>
  <si>
    <t xml:space="preserve">AWB7400002776</t>
  </si>
  <si>
    <t xml:space="preserve">AWB7400003581</t>
  </si>
  <si>
    <t xml:space="preserve">AWB7400004671</t>
  </si>
  <si>
    <t xml:space="preserve">AWB7400005178</t>
  </si>
  <si>
    <t xml:space="preserve">AWB7400008432</t>
  </si>
  <si>
    <t xml:space="preserve">AWB7400021780</t>
  </si>
  <si>
    <t xml:space="preserve">AWB7400010402</t>
  </si>
  <si>
    <t xml:space="preserve">AWB7400001167</t>
  </si>
  <si>
    <t xml:space="preserve">AWB7400022951</t>
  </si>
  <si>
    <t xml:space="preserve">AWB7400011025</t>
  </si>
  <si>
    <t xml:space="preserve">AWB7400019877</t>
  </si>
  <si>
    <t xml:space="preserve">AWB7400008428</t>
  </si>
  <si>
    <t xml:space="preserve">AWB7400007501</t>
  </si>
  <si>
    <t xml:space="preserve">AWB7400019790</t>
  </si>
  <si>
    <t xml:space="preserve">AWB7400007950</t>
  </si>
  <si>
    <t xml:space="preserve">AWB7400021263</t>
  </si>
  <si>
    <t xml:space="preserve">AWB7400018360</t>
  </si>
  <si>
    <t xml:space="preserve">AWB7400017572</t>
  </si>
  <si>
    <t xml:space="preserve">AWB7400017602</t>
  </si>
  <si>
    <t xml:space="preserve">AWB7400023339</t>
  </si>
  <si>
    <t xml:space="preserve">AWB7400012483</t>
  </si>
  <si>
    <t xml:space="preserve">AWB7400002033</t>
  </si>
  <si>
    <t xml:space="preserve">AWB7400000797</t>
  </si>
  <si>
    <t xml:space="preserve">AWB7400009442</t>
  </si>
  <si>
    <t xml:space="preserve">AWB7400004302</t>
  </si>
  <si>
    <t xml:space="preserve">AWB7400016036</t>
  </si>
  <si>
    <t xml:space="preserve">AWB7400014994</t>
  </si>
  <si>
    <t xml:space="preserve">AWB7400009927</t>
  </si>
  <si>
    <t xml:space="preserve">AWB7400017405</t>
  </si>
  <si>
    <t xml:space="preserve">AWB7400017352</t>
  </si>
  <si>
    <t xml:space="preserve">AWB7400003816</t>
  </si>
  <si>
    <t xml:space="preserve">AWB7400015815</t>
  </si>
  <si>
    <t xml:space="preserve">AWB7400003685</t>
  </si>
  <si>
    <t xml:space="preserve">AWB7400005916</t>
  </si>
  <si>
    <t xml:space="preserve">AWB7400004500</t>
  </si>
  <si>
    <t xml:space="preserve">AWB7400004537</t>
  </si>
  <si>
    <t xml:space="preserve">AWB7400004726</t>
  </si>
  <si>
    <t xml:space="preserve">AWB7400013956</t>
  </si>
  <si>
    <t xml:space="preserve">AWB7400007094</t>
  </si>
  <si>
    <t xml:space="preserve">AWB7400006845</t>
  </si>
  <si>
    <t xml:space="preserve">AWB7400011467</t>
  </si>
  <si>
    <t xml:space="preserve">AWB7400018660</t>
  </si>
  <si>
    <t xml:space="preserve">AWB7400019972</t>
  </si>
  <si>
    <t xml:space="preserve">AWB7400010993</t>
  </si>
  <si>
    <t xml:space="preserve">AWB7400013020</t>
  </si>
  <si>
    <t xml:space="preserve">AWB7400019694</t>
  </si>
  <si>
    <t xml:space="preserve">AWB7400005497</t>
  </si>
  <si>
    <t xml:space="preserve">AWB7400007609</t>
  </si>
  <si>
    <t xml:space="preserve">AWB7400007939</t>
  </si>
  <si>
    <t xml:space="preserve">AWB7400002343</t>
  </si>
  <si>
    <t xml:space="preserve">AWB7400011585</t>
  </si>
  <si>
    <t xml:space="preserve">AWB7400011241</t>
  </si>
  <si>
    <t xml:space="preserve">AWB7400018421</t>
  </si>
  <si>
    <t xml:space="preserve">AWB7400016828</t>
  </si>
  <si>
    <t xml:space="preserve">AWB7400012077</t>
  </si>
  <si>
    <t xml:space="preserve">AWB7400017223</t>
  </si>
  <si>
    <t xml:space="preserve">AWB7400018231</t>
  </si>
  <si>
    <t xml:space="preserve">AWB7400004373</t>
  </si>
  <si>
    <t xml:space="preserve">AWB7400008378</t>
  </si>
  <si>
    <t xml:space="preserve">AWB7400021810</t>
  </si>
  <si>
    <t xml:space="preserve">AWB7400003878</t>
  </si>
  <si>
    <t xml:space="preserve">AWB7400003284</t>
  </si>
  <si>
    <t xml:space="preserve">AWB7400011517</t>
  </si>
  <si>
    <t xml:space="preserve">AWB7400013848</t>
  </si>
  <si>
    <t xml:space="preserve">AWB7400004495</t>
  </si>
  <si>
    <t xml:space="preserve">AWB7400010732</t>
  </si>
  <si>
    <t xml:space="preserve">AWB7400011027</t>
  </si>
  <si>
    <t xml:space="preserve">AWB7400003879</t>
  </si>
  <si>
    <t xml:space="preserve">AWB7400021418</t>
  </si>
  <si>
    <t xml:space="preserve">AWB7400014149</t>
  </si>
  <si>
    <t xml:space="preserve">AWB7400013707</t>
  </si>
  <si>
    <t xml:space="preserve">AWB7400002138</t>
  </si>
  <si>
    <t xml:space="preserve">AWB7400019400</t>
  </si>
  <si>
    <t xml:space="preserve">AWB7400007987</t>
  </si>
  <si>
    <t xml:space="preserve">AWB7400007196</t>
  </si>
  <si>
    <t xml:space="preserve">AWB7400005343</t>
  </si>
  <si>
    <t xml:space="preserve">AWB7400008184</t>
  </si>
  <si>
    <t xml:space="preserve">AWB7400015850</t>
  </si>
  <si>
    <t xml:space="preserve">AWB7400022425</t>
  </si>
  <si>
    <t xml:space="preserve">AWB7400019482</t>
  </si>
  <si>
    <t xml:space="preserve">AWB7400007424</t>
  </si>
  <si>
    <t xml:space="preserve">AWB7400007996</t>
  </si>
  <si>
    <t xml:space="preserve">AWB7400010941</t>
  </si>
  <si>
    <t xml:space="preserve">AWB7400007504</t>
  </si>
  <si>
    <t xml:space="preserve">AWB7400002194</t>
  </si>
  <si>
    <t xml:space="preserve">AWB7400003840</t>
  </si>
  <si>
    <t xml:space="preserve">AWB7400002211</t>
  </si>
  <si>
    <t xml:space="preserve">AWB7400002753</t>
  </si>
  <si>
    <t xml:space="preserve">AWB7400023878</t>
  </si>
  <si>
    <t xml:space="preserve">AWB7400002563</t>
  </si>
  <si>
    <t xml:space="preserve">AWB7400016729</t>
  </si>
  <si>
    <t xml:space="preserve">AWB7400012662</t>
  </si>
  <si>
    <t xml:space="preserve">AWB7400001963</t>
  </si>
  <si>
    <t xml:space="preserve">AWB7400005261</t>
  </si>
  <si>
    <t xml:space="preserve">AWB7400003090</t>
  </si>
  <si>
    <t xml:space="preserve">AWB7400011611</t>
  </si>
  <si>
    <t xml:space="preserve">AWB7400003722</t>
  </si>
  <si>
    <t xml:space="preserve">AWB7400022175</t>
  </si>
  <si>
    <t xml:space="preserve">AWB7400023427</t>
  </si>
  <si>
    <t xml:space="preserve">AWB7400016749</t>
  </si>
  <si>
    <t xml:space="preserve">AWB7400000529</t>
  </si>
  <si>
    <t xml:space="preserve">AWB7400020006</t>
  </si>
  <si>
    <t xml:space="preserve">AWB7400010766</t>
  </si>
  <si>
    <t xml:space="preserve">AWB7400006564</t>
  </si>
  <si>
    <t xml:space="preserve">AWB7400017702</t>
  </si>
  <si>
    <t xml:space="preserve">AWB7400005565</t>
  </si>
  <si>
    <t xml:space="preserve">AWB7400023072</t>
  </si>
  <si>
    <t xml:space="preserve">AWB7400015941</t>
  </si>
  <si>
    <t xml:space="preserve">AWB7400021479</t>
  </si>
  <si>
    <t xml:space="preserve">AWB7400020482</t>
  </si>
  <si>
    <t xml:space="preserve">AWB7400023623</t>
  </si>
  <si>
    <t xml:space="preserve">AWB7400002377</t>
  </si>
  <si>
    <t xml:space="preserve">AWB7400009620</t>
  </si>
  <si>
    <t xml:space="preserve">AWB7400014579</t>
  </si>
  <si>
    <t xml:space="preserve">AWB7400016506</t>
  </si>
  <si>
    <t xml:space="preserve">AWB7400010376</t>
  </si>
  <si>
    <t xml:space="preserve">AWB7400006339</t>
  </si>
  <si>
    <t xml:space="preserve">AWB7400001854</t>
  </si>
  <si>
    <t xml:space="preserve">AWB7400020891</t>
  </si>
  <si>
    <t xml:space="preserve">AWB7400007065</t>
  </si>
  <si>
    <t xml:space="preserve">AWB7400023183</t>
  </si>
  <si>
    <t xml:space="preserve">AWB7400013532</t>
  </si>
  <si>
    <t xml:space="preserve">AWB7400001797</t>
  </si>
  <si>
    <t xml:space="preserve">AWB7400002618</t>
  </si>
  <si>
    <t xml:space="preserve">AWB7400008140</t>
  </si>
  <si>
    <t xml:space="preserve">AWB7400000221</t>
  </si>
  <si>
    <t xml:space="preserve">AWB7400006227</t>
  </si>
  <si>
    <t xml:space="preserve">AWB7400008670</t>
  </si>
  <si>
    <t xml:space="preserve">AWB7400016535</t>
  </si>
  <si>
    <t xml:space="preserve">AWB7400008054</t>
  </si>
  <si>
    <t xml:space="preserve">AWB7400020438</t>
  </si>
  <si>
    <t xml:space="preserve">AWB7400017294</t>
  </si>
  <si>
    <t xml:space="preserve">AWB7400021676</t>
  </si>
  <si>
    <t xml:space="preserve">AWB7400002889</t>
  </si>
  <si>
    <t xml:space="preserve">AWB7400015229</t>
  </si>
  <si>
    <t xml:space="preserve">AWB7400018302</t>
  </si>
  <si>
    <t xml:space="preserve">AWB7400012831</t>
  </si>
  <si>
    <t xml:space="preserve">AWB7400022536</t>
  </si>
  <si>
    <t xml:space="preserve">2026-05</t>
  </si>
  <si>
    <t xml:space="preserve">AWB7400002629</t>
  </si>
  <si>
    <t xml:space="preserve">AWB7400008638</t>
  </si>
  <si>
    <t xml:space="preserve">AWB7400017239</t>
  </si>
  <si>
    <t xml:space="preserve">AWB7400018889</t>
  </si>
  <si>
    <t xml:space="preserve">AWB7400012070</t>
  </si>
  <si>
    <t xml:space="preserve">AWB7400000058</t>
  </si>
  <si>
    <t xml:space="preserve">AWB7400010413</t>
  </si>
  <si>
    <t xml:space="preserve">AWB7400018381</t>
  </si>
  <si>
    <t xml:space="preserve">AWB7400016783</t>
  </si>
  <si>
    <t xml:space="preserve">AWB7400005155</t>
  </si>
  <si>
    <t xml:space="preserve">AWB7400011809</t>
  </si>
  <si>
    <t xml:space="preserve">AWB7400011018</t>
  </si>
  <si>
    <t xml:space="preserve">AWB7400001254</t>
  </si>
  <si>
    <t xml:space="preserve">AWB7400018653</t>
  </si>
  <si>
    <t xml:space="preserve">AWB7400003623</t>
  </si>
  <si>
    <t xml:space="preserve">AWB7400023670</t>
  </si>
  <si>
    <t xml:space="preserve">AWB7400013716</t>
  </si>
  <si>
    <t xml:space="preserve">AWB7400003298</t>
  </si>
  <si>
    <t xml:space="preserve">AWB7400002608</t>
  </si>
  <si>
    <t xml:space="preserve">AWB7400016348</t>
  </si>
  <si>
    <t xml:space="preserve">AWB7400003466</t>
  </si>
  <si>
    <t xml:space="preserve">AWB7400023770</t>
  </si>
  <si>
    <t xml:space="preserve">AWB7400018384</t>
  </si>
  <si>
    <t xml:space="preserve">AWB7400011195</t>
  </si>
  <si>
    <t xml:space="preserve">AWB7400008532</t>
  </si>
  <si>
    <t xml:space="preserve">AWB7400013952</t>
  </si>
  <si>
    <t xml:space="preserve">AWB7400016845</t>
  </si>
  <si>
    <t xml:space="preserve">AWB7400014566</t>
  </si>
  <si>
    <t xml:space="preserve">AWB7400004920</t>
  </si>
  <si>
    <t xml:space="preserve">AWB7400015321</t>
  </si>
  <si>
    <t xml:space="preserve">AWB7400022239</t>
  </si>
  <si>
    <t xml:space="preserve">AWB7400011883</t>
  </si>
  <si>
    <t xml:space="preserve">AWB7400008341</t>
  </si>
  <si>
    <t xml:space="preserve">AWB7400021809</t>
  </si>
  <si>
    <t xml:space="preserve">AWB7400000475</t>
  </si>
  <si>
    <t xml:space="preserve">AWB7400009933</t>
  </si>
  <si>
    <t xml:space="preserve">AWB7400020832</t>
  </si>
  <si>
    <t xml:space="preserve">AWB7400001475</t>
  </si>
  <si>
    <t xml:space="preserve">AWB7400008339</t>
  </si>
  <si>
    <t xml:space="preserve">AWB7400009015</t>
  </si>
  <si>
    <t xml:space="preserve">AWB7400010363</t>
  </si>
  <si>
    <t xml:space="preserve">AWB7400020340</t>
  </si>
  <si>
    <t xml:space="preserve">AWB7400000308</t>
  </si>
  <si>
    <t xml:space="preserve">AWB7400016396</t>
  </si>
  <si>
    <t xml:space="preserve">AWB7400001282</t>
  </si>
  <si>
    <t xml:space="preserve">AWB7400020268</t>
  </si>
  <si>
    <t xml:space="preserve">AWB7400008468</t>
  </si>
  <si>
    <t xml:space="preserve">AWB7400005242</t>
  </si>
  <si>
    <t xml:space="preserve">AWB7400007182</t>
  </si>
  <si>
    <t xml:space="preserve">AWB7400007332</t>
  </si>
  <si>
    <t xml:space="preserve">AWB7400001323</t>
  </si>
  <si>
    <t xml:space="preserve">AWB7400017571</t>
  </si>
  <si>
    <t xml:space="preserve">AWB7400023517</t>
  </si>
  <si>
    <t xml:space="preserve">AWB7400013041</t>
  </si>
  <si>
    <t xml:space="preserve">AWB7400014255</t>
  </si>
  <si>
    <t xml:space="preserve">AWB7400009738</t>
  </si>
  <si>
    <t xml:space="preserve">AWB7400016142</t>
  </si>
  <si>
    <t xml:space="preserve">AWB7400018190</t>
  </si>
  <si>
    <t xml:space="preserve">AWB7400021768</t>
  </si>
  <si>
    <t xml:space="preserve">AWB7400019552</t>
  </si>
  <si>
    <t xml:space="preserve">AWB7400016403</t>
  </si>
  <si>
    <t xml:space="preserve">AWB7400008866</t>
  </si>
  <si>
    <t xml:space="preserve">AWB7400016916</t>
  </si>
  <si>
    <t xml:space="preserve">AWB7400012003</t>
  </si>
  <si>
    <t xml:space="preserve">AWB7400021234</t>
  </si>
  <si>
    <t xml:space="preserve">AWB7400013476</t>
  </si>
  <si>
    <t xml:space="preserve">AWB7400017652</t>
  </si>
  <si>
    <t xml:space="preserve">AWB7400019229</t>
  </si>
  <si>
    <t xml:space="preserve">AWB7400019701</t>
  </si>
  <si>
    <t xml:space="preserve">AWB7400010934</t>
  </si>
  <si>
    <t xml:space="preserve">AWB7400008259</t>
  </si>
  <si>
    <t xml:space="preserve">AWB7400008816</t>
  </si>
  <si>
    <t xml:space="preserve">AWB7400014624</t>
  </si>
  <si>
    <t xml:space="preserve">AWB7400021596</t>
  </si>
  <si>
    <t xml:space="preserve">AWB7400002115</t>
  </si>
  <si>
    <t xml:space="preserve">AWB7400005772</t>
  </si>
  <si>
    <t xml:space="preserve">AWB7400007784</t>
  </si>
  <si>
    <t xml:space="preserve">AWB7400003772</t>
  </si>
  <si>
    <t xml:space="preserve">AWB7400017173</t>
  </si>
  <si>
    <t xml:space="preserve">AWB7400000346</t>
  </si>
  <si>
    <t xml:space="preserve">AWB7400013178</t>
  </si>
  <si>
    <t xml:space="preserve">AWB7400004028</t>
  </si>
  <si>
    <t xml:space="preserve">AWB7400016632</t>
  </si>
  <si>
    <t xml:space="preserve">AWB7400002689</t>
  </si>
  <si>
    <t xml:space="preserve">AWB7400012525</t>
  </si>
  <si>
    <t xml:space="preserve">AWB7400019838</t>
  </si>
  <si>
    <t xml:space="preserve">AWB7400003941</t>
  </si>
  <si>
    <t xml:space="preserve">AWB7400006856</t>
  </si>
  <si>
    <t xml:space="preserve">AWB7400017768</t>
  </si>
  <si>
    <t xml:space="preserve">AWB7400002682</t>
  </si>
  <si>
    <t xml:space="preserve">AWB7400003860</t>
  </si>
  <si>
    <t xml:space="preserve">AWB7400002310</t>
  </si>
  <si>
    <t xml:space="preserve">AWB7400019060</t>
  </si>
  <si>
    <t xml:space="preserve">AWB7400003485</t>
  </si>
  <si>
    <t xml:space="preserve">AWB7400022955</t>
  </si>
  <si>
    <t xml:space="preserve">AWB7400005492</t>
  </si>
  <si>
    <t xml:space="preserve">AWB7400012011</t>
  </si>
  <si>
    <t xml:space="preserve">AWB7400014200</t>
  </si>
  <si>
    <t xml:space="preserve">AWB7400011829</t>
  </si>
  <si>
    <t xml:space="preserve">AWB7400009120</t>
  </si>
  <si>
    <t xml:space="preserve">AWB7400002059</t>
  </si>
  <si>
    <t xml:space="preserve">AWB7400020061</t>
  </si>
  <si>
    <t xml:space="preserve">AWB7400007930</t>
  </si>
  <si>
    <t xml:space="preserve">AWB7400000087</t>
  </si>
  <si>
    <t xml:space="preserve">AWB7400009328</t>
  </si>
  <si>
    <t xml:space="preserve">AWB7400017729</t>
  </si>
  <si>
    <t xml:space="preserve">AWB7400022397</t>
  </si>
  <si>
    <t xml:space="preserve">AWB7400023418</t>
  </si>
  <si>
    <t xml:space="preserve">AWB7400014441</t>
  </si>
  <si>
    <t xml:space="preserve">AWB7400000567</t>
  </si>
  <si>
    <t xml:space="preserve">AWB7400011068</t>
  </si>
  <si>
    <t xml:space="preserve">AWB7400021896</t>
  </si>
  <si>
    <t xml:space="preserve">AWB7400020374</t>
  </si>
  <si>
    <t xml:space="preserve">AWB7400012967</t>
  </si>
  <si>
    <t xml:space="preserve">AWB7400003966</t>
  </si>
  <si>
    <t xml:space="preserve">AWB7400005470</t>
  </si>
  <si>
    <t xml:space="preserve">AWB7400003915</t>
  </si>
  <si>
    <t xml:space="preserve">AWB7400020007</t>
  </si>
  <si>
    <t xml:space="preserve">AWB7400011967</t>
  </si>
  <si>
    <t xml:space="preserve">AWB7400009289</t>
  </si>
  <si>
    <t xml:space="preserve">AWB7400014875</t>
  </si>
  <si>
    <t xml:space="preserve">AWB7400003891</t>
  </si>
  <si>
    <t xml:space="preserve">AWB7400003697</t>
  </si>
  <si>
    <t xml:space="preserve">AWB7400019793</t>
  </si>
  <si>
    <t xml:space="preserve">AWB7400023989</t>
  </si>
  <si>
    <t xml:space="preserve">AWB7400005733</t>
  </si>
  <si>
    <t xml:space="preserve">AWB7400004712</t>
  </si>
  <si>
    <t xml:space="preserve">AWB7400012788</t>
  </si>
  <si>
    <t xml:space="preserve">AWB7400014730</t>
  </si>
  <si>
    <t xml:space="preserve">AWB7400004568</t>
  </si>
  <si>
    <t xml:space="preserve">AWB7400022975</t>
  </si>
  <si>
    <t xml:space="preserve">AWB7400022378</t>
  </si>
  <si>
    <t xml:space="preserve">AWB7400019845</t>
  </si>
  <si>
    <t xml:space="preserve">AWB7400014725</t>
  </si>
  <si>
    <t xml:space="preserve">AWB7400002577</t>
  </si>
  <si>
    <t xml:space="preserve">AWB7400009753</t>
  </si>
  <si>
    <t xml:space="preserve">AWB7400012597</t>
  </si>
  <si>
    <t xml:space="preserve">AWB7400013759</t>
  </si>
  <si>
    <t xml:space="preserve">AWB7400016497</t>
  </si>
  <si>
    <t xml:space="preserve">AWB7400017030</t>
  </si>
  <si>
    <t xml:space="preserve">AWB7400013645</t>
  </si>
  <si>
    <t xml:space="preserve">AWB7400015243</t>
  </si>
  <si>
    <t xml:space="preserve">AWB7400017538</t>
  </si>
  <si>
    <t xml:space="preserve">AWB7400011579</t>
  </si>
  <si>
    <t xml:space="preserve">AWB7400002009</t>
  </si>
  <si>
    <t xml:space="preserve">AWB7400007532</t>
  </si>
  <si>
    <t xml:space="preserve">AWB7400020880</t>
  </si>
  <si>
    <t xml:space="preserve">AWB7400012621</t>
  </si>
  <si>
    <t xml:space="preserve">AWB7400014554</t>
  </si>
  <si>
    <t xml:space="preserve">AWB7400020264</t>
  </si>
  <si>
    <t xml:space="preserve">AWB7400005882</t>
  </si>
  <si>
    <t xml:space="preserve">AWB7400017781</t>
  </si>
  <si>
    <t xml:space="preserve">AWB7400008845</t>
  </si>
  <si>
    <t xml:space="preserve">AWB7400014263</t>
  </si>
  <si>
    <t xml:space="preserve">AWB7400015137</t>
  </si>
  <si>
    <t xml:space="preserve">AWB7400014578</t>
  </si>
  <si>
    <t xml:space="preserve">AWB7400023220</t>
  </si>
  <si>
    <t xml:space="preserve">AWB7400011504</t>
  </si>
  <si>
    <t xml:space="preserve">AWB7400021711</t>
  </si>
  <si>
    <t xml:space="preserve">AWB7400001238</t>
  </si>
  <si>
    <t xml:space="preserve">AWB7400022211</t>
  </si>
  <si>
    <t xml:space="preserve">AWB7400001871</t>
  </si>
  <si>
    <t xml:space="preserve">AWB7400009888</t>
  </si>
  <si>
    <t xml:space="preserve">AWB7400007655</t>
  </si>
  <si>
    <t xml:space="preserve">AWB7400014718</t>
  </si>
  <si>
    <t xml:space="preserve">AWB7400007426</t>
  </si>
  <si>
    <t xml:space="preserve">AWB7400018860</t>
  </si>
  <si>
    <t xml:space="preserve">AWB7400007259</t>
  </si>
  <si>
    <t xml:space="preserve">AWB7400003278</t>
  </si>
  <si>
    <t xml:space="preserve">AWB7400021575</t>
  </si>
  <si>
    <t xml:space="preserve">AWB7400021177</t>
  </si>
  <si>
    <t xml:space="preserve">AWB7400013855</t>
  </si>
  <si>
    <t xml:space="preserve">AWB7400002584</t>
  </si>
  <si>
    <t xml:space="preserve">AWB7400005137</t>
  </si>
  <si>
    <t xml:space="preserve">AWB7400007130</t>
  </si>
  <si>
    <t xml:space="preserve">AWB7400007060</t>
  </si>
  <si>
    <t xml:space="preserve">AWB7400005167</t>
  </si>
  <si>
    <t xml:space="preserve">AWB7400023963</t>
  </si>
  <si>
    <t xml:space="preserve">AWB7400013248</t>
  </si>
  <si>
    <t xml:space="preserve">AWB7400023398</t>
  </si>
  <si>
    <t xml:space="preserve">AWB7400006444</t>
  </si>
  <si>
    <t xml:space="preserve">AWB7400023790</t>
  </si>
  <si>
    <t xml:space="preserve">AWB7400012651</t>
  </si>
  <si>
    <t xml:space="preserve">AWB7400007353</t>
  </si>
  <si>
    <t xml:space="preserve">AWB7400002830</t>
  </si>
  <si>
    <t xml:space="preserve">AWB7400021706</t>
  </si>
  <si>
    <t xml:space="preserve">AWB7400007708</t>
  </si>
  <si>
    <t xml:space="preserve">AWB7400013452</t>
  </si>
  <si>
    <t xml:space="preserve">AWB7400013539</t>
  </si>
  <si>
    <t xml:space="preserve">AWB7400018462</t>
  </si>
  <si>
    <t xml:space="preserve">AWB7400014776</t>
  </si>
  <si>
    <t xml:space="preserve">AWB7400019049</t>
  </si>
  <si>
    <t xml:space="preserve">AWB7400015693</t>
  </si>
  <si>
    <t xml:space="preserve">AWB7400006115</t>
  </si>
  <si>
    <t xml:space="preserve">AWB7400011197</t>
  </si>
  <si>
    <t xml:space="preserve">AWB7400003739</t>
  </si>
  <si>
    <t xml:space="preserve">AWB7400011376</t>
  </si>
  <si>
    <t xml:space="preserve">AWB7400014119</t>
  </si>
  <si>
    <t xml:space="preserve">AWB7400020588</t>
  </si>
  <si>
    <t xml:space="preserve">AWB7400006689</t>
  </si>
  <si>
    <t xml:space="preserve">AWB7400002348</t>
  </si>
  <si>
    <t xml:space="preserve">AWB7400016770</t>
  </si>
  <si>
    <t xml:space="preserve">AWB7400006098</t>
  </si>
  <si>
    <t xml:space="preserve">AWB7400018798</t>
  </si>
  <si>
    <t xml:space="preserve">AWB7400000022</t>
  </si>
  <si>
    <t xml:space="preserve">AWB7400004352</t>
  </si>
  <si>
    <t xml:space="preserve">AWB7400007591</t>
  </si>
  <si>
    <t xml:space="preserve">AWB7400012302</t>
  </si>
  <si>
    <t xml:space="preserve">AWB7400007656</t>
  </si>
  <si>
    <t xml:space="preserve">AWB7400009599</t>
  </si>
  <si>
    <t xml:space="preserve">AWB7400018504</t>
  </si>
  <si>
    <t xml:space="preserve">AWB7400005620</t>
  </si>
  <si>
    <t xml:space="preserve">AWB7400008070</t>
  </si>
  <si>
    <t xml:space="preserve">AWB7400002346</t>
  </si>
  <si>
    <t xml:space="preserve">AWB7400021508</t>
  </si>
  <si>
    <t xml:space="preserve">AWB7400020428</t>
  </si>
  <si>
    <t xml:space="preserve">AWB7400007484</t>
  </si>
  <si>
    <t xml:space="preserve">AWB7400006125</t>
  </si>
  <si>
    <t xml:space="preserve">AWB7400014038</t>
  </si>
  <si>
    <t xml:space="preserve">AWB7400020209</t>
  </si>
  <si>
    <t xml:space="preserve">AWB7400003520</t>
  </si>
  <si>
    <t xml:space="preserve">AWB7400006528</t>
  </si>
  <si>
    <t xml:space="preserve">AWB7400014947</t>
  </si>
  <si>
    <t xml:space="preserve">AWB7400002234</t>
  </si>
  <si>
    <t xml:space="preserve">AWB7400011385</t>
  </si>
  <si>
    <t xml:space="preserve">AWB7400001249</t>
  </si>
  <si>
    <t xml:space="preserve">AWB7400016033</t>
  </si>
  <si>
    <t xml:space="preserve">AWB7400013743</t>
  </si>
  <si>
    <t xml:space="preserve">AWB7400016276</t>
  </si>
  <si>
    <t xml:space="preserve">AWB7400021981</t>
  </si>
  <si>
    <t xml:space="preserve">AWB7400016474</t>
  </si>
  <si>
    <t xml:space="preserve">AWB7400023162</t>
  </si>
  <si>
    <t xml:space="preserve">AWB7400015293</t>
  </si>
  <si>
    <t xml:space="preserve">AWB7400013331</t>
  </si>
  <si>
    <t xml:space="preserve">AWB7400002086</t>
  </si>
  <si>
    <t xml:space="preserve">AWB7400005218</t>
  </si>
  <si>
    <t xml:space="preserve">AWB7400016672</t>
  </si>
  <si>
    <t xml:space="preserve">AWB7400003467</t>
  </si>
  <si>
    <t xml:space="preserve">AWB7400012087</t>
  </si>
  <si>
    <t xml:space="preserve">AWB7400000386</t>
  </si>
  <si>
    <t xml:space="preserve">AWB7400000106</t>
  </si>
  <si>
    <t xml:space="preserve">AWB7400016846</t>
  </si>
  <si>
    <t xml:space="preserve">AWB7400018690</t>
  </si>
  <si>
    <t xml:space="preserve">AWB7400023912</t>
  </si>
  <si>
    <t xml:space="preserve">AWB7400019585</t>
  </si>
  <si>
    <t xml:space="preserve">AWB7400012192</t>
  </si>
  <si>
    <t xml:space="preserve">AWB7400007133</t>
  </si>
  <si>
    <t xml:space="preserve">AWB7400010687</t>
  </si>
  <si>
    <t xml:space="preserve">AWB7400013492</t>
  </si>
  <si>
    <t xml:space="preserve">AWB7400018753</t>
  </si>
  <si>
    <t xml:space="preserve">AWB7400012648</t>
  </si>
  <si>
    <t xml:space="preserve">AWB7400012095</t>
  </si>
  <si>
    <t xml:space="preserve">AWB7400006806</t>
  </si>
  <si>
    <t xml:space="preserve">AWB7400010479</t>
  </si>
  <si>
    <t xml:space="preserve">AWB7400020736</t>
  </si>
  <si>
    <t xml:space="preserve">AWB7400008644</t>
  </si>
  <si>
    <t xml:space="preserve">AWB7400014604</t>
  </si>
  <si>
    <t xml:space="preserve">AWB7400014658</t>
  </si>
  <si>
    <t xml:space="preserve">AWB7400006573</t>
  </si>
  <si>
    <t xml:space="preserve">AWB7400005823</t>
  </si>
  <si>
    <t xml:space="preserve">AWB7400017326</t>
  </si>
  <si>
    <t xml:space="preserve">AWB7400021613</t>
  </si>
  <si>
    <t xml:space="preserve">AWB7400019256</t>
  </si>
  <si>
    <t xml:space="preserve">AWB7400020988</t>
  </si>
  <si>
    <t xml:space="preserve">AWB7400012144</t>
  </si>
  <si>
    <t xml:space="preserve">AWB7400018927</t>
  </si>
  <si>
    <t xml:space="preserve">AWB7400001789</t>
  </si>
  <si>
    <t xml:space="preserve">AWB7400018218</t>
  </si>
  <si>
    <t xml:space="preserve">AWB7400022385</t>
  </si>
  <si>
    <t xml:space="preserve">AWB7400013348</t>
  </si>
  <si>
    <t xml:space="preserve">AWB7400015034</t>
  </si>
  <si>
    <t xml:space="preserve">AWB7400012836</t>
  </si>
  <si>
    <t xml:space="preserve">AWB7400009996</t>
  </si>
  <si>
    <t xml:space="preserve">AWB7400015305</t>
  </si>
  <si>
    <t xml:space="preserve">AWB7400000474</t>
  </si>
  <si>
    <t xml:space="preserve">AWB7400003759</t>
  </si>
  <si>
    <t xml:space="preserve">AWB7400001389</t>
  </si>
  <si>
    <t xml:space="preserve">AWB7400021302</t>
  </si>
  <si>
    <t xml:space="preserve">AWB7400018947</t>
  </si>
  <si>
    <t xml:space="preserve">AWB7400023804</t>
  </si>
  <si>
    <t xml:space="preserve">AWB7400022627</t>
  </si>
  <si>
    <t xml:space="preserve">AWB7400003701</t>
  </si>
  <si>
    <t xml:space="preserve">AWB7400014444</t>
  </si>
  <si>
    <t xml:space="preserve">AWB7400013468</t>
  </si>
  <si>
    <t xml:space="preserve">AWB7400002375</t>
  </si>
  <si>
    <t xml:space="preserve">AWB7400014645</t>
  </si>
  <si>
    <t xml:space="preserve">AWB7400000561</t>
  </si>
  <si>
    <t xml:space="preserve">AWB7400022729</t>
  </si>
  <si>
    <t xml:space="preserve">AWB7400005389</t>
  </si>
  <si>
    <t xml:space="preserve">AWB7400016822</t>
  </si>
  <si>
    <t xml:space="preserve">AWB7400017078</t>
  </si>
  <si>
    <t xml:space="preserve">AWB7400005964</t>
  </si>
  <si>
    <t xml:space="preserve">AWB7400016227</t>
  </si>
  <si>
    <t xml:space="preserve">AWB7400023238</t>
  </si>
  <si>
    <t xml:space="preserve">AWB7400011696</t>
  </si>
  <si>
    <t xml:space="preserve">AWB7400004362</t>
  </si>
  <si>
    <t xml:space="preserve">AWB7400000833</t>
  </si>
  <si>
    <t xml:space="preserve">AWB7400004717</t>
  </si>
  <si>
    <t xml:space="preserve">AWB7400001647</t>
  </si>
  <si>
    <t xml:space="preserve">AWB7400010571</t>
  </si>
  <si>
    <t xml:space="preserve">AWB7400022638</t>
  </si>
  <si>
    <t xml:space="preserve">AWB7400000985</t>
  </si>
  <si>
    <t xml:space="preserve">AWB7400005248</t>
  </si>
  <si>
    <t xml:space="preserve">AWB7400011412</t>
  </si>
  <si>
    <t xml:space="preserve">AWB7400012542</t>
  </si>
  <si>
    <t xml:space="preserve">AWB7400020543</t>
  </si>
  <si>
    <t xml:space="preserve">AWB7400018463</t>
  </si>
  <si>
    <t xml:space="preserve">AWB7400014778</t>
  </si>
  <si>
    <t xml:space="preserve">AWB7400020675</t>
  </si>
  <si>
    <t xml:space="preserve">AWB7400018418</t>
  </si>
  <si>
    <t xml:space="preserve">AWB7400001557</t>
  </si>
  <si>
    <t xml:space="preserve">AWB7400018291</t>
  </si>
  <si>
    <t xml:space="preserve">AWB7400019392</t>
  </si>
  <si>
    <t xml:space="preserve">AWB7400002184</t>
  </si>
  <si>
    <t xml:space="preserve">AWB7400020987</t>
  </si>
  <si>
    <t xml:space="preserve">AWB7400006894</t>
  </si>
  <si>
    <t xml:space="preserve">AWB7400011055</t>
  </si>
  <si>
    <t xml:space="preserve">AWB7400007115</t>
  </si>
  <si>
    <t xml:space="preserve">AWB7400014880</t>
  </si>
  <si>
    <t xml:space="preserve">AWB7400004755</t>
  </si>
  <si>
    <t xml:space="preserve">AWB7400015043</t>
  </si>
  <si>
    <t xml:space="preserve">AWB7400010643</t>
  </si>
  <si>
    <t xml:space="preserve">AWB7400003445</t>
  </si>
  <si>
    <t xml:space="preserve">AWB7400014942</t>
  </si>
  <si>
    <t xml:space="preserve">AWB7400012031</t>
  </si>
  <si>
    <t xml:space="preserve">AWB7400019075</t>
  </si>
  <si>
    <t xml:space="preserve">AWB7400000950</t>
  </si>
  <si>
    <t xml:space="preserve">AWB7400012738</t>
  </si>
  <si>
    <t xml:space="preserve">AWB7400003824</t>
  </si>
  <si>
    <t xml:space="preserve">AWB7400010675</t>
  </si>
  <si>
    <t xml:space="preserve">AWB7400013689</t>
  </si>
  <si>
    <t xml:space="preserve">AWB7400007279</t>
  </si>
  <si>
    <t xml:space="preserve">AWB7400017206</t>
  </si>
  <si>
    <t xml:space="preserve">AWB7400001085</t>
  </si>
  <si>
    <t xml:space="preserve">AWB7400015081</t>
  </si>
  <si>
    <t xml:space="preserve">AWB7400003658</t>
  </si>
  <si>
    <t xml:space="preserve">AWB7400002188</t>
  </si>
  <si>
    <t xml:space="preserve">AWB7400023812</t>
  </si>
  <si>
    <t xml:space="preserve">AWB7400010549</t>
  </si>
  <si>
    <t xml:space="preserve">AWB7400004114</t>
  </si>
  <si>
    <t xml:space="preserve">AWB7400008009</t>
  </si>
  <si>
    <t xml:space="preserve">AWB7400008342</t>
  </si>
  <si>
    <t xml:space="preserve">AWB7400017283</t>
  </si>
  <si>
    <t xml:space="preserve">AWB7400009695</t>
  </si>
  <si>
    <t xml:space="preserve">AWB7400010360</t>
  </si>
  <si>
    <t xml:space="preserve">AWB7400020144</t>
  </si>
  <si>
    <t xml:space="preserve">AWB7400021236</t>
  </si>
  <si>
    <t xml:space="preserve">AWB7400018054</t>
  </si>
  <si>
    <t xml:space="preserve">AWB7400022577</t>
  </si>
  <si>
    <t xml:space="preserve">AWB7400022757</t>
  </si>
  <si>
    <t xml:space="preserve">AWB7400022962</t>
  </si>
  <si>
    <t xml:space="preserve">AWB7400004370</t>
  </si>
  <si>
    <t xml:space="preserve">AWB7400016046</t>
  </si>
  <si>
    <t xml:space="preserve">AWB7400012657</t>
  </si>
  <si>
    <t xml:space="preserve">AWB7400022631</t>
  </si>
  <si>
    <t xml:space="preserve">AWB7400015155</t>
  </si>
  <si>
    <t xml:space="preserve">AWB7400008112</t>
  </si>
  <si>
    <t xml:space="preserve">AWB7400003938</t>
  </si>
  <si>
    <t xml:space="preserve">AWB7400001914</t>
  </si>
  <si>
    <t xml:space="preserve">AWB7400015956</t>
  </si>
  <si>
    <t xml:space="preserve">AWB7400010353</t>
  </si>
  <si>
    <t xml:space="preserve">AWB7400005010</t>
  </si>
  <si>
    <t xml:space="preserve">AWB7400008559</t>
  </si>
  <si>
    <t xml:space="preserve">AWB7400022937</t>
  </si>
  <si>
    <t xml:space="preserve">AWB7400018698</t>
  </si>
  <si>
    <t xml:space="preserve">AWB7400002856</t>
  </si>
  <si>
    <t xml:space="preserve">AWB7400012129</t>
  </si>
  <si>
    <t xml:space="preserve">AWB7400011146</t>
  </si>
  <si>
    <t xml:space="preserve">AWB7400021554</t>
  </si>
  <si>
    <t xml:space="preserve">AWB7400002302</t>
  </si>
  <si>
    <t xml:space="preserve">AWB7400019102</t>
  </si>
  <si>
    <t xml:space="preserve">AWB7400012783</t>
  </si>
  <si>
    <t xml:space="preserve">AWB7400014768</t>
  </si>
  <si>
    <t xml:space="preserve">AWB7400009926</t>
  </si>
  <si>
    <t xml:space="preserve">AWB7400001792</t>
  </si>
  <si>
    <t xml:space="preserve">AWB7400017707</t>
  </si>
  <si>
    <t xml:space="preserve">AWB7400008959</t>
  </si>
  <si>
    <t xml:space="preserve">AWB7400011622</t>
  </si>
  <si>
    <t xml:space="preserve">AWB7400017825</t>
  </si>
  <si>
    <t xml:space="preserve">AWB7400011178</t>
  </si>
  <si>
    <t xml:space="preserve">AWB7400007889</t>
  </si>
  <si>
    <t xml:space="preserve">AWB7400016576</t>
  </si>
  <si>
    <t xml:space="preserve">AWB7400011881</t>
  </si>
  <si>
    <t xml:space="preserve">AWB7400003586</t>
  </si>
  <si>
    <t xml:space="preserve">AWB7400012176</t>
  </si>
  <si>
    <t xml:space="preserve">AWB7400005472</t>
  </si>
  <si>
    <t xml:space="preserve">AWB7400003986</t>
  </si>
  <si>
    <t xml:space="preserve">AWB7400016716</t>
  </si>
  <si>
    <t xml:space="preserve">AWB7400003349</t>
  </si>
  <si>
    <t xml:space="preserve">AWB7400008413</t>
  </si>
  <si>
    <t xml:space="preserve">AWB7400023985</t>
  </si>
  <si>
    <t xml:space="preserve">AWB7400017545</t>
  </si>
  <si>
    <t xml:space="preserve">AWB7400022892</t>
  </si>
  <si>
    <t xml:space="preserve">AWB7400019728</t>
  </si>
  <si>
    <t xml:space="preserve">AWB7400009245</t>
  </si>
  <si>
    <t xml:space="preserve">AWB7400022013</t>
  </si>
  <si>
    <t xml:space="preserve">AWB7400019066</t>
  </si>
  <si>
    <t xml:space="preserve">AWB7400022086</t>
  </si>
  <si>
    <t xml:space="preserve">AWB7400005112</t>
  </si>
  <si>
    <t xml:space="preserve">AWB7400011557</t>
  </si>
  <si>
    <t xml:space="preserve">AWB7400010485</t>
  </si>
  <si>
    <t xml:space="preserve">AWB7400020577</t>
  </si>
  <si>
    <t xml:space="preserve">AWB7400014232</t>
  </si>
  <si>
    <t xml:space="preserve">AWB7400022946</t>
  </si>
  <si>
    <t xml:space="preserve">AWB7400022970</t>
  </si>
  <si>
    <t xml:space="preserve">AWB7400020827</t>
  </si>
  <si>
    <t xml:space="preserve">AWB7400021961</t>
  </si>
  <si>
    <t xml:space="preserve">AWB7400022899</t>
  </si>
  <si>
    <t xml:space="preserve">AWB7400016316</t>
  </si>
  <si>
    <t xml:space="preserve">AWB7400013210</t>
  </si>
  <si>
    <t xml:space="preserve">AWB7400023308</t>
  </si>
  <si>
    <t xml:space="preserve">AWB7400008280</t>
  </si>
  <si>
    <t xml:space="preserve">AWB7400010152</t>
  </si>
  <si>
    <t xml:space="preserve">AWB7400017756</t>
  </si>
  <si>
    <t xml:space="preserve">AWB7400009501</t>
  </si>
  <si>
    <t xml:space="preserve">AWB7400023451</t>
  </si>
  <si>
    <t xml:space="preserve">AWB7400018345</t>
  </si>
  <si>
    <t xml:space="preserve">AWB7400009875</t>
  </si>
  <si>
    <t xml:space="preserve">AWB7400000590</t>
  </si>
  <si>
    <t xml:space="preserve">AWB7400003513</t>
  </si>
  <si>
    <t xml:space="preserve">AWB7400011763</t>
  </si>
  <si>
    <t xml:space="preserve">AWB7400010566</t>
  </si>
  <si>
    <t xml:space="preserve">AWB7400020667</t>
  </si>
  <si>
    <t xml:space="preserve">AWB7400020045</t>
  </si>
  <si>
    <t xml:space="preserve">AWB7400013565</t>
  </si>
  <si>
    <t xml:space="preserve">AWB7400020619</t>
  </si>
  <si>
    <t xml:space="preserve">AWB7400002150</t>
  </si>
  <si>
    <t xml:space="preserve">AWB7400021888</t>
  </si>
  <si>
    <t xml:space="preserve">AWB7400006262</t>
  </si>
  <si>
    <t xml:space="preserve">AWB7400014391</t>
  </si>
  <si>
    <t xml:space="preserve">AWB7400006682</t>
  </si>
  <si>
    <t xml:space="preserve">AWB7400023383</t>
  </si>
  <si>
    <t xml:space="preserve">AWB7400006377</t>
  </si>
  <si>
    <t xml:space="preserve">AWB7400004247</t>
  </si>
  <si>
    <t xml:space="preserve">AWB7400008861</t>
  </si>
  <si>
    <t xml:space="preserve">AWB7400006736</t>
  </si>
  <si>
    <t xml:space="preserve">AWB7400000357</t>
  </si>
  <si>
    <t xml:space="preserve">AWB7400021712</t>
  </si>
  <si>
    <t xml:space="preserve">AWB7400014801</t>
  </si>
  <si>
    <t xml:space="preserve">AWB7400014491</t>
  </si>
  <si>
    <t xml:space="preserve">AWB7400015439</t>
  </si>
  <si>
    <t xml:space="preserve">AWB7400011704</t>
  </si>
  <si>
    <t xml:space="preserve">AWB7400010784</t>
  </si>
  <si>
    <t xml:space="preserve">AWB7400016387</t>
  </si>
  <si>
    <t xml:space="preserve">AWB7400011754</t>
  </si>
  <si>
    <t xml:space="preserve">AWB7400022499</t>
  </si>
  <si>
    <t xml:space="preserve">AWB7400016617</t>
  </si>
  <si>
    <t xml:space="preserve">AWB7400022940</t>
  </si>
  <si>
    <t xml:space="preserve">AWB7400008197</t>
  </si>
  <si>
    <t xml:space="preserve">AWB7400010495</t>
  </si>
  <si>
    <t xml:space="preserve">AWB7400001993</t>
  </si>
  <si>
    <t xml:space="preserve">AWB7400002147</t>
  </si>
  <si>
    <t xml:space="preserve">AWB7400020416</t>
  </si>
  <si>
    <t xml:space="preserve">AWB7400002751</t>
  </si>
  <si>
    <t xml:space="preserve">AWB7400013766</t>
  </si>
  <si>
    <t xml:space="preserve">AWB7400006916</t>
  </si>
  <si>
    <t xml:space="preserve">AWB7400019566</t>
  </si>
  <si>
    <t xml:space="preserve">AWB7400016513</t>
  </si>
  <si>
    <t xml:space="preserve">AWB7400018480</t>
  </si>
  <si>
    <t xml:space="preserve">AWB7400016643</t>
  </si>
  <si>
    <t xml:space="preserve">AWB7400002193</t>
  </si>
  <si>
    <t xml:space="preserve">AWB7400018812</t>
  </si>
  <si>
    <t xml:space="preserve">AWB7400007245</t>
  </si>
  <si>
    <t xml:space="preserve">AWB7400006641</t>
  </si>
  <si>
    <t xml:space="preserve">AWB7400023555</t>
  </si>
  <si>
    <t xml:space="preserve">AWB7400008570</t>
  </si>
  <si>
    <t xml:space="preserve">AWB7400000226</t>
  </si>
  <si>
    <t xml:space="preserve">AWB7400011466</t>
  </si>
  <si>
    <t xml:space="preserve">AWB7400012356</t>
  </si>
  <si>
    <t xml:space="preserve">AWB7400023025</t>
  </si>
  <si>
    <t xml:space="preserve">AWB7400013273</t>
  </si>
  <si>
    <t xml:space="preserve">AWB7400011167</t>
  </si>
  <si>
    <t xml:space="preserve">AWB7400023476</t>
  </si>
  <si>
    <t xml:space="preserve">AWB7400002803</t>
  </si>
  <si>
    <t xml:space="preserve">AWB7400001245</t>
  </si>
  <si>
    <t xml:space="preserve">AWB7400021703</t>
  </si>
  <si>
    <t xml:space="preserve">AWB7400004421</t>
  </si>
  <si>
    <t xml:space="preserve">AWB7400004350</t>
  </si>
  <si>
    <t xml:space="preserve">AWB7400017000</t>
  </si>
  <si>
    <t xml:space="preserve">AWB7400010256</t>
  </si>
  <si>
    <t xml:space="preserve">AWB7400013342</t>
  </si>
  <si>
    <t xml:space="preserve">AWB7400012063</t>
  </si>
  <si>
    <t xml:space="preserve">AWB7400021726</t>
  </si>
  <si>
    <t xml:space="preserve">AWB7400020031</t>
  </si>
  <si>
    <t xml:space="preserve">AWB7400016061</t>
  </si>
  <si>
    <t xml:space="preserve">AWB7400018009</t>
  </si>
  <si>
    <t xml:space="preserve">AWB7400011556</t>
  </si>
  <si>
    <t xml:space="preserve">AWB7400010466</t>
  </si>
  <si>
    <t xml:space="preserve">AWB7400016017</t>
  </si>
  <si>
    <t xml:space="preserve">AWB7400020452</t>
  </si>
  <si>
    <t xml:space="preserve">AWB7400020920</t>
  </si>
  <si>
    <t xml:space="preserve">AWB7400006121</t>
  </si>
  <si>
    <t xml:space="preserve">AWB7400003999</t>
  </si>
  <si>
    <t xml:space="preserve">AWB7400010583</t>
  </si>
  <si>
    <t xml:space="preserve">AWB7400013982</t>
  </si>
  <si>
    <t xml:space="preserve">AWB7400014239</t>
  </si>
  <si>
    <t xml:space="preserve">AWB7400004245</t>
  </si>
  <si>
    <t xml:space="preserve">AWB7400018148</t>
  </si>
  <si>
    <t xml:space="preserve">AWB7400012400</t>
  </si>
  <si>
    <t xml:space="preserve">AWB7400010755</t>
  </si>
  <si>
    <t xml:space="preserve">AWB7400000046</t>
  </si>
  <si>
    <t xml:space="preserve">AWB7400012007</t>
  </si>
  <si>
    <t xml:space="preserve">AWB7400010181</t>
  </si>
  <si>
    <t xml:space="preserve">AWB7400018312</t>
  </si>
  <si>
    <t xml:space="preserve">AWB7400014781</t>
  </si>
  <si>
    <t xml:space="preserve">AWB7400009824</t>
  </si>
  <si>
    <t xml:space="preserve">AWB7400022027</t>
  </si>
  <si>
    <t xml:space="preserve">2026-06</t>
  </si>
  <si>
    <t xml:space="preserve">AWB7400018912</t>
  </si>
  <si>
    <t xml:space="preserve">AWB7400003864</t>
  </si>
  <si>
    <t xml:space="preserve">AWB7400011475</t>
  </si>
  <si>
    <t xml:space="preserve">AWB7400018274</t>
  </si>
  <si>
    <t xml:space="preserve">AWB7400016067</t>
  </si>
  <si>
    <t xml:space="preserve">AWB7400000496</t>
  </si>
  <si>
    <t xml:space="preserve">AWB7400007492</t>
  </si>
  <si>
    <t xml:space="preserve">AWB7400017839</t>
  </si>
  <si>
    <t xml:space="preserve">AWB7400020715</t>
  </si>
  <si>
    <t xml:space="preserve">AWB7400009303</t>
  </si>
  <si>
    <t xml:space="preserve">AWB7400009579</t>
  </si>
  <si>
    <t xml:space="preserve">AWB7400004763</t>
  </si>
  <si>
    <t xml:space="preserve">AWB7400014546</t>
  </si>
  <si>
    <t xml:space="preserve">AWB7400004593</t>
  </si>
  <si>
    <t xml:space="preserve">AWB7400021430</t>
  </si>
  <si>
    <t xml:space="preserve">AWB7400014573</t>
  </si>
  <si>
    <t xml:space="preserve">AWB7400017590</t>
  </si>
  <si>
    <t xml:space="preserve">AWB7400002915</t>
  </si>
  <si>
    <t xml:space="preserve">AWB7400013568</t>
  </si>
  <si>
    <t xml:space="preserve">AWB7400010468</t>
  </si>
  <si>
    <t xml:space="preserve">AWB7400006643</t>
  </si>
  <si>
    <t xml:space="preserve">AWB7400017024</t>
  </si>
  <si>
    <t xml:space="preserve">AWB7400002142</t>
  </si>
  <si>
    <t xml:space="preserve">AWB7400023341</t>
  </si>
  <si>
    <t xml:space="preserve">AWB7400013875</t>
  </si>
  <si>
    <t xml:space="preserve">AWB7400001670</t>
  </si>
  <si>
    <t xml:space="preserve">AWB7400015342</t>
  </si>
  <si>
    <t xml:space="preserve">AWB7400018258</t>
  </si>
  <si>
    <t xml:space="preserve">AWB7400007630</t>
  </si>
  <si>
    <t xml:space="preserve">AWB7400004331</t>
  </si>
  <si>
    <t xml:space="preserve">AWB7400002631</t>
  </si>
  <si>
    <t xml:space="preserve">AWB7400022299</t>
  </si>
  <si>
    <t xml:space="preserve">AWB7400023879</t>
  </si>
  <si>
    <t xml:space="preserve">AWB7400012402</t>
  </si>
  <si>
    <t xml:space="preserve">AWB7400012118</t>
  </si>
  <si>
    <t xml:space="preserve">AWB7400017373</t>
  </si>
  <si>
    <t xml:space="preserve">AWB7400023340</t>
  </si>
  <si>
    <t xml:space="preserve">AWB7400000959</t>
  </si>
  <si>
    <t xml:space="preserve">AWB7400018895</t>
  </si>
  <si>
    <t xml:space="preserve">AWB7400014764</t>
  </si>
  <si>
    <t xml:space="preserve">AWB7400001406</t>
  </si>
  <si>
    <t xml:space="preserve">AWB7400012358</t>
  </si>
  <si>
    <t xml:space="preserve">AWB7400015707</t>
  </si>
  <si>
    <t xml:space="preserve">AWB7400009076</t>
  </si>
  <si>
    <t xml:space="preserve">AWB7400015144</t>
  </si>
  <si>
    <t xml:space="preserve">AWB7400004125</t>
  </si>
  <si>
    <t xml:space="preserve">AWB7400018746</t>
  </si>
  <si>
    <t xml:space="preserve">AWB7400016488</t>
  </si>
  <si>
    <t xml:space="preserve">AWB7400010728</t>
  </si>
  <si>
    <t xml:space="preserve">AWB7400014763</t>
  </si>
  <si>
    <t xml:space="preserve">AWB7400017389</t>
  </si>
  <si>
    <t xml:space="preserve">AWB7400020877</t>
  </si>
  <si>
    <t xml:space="preserve">AWB7400003612</t>
  </si>
  <si>
    <t xml:space="preserve">AWB7400008590</t>
  </si>
  <si>
    <t xml:space="preserve">AWB7400011801</t>
  </si>
  <si>
    <t xml:space="preserve">AWB7400003992</t>
  </si>
  <si>
    <t xml:space="preserve">AWB7400003587</t>
  </si>
  <si>
    <t xml:space="preserve">AWB7400013092</t>
  </si>
  <si>
    <t xml:space="preserve">AWB7400008803</t>
  </si>
  <si>
    <t xml:space="preserve">AWB7400007868</t>
  </si>
  <si>
    <t xml:space="preserve">AWB7400021950</t>
  </si>
  <si>
    <t xml:space="preserve">AWB7400000040</t>
  </si>
  <si>
    <t xml:space="preserve">AWB7400019016</t>
  </si>
  <si>
    <t xml:space="preserve">AWB7400003360</t>
  </si>
  <si>
    <t xml:space="preserve">AWB7400008490</t>
  </si>
  <si>
    <t xml:space="preserve">AWB7400008047</t>
  </si>
  <si>
    <t xml:space="preserve">AWB7400020790</t>
  </si>
  <si>
    <t xml:space="preserve">AWB7400000353</t>
  </si>
  <si>
    <t xml:space="preserve">AWB7400002857</t>
  </si>
  <si>
    <t xml:space="preserve">AWB7400018326</t>
  </si>
  <si>
    <t xml:space="preserve">AWB7400013733</t>
  </si>
  <si>
    <t xml:space="preserve">AWB7400023358</t>
  </si>
  <si>
    <t xml:space="preserve">AWB7400014846</t>
  </si>
  <si>
    <t xml:space="preserve">AWB7400013420</t>
  </si>
  <si>
    <t xml:space="preserve">AWB7400000016</t>
  </si>
  <si>
    <t xml:space="preserve">AWB7400014847</t>
  </si>
  <si>
    <t xml:space="preserve">AWB7400017544</t>
  </si>
  <si>
    <t xml:space="preserve">AWB7400014802</t>
  </si>
  <si>
    <t xml:space="preserve">AWB7400023278</t>
  </si>
  <si>
    <t xml:space="preserve">AWB7400005024</t>
  </si>
  <si>
    <t xml:space="preserve">AWB7400009071</t>
  </si>
  <si>
    <t xml:space="preserve">AWB7400006543</t>
  </si>
  <si>
    <t xml:space="preserve">AWB7400013485</t>
  </si>
  <si>
    <t xml:space="preserve">AWB7400000215</t>
  </si>
  <si>
    <t xml:space="preserve">AWB7400008350</t>
  </si>
  <si>
    <t xml:space="preserve">AWB7400002261</t>
  </si>
  <si>
    <t xml:space="preserve">AWB7400004747</t>
  </si>
  <si>
    <t xml:space="preserve">AWB7400006830</t>
  </si>
  <si>
    <t xml:space="preserve">AWB7400006107</t>
  </si>
  <si>
    <t xml:space="preserve">AWB7400003025</t>
  </si>
  <si>
    <t xml:space="preserve">AWB7400011498</t>
  </si>
  <si>
    <t xml:space="preserve">AWB7400001787</t>
  </si>
  <si>
    <t xml:space="preserve">AWB7400012354</t>
  </si>
  <si>
    <t xml:space="preserve">AWB7400020488</t>
  </si>
  <si>
    <t xml:space="preserve">AWB7400011375</t>
  </si>
  <si>
    <t xml:space="preserve">AWB7400016910</t>
  </si>
  <si>
    <t xml:space="preserve">AWB7400022837</t>
  </si>
  <si>
    <t xml:space="preserve">AWB7400001441</t>
  </si>
  <si>
    <t xml:space="preserve">AWB7400004970</t>
  </si>
  <si>
    <t xml:space="preserve">AWB7400003388</t>
  </si>
  <si>
    <t xml:space="preserve">AWB7400016011</t>
  </si>
  <si>
    <t xml:space="preserve">AWB7400019577</t>
  </si>
  <si>
    <t xml:space="preserve">AWB7400007485</t>
  </si>
  <si>
    <t xml:space="preserve">AWB7400023103</t>
  </si>
  <si>
    <t xml:space="preserve">AWB7400020879</t>
  </si>
  <si>
    <t xml:space="preserve">AWB7400020800</t>
  </si>
  <si>
    <t xml:space="preserve">AWB7400013300</t>
  </si>
  <si>
    <t xml:space="preserve">AWB7400000820</t>
  </si>
  <si>
    <t xml:space="preserve">AWB7400014950</t>
  </si>
  <si>
    <t xml:space="preserve">AWB7400006036</t>
  </si>
  <si>
    <t xml:space="preserve">AWB7400012134</t>
  </si>
  <si>
    <t xml:space="preserve">AWB7400001175</t>
  </si>
  <si>
    <t xml:space="preserve">AWB7400018149</t>
  </si>
  <si>
    <t xml:space="preserve">AWB7400020095</t>
  </si>
  <si>
    <t xml:space="preserve">AWB7400007468</t>
  </si>
  <si>
    <t xml:space="preserve">AWB7400011024</t>
  </si>
  <si>
    <t xml:space="preserve">AWB7400004156</t>
  </si>
  <si>
    <t xml:space="preserve">AWB7400023854</t>
  </si>
  <si>
    <t xml:space="preserve">AWB7400008890</t>
  </si>
  <si>
    <t xml:space="preserve">AWB7400016335</t>
  </si>
  <si>
    <t xml:space="preserve">AWB7400004174</t>
  </si>
  <si>
    <t xml:space="preserve">AWB7400000823</t>
  </si>
  <si>
    <t xml:space="preserve">AWB7400004251</t>
  </si>
  <si>
    <t xml:space="preserve">AWB7400014419</t>
  </si>
  <si>
    <t xml:space="preserve">AWB7400002812</t>
  </si>
  <si>
    <t xml:space="preserve">AWB7400016692</t>
  </si>
  <si>
    <t xml:space="preserve">AWB7400013124</t>
  </si>
  <si>
    <t xml:space="preserve">AWB7400007906</t>
  </si>
  <si>
    <t xml:space="preserve">AWB7400009388</t>
  </si>
  <si>
    <t xml:space="preserve">AWB7400020222</t>
  </si>
  <si>
    <t xml:space="preserve">AWB7400020718</t>
  </si>
  <si>
    <t xml:space="preserve">AWB7400023722</t>
  </si>
  <si>
    <t xml:space="preserve">AWB7400006727</t>
  </si>
  <si>
    <t xml:space="preserve">AWB7400008116</t>
  </si>
  <si>
    <t xml:space="preserve">AWB7400023852</t>
  </si>
  <si>
    <t xml:space="preserve">AWB7400004230</t>
  </si>
  <si>
    <t xml:space="preserve">AWB7400019095</t>
  </si>
  <si>
    <t xml:space="preserve">AWB7400005501</t>
  </si>
  <si>
    <t xml:space="preserve">AWB7400010159</t>
  </si>
  <si>
    <t xml:space="preserve">AWB7400023479</t>
  </si>
  <si>
    <t xml:space="preserve">AWB7400019349</t>
  </si>
  <si>
    <t xml:space="preserve">AWB7400008119</t>
  </si>
  <si>
    <t xml:space="preserve">AWB7400023151</t>
  </si>
  <si>
    <t xml:space="preserve">AWB7400005180</t>
  </si>
  <si>
    <t xml:space="preserve">AWB7400022872</t>
  </si>
  <si>
    <t xml:space="preserve">AWB7400000537</t>
  </si>
  <si>
    <t xml:space="preserve">AWB7400022965</t>
  </si>
  <si>
    <t xml:space="preserve">AWB7400002512</t>
  </si>
  <si>
    <t xml:space="preserve">AWB7400001638</t>
  </si>
  <si>
    <t xml:space="preserve">AWB7400002440</t>
  </si>
  <si>
    <t xml:space="preserve">AWB7400021129</t>
  </si>
  <si>
    <t xml:space="preserve">AWB7400006988</t>
  </si>
  <si>
    <t xml:space="preserve">AWB7400000243</t>
  </si>
  <si>
    <t xml:space="preserve">AWB7400005483</t>
  </si>
  <si>
    <t xml:space="preserve">AWB7400018813</t>
  </si>
  <si>
    <t xml:space="preserve">AWB7400023112</t>
  </si>
  <si>
    <t xml:space="preserve">AWB7400010832</t>
  </si>
  <si>
    <t xml:space="preserve">AWB7400013570</t>
  </si>
  <si>
    <t xml:space="preserve">AWB7400011395</t>
  </si>
  <si>
    <t xml:space="preserve">AWB7400013156</t>
  </si>
  <si>
    <t xml:space="preserve">AWB7400011610</t>
  </si>
  <si>
    <t xml:space="preserve">AWB7400002221</t>
  </si>
  <si>
    <t xml:space="preserve">AWB7400022045</t>
  </si>
  <si>
    <t xml:space="preserve">AWB7400022617</t>
  </si>
  <si>
    <t xml:space="preserve">AWB7400020909</t>
  </si>
  <si>
    <t xml:space="preserve">AWB7400022549</t>
  </si>
  <si>
    <t xml:space="preserve">AWB7400016613</t>
  </si>
  <si>
    <t xml:space="preserve">AWB7400011247</t>
  </si>
  <si>
    <t xml:space="preserve">AWB7400002789</t>
  </si>
  <si>
    <t xml:space="preserve">AWB7400008334</t>
  </si>
  <si>
    <t xml:space="preserve">AWB7400000848</t>
  </si>
  <si>
    <t xml:space="preserve">AWB7400010000</t>
  </si>
  <si>
    <t xml:space="preserve">AWB7400020093</t>
  </si>
  <si>
    <t xml:space="preserve">AWB7400012182</t>
  </si>
  <si>
    <t xml:space="preserve">AWB7400019128</t>
  </si>
  <si>
    <t xml:space="preserve">AWB7400020122</t>
  </si>
  <si>
    <t xml:space="preserve">AWB7400021842</t>
  </si>
  <si>
    <t xml:space="preserve">AWB7400010909</t>
  </si>
  <si>
    <t xml:space="preserve">AWB7400007394</t>
  </si>
  <si>
    <t xml:space="preserve">AWB7400013953</t>
  </si>
  <si>
    <t xml:space="preserve">AWB7400020901</t>
  </si>
  <si>
    <t xml:space="preserve">AWB7400010364</t>
  </si>
  <si>
    <t xml:space="preserve">AWB7400017935</t>
  </si>
  <si>
    <t xml:space="preserve">AWB7400002646</t>
  </si>
  <si>
    <t xml:space="preserve">AWB7400009775</t>
  </si>
  <si>
    <t xml:space="preserve">AWB7400019248</t>
  </si>
  <si>
    <t xml:space="preserve">AWB7400003596</t>
  </si>
  <si>
    <t xml:space="preserve">AWB7400021747</t>
  </si>
  <si>
    <t xml:space="preserve">AWB7400006471</t>
  </si>
  <si>
    <t xml:space="preserve">AWB7400003094</t>
  </si>
  <si>
    <t xml:space="preserve">AWB7400005503</t>
  </si>
  <si>
    <t xml:space="preserve">AWB7400018102</t>
  </si>
  <si>
    <t xml:space="preserve">AWB7400005367</t>
  </si>
  <si>
    <t xml:space="preserve">AWB7400022547</t>
  </si>
  <si>
    <t xml:space="preserve">AWB7400007691</t>
  </si>
  <si>
    <t xml:space="preserve">AWB7400018717</t>
  </si>
  <si>
    <t xml:space="preserve">AWB7400023114</t>
  </si>
  <si>
    <t xml:space="preserve">AWB7400008109</t>
  </si>
  <si>
    <t xml:space="preserve">AWB7400015337</t>
  </si>
  <si>
    <t xml:space="preserve">AWB7400005619</t>
  </si>
  <si>
    <t xml:space="preserve">AWB7400016493</t>
  </si>
  <si>
    <t xml:space="preserve">AWB7400023754</t>
  </si>
  <si>
    <t xml:space="preserve">AWB7400019921</t>
  </si>
  <si>
    <t xml:space="preserve">AWB7400003593</t>
  </si>
  <si>
    <t xml:space="preserve">AWB7400000913</t>
  </si>
  <si>
    <t xml:space="preserve">AWB7400018522</t>
  </si>
  <si>
    <t xml:space="preserve">AWB7400017577</t>
  </si>
  <si>
    <t xml:space="preserve">AWB7400019933</t>
  </si>
  <si>
    <t xml:space="preserve">AWB7400009970</t>
  </si>
  <si>
    <t xml:space="preserve">AWB7400022767</t>
  </si>
  <si>
    <t xml:space="preserve">AWB7400022291</t>
  </si>
  <si>
    <t xml:space="preserve">AWB7400006834</t>
  </si>
  <si>
    <t xml:space="preserve">AWB7400012006</t>
  </si>
  <si>
    <t xml:space="preserve">AWB7400009052</t>
  </si>
  <si>
    <t xml:space="preserve">AWB7400002596</t>
  </si>
  <si>
    <t xml:space="preserve">AWB7400019660</t>
  </si>
  <si>
    <t xml:space="preserve">AWB7400002491</t>
  </si>
  <si>
    <t xml:space="preserve">AWB7400018094</t>
  </si>
  <si>
    <t xml:space="preserve">AWB7400007793</t>
  </si>
  <si>
    <t xml:space="preserve">AWB7400015288</t>
  </si>
  <si>
    <t xml:space="preserve">AWB7400019027</t>
  </si>
  <si>
    <t xml:space="preserve">AWB7400014896</t>
  </si>
  <si>
    <t xml:space="preserve">AWB7400001847</t>
  </si>
  <si>
    <t xml:space="preserve">AWB7400010608</t>
  </si>
  <si>
    <t xml:space="preserve">AWB7400019035</t>
  </si>
  <si>
    <t xml:space="preserve">AWB7400007726</t>
  </si>
  <si>
    <t xml:space="preserve">AWB7400004713</t>
  </si>
  <si>
    <t xml:space="preserve">AWB7400016866</t>
  </si>
  <si>
    <t xml:space="preserve">AWB7400020494</t>
  </si>
  <si>
    <t xml:space="preserve">AWB7400019118</t>
  </si>
  <si>
    <t xml:space="preserve">AWB7400005931</t>
  </si>
  <si>
    <t xml:space="preserve">AWB7400010135</t>
  </si>
  <si>
    <t xml:space="preserve">AWB7400009192</t>
  </si>
  <si>
    <t xml:space="preserve">AWB7400006595</t>
  </si>
  <si>
    <t xml:space="preserve">AWB7400003348</t>
  </si>
  <si>
    <t xml:space="preserve">AWB7400003523</t>
  </si>
  <si>
    <t xml:space="preserve">AWB7400018441</t>
  </si>
  <si>
    <t xml:space="preserve">AWB7400001088</t>
  </si>
  <si>
    <t xml:space="preserve">AWB7400017675</t>
  </si>
  <si>
    <t xml:space="preserve">AWB7400022333</t>
  </si>
  <si>
    <t xml:space="preserve">AWB7400001221</t>
  </si>
  <si>
    <t xml:space="preserve">AWB7400014898</t>
  </si>
  <si>
    <t xml:space="preserve">AWB7400016231</t>
  </si>
  <si>
    <t xml:space="preserve">AWB7400019645</t>
  </si>
  <si>
    <t xml:space="preserve">AWB7400023581</t>
  </si>
  <si>
    <t xml:space="preserve">AWB7400010649</t>
  </si>
  <si>
    <t xml:space="preserve">AWB7400022249</t>
  </si>
  <si>
    <t xml:space="preserve">AWB7400016691</t>
  </si>
  <si>
    <t xml:space="preserve">AWB7400019438</t>
  </si>
  <si>
    <t xml:space="preserve">AWB7400023674</t>
  </si>
  <si>
    <t xml:space="preserve">AWB7400012162</t>
  </si>
  <si>
    <t xml:space="preserve">AWB7400001970</t>
  </si>
  <si>
    <t xml:space="preserve">AWB7400007089</t>
  </si>
  <si>
    <t xml:space="preserve">AWB7400017798</t>
  </si>
  <si>
    <t xml:space="preserve">AWB7400001937</t>
  </si>
  <si>
    <t xml:space="preserve">AWB7400001867</t>
  </si>
  <si>
    <t xml:space="preserve">AWB7400019836</t>
  </si>
  <si>
    <t xml:space="preserve">AWB7400017469</t>
  </si>
  <si>
    <t xml:space="preserve">AWB7400000585</t>
  </si>
  <si>
    <t xml:space="preserve">AWB7400015703</t>
  </si>
  <si>
    <t xml:space="preserve">AWB7400000683</t>
  </si>
  <si>
    <t xml:space="preserve">AWB7400013473</t>
  </si>
  <si>
    <t xml:space="preserve">AWB7400003237</t>
  </si>
  <si>
    <t xml:space="preserve">AWB7400017645</t>
  </si>
  <si>
    <t xml:space="preserve">AWB7400021176</t>
  </si>
  <si>
    <t xml:space="preserve">AWB7400004780</t>
  </si>
  <si>
    <t xml:space="preserve">AWB7400000301</t>
  </si>
  <si>
    <t xml:space="preserve">AWB7400015990</t>
  </si>
  <si>
    <t xml:space="preserve">AWB7400020881</t>
  </si>
  <si>
    <t xml:space="preserve">AWB7400002964</t>
  </si>
  <si>
    <t xml:space="preserve">AWB7400022496</t>
  </si>
  <si>
    <t xml:space="preserve">AWB7400006983</t>
  </si>
  <si>
    <t xml:space="preserve">AWB7400020884</t>
  </si>
  <si>
    <t xml:space="preserve">AWB7400004355</t>
  </si>
  <si>
    <t xml:space="preserve">AWB7400002780</t>
  </si>
  <si>
    <t xml:space="preserve">AWB7400001182</t>
  </si>
  <si>
    <t xml:space="preserve">AWB7400021283</t>
  </si>
  <si>
    <t xml:space="preserve">AWB7400001845</t>
  </si>
  <si>
    <t xml:space="preserve">AWB7400004248</t>
  </si>
  <si>
    <t xml:space="preserve">AWB7400011884</t>
  </si>
  <si>
    <t xml:space="preserve">AWB7400007698</t>
  </si>
  <si>
    <t xml:space="preserve">AWB7400008622</t>
  </si>
  <si>
    <t xml:space="preserve">AWB7400017420</t>
  </si>
  <si>
    <t xml:space="preserve">AWB7400009855</t>
  </si>
  <si>
    <t xml:space="preserve">AWB7400009707</t>
  </si>
  <si>
    <t xml:space="preserve">AWB7400017073</t>
  </si>
  <si>
    <t xml:space="preserve">AWB7400014377</t>
  </si>
  <si>
    <t xml:space="preserve">AWB7400005987</t>
  </si>
  <si>
    <t xml:space="preserve">AWB7400020001</t>
  </si>
  <si>
    <t xml:space="preserve">AWB7400019993</t>
  </si>
  <si>
    <t xml:space="preserve">AWB7400012000</t>
  </si>
  <si>
    <t xml:space="preserve">AWB7400005392</t>
  </si>
  <si>
    <t xml:space="preserve">AWB7400011479</t>
  </si>
  <si>
    <t xml:space="preserve">AWB7400018351</t>
  </si>
  <si>
    <t xml:space="preserve">AWB7400018485</t>
  </si>
  <si>
    <t xml:space="preserve">AWB7400021633</t>
  </si>
  <si>
    <t xml:space="preserve">AWB7400013432</t>
  </si>
  <si>
    <t xml:space="preserve">AWB7400015599</t>
  </si>
  <si>
    <t xml:space="preserve">AWB7400001427</t>
  </si>
  <si>
    <t xml:space="preserve">AWB7400014253</t>
  </si>
  <si>
    <t xml:space="preserve">AWB7400020134</t>
  </si>
  <si>
    <t xml:space="preserve">AWB7400015720</t>
  </si>
  <si>
    <t xml:space="preserve">AWB7400000262</t>
  </si>
  <si>
    <t xml:space="preserve">AWB7400010899</t>
  </si>
  <si>
    <t xml:space="preserve">AWB7400007627</t>
  </si>
  <si>
    <t xml:space="preserve">AWB7400001293</t>
  </si>
  <si>
    <t xml:space="preserve">AWB7400019711</t>
  </si>
  <si>
    <t xml:space="preserve">AWB7400008949</t>
  </si>
  <si>
    <t xml:space="preserve">AWB7400015862</t>
  </si>
  <si>
    <t xml:space="preserve">AWB7400014862</t>
  </si>
  <si>
    <t xml:space="preserve">AWB7400017382</t>
  </si>
  <si>
    <t xml:space="preserve">AWB7400022932</t>
  </si>
  <si>
    <t xml:space="preserve">AWB7400013246</t>
  </si>
  <si>
    <t xml:space="preserve">AWB7400003095</t>
  </si>
  <si>
    <t xml:space="preserve">AWB7400019517</t>
  </si>
  <si>
    <t xml:space="preserve">AWB7400019166</t>
  </si>
  <si>
    <t xml:space="preserve">AWB7400008380</t>
  </si>
  <si>
    <t xml:space="preserve">AWB7400012117</t>
  </si>
  <si>
    <t xml:space="preserve">AWB7400020287</t>
  </si>
  <si>
    <t xml:space="preserve">AWB7400011778</t>
  </si>
  <si>
    <t xml:space="preserve">AWB7400009757</t>
  </si>
  <si>
    <t xml:space="preserve">AWB7400013785</t>
  </si>
  <si>
    <t xml:space="preserve">AWB7400002897</t>
  </si>
  <si>
    <t xml:space="preserve">AWB7400012746</t>
  </si>
  <si>
    <t xml:space="preserve">AWB7400016159</t>
  </si>
  <si>
    <t xml:space="preserve">AWB7400015320</t>
  </si>
  <si>
    <t xml:space="preserve">AWB7400008421</t>
  </si>
  <si>
    <t xml:space="preserve">AWB7400010505</t>
  </si>
  <si>
    <t xml:space="preserve">AWB7400001312</t>
  </si>
  <si>
    <t xml:space="preserve">AWB7400000867</t>
  </si>
  <si>
    <t xml:space="preserve">AWB7400004727</t>
  </si>
  <si>
    <t xml:space="preserve">AWB7400020352</t>
  </si>
  <si>
    <t xml:space="preserve">AWB7400016125</t>
  </si>
  <si>
    <t xml:space="preserve">AWB7400014335</t>
  </si>
  <si>
    <t xml:space="preserve">AWB7400000349</t>
  </si>
  <si>
    <t xml:space="preserve">AWB7400004642</t>
  </si>
  <si>
    <t xml:space="preserve">AWB7400008936</t>
  </si>
  <si>
    <t xml:space="preserve">AWB7400000238</t>
  </si>
  <si>
    <t xml:space="preserve">AWB7400001944</t>
  </si>
  <si>
    <t xml:space="preserve">AWB7400006533</t>
  </si>
  <si>
    <t xml:space="preserve">AWB7400011421</t>
  </si>
  <si>
    <t xml:space="preserve">AWB7400018652</t>
  </si>
  <si>
    <t xml:space="preserve">AWB7400014437</t>
  </si>
  <si>
    <t xml:space="preserve">AWB7400015803</t>
  </si>
  <si>
    <t xml:space="preserve">AWB7400019636</t>
  </si>
  <si>
    <t xml:space="preserve">AWB7400014425</t>
  </si>
  <si>
    <t xml:space="preserve">AWB7400006242</t>
  </si>
  <si>
    <t xml:space="preserve">AWB7400011099</t>
  </si>
  <si>
    <t xml:space="preserve">AWB7400000729</t>
  </si>
  <si>
    <t xml:space="preserve">AWB7400006795</t>
  </si>
  <si>
    <t xml:space="preserve">AWB7400011677</t>
  </si>
  <si>
    <t xml:space="preserve">AWB7400015378</t>
  </si>
  <si>
    <t xml:space="preserve">AWB7400010587</t>
  </si>
  <si>
    <t xml:space="preserve">AWB7400007316</t>
  </si>
  <si>
    <t xml:space="preserve">AWB7400003490</t>
  </si>
  <si>
    <t xml:space="preserve">AWB7400015714</t>
  </si>
  <si>
    <t xml:space="preserve">AWB7400018349</t>
  </si>
  <si>
    <t xml:space="preserve">AWB7400021854</t>
  </si>
  <si>
    <t xml:space="preserve">AWB7400018215</t>
  </si>
  <si>
    <t xml:space="preserve">AWB7400002436</t>
  </si>
  <si>
    <t xml:space="preserve">AWB7400003866</t>
  </si>
  <si>
    <t xml:space="preserve">AWB7400012550</t>
  </si>
  <si>
    <t xml:space="preserve">AWB7400013319</t>
  </si>
  <si>
    <t xml:space="preserve">AWB7400009914</t>
  </si>
  <si>
    <t xml:space="preserve">AWB7400007740</t>
  </si>
  <si>
    <t xml:space="preserve">AWB7400011113</t>
  </si>
  <si>
    <t xml:space="preserve">AWB7400008412</t>
  </si>
  <si>
    <t xml:space="preserve">AWB7400007705</t>
  </si>
  <si>
    <t xml:space="preserve">AWB7400020034</t>
  </si>
  <si>
    <t xml:space="preserve">AWB7400011904</t>
  </si>
  <si>
    <t xml:space="preserve">AWB7400010226</t>
  </si>
  <si>
    <t xml:space="preserve">AWB7400002039</t>
  </si>
  <si>
    <t xml:space="preserve">AWB7400011773</t>
  </si>
  <si>
    <t xml:space="preserve">AWB7400015474</t>
  </si>
  <si>
    <t xml:space="preserve">AWB7400007811</t>
  </si>
  <si>
    <t xml:space="preserve">AWB7400020831</t>
  </si>
  <si>
    <t xml:space="preserve">AWB7400013740</t>
  </si>
  <si>
    <t xml:space="preserve">AWB7400010193</t>
  </si>
  <si>
    <t xml:space="preserve">AWB7400021722</t>
  </si>
  <si>
    <t xml:space="preserve">AWB7400013002</t>
  </si>
  <si>
    <t xml:space="preserve">AWB7400010855</t>
  </si>
  <si>
    <t xml:space="preserve">AWB7400016449</t>
  </si>
  <si>
    <t xml:space="preserve">AWB7400014276</t>
  </si>
  <si>
    <t xml:space="preserve">AWB7400023712</t>
  </si>
  <si>
    <t xml:space="preserve">AWB7400001337</t>
  </si>
  <si>
    <t xml:space="preserve">AWB7400001988</t>
  </si>
  <si>
    <t xml:space="preserve">AWB7400007777</t>
  </si>
  <si>
    <t xml:space="preserve">AWB7400023778</t>
  </si>
  <si>
    <t xml:space="preserve">AWB7400020683</t>
  </si>
  <si>
    <t xml:space="preserve">AWB7400010518</t>
  </si>
  <si>
    <t xml:space="preserve">AWB7400011120</t>
  </si>
  <si>
    <t xml:space="preserve">AWB7400009580</t>
  </si>
  <si>
    <t xml:space="preserve">AWB7400012028</t>
  </si>
  <si>
    <t xml:space="preserve">AWB7400011105</t>
  </si>
  <si>
    <t xml:space="preserve">AWB7400018681</t>
  </si>
  <si>
    <t xml:space="preserve">AWB7400020908</t>
  </si>
  <si>
    <t xml:space="preserve">AWB7400016867</t>
  </si>
  <si>
    <t xml:space="preserve">AWB7400015935</t>
  </si>
  <si>
    <t xml:space="preserve">AWB7400002855</t>
  </si>
  <si>
    <t xml:space="preserve">AWB7400010230</t>
  </si>
  <si>
    <t xml:space="preserve">AWB7400005796</t>
  </si>
  <si>
    <t xml:space="preserve">AWB7400016389</t>
  </si>
  <si>
    <t xml:space="preserve">AWB7400001661</t>
  </si>
  <si>
    <t xml:space="preserve">AWB7400022685</t>
  </si>
  <si>
    <t xml:space="preserve">AWB7400006069</t>
  </si>
  <si>
    <t xml:space="preserve">AWB7400000064</t>
  </si>
  <si>
    <t xml:space="preserve">AWB7400015689</t>
  </si>
  <si>
    <t xml:space="preserve">AWB7400022597</t>
  </si>
  <si>
    <t xml:space="preserve">AWB7400020456</t>
  </si>
  <si>
    <t xml:space="preserve">AWB7400016424</t>
  </si>
  <si>
    <t xml:space="preserve">AWB7400013748</t>
  </si>
  <si>
    <t xml:space="preserve">AWB7400000836</t>
  </si>
  <si>
    <t xml:space="preserve">AWB7400020119</t>
  </si>
  <si>
    <t xml:space="preserve">AWB7400012241</t>
  </si>
  <si>
    <t xml:space="preserve">AWB7400011277</t>
  </si>
  <si>
    <t xml:space="preserve">AWB7400005214</t>
  </si>
  <si>
    <t xml:space="preserve">AWB7400008297</t>
  </si>
  <si>
    <t xml:space="preserve">AWB7400009150</t>
  </si>
  <si>
    <t xml:space="preserve">AWB7400006149</t>
  </si>
  <si>
    <t xml:space="preserve">AWB7400012056</t>
  </si>
  <si>
    <t xml:space="preserve">AWB7400009591</t>
  </si>
  <si>
    <t xml:space="preserve">AWB7400001676</t>
  </si>
  <si>
    <t xml:space="preserve">AWB7400008730</t>
  </si>
  <si>
    <t xml:space="preserve">AWB7400017098</t>
  </si>
  <si>
    <t xml:space="preserve">AWB7400023679</t>
  </si>
  <si>
    <t xml:space="preserve">AWB7400022774</t>
  </si>
  <si>
    <t xml:space="preserve">AWB7400019936</t>
  </si>
  <si>
    <t xml:space="preserve">AWB7400020337</t>
  </si>
  <si>
    <t xml:space="preserve">AWB7400005098</t>
  </si>
  <si>
    <t xml:space="preserve">AWB7400004806</t>
  </si>
  <si>
    <t xml:space="preserve">AWB7400015480</t>
  </si>
  <si>
    <t xml:space="preserve">AWB7400016027</t>
  </si>
  <si>
    <t xml:space="preserve">AWB7400008888</t>
  </si>
  <si>
    <t xml:space="preserve">AWB7400018750</t>
  </si>
  <si>
    <t xml:space="preserve">AWB7400017499</t>
  </si>
  <si>
    <t xml:space="preserve">AWB7400004536</t>
  </si>
  <si>
    <t xml:space="preserve">AWB7400001915</t>
  </si>
  <si>
    <t xml:space="preserve">AWB7400009685</t>
  </si>
  <si>
    <t xml:space="preserve">AWB7400008596</t>
  </si>
  <si>
    <t xml:space="preserve">AWB7400010301</t>
  </si>
  <si>
    <t xml:space="preserve">AWB7400003589</t>
  </si>
  <si>
    <t xml:space="preserve">AWB7400002574</t>
  </si>
  <si>
    <t xml:space="preserve">AWB7400019541</t>
  </si>
  <si>
    <t xml:space="preserve">AWB7400003556</t>
  </si>
  <si>
    <t xml:space="preserve">AWB7400005352</t>
  </si>
  <si>
    <t xml:space="preserve">AWB7400015485</t>
  </si>
  <si>
    <t xml:space="preserve">AWB7400015425</t>
  </si>
  <si>
    <t xml:space="preserve">AWB7400009942</t>
  </si>
  <si>
    <t xml:space="preserve">AWB7400011204</t>
  </si>
  <si>
    <t xml:space="preserve">AWB7400001904</t>
  </si>
  <si>
    <t xml:space="preserve">AWB7400023178</t>
  </si>
  <si>
    <t xml:space="preserve">AWB7400005026</t>
  </si>
  <si>
    <t xml:space="preserve">AWB7400023137</t>
  </si>
  <si>
    <t xml:space="preserve">AWB7400002798</t>
  </si>
  <si>
    <t xml:space="preserve">AWB7400017517</t>
  </si>
  <si>
    <t xml:space="preserve">AWB7400016300</t>
  </si>
  <si>
    <t xml:space="preserve">AWB7400022012</t>
  </si>
  <si>
    <t xml:space="preserve">AWB7400013958</t>
  </si>
  <si>
    <t xml:space="preserve">AWB7400003555</t>
  </si>
  <si>
    <t xml:space="preserve">AWB7400014116</t>
  </si>
  <si>
    <t xml:space="preserve">AWB7400004572</t>
  </si>
  <si>
    <t xml:space="preserve">AWB7400023814</t>
  </si>
  <si>
    <t xml:space="preserve">AWB7400002408</t>
  </si>
  <si>
    <t xml:space="preserve">AWB7400003678</t>
  </si>
  <si>
    <t xml:space="preserve">AWB7400014902</t>
  </si>
  <si>
    <t xml:space="preserve">AWB7400015432</t>
  </si>
  <si>
    <t xml:space="preserve">AWB7400023193</t>
  </si>
  <si>
    <t xml:space="preserve">AWB7400013742</t>
  </si>
  <si>
    <t xml:space="preserve">AWB7400021356</t>
  </si>
  <si>
    <t xml:space="preserve">AWB7400002893</t>
  </si>
  <si>
    <t xml:space="preserve">AWB7400011371</t>
  </si>
  <si>
    <t xml:space="preserve">AWB7400015350</t>
  </si>
  <si>
    <t xml:space="preserve">AWB7400015370</t>
  </si>
  <si>
    <t xml:space="preserve">AWB7400020568</t>
  </si>
  <si>
    <t xml:space="preserve">AWB7400021232</t>
  </si>
  <si>
    <t xml:space="preserve">AWB7400000382</t>
  </si>
  <si>
    <t xml:space="preserve">AWB7400003243</t>
  </si>
  <si>
    <t xml:space="preserve">AWB7400014198</t>
  </si>
  <si>
    <t xml:space="preserve">AWB7400013738</t>
  </si>
  <si>
    <t xml:space="preserve">AWB7400019564</t>
  </si>
  <si>
    <t xml:space="preserve">AWB7400011472</t>
  </si>
  <si>
    <t xml:space="preserve">AWB7400006582</t>
  </si>
  <si>
    <t xml:space="preserve">AWB7400005679</t>
  </si>
  <si>
    <t xml:space="preserve">AWB7400005035</t>
  </si>
  <si>
    <t xml:space="preserve">AWB7400018945</t>
  </si>
  <si>
    <t xml:space="preserve">AWB7400004263</t>
  </si>
  <si>
    <t xml:space="preserve">AWB7400007057</t>
  </si>
  <si>
    <t xml:space="preserve">AWB7400023208</t>
  </si>
  <si>
    <t xml:space="preserve">AWB7400016482</t>
  </si>
  <si>
    <t xml:space="preserve">AWB7400000575</t>
  </si>
  <si>
    <t xml:space="preserve">AWB7400006330</t>
  </si>
  <si>
    <t xml:space="preserve">AWB7400008574</t>
  </si>
  <si>
    <t xml:space="preserve">AWB7400011756</t>
  </si>
  <si>
    <t xml:space="preserve">AWB7400001096</t>
  </si>
  <si>
    <t xml:space="preserve">AWB7400009146</t>
  </si>
  <si>
    <t xml:space="preserve">AWB7400021244</t>
  </si>
  <si>
    <t xml:space="preserve">AWB7400023348</t>
  </si>
  <si>
    <t xml:space="preserve">AWB7400016956</t>
  </si>
  <si>
    <t xml:space="preserve">AWB7400019617</t>
  </si>
  <si>
    <t xml:space="preserve">AWB7400006958</t>
  </si>
  <si>
    <t xml:space="preserve">AWB7400001888</t>
  </si>
  <si>
    <t xml:space="preserve">AWB7400002226</t>
  </si>
  <si>
    <t xml:space="preserve">AWB7400006798</t>
  </si>
  <si>
    <t xml:space="preserve">AWB7400014121</t>
  </si>
  <si>
    <t xml:space="preserve">AWB7400019302</t>
  </si>
  <si>
    <t xml:space="preserve">AWB7400023163</t>
  </si>
  <si>
    <t xml:space="preserve">AWB7400013421</t>
  </si>
  <si>
    <t xml:space="preserve">AWB7400018533</t>
  </si>
  <si>
    <t xml:space="preserve">AWB7400005373</t>
  </si>
  <si>
    <t xml:space="preserve">AWB7400016815</t>
  </si>
  <si>
    <t xml:space="preserve">AWB7400005665</t>
  </si>
  <si>
    <t xml:space="preserve">AWB7400000914</t>
  </si>
  <si>
    <t xml:space="preserve">AWB7400006423</t>
  </si>
  <si>
    <t xml:space="preserve">AWB7400010950</t>
  </si>
  <si>
    <t xml:space="preserve">AWB7400018869</t>
  </si>
  <si>
    <t xml:space="preserve">AWB7400015263</t>
  </si>
  <si>
    <t xml:space="preserve">AWB7400021050</t>
  </si>
  <si>
    <t xml:space="preserve">AWB7400017751</t>
  </si>
  <si>
    <t xml:space="preserve">AWB7400022208</t>
  </si>
  <si>
    <t xml:space="preserve">AWB7400011858</t>
  </si>
  <si>
    <t xml:space="preserve">AWB7400001447</t>
  </si>
  <si>
    <t xml:space="preserve">AWB7400017638</t>
  </si>
  <si>
    <t xml:space="preserve">AWB7400006083</t>
  </si>
  <si>
    <t xml:space="preserve">AWB7400020886</t>
  </si>
  <si>
    <t xml:space="preserve">AWB7400019603</t>
  </si>
  <si>
    <t xml:space="preserve">AWB7400010487</t>
  </si>
  <si>
    <t xml:space="preserve">AWB7400020989</t>
  </si>
  <si>
    <t xml:space="preserve">AWB7400020351</t>
  </si>
  <si>
    <t xml:space="preserve">AWB7400006022</t>
  </si>
  <si>
    <t xml:space="preserve">AWB7400009913</t>
  </si>
  <si>
    <t xml:space="preserve">AWB7400009045</t>
  </si>
  <si>
    <t xml:space="preserve">AWB7400010639</t>
  </si>
  <si>
    <t xml:space="preserve">AWB7400003206</t>
  </si>
  <si>
    <t xml:space="preserve">AWB7400018817</t>
  </si>
  <si>
    <t xml:space="preserve">AWB7400015632</t>
  </si>
  <si>
    <t xml:space="preserve">Project 1 · Delivery Performance Dashboard</t>
  </si>
  <si>
    <t xml:space="preserve">Every number below is a live formula on 'P1 Shipments'</t>
  </si>
  <si>
    <t xml:space="preserve">Shipments</t>
  </si>
  <si>
    <t xml:space="preserve">On-Time %</t>
  </si>
  <si>
    <t xml:space="preserve">Avg Clearance (h)</t>
  </si>
  <si>
    <t xml:space="preserve">Avg CSAT</t>
  </si>
  <si>
    <t xml:space="preserve">Revenue (R)</t>
  </si>
  <si>
    <t xml:space="preserve">Late Shipments</t>
  </si>
  <si>
    <t xml:space="preserve">% of Delays</t>
  </si>
  <si>
    <t xml:space="preserve">Cumulative %</t>
  </si>
  <si>
    <t xml:space="preserve">Project 2 · E-commerce KPI Model (Power BI measures validated in Excel)</t>
  </si>
  <si>
    <t xml:space="preserve">Monthly measure values exported from the star schema · YoY and target variance are formulas</t>
  </si>
  <si>
    <t xml:space="preserve">YearMonth</t>
  </si>
  <si>
    <t xml:space="preserve">Net Revenue (R)</t>
  </si>
  <si>
    <t xml:space="preserve">Orders</t>
  </si>
  <si>
    <t xml:space="preserve">Avg Order Value (R)</t>
  </si>
  <si>
    <t xml:space="preserve">Gross Margin %</t>
  </si>
  <si>
    <t xml:space="preserve">On-Time Delivery %</t>
  </si>
  <si>
    <t xml:space="preserve">Return Rate %</t>
  </si>
  <si>
    <t xml:space="preserve">Perfect Order %</t>
  </si>
  <si>
    <t xml:space="preserve">Revenue YoY %</t>
  </si>
  <si>
    <t xml:space="preserve">On-Time vs 80% target (pts)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</si>
  <si>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</si>
  <si>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</si>
  <si>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</si>
  <si>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</si>
  <si>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</si>
  <si>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</si>
  <si>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</si>
  <si>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</si>
  <si>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</si>
  <si>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</si>
  <si>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</si>
  <si>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</si>
  <si>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Project 3 · Security Alerts &amp; NIST CSF Risk Register</t>
  </si>
  <si>
    <t xml:space="preserve">Google Cybersecurity · Risk Score = Likelihood × Impact · Rating is a formula</t>
  </si>
  <si>
    <t xml:space="preserve">time</t>
  </si>
  <si>
    <t xml:space="preserve">rule</t>
  </si>
  <si>
    <t xml:space="preserve">severity</t>
  </si>
  <si>
    <t xml:space="preserve">source_ip</t>
  </si>
  <si>
    <t xml:space="preserve">detail</t>
  </si>
  <si>
    <t xml:space="preserve">2026-09-16 02:10:00</t>
  </si>
  <si>
    <t xml:space="preserve">R1 Brute force</t>
  </si>
  <si>
    <t xml:space="preserve">High</t>
  </si>
  <si>
    <t xml:space="preserve">185.220.101.47</t>
  </si>
  <si>
    <t xml:space="preserve">46 failures in 5 min on srv-web01 (users: admin, root)</t>
  </si>
  <si>
    <t xml:space="preserve">2026-09-16 02:14:30</t>
  </si>
  <si>
    <t xml:space="preserve">R2 Likely compromise</t>
  </si>
  <si>
    <t xml:space="preserve">Critical</t>
  </si>
  <si>
    <t xml:space="preserve">SUCCESS as 'admin' on srv-web01 after brute force</t>
  </si>
  <si>
    <t xml:space="preserve">R4 Off-hours admin login</t>
  </si>
  <si>
    <t xml:space="preserve">Medium</t>
  </si>
  <si>
    <t xml:space="preserve">'admin' logged in at 02:14 on srv-web01</t>
  </si>
  <si>
    <t xml:space="preserve">2026-09-18 22:40:00</t>
  </si>
  <si>
    <t xml:space="preserve">R3 Password spray</t>
  </si>
  <si>
    <t xml:space="preserve">45.95.147.221</t>
  </si>
  <si>
    <t xml:space="preserve">17 usernames tried on vpn-gw01</t>
  </si>
  <si>
    <t xml:space="preserve">2026-09-19 03:00:00</t>
  </si>
  <si>
    <t xml:space="preserve">R5 Port scan</t>
  </si>
  <si>
    <t xml:space="preserve">92.118.39.12</t>
  </si>
  <si>
    <t xml:space="preserve">20 ports x 3 hosts in 10 min (54 denied)</t>
  </si>
  <si>
    <t xml:space="preserve">Risk register</t>
  </si>
  <si>
    <t xml:space="preserve">risk_id</t>
  </si>
  <si>
    <t xml:space="preserve">asset</t>
  </si>
  <si>
    <t xml:space="preserve">threat</t>
  </si>
  <si>
    <t xml:space="preserve">vulnerability</t>
  </si>
  <si>
    <t xml:space="preserve">nist_function</t>
  </si>
  <si>
    <t xml:space="preserve">likelihood</t>
  </si>
  <si>
    <t xml:space="preserve">impact</t>
  </si>
  <si>
    <t xml:space="preserve">control</t>
  </si>
  <si>
    <t xml:space="preserve">owner</t>
  </si>
  <si>
    <t xml:space="preserve">status</t>
  </si>
  <si>
    <t xml:space="preserve">Risk Score</t>
  </si>
  <si>
    <t xml:space="preserve">Rating</t>
  </si>
  <si>
    <t xml:space="preserve">R01</t>
  </si>
  <si>
    <t xml:space="preserve">Web server (srv-web01)</t>
  </si>
  <si>
    <t xml:space="preserve">Credential brute force</t>
  </si>
  <si>
    <t xml:space="preserve">Password-only SSH exposed to internet</t>
  </si>
  <si>
    <t xml:space="preserve">Protect</t>
  </si>
  <si>
    <t xml:space="preserve">Key-only SSH + fail2ban + MFA</t>
  </si>
  <si>
    <t xml:space="preserve">IT Lead</t>
  </si>
  <si>
    <t xml:space="preserve">Open</t>
  </si>
  <si>
    <t xml:space="preserve">R02</t>
  </si>
  <si>
    <t xml:space="preserve">VPN gateway</t>
  </si>
  <si>
    <t xml:space="preserve">Password spraying</t>
  </si>
  <si>
    <t xml:space="preserve">No MFA on VPN accounts</t>
  </si>
  <si>
    <t xml:space="preserve">Enforce MFA + lockout policy</t>
  </si>
  <si>
    <t xml:space="preserve">In progress</t>
  </si>
  <si>
    <t xml:space="preserve">R03</t>
  </si>
  <si>
    <t xml:space="preserve">File server</t>
  </si>
  <si>
    <t xml:space="preserve">Ransomware</t>
  </si>
  <si>
    <t xml:space="preserve">Unpatched SMB + flat network</t>
  </si>
  <si>
    <t xml:space="preserve">Patch cadence + VLAN segmentation + EDR</t>
  </si>
  <si>
    <t xml:space="preserve">R04</t>
  </si>
  <si>
    <t xml:space="preserve">Backups</t>
  </si>
  <si>
    <t xml:space="preserve">Backup deletion</t>
  </si>
  <si>
    <t xml:space="preserve">Backups on same domain</t>
  </si>
  <si>
    <t xml:space="preserve">Recover</t>
  </si>
  <si>
    <t xml:space="preserve">3-2-1 with immutable offsite copy</t>
  </si>
  <si>
    <t xml:space="preserve">Planned</t>
  </si>
  <si>
    <t xml:space="preserve">R05</t>
  </si>
  <si>
    <t xml:space="preserve">Email</t>
  </si>
  <si>
    <t xml:space="preserve">Phishing</t>
  </si>
  <si>
    <t xml:space="preserve">Low staff awareness</t>
  </si>
  <si>
    <t xml:space="preserve">Quarterly phishing simulation + training</t>
  </si>
  <si>
    <t xml:space="preserve">HR / IT</t>
  </si>
  <si>
    <t xml:space="preserve">R06</t>
  </si>
  <si>
    <t xml:space="preserve">Customer data (PII)</t>
  </si>
  <si>
    <t xml:space="preserve">POPIA breach</t>
  </si>
  <si>
    <t xml:space="preserve">Spreadsheets shared by email</t>
  </si>
  <si>
    <t xml:space="preserve">Identify</t>
  </si>
  <si>
    <t xml:space="preserve">Data classification + DLP rules</t>
  </si>
  <si>
    <t xml:space="preserve">Ops Manager</t>
  </si>
  <si>
    <t xml:space="preserve">R07</t>
  </si>
  <si>
    <t xml:space="preserve">Firewall</t>
  </si>
  <si>
    <t xml:space="preserve">Port scanning / recon</t>
  </si>
  <si>
    <t xml:space="preserve">Unused ports open in DMZ</t>
  </si>
  <si>
    <t xml:space="preserve">Detect</t>
  </si>
  <si>
    <t xml:space="preserve">Close unused ports + scan alerts</t>
  </si>
  <si>
    <t xml:space="preserve">Closed</t>
  </si>
  <si>
    <t xml:space="preserve">R08</t>
  </si>
  <si>
    <t xml:space="preserve">Laptops</t>
  </si>
  <si>
    <t xml:space="preserve">Device theft</t>
  </si>
  <si>
    <t xml:space="preserve">No full-disk encryption</t>
  </si>
  <si>
    <t xml:space="preserve">BitLocker + remote wipe</t>
  </si>
  <si>
    <t xml:space="preserve">R09</t>
  </si>
  <si>
    <t xml:space="preserve">Admin accounts</t>
  </si>
  <si>
    <t xml:space="preserve">Privilege misuse</t>
  </si>
  <si>
    <t xml:space="preserve">Shared admin password</t>
  </si>
  <si>
    <t xml:space="preserve">Named admin accounts + PAM vault</t>
  </si>
  <si>
    <t xml:space="preserve">R10</t>
  </si>
  <si>
    <t xml:space="preserve">Logging</t>
  </si>
  <si>
    <t xml:space="preserve">Undetected intrusion</t>
  </si>
  <si>
    <t xml:space="preserve">Logs kept 7 days only</t>
  </si>
  <si>
    <t xml:space="preserve">Central SIEM with 90-day retention</t>
  </si>
  <si>
    <t xml:space="preserve">Project 4 · Asset Inventory &amp; CIS Controls Scorecard</t>
  </si>
  <si>
    <t xml:space="preserve">Secure Infrastructure Technician · improvement = after − before (formula)</t>
  </si>
  <si>
    <t xml:space="preserve">Control</t>
  </si>
  <si>
    <t xml:space="preserve">CIS Ref</t>
  </si>
  <si>
    <t xml:space="preserve">Before %</t>
  </si>
  <si>
    <t xml:space="preserve">After %</t>
  </si>
  <si>
    <t xml:space="preserve">Improvement (pts)</t>
  </si>
  <si>
    <t xml:space="preserve">Inventory of hardware assets</t>
  </si>
  <si>
    <t xml:space="preserve">CIS 1</t>
  </si>
  <si>
    <t xml:space="preserve">Inventory of software</t>
  </si>
  <si>
    <t xml:space="preserve">CIS 2</t>
  </si>
  <si>
    <t xml:space="preserve">Data protection / encryption</t>
  </si>
  <si>
    <t xml:space="preserve">CIS 3</t>
  </si>
  <si>
    <t xml:space="preserve">Secure configuration baselines</t>
  </si>
  <si>
    <t xml:space="preserve">CIS 4</t>
  </si>
  <si>
    <t xml:space="preserve">Account management</t>
  </si>
  <si>
    <t xml:space="preserve">CIS 5</t>
  </si>
  <si>
    <t xml:space="preserve">Access control &amp; MFA</t>
  </si>
  <si>
    <t xml:space="preserve">CIS 6</t>
  </si>
  <si>
    <t xml:space="preserve">Vulnerability management / patching</t>
  </si>
  <si>
    <t xml:space="preserve">CIS 7</t>
  </si>
  <si>
    <t xml:space="preserve">Audit log management</t>
  </si>
  <si>
    <t xml:space="preserve">CIS 8</t>
  </si>
  <si>
    <t xml:space="preserve">Email &amp; browser protections</t>
  </si>
  <si>
    <t xml:space="preserve">CIS 9</t>
  </si>
  <si>
    <t xml:space="preserve">Malware defences</t>
  </si>
  <si>
    <t xml:space="preserve">CIS 10</t>
  </si>
  <si>
    <t xml:space="preserve">Data recovery (3-2-1 backups)</t>
  </si>
  <si>
    <t xml:space="preserve">CIS 11</t>
  </si>
  <si>
    <t xml:space="preserve">Network infrastructure mgmt</t>
  </si>
  <si>
    <t xml:space="preserve">CIS 12</t>
  </si>
  <si>
    <t xml:space="preserve">Security awareness training</t>
  </si>
  <si>
    <t xml:space="preserve">CIS 14</t>
  </si>
  <si>
    <t xml:space="preserve">Average maturity</t>
  </si>
  <si>
    <t xml:space="preserve">Asset inventory</t>
  </si>
  <si>
    <t xml:space="preserve">asset_id</t>
  </si>
  <si>
    <t xml:space="preserve">type</t>
  </si>
  <si>
    <t xml:space="preserve">os_firmware</t>
  </si>
  <si>
    <t xml:space="preserve">vlan</t>
  </si>
  <si>
    <t xml:space="preserve">criticality</t>
  </si>
  <si>
    <t xml:space="preserve">patched_before</t>
  </si>
  <si>
    <t xml:space="preserve">patched_after</t>
  </si>
  <si>
    <t xml:space="preserve">disk_encrypted</t>
  </si>
  <si>
    <t xml:space="preserve">LAP-01</t>
  </si>
  <si>
    <t xml:space="preserve">Laptop</t>
  </si>
  <si>
    <t xml:space="preserve">Windows 11</t>
  </si>
  <si>
    <t xml:space="preserve">Operations</t>
  </si>
  <si>
    <t xml:space="preserve">No</t>
  </si>
  <si>
    <t xml:space="preserve">Yes</t>
  </si>
  <si>
    <t xml:space="preserve">LAP-02</t>
  </si>
  <si>
    <t xml:space="preserve">LAP-03</t>
  </si>
  <si>
    <t xml:space="preserve">LAP-04</t>
  </si>
  <si>
    <t xml:space="preserve">LAP-05</t>
  </si>
  <si>
    <t xml:space="preserve">LAP-06</t>
  </si>
  <si>
    <t xml:space="preserve">LAP-07</t>
  </si>
  <si>
    <t xml:space="preserve">LAP-08</t>
  </si>
  <si>
    <t xml:space="preserve">LAP-09</t>
  </si>
  <si>
    <t xml:space="preserve">LAP-10</t>
  </si>
  <si>
    <t xml:space="preserve">LAP-11</t>
  </si>
  <si>
    <t xml:space="preserve">LAP-12</t>
  </si>
  <si>
    <t xml:space="preserve">LAP-13</t>
  </si>
  <si>
    <t xml:space="preserve">LAP-14</t>
  </si>
  <si>
    <t xml:space="preserve">LAP-15</t>
  </si>
  <si>
    <t xml:space="preserve">LAP-16</t>
  </si>
  <si>
    <t xml:space="preserve">LAP-17</t>
  </si>
  <si>
    <t xml:space="preserve">LAP-18</t>
  </si>
  <si>
    <t xml:space="preserve">LAP-19</t>
  </si>
  <si>
    <t xml:space="preserve">LAP-20</t>
  </si>
  <si>
    <t xml:space="preserve">LAP-21</t>
  </si>
  <si>
    <t xml:space="preserve">LAP-22</t>
  </si>
  <si>
    <t xml:space="preserve">LAP-23</t>
  </si>
  <si>
    <t xml:space="preserve">LAP-24</t>
  </si>
  <si>
    <t xml:space="preserve">LAP-25</t>
  </si>
  <si>
    <t xml:space="preserve">LAP-26</t>
  </si>
  <si>
    <t xml:space="preserve">LAP-27</t>
  </si>
  <si>
    <t xml:space="preserve">LAP-28</t>
  </si>
  <si>
    <t xml:space="preserve">LAP-29</t>
  </si>
  <si>
    <t xml:space="preserve">LAP-30</t>
  </si>
  <si>
    <t xml:space="preserve">DES-01</t>
  </si>
  <si>
    <t xml:space="preserve">Desktop</t>
  </si>
  <si>
    <t xml:space="preserve">Windows 10</t>
  </si>
  <si>
    <t xml:space="preserve">Low</t>
  </si>
  <si>
    <t xml:space="preserve">DES-02</t>
  </si>
  <si>
    <t xml:space="preserve">DES-03</t>
  </si>
  <si>
    <t xml:space="preserve">DES-04</t>
  </si>
  <si>
    <t xml:space="preserve">DES-05</t>
  </si>
  <si>
    <t xml:space="preserve">DES-06</t>
  </si>
  <si>
    <t xml:space="preserve">DES-07</t>
  </si>
  <si>
    <t xml:space="preserve">DES-08</t>
  </si>
  <si>
    <t xml:space="preserve">SER-01</t>
  </si>
  <si>
    <t xml:space="preserve">Server</t>
  </si>
  <si>
    <t xml:space="preserve">Ubuntu 22.04</t>
  </si>
  <si>
    <t xml:space="preserve">IT</t>
  </si>
  <si>
    <t xml:space="preserve">SER-02</t>
  </si>
  <si>
    <t xml:space="preserve">SER-03</t>
  </si>
  <si>
    <t xml:space="preserve">SWI-01</t>
  </si>
  <si>
    <t xml:space="preserve">Switch</t>
  </si>
  <si>
    <t xml:space="preserve">Cisco IOS</t>
  </si>
  <si>
    <t xml:space="preserve">SWI-02</t>
  </si>
  <si>
    <t xml:space="preserve">SWI-03</t>
  </si>
  <si>
    <t xml:space="preserve">FIR-01</t>
  </si>
  <si>
    <t xml:space="preserve">pfSense</t>
  </si>
  <si>
    <t xml:space="preserve">WIR-01</t>
  </si>
  <si>
    <t xml:space="preserve">Wireless AP</t>
  </si>
  <si>
    <t xml:space="preserve">UniFi</t>
  </si>
  <si>
    <t xml:space="preserve">WIR-02</t>
  </si>
  <si>
    <t xml:space="preserve">WIR-03</t>
  </si>
  <si>
    <t xml:space="preserve">WIR-04</t>
  </si>
  <si>
    <t xml:space="preserve">PRI-01</t>
  </si>
  <si>
    <t xml:space="preserve">Printer</t>
  </si>
  <si>
    <t xml:space="preserve">Vendor FW</t>
  </si>
  <si>
    <t xml:space="preserve">PRI-02</t>
  </si>
  <si>
    <t xml:space="preserve">PRI-03</t>
  </si>
  <si>
    <t xml:space="preserve">CCT-01</t>
  </si>
  <si>
    <t xml:space="preserve">CCTV NVR</t>
  </si>
  <si>
    <t xml:space="preserve">HAN-01</t>
  </si>
  <si>
    <t xml:space="preserve">Handheld scanner</t>
  </si>
  <si>
    <t xml:space="preserve">Android 11</t>
  </si>
  <si>
    <t xml:space="preserve">HAN-02</t>
  </si>
  <si>
    <t xml:space="preserve">HAN-03</t>
  </si>
  <si>
    <t xml:space="preserve">HAN-04</t>
  </si>
  <si>
    <t xml:space="preserve">HAN-05</t>
  </si>
  <si>
    <t xml:space="preserve">HAN-06</t>
  </si>
  <si>
    <t xml:space="preserve">HAN-07</t>
  </si>
  <si>
    <t xml:space="preserve">HAN-08</t>
  </si>
  <si>
    <t xml:space="preserve">HAN-09</t>
  </si>
  <si>
    <t xml:space="preserve">HAN-10</t>
  </si>
  <si>
    <t xml:space="preserve">HAN-11</t>
  </si>
  <si>
    <t xml:space="preserve">HAN-12</t>
  </si>
  <si>
    <t xml:space="preserve">Project 5 · Shipment Exception Bot Output</t>
  </si>
  <si>
    <t xml:space="preserve">Python automation (openpyxl) · action list produced by exception_bot.py</t>
  </si>
  <si>
    <t xml:space="preserve">Severity</t>
  </si>
  <si>
    <t xml:space="preserve">Exception</t>
  </si>
  <si>
    <t xml:space="preserve">Shipment Id</t>
  </si>
  <si>
    <t xml:space="preserve">Customer</t>
  </si>
  <si>
    <t xml:space="preserve">Priority</t>
  </si>
  <si>
    <t xml:space="preserve">Status</t>
  </si>
  <si>
    <t xml:space="preserve">Origin</t>
  </si>
  <si>
    <t xml:space="preserve">Destination</t>
  </si>
  <si>
    <t xml:space="preserve">Hours Since Scan</t>
  </si>
  <si>
    <t xml:space="preserve">Hours To Due</t>
  </si>
  <si>
    <t xml:space="preserve">Owner</t>
  </si>
  <si>
    <t xml:space="preserve">Action</t>
  </si>
  <si>
    <t xml:space="preserve">SLA breached</t>
  </si>
  <si>
    <t xml:space="preserve">AWB8800000430</t>
  </si>
  <si>
    <t xml:space="preserve">PharmaLink SA</t>
  </si>
  <si>
    <t xml:space="preserve">Standard</t>
  </si>
  <si>
    <t xml:space="preserve">In Transit</t>
  </si>
  <si>
    <t xml:space="preserve">FRA</t>
  </si>
  <si>
    <t xml:space="preserve">Customer Service</t>
  </si>
  <si>
    <t xml:space="preserve">Proactive customer update + root-cause code</t>
  </si>
  <si>
    <t xml:space="preserve">AWB8800000330</t>
  </si>
  <si>
    <t xml:space="preserve">AutoParts Hub</t>
  </si>
  <si>
    <t xml:space="preserve">Express</t>
  </si>
  <si>
    <t xml:space="preserve">Out for Delivery</t>
  </si>
  <si>
    <t xml:space="preserve">AWB8800000039</t>
  </si>
  <si>
    <t xml:space="preserve">Beauty Box</t>
  </si>
  <si>
    <t xml:space="preserve">LHR</t>
  </si>
  <si>
    <t xml:space="preserve">AWB8800000006</t>
  </si>
  <si>
    <t xml:space="preserve">Online Fashion Co</t>
  </si>
  <si>
    <t xml:space="preserve">AWB8800000401</t>
  </si>
  <si>
    <t xml:space="preserve">DXB</t>
  </si>
  <si>
    <t xml:space="preserve">AWB8800000393</t>
  </si>
  <si>
    <t xml:space="preserve">TechDirect</t>
  </si>
  <si>
    <t xml:space="preserve">Customs Hold</t>
  </si>
  <si>
    <t xml:space="preserve">Healthcare shipment at risk</t>
  </si>
  <si>
    <t xml:space="preserve">Ops Team Lead</t>
  </si>
  <si>
    <t xml:space="preserve">Escalate to duty manager; protect cold-chain / priority handling</t>
  </si>
  <si>
    <t xml:space="preserve">AWB8800000044</t>
  </si>
  <si>
    <t xml:space="preserve">AWB8800000402</t>
  </si>
  <si>
    <t xml:space="preserve">Customs hold &gt; 48h</t>
  </si>
  <si>
    <t xml:space="preserve">AWB8800000461</t>
  </si>
  <si>
    <t xml:space="preserve">Clearance Team</t>
  </si>
  <si>
    <t xml:space="preserve">Chase missing documents / duties with broker and consignee</t>
  </si>
  <si>
    <t xml:space="preserve">AWB8800000144</t>
  </si>
  <si>
    <t xml:space="preserve">HomeGoods Online</t>
  </si>
  <si>
    <t xml:space="preserve">At Origin Hub</t>
  </si>
  <si>
    <t xml:space="preserve">AWB8800000536</t>
  </si>
  <si>
    <t xml:space="preserve">AWB8800000318</t>
  </si>
  <si>
    <t xml:space="preserve">BookNook</t>
  </si>
  <si>
    <t xml:space="preserve">AWB8800000190</t>
  </si>
  <si>
    <t xml:space="preserve">AWB8800000113</t>
  </si>
  <si>
    <t xml:space="preserve">AWB8800000595</t>
  </si>
  <si>
    <t xml:space="preserve">AWB8800000543</t>
  </si>
  <si>
    <t xml:space="preserve">AWB8800000490</t>
  </si>
  <si>
    <t xml:space="preserve">AWB8800000526</t>
  </si>
  <si>
    <t xml:space="preserve">AWB8800000024</t>
  </si>
  <si>
    <t xml:space="preserve">AWB8800000474</t>
  </si>
  <si>
    <t xml:space="preserve">AWB8800000057</t>
  </si>
  <si>
    <t xml:space="preserve">AWB8800000091</t>
  </si>
  <si>
    <t xml:space="preserve">AWB8800000552</t>
  </si>
  <si>
    <t xml:space="preserve">AWB8800000558</t>
  </si>
  <si>
    <t xml:space="preserve">AWB8800000576</t>
  </si>
  <si>
    <t xml:space="preserve">Consignee Unavailable</t>
  </si>
  <si>
    <t xml:space="preserve">AWB8800000563</t>
  </si>
  <si>
    <t xml:space="preserve">AWB8800000398</t>
  </si>
  <si>
    <t xml:space="preserve">AWB8800000367</t>
  </si>
  <si>
    <t xml:space="preserve">AWB8800000109</t>
  </si>
  <si>
    <t xml:space="preserve">AWB8800000157</t>
  </si>
  <si>
    <t xml:space="preserve">AWB8800000535</t>
  </si>
  <si>
    <t xml:space="preserve">AWB8800000219</t>
  </si>
  <si>
    <t xml:space="preserve">AWB8800000125</t>
  </si>
  <si>
    <t xml:space="preserve">AWB8800000286</t>
  </si>
  <si>
    <t xml:space="preserve">AWB8800000083</t>
  </si>
  <si>
    <t xml:space="preserve">AWB8800000208</t>
  </si>
  <si>
    <t xml:space="preserve">AWB8800000193</t>
  </si>
  <si>
    <t xml:space="preserve">AWB8800000069</t>
  </si>
  <si>
    <t xml:space="preserve">AWB8800000134</t>
  </si>
  <si>
    <t xml:space="preserve">AWB8800000487</t>
  </si>
  <si>
    <t xml:space="preserve">AWB8800000080</t>
  </si>
  <si>
    <t xml:space="preserve">AWB8800000291</t>
  </si>
  <si>
    <t xml:space="preserve">AWB8800000345</t>
  </si>
  <si>
    <t xml:space="preserve">AWB8800000187</t>
  </si>
  <si>
    <t xml:space="preserve">AWB8800000336</t>
  </si>
  <si>
    <t xml:space="preserve">AWB8800000046</t>
  </si>
  <si>
    <t xml:space="preserve">AWB8800000172</t>
  </si>
  <si>
    <t xml:space="preserve">AWB8800000585</t>
  </si>
  <si>
    <t xml:space="preserve">AWB8800000294</t>
  </si>
  <si>
    <t xml:space="preserve">AWB8800000489</t>
  </si>
  <si>
    <t xml:space="preserve">AWB8800000436</t>
  </si>
  <si>
    <t xml:space="preserve">AWB8800000076</t>
  </si>
  <si>
    <t xml:space="preserve">AWB8800000455</t>
  </si>
  <si>
    <t xml:space="preserve">AWB8800000298</t>
  </si>
  <si>
    <t xml:space="preserve">AWB8800000565</t>
  </si>
  <si>
    <t xml:space="preserve">AWB8800000584</t>
  </si>
  <si>
    <t xml:space="preserve">AWB8800000261</t>
  </si>
  <si>
    <t xml:space="preserve">AWB8800000266</t>
  </si>
  <si>
    <t xml:space="preserve">No scan in 24h</t>
  </si>
  <si>
    <t xml:space="preserve">Network Control</t>
  </si>
  <si>
    <t xml:space="preserve">Trace last known location with hub; request manual scan</t>
  </si>
  <si>
    <t xml:space="preserve">AWB8800000423</t>
  </si>
  <si>
    <t xml:space="preserve">SLA at risk (&lt;12h to due)</t>
  </si>
  <si>
    <t xml:space="preserve">Prioritise on next linehaul; pre-alert delivery courier</t>
  </si>
  <si>
    <t xml:space="preserve">AWB8800000018</t>
  </si>
  <si>
    <t xml:space="preserve">AWB8800000303</t>
  </si>
  <si>
    <t xml:space="preserve">AWB8800000276</t>
  </si>
  <si>
    <t xml:space="preserve">AWB8800000416</t>
  </si>
  <si>
    <t xml:space="preserve">AWB8800000029</t>
  </si>
  <si>
    <t xml:space="preserve">AWB8800000553</t>
  </si>
  <si>
    <t xml:space="preserve">AWB8800000273</t>
  </si>
  <si>
    <t xml:space="preserve">AWB8800000546</t>
  </si>
  <si>
    <t xml:space="preserve">AWB8800000210</t>
  </si>
  <si>
    <t xml:space="preserve">AWB8800000201</t>
  </si>
  <si>
    <t xml:space="preserve">AWB8800000385</t>
  </si>
  <si>
    <t xml:space="preserve">AWB8800000539</t>
  </si>
  <si>
    <t xml:space="preserve">AWB8800000121</t>
  </si>
  <si>
    <t xml:space="preserve">AWB8800000034</t>
  </si>
  <si>
    <t xml:space="preserve">AWB8800000572</t>
  </si>
  <si>
    <t xml:space="preserve">AWB8800000070</t>
  </si>
  <si>
    <t xml:space="preserve">AWB8800000483</t>
  </si>
  <si>
    <t xml:space="preserve">AWB8800000438</t>
  </si>
  <si>
    <t xml:space="preserve">AWB8800000359</t>
  </si>
  <si>
    <t xml:space="preserve">AWB8800000574</t>
  </si>
  <si>
    <t xml:space="preserve">AWB8800000221</t>
  </si>
  <si>
    <t xml:space="preserve">AWB8800000337</t>
  </si>
  <si>
    <t xml:space="preserve">AWB8800000451</t>
  </si>
  <si>
    <t xml:space="preserve">AWB8800000108</t>
  </si>
  <si>
    <t xml:space="preserve">AWB8800000111</t>
  </si>
  <si>
    <t xml:space="preserve">AWB8800000420</t>
  </si>
  <si>
    <t xml:space="preserve">AWB8800000124</t>
  </si>
  <si>
    <t xml:space="preserve">AWB8800000570</t>
  </si>
  <si>
    <t xml:space="preserve">AWB8800000188</t>
  </si>
  <si>
    <t xml:space="preserve">AWB8800000041</t>
  </si>
  <si>
    <t xml:space="preserve">AWB8800000501</t>
  </si>
  <si>
    <t xml:space="preserve">AWB8800000544</t>
  </si>
  <si>
    <t xml:space="preserve">AWB8800000284</t>
  </si>
  <si>
    <t xml:space="preserve">AWB8800000447</t>
  </si>
  <si>
    <t xml:space="preserve">AWB8800000048</t>
  </si>
  <si>
    <t xml:space="preserve">AWB8800000300</t>
  </si>
  <si>
    <t xml:space="preserve">AWB8800000573</t>
  </si>
  <si>
    <t xml:space="preserve">AWB8800000162</t>
  </si>
  <si>
    <t xml:space="preserve">AWB8800000434</t>
  </si>
  <si>
    <t xml:space="preserve">AWB8800000073</t>
  </si>
  <si>
    <t xml:space="preserve">AWB8800000446</t>
  </si>
  <si>
    <t xml:space="preserve">AWB8800000389</t>
  </si>
  <si>
    <t xml:space="preserve">AWB8800000206</t>
  </si>
  <si>
    <t xml:space="preserve">AWB8800000065</t>
  </si>
  <si>
    <t xml:space="preserve">AWB8800000582</t>
  </si>
  <si>
    <t xml:space="preserve">AWB8800000173</t>
  </si>
  <si>
    <t xml:space="preserve">AWB8800000360</t>
  </si>
  <si>
    <t xml:space="preserve">AWB8800000184</t>
  </si>
  <si>
    <t xml:space="preserve">AWB8800000364</t>
  </si>
  <si>
    <t xml:space="preserve">AWB8800000264</t>
  </si>
  <si>
    <t xml:space="preserve">AWB8800000410</t>
  </si>
  <si>
    <t xml:space="preserve">AWB8800000529</t>
  </si>
  <si>
    <t xml:space="preserve">Address Query</t>
  </si>
  <si>
    <t xml:space="preserve">AWB8800000220</t>
  </si>
  <si>
    <t xml:space="preserve">AWB8800000309</t>
  </si>
  <si>
    <t xml:space="preserve">AWB8800000168</t>
  </si>
  <si>
    <t xml:space="preserve">AWB8800000557</t>
  </si>
  <si>
    <t xml:space="preserve">AWB8800000085</t>
  </si>
  <si>
    <t xml:space="preserve">AWB8800000382</t>
  </si>
  <si>
    <t xml:space="preserve">AWB8800000226</t>
  </si>
  <si>
    <t xml:space="preserve">AWB8800000032</t>
  </si>
  <si>
    <t xml:space="preserve">AWB8800000014</t>
  </si>
  <si>
    <t xml:space="preserve">AWB8800000334</t>
  </si>
  <si>
    <t xml:space="preserve">AWB8800000313</t>
  </si>
  <si>
    <t xml:space="preserve">AWB8800000257</t>
  </si>
  <si>
    <t xml:space="preserve">AWB8800000239</t>
  </si>
  <si>
    <t xml:space="preserve">AWB8800000376</t>
  </si>
  <si>
    <t xml:space="preserve">Address / consignee issue</t>
  </si>
  <si>
    <t xml:space="preserve">AWB8800000394</t>
  </si>
  <si>
    <t xml:space="preserve">Contact consignee; confirm address and delivery slot</t>
  </si>
  <si>
    <t xml:space="preserve">AWB8800000452</t>
  </si>
  <si>
    <t xml:space="preserve">AWB8800000380</t>
  </si>
  <si>
    <t xml:space="preserve">AWB8800000428</t>
  </si>
  <si>
    <t xml:space="preserve">AWB8800000366</t>
  </si>
  <si>
    <t xml:space="preserve">AWB8800000077</t>
  </si>
  <si>
    <t xml:space="preserve">AWB8800000541</t>
  </si>
  <si>
    <t xml:space="preserve">AWB8800000274</t>
  </si>
  <si>
    <t xml:space="preserve">AWB8800000425</t>
  </si>
  <si>
    <t xml:space="preserve">AWB8800000464</t>
  </si>
  <si>
    <t xml:space="preserve">AWB8800000129</t>
  </si>
  <si>
    <t xml:space="preserve">AWB8800000503</t>
  </si>
  <si>
    <t xml:space="preserve">AWB8800000066</t>
  </si>
  <si>
    <t xml:space="preserve">AWB8800000521</t>
  </si>
  <si>
    <t xml:space="preserve">AWB8800000089</t>
  </si>
  <si>
    <t xml:space="preserve">AWB8800000253</t>
  </si>
  <si>
    <t xml:space="preserve">AWB8800000203</t>
  </si>
  <si>
    <t xml:space="preserve">AWB8800000246</t>
  </si>
  <si>
    <t xml:space="preserve">AWB8800000176</t>
  </si>
  <si>
    <t xml:space="preserve">AWB8800000321</t>
  </si>
  <si>
    <t xml:space="preserve">AWB8800000020</t>
  </si>
  <si>
    <t xml:space="preserve">AWB8800000504</t>
  </si>
  <si>
    <t xml:space="preserve">AWB8800000465</t>
  </si>
  <si>
    <t xml:space="preserve">AWB8800000549</t>
  </si>
  <si>
    <t xml:space="preserve">AWB8800000189</t>
  </si>
  <si>
    <t xml:space="preserve">AWB8800000055</t>
  </si>
  <si>
    <t xml:space="preserve">AWB8800000513</t>
  </si>
  <si>
    <t xml:space="preserve">AWB8800000399</t>
  </si>
  <si>
    <t xml:space="preserve">AWB8800000419</t>
  </si>
  <si>
    <t xml:space="preserve">AWB8800000012</t>
  </si>
  <si>
    <t xml:space="preserve">AWB8800000569</t>
  </si>
  <si>
    <t xml:space="preserve">AWB8800000019</t>
  </si>
  <si>
    <t xml:space="preserve">AWB8800000331</t>
  </si>
  <si>
    <t xml:space="preserve">AWB8800000056</t>
  </si>
  <si>
    <t xml:space="preserve">AWB8800000453</t>
  </si>
  <si>
    <t xml:space="preserve">AWB8800000510</t>
  </si>
  <si>
    <t xml:space="preserve">AWB8800000343</t>
  </si>
  <si>
    <t xml:space="preserve">AWB8800000481</t>
  </si>
  <si>
    <t xml:space="preserve">AWB8800000245</t>
  </si>
  <si>
    <t xml:space="preserve">AWB8800000025</t>
  </si>
  <si>
    <t xml:space="preserve">AWB8800000043</t>
  </si>
  <si>
    <t xml:space="preserve">AWB8800000347</t>
  </si>
  <si>
    <t xml:space="preserve">AWB8800000281</t>
  </si>
  <si>
    <t xml:space="preserve">AWB8800000186</t>
  </si>
  <si>
    <t xml:space="preserve">AWB8800000378</t>
  </si>
  <si>
    <t xml:space="preserve">AWB8800000260</t>
  </si>
  <si>
    <t xml:space="preserve">AWB8800000104</t>
  </si>
  <si>
    <t xml:space="preserve">AWB8800000143</t>
  </si>
  <si>
    <t xml:space="preserve">AWB8800000222</t>
  </si>
  <si>
    <t xml:space="preserve">AWB8800000035</t>
  </si>
  <si>
    <t xml:space="preserve">AWB8800000263</t>
  </si>
  <si>
    <t xml:space="preserve">AWB8800000099</t>
  </si>
  <si>
    <t xml:space="preserve">Project 6 · IT Service Desk Tickets (2,500-row sample)</t>
  </si>
  <si>
    <t xml:space="preserve">IT service management (ITIL 4) · SLA Met is a live formula (resolution ≤ SLA target)</t>
  </si>
  <si>
    <t xml:space="preserve">Ticket ID</t>
  </si>
  <si>
    <t xml:space="preserve">Created</t>
  </si>
  <si>
    <t xml:space="preserve">Category</t>
  </si>
  <si>
    <t xml:space="preserve">Channel</t>
  </si>
  <si>
    <t xml:space="preserve">SLA Target (h)</t>
  </si>
  <si>
    <t xml:space="preserve">Resolution (h)</t>
  </si>
  <si>
    <t xml:space="preserve">FCR</t>
  </si>
  <si>
    <t xml:space="preserve">Agent</t>
  </si>
  <si>
    <t xml:space="preserve">SLA Met</t>
  </si>
  <si>
    <t xml:space="preserve">INC105350</t>
  </si>
  <si>
    <t xml:space="preserve">2026-03-01 01:48</t>
  </si>
  <si>
    <t xml:space="preserve">Business Apps (ERP/WMS)</t>
  </si>
  <si>
    <t xml:space="preserve">P3</t>
  </si>
  <si>
    <t xml:space="preserve">Agent C</t>
  </si>
  <si>
    <t xml:space="preserve">INC101245</t>
  </si>
  <si>
    <t xml:space="preserve">2026-03-01 03:51</t>
  </si>
  <si>
    <t xml:space="preserve">Email &amp; Office 365</t>
  </si>
  <si>
    <t xml:space="preserve">P2</t>
  </si>
  <si>
    <t xml:space="preserve">Portal</t>
  </si>
  <si>
    <t xml:space="preserve">Agent F</t>
  </si>
  <si>
    <t xml:space="preserve">INC103849</t>
  </si>
  <si>
    <t xml:space="preserve">2026-03-01 04:06</t>
  </si>
  <si>
    <t xml:space="preserve">Network / VPN</t>
  </si>
  <si>
    <t xml:space="preserve">INC103758</t>
  </si>
  <si>
    <t xml:space="preserve">2026-03-01 04:43</t>
  </si>
  <si>
    <t xml:space="preserve">Password / Access</t>
  </si>
  <si>
    <t xml:space="preserve">Phone</t>
  </si>
  <si>
    <t xml:space="preserve">Agent D</t>
  </si>
  <si>
    <t xml:space="preserve">INC101639</t>
  </si>
  <si>
    <t xml:space="preserve">2026-03-01 04:48</t>
  </si>
  <si>
    <t xml:space="preserve">Agent A</t>
  </si>
  <si>
    <t xml:space="preserve">INC103587</t>
  </si>
  <si>
    <t xml:space="preserve">2026-03-01 07:33</t>
  </si>
  <si>
    <t xml:space="preserve">Hardware</t>
  </si>
  <si>
    <t xml:space="preserve">INC100560</t>
  </si>
  <si>
    <t xml:space="preserve">2026-03-01 09:44</t>
  </si>
  <si>
    <t xml:space="preserve">Security Incident</t>
  </si>
  <si>
    <t xml:space="preserve">Agent B</t>
  </si>
  <si>
    <t xml:space="preserve">INC104031</t>
  </si>
  <si>
    <t xml:space="preserve">2026-03-01 09:55</t>
  </si>
  <si>
    <t xml:space="preserve">Printing &amp; Scanners</t>
  </si>
  <si>
    <t xml:space="preserve">P4</t>
  </si>
  <si>
    <t xml:space="preserve">INC104057</t>
  </si>
  <si>
    <t xml:space="preserve">2026-03-01 10:05</t>
  </si>
  <si>
    <t xml:space="preserve">INC104292</t>
  </si>
  <si>
    <t xml:space="preserve">2026-03-01 10:25</t>
  </si>
  <si>
    <t xml:space="preserve">Walk-up</t>
  </si>
  <si>
    <t xml:space="preserve">Agent E</t>
  </si>
  <si>
    <t xml:space="preserve">INC104645</t>
  </si>
  <si>
    <t xml:space="preserve">2026-03-01 10:42</t>
  </si>
  <si>
    <t xml:space="preserve">INC103436</t>
  </si>
  <si>
    <t xml:space="preserve">2026-03-01 11:02</t>
  </si>
  <si>
    <t xml:space="preserve">INC101789</t>
  </si>
  <si>
    <t xml:space="preserve">2026-03-01 13:50</t>
  </si>
  <si>
    <t xml:space="preserve">INC102729</t>
  </si>
  <si>
    <t xml:space="preserve">2026-03-01 16:27</t>
  </si>
  <si>
    <t xml:space="preserve">INC104159</t>
  </si>
  <si>
    <t xml:space="preserve">2026-03-01 18:02</t>
  </si>
  <si>
    <t xml:space="preserve">INC104959</t>
  </si>
  <si>
    <t xml:space="preserve">2026-03-01 21:21</t>
  </si>
  <si>
    <t xml:space="preserve">Agent G</t>
  </si>
  <si>
    <t xml:space="preserve">INC101469</t>
  </si>
  <si>
    <t xml:space="preserve">2026-03-02 01:20</t>
  </si>
  <si>
    <t xml:space="preserve">INC101877</t>
  </si>
  <si>
    <t xml:space="preserve">2026-03-02 03:11</t>
  </si>
  <si>
    <t xml:space="preserve">INC103245</t>
  </si>
  <si>
    <t xml:space="preserve">2026-03-02 05:36</t>
  </si>
  <si>
    <t xml:space="preserve">INC103931</t>
  </si>
  <si>
    <t xml:space="preserve">2026-03-02 05:38</t>
  </si>
  <si>
    <t xml:space="preserve">INC101400</t>
  </si>
  <si>
    <t xml:space="preserve">2026-03-02 07:19</t>
  </si>
  <si>
    <t xml:space="preserve">INC102702</t>
  </si>
  <si>
    <t xml:space="preserve">2026-03-02 07:35</t>
  </si>
  <si>
    <t xml:space="preserve">INC102035</t>
  </si>
  <si>
    <t xml:space="preserve">2026-03-02 09:33</t>
  </si>
  <si>
    <t xml:space="preserve">INC102330</t>
  </si>
  <si>
    <t xml:space="preserve">2026-03-02 09:48</t>
  </si>
  <si>
    <t xml:space="preserve">INC104072</t>
  </si>
  <si>
    <t xml:space="preserve">2026-03-02 09:49</t>
  </si>
  <si>
    <t xml:space="preserve">INC101196</t>
  </si>
  <si>
    <t xml:space="preserve">2026-03-02 11:16</t>
  </si>
  <si>
    <t xml:space="preserve">INC103027</t>
  </si>
  <si>
    <t xml:space="preserve">2026-03-02 12:55</t>
  </si>
  <si>
    <t xml:space="preserve">INC101455</t>
  </si>
  <si>
    <t xml:space="preserve">2026-03-02 15:02</t>
  </si>
  <si>
    <t xml:space="preserve">INC104686</t>
  </si>
  <si>
    <t xml:space="preserve">2026-03-02 17:06</t>
  </si>
  <si>
    <t xml:space="preserve">INC102331</t>
  </si>
  <si>
    <t xml:space="preserve">2026-03-02 22:49</t>
  </si>
  <si>
    <t xml:space="preserve">INC102851</t>
  </si>
  <si>
    <t xml:space="preserve">2026-03-03 03:52</t>
  </si>
  <si>
    <t xml:space="preserve">INC104897</t>
  </si>
  <si>
    <t xml:space="preserve">2026-03-03 05:30</t>
  </si>
  <si>
    <t xml:space="preserve">New Starter / Leaver</t>
  </si>
  <si>
    <t xml:space="preserve">INC102583</t>
  </si>
  <si>
    <t xml:space="preserve">2026-03-03 05:42</t>
  </si>
  <si>
    <t xml:space="preserve">INC103409</t>
  </si>
  <si>
    <t xml:space="preserve">2026-03-03 10:23</t>
  </si>
  <si>
    <t xml:space="preserve">INC102576</t>
  </si>
  <si>
    <t xml:space="preserve">2026-03-03 11:46</t>
  </si>
  <si>
    <t xml:space="preserve">INC104702</t>
  </si>
  <si>
    <t xml:space="preserve">2026-03-03 12:25</t>
  </si>
  <si>
    <t xml:space="preserve">INC102196</t>
  </si>
  <si>
    <t xml:space="preserve">2026-03-03 12:56</t>
  </si>
  <si>
    <t xml:space="preserve">INC104998</t>
  </si>
  <si>
    <t xml:space="preserve">2026-03-03 14:05</t>
  </si>
  <si>
    <t xml:space="preserve">INC105100</t>
  </si>
  <si>
    <t xml:space="preserve">2026-03-03 16:22</t>
  </si>
  <si>
    <t xml:space="preserve">INC104640</t>
  </si>
  <si>
    <t xml:space="preserve">2026-03-03 18:00</t>
  </si>
  <si>
    <t xml:space="preserve">INC104574</t>
  </si>
  <si>
    <t xml:space="preserve">2026-03-03 20:39</t>
  </si>
  <si>
    <t xml:space="preserve">INC103629</t>
  </si>
  <si>
    <t xml:space="preserve">2026-03-03 23:15</t>
  </si>
  <si>
    <t xml:space="preserve">INC105392</t>
  </si>
  <si>
    <t xml:space="preserve">2026-03-04 00:24</t>
  </si>
  <si>
    <t xml:space="preserve">INC104255</t>
  </si>
  <si>
    <t xml:space="preserve">2026-03-04 00:28</t>
  </si>
  <si>
    <t xml:space="preserve">INC102153</t>
  </si>
  <si>
    <t xml:space="preserve">2026-03-04 02:11</t>
  </si>
  <si>
    <t xml:space="preserve">INC105139</t>
  </si>
  <si>
    <t xml:space="preserve">2026-03-04 08:12</t>
  </si>
  <si>
    <t xml:space="preserve">INC104264</t>
  </si>
  <si>
    <t xml:space="preserve">2026-03-04 09:13</t>
  </si>
  <si>
    <t xml:space="preserve">INC101545</t>
  </si>
  <si>
    <t xml:space="preserve">2026-03-04 09:25</t>
  </si>
  <si>
    <t xml:space="preserve">INC103132</t>
  </si>
  <si>
    <t xml:space="preserve">2026-03-04 11:52</t>
  </si>
  <si>
    <t xml:space="preserve">INC103831</t>
  </si>
  <si>
    <t xml:space="preserve">2026-03-04 12:26</t>
  </si>
  <si>
    <t xml:space="preserve">INC100523</t>
  </si>
  <si>
    <t xml:space="preserve">2026-03-04 15:22</t>
  </si>
  <si>
    <t xml:space="preserve">INC102489</t>
  </si>
  <si>
    <t xml:space="preserve">2026-03-04 16:42</t>
  </si>
  <si>
    <t xml:space="preserve">INC103674</t>
  </si>
  <si>
    <t xml:space="preserve">2026-03-04 16:48</t>
  </si>
  <si>
    <t xml:space="preserve">INC100207</t>
  </si>
  <si>
    <t xml:space="preserve">2026-03-04 22:26</t>
  </si>
  <si>
    <t xml:space="preserve">INC102557</t>
  </si>
  <si>
    <t xml:space="preserve">2026-03-05 00:19</t>
  </si>
  <si>
    <t xml:space="preserve">INC103696</t>
  </si>
  <si>
    <t xml:space="preserve">2026-03-05 03:44</t>
  </si>
  <si>
    <t xml:space="preserve">INC100911</t>
  </si>
  <si>
    <t xml:space="preserve">2026-03-05 07:16</t>
  </si>
  <si>
    <t xml:space="preserve">INC101546</t>
  </si>
  <si>
    <t xml:space="preserve">2026-03-05 07:21</t>
  </si>
  <si>
    <t xml:space="preserve">INC100242</t>
  </si>
  <si>
    <t xml:space="preserve">2026-03-05 07:28</t>
  </si>
  <si>
    <t xml:space="preserve">INC102717</t>
  </si>
  <si>
    <t xml:space="preserve">2026-03-05 09:04</t>
  </si>
  <si>
    <t xml:space="preserve">INC100710</t>
  </si>
  <si>
    <t xml:space="preserve">2026-03-05 09:45</t>
  </si>
  <si>
    <t xml:space="preserve">INC104122</t>
  </si>
  <si>
    <t xml:space="preserve">2026-03-05 09:55</t>
  </si>
  <si>
    <t xml:space="preserve">INC100084</t>
  </si>
  <si>
    <t xml:space="preserve">2026-03-05 11:39</t>
  </si>
  <si>
    <t xml:space="preserve">INC101482</t>
  </si>
  <si>
    <t xml:space="preserve">2026-03-05 11:45</t>
  </si>
  <si>
    <t xml:space="preserve">INC103707</t>
  </si>
  <si>
    <t xml:space="preserve">2026-03-05 13:24</t>
  </si>
  <si>
    <t xml:space="preserve">INC101309</t>
  </si>
  <si>
    <t xml:space="preserve">2026-03-05 15:16</t>
  </si>
  <si>
    <t xml:space="preserve">INC101491</t>
  </si>
  <si>
    <t xml:space="preserve">2026-03-05 17:23</t>
  </si>
  <si>
    <t xml:space="preserve">INC102481</t>
  </si>
  <si>
    <t xml:space="preserve">2026-03-05 17:48</t>
  </si>
  <si>
    <t xml:space="preserve">INC100146</t>
  </si>
  <si>
    <t xml:space="preserve">2026-03-05 18:04</t>
  </si>
  <si>
    <t xml:space="preserve">INC105172</t>
  </si>
  <si>
    <t xml:space="preserve">2026-03-05 20:54</t>
  </si>
  <si>
    <t xml:space="preserve">INC103653</t>
  </si>
  <si>
    <t xml:space="preserve">2026-03-05 21:27</t>
  </si>
  <si>
    <t xml:space="preserve">INC100391</t>
  </si>
  <si>
    <t xml:space="preserve">2026-03-05 23:55</t>
  </si>
  <si>
    <t xml:space="preserve">INC105034</t>
  </si>
  <si>
    <t xml:space="preserve">2026-03-06 01:42</t>
  </si>
  <si>
    <t xml:space="preserve">INC101781</t>
  </si>
  <si>
    <t xml:space="preserve">2026-03-06 01:46</t>
  </si>
  <si>
    <t xml:space="preserve">INC103873</t>
  </si>
  <si>
    <t xml:space="preserve">2026-03-06 03:10</t>
  </si>
  <si>
    <t xml:space="preserve">INC100318</t>
  </si>
  <si>
    <t xml:space="preserve">2026-03-06 05:30</t>
  </si>
  <si>
    <t xml:space="preserve">INC104355</t>
  </si>
  <si>
    <t xml:space="preserve">2026-03-06 06:03</t>
  </si>
  <si>
    <t xml:space="preserve">INC100857</t>
  </si>
  <si>
    <t xml:space="preserve">2026-03-06 08:24</t>
  </si>
  <si>
    <t xml:space="preserve">INC100157</t>
  </si>
  <si>
    <t xml:space="preserve">2026-03-06 08:34</t>
  </si>
  <si>
    <t xml:space="preserve">P1</t>
  </si>
  <si>
    <t xml:space="preserve">INC103039</t>
  </si>
  <si>
    <t xml:space="preserve">2026-03-06 10:28</t>
  </si>
  <si>
    <t xml:space="preserve">INC102986</t>
  </si>
  <si>
    <t xml:space="preserve">2026-03-06 13:00</t>
  </si>
  <si>
    <t xml:space="preserve">INC100975</t>
  </si>
  <si>
    <t xml:space="preserve">2026-03-06 13:31</t>
  </si>
  <si>
    <t xml:space="preserve">INC101758</t>
  </si>
  <si>
    <t xml:space="preserve">2026-03-06 14:34</t>
  </si>
  <si>
    <t xml:space="preserve">INC103536</t>
  </si>
  <si>
    <t xml:space="preserve">2026-03-06 15:03</t>
  </si>
  <si>
    <t xml:space="preserve">INC100076</t>
  </si>
  <si>
    <t xml:space="preserve">2026-03-06 15:26</t>
  </si>
  <si>
    <t xml:space="preserve">INC104843</t>
  </si>
  <si>
    <t xml:space="preserve">2026-03-06 16:22</t>
  </si>
  <si>
    <t xml:space="preserve">INC100964</t>
  </si>
  <si>
    <t xml:space="preserve">2026-03-06 18:15</t>
  </si>
  <si>
    <t xml:space="preserve">INC103447</t>
  </si>
  <si>
    <t xml:space="preserve">2026-03-06 18:45</t>
  </si>
  <si>
    <t xml:space="preserve">INC100149</t>
  </si>
  <si>
    <t xml:space="preserve">2026-03-06 22:22</t>
  </si>
  <si>
    <t xml:space="preserve">INC105309</t>
  </si>
  <si>
    <t xml:space="preserve">2026-03-07 12:15</t>
  </si>
  <si>
    <t xml:space="preserve">INC104469</t>
  </si>
  <si>
    <t xml:space="preserve">2026-03-07 17:14</t>
  </si>
  <si>
    <t xml:space="preserve">INC104180</t>
  </si>
  <si>
    <t xml:space="preserve">2026-03-07 17:49</t>
  </si>
  <si>
    <t xml:space="preserve">INC105193</t>
  </si>
  <si>
    <t xml:space="preserve">2026-03-07 22:40</t>
  </si>
  <si>
    <t xml:space="preserve">INC103757</t>
  </si>
  <si>
    <t xml:space="preserve">2026-03-07 23:00</t>
  </si>
  <si>
    <t xml:space="preserve">INC103728</t>
  </si>
  <si>
    <t xml:space="preserve">2026-03-08 00:10</t>
  </si>
  <si>
    <t xml:space="preserve">INC100222</t>
  </si>
  <si>
    <t xml:space="preserve">2026-03-08 01:24</t>
  </si>
  <si>
    <t xml:space="preserve">INC103637</t>
  </si>
  <si>
    <t xml:space="preserve">2026-03-08 01:43</t>
  </si>
  <si>
    <t xml:space="preserve">INC102783</t>
  </si>
  <si>
    <t xml:space="preserve">2026-03-08 02:50</t>
  </si>
  <si>
    <t xml:space="preserve">INC104352</t>
  </si>
  <si>
    <t xml:space="preserve">2026-03-08 03:07</t>
  </si>
  <si>
    <t xml:space="preserve">INC105355</t>
  </si>
  <si>
    <t xml:space="preserve">2026-03-08 03:45</t>
  </si>
  <si>
    <t xml:space="preserve">INC103454</t>
  </si>
  <si>
    <t xml:space="preserve">2026-03-08 04:27</t>
  </si>
  <si>
    <t xml:space="preserve">INC104859</t>
  </si>
  <si>
    <t xml:space="preserve">2026-03-08 06:19</t>
  </si>
  <si>
    <t xml:space="preserve">INC101634</t>
  </si>
  <si>
    <t xml:space="preserve">2026-03-08 09:45</t>
  </si>
  <si>
    <t xml:space="preserve">INC101615</t>
  </si>
  <si>
    <t xml:space="preserve">2026-03-08 13:05</t>
  </si>
  <si>
    <t xml:space="preserve">INC105369</t>
  </si>
  <si>
    <t xml:space="preserve">2026-03-08 14:33</t>
  </si>
  <si>
    <t xml:space="preserve">INC103267</t>
  </si>
  <si>
    <t xml:space="preserve">2026-03-08 16:48</t>
  </si>
  <si>
    <t xml:space="preserve">INC101523</t>
  </si>
  <si>
    <t xml:space="preserve">2026-03-08 17:04</t>
  </si>
  <si>
    <t xml:space="preserve">INC104566</t>
  </si>
  <si>
    <t xml:space="preserve">2026-03-08 18:33</t>
  </si>
  <si>
    <t xml:space="preserve">INC100473</t>
  </si>
  <si>
    <t xml:space="preserve">2026-03-08 19:33</t>
  </si>
  <si>
    <t xml:space="preserve">INC101116</t>
  </si>
  <si>
    <t xml:space="preserve">2026-03-08 19:36</t>
  </si>
  <si>
    <t xml:space="preserve">INC104578</t>
  </si>
  <si>
    <t xml:space="preserve">2026-03-08 20:10</t>
  </si>
  <si>
    <t xml:space="preserve">INC102197</t>
  </si>
  <si>
    <t xml:space="preserve">2026-03-08 20:39</t>
  </si>
  <si>
    <t xml:space="preserve">INC104386</t>
  </si>
  <si>
    <t xml:space="preserve">2026-03-08 20:50</t>
  </si>
  <si>
    <t xml:space="preserve">INC102283</t>
  </si>
  <si>
    <t xml:space="preserve">2026-03-08 23:39</t>
  </si>
  <si>
    <t xml:space="preserve">INC103760</t>
  </si>
  <si>
    <t xml:space="preserve">2026-03-09 02:24</t>
  </si>
  <si>
    <t xml:space="preserve">INC103359</t>
  </si>
  <si>
    <t xml:space="preserve">2026-03-09 02:31</t>
  </si>
  <si>
    <t xml:space="preserve">INC101847</t>
  </si>
  <si>
    <t xml:space="preserve">2026-03-09 04:10</t>
  </si>
  <si>
    <t xml:space="preserve">INC103994</t>
  </si>
  <si>
    <t xml:space="preserve">2026-03-09 13:52</t>
  </si>
  <si>
    <t xml:space="preserve">INC101900</t>
  </si>
  <si>
    <t xml:space="preserve">2026-03-09 16:01</t>
  </si>
  <si>
    <t xml:space="preserve">INC105255</t>
  </si>
  <si>
    <t xml:space="preserve">2026-03-09 16:11</t>
  </si>
  <si>
    <t xml:space="preserve">INC101155</t>
  </si>
  <si>
    <t xml:space="preserve">2026-03-09 17:07</t>
  </si>
  <si>
    <t xml:space="preserve">INC103121</t>
  </si>
  <si>
    <t xml:space="preserve">2026-03-09 18:44</t>
  </si>
  <si>
    <t xml:space="preserve">INC103838</t>
  </si>
  <si>
    <t xml:space="preserve">2026-03-09 19:10</t>
  </si>
  <si>
    <t xml:space="preserve">INC103474</t>
  </si>
  <si>
    <t xml:space="preserve">2026-03-09 19:27</t>
  </si>
  <si>
    <t xml:space="preserve">INC100164</t>
  </si>
  <si>
    <t xml:space="preserve">2026-03-09 20:01</t>
  </si>
  <si>
    <t xml:space="preserve">INC101542</t>
  </si>
  <si>
    <t xml:space="preserve">2026-03-09 23:36</t>
  </si>
  <si>
    <t xml:space="preserve">INC102819</t>
  </si>
  <si>
    <t xml:space="preserve">2026-03-10 01:12</t>
  </si>
  <si>
    <t xml:space="preserve">INC101678</t>
  </si>
  <si>
    <t xml:space="preserve">2026-03-10 04:20</t>
  </si>
  <si>
    <t xml:space="preserve">INC100831</t>
  </si>
  <si>
    <t xml:space="preserve">2026-03-10 05:27</t>
  </si>
  <si>
    <t xml:space="preserve">INC104638</t>
  </si>
  <si>
    <t xml:space="preserve">2026-03-10 07:32</t>
  </si>
  <si>
    <t xml:space="preserve">INC103457</t>
  </si>
  <si>
    <t xml:space="preserve">2026-03-10 09:07</t>
  </si>
  <si>
    <t xml:space="preserve">INC100489</t>
  </si>
  <si>
    <t xml:space="preserve">2026-03-10 10:01</t>
  </si>
  <si>
    <t xml:space="preserve">INC104285</t>
  </si>
  <si>
    <t xml:space="preserve">2026-03-10 10:37</t>
  </si>
  <si>
    <t xml:space="preserve">INC102765</t>
  </si>
  <si>
    <t xml:space="preserve">2026-03-10 10:58</t>
  </si>
  <si>
    <t xml:space="preserve">INC103892</t>
  </si>
  <si>
    <t xml:space="preserve">2026-03-10 10:59</t>
  </si>
  <si>
    <t xml:space="preserve">INC100366</t>
  </si>
  <si>
    <t xml:space="preserve">2026-03-10 12:41</t>
  </si>
  <si>
    <t xml:space="preserve">INC101031</t>
  </si>
  <si>
    <t xml:space="preserve">2026-03-10 13:05</t>
  </si>
  <si>
    <t xml:space="preserve">INC103836</t>
  </si>
  <si>
    <t xml:space="preserve">2026-03-10 16:48</t>
  </si>
  <si>
    <t xml:space="preserve">INC100308</t>
  </si>
  <si>
    <t xml:space="preserve">2026-03-10 20:41</t>
  </si>
  <si>
    <t xml:space="preserve">INC101575</t>
  </si>
  <si>
    <t xml:space="preserve">2026-03-10 21:34</t>
  </si>
  <si>
    <t xml:space="preserve">INC101518</t>
  </si>
  <si>
    <t xml:space="preserve">2026-03-11 01:29</t>
  </si>
  <si>
    <t xml:space="preserve">INC100665</t>
  </si>
  <si>
    <t xml:space="preserve">2026-03-11 06:54</t>
  </si>
  <si>
    <t xml:space="preserve">INC105143</t>
  </si>
  <si>
    <t xml:space="preserve">2026-03-11 08:58</t>
  </si>
  <si>
    <t xml:space="preserve">INC102861</t>
  </si>
  <si>
    <t xml:space="preserve">2026-03-11 13:27</t>
  </si>
  <si>
    <t xml:space="preserve">INC101874</t>
  </si>
  <si>
    <t xml:space="preserve">2026-03-11 13:54</t>
  </si>
  <si>
    <t xml:space="preserve">INC102527</t>
  </si>
  <si>
    <t xml:space="preserve">2026-03-11 14:22</t>
  </si>
  <si>
    <t xml:space="preserve">INC102495</t>
  </si>
  <si>
    <t xml:space="preserve">2026-03-11 16:19</t>
  </si>
  <si>
    <t xml:space="preserve">INC104880</t>
  </si>
  <si>
    <t xml:space="preserve">2026-03-11 21:28</t>
  </si>
  <si>
    <t xml:space="preserve">INC104249</t>
  </si>
  <si>
    <t xml:space="preserve">2026-03-11 23:54</t>
  </si>
  <si>
    <t xml:space="preserve">INC105252</t>
  </si>
  <si>
    <t xml:space="preserve">2026-03-12 00:24</t>
  </si>
  <si>
    <t xml:space="preserve">INC102902</t>
  </si>
  <si>
    <t xml:space="preserve">2026-03-12 01:32</t>
  </si>
  <si>
    <t xml:space="preserve">INC101095</t>
  </si>
  <si>
    <t xml:space="preserve">2026-03-12 01:41</t>
  </si>
  <si>
    <t xml:space="preserve">INC103543</t>
  </si>
  <si>
    <t xml:space="preserve">2026-03-12 04:27</t>
  </si>
  <si>
    <t xml:space="preserve">INC101030</t>
  </si>
  <si>
    <t xml:space="preserve">2026-03-12 05:14</t>
  </si>
  <si>
    <t xml:space="preserve">INC105076</t>
  </si>
  <si>
    <t xml:space="preserve">2026-03-12 07:26</t>
  </si>
  <si>
    <t xml:space="preserve">INC104049</t>
  </si>
  <si>
    <t xml:space="preserve">2026-03-12 09:09</t>
  </si>
  <si>
    <t xml:space="preserve">INC101734</t>
  </si>
  <si>
    <t xml:space="preserve">2026-03-12 12:28</t>
  </si>
  <si>
    <t xml:space="preserve">INC104900</t>
  </si>
  <si>
    <t xml:space="preserve">2026-03-12 13:06</t>
  </si>
  <si>
    <t xml:space="preserve">INC101832</t>
  </si>
  <si>
    <t xml:space="preserve">2026-03-12 13:37</t>
  </si>
  <si>
    <t xml:space="preserve">INC103598</t>
  </si>
  <si>
    <t xml:space="preserve">2026-03-12 13:52</t>
  </si>
  <si>
    <t xml:space="preserve">INC103161</t>
  </si>
  <si>
    <t xml:space="preserve">2026-03-12 14:33</t>
  </si>
  <si>
    <t xml:space="preserve">INC100416</t>
  </si>
  <si>
    <t xml:space="preserve">2026-03-12 14:51</t>
  </si>
  <si>
    <t xml:space="preserve">INC101857</t>
  </si>
  <si>
    <t xml:space="preserve">2026-03-12 19:14</t>
  </si>
  <si>
    <t xml:space="preserve">INC104865</t>
  </si>
  <si>
    <t xml:space="preserve">2026-03-12 21:52</t>
  </si>
  <si>
    <t xml:space="preserve">INC103548</t>
  </si>
  <si>
    <t xml:space="preserve">2026-03-12 22:51</t>
  </si>
  <si>
    <t xml:space="preserve">INC104726</t>
  </si>
  <si>
    <t xml:space="preserve">2026-03-13 03:49</t>
  </si>
  <si>
    <t xml:space="preserve">INC101823</t>
  </si>
  <si>
    <t xml:space="preserve">2026-03-13 04:31</t>
  </si>
  <si>
    <t xml:space="preserve">INC100163</t>
  </si>
  <si>
    <t xml:space="preserve">2026-03-13 05:39</t>
  </si>
  <si>
    <t xml:space="preserve">INC102225</t>
  </si>
  <si>
    <t xml:space="preserve">2026-03-13 05:55</t>
  </si>
  <si>
    <t xml:space="preserve">INC104586</t>
  </si>
  <si>
    <t xml:space="preserve">2026-03-13 06:16</t>
  </si>
  <si>
    <t xml:space="preserve">INC102021</t>
  </si>
  <si>
    <t xml:space="preserve">2026-03-13 09:28</t>
  </si>
  <si>
    <t xml:space="preserve">INC101899</t>
  </si>
  <si>
    <t xml:space="preserve">2026-03-13 14:38</t>
  </si>
  <si>
    <t xml:space="preserve">INC104767</t>
  </si>
  <si>
    <t xml:space="preserve">2026-03-13 14:44</t>
  </si>
  <si>
    <t xml:space="preserve">INC102309</t>
  </si>
  <si>
    <t xml:space="preserve">2026-03-13 16:49</t>
  </si>
  <si>
    <t xml:space="preserve">INC103292</t>
  </si>
  <si>
    <t xml:space="preserve">2026-03-13 17:10</t>
  </si>
  <si>
    <t xml:space="preserve">INC103749</t>
  </si>
  <si>
    <t xml:space="preserve">2026-03-13 17:22</t>
  </si>
  <si>
    <t xml:space="preserve">INC101929</t>
  </si>
  <si>
    <t xml:space="preserve">2026-03-13 18:22</t>
  </si>
  <si>
    <t xml:space="preserve">INC103045</t>
  </si>
  <si>
    <t xml:space="preserve">2026-03-13 19:52</t>
  </si>
  <si>
    <t xml:space="preserve">INC104926</t>
  </si>
  <si>
    <t xml:space="preserve">2026-03-13 20:50</t>
  </si>
  <si>
    <t xml:space="preserve">INC104294</t>
  </si>
  <si>
    <t xml:space="preserve">2026-03-14 03:00</t>
  </si>
  <si>
    <t xml:space="preserve">INC103726</t>
  </si>
  <si>
    <t xml:space="preserve">2026-03-14 06:05</t>
  </si>
  <si>
    <t xml:space="preserve">INC100757</t>
  </si>
  <si>
    <t xml:space="preserve">2026-03-14 06:52</t>
  </si>
  <si>
    <t xml:space="preserve">INC102733</t>
  </si>
  <si>
    <t xml:space="preserve">2026-03-14 09:17</t>
  </si>
  <si>
    <t xml:space="preserve">INC103347</t>
  </si>
  <si>
    <t xml:space="preserve">2026-03-14 09:48</t>
  </si>
  <si>
    <t xml:space="preserve">INC103927</t>
  </si>
  <si>
    <t xml:space="preserve">2026-03-14 09:57</t>
  </si>
  <si>
    <t xml:space="preserve">INC104364</t>
  </si>
  <si>
    <t xml:space="preserve">2026-03-14 12:14</t>
  </si>
  <si>
    <t xml:space="preserve">INC103049</t>
  </si>
  <si>
    <t xml:space="preserve">2026-03-14 14:26</t>
  </si>
  <si>
    <t xml:space="preserve">INC103782</t>
  </si>
  <si>
    <t xml:space="preserve">2026-03-14 14:51</t>
  </si>
  <si>
    <t xml:space="preserve">INC103352</t>
  </si>
  <si>
    <t xml:space="preserve">2026-03-14 17:23</t>
  </si>
  <si>
    <t xml:space="preserve">INC104818</t>
  </si>
  <si>
    <t xml:space="preserve">2026-03-14 17:42</t>
  </si>
  <si>
    <t xml:space="preserve">INC100130</t>
  </si>
  <si>
    <t xml:space="preserve">2026-03-14 18:10</t>
  </si>
  <si>
    <t xml:space="preserve">INC105084</t>
  </si>
  <si>
    <t xml:space="preserve">2026-03-14 19:27</t>
  </si>
  <si>
    <t xml:space="preserve">INC103455</t>
  </si>
  <si>
    <t xml:space="preserve">2026-03-14 20:51</t>
  </si>
  <si>
    <t xml:space="preserve">INC103205</t>
  </si>
  <si>
    <t xml:space="preserve">2026-03-14 21:26</t>
  </si>
  <si>
    <t xml:space="preserve">INC104437</t>
  </si>
  <si>
    <t xml:space="preserve">2026-03-14 23:24</t>
  </si>
  <si>
    <t xml:space="preserve">INC101189</t>
  </si>
  <si>
    <t xml:space="preserve">2026-03-15 00:00</t>
  </si>
  <si>
    <t xml:space="preserve">INC101658</t>
  </si>
  <si>
    <t xml:space="preserve">2026-03-15 00:10</t>
  </si>
  <si>
    <t xml:space="preserve">INC105093</t>
  </si>
  <si>
    <t xml:space="preserve">2026-03-15 00:30</t>
  </si>
  <si>
    <t xml:space="preserve">INC101940</t>
  </si>
  <si>
    <t xml:space="preserve">2026-03-15 00:56</t>
  </si>
  <si>
    <t xml:space="preserve">INC101181</t>
  </si>
  <si>
    <t xml:space="preserve">2026-03-15 01:34</t>
  </si>
  <si>
    <t xml:space="preserve">INC100611</t>
  </si>
  <si>
    <t xml:space="preserve">2026-03-15 02:04</t>
  </si>
  <si>
    <t xml:space="preserve">INC104590</t>
  </si>
  <si>
    <t xml:space="preserve">2026-03-15 06:01</t>
  </si>
  <si>
    <t xml:space="preserve">INC103870</t>
  </si>
  <si>
    <t xml:space="preserve">2026-03-15 08:16</t>
  </si>
  <si>
    <t xml:space="preserve">INC105277</t>
  </si>
  <si>
    <t xml:space="preserve">2026-03-15 09:39</t>
  </si>
  <si>
    <t xml:space="preserve">INC100791</t>
  </si>
  <si>
    <t xml:space="preserve">2026-03-15 09:41</t>
  </si>
  <si>
    <t xml:space="preserve">INC102742</t>
  </si>
  <si>
    <t xml:space="preserve">2026-03-15 10:14</t>
  </si>
  <si>
    <t xml:space="preserve">INC104450</t>
  </si>
  <si>
    <t xml:space="preserve">2026-03-15 10:15</t>
  </si>
  <si>
    <t xml:space="preserve">INC100108</t>
  </si>
  <si>
    <t xml:space="preserve">2026-03-15 12:03</t>
  </si>
  <si>
    <t xml:space="preserve">INC104165</t>
  </si>
  <si>
    <t xml:space="preserve">2026-03-15 12:59</t>
  </si>
  <si>
    <t xml:space="preserve">INC100151</t>
  </si>
  <si>
    <t xml:space="preserve">2026-03-15 13:19</t>
  </si>
  <si>
    <t xml:space="preserve">INC100805</t>
  </si>
  <si>
    <t xml:space="preserve">2026-03-15 15:01</t>
  </si>
  <si>
    <t xml:space="preserve">INC100709</t>
  </si>
  <si>
    <t xml:space="preserve">2026-03-15 15:52</t>
  </si>
  <si>
    <t xml:space="preserve">INC103349</t>
  </si>
  <si>
    <t xml:space="preserve">2026-03-15 20:20</t>
  </si>
  <si>
    <t xml:space="preserve">INC101315</t>
  </si>
  <si>
    <t xml:space="preserve">2026-03-16 04:33</t>
  </si>
  <si>
    <t xml:space="preserve">INC105048</t>
  </si>
  <si>
    <t xml:space="preserve">2026-03-16 06:44</t>
  </si>
  <si>
    <t xml:space="preserve">INC103612</t>
  </si>
  <si>
    <t xml:space="preserve">2026-03-16 10:51</t>
  </si>
  <si>
    <t xml:space="preserve">INC102594</t>
  </si>
  <si>
    <t xml:space="preserve">2026-03-16 10:57</t>
  </si>
  <si>
    <t xml:space="preserve">INC101537</t>
  </si>
  <si>
    <t xml:space="preserve">2026-03-16 11:12</t>
  </si>
  <si>
    <t xml:space="preserve">INC101606</t>
  </si>
  <si>
    <t xml:space="preserve">2026-03-16 14:03</t>
  </si>
  <si>
    <t xml:space="preserve">INC100428</t>
  </si>
  <si>
    <t xml:space="preserve">2026-03-16 20:15</t>
  </si>
  <si>
    <t xml:space="preserve">INC104047</t>
  </si>
  <si>
    <t xml:space="preserve">2026-03-17 02:06</t>
  </si>
  <si>
    <t xml:space="preserve">INC104599</t>
  </si>
  <si>
    <t xml:space="preserve">2026-03-17 04:27</t>
  </si>
  <si>
    <t xml:space="preserve">INC100495</t>
  </si>
  <si>
    <t xml:space="preserve">2026-03-17 05:13</t>
  </si>
  <si>
    <t xml:space="preserve">INC104820</t>
  </si>
  <si>
    <t xml:space="preserve">2026-03-17 05:37</t>
  </si>
  <si>
    <t xml:space="preserve">INC103738</t>
  </si>
  <si>
    <t xml:space="preserve">2026-03-17 08:00</t>
  </si>
  <si>
    <t xml:space="preserve">INC100613</t>
  </si>
  <si>
    <t xml:space="preserve">2026-03-17 08:10</t>
  </si>
  <si>
    <t xml:space="preserve">INC101220</t>
  </si>
  <si>
    <t xml:space="preserve">2026-03-17 13:34</t>
  </si>
  <si>
    <t xml:space="preserve">INC104917</t>
  </si>
  <si>
    <t xml:space="preserve">2026-03-17 13:49</t>
  </si>
  <si>
    <t xml:space="preserve">INC102054</t>
  </si>
  <si>
    <t xml:space="preserve">2026-03-17 15:51</t>
  </si>
  <si>
    <t xml:space="preserve">INC101612</t>
  </si>
  <si>
    <t xml:space="preserve">2026-03-17 17:54</t>
  </si>
  <si>
    <t xml:space="preserve">INC102433</t>
  </si>
  <si>
    <t xml:space="preserve">2026-03-17 17:56</t>
  </si>
  <si>
    <t xml:space="preserve">INC104699</t>
  </si>
  <si>
    <t xml:space="preserve">2026-03-17 19:37</t>
  </si>
  <si>
    <t xml:space="preserve">INC104336</t>
  </si>
  <si>
    <t xml:space="preserve">2026-03-17 19:41</t>
  </si>
  <si>
    <t xml:space="preserve">INC104770</t>
  </si>
  <si>
    <t xml:space="preserve">2026-03-17 22:01</t>
  </si>
  <si>
    <t xml:space="preserve">INC102166</t>
  </si>
  <si>
    <t xml:space="preserve">2026-03-17 22:02</t>
  </si>
  <si>
    <t xml:space="preserve">INC101488</t>
  </si>
  <si>
    <t xml:space="preserve">2026-03-17 22:28</t>
  </si>
  <si>
    <t xml:space="preserve">INC101015</t>
  </si>
  <si>
    <t xml:space="preserve">2026-03-18 02:19</t>
  </si>
  <si>
    <t xml:space="preserve">INC102494</t>
  </si>
  <si>
    <t xml:space="preserve">2026-03-18 03:04</t>
  </si>
  <si>
    <t xml:space="preserve">INC104445</t>
  </si>
  <si>
    <t xml:space="preserve">2026-03-18 03:39</t>
  </si>
  <si>
    <t xml:space="preserve">INC102233</t>
  </si>
  <si>
    <t xml:space="preserve">2026-03-18 08:47</t>
  </si>
  <si>
    <t xml:space="preserve">INC102395</t>
  </si>
  <si>
    <t xml:space="preserve">2026-03-18 10:31</t>
  </si>
  <si>
    <t xml:space="preserve">INC103084</t>
  </si>
  <si>
    <t xml:space="preserve">2026-03-18 10:42</t>
  </si>
  <si>
    <t xml:space="preserve">INC103305</t>
  </si>
  <si>
    <t xml:space="preserve">2026-03-18 10:53</t>
  </si>
  <si>
    <t xml:space="preserve">INC102497</t>
  </si>
  <si>
    <t xml:space="preserve">2026-03-18 11:31</t>
  </si>
  <si>
    <t xml:space="preserve">INC101497</t>
  </si>
  <si>
    <t xml:space="preserve">2026-03-18 14:26</t>
  </si>
  <si>
    <t xml:space="preserve">INC101904</t>
  </si>
  <si>
    <t xml:space="preserve">2026-03-18 14:46</t>
  </si>
  <si>
    <t xml:space="preserve">INC101818</t>
  </si>
  <si>
    <t xml:space="preserve">2026-03-18 16:09</t>
  </si>
  <si>
    <t xml:space="preserve">INC105126</t>
  </si>
  <si>
    <t xml:space="preserve">2026-03-18 18:33</t>
  </si>
  <si>
    <t xml:space="preserve">INC104240</t>
  </si>
  <si>
    <t xml:space="preserve">2026-03-18 21:43</t>
  </si>
  <si>
    <t xml:space="preserve">INC102203</t>
  </si>
  <si>
    <t xml:space="preserve">2026-03-18 23:02</t>
  </si>
  <si>
    <t xml:space="preserve">INC102714</t>
  </si>
  <si>
    <t xml:space="preserve">2026-03-18 23:14</t>
  </si>
  <si>
    <t xml:space="preserve">INC103283</t>
  </si>
  <si>
    <t xml:space="preserve">2026-03-18 23:23</t>
  </si>
  <si>
    <t xml:space="preserve">INC102696</t>
  </si>
  <si>
    <t xml:space="preserve">2026-03-19 06:32</t>
  </si>
  <si>
    <t xml:space="preserve">INC103009</t>
  </si>
  <si>
    <t xml:space="preserve">2026-03-19 07:33</t>
  </si>
  <si>
    <t xml:space="preserve">INC102151</t>
  </si>
  <si>
    <t xml:space="preserve">2026-03-19 07:42</t>
  </si>
  <si>
    <t xml:space="preserve">INC100126</t>
  </si>
  <si>
    <t xml:space="preserve">2026-03-19 10:36</t>
  </si>
  <si>
    <t xml:space="preserve">INC104550</t>
  </si>
  <si>
    <t xml:space="preserve">2026-03-19 11:12</t>
  </si>
  <si>
    <t xml:space="preserve">INC104273</t>
  </si>
  <si>
    <t xml:space="preserve">2026-03-19 13:05</t>
  </si>
  <si>
    <t xml:space="preserve">INC103563</t>
  </si>
  <si>
    <t xml:space="preserve">2026-03-19 13:50</t>
  </si>
  <si>
    <t xml:space="preserve">INC104555</t>
  </si>
  <si>
    <t xml:space="preserve">2026-03-19 13:56</t>
  </si>
  <si>
    <t xml:space="preserve">INC102721</t>
  </si>
  <si>
    <t xml:space="preserve">2026-03-19 14:36</t>
  </si>
  <si>
    <t xml:space="preserve">INC104674</t>
  </si>
  <si>
    <t xml:space="preserve">2026-03-19 14:47</t>
  </si>
  <si>
    <t xml:space="preserve">INC103426</t>
  </si>
  <si>
    <t xml:space="preserve">2026-03-19 15:38</t>
  </si>
  <si>
    <t xml:space="preserve">INC100720</t>
  </si>
  <si>
    <t xml:space="preserve">2026-03-19 17:59</t>
  </si>
  <si>
    <t xml:space="preserve">INC103917</t>
  </si>
  <si>
    <t xml:space="preserve">2026-03-19 20:06</t>
  </si>
  <si>
    <t xml:space="preserve">INC101682</t>
  </si>
  <si>
    <t xml:space="preserve">2026-03-19 22:27</t>
  </si>
  <si>
    <t xml:space="preserve">INC100782</t>
  </si>
  <si>
    <t xml:space="preserve">2026-03-20 02:06</t>
  </si>
  <si>
    <t xml:space="preserve">INC104212</t>
  </si>
  <si>
    <t xml:space="preserve">2026-03-20 04:15</t>
  </si>
  <si>
    <t xml:space="preserve">INC101174</t>
  </si>
  <si>
    <t xml:space="preserve">2026-03-20 05:26</t>
  </si>
  <si>
    <t xml:space="preserve">INC102091</t>
  </si>
  <si>
    <t xml:space="preserve">2026-03-20 07:11</t>
  </si>
  <si>
    <t xml:space="preserve">INC101559</t>
  </si>
  <si>
    <t xml:space="preserve">2026-03-20 07:21</t>
  </si>
  <si>
    <t xml:space="preserve">INC103377</t>
  </si>
  <si>
    <t xml:space="preserve">2026-03-20 07:42</t>
  </si>
  <si>
    <t xml:space="preserve">INC101101</t>
  </si>
  <si>
    <t xml:space="preserve">2026-03-20 08:40</t>
  </si>
  <si>
    <t xml:space="preserve">INC100656</t>
  </si>
  <si>
    <t xml:space="preserve">2026-03-20 09:45</t>
  </si>
  <si>
    <t xml:space="preserve">INC101330</t>
  </si>
  <si>
    <t xml:space="preserve">2026-03-20 09:58</t>
  </si>
  <si>
    <t xml:space="preserve">INC104094</t>
  </si>
  <si>
    <t xml:space="preserve">2026-03-20 12:05</t>
  </si>
  <si>
    <t xml:space="preserve">INC101906</t>
  </si>
  <si>
    <t xml:space="preserve">2026-03-20 12:11</t>
  </si>
  <si>
    <t xml:space="preserve">INC101757</t>
  </si>
  <si>
    <t xml:space="preserve">2026-03-20 15:00</t>
  </si>
  <si>
    <t xml:space="preserve">INC103895</t>
  </si>
  <si>
    <t xml:space="preserve">2026-03-20 17:23</t>
  </si>
  <si>
    <t xml:space="preserve">INC103809</t>
  </si>
  <si>
    <t xml:space="preserve">2026-03-20 20:13</t>
  </si>
  <si>
    <t xml:space="preserve">INC101446</t>
  </si>
  <si>
    <t xml:space="preserve">2026-03-20 20:18</t>
  </si>
  <si>
    <t xml:space="preserve">INC100564</t>
  </si>
  <si>
    <t xml:space="preserve">2026-03-20 23:15</t>
  </si>
  <si>
    <t xml:space="preserve">INC104663</t>
  </si>
  <si>
    <t xml:space="preserve">2026-03-21 02:50</t>
  </si>
  <si>
    <t xml:space="preserve">INC104395</t>
  </si>
  <si>
    <t xml:space="preserve">2026-03-21 04:14</t>
  </si>
  <si>
    <t xml:space="preserve">INC102089</t>
  </si>
  <si>
    <t xml:space="preserve">2026-03-21 04:27</t>
  </si>
  <si>
    <t xml:space="preserve">INC101805</t>
  </si>
  <si>
    <t xml:space="preserve">2026-03-21 13:52</t>
  </si>
  <si>
    <t xml:space="preserve">INC104137</t>
  </si>
  <si>
    <t xml:space="preserve">2026-03-21 15:43</t>
  </si>
  <si>
    <t xml:space="preserve">INC100781</t>
  </si>
  <si>
    <t xml:space="preserve">2026-03-21 18:27</t>
  </si>
  <si>
    <t xml:space="preserve">INC105380</t>
  </si>
  <si>
    <t xml:space="preserve">2026-03-21 19:10</t>
  </si>
  <si>
    <t xml:space="preserve">INC100286</t>
  </si>
  <si>
    <t xml:space="preserve">2026-03-21 20:34</t>
  </si>
  <si>
    <t xml:space="preserve">INC100557</t>
  </si>
  <si>
    <t xml:space="preserve">2026-03-21 22:12</t>
  </si>
  <si>
    <t xml:space="preserve">INC104401</t>
  </si>
  <si>
    <t xml:space="preserve">2026-03-21 22:29</t>
  </si>
  <si>
    <t xml:space="preserve">INC100579</t>
  </si>
  <si>
    <t xml:space="preserve">2026-03-21 23:09</t>
  </si>
  <si>
    <t xml:space="preserve">INC103985</t>
  </si>
  <si>
    <t xml:space="preserve">2026-03-22 02:06</t>
  </si>
  <si>
    <t xml:space="preserve">INC101023</t>
  </si>
  <si>
    <t xml:space="preserve">2026-03-22 02:14</t>
  </si>
  <si>
    <t xml:space="preserve">INC100865</t>
  </si>
  <si>
    <t xml:space="preserve">2026-03-22 03:56</t>
  </si>
  <si>
    <t xml:space="preserve">INC100953</t>
  </si>
  <si>
    <t xml:space="preserve">2026-03-22 04:46</t>
  </si>
  <si>
    <t xml:space="preserve">INC103154</t>
  </si>
  <si>
    <t xml:space="preserve">2026-03-22 05:02</t>
  </si>
  <si>
    <t xml:space="preserve">INC104012</t>
  </si>
  <si>
    <t xml:space="preserve">2026-03-22 07:01</t>
  </si>
  <si>
    <t xml:space="preserve">INC105235</t>
  </si>
  <si>
    <t xml:space="preserve">2026-03-22 07:40</t>
  </si>
  <si>
    <t xml:space="preserve">INC100646</t>
  </si>
  <si>
    <t xml:space="preserve">2026-03-22 09:32</t>
  </si>
  <si>
    <t xml:space="preserve">INC104620</t>
  </si>
  <si>
    <t xml:space="preserve">2026-03-22 12:38</t>
  </si>
  <si>
    <t xml:space="preserve">INC101562</t>
  </si>
  <si>
    <t xml:space="preserve">2026-03-22 16:27</t>
  </si>
  <si>
    <t xml:space="preserve">INC102456</t>
  </si>
  <si>
    <t xml:space="preserve">2026-03-22 16:58</t>
  </si>
  <si>
    <t xml:space="preserve">INC102585</t>
  </si>
  <si>
    <t xml:space="preserve">2026-03-22 17:11</t>
  </si>
  <si>
    <t xml:space="preserve">INC105031</t>
  </si>
  <si>
    <t xml:space="preserve">2026-03-22 17:34</t>
  </si>
  <si>
    <t xml:space="preserve">INC103036</t>
  </si>
  <si>
    <t xml:space="preserve">2026-03-22 19:18</t>
  </si>
  <si>
    <t xml:space="preserve">INC103189</t>
  </si>
  <si>
    <t xml:space="preserve">2026-03-22 21:21</t>
  </si>
  <si>
    <t xml:space="preserve">INC103318</t>
  </si>
  <si>
    <t xml:space="preserve">2026-03-22 22:50</t>
  </si>
  <si>
    <t xml:space="preserve">INC102817</t>
  </si>
  <si>
    <t xml:space="preserve">2026-03-22 23:34</t>
  </si>
  <si>
    <t xml:space="preserve">INC101526</t>
  </si>
  <si>
    <t xml:space="preserve">2026-03-23 00:15</t>
  </si>
  <si>
    <t xml:space="preserve">INC101242</t>
  </si>
  <si>
    <t xml:space="preserve">2026-03-23 03:18</t>
  </si>
  <si>
    <t xml:space="preserve">INC104527</t>
  </si>
  <si>
    <t xml:space="preserve">2026-03-23 05:14</t>
  </si>
  <si>
    <t xml:space="preserve">INC103018</t>
  </si>
  <si>
    <t xml:space="preserve">2026-03-23 05:58</t>
  </si>
  <si>
    <t xml:space="preserve">INC101059</t>
  </si>
  <si>
    <t xml:space="preserve">2026-03-23 06:38</t>
  </si>
  <si>
    <t xml:space="preserve">INC101425</t>
  </si>
  <si>
    <t xml:space="preserve">2026-03-23 06:55</t>
  </si>
  <si>
    <t xml:space="preserve">INC101648</t>
  </si>
  <si>
    <t xml:space="preserve">2026-03-23 08:08</t>
  </si>
  <si>
    <t xml:space="preserve">INC102015</t>
  </si>
  <si>
    <t xml:space="preserve">2026-03-23 08:13</t>
  </si>
  <si>
    <t xml:space="preserve">INC104454</t>
  </si>
  <si>
    <t xml:space="preserve">2026-03-23 11:13</t>
  </si>
  <si>
    <t xml:space="preserve">INC103999</t>
  </si>
  <si>
    <t xml:space="preserve">2026-03-23 11:27</t>
  </si>
  <si>
    <t xml:space="preserve">INC104152</t>
  </si>
  <si>
    <t xml:space="preserve">2026-03-23 15:49</t>
  </si>
  <si>
    <t xml:space="preserve">INC103087</t>
  </si>
  <si>
    <t xml:space="preserve">2026-03-23 16:12</t>
  </si>
  <si>
    <t xml:space="preserve">INC103970</t>
  </si>
  <si>
    <t xml:space="preserve">2026-03-23 16:14</t>
  </si>
  <si>
    <t xml:space="preserve">INC102601</t>
  </si>
  <si>
    <t xml:space="preserve">2026-03-23 20:42</t>
  </si>
  <si>
    <t xml:space="preserve">INC103945</t>
  </si>
  <si>
    <t xml:space="preserve">2026-03-23 21:24</t>
  </si>
  <si>
    <t xml:space="preserve">INC102663</t>
  </si>
  <si>
    <t xml:space="preserve">2026-03-24 01:28</t>
  </si>
  <si>
    <t xml:space="preserve">INC100516</t>
  </si>
  <si>
    <t xml:space="preserve">2026-03-24 04:49</t>
  </si>
  <si>
    <t xml:space="preserve">INC100089</t>
  </si>
  <si>
    <t xml:space="preserve">2026-03-24 07:07</t>
  </si>
  <si>
    <t xml:space="preserve">INC103402</t>
  </si>
  <si>
    <t xml:space="preserve">2026-03-24 07:31</t>
  </si>
  <si>
    <t xml:space="preserve">INC102431</t>
  </si>
  <si>
    <t xml:space="preserve">2026-03-24 09:18</t>
  </si>
  <si>
    <t xml:space="preserve">INC103483</t>
  </si>
  <si>
    <t xml:space="preserve">2026-03-24 11:12</t>
  </si>
  <si>
    <t xml:space="preserve">INC102291</t>
  </si>
  <si>
    <t xml:space="preserve">2026-03-24 13:33</t>
  </si>
  <si>
    <t xml:space="preserve">INC102822</t>
  </si>
  <si>
    <t xml:space="preserve">2026-03-24 14:10</t>
  </si>
  <si>
    <t xml:space="preserve">INC105140</t>
  </si>
  <si>
    <t xml:space="preserve">2026-03-24 14:32</t>
  </si>
  <si>
    <t xml:space="preserve">INC104992</t>
  </si>
  <si>
    <t xml:space="preserve">2026-03-24 16:29</t>
  </si>
  <si>
    <t xml:space="preserve">INC104421</t>
  </si>
  <si>
    <t xml:space="preserve">2026-03-24 17:26</t>
  </si>
  <si>
    <t xml:space="preserve">INC101628</t>
  </si>
  <si>
    <t xml:space="preserve">2026-03-24 18:13</t>
  </si>
  <si>
    <t xml:space="preserve">INC103682</t>
  </si>
  <si>
    <t xml:space="preserve">2026-03-24 18:26</t>
  </si>
  <si>
    <t xml:space="preserve">INC100960</t>
  </si>
  <si>
    <t xml:space="preserve">2026-03-24 18:29</t>
  </si>
  <si>
    <t xml:space="preserve">INC104399</t>
  </si>
  <si>
    <t xml:space="preserve">2026-03-24 19:43</t>
  </si>
  <si>
    <t xml:space="preserve">INC102722</t>
  </si>
  <si>
    <t xml:space="preserve">2026-03-24 20:55</t>
  </si>
  <si>
    <t xml:space="preserve">INC102060</t>
  </si>
  <si>
    <t xml:space="preserve">2026-03-24 22:22</t>
  </si>
  <si>
    <t xml:space="preserve">INC100946</t>
  </si>
  <si>
    <t xml:space="preserve">2026-03-24 23:04</t>
  </si>
  <si>
    <t xml:space="preserve">INC103174</t>
  </si>
  <si>
    <t xml:space="preserve">2026-03-25 00:33</t>
  </si>
  <si>
    <t xml:space="preserve">INC103459</t>
  </si>
  <si>
    <t xml:space="preserve">2026-03-25 01:13</t>
  </si>
  <si>
    <t xml:space="preserve">INC103391</t>
  </si>
  <si>
    <t xml:space="preserve">2026-03-25 05:22</t>
  </si>
  <si>
    <t xml:space="preserve">INC101925</t>
  </si>
  <si>
    <t xml:space="preserve">2026-03-25 06:35</t>
  </si>
  <si>
    <t xml:space="preserve">INC100532</t>
  </si>
  <si>
    <t xml:space="preserve">2026-03-25 14:20</t>
  </si>
  <si>
    <t xml:space="preserve">INC100079</t>
  </si>
  <si>
    <t xml:space="preserve">2026-03-25 17:04</t>
  </si>
  <si>
    <t xml:space="preserve">INC102799</t>
  </si>
  <si>
    <t xml:space="preserve">2026-03-25 19:36</t>
  </si>
  <si>
    <t xml:space="preserve">INC101970</t>
  </si>
  <si>
    <t xml:space="preserve">2026-03-25 21:51</t>
  </si>
  <si>
    <t xml:space="preserve">INC104933</t>
  </si>
  <si>
    <t xml:space="preserve">2026-03-26 04:02</t>
  </si>
  <si>
    <t xml:space="preserve">INC100607</t>
  </si>
  <si>
    <t xml:space="preserve">2026-03-26 08:13</t>
  </si>
  <si>
    <t xml:space="preserve">INC104172</t>
  </si>
  <si>
    <t xml:space="preserve">2026-03-26 13:47</t>
  </si>
  <si>
    <t xml:space="preserve">INC103765</t>
  </si>
  <si>
    <t xml:space="preserve">2026-03-26 14:33</t>
  </si>
  <si>
    <t xml:space="preserve">INC101064</t>
  </si>
  <si>
    <t xml:space="preserve">2026-03-26 15:47</t>
  </si>
  <si>
    <t xml:space="preserve">INC104130</t>
  </si>
  <si>
    <t xml:space="preserve">2026-03-26 19:47</t>
  </si>
  <si>
    <t xml:space="preserve">INC102888</t>
  </si>
  <si>
    <t xml:space="preserve">2026-03-26 20:03</t>
  </si>
  <si>
    <t xml:space="preserve">INC104499</t>
  </si>
  <si>
    <t xml:space="preserve">2026-03-26 20:09</t>
  </si>
  <si>
    <t xml:space="preserve">INC100421</t>
  </si>
  <si>
    <t xml:space="preserve">2026-03-26 20:46</t>
  </si>
  <si>
    <t xml:space="preserve">INC103855</t>
  </si>
  <si>
    <t xml:space="preserve">2026-03-27 03:15</t>
  </si>
  <si>
    <t xml:space="preserve">INC100227</t>
  </si>
  <si>
    <t xml:space="preserve">2026-03-27 03:35</t>
  </si>
  <si>
    <t xml:space="preserve">INC102249</t>
  </si>
  <si>
    <t xml:space="preserve">2026-03-27 04:51</t>
  </si>
  <si>
    <t xml:space="preserve">INC101419</t>
  </si>
  <si>
    <t xml:space="preserve">2026-03-27 06:01</t>
  </si>
  <si>
    <t xml:space="preserve">INC100009</t>
  </si>
  <si>
    <t xml:space="preserve">2026-03-27 07:57</t>
  </si>
  <si>
    <t xml:space="preserve">INC105335</t>
  </si>
  <si>
    <t xml:space="preserve">2026-03-27 08:16</t>
  </si>
  <si>
    <t xml:space="preserve">INC100938</t>
  </si>
  <si>
    <t xml:space="preserve">2026-03-27 09:55</t>
  </si>
  <si>
    <t xml:space="preserve">INC101225</t>
  </si>
  <si>
    <t xml:space="preserve">2026-03-27 11:08</t>
  </si>
  <si>
    <t xml:space="preserve">INC104916</t>
  </si>
  <si>
    <t xml:space="preserve">2026-03-27 11:40</t>
  </si>
  <si>
    <t xml:space="preserve">INC105044</t>
  </si>
  <si>
    <t xml:space="preserve">2026-03-27 12:35</t>
  </si>
  <si>
    <t xml:space="preserve">INC104932</t>
  </si>
  <si>
    <t xml:space="preserve">2026-03-27 14:06</t>
  </si>
  <si>
    <t xml:space="preserve">INC100955</t>
  </si>
  <si>
    <t xml:space="preserve">2026-03-27 14:55</t>
  </si>
  <si>
    <t xml:space="preserve">INC101343</t>
  </si>
  <si>
    <t xml:space="preserve">2026-03-27 17:17</t>
  </si>
  <si>
    <t xml:space="preserve">INC105383</t>
  </si>
  <si>
    <t xml:space="preserve">2026-03-27 17:20</t>
  </si>
  <si>
    <t xml:space="preserve">INC104664</t>
  </si>
  <si>
    <t xml:space="preserve">2026-03-27 20:20</t>
  </si>
  <si>
    <t xml:space="preserve">INC104519</t>
  </si>
  <si>
    <t xml:space="preserve">2026-03-27 20:46</t>
  </si>
  <si>
    <t xml:space="preserve">INC100400</t>
  </si>
  <si>
    <t xml:space="preserve">2026-03-28 00:19</t>
  </si>
  <si>
    <t xml:space="preserve">INC100622</t>
  </si>
  <si>
    <t xml:space="preserve">2026-03-28 01:50</t>
  </si>
  <si>
    <t xml:space="preserve">INC100736</t>
  </si>
  <si>
    <t xml:space="preserve">2026-03-28 06:31</t>
  </si>
  <si>
    <t xml:space="preserve">INC101010</t>
  </si>
  <si>
    <t xml:space="preserve">2026-03-28 08:25</t>
  </si>
  <si>
    <t xml:space="preserve">INC102315</t>
  </si>
  <si>
    <t xml:space="preserve">2026-03-28 12:03</t>
  </si>
  <si>
    <t xml:space="preserve">INC100769</t>
  </si>
  <si>
    <t xml:space="preserve">2026-03-28 13:58</t>
  </si>
  <si>
    <t xml:space="preserve">INC101693</t>
  </si>
  <si>
    <t xml:space="preserve">2026-03-28 14:19</t>
  </si>
  <si>
    <t xml:space="preserve">INC104408</t>
  </si>
  <si>
    <t xml:space="preserve">2026-03-28 15:04</t>
  </si>
  <si>
    <t xml:space="preserve">INC102708</t>
  </si>
  <si>
    <t xml:space="preserve">2026-03-28 16:20</t>
  </si>
  <si>
    <t xml:space="preserve">INC100525</t>
  </si>
  <si>
    <t xml:space="preserve">2026-03-28 16:34</t>
  </si>
  <si>
    <t xml:space="preserve">INC100752</t>
  </si>
  <si>
    <t xml:space="preserve">2026-03-28 17:34</t>
  </si>
  <si>
    <t xml:space="preserve">INC102250</t>
  </si>
  <si>
    <t xml:space="preserve">2026-03-28 17:46</t>
  </si>
  <si>
    <t xml:space="preserve">INC100858</t>
  </si>
  <si>
    <t xml:space="preserve">2026-03-28 20:43</t>
  </si>
  <si>
    <t xml:space="preserve">INC102526</t>
  </si>
  <si>
    <t xml:space="preserve">2026-03-28 23:08</t>
  </si>
  <si>
    <t xml:space="preserve">INC105105</t>
  </si>
  <si>
    <t xml:space="preserve">2026-03-28 23:56</t>
  </si>
  <si>
    <t xml:space="preserve">INC105262</t>
  </si>
  <si>
    <t xml:space="preserve">2026-03-29 02:54</t>
  </si>
  <si>
    <t xml:space="preserve">INC103569</t>
  </si>
  <si>
    <t xml:space="preserve">2026-03-29 07:00</t>
  </si>
  <si>
    <t xml:space="preserve">INC101702</t>
  </si>
  <si>
    <t xml:space="preserve">2026-03-29 07:30</t>
  </si>
  <si>
    <t xml:space="preserve">INC102455</t>
  </si>
  <si>
    <t xml:space="preserve">2026-03-29 08:16</t>
  </si>
  <si>
    <t xml:space="preserve">INC103328</t>
  </si>
  <si>
    <t xml:space="preserve">2026-03-29 10:57</t>
  </si>
  <si>
    <t xml:space="preserve">INC102730</t>
  </si>
  <si>
    <t xml:space="preserve">2026-03-29 11:37</t>
  </si>
  <si>
    <t xml:space="preserve">INC103812</t>
  </si>
  <si>
    <t xml:space="preserve">2026-03-29 14:53</t>
  </si>
  <si>
    <t xml:space="preserve">INC101997</t>
  </si>
  <si>
    <t xml:space="preserve">2026-03-29 17:09</t>
  </si>
  <si>
    <t xml:space="preserve">INC103739</t>
  </si>
  <si>
    <t xml:space="preserve">2026-03-29 17:49</t>
  </si>
  <si>
    <t xml:space="preserve">INC101486</t>
  </si>
  <si>
    <t xml:space="preserve">2026-03-29 20:51</t>
  </si>
  <si>
    <t xml:space="preserve">INC101128</t>
  </si>
  <si>
    <t xml:space="preserve">2026-03-29 21:07</t>
  </si>
  <si>
    <t xml:space="preserve">INC105040</t>
  </si>
  <si>
    <t xml:space="preserve">2026-03-29 22:56</t>
  </si>
  <si>
    <t xml:space="preserve">INC103105</t>
  </si>
  <si>
    <t xml:space="preserve">2026-03-29 23:24</t>
  </si>
  <si>
    <t xml:space="preserve">INC105298</t>
  </si>
  <si>
    <t xml:space="preserve">2026-03-30 00:06</t>
  </si>
  <si>
    <t xml:space="preserve">INC103857</t>
  </si>
  <si>
    <t xml:space="preserve">2026-03-30 00:28</t>
  </si>
  <si>
    <t xml:space="preserve">INC102896</t>
  </si>
  <si>
    <t xml:space="preserve">2026-03-30 02:12</t>
  </si>
  <si>
    <t xml:space="preserve">INC103632</t>
  </si>
  <si>
    <t xml:space="preserve">2026-03-30 04:12</t>
  </si>
  <si>
    <t xml:space="preserve">INC100833</t>
  </si>
  <si>
    <t xml:space="preserve">2026-03-30 05:29</t>
  </si>
  <si>
    <t xml:space="preserve">INC100980</t>
  </si>
  <si>
    <t xml:space="preserve">2026-03-30 07:08</t>
  </si>
  <si>
    <t xml:space="preserve">INC102735</t>
  </si>
  <si>
    <t xml:space="preserve">2026-03-30 07:31</t>
  </si>
  <si>
    <t xml:space="preserve">INC100420</t>
  </si>
  <si>
    <t xml:space="preserve">2026-03-30 09:57</t>
  </si>
  <si>
    <t xml:space="preserve">INC102188</t>
  </si>
  <si>
    <t xml:space="preserve">2026-03-30 12:07</t>
  </si>
  <si>
    <t xml:space="preserve">INC104416</t>
  </si>
  <si>
    <t xml:space="preserve">2026-03-30 14:07</t>
  </si>
  <si>
    <t xml:space="preserve">INC101118</t>
  </si>
  <si>
    <t xml:space="preserve">2026-03-30 19:13</t>
  </si>
  <si>
    <t xml:space="preserve">INC100040</t>
  </si>
  <si>
    <t xml:space="preserve">2026-03-30 19:49</t>
  </si>
  <si>
    <t xml:space="preserve">INC102074</t>
  </si>
  <si>
    <t xml:space="preserve">2026-03-30 20:08</t>
  </si>
  <si>
    <t xml:space="preserve">INC102439</t>
  </si>
  <si>
    <t xml:space="preserve">2026-03-30 22:41</t>
  </si>
  <si>
    <t xml:space="preserve">INC105188</t>
  </si>
  <si>
    <t xml:space="preserve">2026-03-30 22:43</t>
  </si>
  <si>
    <t xml:space="preserve">INC102334</t>
  </si>
  <si>
    <t xml:space="preserve">2026-03-30 23:05</t>
  </si>
  <si>
    <t xml:space="preserve">INC102841</t>
  </si>
  <si>
    <t xml:space="preserve">2026-03-31 01:03</t>
  </si>
  <si>
    <t xml:space="preserve">INC101931</t>
  </si>
  <si>
    <t xml:space="preserve">2026-03-31 05:20</t>
  </si>
  <si>
    <t xml:space="preserve">INC100814</t>
  </si>
  <si>
    <t xml:space="preserve">2026-03-31 06:40</t>
  </si>
  <si>
    <t xml:space="preserve">INC104938</t>
  </si>
  <si>
    <t xml:space="preserve">2026-03-31 11:26</t>
  </si>
  <si>
    <t xml:space="preserve">INC103665</t>
  </si>
  <si>
    <t xml:space="preserve">2026-03-31 12:27</t>
  </si>
  <si>
    <t xml:space="preserve">INC103889</t>
  </si>
  <si>
    <t xml:space="preserve">2026-03-31 15:00</t>
  </si>
  <si>
    <t xml:space="preserve">INC103337</t>
  </si>
  <si>
    <t xml:space="preserve">2026-03-31 18:40</t>
  </si>
  <si>
    <t xml:space="preserve">INC100673</t>
  </si>
  <si>
    <t xml:space="preserve">2026-03-31 19:16</t>
  </si>
  <si>
    <t xml:space="preserve">INC104921</t>
  </si>
  <si>
    <t xml:space="preserve">2026-03-31 19:59</t>
  </si>
  <si>
    <t xml:space="preserve">INC102647</t>
  </si>
  <si>
    <t xml:space="preserve">2026-03-31 23:07</t>
  </si>
  <si>
    <t xml:space="preserve">INC101964</t>
  </si>
  <si>
    <t xml:space="preserve">2026-03-31 23:12</t>
  </si>
  <si>
    <t xml:space="preserve">INC104839</t>
  </si>
  <si>
    <t xml:space="preserve">2026-03-31 23:54</t>
  </si>
  <si>
    <t xml:space="preserve">INC103412</t>
  </si>
  <si>
    <t xml:space="preserve">2026-04-01 00:47</t>
  </si>
  <si>
    <t xml:space="preserve">INC100052</t>
  </si>
  <si>
    <t xml:space="preserve">2026-04-01 02:39</t>
  </si>
  <si>
    <t xml:space="preserve">INC105313</t>
  </si>
  <si>
    <t xml:space="preserve">2026-04-01 03:33</t>
  </si>
  <si>
    <t xml:space="preserve">INC104183</t>
  </si>
  <si>
    <t xml:space="preserve">2026-04-01 03:57</t>
  </si>
  <si>
    <t xml:space="preserve">INC102771</t>
  </si>
  <si>
    <t xml:space="preserve">2026-04-01 05:05</t>
  </si>
  <si>
    <t xml:space="preserve">INC100169</t>
  </si>
  <si>
    <t xml:space="preserve">2026-04-01 05:25</t>
  </si>
  <si>
    <t xml:space="preserve">INC101034</t>
  </si>
  <si>
    <t xml:space="preserve">2026-04-01 07:26</t>
  </si>
  <si>
    <t xml:space="preserve">INC102901</t>
  </si>
  <si>
    <t xml:space="preserve">2026-04-01 09:13</t>
  </si>
  <si>
    <t xml:space="preserve">INC105364</t>
  </si>
  <si>
    <t xml:space="preserve">2026-04-01 09:50</t>
  </si>
  <si>
    <t xml:space="preserve">INC102071</t>
  </si>
  <si>
    <t xml:space="preserve">2026-04-01 10:17</t>
  </si>
  <si>
    <t xml:space="preserve">INC103941</t>
  </si>
  <si>
    <t xml:space="preserve">2026-04-01 14:04</t>
  </si>
  <si>
    <t xml:space="preserve">INC100472</t>
  </si>
  <si>
    <t xml:space="preserve">2026-04-01 15:53</t>
  </si>
  <si>
    <t xml:space="preserve">INC102348</t>
  </si>
  <si>
    <t xml:space="preserve">2026-04-01 22:12</t>
  </si>
  <si>
    <t xml:space="preserve">INC102706</t>
  </si>
  <si>
    <t xml:space="preserve">2026-04-01 22:43</t>
  </si>
  <si>
    <t xml:space="preserve">INC100445</t>
  </si>
  <si>
    <t xml:space="preserve">2026-04-01 23:57</t>
  </si>
  <si>
    <t xml:space="preserve">INC100183</t>
  </si>
  <si>
    <t xml:space="preserve">2026-04-02 01:15</t>
  </si>
  <si>
    <t xml:space="preserve">INC100423</t>
  </si>
  <si>
    <t xml:space="preserve">2026-04-02 02:52</t>
  </si>
  <si>
    <t xml:space="preserve">INC104826</t>
  </si>
  <si>
    <t xml:space="preserve">2026-04-02 04:27</t>
  </si>
  <si>
    <t xml:space="preserve">INC101444</t>
  </si>
  <si>
    <t xml:space="preserve">2026-04-02 04:28</t>
  </si>
  <si>
    <t xml:space="preserve">INC102723</t>
  </si>
  <si>
    <t xml:space="preserve">2026-04-02 05:13</t>
  </si>
  <si>
    <t xml:space="preserve">INC103954</t>
  </si>
  <si>
    <t xml:space="preserve">2026-04-02 06:35</t>
  </si>
  <si>
    <t xml:space="preserve">INC102261</t>
  </si>
  <si>
    <t xml:space="preserve">2026-04-02 06:53</t>
  </si>
  <si>
    <t xml:space="preserve">INC103627</t>
  </si>
  <si>
    <t xml:space="preserve">2026-04-02 07:05</t>
  </si>
  <si>
    <t xml:space="preserve">INC105319</t>
  </si>
  <si>
    <t xml:space="preserve">2026-04-02 07:21</t>
  </si>
  <si>
    <t xml:space="preserve">INC103196</t>
  </si>
  <si>
    <t xml:space="preserve">2026-04-02 09:00</t>
  </si>
  <si>
    <t xml:space="preserve">INC102215</t>
  </si>
  <si>
    <t xml:space="preserve">2026-04-02 11:18</t>
  </si>
  <si>
    <t xml:space="preserve">INC103451</t>
  </si>
  <si>
    <t xml:space="preserve">2026-04-02 11:33</t>
  </si>
  <si>
    <t xml:space="preserve">INC103224</t>
  </si>
  <si>
    <t xml:space="preserve">2026-04-02 12:36</t>
  </si>
  <si>
    <t xml:space="preserve">INC100591</t>
  </si>
  <si>
    <t xml:space="preserve">2026-04-02 15:24</t>
  </si>
  <si>
    <t xml:space="preserve">INC101394</t>
  </si>
  <si>
    <t xml:space="preserve">2026-04-02 15:55</t>
  </si>
  <si>
    <t xml:space="preserve">INC104438</t>
  </si>
  <si>
    <t xml:space="preserve">2026-04-02 16:07</t>
  </si>
  <si>
    <t xml:space="preserve">INC102588</t>
  </si>
  <si>
    <t xml:space="preserve">2026-04-02 19:01</t>
  </si>
  <si>
    <t xml:space="preserve">INC102745</t>
  </si>
  <si>
    <t xml:space="preserve">2026-04-02 22:20</t>
  </si>
  <si>
    <t xml:space="preserve">INC104513</t>
  </si>
  <si>
    <t xml:space="preserve">2026-04-03 00:58</t>
  </si>
  <si>
    <t xml:space="preserve">INC100716</t>
  </si>
  <si>
    <t xml:space="preserve">2026-04-03 03:53</t>
  </si>
  <si>
    <t xml:space="preserve">INC102029</t>
  </si>
  <si>
    <t xml:space="preserve">2026-04-03 06:35</t>
  </si>
  <si>
    <t xml:space="preserve">INC100375</t>
  </si>
  <si>
    <t xml:space="preserve">2026-04-03 08:08</t>
  </si>
  <si>
    <t xml:space="preserve">INC103126</t>
  </si>
  <si>
    <t xml:space="preserve">2026-04-03 09:07</t>
  </si>
  <si>
    <t xml:space="preserve">INC101858</t>
  </si>
  <si>
    <t xml:space="preserve">2026-04-03 09:47</t>
  </si>
  <si>
    <t xml:space="preserve">INC104407</t>
  </si>
  <si>
    <t xml:space="preserve">2026-04-03 10:09</t>
  </si>
  <si>
    <t xml:space="preserve">INC104766</t>
  </si>
  <si>
    <t xml:space="preserve">2026-04-03 12:29</t>
  </si>
  <si>
    <t xml:space="preserve">INC104601</t>
  </si>
  <si>
    <t xml:space="preserve">2026-04-03 12:37</t>
  </si>
  <si>
    <t xml:space="preserve">INC104533</t>
  </si>
  <si>
    <t xml:space="preserve">2026-04-03 15:57</t>
  </si>
  <si>
    <t xml:space="preserve">INC100571</t>
  </si>
  <si>
    <t xml:space="preserve">2026-04-03 15:58</t>
  </si>
  <si>
    <t xml:space="preserve">INC105353</t>
  </si>
  <si>
    <t xml:space="preserve">2026-04-03 16:00</t>
  </si>
  <si>
    <t xml:space="preserve">INC101454</t>
  </si>
  <si>
    <t xml:space="preserve">2026-04-03 17:10</t>
  </si>
  <si>
    <t xml:space="preserve">INC105222</t>
  </si>
  <si>
    <t xml:space="preserve">2026-04-03 17:56</t>
  </si>
  <si>
    <t xml:space="preserve">INC100649</t>
  </si>
  <si>
    <t xml:space="preserve">2026-04-03 19:42</t>
  </si>
  <si>
    <t xml:space="preserve">INC102659</t>
  </si>
  <si>
    <t xml:space="preserve">2026-04-03 21:40</t>
  </si>
  <si>
    <t xml:space="preserve">INC105234</t>
  </si>
  <si>
    <t xml:space="preserve">2026-04-03 21:48</t>
  </si>
  <si>
    <t xml:space="preserve">INC100309</t>
  </si>
  <si>
    <t xml:space="preserve">2026-04-03 22:09</t>
  </si>
  <si>
    <t xml:space="preserve">INC104482</t>
  </si>
  <si>
    <t xml:space="preserve">2026-04-03 23:36</t>
  </si>
  <si>
    <t xml:space="preserve">INC102737</t>
  </si>
  <si>
    <t xml:space="preserve">2026-04-04 00:55</t>
  </si>
  <si>
    <t xml:space="preserve">INC104235</t>
  </si>
  <si>
    <t xml:space="preserve">2026-04-04 02:40</t>
  </si>
  <si>
    <t xml:space="preserve">INC103254</t>
  </si>
  <si>
    <t xml:space="preserve">2026-04-04 03:13</t>
  </si>
  <si>
    <t xml:space="preserve">INC104914</t>
  </si>
  <si>
    <t xml:space="preserve">2026-04-04 05:08</t>
  </si>
  <si>
    <t xml:space="preserve">INC101398</t>
  </si>
  <si>
    <t xml:space="preserve">2026-04-04 08:22</t>
  </si>
  <si>
    <t xml:space="preserve">INC101422</t>
  </si>
  <si>
    <t xml:space="preserve">2026-04-04 13:22</t>
  </si>
  <si>
    <t xml:space="preserve">INC101918</t>
  </si>
  <si>
    <t xml:space="preserve">2026-04-04 14:23</t>
  </si>
  <si>
    <t xml:space="preserve">INC102752</t>
  </si>
  <si>
    <t xml:space="preserve">2026-04-04 15:07</t>
  </si>
  <si>
    <t xml:space="preserve">INC101367</t>
  </si>
  <si>
    <t xml:space="preserve">2026-04-04 16:23</t>
  </si>
  <si>
    <t xml:space="preserve">INC101943</t>
  </si>
  <si>
    <t xml:space="preserve">2026-04-04 17:38</t>
  </si>
  <si>
    <t xml:space="preserve">INC101641</t>
  </si>
  <si>
    <t xml:space="preserve">2026-04-04 20:04</t>
  </si>
  <si>
    <t xml:space="preserve">INC104952</t>
  </si>
  <si>
    <t xml:space="preserve">2026-04-04 20:48</t>
  </si>
  <si>
    <t xml:space="preserve">INC102423</t>
  </si>
  <si>
    <t xml:space="preserve">2026-04-04 21:33</t>
  </si>
  <si>
    <t xml:space="preserve">INC100448</t>
  </si>
  <si>
    <t xml:space="preserve">2026-04-04 23:45</t>
  </si>
  <si>
    <t xml:space="preserve">INC102044</t>
  </si>
  <si>
    <t xml:space="preserve">2026-04-04 23:47</t>
  </si>
  <si>
    <t xml:space="preserve">INC100301</t>
  </si>
  <si>
    <t xml:space="preserve">2026-04-05 00:51</t>
  </si>
  <si>
    <t xml:space="preserve">INC104765</t>
  </si>
  <si>
    <t xml:space="preserve">2026-04-05 02:21</t>
  </si>
  <si>
    <t xml:space="preserve">INC105151</t>
  </si>
  <si>
    <t xml:space="preserve">2026-04-05 03:17</t>
  </si>
  <si>
    <t xml:space="preserve">INC103539</t>
  </si>
  <si>
    <t xml:space="preserve">2026-04-05 09:59</t>
  </si>
  <si>
    <t xml:space="preserve">INC103912</t>
  </si>
  <si>
    <t xml:space="preserve">2026-04-05 11:03</t>
  </si>
  <si>
    <t xml:space="preserve">INC100278</t>
  </si>
  <si>
    <t xml:space="preserve">2026-04-05 11:58</t>
  </si>
  <si>
    <t xml:space="preserve">INC100760</t>
  </si>
  <si>
    <t xml:space="preserve">2026-04-05 19:58</t>
  </si>
  <si>
    <t xml:space="preserve">INC104911</t>
  </si>
  <si>
    <t xml:space="preserve">2026-04-05 20:38</t>
  </si>
  <si>
    <t xml:space="preserve">INC100875</t>
  </si>
  <si>
    <t xml:space="preserve">2026-04-05 22:40</t>
  </si>
  <si>
    <t xml:space="preserve">INC105156</t>
  </si>
  <si>
    <t xml:space="preserve">2026-04-06 00:51</t>
  </si>
  <si>
    <t xml:space="preserve">INC102354</t>
  </si>
  <si>
    <t xml:space="preserve">2026-04-06 01:02</t>
  </si>
  <si>
    <t xml:space="preserve">INC102208</t>
  </si>
  <si>
    <t xml:space="preserve">2026-04-06 02:09</t>
  </si>
  <si>
    <t xml:space="preserve">INC102068</t>
  </si>
  <si>
    <t xml:space="preserve">2026-04-06 03:58</t>
  </si>
  <si>
    <t xml:space="preserve">INC101882</t>
  </si>
  <si>
    <t xml:space="preserve">2026-04-06 04:57</t>
  </si>
  <si>
    <t xml:space="preserve">INC100510</t>
  </si>
  <si>
    <t xml:space="preserve">2026-04-06 05:25</t>
  </si>
  <si>
    <t xml:space="preserve">INC104804</t>
  </si>
  <si>
    <t xml:space="preserve">2026-04-06 10:05</t>
  </si>
  <si>
    <t xml:space="preserve">INC104283</t>
  </si>
  <si>
    <t xml:space="preserve">2026-04-06 11:18</t>
  </si>
  <si>
    <t xml:space="preserve">INC100777</t>
  </si>
  <si>
    <t xml:space="preserve">2026-04-06 14:19</t>
  </si>
  <si>
    <t xml:space="preserve">INC104557</t>
  </si>
  <si>
    <t xml:space="preserve">2026-04-06 15:21</t>
  </si>
  <si>
    <t xml:space="preserve">INC103844</t>
  </si>
  <si>
    <t xml:space="preserve">2026-04-06 15:28</t>
  </si>
  <si>
    <t xml:space="preserve">INC102785</t>
  </si>
  <si>
    <t xml:space="preserve">2026-04-06 16:01</t>
  </si>
  <si>
    <t xml:space="preserve">INC100944</t>
  </si>
  <si>
    <t xml:space="preserve">2026-04-06 16:17</t>
  </si>
  <si>
    <t xml:space="preserve">INC104390</t>
  </si>
  <si>
    <t xml:space="preserve">2026-04-06 16:37</t>
  </si>
  <si>
    <t xml:space="preserve">INC104326</t>
  </si>
  <si>
    <t xml:space="preserve">2026-04-06 17:17</t>
  </si>
  <si>
    <t xml:space="preserve">INC101728</t>
  </si>
  <si>
    <t xml:space="preserve">2026-04-06 19:09</t>
  </si>
  <si>
    <t xml:space="preserve">INC102662</t>
  </si>
  <si>
    <t xml:space="preserve">2026-04-06 19:46</t>
  </si>
  <si>
    <t xml:space="preserve">INC101186</t>
  </si>
  <si>
    <t xml:space="preserve">2026-04-06 21:08</t>
  </si>
  <si>
    <t xml:space="preserve">INC105111</t>
  </si>
  <si>
    <t xml:space="preserve">2026-04-06 21:27</t>
  </si>
  <si>
    <t xml:space="preserve">INC104655</t>
  </si>
  <si>
    <t xml:space="preserve">2026-04-06 22:18</t>
  </si>
  <si>
    <t xml:space="preserve">INC103772</t>
  </si>
  <si>
    <t xml:space="preserve">2026-04-06 22:37</t>
  </si>
  <si>
    <t xml:space="preserve">INC101192</t>
  </si>
  <si>
    <t xml:space="preserve">2026-04-06 23:15</t>
  </si>
  <si>
    <t xml:space="preserve">INC100700</t>
  </si>
  <si>
    <t xml:space="preserve">2026-04-06 23:40</t>
  </si>
  <si>
    <t xml:space="preserve">INC105025</t>
  </si>
  <si>
    <t xml:space="preserve">2026-04-07 08:31</t>
  </si>
  <si>
    <t xml:space="preserve">INC104081</t>
  </si>
  <si>
    <t xml:space="preserve">2026-04-07 08:45</t>
  </si>
  <si>
    <t xml:space="preserve">INC100374</t>
  </si>
  <si>
    <t xml:space="preserve">2026-04-07 09:25</t>
  </si>
  <si>
    <t xml:space="preserve">INC104334</t>
  </si>
  <si>
    <t xml:space="preserve">2026-04-07 10:07</t>
  </si>
  <si>
    <t xml:space="preserve">INC105386</t>
  </si>
  <si>
    <t xml:space="preserve">2026-04-07 13:49</t>
  </si>
  <si>
    <t xml:space="preserve">INC102426</t>
  </si>
  <si>
    <t xml:space="preserve">2026-04-07 19:03</t>
  </si>
  <si>
    <t xml:space="preserve">INC101313</t>
  </si>
  <si>
    <t xml:space="preserve">2026-04-07 21:37</t>
  </si>
  <si>
    <t xml:space="preserve">INC102106</t>
  </si>
  <si>
    <t xml:space="preserve">2026-04-08 02:30</t>
  </si>
  <si>
    <t xml:space="preserve">INC102605</t>
  </si>
  <si>
    <t xml:space="preserve">2026-04-08 03:16</t>
  </si>
  <si>
    <t xml:space="preserve">INC102432</t>
  </si>
  <si>
    <t xml:space="preserve">2026-04-08 04:42</t>
  </si>
  <si>
    <t xml:space="preserve">INC103217</t>
  </si>
  <si>
    <t xml:space="preserve">2026-04-08 05:33</t>
  </si>
  <si>
    <t xml:space="preserve">INC104036</t>
  </si>
  <si>
    <t xml:space="preserve">2026-04-08 07:56</t>
  </si>
  <si>
    <t xml:space="preserve">INC101813</t>
  </si>
  <si>
    <t xml:space="preserve">2026-04-08 08:17</t>
  </si>
  <si>
    <t xml:space="preserve">INC100321</t>
  </si>
  <si>
    <t xml:space="preserve">2026-04-08 08:58</t>
  </si>
  <si>
    <t xml:space="preserve">INC104279</t>
  </si>
  <si>
    <t xml:space="preserve">2026-04-08 10:34</t>
  </si>
  <si>
    <t xml:space="preserve">INC102983</t>
  </si>
  <si>
    <t xml:space="preserve">2026-04-08 13:47</t>
  </si>
  <si>
    <t xml:space="preserve">INC103290</t>
  </si>
  <si>
    <t xml:space="preserve">2026-04-08 14:36</t>
  </si>
  <si>
    <t xml:space="preserve">INC100124</t>
  </si>
  <si>
    <t xml:space="preserve">2026-04-08 18:59</t>
  </si>
  <si>
    <t xml:space="preserve">INC103361</t>
  </si>
  <si>
    <t xml:space="preserve">2026-04-08 23:08</t>
  </si>
  <si>
    <t xml:space="preserve">INC103200</t>
  </si>
  <si>
    <t xml:space="preserve">2026-04-09 00:03</t>
  </si>
  <si>
    <t xml:space="preserve">INC101531</t>
  </si>
  <si>
    <t xml:space="preserve">2026-04-09 00:55</t>
  </si>
  <si>
    <t xml:space="preserve">INC100987</t>
  </si>
  <si>
    <t xml:space="preserve">2026-04-09 01:32</t>
  </si>
  <si>
    <t xml:space="preserve">INC103605</t>
  </si>
  <si>
    <t xml:space="preserve">2026-04-09 04:56</t>
  </si>
  <si>
    <t xml:space="preserve">INC100464</t>
  </si>
  <si>
    <t xml:space="preserve">2026-04-09 10:13</t>
  </si>
  <si>
    <t xml:space="preserve">INC100869</t>
  </si>
  <si>
    <t xml:space="preserve">2026-04-09 11:18</t>
  </si>
  <si>
    <t xml:space="preserve">INC103047</t>
  </si>
  <si>
    <t xml:space="preserve">2026-04-09 13:43</t>
  </si>
  <si>
    <t xml:space="preserve">INC102664</t>
  </si>
  <si>
    <t xml:space="preserve">2026-04-09 15:19</t>
  </si>
  <si>
    <t xml:space="preserve">INC104625</t>
  </si>
  <si>
    <t xml:space="preserve">2026-04-09 16:44</t>
  </si>
  <si>
    <t xml:space="preserve">INC100014</t>
  </si>
  <si>
    <t xml:space="preserve">2026-04-09 17:53</t>
  </si>
  <si>
    <t xml:space="preserve">INC101157</t>
  </si>
  <si>
    <t xml:space="preserve">2026-04-09 22:44</t>
  </si>
  <si>
    <t xml:space="preserve">INC105052</t>
  </si>
  <si>
    <t xml:space="preserve">2026-04-10 00:12</t>
  </si>
  <si>
    <t xml:space="preserve">INC102226</t>
  </si>
  <si>
    <t xml:space="preserve">2026-04-10 01:35</t>
  </si>
  <si>
    <t xml:space="preserve">INC101357</t>
  </si>
  <si>
    <t xml:space="preserve">2026-04-10 02:09</t>
  </si>
  <si>
    <t xml:space="preserve">INC103634</t>
  </si>
  <si>
    <t xml:space="preserve">2026-04-10 03:08</t>
  </si>
  <si>
    <t xml:space="preserve">INC102102</t>
  </si>
  <si>
    <t xml:space="preserve">2026-04-10 03:35</t>
  </si>
  <si>
    <t xml:space="preserve">INC102782</t>
  </si>
  <si>
    <t xml:space="preserve">2026-04-10 04:46</t>
  </si>
  <si>
    <t xml:space="preserve">INC104393</t>
  </si>
  <si>
    <t xml:space="preserve">2026-04-10 08:14</t>
  </si>
  <si>
    <t xml:space="preserve">INC100784</t>
  </si>
  <si>
    <t xml:space="preserve">2026-04-10 09:37</t>
  </si>
  <si>
    <t xml:space="preserve">INC102442</t>
  </si>
  <si>
    <t xml:space="preserve">2026-04-10 10:17</t>
  </si>
  <si>
    <t xml:space="preserve">INC103533</t>
  </si>
  <si>
    <t xml:space="preserve">2026-04-10 12:34</t>
  </si>
  <si>
    <t xml:space="preserve">INC101292</t>
  </si>
  <si>
    <t xml:space="preserve">2026-04-10 14:06</t>
  </si>
  <si>
    <t xml:space="preserve">INC103449</t>
  </si>
  <si>
    <t xml:space="preserve">2026-04-10 18:50</t>
  </si>
  <si>
    <t xml:space="preserve">INC102942</t>
  </si>
  <si>
    <t xml:space="preserve">2026-04-10 22:48</t>
  </si>
  <si>
    <t xml:space="preserve">INC105107</t>
  </si>
  <si>
    <t xml:space="preserve">2026-04-11 00:01</t>
  </si>
  <si>
    <t xml:space="preserve">INC102516</t>
  </si>
  <si>
    <t xml:space="preserve">2026-04-11 02:08</t>
  </si>
  <si>
    <t xml:space="preserve">INC100293</t>
  </si>
  <si>
    <t xml:space="preserve">2026-04-11 07:25</t>
  </si>
  <si>
    <t xml:space="preserve">INC105214</t>
  </si>
  <si>
    <t xml:space="preserve">2026-04-11 08:31</t>
  </si>
  <si>
    <t xml:space="preserve">INC100878</t>
  </si>
  <si>
    <t xml:space="preserve">2026-04-11 10:10</t>
  </si>
  <si>
    <t xml:space="preserve">INC101272</t>
  </si>
  <si>
    <t xml:space="preserve">2026-04-11 10:13</t>
  </si>
  <si>
    <t xml:space="preserve">INC104304</t>
  </si>
  <si>
    <t xml:space="preserve">2026-04-11 13:09</t>
  </si>
  <si>
    <t xml:space="preserve">INC104563</t>
  </si>
  <si>
    <t xml:space="preserve">2026-04-11 13:38</t>
  </si>
  <si>
    <t xml:space="preserve">INC103164</t>
  </si>
  <si>
    <t xml:space="preserve">2026-04-11 17:50</t>
  </si>
  <si>
    <t xml:space="preserve">INC105046</t>
  </si>
  <si>
    <t xml:space="preserve">2026-04-11 20:29</t>
  </si>
  <si>
    <t xml:space="preserve">INC102932</t>
  </si>
  <si>
    <t xml:space="preserve">2026-04-11 21:48</t>
  </si>
  <si>
    <t xml:space="preserve">INC100809</t>
  </si>
  <si>
    <t xml:space="preserve">2026-04-11 21:58</t>
  </si>
  <si>
    <t xml:space="preserve">INC103901</t>
  </si>
  <si>
    <t xml:space="preserve">2026-04-12 01:05</t>
  </si>
  <si>
    <t xml:space="preserve">INC104045</t>
  </si>
  <si>
    <t xml:space="preserve">2026-04-12 01:42</t>
  </si>
  <si>
    <t xml:space="preserve">INC105249</t>
  </si>
  <si>
    <t xml:space="preserve">2026-04-12 03:19</t>
  </si>
  <si>
    <t xml:space="preserve">INC103628</t>
  </si>
  <si>
    <t xml:space="preserve">2026-04-12 05:12</t>
  </si>
  <si>
    <t xml:space="preserve">INC102846</t>
  </si>
  <si>
    <t xml:space="preserve">2026-04-12 05:52</t>
  </si>
  <si>
    <t xml:space="preserve">INC101180</t>
  </si>
  <si>
    <t xml:space="preserve">2026-04-12 06:48</t>
  </si>
  <si>
    <t xml:space="preserve">INC100150</t>
  </si>
  <si>
    <t xml:space="preserve">2026-04-12 07:54</t>
  </si>
  <si>
    <t xml:space="preserve">INC102050</t>
  </si>
  <si>
    <t xml:space="preserve">2026-04-12 08:10</t>
  </si>
  <si>
    <t xml:space="preserve">INC103440</t>
  </si>
  <si>
    <t xml:space="preserve">2026-04-12 13:55</t>
  </si>
  <si>
    <t xml:space="preserve">INC103354</t>
  </si>
  <si>
    <t xml:space="preserve">2026-04-12 17:26</t>
  </si>
  <si>
    <t xml:space="preserve">INC102727</t>
  </si>
  <si>
    <t xml:space="preserve">2026-04-12 17:48</t>
  </si>
  <si>
    <t xml:space="preserve">INC104889</t>
  </si>
  <si>
    <t xml:space="preserve">2026-04-12 17:57</t>
  </si>
  <si>
    <t xml:space="preserve">INC104423</t>
  </si>
  <si>
    <t xml:space="preserve">2026-04-12 18:40</t>
  </si>
  <si>
    <t xml:space="preserve">INC102998</t>
  </si>
  <si>
    <t xml:space="preserve">2026-04-12 19:01</t>
  </si>
  <si>
    <t xml:space="preserve">INC105275</t>
  </si>
  <si>
    <t xml:space="preserve">2026-04-12 21:09</t>
  </si>
  <si>
    <t xml:space="preserve">INC102238</t>
  </si>
  <si>
    <t xml:space="preserve">2026-04-12 21:13</t>
  </si>
  <si>
    <t xml:space="preserve">INC104017</t>
  </si>
  <si>
    <t xml:space="preserve">2026-04-12 22:35</t>
  </si>
  <si>
    <t xml:space="preserve">INC101360</t>
  </si>
  <si>
    <t xml:space="preserve">2026-04-13 00:24</t>
  </si>
  <si>
    <t xml:space="preserve">INC105332</t>
  </si>
  <si>
    <t xml:space="preserve">2026-04-13 01:21</t>
  </si>
  <si>
    <t xml:space="preserve">INC100409</t>
  </si>
  <si>
    <t xml:space="preserve">2026-04-13 02:17</t>
  </si>
  <si>
    <t xml:space="preserve">INC104929</t>
  </si>
  <si>
    <t xml:space="preserve">2026-04-13 05:13</t>
  </si>
  <si>
    <t xml:space="preserve">INC101653</t>
  </si>
  <si>
    <t xml:space="preserve">2026-04-13 05:38</t>
  </si>
  <si>
    <t xml:space="preserve">INC105003</t>
  </si>
  <si>
    <t xml:space="preserve">2026-04-13 05:51</t>
  </si>
  <si>
    <t xml:space="preserve">INC102571</t>
  </si>
  <si>
    <t xml:space="preserve">2026-04-13 06:12</t>
  </si>
  <si>
    <t xml:space="preserve">INC101675</t>
  </si>
  <si>
    <t xml:space="preserve">2026-04-13 06:49</t>
  </si>
  <si>
    <t xml:space="preserve">INC102661</t>
  </si>
  <si>
    <t xml:space="preserve">2026-04-13 07:12</t>
  </si>
  <si>
    <t xml:space="preserve">INC103109</t>
  </si>
  <si>
    <t xml:space="preserve">2026-04-13 07:20</t>
  </si>
  <si>
    <t xml:space="preserve">INC102909</t>
  </si>
  <si>
    <t xml:space="preserve">2026-04-13 07:31</t>
  </si>
  <si>
    <t xml:space="preserve">INC103006</t>
  </si>
  <si>
    <t xml:space="preserve">2026-04-13 10:39</t>
  </si>
  <si>
    <t xml:space="preserve">INC103233</t>
  </si>
  <si>
    <t xml:space="preserve">2026-04-13 10:45</t>
  </si>
  <si>
    <t xml:space="preserve">INC100576</t>
  </si>
  <si>
    <t xml:space="preserve">2026-04-13 10:59</t>
  </si>
  <si>
    <t xml:space="preserve">INC102257</t>
  </si>
  <si>
    <t xml:space="preserve">2026-04-13 12:34</t>
  </si>
  <si>
    <t xml:space="preserve">INC104206</t>
  </si>
  <si>
    <t xml:space="preserve">2026-04-13 13:22</t>
  </si>
  <si>
    <t xml:space="preserve">INC103099</t>
  </si>
  <si>
    <t xml:space="preserve">2026-04-13 17:53</t>
  </si>
  <si>
    <t xml:space="preserve">INC103131</t>
  </si>
  <si>
    <t xml:space="preserve">2026-04-13 18:13</t>
  </si>
  <si>
    <t xml:space="preserve">INC102141</t>
  </si>
  <si>
    <t xml:space="preserve">2026-04-13 19:32</t>
  </si>
  <si>
    <t xml:space="preserve">INC102457</t>
  </si>
  <si>
    <t xml:space="preserve">2026-04-13 20:11</t>
  </si>
  <si>
    <t xml:space="preserve">INC100563</t>
  </si>
  <si>
    <t xml:space="preserve">2026-04-13 21:32</t>
  </si>
  <si>
    <t xml:space="preserve">INC104332</t>
  </si>
  <si>
    <t xml:space="preserve">2026-04-14 04:11</t>
  </si>
  <si>
    <t xml:space="preserve">INC100225</t>
  </si>
  <si>
    <t xml:space="preserve">2026-04-14 09:09</t>
  </si>
  <si>
    <t xml:space="preserve">INC100818</t>
  </si>
  <si>
    <t xml:space="preserve">2026-04-14 10:01</t>
  </si>
  <si>
    <t xml:space="preserve">INC103249</t>
  </si>
  <si>
    <t xml:space="preserve">2026-04-14 10:12</t>
  </si>
  <si>
    <t xml:space="preserve">INC102792</t>
  </si>
  <si>
    <t xml:space="preserve">2026-04-14 10:47</t>
  </si>
  <si>
    <t xml:space="preserve">INC100067</t>
  </si>
  <si>
    <t xml:space="preserve">2026-04-14 12:21</t>
  </si>
  <si>
    <t xml:space="preserve">INC103862</t>
  </si>
  <si>
    <t xml:space="preserve">2026-04-14 12:51</t>
  </si>
  <si>
    <t xml:space="preserve">INC100976</t>
  </si>
  <si>
    <t xml:space="preserve">2026-04-14 12:53</t>
  </si>
  <si>
    <t xml:space="preserve">INC100139</t>
  </si>
  <si>
    <t xml:space="preserve">2026-04-14 13:09</t>
  </si>
  <si>
    <t xml:space="preserve">INC105041</t>
  </si>
  <si>
    <t xml:space="preserve">2026-04-14 14:13</t>
  </si>
  <si>
    <t xml:space="preserve">INC100494</t>
  </si>
  <si>
    <t xml:space="preserve">2026-04-14 14:14</t>
  </si>
  <si>
    <t xml:space="preserve">INC101619</t>
  </si>
  <si>
    <t xml:space="preserve">2026-04-14 14:25</t>
  </si>
  <si>
    <t xml:space="preserve">INC101427</t>
  </si>
  <si>
    <t xml:space="preserve">2026-04-14 20:52</t>
  </si>
  <si>
    <t xml:space="preserve">INC102168</t>
  </si>
  <si>
    <t xml:space="preserve">2026-04-14 22:44</t>
  </si>
  <si>
    <t xml:space="preserve">INC100453</t>
  </si>
  <si>
    <t xml:space="preserve">2026-04-15 01:12</t>
  </si>
  <si>
    <t xml:space="preserve">INC100279</t>
  </si>
  <si>
    <t xml:space="preserve">2026-04-15 06:22</t>
  </si>
  <si>
    <t xml:space="preserve">INC102649</t>
  </si>
  <si>
    <t xml:space="preserve">2026-04-15 06:32</t>
  </si>
  <si>
    <t xml:space="preserve">INC103271</t>
  </si>
  <si>
    <t xml:space="preserve">2026-04-15 07:20</t>
  </si>
  <si>
    <t xml:space="preserve">INC102716</t>
  </si>
  <si>
    <t xml:space="preserve">2026-04-15 10:19</t>
  </si>
  <si>
    <t xml:space="preserve">INC105385</t>
  </si>
  <si>
    <t xml:space="preserve">2026-04-15 13:51</t>
  </si>
  <si>
    <t xml:space="preserve">INC100559</t>
  </si>
  <si>
    <t xml:space="preserve">2026-04-15 15:41</t>
  </si>
  <si>
    <t xml:space="preserve">INC102474</t>
  </si>
  <si>
    <t xml:space="preserve">2026-04-15 23:47</t>
  </si>
  <si>
    <t xml:space="preserve">INC104872</t>
  </si>
  <si>
    <t xml:space="preserve">2026-04-16 00:09</t>
  </si>
  <si>
    <t xml:space="preserve">INC105116</t>
  </si>
  <si>
    <t xml:space="preserve">2026-04-16 00:21</t>
  </si>
  <si>
    <t xml:space="preserve">INC102761</t>
  </si>
  <si>
    <t xml:space="preserve">2026-04-16 02:23</t>
  </si>
  <si>
    <t xml:space="preserve">INC102954</t>
  </si>
  <si>
    <t xml:space="preserve">2026-04-16 02:30</t>
  </si>
  <si>
    <t xml:space="preserve">INC100533</t>
  </si>
  <si>
    <t xml:space="preserve">2026-04-16 02:56</t>
  </si>
  <si>
    <t xml:space="preserve">INC100541</t>
  </si>
  <si>
    <t xml:space="preserve">2026-04-16 03:59</t>
  </si>
  <si>
    <t xml:space="preserve">INC105159</t>
  </si>
  <si>
    <t xml:space="preserve">2026-04-16 04:51</t>
  </si>
  <si>
    <t xml:space="preserve">INC100129</t>
  </si>
  <si>
    <t xml:space="preserve">2026-04-16 06:17</t>
  </si>
  <si>
    <t xml:space="preserve">INC104717</t>
  </si>
  <si>
    <t xml:space="preserve">2026-04-16 06:49</t>
  </si>
  <si>
    <t xml:space="preserve">INC103309</t>
  </si>
  <si>
    <t xml:space="preserve">2026-04-16 07:51</t>
  </si>
  <si>
    <t xml:space="preserve">INC100417</t>
  </si>
  <si>
    <t xml:space="preserve">2026-04-16 08:26</t>
  </si>
  <si>
    <t xml:space="preserve">INC102273</t>
  </si>
  <si>
    <t xml:space="preserve">2026-04-16 08:56</t>
  </si>
  <si>
    <t xml:space="preserve">INC101642</t>
  </si>
  <si>
    <t xml:space="preserve">2026-04-16 09:51</t>
  </si>
  <si>
    <t xml:space="preserve">INC102860</t>
  </si>
  <si>
    <t xml:space="preserve">2026-04-16 10:42</t>
  </si>
  <si>
    <t xml:space="preserve">INC101930</t>
  </si>
  <si>
    <t xml:space="preserve">2026-04-16 12:09</t>
  </si>
  <si>
    <t xml:space="preserve">INC102795</t>
  </si>
  <si>
    <t xml:space="preserve">2026-04-16 12:37</t>
  </si>
  <si>
    <t xml:space="preserve">INC100073</t>
  </si>
  <si>
    <t xml:space="preserve">2026-04-16 15:41</t>
  </si>
  <si>
    <t xml:space="preserve">INC104873</t>
  </si>
  <si>
    <t xml:space="preserve">2026-04-16 20:59</t>
  </si>
  <si>
    <t xml:space="preserve">INC103067</t>
  </si>
  <si>
    <t xml:space="preserve">2026-04-16 21:57</t>
  </si>
  <si>
    <t xml:space="preserve">INC104581</t>
  </si>
  <si>
    <t xml:space="preserve">2026-04-16 22:08</t>
  </si>
  <si>
    <t xml:space="preserve">INC103331</t>
  </si>
  <si>
    <t xml:space="preserve">2026-04-16 22:39</t>
  </si>
  <si>
    <t xml:space="preserve">INC101025</t>
  </si>
  <si>
    <t xml:space="preserve">2026-04-17 00:30</t>
  </si>
  <si>
    <t xml:space="preserve">INC105381</t>
  </si>
  <si>
    <t xml:space="preserve">2026-04-17 04:57</t>
  </si>
  <si>
    <t xml:space="preserve">INC100378</t>
  </si>
  <si>
    <t xml:space="preserve">2026-04-17 07:17</t>
  </si>
  <si>
    <t xml:space="preserve">INC104657</t>
  </si>
  <si>
    <t xml:space="preserve">2026-04-17 08:23</t>
  </si>
  <si>
    <t xml:space="preserve">INC103264</t>
  </si>
  <si>
    <t xml:space="preserve">2026-04-17 10:52</t>
  </si>
  <si>
    <t xml:space="preserve">INC102818</t>
  </si>
  <si>
    <t xml:space="preserve">2026-04-17 13:35</t>
  </si>
  <si>
    <t xml:space="preserve">INC104318</t>
  </si>
  <si>
    <t xml:space="preserve">2026-04-17 13:59</t>
  </si>
  <si>
    <t xml:space="preserve">INC103751</t>
  </si>
  <si>
    <t xml:space="preserve">2026-04-17 15:07</t>
  </si>
  <si>
    <t xml:space="preserve">INC100029</t>
  </si>
  <si>
    <t xml:space="preserve">2026-04-17 15:42</t>
  </si>
  <si>
    <t xml:space="preserve">INC100457</t>
  </si>
  <si>
    <t xml:space="preserve">2026-04-17 17:19</t>
  </si>
  <si>
    <t xml:space="preserve">INC103143</t>
  </si>
  <si>
    <t xml:space="preserve">2026-04-18 01:26</t>
  </si>
  <si>
    <t xml:space="preserve">INC105375</t>
  </si>
  <si>
    <t xml:space="preserve">INC102320</t>
  </si>
  <si>
    <t xml:space="preserve">2026-04-18 02:38</t>
  </si>
  <si>
    <t xml:space="preserve">INC101752</t>
  </si>
  <si>
    <t xml:space="preserve">2026-04-18 02:55</t>
  </si>
  <si>
    <t xml:space="preserve">INC104479</t>
  </si>
  <si>
    <t xml:space="preserve">2026-04-18 04:15</t>
  </si>
  <si>
    <t xml:space="preserve">INC104948</t>
  </si>
  <si>
    <t xml:space="preserve">2026-04-18 04:54</t>
  </si>
  <si>
    <t xml:space="preserve">INC101895</t>
  </si>
  <si>
    <t xml:space="preserve">2026-04-18 13:48</t>
  </si>
  <si>
    <t xml:space="preserve">INC102192</t>
  </si>
  <si>
    <t xml:space="preserve">2026-04-18 13:50</t>
  </si>
  <si>
    <t xml:space="preserve">INC101891</t>
  </si>
  <si>
    <t xml:space="preserve">2026-04-18 14:58</t>
  </si>
  <si>
    <t xml:space="preserve">INC104721</t>
  </si>
  <si>
    <t xml:space="preserve">2026-04-18 15:37</t>
  </si>
  <si>
    <t xml:space="preserve">INC104779</t>
  </si>
  <si>
    <t xml:space="preserve">2026-04-18 22:05</t>
  </si>
  <si>
    <t xml:space="preserve">INC104654</t>
  </si>
  <si>
    <t xml:space="preserve">2026-04-18 22:37</t>
  </si>
  <si>
    <t xml:space="preserve">INC104582</t>
  </si>
  <si>
    <t xml:space="preserve">2026-04-19 00:01</t>
  </si>
  <si>
    <t xml:space="preserve">INC104033</t>
  </si>
  <si>
    <t xml:space="preserve">2026-04-19 01:25</t>
  </si>
  <si>
    <t xml:space="preserve">INC100020</t>
  </si>
  <si>
    <t xml:space="preserve">2026-04-19 02:34</t>
  </si>
  <si>
    <t xml:space="preserve">INC101624</t>
  </si>
  <si>
    <t xml:space="preserve">2026-04-19 02:39</t>
  </si>
  <si>
    <t xml:space="preserve">INC104790</t>
  </si>
  <si>
    <t xml:space="preserve">2026-04-19 03:33</t>
  </si>
  <si>
    <t xml:space="preserve">INC103611</t>
  </si>
  <si>
    <t xml:space="preserve">2026-04-19 03:40</t>
  </si>
  <si>
    <t xml:space="preserve">INC100039</t>
  </si>
  <si>
    <t xml:space="preserve">2026-04-19 03:46</t>
  </si>
  <si>
    <t xml:space="preserve">INC100266</t>
  </si>
  <si>
    <t xml:space="preserve">2026-04-19 06:01</t>
  </si>
  <si>
    <t xml:space="preserve">INC101698</t>
  </si>
  <si>
    <t xml:space="preserve">2026-04-19 08:00</t>
  </si>
  <si>
    <t xml:space="preserve">INC103496</t>
  </si>
  <si>
    <t xml:space="preserve">2026-04-19 11:01</t>
  </si>
  <si>
    <t xml:space="preserve">INC100729</t>
  </si>
  <si>
    <t xml:space="preserve">2026-04-19 14:24</t>
  </si>
  <si>
    <t xml:space="preserve">INC105393</t>
  </si>
  <si>
    <t xml:space="preserve">2026-04-19 19:28</t>
  </si>
  <si>
    <t xml:space="preserve">INC105279</t>
  </si>
  <si>
    <t xml:space="preserve">2026-04-19 20:42</t>
  </si>
  <si>
    <t xml:space="preserve">INC103643</t>
  </si>
  <si>
    <t xml:space="preserve">2026-04-19 22:32</t>
  </si>
  <si>
    <t xml:space="preserve">INC103151</t>
  </si>
  <si>
    <t xml:space="preserve">2026-04-20 00:06</t>
  </si>
  <si>
    <t xml:space="preserve">INC100245</t>
  </si>
  <si>
    <t xml:space="preserve">2026-04-20 01:22</t>
  </si>
  <si>
    <t xml:space="preserve">INC104442</t>
  </si>
  <si>
    <t xml:space="preserve">2026-04-20 02:09</t>
  </si>
  <si>
    <t xml:space="preserve">INC104792</t>
  </si>
  <si>
    <t xml:space="preserve">2026-04-20 04:24</t>
  </si>
  <si>
    <t xml:space="preserve">INC103423</t>
  </si>
  <si>
    <t xml:space="preserve">2026-04-20 04:48</t>
  </si>
  <si>
    <t xml:space="preserve">INC104274</t>
  </si>
  <si>
    <t xml:space="preserve">2026-04-20 07:01</t>
  </si>
  <si>
    <t xml:space="preserve">INC103495</t>
  </si>
  <si>
    <t xml:space="preserve">2026-04-20 08:53</t>
  </si>
  <si>
    <t xml:space="preserve">INC102016</t>
  </si>
  <si>
    <t xml:space="preserve">2026-04-20 17:01</t>
  </si>
  <si>
    <t xml:space="preserve">INC101911</t>
  </si>
  <si>
    <t xml:space="preserve">2026-04-20 17:56</t>
  </si>
  <si>
    <t xml:space="preserve">INC105305</t>
  </si>
  <si>
    <t xml:space="preserve">2026-04-20 20:00</t>
  </si>
  <si>
    <t xml:space="preserve">INC105271</t>
  </si>
  <si>
    <t xml:space="preserve">2026-04-20 20:14</t>
  </si>
  <si>
    <t xml:space="preserve">INC103596</t>
  </si>
  <si>
    <t xml:space="preserve">2026-04-20 21:43</t>
  </si>
  <si>
    <t xml:space="preserve">INC101275</t>
  </si>
  <si>
    <t xml:space="preserve">2026-04-20 21:59</t>
  </si>
  <si>
    <t xml:space="preserve">INC101511</t>
  </si>
  <si>
    <t xml:space="preserve">2026-04-21 03:42</t>
  </si>
  <si>
    <t xml:space="preserve">INC101499</t>
  </si>
  <si>
    <t xml:space="preserve">2026-04-21 03:56</t>
  </si>
  <si>
    <t xml:space="preserve">INC102323</t>
  </si>
  <si>
    <t xml:space="preserve">2026-04-21 05:12</t>
  </si>
  <si>
    <t xml:space="preserve">INC103714</t>
  </si>
  <si>
    <t xml:space="preserve">2026-04-21 06:17</t>
  </si>
  <si>
    <t xml:space="preserve">INC103796</t>
  </si>
  <si>
    <t xml:space="preserve">2026-04-21 09:15</t>
  </si>
  <si>
    <t xml:space="preserve">INC104098</t>
  </si>
  <si>
    <t xml:space="preserve">2026-04-21 12:00</t>
  </si>
  <si>
    <t xml:space="preserve">INC102425</t>
  </si>
  <si>
    <t xml:space="preserve">2026-04-21 14:57</t>
  </si>
  <si>
    <t xml:space="preserve">INC100284</t>
  </si>
  <si>
    <t xml:space="preserve">2026-04-21 15:19</t>
  </si>
  <si>
    <t xml:space="preserve">INC103918</t>
  </si>
  <si>
    <t xml:space="preserve">2026-04-21 16:54</t>
  </si>
  <si>
    <t xml:space="preserve">INC103882</t>
  </si>
  <si>
    <t xml:space="preserve">2026-04-22 00:48</t>
  </si>
  <si>
    <t xml:space="preserve">INC104138</t>
  </si>
  <si>
    <t xml:space="preserve">2026-04-22 01:28</t>
  </si>
  <si>
    <t xml:space="preserve">INC100412</t>
  </si>
  <si>
    <t xml:space="preserve">2026-04-22 02:41</t>
  </si>
  <si>
    <t xml:space="preserve">INC102506</t>
  </si>
  <si>
    <t xml:space="preserve">2026-04-22 04:11</t>
  </si>
  <si>
    <t xml:space="preserve">INC101933</t>
  </si>
  <si>
    <t xml:space="preserve">2026-04-22 07:10</t>
  </si>
  <si>
    <t xml:space="preserve">INC104150</t>
  </si>
  <si>
    <t xml:space="preserve">2026-04-22 07:49</t>
  </si>
  <si>
    <t xml:space="preserve">INC101509</t>
  </si>
  <si>
    <t xml:space="preserve">2026-04-22 09:06</t>
  </si>
  <si>
    <t xml:space="preserve">INC103259</t>
  </si>
  <si>
    <t xml:space="preserve">2026-04-22 14:45</t>
  </si>
  <si>
    <t xml:space="preserve">INC103035</t>
  </si>
  <si>
    <t xml:space="preserve">2026-04-22 15:22</t>
  </si>
  <si>
    <t xml:space="preserve">INC102545</t>
  </si>
  <si>
    <t xml:space="preserve">2026-04-22 17:04</t>
  </si>
  <si>
    <t xml:space="preserve">INC100051</t>
  </si>
  <si>
    <t xml:space="preserve">2026-04-22 17:17</t>
  </si>
  <si>
    <t xml:space="preserve">INC103058</t>
  </si>
  <si>
    <t xml:space="preserve">2026-04-22 17:34</t>
  </si>
  <si>
    <t xml:space="preserve">INC104801</t>
  </si>
  <si>
    <t xml:space="preserve">2026-04-22 21:56</t>
  </si>
  <si>
    <t xml:space="preserve">INC104297</t>
  </si>
  <si>
    <t xml:space="preserve">2026-04-22 22:09</t>
  </si>
  <si>
    <t xml:space="preserve">INC103972</t>
  </si>
  <si>
    <t xml:space="preserve">2026-04-23 00:01</t>
  </si>
  <si>
    <t xml:space="preserve">INC104886</t>
  </si>
  <si>
    <t xml:space="preserve">2026-04-23 00:35</t>
  </si>
  <si>
    <t xml:space="preserve">INC105345</t>
  </si>
  <si>
    <t xml:space="preserve">2026-04-23 03:24</t>
  </si>
  <si>
    <t xml:space="preserve">INC102468</t>
  </si>
  <si>
    <t xml:space="preserve">2026-04-23 04:35</t>
  </si>
  <si>
    <t xml:space="preserve">INC101662</t>
  </si>
  <si>
    <t xml:space="preserve">2026-04-23 08:38</t>
  </si>
  <si>
    <t xml:space="preserve">INC103939</t>
  </si>
  <si>
    <t xml:space="preserve">2026-04-23 11:50</t>
  </si>
  <si>
    <t xml:space="preserve">INC104648</t>
  </si>
  <si>
    <t xml:space="preserve">2026-04-23 11:54</t>
  </si>
  <si>
    <t xml:space="preserve">INC101195</t>
  </si>
  <si>
    <t xml:space="preserve">2026-04-23 15:43</t>
  </si>
  <si>
    <t xml:space="preserve">INC101548</t>
  </si>
  <si>
    <t xml:space="preserve">2026-04-23 23:00</t>
  </si>
  <si>
    <t xml:space="preserve">INC102303</t>
  </si>
  <si>
    <t xml:space="preserve">2026-04-23 23:13</t>
  </si>
  <si>
    <t xml:space="preserve">INC101790</t>
  </si>
  <si>
    <t xml:space="preserve">2026-04-23 23:20</t>
  </si>
  <si>
    <t xml:space="preserve">INC101151</t>
  </si>
  <si>
    <t xml:space="preserve">2026-04-24 01:34</t>
  </si>
  <si>
    <t xml:space="preserve">INC103458</t>
  </si>
  <si>
    <t xml:space="preserve">2026-04-24 02:30</t>
  </si>
  <si>
    <t xml:space="preserve">INC103554</t>
  </si>
  <si>
    <t xml:space="preserve">2026-04-24 05:34</t>
  </si>
  <si>
    <t xml:space="preserve">INC104869</t>
  </si>
  <si>
    <t xml:space="preserve">2026-04-24 06:53</t>
  </si>
  <si>
    <t xml:space="preserve">INC102960</t>
  </si>
  <si>
    <t xml:space="preserve">2026-04-24 08:55</t>
  </si>
  <si>
    <t xml:space="preserve">INC103268</t>
  </si>
  <si>
    <t xml:space="preserve">2026-04-24 09:22</t>
  </si>
  <si>
    <t xml:space="preserve">INC105146</t>
  </si>
  <si>
    <t xml:space="preserve">2026-04-24 09:48</t>
  </si>
  <si>
    <t xml:space="preserve">INC105102</t>
  </si>
  <si>
    <t xml:space="preserve">2026-04-24 10:48</t>
  </si>
  <si>
    <t xml:space="preserve">INC105221</t>
  </si>
  <si>
    <t xml:space="preserve">2026-04-24 11:42</t>
  </si>
  <si>
    <t xml:space="preserve">INC103594</t>
  </si>
  <si>
    <t xml:space="preserve">2026-04-24 12:53</t>
  </si>
  <si>
    <t xml:space="preserve">INC104923</t>
  </si>
  <si>
    <t xml:space="preserve">2026-04-24 13:23</t>
  </si>
  <si>
    <t xml:space="preserve">INC103422</t>
  </si>
  <si>
    <t xml:space="preserve">2026-04-24 13:44</t>
  </si>
  <si>
    <t xml:space="preserve">INC102242</t>
  </si>
  <si>
    <t xml:space="preserve">2026-04-24 14:11</t>
  </si>
  <si>
    <t xml:space="preserve">INC104665</t>
  </si>
  <si>
    <t xml:space="preserve">2026-04-24 14:22</t>
  </si>
  <si>
    <t xml:space="preserve">INC102365</t>
  </si>
  <si>
    <t xml:space="preserve">2026-04-24 17:35</t>
  </si>
  <si>
    <t xml:space="preserve">INC102195</t>
  </si>
  <si>
    <t xml:space="preserve">2026-04-24 19:59</t>
  </si>
  <si>
    <t xml:space="preserve">INC100141</t>
  </si>
  <si>
    <t xml:space="preserve">2026-04-24 23:26</t>
  </si>
  <si>
    <t xml:space="preserve">INC102340</t>
  </si>
  <si>
    <t xml:space="preserve">2026-04-25 00:44</t>
  </si>
  <si>
    <t xml:space="preserve">INC104475</t>
  </si>
  <si>
    <t xml:space="preserve">2026-04-25 05:38</t>
  </si>
  <si>
    <t xml:space="preserve">INC101582</t>
  </si>
  <si>
    <t xml:space="preserve">2026-04-25 07:14</t>
  </si>
  <si>
    <t xml:space="preserve">INC101216</t>
  </si>
  <si>
    <t xml:space="preserve">2026-04-25 08:36</t>
  </si>
  <si>
    <t xml:space="preserve">INC100466</t>
  </si>
  <si>
    <t xml:space="preserve">2026-04-25 08:45</t>
  </si>
  <si>
    <t xml:space="preserve">INC102275</t>
  </si>
  <si>
    <t xml:space="preserve">2026-04-25 08:49</t>
  </si>
  <si>
    <t xml:space="preserve">INC103713</t>
  </si>
  <si>
    <t xml:space="preserve">2026-04-25 10:57</t>
  </si>
  <si>
    <t xml:space="preserve">INC102713</t>
  </si>
  <si>
    <t xml:space="preserve">2026-04-25 15:55</t>
  </si>
  <si>
    <t xml:space="preserve">INC102374</t>
  </si>
  <si>
    <t xml:space="preserve">2026-04-25 21:11</t>
  </si>
  <si>
    <t xml:space="preserve">INC104086</t>
  </si>
  <si>
    <t xml:space="preserve">2026-04-25 21:24</t>
  </si>
  <si>
    <t xml:space="preserve">INC101349</t>
  </si>
  <si>
    <t xml:space="preserve">2026-04-25 22:10</t>
  </si>
  <si>
    <t xml:space="preserve">INC101250</t>
  </si>
  <si>
    <t xml:space="preserve">2026-04-25 22:18</t>
  </si>
  <si>
    <t xml:space="preserve">INC103484</t>
  </si>
  <si>
    <t xml:space="preserve">2026-04-25 23:05</t>
  </si>
  <si>
    <t xml:space="preserve">INC100202</t>
  </si>
  <si>
    <t xml:space="preserve">2026-04-25 23:19</t>
  </si>
  <si>
    <t xml:space="preserve">INC103770</t>
  </si>
  <si>
    <t xml:space="preserve">2026-04-26 00:32</t>
  </si>
  <si>
    <t xml:space="preserve">INC100240</t>
  </si>
  <si>
    <t xml:space="preserve">2026-04-26 06:53</t>
  </si>
  <si>
    <t xml:space="preserve">INC104365</t>
  </si>
  <si>
    <t xml:space="preserve">2026-04-26 07:52</t>
  </si>
  <si>
    <t xml:space="preserve">INC101800</t>
  </si>
  <si>
    <t xml:space="preserve">2026-04-26 08:18</t>
  </si>
  <si>
    <t xml:space="preserve">INC100087</t>
  </si>
  <si>
    <t xml:space="preserve">2026-04-26 08:30</t>
  </si>
  <si>
    <t xml:space="preserve">INC103875</t>
  </si>
  <si>
    <t xml:space="preserve">2026-04-26 08:35</t>
  </si>
  <si>
    <t xml:space="preserve">INC100786</t>
  </si>
  <si>
    <t xml:space="preserve">2026-04-26 10:45</t>
  </si>
  <si>
    <t xml:space="preserve">INC100106</t>
  </si>
  <si>
    <t xml:space="preserve">2026-04-26 14:16</t>
  </si>
  <si>
    <t xml:space="preserve">INC105259</t>
  </si>
  <si>
    <t xml:space="preserve">2026-04-26 15:23</t>
  </si>
  <si>
    <t xml:space="preserve">INC102687</t>
  </si>
  <si>
    <t xml:space="preserve">2026-04-26 16:37</t>
  </si>
  <si>
    <t xml:space="preserve">INC101314</t>
  </si>
  <si>
    <t xml:space="preserve">2026-04-26 19:04</t>
  </si>
  <si>
    <t xml:space="preserve">INC101828</t>
  </si>
  <si>
    <t xml:space="preserve">2026-04-26 21:58</t>
  </si>
  <si>
    <t xml:space="preserve">INC103710</t>
  </si>
  <si>
    <t xml:space="preserve">2026-04-26 23:02</t>
  </si>
  <si>
    <t xml:space="preserve">INC101130</t>
  </si>
  <si>
    <t xml:space="preserve">2026-04-26 23:31</t>
  </si>
  <si>
    <t xml:space="preserve">INC101089</t>
  </si>
  <si>
    <t xml:space="preserve">2026-04-27 01:43</t>
  </si>
  <si>
    <t xml:space="preserve">INC102190</t>
  </si>
  <si>
    <t xml:space="preserve">2026-04-27 04:29</t>
  </si>
  <si>
    <t xml:space="preserve">INC103581</t>
  </si>
  <si>
    <t xml:space="preserve">2026-04-27 04:42</t>
  </si>
  <si>
    <t xml:space="preserve">INC103658</t>
  </si>
  <si>
    <t xml:space="preserve">2026-04-27 05:42</t>
  </si>
  <si>
    <t xml:space="preserve">INC100586</t>
  </si>
  <si>
    <t xml:space="preserve">2026-04-27 07:06</t>
  </si>
  <si>
    <t xml:space="preserve">INC102804</t>
  </si>
  <si>
    <t xml:space="preserve">2026-04-27 07:13</t>
  </si>
  <si>
    <t xml:space="preserve">INC103421</t>
  </si>
  <si>
    <t xml:space="preserve">2026-04-27 08:20</t>
  </si>
  <si>
    <t xml:space="preserve">INC101372</t>
  </si>
  <si>
    <t xml:space="preserve">2026-04-27 08:41</t>
  </si>
  <si>
    <t xml:space="preserve">INC100503</t>
  </si>
  <si>
    <t xml:space="preserve">2026-04-27 21:11</t>
  </si>
  <si>
    <t xml:space="preserve">INC103799</t>
  </si>
  <si>
    <t xml:space="preserve">2026-04-27 22:29</t>
  </si>
  <si>
    <t xml:space="preserve">INC102298</t>
  </si>
  <si>
    <t xml:space="preserve">2026-04-27 22:33</t>
  </si>
  <si>
    <t xml:space="preserve">INC104158</t>
  </si>
  <si>
    <t xml:space="preserve">2026-04-27 22:38</t>
  </si>
  <si>
    <t xml:space="preserve">INC103477</t>
  </si>
  <si>
    <t xml:space="preserve">2026-04-28 01:03</t>
  </si>
  <si>
    <t xml:space="preserve">INC104404</t>
  </si>
  <si>
    <t xml:space="preserve">2026-04-28 01:36</t>
  </si>
  <si>
    <t xml:space="preserve">INC103701</t>
  </si>
  <si>
    <t xml:space="preserve">2026-04-28 11:21</t>
  </si>
  <si>
    <t xml:space="preserve">INC103113</t>
  </si>
  <si>
    <t xml:space="preserve">2026-04-28 12:21</t>
  </si>
  <si>
    <t xml:space="preserve">INC100999</t>
  </si>
  <si>
    <t xml:space="preserve">2026-04-28 13:06</t>
  </si>
  <si>
    <t xml:space="preserve">INC100685</t>
  </si>
  <si>
    <t xml:space="preserve">2026-04-28 13:47</t>
  </si>
  <si>
    <t xml:space="preserve">INC100928</t>
  </si>
  <si>
    <t xml:space="preserve">2026-04-28 19:17</t>
  </si>
  <si>
    <t xml:space="preserve">INC104204</t>
  </si>
  <si>
    <t xml:space="preserve">2026-04-28 20:04</t>
  </si>
  <si>
    <t xml:space="preserve">INC101843</t>
  </si>
  <si>
    <t xml:space="preserve">2026-04-28 23:33</t>
  </si>
  <si>
    <t xml:space="preserve">INC101485</t>
  </si>
  <si>
    <t xml:space="preserve">2026-04-28 23:50</t>
  </si>
  <si>
    <t xml:space="preserve">INC101342</t>
  </si>
  <si>
    <t xml:space="preserve">2026-04-29 01:07</t>
  </si>
  <si>
    <t xml:space="preserve">INC102342</t>
  </si>
  <si>
    <t xml:space="preserve">2026-04-29 04:09</t>
  </si>
  <si>
    <t xml:space="preserve">INC102808</t>
  </si>
  <si>
    <t xml:space="preserve">2026-04-29 08:59</t>
  </si>
  <si>
    <t xml:space="preserve">INC105063</t>
  </si>
  <si>
    <t xml:space="preserve">2026-04-29 10:43</t>
  </si>
  <si>
    <t xml:space="preserve">INC100978</t>
  </si>
  <si>
    <t xml:space="preserve">2026-04-29 11:42</t>
  </si>
  <si>
    <t xml:space="preserve">INC101533</t>
  </si>
  <si>
    <t xml:space="preserve">2026-04-29 13:11</t>
  </si>
  <si>
    <t xml:space="preserve">INC102114</t>
  </si>
  <si>
    <t xml:space="preserve">2026-04-29 13:33</t>
  </si>
  <si>
    <t xml:space="preserve">INC102290</t>
  </si>
  <si>
    <t xml:space="preserve">2026-04-29 13:38</t>
  </si>
  <si>
    <t xml:space="preserve">INC100165</t>
  </si>
  <si>
    <t xml:space="preserve">2026-04-29 14:48</t>
  </si>
  <si>
    <t xml:space="preserve">INC101456</t>
  </si>
  <si>
    <t xml:space="preserve">2026-04-29 16:05</t>
  </si>
  <si>
    <t xml:space="preserve">INC101297</t>
  </si>
  <si>
    <t xml:space="preserve">2026-04-29 16:14</t>
  </si>
  <si>
    <t xml:space="preserve">INC102880</t>
  </si>
  <si>
    <t xml:space="preserve">2026-04-29 16:25</t>
  </si>
  <si>
    <t xml:space="preserve">INC104222</t>
  </si>
  <si>
    <t xml:space="preserve">2026-04-29 19:28</t>
  </si>
  <si>
    <t xml:space="preserve">INC102009</t>
  </si>
  <si>
    <t xml:space="preserve">2026-04-29 20:00</t>
  </si>
  <si>
    <t xml:space="preserve">INC104351</t>
  </si>
  <si>
    <t xml:space="preserve">2026-04-29 20:30</t>
  </si>
  <si>
    <t xml:space="preserve">INC102843</t>
  </si>
  <si>
    <t xml:space="preserve">2026-04-30 07:20</t>
  </si>
  <si>
    <t xml:space="preserve">INC102677</t>
  </si>
  <si>
    <t xml:space="preserve">2026-04-30 10:02</t>
  </si>
  <si>
    <t xml:space="preserve">INC100797</t>
  </si>
  <si>
    <t xml:space="preserve">2026-04-30 12:38</t>
  </si>
  <si>
    <t xml:space="preserve">INC100981</t>
  </si>
  <si>
    <t xml:space="preserve">2026-04-30 14:40</t>
  </si>
  <si>
    <t xml:space="preserve">INC104427</t>
  </si>
  <si>
    <t xml:space="preserve">2026-04-30 15:26</t>
  </si>
  <si>
    <t xml:space="preserve">INC103230</t>
  </si>
  <si>
    <t xml:space="preserve">2026-04-30 19:42</t>
  </si>
  <si>
    <t xml:space="preserve">INC101392</t>
  </si>
  <si>
    <t xml:space="preserve">2026-05-01 00:11</t>
  </si>
  <si>
    <t xml:space="preserve">INC100527</t>
  </si>
  <si>
    <t xml:space="preserve">2026-05-01 08:31</t>
  </si>
  <si>
    <t xml:space="preserve">INC100948</t>
  </si>
  <si>
    <t xml:space="preserve">2026-05-01 12:23</t>
  </si>
  <si>
    <t xml:space="preserve">INC101660</t>
  </si>
  <si>
    <t xml:space="preserve">2026-05-01 12:32</t>
  </si>
  <si>
    <t xml:space="preserve">INC103671</t>
  </si>
  <si>
    <t xml:space="preserve">2026-05-01 13:56</t>
  </si>
  <si>
    <t xml:space="preserve">INC103995</t>
  </si>
  <si>
    <t xml:space="preserve">2026-05-01 14:09</t>
  </si>
  <si>
    <t xml:space="preserve">INC102368</t>
  </si>
  <si>
    <t xml:space="preserve">2026-05-01 14:22</t>
  </si>
  <si>
    <t xml:space="preserve">INC101844</t>
  </si>
  <si>
    <t xml:space="preserve">2026-05-01 15:28</t>
  </si>
  <si>
    <t xml:space="preserve">INC102609</t>
  </si>
  <si>
    <t xml:space="preserve">2026-05-01 16:57</t>
  </si>
  <si>
    <t xml:space="preserve">INC100394</t>
  </si>
  <si>
    <t xml:space="preserve">2026-05-01 18:46</t>
  </si>
  <si>
    <t xml:space="preserve">INC104498</t>
  </si>
  <si>
    <t xml:space="preserve">2026-05-01 21:25</t>
  </si>
  <si>
    <t xml:space="preserve">INC102616</t>
  </si>
  <si>
    <t xml:space="preserve">2026-05-02 02:09</t>
  </si>
  <si>
    <t xml:space="preserve">INC104020</t>
  </si>
  <si>
    <t xml:space="preserve">2026-05-02 02:10</t>
  </si>
  <si>
    <t xml:space="preserve">INC105377</t>
  </si>
  <si>
    <t xml:space="preserve">2026-05-02 02:35</t>
  </si>
  <si>
    <t xml:space="preserve">INC100517</t>
  </si>
  <si>
    <t xml:space="preserve">2026-05-02 03:52</t>
  </si>
  <si>
    <t xml:space="preserve">INC100477</t>
  </si>
  <si>
    <t xml:space="preserve">2026-05-02 04:12</t>
  </si>
  <si>
    <t xml:space="preserve">INC104903</t>
  </si>
  <si>
    <t xml:space="preserve">2026-05-02 08:41</t>
  </si>
  <si>
    <t xml:space="preserve">INC103840</t>
  </si>
  <si>
    <t xml:space="preserve">2026-05-02 08:59</t>
  </si>
  <si>
    <t xml:space="preserve">INC104046</t>
  </si>
  <si>
    <t xml:space="preserve">2026-05-02 10:26</t>
  </si>
  <si>
    <t xml:space="preserve">INC100675</t>
  </si>
  <si>
    <t xml:space="preserve">2026-05-02 10:31</t>
  </si>
  <si>
    <t xml:space="preserve">INC101597</t>
  </si>
  <si>
    <t xml:space="preserve">2026-05-02 10:43</t>
  </si>
  <si>
    <t xml:space="preserve">INC104603</t>
  </si>
  <si>
    <t xml:space="preserve">2026-05-02 12:21</t>
  </si>
  <si>
    <t xml:space="preserve">INC100221</t>
  </si>
  <si>
    <t xml:space="preserve">2026-05-02 13:49</t>
  </si>
  <si>
    <t xml:space="preserve">INC101269</t>
  </si>
  <si>
    <t xml:space="preserve">2026-05-02 17:04</t>
  </si>
  <si>
    <t xml:space="preserve">INC101167</t>
  </si>
  <si>
    <t xml:space="preserve">2026-05-02 19:28</t>
  </si>
  <si>
    <t xml:space="preserve">INC100248</t>
  </si>
  <si>
    <t xml:space="preserve">2026-05-02 22:27</t>
  </si>
  <si>
    <t xml:space="preserve">INC100767</t>
  </si>
  <si>
    <t xml:space="preserve">2026-05-02 23:43</t>
  </si>
  <si>
    <t xml:space="preserve">INC101951</t>
  </si>
  <si>
    <t xml:space="preserve">2026-05-03 03:00</t>
  </si>
  <si>
    <t xml:space="preserve">INC105070</t>
  </si>
  <si>
    <t xml:space="preserve">2026-05-03 03:06</t>
  </si>
  <si>
    <t xml:space="preserve">INC104214</t>
  </si>
  <si>
    <t xml:space="preserve">2026-05-03 03:57</t>
  </si>
  <si>
    <t xml:space="preserve">INC105266</t>
  </si>
  <si>
    <t xml:space="preserve">2026-05-03 06:40</t>
  </si>
  <si>
    <t xml:space="preserve">INC102592</t>
  </si>
  <si>
    <t xml:space="preserve">2026-05-03 06:43</t>
  </si>
  <si>
    <t xml:space="preserve">INC104776</t>
  </si>
  <si>
    <t xml:space="preserve">2026-05-03 07:45</t>
  </si>
  <si>
    <t xml:space="preserve">INC103613</t>
  </si>
  <si>
    <t xml:space="preserve">2026-05-03 08:30</t>
  </si>
  <si>
    <t xml:space="preserve">INC102174</t>
  </si>
  <si>
    <t xml:space="preserve">2026-05-03 08:38</t>
  </si>
  <si>
    <t xml:space="preserve">INC102163</t>
  </si>
  <si>
    <t xml:space="preserve">2026-05-03 10:06</t>
  </si>
  <si>
    <t xml:space="preserve">INC101745</t>
  </si>
  <si>
    <t xml:space="preserve">2026-05-03 10:22</t>
  </si>
  <si>
    <t xml:space="preserve">INC102922</t>
  </si>
  <si>
    <t xml:space="preserve">2026-05-03 11:12</t>
  </si>
  <si>
    <t xml:space="preserve">INC101222</t>
  </si>
  <si>
    <t xml:space="preserve">2026-05-03 11:15</t>
  </si>
  <si>
    <t xml:space="preserve">INC101062</t>
  </si>
  <si>
    <t xml:space="preserve">2026-05-03 11:35</t>
  </si>
  <si>
    <t xml:space="preserve">INC103722</t>
  </si>
  <si>
    <t xml:space="preserve">2026-05-03 11:52</t>
  </si>
  <si>
    <t xml:space="preserve">INC102019</t>
  </si>
  <si>
    <t xml:space="preserve">2026-05-03 12:57</t>
  </si>
  <si>
    <t xml:space="preserve">INC102665</t>
  </si>
  <si>
    <t xml:space="preserve">2026-05-03 13:49</t>
  </si>
  <si>
    <t xml:space="preserve">INC100815</t>
  </si>
  <si>
    <t xml:space="preserve">2026-05-03 21:26</t>
  </si>
  <si>
    <t xml:space="preserve">INC103584</t>
  </si>
  <si>
    <t xml:space="preserve">2026-05-04 10:14</t>
  </si>
  <si>
    <t xml:space="preserve">INC104316</t>
  </si>
  <si>
    <t xml:space="preserve">2026-05-04 10:39</t>
  </si>
  <si>
    <t xml:space="preserve">INC100482</t>
  </si>
  <si>
    <t xml:space="preserve">2026-05-04 10:45</t>
  </si>
  <si>
    <t xml:space="preserve">INC100028</t>
  </si>
  <si>
    <t xml:space="preserve">2026-05-04 13:13</t>
  </si>
  <si>
    <t xml:space="preserve">INC103813</t>
  </si>
  <si>
    <t xml:space="preserve">2026-05-04 15:58</t>
  </si>
  <si>
    <t xml:space="preserve">INC100064</t>
  </si>
  <si>
    <t xml:space="preserve">2026-05-04 16:44</t>
  </si>
  <si>
    <t xml:space="preserve">INC101661</t>
  </si>
  <si>
    <t xml:space="preserve">2026-05-04 17:56</t>
  </si>
  <si>
    <t xml:space="preserve">INC104495</t>
  </si>
  <si>
    <t xml:space="preserve">2026-05-04 20:05</t>
  </si>
  <si>
    <t xml:space="preserve">INC105210</t>
  </si>
  <si>
    <t xml:space="preserve">2026-05-04 21:10</t>
  </si>
  <si>
    <t xml:space="preserve">INC103562</t>
  </si>
  <si>
    <t xml:space="preserve">2026-05-04 21:38</t>
  </si>
  <si>
    <t xml:space="preserve">INC105164</t>
  </si>
  <si>
    <t xml:space="preserve">2026-05-04 22:20</t>
  </si>
  <si>
    <t xml:space="preserve">INC100027</t>
  </si>
  <si>
    <t xml:space="preserve">2026-05-05 01:59</t>
  </si>
  <si>
    <t xml:space="preserve">INC103141</t>
  </si>
  <si>
    <t xml:space="preserve">2026-05-05 02:52</t>
  </si>
  <si>
    <t xml:space="preserve">INC103093</t>
  </si>
  <si>
    <t xml:space="preserve">2026-05-05 03:51</t>
  </si>
  <si>
    <t xml:space="preserve">INC100317</t>
  </si>
  <si>
    <t xml:space="preserve">2026-05-05 10:05</t>
  </si>
  <si>
    <t xml:space="preserve">INC101288</t>
  </si>
  <si>
    <t xml:space="preserve">2026-05-05 11:18</t>
  </si>
  <si>
    <t xml:space="preserve">INC104338</t>
  </si>
  <si>
    <t xml:space="preserve">2026-05-05 13:47</t>
  </si>
  <si>
    <t xml:space="preserve">INC103740</t>
  </si>
  <si>
    <t xml:space="preserve">2026-05-05 15:01</t>
  </si>
  <si>
    <t xml:space="preserve">INC103948</t>
  </si>
  <si>
    <t xml:space="preserve">2026-05-05 15:13</t>
  </si>
  <si>
    <t xml:space="preserve">INC100526</t>
  </si>
  <si>
    <t xml:space="preserve">2026-05-06 00:49</t>
  </si>
  <si>
    <t xml:space="preserve">INC102274</t>
  </si>
  <si>
    <t xml:space="preserve">2026-05-06 01:01</t>
  </si>
  <si>
    <t xml:space="preserve">INC101353</t>
  </si>
  <si>
    <t xml:space="preserve">2026-05-06 01:44</t>
  </si>
  <si>
    <t xml:space="preserve">INC100608</t>
  </si>
  <si>
    <t xml:space="preserve">2026-05-06 04:58</t>
  </si>
  <si>
    <t xml:space="preserve">INC100872</t>
  </si>
  <si>
    <t xml:space="preserve">2026-05-06 05:33</t>
  </si>
  <si>
    <t xml:space="preserve">INC102628</t>
  </si>
  <si>
    <t xml:space="preserve">2026-05-06 09:56</t>
  </si>
  <si>
    <t xml:space="preserve">INC103321</t>
  </si>
  <si>
    <t xml:space="preserve">2026-05-06 11:17</t>
  </si>
  <si>
    <t xml:space="preserve">INC100189</t>
  </si>
  <si>
    <t xml:space="preserve">2026-05-06 16:15</t>
  </si>
  <si>
    <t xml:space="preserve">INC100775</t>
  </si>
  <si>
    <t xml:space="preserve">2026-05-06 19:18</t>
  </si>
  <si>
    <t xml:space="preserve">INC100452</t>
  </si>
  <si>
    <t xml:space="preserve">2026-05-06 20:34</t>
  </si>
  <si>
    <t xml:space="preserve">INC101048</t>
  </si>
  <si>
    <t xml:space="preserve">2026-05-06 22:15</t>
  </si>
  <si>
    <t xml:space="preserve">INC101293</t>
  </si>
  <si>
    <t xml:space="preserve">2026-05-07 00:31</t>
  </si>
  <si>
    <t xml:space="preserve">INC101276</t>
  </si>
  <si>
    <t xml:space="preserve">2026-05-07 01:10</t>
  </si>
  <si>
    <t xml:space="preserve">INC101050</t>
  </si>
  <si>
    <t xml:space="preserve">2026-05-07 04:06</t>
  </si>
  <si>
    <t xml:space="preserve">INC104091</t>
  </si>
  <si>
    <t xml:space="preserve">2026-05-07 04:54</t>
  </si>
  <si>
    <t xml:space="preserve">INC100350</t>
  </si>
  <si>
    <t xml:space="preserve">2026-05-07 04:57</t>
  </si>
  <si>
    <t xml:space="preserve">INC104021</t>
  </si>
  <si>
    <t xml:space="preserve">2026-05-07 05:18</t>
  </si>
  <si>
    <t xml:space="preserve">INC104188</t>
  </si>
  <si>
    <t xml:space="preserve">2026-05-07 10:07</t>
  </si>
  <si>
    <t xml:space="preserve">INC101458</t>
  </si>
  <si>
    <t xml:space="preserve">2026-05-07 11:59</t>
  </si>
  <si>
    <t xml:space="preserve">INC102798</t>
  </si>
  <si>
    <t xml:space="preserve">2026-05-07 12:19</t>
  </si>
  <si>
    <t xml:space="preserve">INC104073</t>
  </si>
  <si>
    <t xml:space="preserve">2026-05-07 15:31</t>
  </si>
  <si>
    <t xml:space="preserve">INC101816</t>
  </si>
  <si>
    <t xml:space="preserve">2026-05-07 15:32</t>
  </si>
  <si>
    <t xml:space="preserve">INC103532</t>
  </si>
  <si>
    <t xml:space="preserve">2026-05-07 23:52</t>
  </si>
  <si>
    <t xml:space="preserve">INC101688</t>
  </si>
  <si>
    <t xml:space="preserve">2026-05-08 01:48</t>
  </si>
  <si>
    <t xml:space="preserve">INC102224</t>
  </si>
  <si>
    <t xml:space="preserve">2026-05-08 02:27</t>
  </si>
  <si>
    <t xml:space="preserve">INC100101</t>
  </si>
  <si>
    <t xml:space="preserve">2026-05-08 02:39</t>
  </si>
  <si>
    <t xml:space="preserve">INC105135</t>
  </si>
  <si>
    <t xml:space="preserve">2026-05-08 03:45</t>
  </si>
  <si>
    <t xml:space="preserve">INC101251</t>
  </si>
  <si>
    <t xml:space="preserve">2026-05-08 03:59</t>
  </si>
  <si>
    <t xml:space="preserve">INC104412</t>
  </si>
  <si>
    <t xml:space="preserve">2026-05-08 06:14</t>
  </si>
  <si>
    <t xml:space="preserve">INC103499</t>
  </si>
  <si>
    <t xml:space="preserve">2026-05-08 07:37</t>
  </si>
  <si>
    <t xml:space="preserve">INC100845</t>
  </si>
  <si>
    <t xml:space="preserve">2026-05-08 09:52</t>
  </si>
  <si>
    <t xml:space="preserve">INC102051</t>
  </si>
  <si>
    <t xml:space="preserve">2026-05-08 14:01</t>
  </si>
  <si>
    <t xml:space="preserve">INC101963</t>
  </si>
  <si>
    <t xml:space="preserve">2026-05-08 14:40</t>
  </si>
  <si>
    <t xml:space="preserve">INC103238</t>
  </si>
  <si>
    <t xml:space="preserve">2026-05-08 17:16</t>
  </si>
  <si>
    <t xml:space="preserve">INC103940</t>
  </si>
  <si>
    <t xml:space="preserve">2026-05-08 17:32</t>
  </si>
  <si>
    <t xml:space="preserve">INC102904</t>
  </si>
  <si>
    <t xml:space="preserve">2026-05-08 18:05</t>
  </si>
  <si>
    <t xml:space="preserve">INC102453</t>
  </si>
  <si>
    <t xml:space="preserve">2026-05-08 18:20</t>
  </si>
  <si>
    <t xml:space="preserve">INC101183</t>
  </si>
  <si>
    <t xml:space="preserve">2026-05-08 19:10</t>
  </si>
  <si>
    <t xml:space="preserve">INC101282</t>
  </si>
  <si>
    <t xml:space="preserve">2026-05-08 21:04</t>
  </si>
  <si>
    <t xml:space="preserve">INC103825</t>
  </si>
  <si>
    <t xml:space="preserve">2026-05-08 21:22</t>
  </si>
  <si>
    <t xml:space="preserve">INC103070</t>
  </si>
  <si>
    <t xml:space="preserve">2026-05-08 21:44</t>
  </si>
  <si>
    <t xml:space="preserve">INC103708</t>
  </si>
  <si>
    <t xml:space="preserve">2026-05-09 02:03</t>
  </si>
  <si>
    <t xml:space="preserve">INC105264</t>
  </si>
  <si>
    <t xml:space="preserve">2026-05-09 04:53</t>
  </si>
  <si>
    <t xml:space="preserve">INC100715</t>
  </si>
  <si>
    <t xml:space="preserve">2026-05-09 08:31</t>
  </si>
  <si>
    <t xml:space="preserve">INC101522</t>
  </si>
  <si>
    <t xml:space="preserve">2026-05-09 13:36</t>
  </si>
  <si>
    <t xml:space="preserve">INC102569</t>
  </si>
  <si>
    <t xml:space="preserve">2026-05-09 13:59</t>
  </si>
  <si>
    <t xml:space="preserve">INC100443</t>
  </si>
  <si>
    <t xml:space="preserve">2026-05-09 15:33</t>
  </si>
  <si>
    <t xml:space="preserve">INC102928</t>
  </si>
  <si>
    <t xml:space="preserve">2026-05-09 17:12</t>
  </si>
  <si>
    <t xml:space="preserve">INC104705</t>
  </si>
  <si>
    <t xml:space="preserve">2026-05-09 21:26</t>
  </si>
  <si>
    <t xml:space="preserve">INC100418</t>
  </si>
  <si>
    <t xml:space="preserve">2026-05-09 23:41</t>
  </si>
  <si>
    <t xml:space="preserve">INC102343</t>
  </si>
  <si>
    <t xml:space="preserve">2026-05-10 07:57</t>
  </si>
  <si>
    <t xml:space="preserve">INC101433</t>
  </si>
  <si>
    <t xml:space="preserve">2026-05-10 08:50</t>
  </si>
  <si>
    <t xml:space="preserve">INC103669</t>
  </si>
  <si>
    <t xml:space="preserve">2026-05-10 09:57</t>
  </si>
  <si>
    <t xml:space="preserve">INC105296</t>
  </si>
  <si>
    <t xml:space="preserve">2026-05-10 11:56</t>
  </si>
  <si>
    <t xml:space="preserve">INC104258</t>
  </si>
  <si>
    <t xml:space="preserve">2026-05-10 12:01</t>
  </si>
  <si>
    <t xml:space="preserve">INC100054</t>
  </si>
  <si>
    <t xml:space="preserve">2026-05-10 13:44</t>
  </si>
  <si>
    <t xml:space="preserve">INC101815</t>
  </si>
  <si>
    <t xml:space="preserve">2026-05-10 18:49</t>
  </si>
  <si>
    <t xml:space="preserve">INC103086</t>
  </si>
  <si>
    <t xml:space="preserve">2026-05-10 18:53</t>
  </si>
  <si>
    <t xml:space="preserve">INC102834</t>
  </si>
  <si>
    <t xml:space="preserve">2026-05-10 19:21</t>
  </si>
  <si>
    <t xml:space="preserve">INC104619</t>
  </si>
  <si>
    <t xml:space="preserve">2026-05-10 20:30</t>
  </si>
  <si>
    <t xml:space="preserve">INC101420</t>
  </si>
  <si>
    <t xml:space="preserve">2026-05-10 20:33</t>
  </si>
  <si>
    <t xml:space="preserve">INC102520</t>
  </si>
  <si>
    <t xml:space="preserve">2026-05-10 21:42</t>
  </si>
  <si>
    <t xml:space="preserve">INC101581</t>
  </si>
  <si>
    <t xml:space="preserve">2026-05-11 00:08</t>
  </si>
  <si>
    <t xml:space="preserve">INC100285</t>
  </si>
  <si>
    <t xml:space="preserve">2026-05-11 00:19</t>
  </si>
  <si>
    <t xml:space="preserve">INC101461</t>
  </si>
  <si>
    <t xml:space="preserve">2026-05-11 03:39</t>
  </si>
  <si>
    <t xml:space="preserve">INC102441</t>
  </si>
  <si>
    <t xml:space="preserve">2026-05-11 04:21</t>
  </si>
  <si>
    <t xml:space="preserve">INC104785</t>
  </si>
  <si>
    <t xml:space="preserve">2026-05-11 05:35</t>
  </si>
  <si>
    <t xml:space="preserve">INC104342</t>
  </si>
  <si>
    <t xml:space="preserve">2026-05-11 07:01</t>
  </si>
  <si>
    <t xml:space="preserve">INC100491</t>
  </si>
  <si>
    <t xml:space="preserve">2026-05-11 08:13</t>
  </si>
  <si>
    <t xml:space="preserve">INC104860</t>
  </si>
  <si>
    <t xml:space="preserve">2026-05-11 10:54</t>
  </si>
  <si>
    <t xml:space="preserve">INC100902</t>
  </si>
  <si>
    <t xml:space="preserve">2026-05-11 12:21</t>
  </si>
  <si>
    <t xml:space="preserve">INC100470</t>
  </si>
  <si>
    <t xml:space="preserve">2026-05-11 13:07</t>
  </si>
  <si>
    <t xml:space="preserve">INC103314</t>
  </si>
  <si>
    <t xml:space="preserve">2026-05-11 13:14</t>
  </si>
  <si>
    <t xml:space="preserve">INC101028</t>
  </si>
  <si>
    <t xml:space="preserve">2026-05-11 16:42</t>
  </si>
  <si>
    <t xml:space="preserve">INC103098</t>
  </si>
  <si>
    <t xml:space="preserve">2026-05-11 17:08</t>
  </si>
  <si>
    <t xml:space="preserve">INC101098</t>
  </si>
  <si>
    <t xml:space="preserve">2026-05-11 17:25</t>
  </si>
  <si>
    <t xml:space="preserve">INC101434</t>
  </si>
  <si>
    <t xml:space="preserve">2026-05-11 18:01</t>
  </si>
  <si>
    <t xml:space="preserve">INC104194</t>
  </si>
  <si>
    <t xml:space="preserve">2026-05-11 18:09</t>
  </si>
  <si>
    <t xml:space="preserve">INC101065</t>
  </si>
  <si>
    <t xml:space="preserve">2026-05-11 19:19</t>
  </si>
  <si>
    <t xml:space="preserve">INC103633</t>
  </si>
  <si>
    <t xml:space="preserve">2026-05-11 19:57</t>
  </si>
  <si>
    <t xml:space="preserve">INC104971</t>
  </si>
  <si>
    <t xml:space="preserve">2026-05-11 20:42</t>
  </si>
  <si>
    <t xml:space="preserve">INC102627</t>
  </si>
  <si>
    <t xml:space="preserve">2026-05-11 22:43</t>
  </si>
  <si>
    <t xml:space="preserve">INC103443</t>
  </si>
  <si>
    <t xml:space="preserve">2026-05-11 23:27</t>
  </si>
  <si>
    <t xml:space="preserve">INC100097</t>
  </si>
  <si>
    <t xml:space="preserve">2026-05-11 23:43</t>
  </si>
  <si>
    <t xml:space="preserve">INC102854</t>
  </si>
  <si>
    <t xml:space="preserve">2026-05-12 04:01</t>
  </si>
  <si>
    <t xml:space="preserve">INC102046</t>
  </si>
  <si>
    <t xml:space="preserve">2026-05-12 04:07</t>
  </si>
  <si>
    <t xml:space="preserve">INC102005</t>
  </si>
  <si>
    <t xml:space="preserve">2026-05-12 04:32</t>
  </si>
  <si>
    <t xml:space="preserve">INC102473</t>
  </si>
  <si>
    <t xml:space="preserve">2026-05-12 05:26</t>
  </si>
  <si>
    <t xml:space="preserve">INC103695</t>
  </si>
  <si>
    <t xml:space="preserve">2026-05-12 05:42</t>
  </si>
  <si>
    <t xml:space="preserve">INC104361</t>
  </si>
  <si>
    <t xml:space="preserve">2026-05-12 07:53</t>
  </si>
  <si>
    <t xml:space="preserve">INC101393</t>
  </si>
  <si>
    <t xml:space="preserve">2026-05-12 09:39</t>
  </si>
  <si>
    <t xml:space="preserve">INC104063</t>
  </si>
  <si>
    <t xml:space="preserve">2026-05-12 09:57</t>
  </si>
  <si>
    <t xml:space="preserve">INC104827</t>
  </si>
  <si>
    <t xml:space="preserve">2026-05-12 11:40</t>
  </si>
  <si>
    <t xml:space="preserve">INC102543</t>
  </si>
  <si>
    <t xml:space="preserve">2026-05-12 15:39</t>
  </si>
  <si>
    <t xml:space="preserve">INC102049</t>
  </si>
  <si>
    <t xml:space="preserve">2026-05-12 17:57</t>
  </si>
  <si>
    <t xml:space="preserve">INC100258</t>
  </si>
  <si>
    <t xml:space="preserve">2026-05-12 18:37</t>
  </si>
  <si>
    <t xml:space="preserve">INC100771</t>
  </si>
  <si>
    <t xml:space="preserve">2026-05-12 20:02</t>
  </si>
  <si>
    <t xml:space="preserve">INC101674</t>
  </si>
  <si>
    <t xml:space="preserve">2026-05-12 20:12</t>
  </si>
  <si>
    <t xml:space="preserve">INC101286</t>
  </si>
  <si>
    <t xml:space="preserve">2026-05-12 21:51</t>
  </si>
  <si>
    <t xml:space="preserve">INC102656</t>
  </si>
  <si>
    <t xml:space="preserve">2026-05-13 04:10</t>
  </si>
  <si>
    <t xml:space="preserve">INC102278</t>
  </si>
  <si>
    <t xml:space="preserve">2026-05-13 05:07</t>
  </si>
  <si>
    <t xml:space="preserve">INC101603</t>
  </si>
  <si>
    <t xml:space="preserve">2026-05-13 06:17</t>
  </si>
  <si>
    <t xml:space="preserve">INC104379</t>
  </si>
  <si>
    <t xml:space="preserve">2026-05-13 07:13</t>
  </si>
  <si>
    <t xml:space="preserve">INC100315</t>
  </si>
  <si>
    <t xml:space="preserve">2026-05-13 08:16</t>
  </si>
  <si>
    <t xml:space="preserve">INC103258</t>
  </si>
  <si>
    <t xml:space="preserve">2026-05-13 09:10</t>
  </si>
  <si>
    <t xml:space="preserve">INC104947</t>
  </si>
  <si>
    <t xml:space="preserve">2026-05-13 13:30</t>
  </si>
  <si>
    <t xml:space="preserve">INC103922</t>
  </si>
  <si>
    <t xml:space="preserve">2026-05-13 15:56</t>
  </si>
  <si>
    <t xml:space="preserve">INC100748</t>
  </si>
  <si>
    <t xml:space="preserve">2026-05-13 17:43</t>
  </si>
  <si>
    <t xml:space="preserve">INC103639</t>
  </si>
  <si>
    <t xml:space="preserve">2026-05-13 18:32</t>
  </si>
  <si>
    <t xml:space="preserve">INC104646</t>
  </si>
  <si>
    <t xml:space="preserve">2026-05-13 23:29</t>
  </si>
  <si>
    <t xml:space="preserve">INC101866</t>
  </si>
  <si>
    <t xml:space="preserve">2026-05-14 02:21</t>
  </si>
  <si>
    <t xml:space="preserve">INC105372</t>
  </si>
  <si>
    <t xml:space="preserve">2026-05-14 02:47</t>
  </si>
  <si>
    <t xml:space="preserve">INC101020</t>
  </si>
  <si>
    <t xml:space="preserve">2026-05-14 02:52</t>
  </si>
  <si>
    <t xml:space="preserve">INC103579</t>
  </si>
  <si>
    <t xml:space="preserve">2026-05-14 07:48</t>
  </si>
  <si>
    <t xml:space="preserve">INC100855</t>
  </si>
  <si>
    <t xml:space="preserve">2026-05-14 10:16</t>
  </si>
  <si>
    <t xml:space="preserve">INC104782</t>
  </si>
  <si>
    <t xml:space="preserve">2026-05-14 11:21</t>
  </si>
  <si>
    <t xml:space="preserve">INC104010</t>
  </si>
  <si>
    <t xml:space="preserve">2026-05-14 14:03</t>
  </si>
  <si>
    <t xml:space="preserve">INC100674</t>
  </si>
  <si>
    <t xml:space="preserve">2026-05-14 15:04</t>
  </si>
  <si>
    <t xml:space="preserve">INC103028</t>
  </si>
  <si>
    <t xml:space="preserve">2026-05-14 18:21</t>
  </si>
  <si>
    <t xml:space="preserve">INC104547</t>
  </si>
  <si>
    <t xml:space="preserve">2026-05-14 20:34</t>
  </si>
  <si>
    <t xml:space="preserve">INC103567</t>
  </si>
  <si>
    <t xml:space="preserve">2026-05-14 22:35</t>
  </si>
  <si>
    <t xml:space="preserve">INC102458</t>
  </si>
  <si>
    <t xml:space="preserve">2026-05-15 02:12</t>
  </si>
  <si>
    <t xml:space="preserve">INC100776</t>
  </si>
  <si>
    <t xml:space="preserve">2026-05-15 03:13</t>
  </si>
  <si>
    <t xml:space="preserve">INC103828</t>
  </si>
  <si>
    <t xml:space="preserve">2026-05-15 09:09</t>
  </si>
  <si>
    <t xml:space="preserve">INC103089</t>
  </si>
  <si>
    <t xml:space="preserve">2026-05-15 09:27</t>
  </si>
  <si>
    <t xml:space="preserve">INC103001</t>
  </si>
  <si>
    <t xml:space="preserve">2026-05-15 10:08</t>
  </si>
  <si>
    <t xml:space="preserve">INC101021</t>
  </si>
  <si>
    <t xml:space="preserve">2026-05-15 10:50</t>
  </si>
  <si>
    <t xml:space="preserve">INC100843</t>
  </si>
  <si>
    <t xml:space="preserve">2026-05-15 11:22</t>
  </si>
  <si>
    <t xml:space="preserve">INC103288</t>
  </si>
  <si>
    <t xml:space="preserve">2026-05-15 11:48</t>
  </si>
  <si>
    <t xml:space="preserve">INC101736</t>
  </si>
  <si>
    <t xml:space="preserve">2026-05-15 13:28</t>
  </si>
  <si>
    <t xml:space="preserve">INC104303</t>
  </si>
  <si>
    <t xml:space="preserve">2026-05-15 14:14</t>
  </si>
  <si>
    <t xml:space="preserve">INC101445</t>
  </si>
  <si>
    <t xml:space="preserve">2026-05-15 16:06</t>
  </si>
  <si>
    <t xml:space="preserve">INC101476</t>
  </si>
  <si>
    <t xml:space="preserve">2026-05-15 16:08</t>
  </si>
  <si>
    <t xml:space="preserve">INC103547</t>
  </si>
  <si>
    <t xml:space="preserve">2026-05-15 21:19</t>
  </si>
  <si>
    <t xml:space="preserve">INC100329</t>
  </si>
  <si>
    <t xml:space="preserve">2026-05-15 22:58</t>
  </si>
  <si>
    <t xml:space="preserve">INC105261</t>
  </si>
  <si>
    <t xml:space="preserve">2026-05-16 00:19</t>
  </si>
  <si>
    <t xml:space="preserve">INC103492</t>
  </si>
  <si>
    <t xml:space="preserve">2026-05-16 01:26</t>
  </si>
  <si>
    <t xml:space="preserve">INC103604</t>
  </si>
  <si>
    <t xml:space="preserve">2026-05-16 04:51</t>
  </si>
  <si>
    <t xml:space="preserve">INC102191</t>
  </si>
  <si>
    <t xml:space="preserve">2026-05-16 05:19</t>
  </si>
  <si>
    <t xml:space="preserve">INC103869</t>
  </si>
  <si>
    <t xml:space="preserve">2026-05-16 08:03</t>
  </si>
  <si>
    <t xml:space="preserve">INC104014</t>
  </si>
  <si>
    <t xml:space="preserve">2026-05-16 08:25</t>
  </si>
  <si>
    <t xml:space="preserve">INC103512</t>
  </si>
  <si>
    <t xml:space="preserve">2026-05-16 09:41</t>
  </si>
  <si>
    <t xml:space="preserve">INC104851</t>
  </si>
  <si>
    <t xml:space="preserve">2026-05-16 13:29</t>
  </si>
  <si>
    <t xml:space="preserve">INC104027</t>
  </si>
  <si>
    <t xml:space="preserve">2026-05-16 14:48</t>
  </si>
  <si>
    <t xml:space="preserve">INC101979</t>
  </si>
  <si>
    <t xml:space="preserve">2026-05-16 16:17</t>
  </si>
  <si>
    <t xml:space="preserve">INC102827</t>
  </si>
  <si>
    <t xml:space="preserve">2026-05-16 16:26</t>
  </si>
  <si>
    <t xml:space="preserve">INC103909</t>
  </si>
  <si>
    <t xml:space="preserve">2026-05-16 19:07</t>
  </si>
  <si>
    <t xml:space="preserve">INC104679</t>
  </si>
  <si>
    <t xml:space="preserve">2026-05-17 00:05</t>
  </si>
  <si>
    <t xml:space="preserve">INC102584</t>
  </si>
  <si>
    <t xml:space="preserve">2026-05-17 01:40</t>
  </si>
  <si>
    <t xml:space="preserve">INC103531</t>
  </si>
  <si>
    <t xml:space="preserve">2026-05-17 03:23</t>
  </si>
  <si>
    <t xml:space="preserve">INC102681</t>
  </si>
  <si>
    <t xml:space="preserve">2026-05-17 04:26</t>
  </si>
  <si>
    <t xml:space="preserve">INC101714</t>
  </si>
  <si>
    <t xml:space="preserve">2026-05-17 06:37</t>
  </si>
  <si>
    <t xml:space="preserve">INC104902</t>
  </si>
  <si>
    <t xml:space="preserve">2026-05-17 08:28</t>
  </si>
  <si>
    <t xml:space="preserve">INC101004</t>
  </si>
  <si>
    <t xml:space="preserve">2026-05-17 08:50</t>
  </si>
  <si>
    <t xml:space="preserve">INC101430</t>
  </si>
  <si>
    <t xml:space="preserve">2026-05-17 09:51</t>
  </si>
  <si>
    <t xml:space="preserve">INC103715</t>
  </si>
  <si>
    <t xml:space="preserve">2026-05-17 11:19</t>
  </si>
  <si>
    <t xml:space="preserve">INC103866</t>
  </si>
  <si>
    <t xml:space="preserve">2026-05-17 13:49</t>
  </si>
  <si>
    <t xml:space="preserve">INC105243</t>
  </si>
  <si>
    <t xml:space="preserve">2026-05-17 13:55</t>
  </si>
  <si>
    <t xml:space="preserve">INC101329</t>
  </si>
  <si>
    <t xml:space="preserve">2026-05-17 15:32</t>
  </si>
  <si>
    <t xml:space="preserve">INC100889</t>
  </si>
  <si>
    <t xml:space="preserve">2026-05-17 17:49</t>
  </si>
  <si>
    <t xml:space="preserve">INC100353</t>
  </si>
  <si>
    <t xml:space="preserve">2026-05-17 19:34</t>
  </si>
  <si>
    <t xml:space="preserve">INC101478</t>
  </si>
  <si>
    <t xml:space="preserve">2026-05-18 01:49</t>
  </si>
  <si>
    <t xml:space="preserve">INC103265</t>
  </si>
  <si>
    <t xml:space="preserve">2026-05-18 06:28</t>
  </si>
  <si>
    <t xml:space="preserve">INC103341</t>
  </si>
  <si>
    <t xml:space="preserve">2026-05-18 08:13</t>
  </si>
  <si>
    <t xml:space="preserve">INC103859</t>
  </si>
  <si>
    <t xml:space="preserve">2026-05-18 09:40</t>
  </si>
  <si>
    <t xml:space="preserve">INC103129</t>
  </si>
  <si>
    <t xml:space="preserve">2026-05-18 10:49</t>
  </si>
  <si>
    <t xml:space="preserve">INC103504</t>
  </si>
  <si>
    <t xml:space="preserve">2026-05-18 11:51</t>
  </si>
  <si>
    <t xml:space="preserve">INC104828</t>
  </si>
  <si>
    <t xml:space="preserve">2026-05-18 12:06</t>
  </si>
  <si>
    <t xml:space="preserve">INC103148</t>
  </si>
  <si>
    <t xml:space="preserve">2026-05-18 13:22</t>
  </si>
  <si>
    <t xml:space="preserve">INC102444</t>
  </si>
  <si>
    <t xml:space="preserve">2026-05-18 13:40</t>
  </si>
  <si>
    <t xml:space="preserve">INC104689</t>
  </si>
  <si>
    <t xml:space="preserve">2026-05-18 14:30</t>
  </si>
  <si>
    <t xml:space="preserve">INC104092</t>
  </si>
  <si>
    <t xml:space="preserve">2026-05-18 21:19</t>
  </si>
  <si>
    <t xml:space="preserve">INC105073</t>
  </si>
  <si>
    <t xml:space="preserve">2026-05-18 23:00</t>
  </si>
  <si>
    <t xml:space="preserve">INC100432</t>
  </si>
  <si>
    <t xml:space="preserve">2026-05-19 07:16</t>
  </si>
  <si>
    <t xml:space="preserve">INC100177</t>
  </si>
  <si>
    <t xml:space="preserve">2026-05-19 11:26</t>
  </si>
  <si>
    <t xml:space="preserve">INC103473</t>
  </si>
  <si>
    <t xml:space="preserve">2026-05-19 11:42</t>
  </si>
  <si>
    <t xml:space="preserve">INC103719</t>
  </si>
  <si>
    <t xml:space="preserve">2026-05-19 13:23</t>
  </si>
  <si>
    <t xml:space="preserve">INC101125</t>
  </si>
  <si>
    <t xml:space="preserve">2026-05-19 14:25</t>
  </si>
  <si>
    <t xml:space="preserve">INC103234</t>
  </si>
  <si>
    <t xml:space="preserve">2026-05-19 14:56</t>
  </si>
  <si>
    <t xml:space="preserve">INC101798</t>
  </si>
  <si>
    <t xml:space="preserve">2026-05-19 15:07</t>
  </si>
  <si>
    <t xml:space="preserve">INC101633</t>
  </si>
  <si>
    <t xml:space="preserve">2026-05-19 17:57</t>
  </si>
  <si>
    <t xml:space="preserve">INC101980</t>
  </si>
  <si>
    <t xml:space="preserve">2026-05-19 18:58</t>
  </si>
  <si>
    <t xml:space="preserve">INC103856</t>
  </si>
  <si>
    <t xml:space="preserve">2026-05-19 23:13</t>
  </si>
  <si>
    <t xml:space="preserve">INC100159</t>
  </si>
  <si>
    <t xml:space="preserve">2026-05-20 04:33</t>
  </si>
  <si>
    <t xml:space="preserve">INC100195</t>
  </si>
  <si>
    <t xml:space="preserve">2026-05-20 10:41</t>
  </si>
  <si>
    <t xml:space="preserve">INC100288</t>
  </si>
  <si>
    <t xml:space="preserve">2026-05-20 11:47</t>
  </si>
  <si>
    <t xml:space="preserve">INC103323</t>
  </si>
  <si>
    <t xml:space="preserve">2026-05-20 12:06</t>
  </si>
  <si>
    <t xml:space="preserve">INC101799</t>
  </si>
  <si>
    <t xml:space="preserve">2026-05-20 12:39</t>
  </si>
  <si>
    <t xml:space="preserve">INC102651</t>
  </si>
  <si>
    <t xml:space="preserve">2026-05-20 13:29</t>
  </si>
  <si>
    <t xml:space="preserve">INC101268</t>
  </si>
  <si>
    <t xml:space="preserve">2026-05-20 14:43</t>
  </si>
  <si>
    <t xml:space="preserve">INC104411</t>
  </si>
  <si>
    <t xml:space="preserve">2026-05-20 15:48</t>
  </si>
  <si>
    <t xml:space="preserve">INC104569</t>
  </si>
  <si>
    <t xml:space="preserve">2026-05-20 16:12</t>
  </si>
  <si>
    <t xml:space="preserve">INC100325</t>
  </si>
  <si>
    <t xml:space="preserve">2026-05-20 17:04</t>
  </si>
  <si>
    <t xml:space="preserve">INC103724</t>
  </si>
  <si>
    <t xml:space="preserve">2026-05-20 19:47</t>
  </si>
  <si>
    <t xml:space="preserve">INC101170</t>
  </si>
  <si>
    <t xml:space="preserve">2026-05-20 22:21</t>
  </si>
  <si>
    <t xml:space="preserve">INC100848</t>
  </si>
  <si>
    <t xml:space="preserve">2026-05-20 22:50</t>
  </si>
  <si>
    <t xml:space="preserve">INC100446</t>
  </si>
  <si>
    <t xml:space="preserve">2026-05-21 02:51</t>
  </si>
  <si>
    <t xml:space="preserve">INC104490</t>
  </si>
  <si>
    <t xml:space="preserve">2026-05-21 04:29</t>
  </si>
  <si>
    <t xml:space="preserve">INC103140</t>
  </si>
  <si>
    <t xml:space="preserve">2026-05-21 06:00</t>
  </si>
  <si>
    <t xml:space="preserve">INC103802</t>
  </si>
  <si>
    <t xml:space="preserve">2026-05-21 06:29</t>
  </si>
  <si>
    <t xml:space="preserve">INC105158</t>
  </si>
  <si>
    <t xml:space="preserve">2026-05-21 09:02</t>
  </si>
  <si>
    <t xml:space="preserve">INC102788</t>
  </si>
  <si>
    <t xml:space="preserve">2026-05-21 10:03</t>
  </si>
  <si>
    <t xml:space="preserve">INC102353</t>
  </si>
  <si>
    <t xml:space="preserve">2026-05-21 12:42</t>
  </si>
  <si>
    <t xml:space="preserve">INC103427</t>
  </si>
  <si>
    <t xml:space="preserve">2026-05-21 12:48</t>
  </si>
  <si>
    <t xml:space="preserve">INC104134</t>
  </si>
  <si>
    <t xml:space="preserve">2026-05-21 13:47</t>
  </si>
  <si>
    <t xml:space="preserve">INC101952</t>
  </si>
  <si>
    <t xml:space="preserve">2026-05-21 14:25</t>
  </si>
  <si>
    <t xml:space="preserve">INC102109</t>
  </si>
  <si>
    <t xml:space="preserve">2026-05-21 14:40</t>
  </si>
  <si>
    <t xml:space="preserve">INC100342</t>
  </si>
  <si>
    <t xml:space="preserve">2026-05-21 14:59</t>
  </si>
  <si>
    <t xml:space="preserve">INC100148</t>
  </si>
  <si>
    <t xml:space="preserve">2026-05-21 16:09</t>
  </si>
  <si>
    <t xml:space="preserve">INC104244</t>
  </si>
  <si>
    <t xml:space="preserve">2026-05-21 16:13</t>
  </si>
  <si>
    <t xml:space="preserve">INC103287</t>
  </si>
  <si>
    <t xml:space="preserve">2026-05-21 23:22</t>
  </si>
  <si>
    <t xml:space="preserve">INC103062</t>
  </si>
  <si>
    <t xml:space="preserve">2026-05-22 00:48</t>
  </si>
  <si>
    <t xml:space="preserve">INC103042</t>
  </si>
  <si>
    <t xml:space="preserve">2026-05-22 03:33</t>
  </si>
  <si>
    <t xml:space="preserve">INC100695</t>
  </si>
  <si>
    <t xml:space="preserve">2026-05-22 07:20</t>
  </si>
  <si>
    <t xml:space="preserve">INC102364</t>
  </si>
  <si>
    <t xml:space="preserve">2026-05-22 09:41</t>
  </si>
  <si>
    <t xml:space="preserve">INC104753</t>
  </si>
  <si>
    <t xml:space="preserve">2026-05-22 10:35</t>
  </si>
  <si>
    <t xml:space="preserve">INC104331</t>
  </si>
  <si>
    <t xml:space="preserve">2026-05-22 12:36</t>
  </si>
  <si>
    <t xml:space="preserve">INC104965</t>
  </si>
  <si>
    <t xml:space="preserve">2026-05-22 13:42</t>
  </si>
  <si>
    <t xml:space="preserve">INC104559</t>
  </si>
  <si>
    <t xml:space="preserve">2026-05-22 14:26</t>
  </si>
  <si>
    <t xml:space="preserve">INC104842</t>
  </si>
  <si>
    <t xml:space="preserve">2026-05-22 15:56</t>
  </si>
  <si>
    <t xml:space="preserve">INC102008</t>
  </si>
  <si>
    <t xml:space="preserve">2026-05-22 17:38</t>
  </si>
  <si>
    <t xml:space="preserve">INC101772</t>
  </si>
  <si>
    <t xml:space="preserve">2026-05-22 20:21</t>
  </si>
  <si>
    <t xml:space="preserve">INC104722</t>
  </si>
  <si>
    <t xml:space="preserve">2026-05-22 23:43</t>
  </si>
  <si>
    <t xml:space="preserve">INC105207</t>
  </si>
  <si>
    <t xml:space="preserve">2026-05-22 23:50</t>
  </si>
  <si>
    <t xml:space="preserve">INC103389</t>
  </si>
  <si>
    <t xml:space="preserve">2026-05-22 23:51</t>
  </si>
  <si>
    <t xml:space="preserve">INC103170</t>
  </si>
  <si>
    <t xml:space="preserve">2026-05-23 04:10</t>
  </si>
  <si>
    <t xml:space="preserve">INC101705</t>
  </si>
  <si>
    <t xml:space="preserve">2026-05-23 04:25</t>
  </si>
  <si>
    <t xml:space="preserve">INC100966</t>
  </si>
  <si>
    <t xml:space="preserve">2026-05-23 04:34</t>
  </si>
  <si>
    <t xml:space="preserve">INC100929</t>
  </si>
  <si>
    <t xml:space="preserve">2026-05-23 06:17</t>
  </si>
  <si>
    <t xml:space="preserve">INC101471</t>
  </si>
  <si>
    <t xml:space="preserve">2026-05-23 12:33</t>
  </si>
  <si>
    <t xml:space="preserve">INC104306</t>
  </si>
  <si>
    <t xml:space="preserve">2026-05-23 15:23</t>
  </si>
  <si>
    <t xml:space="preserve">INC101008</t>
  </si>
  <si>
    <t xml:space="preserve">2026-05-23 15:26</t>
  </si>
  <si>
    <t xml:space="preserve">INC101652</t>
  </si>
  <si>
    <t xml:space="preserve">2026-05-23 15:55</t>
  </si>
  <si>
    <t xml:space="preserve">INC104651</t>
  </si>
  <si>
    <t xml:space="preserve">2026-05-23 18:12</t>
  </si>
  <si>
    <t xml:space="preserve">INC103490</t>
  </si>
  <si>
    <t xml:space="preserve">2026-05-23 18:15</t>
  </si>
  <si>
    <t xml:space="preserve">INC103505</t>
  </si>
  <si>
    <t xml:space="preserve">2026-05-23 18:54</t>
  </si>
  <si>
    <t xml:space="preserve">INC101551</t>
  </si>
  <si>
    <t xml:space="preserve">2026-05-23 19:20</t>
  </si>
  <si>
    <t xml:space="preserve">INC100302</t>
  </si>
  <si>
    <t xml:space="preserve">2026-05-24 02:06</t>
  </si>
  <si>
    <t xml:space="preserve">INC101566</t>
  </si>
  <si>
    <t xml:space="preserve">2026-05-24 04:07</t>
  </si>
  <si>
    <t xml:space="preserve">INC101864</t>
  </si>
  <si>
    <t xml:space="preserve">2026-05-24 04:39</t>
  </si>
  <si>
    <t xml:space="preserve">INC101074</t>
  </si>
  <si>
    <t xml:space="preserve">2026-05-24 06:29</t>
  </si>
  <si>
    <t xml:space="preserve">INC104884</t>
  </si>
  <si>
    <t xml:space="preserve">2026-05-24 07:05</t>
  </si>
  <si>
    <t xml:space="preserve">INC100842</t>
  </si>
  <si>
    <t xml:space="preserve">2026-05-24 07:46</t>
  </si>
  <si>
    <t xml:space="preserve">INC104227</t>
  </si>
  <si>
    <t xml:space="preserve">2026-05-24 08:06</t>
  </si>
  <si>
    <t xml:space="preserve">INC101541</t>
  </si>
  <si>
    <t xml:space="preserve">2026-05-24 08:11</t>
  </si>
  <si>
    <t xml:space="preserve">INC102536</t>
  </si>
  <si>
    <t xml:space="preserve">2026-05-24 09:52</t>
  </si>
  <si>
    <t xml:space="preserve">INC104639</t>
  </si>
  <si>
    <t xml:space="preserve">2026-05-24 12:17</t>
  </si>
  <si>
    <t xml:space="preserve">INC102314</t>
  </si>
  <si>
    <t xml:space="preserve">2026-05-24 13:52</t>
  </si>
  <si>
    <t xml:space="preserve">INC102655</t>
  </si>
  <si>
    <t xml:space="preserve">2026-05-24 16:39</t>
  </si>
  <si>
    <t xml:space="preserve">INC100802</t>
  </si>
  <si>
    <t xml:space="preserve">2026-05-24 17:01</t>
  </si>
  <si>
    <t xml:space="preserve">INC104757</t>
  </si>
  <si>
    <t xml:space="preserve">2026-05-24 20:40</t>
  </si>
  <si>
    <t xml:space="preserve">INC103418</t>
  </si>
  <si>
    <t xml:space="preserve">2026-05-24 22:18</t>
  </si>
  <si>
    <t xml:space="preserve">INC100661</t>
  </si>
  <si>
    <t xml:space="preserve">2026-05-24 23:21</t>
  </si>
  <si>
    <t xml:space="preserve">INC100111</t>
  </si>
  <si>
    <t xml:space="preserve">2026-05-24 23:29</t>
  </si>
  <si>
    <t xml:space="preserve">INC100478</t>
  </si>
  <si>
    <t xml:space="preserve">2026-05-24 23:33</t>
  </si>
  <si>
    <t xml:space="preserve">INC101073</t>
  </si>
  <si>
    <t xml:space="preserve">2026-05-25 06:25</t>
  </si>
  <si>
    <t xml:space="preserve">INC102814</t>
  </si>
  <si>
    <t xml:space="preserve">2026-05-25 09:42</t>
  </si>
  <si>
    <t xml:space="preserve">INC101553</t>
  </si>
  <si>
    <t xml:space="preserve">2026-05-25 10:55</t>
  </si>
  <si>
    <t xml:space="preserve">INC102477</t>
  </si>
  <si>
    <t xml:space="preserve">2026-05-25 13:01</t>
  </si>
  <si>
    <t xml:space="preserve">INC104833</t>
  </si>
  <si>
    <t xml:space="preserve">2026-05-25 19:21</t>
  </si>
  <si>
    <t xml:space="preserve">INC105227</t>
  </si>
  <si>
    <t xml:space="preserve">2026-05-25 21:32</t>
  </si>
  <si>
    <t xml:space="preserve">INC104613</t>
  </si>
  <si>
    <t xml:space="preserve">2026-05-25 21:41</t>
  </si>
  <si>
    <t xml:space="preserve">INC105101</t>
  </si>
  <si>
    <t xml:space="preserve">2026-05-25 21:48</t>
  </si>
  <si>
    <t xml:space="preserve">INC101383</t>
  </si>
  <si>
    <t xml:space="preserve">2026-05-25 22:47</t>
  </si>
  <si>
    <t xml:space="preserve">INC100887</t>
  </si>
  <si>
    <t xml:space="preserve">2026-05-26 03:29</t>
  </si>
  <si>
    <t xml:space="preserve">INC104492</t>
  </si>
  <si>
    <t xml:space="preserve">2026-05-26 03:30</t>
  </si>
  <si>
    <t xml:space="preserve">INC101811</t>
  </si>
  <si>
    <t xml:space="preserve">2026-05-26 05:01</t>
  </si>
  <si>
    <t xml:space="preserve">INC100722</t>
  </si>
  <si>
    <t xml:space="preserve">2026-05-26 06:01</t>
  </si>
  <si>
    <t xml:space="preserve">INC103029</t>
  </si>
  <si>
    <t xml:space="preserve">2026-05-26 06:34</t>
  </si>
  <si>
    <t xml:space="preserve">INC101066</t>
  </si>
  <si>
    <t xml:space="preserve">2026-05-26 06:39</t>
  </si>
  <si>
    <t xml:space="preserve">INC101914</t>
  </si>
  <si>
    <t xml:space="preserve">2026-05-26 08:33</t>
  </si>
  <si>
    <t xml:space="preserve">INC101695</t>
  </si>
  <si>
    <t xml:space="preserve">INC105399</t>
  </si>
  <si>
    <t xml:space="preserve">2026-05-26 09:17</t>
  </si>
  <si>
    <t xml:space="preserve">INC104196</t>
  </si>
  <si>
    <t xml:space="preserve">2026-05-26 12:30</t>
  </si>
  <si>
    <t xml:space="preserve">INC104375</t>
  </si>
  <si>
    <t xml:space="preserve">2026-05-26 13:33</t>
  </si>
  <si>
    <t xml:space="preserve">INC100032</t>
  </si>
  <si>
    <t xml:space="preserve">2026-05-26 20:38</t>
  </si>
  <si>
    <t xml:space="preserve">INC105326</t>
  </si>
  <si>
    <t xml:space="preserve">2026-05-26 22:41</t>
  </si>
  <si>
    <t xml:space="preserve">INC102511</t>
  </si>
  <si>
    <t xml:space="preserve">2026-05-27 03:20</t>
  </si>
  <si>
    <t xml:space="preserve">INC103934</t>
  </si>
  <si>
    <t xml:space="preserve">2026-05-27 05:12</t>
  </si>
  <si>
    <t xml:space="preserve">INC104167</t>
  </si>
  <si>
    <t xml:space="preserve">2026-05-27 06:22</t>
  </si>
  <si>
    <t xml:space="preserve">INC100280</t>
  </si>
  <si>
    <t xml:space="preserve">2026-05-27 10:07</t>
  </si>
  <si>
    <t xml:space="preserve">INC105215</t>
  </si>
  <si>
    <t xml:space="preserve">2026-05-27 10:13</t>
  </si>
  <si>
    <t xml:space="preserve">INC104584</t>
  </si>
  <si>
    <t xml:space="preserve">2026-05-27 11:55</t>
  </si>
  <si>
    <t xml:space="preserve">INC104997</t>
  </si>
  <si>
    <t xml:space="preserve">2026-05-27 14:09</t>
  </si>
  <si>
    <t xml:space="preserve">INC102098</t>
  </si>
  <si>
    <t xml:space="preserve">2026-05-27 16:21</t>
  </si>
  <si>
    <t xml:space="preserve">INC105325</t>
  </si>
  <si>
    <t xml:space="preserve">2026-05-27 17:03</t>
  </si>
  <si>
    <t xml:space="preserve">INC101649</t>
  </si>
  <si>
    <t xml:space="preserve">2026-05-27 18:51</t>
  </si>
  <si>
    <t xml:space="preserve">INC101055</t>
  </si>
  <si>
    <t xml:space="preserve">2026-05-27 23:42</t>
  </si>
  <si>
    <t xml:space="preserve">INC101670</t>
  </si>
  <si>
    <t xml:space="preserve">2026-05-28 02:17</t>
  </si>
  <si>
    <t xml:space="preserve">INC101845</t>
  </si>
  <si>
    <t xml:space="preserve">2026-05-28 03:02</t>
  </si>
  <si>
    <t xml:space="preserve">INC100667</t>
  </si>
  <si>
    <t xml:space="preserve">2026-05-28 03:17</t>
  </si>
  <si>
    <t xml:space="preserve">INC103822</t>
  </si>
  <si>
    <t xml:space="preserve">2026-05-28 03:58</t>
  </si>
  <si>
    <t xml:space="preserve">INC101248</t>
  </si>
  <si>
    <t xml:space="preserve">2026-05-28 06:53</t>
  </si>
  <si>
    <t xml:space="preserve">INC101274</t>
  </si>
  <si>
    <t xml:space="preserve">2026-05-28 07:13</t>
  </si>
  <si>
    <t xml:space="preserve">INC101719</t>
  </si>
  <si>
    <t xml:space="preserve">2026-05-28 07:58</t>
  </si>
  <si>
    <t xml:space="preserve">INC100877</t>
  </si>
  <si>
    <t xml:space="preserve">2026-05-28 08:48</t>
  </si>
  <si>
    <t xml:space="preserve">INC101994</t>
  </si>
  <si>
    <t xml:space="preserve">2026-05-28 13:22</t>
  </si>
  <si>
    <t xml:space="preserve">INC103344</t>
  </si>
  <si>
    <t xml:space="preserve">2026-05-28 15:14</t>
  </si>
  <si>
    <t xml:space="preserve">INC104391</t>
  </si>
  <si>
    <t xml:space="preserve">2026-05-28 17:26</t>
  </si>
  <si>
    <t xml:space="preserve">INC102020</t>
  </si>
  <si>
    <t xml:space="preserve">2026-05-28 18:19</t>
  </si>
  <si>
    <t xml:space="preserve">INC105209</t>
  </si>
  <si>
    <t xml:space="preserve">2026-05-28 19:23</t>
  </si>
  <si>
    <t xml:space="preserve">INC101975</t>
  </si>
  <si>
    <t xml:space="preserve">2026-05-28 20:58</t>
  </si>
  <si>
    <t xml:space="preserve">INC103024</t>
  </si>
  <si>
    <t xml:space="preserve">2026-05-28 21:08</t>
  </si>
  <si>
    <t xml:space="preserve">INC102779</t>
  </si>
  <si>
    <t xml:space="preserve">2026-05-28 22:50</t>
  </si>
  <si>
    <t xml:space="preserve">INC102083</t>
  </si>
  <si>
    <t xml:space="preserve">2026-05-29 01:31</t>
  </si>
  <si>
    <t xml:space="preserve">INC102845</t>
  </si>
  <si>
    <t xml:space="preserve">2026-05-29 02:09</t>
  </si>
  <si>
    <t xml:space="preserve">INC102465</t>
  </si>
  <si>
    <t xml:space="preserve">2026-05-29 02:25</t>
  </si>
  <si>
    <t xml:space="preserve">INC103854</t>
  </si>
  <si>
    <t xml:space="preserve">2026-05-29 06:54</t>
  </si>
  <si>
    <t xml:space="preserve">INC104844</t>
  </si>
  <si>
    <t xml:space="preserve">2026-05-29 09:40</t>
  </si>
  <si>
    <t xml:space="preserve">INC101262</t>
  </si>
  <si>
    <t xml:space="preserve">2026-05-29 10:17</t>
  </si>
  <si>
    <t xml:space="preserve">INC101563</t>
  </si>
  <si>
    <t xml:space="preserve">2026-05-29 15:46</t>
  </si>
  <si>
    <t xml:space="preserve">INC101139</t>
  </si>
  <si>
    <t xml:space="preserve">2026-05-29 19:27</t>
  </si>
  <si>
    <t xml:space="preserve">INC101070</t>
  </si>
  <si>
    <t xml:space="preserve">2026-05-29 19:43</t>
  </si>
  <si>
    <t xml:space="preserve">INC104305</t>
  </si>
  <si>
    <t xml:space="preserve">2026-05-29 20:07</t>
  </si>
  <si>
    <t xml:space="preserve">INC100796</t>
  </si>
  <si>
    <t xml:space="preserve">2026-05-29 23:05</t>
  </si>
  <si>
    <t xml:space="preserve">INC102067</t>
  </si>
  <si>
    <t xml:space="preserve">2026-05-30 01:54</t>
  </si>
  <si>
    <t xml:space="preserve">INC102711</t>
  </si>
  <si>
    <t xml:space="preserve">2026-05-30 06:50</t>
  </si>
  <si>
    <t xml:space="preserve">INC104494</t>
  </si>
  <si>
    <t xml:space="preserve">2026-05-30 10:43</t>
  </si>
  <si>
    <t xml:space="preserve">INC102992</t>
  </si>
  <si>
    <t xml:space="preserve">2026-05-30 11:04</t>
  </si>
  <si>
    <t xml:space="preserve">INC100359</t>
  </si>
  <si>
    <t xml:space="preserve">2026-05-30 15:16</t>
  </si>
  <si>
    <t xml:space="preserve">INC100444</t>
  </si>
  <si>
    <t xml:space="preserve">2026-05-30 15:45</t>
  </si>
  <si>
    <t xml:space="preserve">INC100461</t>
  </si>
  <si>
    <t xml:space="preserve">2026-05-30 16:54</t>
  </si>
  <si>
    <t xml:space="preserve">INC101977</t>
  </si>
  <si>
    <t xml:space="preserve">2026-05-30 20:08</t>
  </si>
  <si>
    <t xml:space="preserve">INC104143</t>
  </si>
  <si>
    <t xml:space="preserve">2026-05-31 04:13</t>
  </si>
  <si>
    <t xml:space="preserve">INC101852</t>
  </si>
  <si>
    <t xml:space="preserve">2026-05-31 04:17</t>
  </si>
  <si>
    <t xml:space="preserve">INC100894</t>
  </si>
  <si>
    <t xml:space="preserve">2026-05-31 05:18</t>
  </si>
  <si>
    <t xml:space="preserve">INC100703</t>
  </si>
  <si>
    <t xml:space="preserve">2026-05-31 07:17</t>
  </si>
  <si>
    <t xml:space="preserve">INC105134</t>
  </si>
  <si>
    <t xml:space="preserve">2026-05-31 08:31</t>
  </si>
  <si>
    <t xml:space="preserve">INC101607</t>
  </si>
  <si>
    <t xml:space="preserve">2026-05-31 09:52</t>
  </si>
  <si>
    <t xml:space="preserve">INC101873</t>
  </si>
  <si>
    <t xml:space="preserve">2026-05-31 09:59</t>
  </si>
  <si>
    <t xml:space="preserve">INC101645</t>
  </si>
  <si>
    <t xml:space="preserve">2026-05-31 11:30</t>
  </si>
  <si>
    <t xml:space="preserve">INC101583</t>
  </si>
  <si>
    <t xml:space="preserve">2026-05-31 11:52</t>
  </si>
  <si>
    <t xml:space="preserve">INC100395</t>
  </si>
  <si>
    <t xml:space="preserve">2026-05-31 15:07</t>
  </si>
  <si>
    <t xml:space="preserve">INC105086</t>
  </si>
  <si>
    <t xml:space="preserve">2026-05-31 18:17</t>
  </si>
  <si>
    <t xml:space="preserve">INC101121</t>
  </si>
  <si>
    <t xml:space="preserve">2026-05-31 19:04</t>
  </si>
  <si>
    <t xml:space="preserve">INC102514</t>
  </si>
  <si>
    <t xml:space="preserve">2026-05-31 23:02</t>
  </si>
  <si>
    <t xml:space="preserve">INC105244</t>
  </si>
  <si>
    <t xml:space="preserve">2026-06-01 00:01</t>
  </si>
  <si>
    <t xml:space="preserve">INC100219</t>
  </si>
  <si>
    <t xml:space="preserve">2026-06-01 00:14</t>
  </si>
  <si>
    <t xml:space="preserve">INC102734</t>
  </si>
  <si>
    <t xml:space="preserve">2026-06-01 00:48</t>
  </si>
  <si>
    <t xml:space="preserve">INC102746</t>
  </si>
  <si>
    <t xml:space="preserve">2026-06-01 02:35</t>
  </si>
  <si>
    <t xml:space="preserve">INC105153</t>
  </si>
  <si>
    <t xml:space="preserve">2026-06-01 02:41</t>
  </si>
  <si>
    <t xml:space="preserve">INC100734</t>
  </si>
  <si>
    <t xml:space="preserve">2026-06-01 05:35</t>
  </si>
  <si>
    <t xml:space="preserve">INC103269</t>
  </si>
  <si>
    <t xml:space="preserve">2026-06-01 06:13</t>
  </si>
  <si>
    <t xml:space="preserve">INC100959</t>
  </si>
  <si>
    <t xml:space="preserve">2026-06-01 12:05</t>
  </si>
  <si>
    <t xml:space="preserve">INC101154</t>
  </si>
  <si>
    <t xml:space="preserve">2026-06-01 12:23</t>
  </si>
  <si>
    <t xml:space="preserve">INC102894</t>
  </si>
  <si>
    <t xml:space="preserve">2026-06-01 14:01</t>
  </si>
  <si>
    <t xml:space="preserve">INC100629</t>
  </si>
  <si>
    <t xml:space="preserve">2026-06-01 18:14</t>
  </si>
  <si>
    <t xml:space="preserve">INC100574</t>
  </si>
  <si>
    <t xml:space="preserve">2026-06-01 18:59</t>
  </si>
  <si>
    <t xml:space="preserve">INC100688</t>
  </si>
  <si>
    <t xml:space="preserve">2026-06-01 20:10</t>
  </si>
  <si>
    <t xml:space="preserve">INC104229</t>
  </si>
  <si>
    <t xml:space="preserve">2026-06-02 00:00</t>
  </si>
  <si>
    <t xml:space="preserve">INC100228</t>
  </si>
  <si>
    <t xml:space="preserve">2026-06-02 04:29</t>
  </si>
  <si>
    <t xml:space="preserve">INC101296</t>
  </si>
  <si>
    <t xml:space="preserve">2026-06-02 05:57</t>
  </si>
  <si>
    <t xml:space="preserve">INC102066</t>
  </si>
  <si>
    <t xml:space="preserve">2026-06-02 07:40</t>
  </si>
  <si>
    <t xml:space="preserve">INC101173</t>
  </si>
  <si>
    <t xml:space="preserve">2026-06-02 08:31</t>
  </si>
  <si>
    <t xml:space="preserve">INC101677</t>
  </si>
  <si>
    <t xml:space="preserve">2026-06-02 09:05</t>
  </si>
  <si>
    <t xml:space="preserve">INC103603</t>
  </si>
  <si>
    <t xml:space="preserve">2026-06-02 09:27</t>
  </si>
  <si>
    <t xml:space="preserve">INC102567</t>
  </si>
  <si>
    <t xml:space="preserve">2026-06-02 14:33</t>
  </si>
  <si>
    <t xml:space="preserve">INC102041</t>
  </si>
  <si>
    <t xml:space="preserve">2026-06-02 14:57</t>
  </si>
  <si>
    <t xml:space="preserve">INC100816</t>
  </si>
  <si>
    <t xml:space="preserve">2026-06-02 15:50</t>
  </si>
  <si>
    <t xml:space="preserve">INC104773</t>
  </si>
  <si>
    <t xml:space="preserve">2026-06-02 20:16</t>
  </si>
  <si>
    <t xml:space="preserve">INC103750</t>
  </si>
  <si>
    <t xml:space="preserve">2026-06-02 22:12</t>
  </si>
  <si>
    <t xml:space="preserve">INC102825</t>
  </si>
  <si>
    <t xml:space="preserve">2026-06-03 02:35</t>
  </si>
  <si>
    <t xml:space="preserve">INC100167</t>
  </si>
  <si>
    <t xml:space="preserve">2026-06-03 06:36</t>
  </si>
  <si>
    <t xml:space="preserve">INC104008</t>
  </si>
  <si>
    <t xml:space="preserve">2026-06-03 07:47</t>
  </si>
  <si>
    <t xml:space="preserve">INC104025</t>
  </si>
  <si>
    <t xml:space="preserve">2026-06-03 11:37</t>
  </si>
  <si>
    <t xml:space="preserve">INC101538</t>
  </si>
  <si>
    <t xml:space="preserve">2026-06-03 13:26</t>
  </si>
  <si>
    <t xml:space="preserve">INC101484</t>
  </si>
  <si>
    <t xml:space="preserve">2026-06-03 14:52</t>
  </si>
  <si>
    <t xml:space="preserve">INC103201</t>
  </si>
  <si>
    <t xml:space="preserve">2026-06-03 15:16</t>
  </si>
  <si>
    <t xml:space="preserve">INC101751</t>
  </si>
  <si>
    <t xml:space="preserve">2026-06-03 18:18</t>
  </si>
  <si>
    <t xml:space="preserve">INC102629</t>
  </si>
  <si>
    <t xml:space="preserve">2026-06-03 18:49</t>
  </si>
  <si>
    <t xml:space="preserve">INC104716</t>
  </si>
  <si>
    <t xml:space="preserve">2026-06-03 19:36</t>
  </si>
  <si>
    <t xml:space="preserve">INC104262</t>
  </si>
  <si>
    <t xml:space="preserve">2026-06-03 19:54</t>
  </si>
  <si>
    <t xml:space="preserve">INC102280</t>
  </si>
  <si>
    <t xml:space="preserve">2026-06-03 21:28</t>
  </si>
  <si>
    <t xml:space="preserve">INC101465</t>
  </si>
  <si>
    <t xml:space="preserve">2026-06-03 21:50</t>
  </si>
  <si>
    <t xml:space="preserve">INC101591</t>
  </si>
  <si>
    <t xml:space="preserve">2026-06-04 03:29</t>
  </si>
  <si>
    <t xml:space="preserve">INC104418</t>
  </si>
  <si>
    <t xml:space="preserve">2026-06-04 04:34</t>
  </si>
  <si>
    <t xml:space="preserve">INC102695</t>
  </si>
  <si>
    <t xml:space="preserve">2026-06-04 04:57</t>
  </si>
  <si>
    <t xml:space="preserve">INC104548</t>
  </si>
  <si>
    <t xml:space="preserve">2026-06-04 07:17</t>
  </si>
  <si>
    <t xml:space="preserve">INC104088</t>
  </si>
  <si>
    <t xml:space="preserve">2026-06-04 09:28</t>
  </si>
  <si>
    <t xml:space="preserve">INC101601</t>
  </si>
  <si>
    <t xml:space="preserve">2026-06-04 09:38</t>
  </si>
  <si>
    <t xml:space="preserve">INC100437</t>
  </si>
  <si>
    <t xml:space="preserve">2026-06-04 10:25</t>
  </si>
  <si>
    <t xml:space="preserve">INC100033</t>
  </si>
  <si>
    <t xml:space="preserve">2026-06-04 12:00</t>
  </si>
  <si>
    <t xml:space="preserve">INC100246</t>
  </si>
  <si>
    <t xml:space="preserve">2026-06-04 13:44</t>
  </si>
  <si>
    <t xml:space="preserve">INC102887</t>
  </si>
  <si>
    <t xml:space="preserve">2026-06-04 15:28</t>
  </si>
  <si>
    <t xml:space="preserve">INC100133</t>
  </si>
  <si>
    <t xml:space="preserve">2026-06-04 15:38</t>
  </si>
  <si>
    <t xml:space="preserve">INC100982</t>
  </si>
  <si>
    <t xml:space="preserve">2026-06-04 18:44</t>
  </si>
  <si>
    <t xml:space="preserve">INC101635</t>
  </si>
  <si>
    <t xml:space="preserve">2026-06-04 19:44</t>
  </si>
  <si>
    <t xml:space="preserve">INC101132</t>
  </si>
  <si>
    <t xml:space="preserve">2026-06-04 21:34</t>
  </si>
  <si>
    <t xml:space="preserve">INC104197</t>
  </si>
  <si>
    <t xml:space="preserve">2026-06-04 21:37</t>
  </si>
  <si>
    <t xml:space="preserve">INC104879</t>
  </si>
  <si>
    <t xml:space="preserve">2026-06-04 22:42</t>
  </si>
  <si>
    <t xml:space="preserve">INC103239</t>
  </si>
  <si>
    <t xml:space="preserve">2026-06-05 00:19</t>
  </si>
  <si>
    <t xml:space="preserve">INC100638</t>
  </si>
  <si>
    <t xml:space="preserve">2026-06-05 00:29</t>
  </si>
  <si>
    <t xml:space="preserve">INC104242</t>
  </si>
  <si>
    <t xml:space="preserve">2026-06-05 01:40</t>
  </si>
  <si>
    <t xml:space="preserve">INC104592</t>
  </si>
  <si>
    <t xml:space="preserve">2026-06-05 03:13</t>
  </si>
  <si>
    <t xml:space="preserve">INC104524</t>
  </si>
  <si>
    <t xml:space="preserve">2026-06-05 04:13</t>
  </si>
  <si>
    <t xml:space="preserve">INC105007</t>
  </si>
  <si>
    <t xml:space="preserve">2026-06-05 04:25</t>
  </si>
  <si>
    <t xml:space="preserve">INC104580</t>
  </si>
  <si>
    <t xml:space="preserve">2026-06-05 04:43</t>
  </si>
  <si>
    <t xml:space="preserve">INC105274</t>
  </si>
  <si>
    <t xml:space="preserve">2026-06-05 06:16</t>
  </si>
  <si>
    <t xml:space="preserve">INC100012</t>
  </si>
  <si>
    <t xml:space="preserve">2026-06-05 06:56</t>
  </si>
  <si>
    <t xml:space="preserve">INC104928</t>
  </si>
  <si>
    <t xml:space="preserve">2026-06-05 07:01</t>
  </si>
  <si>
    <t xml:space="preserve">INC100651</t>
  </si>
  <si>
    <t xml:space="preserve">2026-06-05 09:01</t>
  </si>
  <si>
    <t xml:space="preserve">INC101110</t>
  </si>
  <si>
    <t xml:space="preserve">2026-06-05 23:11</t>
  </si>
  <si>
    <t xml:space="preserve">INC101500</t>
  </si>
  <si>
    <t xml:space="preserve">2026-06-05 23:33</t>
  </si>
  <si>
    <t xml:space="preserve">INC104207</t>
  </si>
  <si>
    <t xml:space="preserve">2026-06-06 00:45</t>
  </si>
  <si>
    <t xml:space="preserve">INC102223</t>
  </si>
  <si>
    <t xml:space="preserve">2026-06-06 03:17</t>
  </si>
  <si>
    <t xml:space="preserve">INC104463</t>
  </si>
  <si>
    <t xml:space="preserve">2026-06-06 04:34</t>
  </si>
  <si>
    <t xml:space="preserve">INC105190</t>
  </si>
  <si>
    <t xml:space="preserve">2026-06-06 13:53</t>
  </si>
  <si>
    <t xml:space="preserve">INC103992</t>
  </si>
  <si>
    <t xml:space="preserve">2026-06-06 16:26</t>
  </si>
  <si>
    <t xml:space="preserve">INC104237</t>
  </si>
  <si>
    <t xml:space="preserve">2026-06-06 16:34</t>
  </si>
  <si>
    <t xml:space="preserve">INC105343</t>
  </si>
  <si>
    <t xml:space="preserve">2026-06-06 16:55</t>
  </si>
  <si>
    <t xml:space="preserve">INC102327</t>
  </si>
  <si>
    <t xml:space="preserve">2026-06-06 18:07</t>
  </si>
  <si>
    <t xml:space="preserve">INC101990</t>
  </si>
  <si>
    <t xml:space="preserve">2026-06-06 19:02</t>
  </si>
  <si>
    <t xml:space="preserve">INC102256</t>
  </si>
  <si>
    <t xml:space="preserve">2026-06-06 19:49</t>
  </si>
  <si>
    <t xml:space="preserve">INC103733</t>
  </si>
  <si>
    <t xml:space="preserve">2026-06-06 20:38</t>
  </si>
  <si>
    <t xml:space="preserve">INC101056</t>
  </si>
  <si>
    <t xml:space="preserve">2026-06-06 22:05</t>
  </si>
  <si>
    <t xml:space="preserve">INC102621</t>
  </si>
  <si>
    <t xml:space="preserve">2026-06-06 22:10</t>
  </si>
  <si>
    <t xml:space="preserve">INC104731</t>
  </si>
  <si>
    <t xml:space="preserve">2026-06-06 23:01</t>
  </si>
  <si>
    <t xml:space="preserve">INC102351</t>
  </si>
  <si>
    <t xml:space="preserve">2026-06-06 23:29</t>
  </si>
  <si>
    <t xml:space="preserve">INC101320</t>
  </si>
  <si>
    <t xml:space="preserve">2026-06-07 01:04</t>
  </si>
  <si>
    <t xml:space="preserve">INC104560</t>
  </si>
  <si>
    <t xml:space="preserve">2026-06-07 02:25</t>
  </si>
  <si>
    <t xml:space="preserve">INC101067</t>
  </si>
  <si>
    <t xml:space="preserve">2026-06-07 03:11</t>
  </si>
  <si>
    <t xml:space="preserve">INC102871</t>
  </si>
  <si>
    <t xml:space="preserve">2026-06-07 03:47</t>
  </si>
  <si>
    <t xml:space="preserve">INC104964</t>
  </si>
  <si>
    <t xml:space="preserve">2026-06-07 05:49</t>
  </si>
  <si>
    <t xml:space="preserve">INC102829</t>
  </si>
  <si>
    <t xml:space="preserve">2026-06-07 13:10</t>
  </si>
  <si>
    <t xml:space="preserve">INC100019</t>
  </si>
  <si>
    <t xml:space="preserve">2026-06-07 13:24</t>
  </si>
  <si>
    <t xml:space="preserve">INC103835</t>
  </si>
  <si>
    <t xml:space="preserve">2026-06-07 17:36</t>
  </si>
  <si>
    <t xml:space="preserve">INC103974</t>
  </si>
  <si>
    <t xml:space="preserve">2026-06-07 18:13</t>
  </si>
  <si>
    <t xml:space="preserve">INC100232</t>
  </si>
  <si>
    <t xml:space="preserve">2026-06-07 18:37</t>
  </si>
  <si>
    <t xml:space="preserve">INC103107</t>
  </si>
  <si>
    <t xml:space="preserve">2026-06-07 19:50</t>
  </si>
  <si>
    <t xml:space="preserve">INC101266</t>
  </si>
  <si>
    <t xml:space="preserve">2026-06-07 23:00</t>
  </si>
  <si>
    <t xml:space="preserve">INC101081</t>
  </si>
  <si>
    <t xml:space="preserve">2026-06-07 23:01</t>
  </si>
  <si>
    <t xml:space="preserve">INC102262</t>
  </si>
  <si>
    <t xml:space="preserve">2026-06-08 00:55</t>
  </si>
  <si>
    <t xml:space="preserve">INC104358</t>
  </si>
  <si>
    <t xml:space="preserve">2026-06-08 01:52</t>
  </si>
  <si>
    <t xml:space="preserve">INC101665</t>
  </si>
  <si>
    <t xml:space="preserve">2026-06-08 03:07</t>
  </si>
  <si>
    <t xml:space="preserve">INC102139</t>
  </si>
  <si>
    <t xml:space="preserve">2026-06-08 03:25</t>
  </si>
  <si>
    <t xml:space="preserve">INC102361</t>
  </si>
  <si>
    <t xml:space="preserve">2026-06-08 06:49</t>
  </si>
  <si>
    <t xml:space="preserve">INC103043</t>
  </si>
  <si>
    <t xml:space="preserve">2026-06-08 07:56</t>
  </si>
  <si>
    <t xml:space="preserve">INC102344</t>
  </si>
  <si>
    <t xml:space="preserve">2026-06-08 10:25</t>
  </si>
  <si>
    <t xml:space="preserve">INC102740</t>
  </si>
  <si>
    <t xml:space="preserve">2026-06-08 10:57</t>
  </si>
  <si>
    <t xml:space="preserve">INC101561</t>
  </si>
  <si>
    <t xml:space="preserve">2026-06-08 11:43</t>
  </si>
  <si>
    <t xml:space="preserve">INC100890</t>
  </si>
  <si>
    <t xml:space="preserve">2026-06-08 13:25</t>
  </si>
  <si>
    <t xml:space="preserve">INC102165</t>
  </si>
  <si>
    <t xml:space="preserve">2026-06-08 18:06</t>
  </si>
  <si>
    <t xml:space="preserve">INC105149</t>
  </si>
  <si>
    <t xml:space="preserve">2026-06-08 18:49</t>
  </si>
  <si>
    <t xml:space="preserve">INC100413</t>
  </si>
  <si>
    <t xml:space="preserve">2026-06-09 03:23</t>
  </si>
  <si>
    <t xml:space="preserve">INC103446</t>
  </si>
  <si>
    <t xml:space="preserve">2026-06-09 03:48</t>
  </si>
  <si>
    <t xml:space="preserve">INC100115</t>
  </si>
  <si>
    <t xml:space="preserve">2026-06-09 05:15</t>
  </si>
  <si>
    <t xml:space="preserve">INC102454</t>
  </si>
  <si>
    <t xml:space="preserve">2026-06-09 08:02</t>
  </si>
  <si>
    <t xml:space="preserve">INC103938</t>
  </si>
  <si>
    <t xml:space="preserve">2026-06-09 08:40</t>
  </si>
  <si>
    <t xml:space="preserve">INC101991</t>
  </si>
  <si>
    <t xml:space="preserve">2026-06-09 09:48</t>
  </si>
  <si>
    <t xml:space="preserve">INC104853</t>
  </si>
  <si>
    <t xml:space="preserve">2026-06-09 12:07</t>
  </si>
  <si>
    <t xml:space="preserve">INC104763</t>
  </si>
  <si>
    <t xml:space="preserve">2026-06-09 12:55</t>
  </si>
  <si>
    <t xml:space="preserve">INC103303</t>
  </si>
  <si>
    <t xml:space="preserve">2026-06-09 14:42</t>
  </si>
  <si>
    <t xml:space="preserve">INC100095</t>
  </si>
  <si>
    <t xml:space="preserve">2026-06-09 15:57</t>
  </si>
  <si>
    <t xml:space="preserve">INC104784</t>
  </si>
  <si>
    <t xml:space="preserve">2026-06-09 17:55</t>
  </si>
  <si>
    <t xml:space="preserve">INC100859</t>
  </si>
  <si>
    <t xml:space="preserve">2026-06-09 17:58</t>
  </si>
  <si>
    <t xml:space="preserve">INC100426</t>
  </si>
  <si>
    <t xml:space="preserve">2026-06-09 18:22</t>
  </si>
  <si>
    <t xml:space="preserve">INC104811</t>
  </si>
  <si>
    <t xml:space="preserve">2026-06-09 18:27</t>
  </si>
  <si>
    <t xml:space="preserve">INC102198</t>
  </si>
  <si>
    <t xml:space="preserve">2026-06-09 18:49</t>
  </si>
  <si>
    <t xml:space="preserve">INC102480</t>
  </si>
  <si>
    <t xml:space="preserve">2026-06-09 19:00</t>
  </si>
  <si>
    <t xml:space="preserve">INC103467</t>
  </si>
  <si>
    <t xml:space="preserve">2026-06-09 19:44</t>
  </si>
  <si>
    <t xml:space="preserve">INC101105</t>
  </si>
  <si>
    <t xml:space="preserve">2026-06-09 21:03</t>
  </si>
  <si>
    <t xml:space="preserve">INC105365</t>
  </si>
  <si>
    <t xml:space="preserve">2026-06-09 21:04</t>
  </si>
  <si>
    <t xml:space="preserve">INC100531</t>
  </si>
  <si>
    <t xml:space="preserve">2026-06-09 22:52</t>
  </si>
  <si>
    <t xml:space="preserve">INC104506</t>
  </si>
  <si>
    <t xml:space="preserve">INC105199</t>
  </si>
  <si>
    <t xml:space="preserve">2026-06-10 00:04</t>
  </si>
  <si>
    <t xml:space="preserve">INC104764</t>
  </si>
  <si>
    <t xml:space="preserve">2026-06-10 04:52</t>
  </si>
  <si>
    <t xml:space="preserve">INC100575</t>
  </si>
  <si>
    <t xml:space="preserve">2026-06-10 05:20</t>
  </si>
  <si>
    <t xml:space="preserve">INC103588</t>
  </si>
  <si>
    <t xml:space="preserve">2026-06-10 06:25</t>
  </si>
  <si>
    <t xml:space="preserve">INC100405</t>
  </si>
  <si>
    <t xml:space="preserve">2026-06-10 07:05</t>
  </si>
  <si>
    <t xml:space="preserve">INC103351</t>
  </si>
  <si>
    <t xml:space="preserve">2026-06-10 07:32</t>
  </si>
  <si>
    <t xml:space="preserve">INC103437</t>
  </si>
  <si>
    <t xml:space="preserve">2026-06-10 08:37</t>
  </si>
  <si>
    <t xml:space="preserve">INC102318</t>
  </si>
  <si>
    <t xml:space="preserve">2026-06-10 13:21</t>
  </si>
  <si>
    <t xml:space="preserve">INC102570</t>
  </si>
  <si>
    <t xml:space="preserve">2026-06-10 15:30</t>
  </si>
  <si>
    <t xml:space="preserve">INC105011</t>
  </si>
  <si>
    <t xml:space="preserve">2026-06-10 17:05</t>
  </si>
  <si>
    <t xml:space="preserve">INC100234</t>
  </si>
  <si>
    <t xml:space="preserve">2026-06-10 18:17</t>
  </si>
  <si>
    <t xml:space="preserve">INC104458</t>
  </si>
  <si>
    <t xml:space="preserve">INC101328</t>
  </si>
  <si>
    <t xml:space="preserve">2026-06-10 20:35</t>
  </si>
  <si>
    <t xml:space="preserve">INC101919</t>
  </si>
  <si>
    <t xml:space="preserve">2026-06-10 20:37</t>
  </si>
  <si>
    <t xml:space="preserve">INC104259</t>
  </si>
  <si>
    <t xml:space="preserve">2026-06-10 20:55</t>
  </si>
  <si>
    <t xml:space="preserve">INC100244</t>
  </si>
  <si>
    <t xml:space="preserve">2026-06-10 23:46</t>
  </si>
  <si>
    <t xml:space="preserve">INC100963</t>
  </si>
  <si>
    <t xml:space="preserve">2026-06-10 23:56</t>
  </si>
  <si>
    <t xml:space="preserve">INC104250</t>
  </si>
  <si>
    <t xml:space="preserve">2026-06-11 02:32</t>
  </si>
  <si>
    <t xml:space="preserve">INC104791</t>
  </si>
  <si>
    <t xml:space="preserve">2026-06-11 04:21</t>
  </si>
  <si>
    <t xml:space="preserve">INC102977</t>
  </si>
  <si>
    <t xml:space="preserve">2026-06-11 06:49</t>
  </si>
  <si>
    <t xml:space="preserve">INC105231</t>
  </si>
  <si>
    <t xml:space="preserve">2026-06-11 08:18</t>
  </si>
  <si>
    <t xml:space="preserve">INC102565</t>
  </si>
  <si>
    <t xml:space="preserve">2026-06-11 10:24</t>
  </si>
  <si>
    <t xml:space="preserve">INC100690</t>
  </si>
  <si>
    <t xml:space="preserve">2026-06-11 14:00</t>
  </si>
  <si>
    <t xml:space="preserve">INC103700</t>
  </si>
  <si>
    <t xml:space="preserve">2026-06-11 15:53</t>
  </si>
  <si>
    <t xml:space="preserve">INC103257</t>
  </si>
  <si>
    <t xml:space="preserve">2026-06-11 21:17</t>
  </si>
  <si>
    <t xml:space="preserve">INC105053</t>
  </si>
  <si>
    <t xml:space="preserve">2026-06-11 22:41</t>
  </si>
  <si>
    <t xml:space="preserve">INC102816</t>
  </si>
  <si>
    <t xml:space="preserve">2026-06-11 22:49</t>
  </si>
  <si>
    <t xml:space="preserve">INC101507</t>
  </si>
  <si>
    <t xml:space="preserve">2026-06-11 23:21</t>
  </si>
  <si>
    <t xml:space="preserve">INC101764</t>
  </si>
  <si>
    <t xml:space="preserve">2026-06-12 01:54</t>
  </si>
  <si>
    <t xml:space="preserve">INC104252</t>
  </si>
  <si>
    <t xml:space="preserve">2026-06-12 04:37</t>
  </si>
  <si>
    <t xml:space="preserve">INC103064</t>
  </si>
  <si>
    <t xml:space="preserve">2026-06-12 07:20</t>
  </si>
  <si>
    <t xml:space="preserve">INC101381</t>
  </si>
  <si>
    <t xml:space="preserve">2026-06-12 08:17</t>
  </si>
  <si>
    <t xml:space="preserve">INC100749</t>
  </si>
  <si>
    <t xml:space="preserve">2026-06-12 09:30</t>
  </si>
  <si>
    <t xml:space="preserve">INC101072</t>
  </si>
  <si>
    <t xml:space="preserve">2026-06-12 09:48</t>
  </si>
  <si>
    <t xml:space="preserve">INC103784</t>
  </si>
  <si>
    <t xml:space="preserve">2026-06-12 09:52</t>
  </si>
  <si>
    <t xml:space="preserve">INC104457</t>
  </si>
  <si>
    <t xml:space="preserve">2026-06-12 10:10</t>
  </si>
  <si>
    <t xml:space="preserve">INC101920</t>
  </si>
  <si>
    <t xml:space="preserve">2026-06-12 10:11</t>
  </si>
  <si>
    <t xml:space="preserve">INC102611</t>
  </si>
  <si>
    <t xml:space="preserve">2026-06-12 12:28</t>
  </si>
  <si>
    <t xml:space="preserve">INC101071</t>
  </si>
  <si>
    <t xml:space="preserve">2026-06-12 12:56</t>
  </si>
  <si>
    <t xml:space="preserve">INC101894</t>
  </si>
  <si>
    <t xml:space="preserve">2026-06-12 14:20</t>
  </si>
  <si>
    <t xml:space="preserve">INC101341</t>
  </si>
  <si>
    <t xml:space="preserve">2026-06-12 14:55</t>
  </si>
  <si>
    <t xml:space="preserve">INC101881</t>
  </si>
  <si>
    <t xml:space="preserve">2026-06-12 15:19</t>
  </si>
  <si>
    <t xml:space="preserve">INC100314</t>
  </si>
  <si>
    <t xml:space="preserve">2026-06-12 15:21</t>
  </si>
  <si>
    <t xml:space="preserve">INC104999</t>
  </si>
  <si>
    <t xml:space="preserve">2026-06-12 16:19</t>
  </si>
  <si>
    <t xml:space="preserve">INC101973</t>
  </si>
  <si>
    <t xml:space="preserve">2026-06-12 17:21</t>
  </si>
  <si>
    <t xml:space="preserve">INC104942</t>
  </si>
  <si>
    <t xml:space="preserve">2026-06-12 17:54</t>
  </si>
  <si>
    <t xml:space="preserve">INC101279</t>
  </si>
  <si>
    <t xml:space="preserve">2026-06-12 19:18</t>
  </si>
  <si>
    <t xml:space="preserve">INC104986</t>
  </si>
  <si>
    <t xml:space="preserve">2026-06-12 23:01</t>
  </si>
  <si>
    <t xml:space="preserve">INC103138</t>
  </si>
  <si>
    <t xml:space="preserve">2026-06-12 23:49</t>
  </si>
  <si>
    <t xml:space="preserve">INC101814</t>
  </si>
  <si>
    <t xml:space="preserve">2026-06-13 00:41</t>
  </si>
  <si>
    <t xml:space="preserve">INC102244</t>
  </si>
  <si>
    <t xml:space="preserve">2026-06-13 01:26</t>
  </si>
  <si>
    <t xml:space="preserve">INC100580</t>
  </si>
  <si>
    <t xml:space="preserve">2026-06-13 01:45</t>
  </si>
  <si>
    <t xml:space="preserve">INC101439</t>
  </si>
  <si>
    <t xml:space="preserve">2026-06-13 03:00</t>
  </si>
  <si>
    <t xml:space="preserve">INC100136</t>
  </si>
  <si>
    <t xml:space="preserve">2026-06-13 06:11</t>
  </si>
  <si>
    <t xml:space="preserve">INC102065</t>
  </si>
  <si>
    <t xml:space="preserve">2026-06-13 10:24</t>
  </si>
  <si>
    <t xml:space="preserve">INC104062</t>
  </si>
  <si>
    <t xml:space="preserve">2026-06-13 11:32</t>
  </si>
  <si>
    <t xml:space="preserve">INC101654</t>
  </si>
  <si>
    <t xml:space="preserve">2026-06-13 11:45</t>
  </si>
  <si>
    <t xml:space="preserve">INC104309</t>
  </si>
  <si>
    <t xml:space="preserve">2026-06-13 16:30</t>
  </si>
  <si>
    <t xml:space="preserve">INC103197</t>
  </si>
  <si>
    <t xml:space="preserve">2026-06-13 22:47</t>
  </si>
  <si>
    <t xml:space="preserve">INC104315</t>
  </si>
  <si>
    <t xml:space="preserve">2026-06-13 23:18</t>
  </si>
  <si>
    <t xml:space="preserve">INC101528</t>
  </si>
  <si>
    <t xml:space="preserve">2026-06-13 23:34</t>
  </si>
  <si>
    <t xml:space="preserve">INC105398</t>
  </si>
  <si>
    <t xml:space="preserve">2026-06-14 01:03</t>
  </si>
  <si>
    <t xml:space="preserve">INC102017</t>
  </si>
  <si>
    <t xml:space="preserve">2026-06-14 03:23</t>
  </si>
  <si>
    <t xml:space="preserve">INC104119</t>
  </si>
  <si>
    <t xml:space="preserve">2026-06-14 03:49</t>
  </si>
  <si>
    <t xml:space="preserve">INC103469</t>
  </si>
  <si>
    <t xml:space="preserve">2026-06-14 05:53</t>
  </si>
  <si>
    <t xml:space="preserve">INC101096</t>
  </si>
  <si>
    <t xml:space="preserve">2026-06-14 07:15</t>
  </si>
  <si>
    <t xml:space="preserve">INC104461</t>
  </si>
  <si>
    <t xml:space="preserve">2026-06-14 07:49</t>
  </si>
  <si>
    <t xml:space="preserve">INC101371</t>
  </si>
  <si>
    <t xml:space="preserve">2026-06-14 08:51</t>
  </si>
  <si>
    <t xml:space="preserve">INC101035</t>
  </si>
  <si>
    <t xml:space="preserve">2026-06-14 13:38</t>
  </si>
  <si>
    <t xml:space="preserve">INC105108</t>
  </si>
  <si>
    <t xml:space="preserve">2026-06-14 13:59</t>
  </si>
  <si>
    <t xml:space="preserve">INC103860</t>
  </si>
  <si>
    <t xml:space="preserve">2026-06-14 14:41</t>
  </si>
  <si>
    <t xml:space="preserve">INC104327</t>
  </si>
  <si>
    <t xml:space="preserve">2026-06-14 15:48</t>
  </si>
  <si>
    <t xml:space="preserve">INC102150</t>
  </si>
  <si>
    <t xml:space="preserve">2026-06-14 15:50</t>
  </si>
  <si>
    <t xml:space="preserve">INC102179</t>
  </si>
  <si>
    <t xml:space="preserve">2026-06-14 15:52</t>
  </si>
  <si>
    <t xml:space="preserve">INC100046</t>
  </si>
  <si>
    <t xml:space="preserve">2026-06-14 17:02</t>
  </si>
  <si>
    <t xml:space="preserve">INC104895</t>
  </si>
  <si>
    <t xml:space="preserve">2026-06-14 18:16</t>
  </si>
  <si>
    <t xml:space="preserve">INC103640</t>
  </si>
  <si>
    <t xml:space="preserve">2026-06-14 19:36</t>
  </si>
  <si>
    <t xml:space="preserve">INC104653</t>
  </si>
  <si>
    <t xml:space="preserve">2026-06-14 20:13</t>
  </si>
  <si>
    <t xml:space="preserve">INC103186</t>
  </si>
  <si>
    <t xml:space="preserve">2026-06-14 21:24</t>
  </si>
  <si>
    <t xml:space="preserve">INC100583</t>
  </si>
  <si>
    <t xml:space="preserve">2026-06-14 21:27</t>
  </si>
  <si>
    <t xml:space="preserve">INC104618</t>
  </si>
  <si>
    <t xml:space="preserve">2026-06-14 23:03</t>
  </si>
  <si>
    <t xml:space="preserve">INC105078</t>
  </si>
  <si>
    <t xml:space="preserve">2026-06-14 23:06</t>
  </si>
  <si>
    <t xml:space="preserve">INC103926</t>
  </si>
  <si>
    <t xml:space="preserve">2026-06-14 23:30</t>
  </si>
  <si>
    <t xml:space="preserve">INC103204</t>
  </si>
  <si>
    <t xml:space="preserve">2026-06-15 05:38</t>
  </si>
  <si>
    <t xml:space="preserve">INC104854</t>
  </si>
  <si>
    <t xml:space="preserve">2026-06-15 06:20</t>
  </si>
  <si>
    <t xml:space="preserve">INC103387</t>
  </si>
  <si>
    <t xml:space="preserve">2026-06-15 09:40</t>
  </si>
  <si>
    <t xml:space="preserve">INC104164</t>
  </si>
  <si>
    <t xml:space="preserve">2026-06-15 15:08</t>
  </si>
  <si>
    <t xml:space="preserve">INC104169</t>
  </si>
  <si>
    <t xml:space="preserve">2026-06-15 15:14</t>
  </si>
  <si>
    <t xml:space="preserve">INC105178</t>
  </si>
  <si>
    <t xml:space="preserve">2026-06-15 18:53</t>
  </si>
  <si>
    <t xml:space="preserve">INC100430</t>
  </si>
  <si>
    <t xml:space="preserve">2026-06-15 19:53</t>
  </si>
  <si>
    <t xml:space="preserve">INC104280</t>
  </si>
  <si>
    <t xml:space="preserve">2026-06-16 00:02</t>
  </si>
  <si>
    <t xml:space="preserve">INC104941</t>
  </si>
  <si>
    <t xml:space="preserve">2026-06-16 00:21</t>
  </si>
  <si>
    <t xml:space="preserve">INC102213</t>
  </si>
  <si>
    <t xml:space="preserve">2026-06-16 01:20</t>
  </si>
  <si>
    <t xml:space="preserve">INC103195</t>
  </si>
  <si>
    <t xml:space="preserve">2026-06-16 04:17</t>
  </si>
  <si>
    <t xml:space="preserve">INC102430</t>
  </si>
  <si>
    <t xml:space="preserve">2026-06-16 04:39</t>
  </si>
  <si>
    <t xml:space="preserve">INC105284</t>
  </si>
  <si>
    <t xml:space="preserve">2026-06-16 08:10</t>
  </si>
  <si>
    <t xml:space="preserve">INC102596</t>
  </si>
  <si>
    <t xml:space="preserve">2026-06-16 09:59</t>
  </si>
  <si>
    <t xml:space="preserve">INC101134</t>
  </si>
  <si>
    <t xml:space="preserve">2026-06-16 10:27</t>
  </si>
  <si>
    <t xml:space="preserve">INC102239</t>
  </si>
  <si>
    <t xml:space="preserve">2026-06-16 12:35</t>
  </si>
  <si>
    <t xml:space="preserve">INC103689</t>
  </si>
  <si>
    <t xml:space="preserve">2026-06-16 13:52</t>
  </si>
  <si>
    <t xml:space="preserve">INC103527</t>
  </si>
  <si>
    <t xml:space="preserve">2026-06-16 15:32</t>
  </si>
  <si>
    <t xml:space="preserve">INC100295</t>
  </si>
  <si>
    <t xml:space="preserve">2026-06-16 16:13</t>
  </si>
  <si>
    <t xml:space="preserve">INC103231</t>
  </si>
  <si>
    <t xml:space="preserve">2026-06-16 19:58</t>
  </si>
  <si>
    <t xml:space="preserve">INC100599</t>
  </si>
  <si>
    <t xml:space="preserve">2026-06-16 20:35</t>
  </si>
  <si>
    <t xml:space="preserve">INC104082</t>
  </si>
  <si>
    <t xml:space="preserve">2026-06-16 20:41</t>
  </si>
  <si>
    <t xml:space="preserve">INC104275</t>
  </si>
  <si>
    <t xml:space="preserve">2026-06-16 21:49</t>
  </si>
  <si>
    <t xml:space="preserve">INC101996</t>
  </si>
  <si>
    <t xml:space="preserve">2026-06-16 21:59</t>
  </si>
  <si>
    <t xml:space="preserve">INC103858</t>
  </si>
  <si>
    <t xml:space="preserve">2026-06-17 00:47</t>
  </si>
  <si>
    <t xml:space="preserve">INC105219</t>
  </si>
  <si>
    <t xml:space="preserve">2026-06-17 00:50</t>
  </si>
  <si>
    <t xml:space="preserve">INC101135</t>
  </si>
  <si>
    <t xml:space="preserve">2026-06-17 02:18</t>
  </si>
  <si>
    <t xml:space="preserve">INC101748</t>
  </si>
  <si>
    <t xml:space="preserve">2026-06-17 03:30</t>
  </si>
  <si>
    <t xml:space="preserve">INC105382</t>
  </si>
  <si>
    <t xml:space="preserve">2026-06-17 06:31</t>
  </si>
  <si>
    <t xml:space="preserve">INC101496</t>
  </si>
  <si>
    <t xml:space="preserve">2026-06-17 07:44</t>
  </si>
  <si>
    <t xml:space="preserve">INC102478</t>
  </si>
  <si>
    <t xml:space="preserve">2026-06-17 07:55</t>
  </si>
  <si>
    <t xml:space="preserve">INC101961</t>
  </si>
  <si>
    <t xml:space="preserve">2026-06-17 08:02</t>
  </si>
  <si>
    <t xml:space="preserve">INC102013</t>
  </si>
  <si>
    <t xml:space="preserve">2026-06-17 08:13</t>
  </si>
  <si>
    <t xml:space="preserve">INC104537</t>
  </si>
  <si>
    <t xml:space="preserve">2026-06-17 09:00</t>
  </si>
  <si>
    <t xml:space="preserve">INC104056</t>
  </si>
  <si>
    <t xml:space="preserve">2026-06-17 10:15</t>
  </si>
  <si>
    <t xml:space="preserve">INC101962</t>
  </si>
  <si>
    <t xml:space="preserve">2026-06-17 10:20</t>
  </si>
  <si>
    <t xml:space="preserve">INC102360</t>
  </si>
  <si>
    <t xml:space="preserve">2026-06-17 10:26</t>
  </si>
  <si>
    <t xml:space="preserve">INC104064</t>
  </si>
  <si>
    <t xml:space="preserve">2026-06-17 10:32</t>
  </si>
  <si>
    <t xml:space="preserve">INC100230</t>
  </si>
  <si>
    <t xml:space="preserve">2026-06-17 13:49</t>
  </si>
  <si>
    <t xml:space="preserve">INC103544</t>
  </si>
  <si>
    <t xml:space="preserve">2026-06-17 16:14</t>
  </si>
  <si>
    <t xml:space="preserve">INC100467</t>
  </si>
  <si>
    <t xml:space="preserve">2026-06-17 18:15</t>
  </si>
  <si>
    <t xml:space="preserve">INC104953</t>
  </si>
  <si>
    <t xml:space="preserve">2026-06-17 19:39</t>
  </si>
  <si>
    <t xml:space="preserve">INC100743</t>
  </si>
  <si>
    <t xml:space="preserve">2026-06-18 00:33</t>
  </si>
  <si>
    <t xml:space="preserve">INC103438</t>
  </si>
  <si>
    <t xml:space="preserve">2026-06-18 02:12</t>
  </si>
  <si>
    <t xml:space="preserve">INC102472</t>
  </si>
  <si>
    <t xml:space="preserve">2026-06-18 02:50</t>
  </si>
  <si>
    <t xml:space="preserve">INC101708</t>
  </si>
  <si>
    <t xml:space="preserve">2026-06-18 03:24</t>
  </si>
  <si>
    <t xml:space="preserve">INC101103</t>
  </si>
  <si>
    <t xml:space="preserve">2026-06-18 06:01</t>
  </si>
  <si>
    <t xml:space="preserve">INC105330</t>
  </si>
  <si>
    <t xml:space="preserve">2026-06-18 08:12</t>
  </si>
  <si>
    <t xml:space="preserve">INC100521</t>
  </si>
  <si>
    <t xml:space="preserve">2026-06-18 10:17</t>
  </si>
  <si>
    <t xml:space="preserve">INC101521</t>
  </si>
  <si>
    <t xml:space="preserve">2026-06-18 12:21</t>
  </si>
  <si>
    <t xml:space="preserve">INC101650</t>
  </si>
  <si>
    <t xml:space="preserve">2026-06-18 13:33</t>
  </si>
  <si>
    <t xml:space="preserve">INC100834</t>
  </si>
  <si>
    <t xml:space="preserve">2026-06-18 13:56</t>
  </si>
  <si>
    <t xml:space="preserve">INC103815</t>
  </si>
  <si>
    <t xml:space="preserve">2026-06-18 15:18</t>
  </si>
  <si>
    <t xml:space="preserve">INC100347</t>
  </si>
  <si>
    <t xml:space="preserve">2026-06-18 23:12</t>
  </si>
  <si>
    <t xml:space="preserve">INC100691</t>
  </si>
  <si>
    <t xml:space="preserve">2026-06-18 23:36</t>
  </si>
  <si>
    <t xml:space="preserve">INC102408</t>
  </si>
  <si>
    <t xml:space="preserve">2026-06-19 02:06</t>
  </si>
  <si>
    <t xml:space="preserve">INC102673</t>
  </si>
  <si>
    <t xml:space="preserve">2026-06-19 05:51</t>
  </si>
  <si>
    <t xml:space="preserve">INC102440</t>
  </si>
  <si>
    <t xml:space="preserve">2026-06-19 07:46</t>
  </si>
  <si>
    <t xml:space="preserve">INC101717</t>
  </si>
  <si>
    <t xml:space="preserve">2026-06-19 08:05</t>
  </si>
  <si>
    <t xml:space="preserve">INC104200</t>
  </si>
  <si>
    <t xml:space="preserve">2026-06-19 16:17</t>
  </si>
  <si>
    <t xml:space="preserve">INC104322</t>
  </si>
  <si>
    <t xml:space="preserve">2026-06-19 17:08</t>
  </si>
  <si>
    <t xml:space="preserve">INC105346</t>
  </si>
  <si>
    <t xml:space="preserve">2026-06-19 20:03</t>
  </si>
  <si>
    <t xml:space="preserve">INC104774</t>
  </si>
  <si>
    <t xml:space="preserve">2026-06-19 20:38</t>
  </si>
  <si>
    <t xml:space="preserve">INC103256</t>
  </si>
  <si>
    <t xml:space="preserve">2026-06-19 21:39</t>
  </si>
  <si>
    <t xml:space="preserve">INC105138</t>
  </si>
  <si>
    <t xml:space="preserve">2026-06-20 01:51</t>
  </si>
  <si>
    <t xml:space="preserve">INC103549</t>
  </si>
  <si>
    <t xml:space="preserve">2026-06-20 05:40</t>
  </si>
  <si>
    <t xml:space="preserve">INC103965</t>
  </si>
  <si>
    <t xml:space="preserve">2026-06-20 07:17</t>
  </si>
  <si>
    <t xml:space="preserve">INC105177</t>
  </si>
  <si>
    <t xml:space="preserve">2026-06-20 13:49</t>
  </si>
  <si>
    <t xml:space="preserve">INC104055</t>
  </si>
  <si>
    <t xml:space="preserve">2026-06-20 14:40</t>
  </si>
  <si>
    <t xml:space="preserve">INC104501</t>
  </si>
  <si>
    <t xml:space="preserve">2026-06-20 15:41</t>
  </si>
  <si>
    <t xml:space="preserve">INC101598</t>
  </si>
  <si>
    <t xml:space="preserve">2026-06-20 18:49</t>
  </si>
  <si>
    <t xml:space="preserve">INC100142</t>
  </si>
  <si>
    <t xml:space="preserve">2026-06-20 20:32</t>
  </si>
  <si>
    <t xml:space="preserve">INC103786</t>
  </si>
  <si>
    <t xml:space="preserve">2026-06-20 22:02</t>
  </si>
  <si>
    <t xml:space="preserve">INC100578</t>
  </si>
  <si>
    <t xml:space="preserve">2026-06-21 02:02</t>
  </si>
  <si>
    <t xml:space="preserve">INC100853</t>
  </si>
  <si>
    <t xml:space="preserve">2026-06-21 02:50</t>
  </si>
  <si>
    <t xml:space="preserve">INC104507</t>
  </si>
  <si>
    <t xml:space="preserve">2026-06-21 03:09</t>
  </si>
  <si>
    <t xml:space="preserve">INC101774</t>
  </si>
  <si>
    <t xml:space="preserve">2026-06-21 04:22</t>
  </si>
  <si>
    <t xml:space="preserve">INC105104</t>
  </si>
  <si>
    <t xml:space="preserve">2026-06-21 06:18</t>
  </si>
  <si>
    <t xml:space="preserve">INC103261</t>
  </si>
  <si>
    <t xml:space="preserve">2026-06-21 07:54</t>
  </si>
  <si>
    <t xml:space="preserve">INC105175</t>
  </si>
  <si>
    <t xml:space="preserve">2026-06-21 08:21</t>
  </si>
  <si>
    <t xml:space="preserve">INC104043</t>
  </si>
  <si>
    <t xml:space="preserve">2026-06-21 08:23</t>
  </si>
  <si>
    <t xml:space="preserve">INC103663</t>
  </si>
  <si>
    <t xml:space="preserve">2026-06-21 08:59</t>
  </si>
  <si>
    <t xml:space="preserve">INC101941</t>
  </si>
  <si>
    <t xml:space="preserve">2026-06-21 09:25</t>
  </si>
  <si>
    <t xml:space="preserve">INC102219</t>
  </si>
  <si>
    <t xml:space="preserve">2026-06-21 12:08</t>
  </si>
  <si>
    <t xml:space="preserve">INC103057</t>
  </si>
  <si>
    <t xml:space="preserve">2026-06-21 23:15</t>
  </si>
  <si>
    <t xml:space="preserve">INC101948</t>
  </si>
  <si>
    <t xml:space="preserve">2026-06-21 23:51</t>
  </si>
  <si>
    <t xml:space="preserve">INC104363</t>
  </si>
  <si>
    <t xml:space="preserve">2026-06-21 23:53</t>
  </si>
  <si>
    <t xml:space="preserve">INC101190</t>
  </si>
  <si>
    <t xml:space="preserve">2026-06-22 02:13</t>
  </si>
  <si>
    <t xml:space="preserve">INC102476</t>
  </si>
  <si>
    <t xml:space="preserve">2026-06-22 03:31</t>
  </si>
  <si>
    <t xml:space="preserve">INC103908</t>
  </si>
  <si>
    <t xml:space="preserve">2026-06-22 04:41</t>
  </si>
  <si>
    <t xml:space="preserve">INC100569</t>
  </si>
  <si>
    <t xml:space="preserve">2026-06-22 04:54</t>
  </si>
  <si>
    <t xml:space="preserve">INC105068</t>
  </si>
  <si>
    <t xml:space="preserve">2026-06-22 05:18</t>
  </si>
  <si>
    <t xml:space="preserve">INC100096</t>
  </si>
  <si>
    <t xml:space="preserve">2026-06-22 08:13</t>
  </si>
  <si>
    <t xml:space="preserve">INC100191</t>
  </si>
  <si>
    <t xml:space="preserve">2026-06-22 10:04</t>
  </si>
  <si>
    <t xml:space="preserve">INC102248</t>
  </si>
  <si>
    <t xml:space="preserve">2026-06-22 10:21</t>
  </si>
  <si>
    <t xml:space="preserve">INC101709</t>
  </si>
  <si>
    <t xml:space="preserve">2026-06-22 13:27</t>
  </si>
  <si>
    <t xml:space="preserve">INC100132</t>
  </si>
  <si>
    <t xml:space="preserve">2026-06-22 13:29</t>
  </si>
  <si>
    <t xml:space="preserve">INC100544</t>
  </si>
  <si>
    <t xml:space="preserve">2026-06-22 15:59</t>
  </si>
  <si>
    <t xml:space="preserve">INC101590</t>
  </si>
  <si>
    <t xml:space="preserve">2026-06-22 17:06</t>
  </si>
  <si>
    <t xml:space="preserve">INC103783</t>
  </si>
  <si>
    <t xml:space="preserve">2026-06-22 17:17</t>
  </si>
  <si>
    <t xml:space="preserve">INC100422</t>
  </si>
  <si>
    <t xml:space="preserve">2026-06-22 19:05</t>
  </si>
  <si>
    <t xml:space="preserve">INC100181</t>
  </si>
  <si>
    <t xml:space="preserve">2026-06-22 19:47</t>
  </si>
  <si>
    <t xml:space="preserve">INC104656</t>
  </si>
  <si>
    <t xml:space="preserve">2026-06-22 20:54</t>
  </si>
  <si>
    <t xml:space="preserve">INC101244</t>
  </si>
  <si>
    <t xml:space="preserve">2026-06-22 22:41</t>
  </si>
  <si>
    <t xml:space="preserve">INC101340</t>
  </si>
  <si>
    <t xml:space="preserve">2026-06-23 01:02</t>
  </si>
  <si>
    <t xml:space="preserve">INC103123</t>
  </si>
  <si>
    <t xml:space="preserve">2026-06-23 05:13</t>
  </si>
  <si>
    <t xml:space="preserve">INC101685</t>
  </si>
  <si>
    <t xml:space="preserve">2026-06-23 07:23</t>
  </si>
  <si>
    <t xml:space="preserve">INC101795</t>
  </si>
  <si>
    <t xml:space="preserve">2026-06-23 07:40</t>
  </si>
  <si>
    <t xml:space="preserve">INC104060</t>
  </si>
  <si>
    <t xml:space="preserve">2026-06-23 07:52</t>
  </si>
  <si>
    <t xml:space="preserve">INC104680</t>
  </si>
  <si>
    <t xml:space="preserve">2026-06-23 08:58</t>
  </si>
  <si>
    <t xml:space="preserve">INC103048</t>
  </si>
  <si>
    <t xml:space="preserve">2026-06-23 11:11</t>
  </si>
  <si>
    <t xml:space="preserve">INC101986</t>
  </si>
  <si>
    <t xml:space="preserve">2026-06-23 13:26</t>
  </si>
  <si>
    <t xml:space="preserve">INC102803</t>
  </si>
  <si>
    <t xml:space="preserve">2026-06-23 14:15</t>
  </si>
  <si>
    <t xml:space="preserve">INC102128</t>
  </si>
  <si>
    <t xml:space="preserve">2026-06-23 14:26</t>
  </si>
  <si>
    <t xml:space="preserve">INC102146</t>
  </si>
  <si>
    <t xml:space="preserve">2026-06-23 15:11</t>
  </si>
  <si>
    <t xml:space="preserve">INC101415</t>
  </si>
  <si>
    <t xml:space="preserve">2026-06-23 18:00</t>
  </si>
  <si>
    <t xml:space="preserve">INC102654</t>
  </si>
  <si>
    <t xml:space="preserve">2026-06-23 19:06</t>
  </si>
  <si>
    <t xml:space="preserve">INC103260</t>
  </si>
  <si>
    <t xml:space="preserve">2026-06-23 20:44</t>
  </si>
  <si>
    <t xml:space="preserve">INC102916</t>
  </si>
  <si>
    <t xml:space="preserve">2026-06-23 23:05</t>
  </si>
  <si>
    <t xml:space="preserve">INC101630</t>
  </si>
  <si>
    <t xml:space="preserve">INC102230</t>
  </si>
  <si>
    <t xml:space="preserve">2026-06-24 01:26</t>
  </si>
  <si>
    <t xml:space="preserve">INC101791</t>
  </si>
  <si>
    <t xml:space="preserve">2026-06-24 01:32</t>
  </si>
  <si>
    <t xml:space="preserve">INC102186</t>
  </si>
  <si>
    <t xml:space="preserve">2026-06-24 01:59</t>
  </si>
  <si>
    <t xml:space="preserve">INC103711</t>
  </si>
  <si>
    <t xml:space="preserve">2026-06-24 03:09</t>
  </si>
  <si>
    <t xml:space="preserve">INC102955</t>
  </si>
  <si>
    <t xml:space="preserve">2026-06-24 06:58</t>
  </si>
  <si>
    <t xml:space="preserve">INC101887</t>
  </si>
  <si>
    <t xml:space="preserve">2026-06-24 07:29</t>
  </si>
  <si>
    <t xml:space="preserve">INC102531</t>
  </si>
  <si>
    <t xml:space="preserve">2026-06-24 07:55</t>
  </si>
  <si>
    <t xml:space="preserve">INC104683</t>
  </si>
  <si>
    <t xml:space="preserve">2026-06-24 08:12</t>
  </si>
  <si>
    <t xml:space="preserve">INC103442</t>
  </si>
  <si>
    <t xml:space="preserve">2026-06-24 09:39</t>
  </si>
  <si>
    <t xml:space="preserve">INC105363</t>
  </si>
  <si>
    <t xml:space="preserve">2026-06-24 10:14</t>
  </si>
  <si>
    <t xml:space="preserve">INC104741</t>
  </si>
  <si>
    <t xml:space="preserve">2026-06-24 14:50</t>
  </si>
  <si>
    <t xml:space="preserve">INC101405</t>
  </si>
  <si>
    <t xml:space="preserve">2026-06-24 15:38</t>
  </si>
  <si>
    <t xml:space="preserve">INC101410</t>
  </si>
  <si>
    <t xml:space="preserve">2026-06-24 16:27</t>
  </si>
  <si>
    <t xml:space="preserve">INC100934</t>
  </si>
  <si>
    <t xml:space="preserve">2026-06-24 17:32</t>
  </si>
  <si>
    <t xml:space="preserve">INC102355</t>
  </si>
  <si>
    <t xml:space="preserve">2026-06-24 21:47</t>
  </si>
  <si>
    <t xml:space="preserve">INC101202</t>
  </si>
  <si>
    <t xml:space="preserve">2026-06-24 21:56</t>
  </si>
  <si>
    <t xml:space="preserve">INC105118</t>
  </si>
  <si>
    <t xml:space="preserve">2026-06-24 23:13</t>
  </si>
  <si>
    <t xml:space="preserve">INC100173</t>
  </si>
  <si>
    <t xml:space="preserve">2026-06-24 23:36</t>
  </si>
  <si>
    <t xml:space="preserve">INC105012</t>
  </si>
  <si>
    <t xml:space="preserve">2026-06-25 00:24</t>
  </si>
  <si>
    <t xml:space="preserve">INC103576</t>
  </si>
  <si>
    <t xml:space="preserve">2026-06-25 04:29</t>
  </si>
  <si>
    <t xml:space="preserve">INC103787</t>
  </si>
  <si>
    <t xml:space="preserve">2026-06-25 05:29</t>
  </si>
  <si>
    <t xml:space="preserve">INC103507</t>
  </si>
  <si>
    <t xml:space="preserve">2026-06-25 08:39</t>
  </si>
  <si>
    <t xml:space="preserve">INC105099</t>
  </si>
  <si>
    <t xml:space="preserve">2026-06-25 09:38</t>
  </si>
  <si>
    <t xml:space="preserve">INC104140</t>
  </si>
  <si>
    <t xml:space="preserve">2026-06-25 10:03</t>
  </si>
  <si>
    <t xml:space="preserve">INC101564</t>
  </si>
  <si>
    <t xml:space="preserve">2026-06-25 10:18</t>
  </si>
  <si>
    <t xml:space="preserve">INC103056</t>
  </si>
  <si>
    <t xml:space="preserve">2026-06-25 12:01</t>
  </si>
  <si>
    <t xml:space="preserve">INC103933</t>
  </si>
  <si>
    <t xml:space="preserve">2026-06-25 16:45</t>
  </si>
  <si>
    <t xml:space="preserve">INC102422</t>
  </si>
  <si>
    <t xml:space="preserve">2026-06-25 23:23</t>
  </si>
  <si>
    <t xml:space="preserve">INC104000</t>
  </si>
  <si>
    <t xml:space="preserve">2026-06-26 02:51</t>
  </si>
  <si>
    <t xml:space="preserve">INC101333</t>
  </si>
  <si>
    <t xml:space="preserve">2026-06-26 05:43</t>
  </si>
  <si>
    <t xml:space="preserve">INC102156</t>
  </si>
  <si>
    <t xml:space="preserve">2026-06-26 06:10</t>
  </si>
  <si>
    <t xml:space="preserve">INC100641</t>
  </si>
  <si>
    <t xml:space="preserve">2026-06-26 07:01</t>
  </si>
  <si>
    <t xml:space="preserve">INC102815</t>
  </si>
  <si>
    <t xml:space="preserve">2026-06-26 08:22</t>
  </si>
  <si>
    <t xml:space="preserve">INC100269</t>
  </si>
  <si>
    <t xml:space="preserve">2026-06-26 11:24</t>
  </si>
  <si>
    <t xml:space="preserve">INC103023</t>
  </si>
  <si>
    <t xml:space="preserve">2026-06-26 12:13</t>
  </si>
  <si>
    <t xml:space="preserve">INC102732</t>
  </si>
  <si>
    <t xml:space="preserve">2026-06-26 12:29</t>
  </si>
  <si>
    <t xml:space="preserve">INC101972</t>
  </si>
  <si>
    <t xml:space="preserve">2026-06-26 13:59</t>
  </si>
  <si>
    <t xml:space="preserve">INC102693</t>
  </si>
  <si>
    <t xml:space="preserve">2026-06-26 15:45</t>
  </si>
  <si>
    <t xml:space="preserve">INC101386</t>
  </si>
  <si>
    <t xml:space="preserve">2026-06-26 16:31</t>
  </si>
  <si>
    <t xml:space="preserve">INC104125</t>
  </si>
  <si>
    <t xml:space="preserve">2026-06-26 17:53</t>
  </si>
  <si>
    <t xml:space="preserve">INC103074</t>
  </si>
  <si>
    <t xml:space="preserve">2026-06-26 22:20</t>
  </si>
  <si>
    <t xml:space="preserve">INC103960</t>
  </si>
  <si>
    <t xml:space="preserve">2026-06-27 00:01</t>
  </si>
  <si>
    <t xml:space="preserve">INC102577</t>
  </si>
  <si>
    <t xml:space="preserve">2026-06-27 00:46</t>
  </si>
  <si>
    <t xml:space="preserve">INC104994</t>
  </si>
  <si>
    <t xml:space="preserve">2026-06-27 01:27</t>
  </si>
  <si>
    <t xml:space="preserve">INC104349</t>
  </si>
  <si>
    <t xml:space="preserve">2026-06-27 02:31</t>
  </si>
  <si>
    <t xml:space="preserve">INC104783</t>
  </si>
  <si>
    <t xml:space="preserve">2026-06-27 03:37</t>
  </si>
  <si>
    <t xml:space="preserve">INC103127</t>
  </si>
  <si>
    <t xml:space="preserve">2026-06-27 03:59</t>
  </si>
  <si>
    <t xml:space="preserve">INC102987</t>
  </si>
  <si>
    <t xml:space="preserve">2026-06-27 04:23</t>
  </si>
  <si>
    <t xml:space="preserve">INC101448</t>
  </si>
  <si>
    <t xml:space="preserve">2026-06-27 04:41</t>
  </si>
  <si>
    <t xml:space="preserve">INC102927</t>
  </si>
  <si>
    <t xml:space="preserve">2026-06-27 05:43</t>
  </si>
  <si>
    <t xml:space="preserve">INC102409</t>
  </si>
  <si>
    <t xml:space="preserve">2026-06-27 06:59</t>
  </si>
  <si>
    <t xml:space="preserve">INC102164</t>
  </si>
  <si>
    <t xml:space="preserve">2026-06-27 10:59</t>
  </si>
  <si>
    <t xml:space="preserve">INC105278</t>
  </si>
  <si>
    <t xml:space="preserve">2026-06-27 11:56</t>
  </si>
  <si>
    <t xml:space="preserve">INC102911</t>
  </si>
  <si>
    <t xml:space="preserve">2026-06-27 14:00</t>
  </si>
  <si>
    <t xml:space="preserve">INC100795</t>
  </si>
  <si>
    <t xml:space="preserve">2026-06-27 14:46</t>
  </si>
  <si>
    <t xml:space="preserve">INC103215</t>
  </si>
  <si>
    <t xml:space="preserve">2026-06-27 15:35</t>
  </si>
  <si>
    <t xml:space="preserve">INC102217</t>
  </si>
  <si>
    <t xml:space="preserve">2026-06-27 16:29</t>
  </si>
  <si>
    <t xml:space="preserve">INC101762</t>
  </si>
  <si>
    <t xml:space="preserve">2026-06-27 19:51</t>
  </si>
  <si>
    <t xml:space="preserve">INC104371</t>
  </si>
  <si>
    <t xml:space="preserve">2026-06-27 20:33</t>
  </si>
  <si>
    <t xml:space="preserve">INC100744</t>
  </si>
  <si>
    <t xml:space="preserve">2026-06-27 22:23</t>
  </si>
  <si>
    <t xml:space="preserve">INC100621</t>
  </si>
  <si>
    <t xml:space="preserve">2026-06-27 23:48</t>
  </si>
  <si>
    <t xml:space="preserve">INC103969</t>
  </si>
  <si>
    <t xml:space="preserve">2026-06-28 02:28</t>
  </si>
  <si>
    <t xml:space="preserve">INC102466</t>
  </si>
  <si>
    <t xml:space="preserve">2026-06-28 02:35</t>
  </si>
  <si>
    <t xml:space="preserve">INC102755</t>
  </si>
  <si>
    <t xml:space="preserve">2026-06-28 03:57</t>
  </si>
  <si>
    <t xml:space="preserve">INC103890</t>
  </si>
  <si>
    <t xml:space="preserve">2026-06-28 04:40</t>
  </si>
  <si>
    <t xml:space="preserve">INC105015</t>
  </si>
  <si>
    <t xml:space="preserve">2026-06-28 06:36</t>
  </si>
  <si>
    <t xml:space="preserve">INC102402</t>
  </si>
  <si>
    <t xml:space="preserve">2026-06-28 09:00</t>
  </si>
  <si>
    <t xml:space="preserve">INC100355</t>
  </si>
  <si>
    <t xml:space="preserve">2026-06-28 10:59</t>
  </si>
  <si>
    <t xml:space="preserve">INC102484</t>
  </si>
  <si>
    <t xml:space="preserve">2026-06-28 12:26</t>
  </si>
  <si>
    <t xml:space="preserve">INC102084</t>
  </si>
  <si>
    <t xml:space="preserve">2026-06-28 15:26</t>
  </si>
  <si>
    <t xml:space="preserve">INC104609</t>
  </si>
  <si>
    <t xml:space="preserve">2026-06-28 18:15</t>
  </si>
  <si>
    <t xml:space="preserve">INC104312</t>
  </si>
  <si>
    <t xml:space="preserve">2026-06-28 19:08</t>
  </si>
  <si>
    <t xml:space="preserve">INC101472</t>
  </si>
  <si>
    <t xml:space="preserve">2026-06-28 19:09</t>
  </si>
  <si>
    <t xml:space="preserve">INC103169</t>
  </si>
  <si>
    <t xml:space="preserve">2026-06-28 19:35</t>
  </si>
  <si>
    <t xml:space="preserve">INC102386</t>
  </si>
  <si>
    <t xml:space="preserve">2026-06-28 19:50</t>
  </si>
  <si>
    <t xml:space="preserve">INC105047</t>
  </si>
  <si>
    <t xml:space="preserve">2026-06-28 20:04</t>
  </si>
  <si>
    <t xml:space="preserve">INC103253</t>
  </si>
  <si>
    <t xml:space="preserve">2026-06-28 20:25</t>
  </si>
  <si>
    <t xml:space="preserve">INC102383</t>
  </si>
  <si>
    <t xml:space="preserve">2026-06-29 01:05</t>
  </si>
  <si>
    <t xml:space="preserve">INC104670</t>
  </si>
  <si>
    <t xml:space="preserve">2026-06-29 02:25</t>
  </si>
  <si>
    <t xml:space="preserve">INC101267</t>
  </si>
  <si>
    <t xml:space="preserve">2026-06-29 02:40</t>
  </si>
  <si>
    <t xml:space="preserve">INC100454</t>
  </si>
  <si>
    <t xml:space="preserve">2026-06-29 04:15</t>
  </si>
  <si>
    <t xml:space="preserve">INC104539</t>
  </si>
  <si>
    <t xml:space="preserve">2026-06-29 08:49</t>
  </si>
  <si>
    <t xml:space="preserve">INC104985</t>
  </si>
  <si>
    <t xml:space="preserve">2026-06-29 10:16</t>
  </si>
  <si>
    <t xml:space="preserve">INC100356</t>
  </si>
  <si>
    <t xml:space="preserve">2026-06-29 11:08</t>
  </si>
  <si>
    <t xml:space="preserve">INC100336</t>
  </si>
  <si>
    <t xml:space="preserve">2026-06-29 11:12</t>
  </si>
  <si>
    <t xml:space="preserve">INC100994</t>
  </si>
  <si>
    <t xml:space="preserve">2026-06-29 11:22</t>
  </si>
  <si>
    <t xml:space="preserve">INC103368</t>
  </si>
  <si>
    <t xml:space="preserve">2026-06-29 11:34</t>
  </si>
  <si>
    <t xml:space="preserve">INC100589</t>
  </si>
  <si>
    <t xml:space="preserve">2026-06-29 12:02</t>
  </si>
  <si>
    <t xml:space="preserve">INC103794</t>
  </si>
  <si>
    <t xml:space="preserve">2026-06-29 12:49</t>
  </si>
  <si>
    <t xml:space="preserve">INC103435</t>
  </si>
  <si>
    <t xml:space="preserve">2026-06-29 15:26</t>
  </si>
  <si>
    <t xml:space="preserve">INC105290</t>
  </si>
  <si>
    <t xml:space="preserve">2026-06-29 16:42</t>
  </si>
  <si>
    <t xml:space="preserve">INC104147</t>
  </si>
  <si>
    <t xml:space="preserve">2026-06-29 16:59</t>
  </si>
  <si>
    <t xml:space="preserve">INC102470</t>
  </si>
  <si>
    <t xml:space="preserve">2026-06-29 20:54</t>
  </si>
  <si>
    <t xml:space="preserve">INC100714</t>
  </si>
  <si>
    <t xml:space="preserve">2026-06-29 22:56</t>
  </si>
  <si>
    <t xml:space="preserve">INC105083</t>
  </si>
  <si>
    <t xml:space="preserve">2026-06-29 23:05</t>
  </si>
  <si>
    <t xml:space="preserve">INC102147</t>
  </si>
  <si>
    <t xml:space="preserve">2026-06-30 00:36</t>
  </si>
  <si>
    <t xml:space="preserve">INC104223</t>
  </si>
  <si>
    <t xml:space="preserve">2026-06-30 00:48</t>
  </si>
  <si>
    <t xml:space="preserve">INC105103</t>
  </si>
  <si>
    <t xml:space="preserve">2026-06-30 00:58</t>
  </si>
  <si>
    <t xml:space="preserve">INC100856</t>
  </si>
  <si>
    <t xml:space="preserve">2026-06-30 02:12</t>
  </si>
  <si>
    <t xml:space="preserve">INC102045</t>
  </si>
  <si>
    <t xml:space="preserve">2026-06-30 02:20</t>
  </si>
  <si>
    <t xml:space="preserve">INC103032</t>
  </si>
  <si>
    <t xml:space="preserve">2026-06-30 02:45</t>
  </si>
  <si>
    <t xml:space="preserve">INC101184</t>
  </si>
  <si>
    <t xml:space="preserve">2026-06-30 04:24</t>
  </si>
  <si>
    <t xml:space="preserve">INC104388</t>
  </si>
  <si>
    <t xml:space="preserve">2026-06-30 04:36</t>
  </si>
  <si>
    <t xml:space="preserve">INC101163</t>
  </si>
  <si>
    <t xml:space="preserve">2026-06-30 06:02</t>
  </si>
  <si>
    <t xml:space="preserve">INC104579</t>
  </si>
  <si>
    <t xml:space="preserve">2026-06-30 08:51</t>
  </si>
  <si>
    <t xml:space="preserve">INC100251</t>
  </si>
  <si>
    <t xml:space="preserve">2026-06-30 08:53</t>
  </si>
  <si>
    <t xml:space="preserve">INC101841</t>
  </si>
  <si>
    <t xml:space="preserve">2026-06-30 09:04</t>
  </si>
  <si>
    <t xml:space="preserve">INC101513</t>
  </si>
  <si>
    <t xml:space="preserve">2026-06-30 11:47</t>
  </si>
  <si>
    <t xml:space="preserve">INC105297</t>
  </si>
  <si>
    <t xml:space="preserve">2026-06-30 14:53</t>
  </si>
  <si>
    <t xml:space="preserve">INC103362</t>
  </si>
  <si>
    <t xml:space="preserve">2026-06-30 16:27</t>
  </si>
  <si>
    <t xml:space="preserve">INC102946</t>
  </si>
  <si>
    <t xml:space="preserve">2026-06-30 18:06</t>
  </si>
  <si>
    <t xml:space="preserve">INC102236</t>
  </si>
  <si>
    <t xml:space="preserve">2026-06-30 18:54</t>
  </si>
  <si>
    <t xml:space="preserve">INC104940</t>
  </si>
  <si>
    <t xml:space="preserve">2026-06-30 21:10</t>
  </si>
  <si>
    <t xml:space="preserve">INC100499</t>
  </si>
  <si>
    <t xml:space="preserve">2026-06-30 22:05</t>
  </si>
  <si>
    <t xml:space="preserve">INC102469</t>
  </si>
  <si>
    <t xml:space="preserve">2026-06-30 22:59</t>
  </si>
  <si>
    <t xml:space="preserve">INC103790</t>
  </si>
  <si>
    <t xml:space="preserve">2026-07-01 01:51</t>
  </si>
  <si>
    <t xml:space="preserve">2026-07</t>
  </si>
  <si>
    <t xml:space="preserve">INC102602</t>
  </si>
  <si>
    <t xml:space="preserve">2026-07-01 02:00</t>
  </si>
  <si>
    <t xml:space="preserve">INC100047</t>
  </si>
  <si>
    <t xml:space="preserve">2026-07-01 02:06</t>
  </si>
  <si>
    <t xml:space="preserve">INC101252</t>
  </si>
  <si>
    <t xml:space="preserve">2026-07-01 03:59</t>
  </si>
  <si>
    <t xml:space="preserve">INC103522</t>
  </si>
  <si>
    <t xml:space="preserve">2026-07-01 04:09</t>
  </si>
  <si>
    <t xml:space="preserve">INC105354</t>
  </si>
  <si>
    <t xml:space="preserve">2026-07-01 05:03</t>
  </si>
  <si>
    <t xml:space="preserve">INC102620</t>
  </si>
  <si>
    <t xml:space="preserve">2026-07-01 06:52</t>
  </si>
  <si>
    <t xml:space="preserve">INC101773</t>
  </si>
  <si>
    <t xml:space="preserve">2026-07-01 06:56</t>
  </si>
  <si>
    <t xml:space="preserve">INC102206</t>
  </si>
  <si>
    <t xml:space="preserve">2026-07-01 07:41</t>
  </si>
  <si>
    <t xml:space="preserve">INC100388</t>
  </si>
  <si>
    <t xml:space="preserve">2026-07-01 08:51</t>
  </si>
  <si>
    <t xml:space="preserve">INC103177</t>
  </si>
  <si>
    <t xml:space="preserve">2026-07-01 10:22</t>
  </si>
  <si>
    <t xml:space="preserve">INC100606</t>
  </si>
  <si>
    <t xml:space="preserve">2026-07-01 15:19</t>
  </si>
  <si>
    <t xml:space="preserve">INC105000</t>
  </si>
  <si>
    <t xml:space="preserve">2026-07-01 17:10</t>
  </si>
  <si>
    <t xml:space="preserve">INC101215</t>
  </si>
  <si>
    <t xml:space="preserve">2026-07-01 17:31</t>
  </si>
  <si>
    <t xml:space="preserve">INC101821</t>
  </si>
  <si>
    <t xml:space="preserve">2026-07-01 18:22</t>
  </si>
  <si>
    <t xml:space="preserve">INC105157</t>
  </si>
  <si>
    <t xml:space="preserve">2026-07-01 20:51</t>
  </si>
  <si>
    <t xml:space="preserve">INC103316</t>
  </si>
  <si>
    <t xml:space="preserve">2026-07-01 21:39</t>
  </si>
  <si>
    <t xml:space="preserve">INC104268</t>
  </si>
  <si>
    <t xml:space="preserve">2026-07-01 22:27</t>
  </si>
  <si>
    <t xml:space="preserve">INC103958</t>
  </si>
  <si>
    <t xml:space="preserve">2026-07-01 22:31</t>
  </si>
  <si>
    <t xml:space="preserve">INC101829</t>
  </si>
  <si>
    <t xml:space="preserve">2026-07-02 05:27</t>
  </si>
  <si>
    <t xml:space="preserve">INC100238</t>
  </si>
  <si>
    <t xml:space="preserve">2026-07-02 10:50</t>
  </si>
  <si>
    <t xml:space="preserve">INC102416</t>
  </si>
  <si>
    <t xml:space="preserve">2026-07-02 12:36</t>
  </si>
  <si>
    <t xml:space="preserve">INC104798</t>
  </si>
  <si>
    <t xml:space="preserve">2026-07-02 20:40</t>
  </si>
  <si>
    <t xml:space="preserve">INC103928</t>
  </si>
  <si>
    <t xml:space="preserve">2026-07-02 23:01</t>
  </si>
  <si>
    <t xml:space="preserve">INC104286</t>
  </si>
  <si>
    <t xml:space="preserve">2026-07-03 00:06</t>
  </si>
  <si>
    <t xml:space="preserve">INC100824</t>
  </si>
  <si>
    <t xml:space="preserve">2026-07-03 00:37</t>
  </si>
  <si>
    <t xml:space="preserve">INC103685</t>
  </si>
  <si>
    <t xml:space="preserve">2026-07-03 04:45</t>
  </si>
  <si>
    <t xml:space="preserve">INC102597</t>
  </si>
  <si>
    <t xml:space="preserve">2026-07-03 04:47</t>
  </si>
  <si>
    <t xml:space="preserve">INC100053</t>
  </si>
  <si>
    <t xml:space="preserve">2026-07-03 06:01</t>
  </si>
  <si>
    <t xml:space="preserve">INC103081</t>
  </si>
  <si>
    <t xml:space="preserve">2026-07-03 06:32</t>
  </si>
  <si>
    <t xml:space="preserve">INC100739</t>
  </si>
  <si>
    <t xml:space="preserve">2026-07-03 06:45</t>
  </si>
  <si>
    <t xml:space="preserve">INC104439</t>
  </si>
  <si>
    <t xml:space="preserve">2026-07-03 07:50</t>
  </si>
  <si>
    <t xml:space="preserve">INC102301</t>
  </si>
  <si>
    <t xml:space="preserve">2026-07-03 07:57</t>
  </si>
  <si>
    <t xml:space="preserve">INC100874</t>
  </si>
  <si>
    <t xml:space="preserve">2026-07-03 08:29</t>
  </si>
  <si>
    <t xml:space="preserve">INC102968</t>
  </si>
  <si>
    <t xml:space="preserve">2026-07-03 09:29</t>
  </si>
  <si>
    <t xml:space="preserve">INC102864</t>
  </si>
  <si>
    <t xml:space="preserve">2026-07-03 10:40</t>
  </si>
  <si>
    <t xml:space="preserve">INC102322</t>
  </si>
  <si>
    <t xml:space="preserve">2026-07-03 12:02</t>
  </si>
  <si>
    <t xml:space="preserve">INC105049</t>
  </si>
  <si>
    <t xml:space="preserve">2026-07-03 14:37</t>
  </si>
  <si>
    <t xml:space="preserve">INC102159</t>
  </si>
  <si>
    <t xml:space="preserve">2026-07-03 15:42</t>
  </si>
  <si>
    <t xml:space="preserve">INC101732</t>
  </si>
  <si>
    <t xml:space="preserve">2026-07-03 15:43</t>
  </si>
  <si>
    <t xml:space="preserve">INC100005</t>
  </si>
  <si>
    <t xml:space="preserve">2026-07-03 18:46</t>
  </si>
  <si>
    <t xml:space="preserve">INC101373</t>
  </si>
  <si>
    <t xml:space="preserve">2026-07-03 18:49</t>
  </si>
  <si>
    <t xml:space="preserve">INC102391</t>
  </si>
  <si>
    <t xml:space="preserve">2026-07-03 19:37</t>
  </si>
  <si>
    <t xml:space="preserve">INC101036</t>
  </si>
  <si>
    <t xml:space="preserve">2026-07-03 20:11</t>
  </si>
  <si>
    <t xml:space="preserve">INC104577</t>
  </si>
  <si>
    <t xml:space="preserve">2026-07-03 20:59</t>
  </si>
  <si>
    <t xml:space="preserve">INC104585</t>
  </si>
  <si>
    <t xml:space="preserve">2026-07-03 23:18</t>
  </si>
  <si>
    <t xml:space="preserve">INC102953</t>
  </si>
  <si>
    <t xml:space="preserve">2026-07-03 23:58</t>
  </si>
  <si>
    <t xml:space="preserve">INC100947</t>
  </si>
  <si>
    <t xml:space="preserve">2026-07-04 02:03</t>
  </si>
  <si>
    <t xml:space="preserve">INC104128</t>
  </si>
  <si>
    <t xml:space="preserve">2026-07-04 04:15</t>
  </si>
  <si>
    <t xml:space="preserve">INC105358</t>
  </si>
  <si>
    <t xml:space="preserve">2026-07-04 06:46</t>
  </si>
  <si>
    <t xml:space="preserve">INC102604</t>
  </si>
  <si>
    <t xml:space="preserve">2026-07-04 08:16</t>
  </si>
  <si>
    <t xml:space="preserve">INC101176</t>
  </si>
  <si>
    <t xml:space="preserve">2026-07-04 09:16</t>
  </si>
  <si>
    <t xml:space="preserve">INC104333</t>
  </si>
  <si>
    <t xml:space="preserve">2026-07-04 09:50</t>
  </si>
  <si>
    <t xml:space="preserve">INC103679</t>
  </si>
  <si>
    <t xml:space="preserve">2026-07-04 12:42</t>
  </si>
  <si>
    <t xml:space="preserve">INC103486</t>
  </si>
  <si>
    <t xml:space="preserve">2026-07-04 19:17</t>
  </si>
  <si>
    <t xml:space="preserve">INC102712</t>
  </si>
  <si>
    <t xml:space="preserve">2026-07-04 22:00</t>
  </si>
  <si>
    <t xml:space="preserve">INC104920</t>
  </si>
  <si>
    <t xml:space="preserve">2026-07-04 23:38</t>
  </si>
  <si>
    <t xml:space="preserve">INC101922</t>
  </si>
  <si>
    <t xml:space="preserve">2026-07-05 00:44</t>
  </si>
  <si>
    <t xml:space="preserve">INC103335</t>
  </si>
  <si>
    <t xml:space="preserve">2026-07-05 01:25</t>
  </si>
  <si>
    <t xml:space="preserve">INC105130</t>
  </si>
  <si>
    <t xml:space="preserve">2026-07-05 01:58</t>
  </si>
  <si>
    <t xml:space="preserve">INC101504</t>
  </si>
  <si>
    <t xml:space="preserve">2026-07-05 10:56</t>
  </si>
  <si>
    <t xml:space="preserve">INC100267</t>
  </si>
  <si>
    <t xml:space="preserve">2026-07-05 11:26</t>
  </si>
  <si>
    <t xml:space="preserve">INC104161</t>
  </si>
  <si>
    <t xml:space="preserve">2026-07-05 11:41</t>
  </si>
  <si>
    <t xml:space="preserve">INC103635</t>
  </si>
  <si>
    <t xml:space="preserve">2026-07-05 13:21</t>
  </si>
  <si>
    <t xml:space="preserve">INC104328</t>
  </si>
  <si>
    <t xml:space="preserve">2026-07-05 14:46</t>
  </si>
  <si>
    <t xml:space="preserve">INC101273</t>
  </si>
  <si>
    <t xml:space="preserve">2026-07-05 15:52</t>
  </si>
  <si>
    <t xml:space="preserve">INC100406</t>
  </si>
  <si>
    <t xml:space="preserve">2026-07-05 16:58</t>
  </si>
  <si>
    <t xml:space="preserve">INC101289</t>
  </si>
  <si>
    <t xml:space="preserve">2026-07-05 18:29</t>
  </si>
  <si>
    <t xml:space="preserve">INC101263</t>
  </si>
  <si>
    <t xml:space="preserve">2026-07-05 21:59</t>
  </si>
  <si>
    <t xml:space="preserve">INC102907</t>
  </si>
  <si>
    <t xml:space="preserve">2026-07-05 22:38</t>
  </si>
  <si>
    <t xml:space="preserve">INC101411</t>
  </si>
  <si>
    <t xml:space="preserve">2026-07-05 23:41</t>
  </si>
  <si>
    <t xml:space="preserve">INC100697</t>
  </si>
  <si>
    <t xml:space="preserve">2026-07-06 04:20</t>
  </si>
  <si>
    <t xml:space="preserve">INC105367</t>
  </si>
  <si>
    <t xml:space="preserve">2026-07-06 04:44</t>
  </si>
  <si>
    <t xml:space="preserve">INC105317</t>
  </si>
  <si>
    <t xml:space="preserve">2026-07-06 06:45</t>
  </si>
  <si>
    <t xml:space="preserve">INC101820</t>
  </si>
  <si>
    <t xml:space="preserve">2026-07-06 06:59</t>
  </si>
  <si>
    <t xml:space="preserve">INC105095</t>
  </si>
  <si>
    <t xml:space="preserve">2026-07-06 07:56</t>
  </si>
  <si>
    <t xml:space="preserve">INC101778</t>
  </si>
  <si>
    <t xml:space="preserve">2026-07-06 08:53</t>
  </si>
  <si>
    <t xml:space="preserve">INC102264</t>
  </si>
  <si>
    <t xml:space="preserve">2026-07-06 11:55</t>
  </si>
  <si>
    <t xml:space="preserve">INC100584</t>
  </si>
  <si>
    <t xml:space="preserve">2026-07-06 11:56</t>
  </si>
  <si>
    <t xml:space="preserve">INC102077</t>
  </si>
  <si>
    <t xml:space="preserve">2026-07-06 11:57</t>
  </si>
  <si>
    <t xml:space="preserve">INC103984</t>
  </si>
  <si>
    <t xml:space="preserve">2026-07-06 20:48</t>
  </si>
  <si>
    <t xml:space="preserve">INC103655</t>
  </si>
  <si>
    <t xml:space="preserve">2026-07-07 03:09</t>
  </si>
  <si>
    <t xml:space="preserve">INC102251</t>
  </si>
  <si>
    <t xml:space="preserve">2026-07-07 03:19</t>
  </si>
  <si>
    <t xml:space="preserve">INC105245</t>
  </si>
  <si>
    <t xml:space="preserve">2026-07-07 08:11</t>
  </si>
  <si>
    <t xml:space="preserve">INC100006</t>
  </si>
  <si>
    <t xml:space="preserve">2026-07-07 08:28</t>
  </si>
  <si>
    <t xml:space="preserve">INC102547</t>
  </si>
  <si>
    <t xml:space="preserve">INC101519</t>
  </si>
  <si>
    <t xml:space="preserve">2026-07-07 08:36</t>
  </si>
  <si>
    <t xml:space="preserve">INC104520</t>
  </si>
  <si>
    <t xml:space="preserve">2026-07-07 09:05</t>
  </si>
  <si>
    <t xml:space="preserve">INC101578</t>
  </si>
  <si>
    <t xml:space="preserve">2026-07-07 15:11</t>
  </si>
  <si>
    <t xml:space="preserve">INC103180</t>
  </si>
  <si>
    <t xml:space="preserve">2026-07-07 17:34</t>
  </si>
  <si>
    <t xml:space="preserve">INC101418</t>
  </si>
  <si>
    <t xml:space="preserve">2026-07-07 20:14</t>
  </si>
  <si>
    <t xml:space="preserve">INC103957</t>
  </si>
  <si>
    <t xml:space="preserve">2026-07-07 20:30</t>
  </si>
  <si>
    <t xml:space="preserve">INC102321</t>
  </si>
  <si>
    <t xml:space="preserve">2026-07-07 22:25</t>
  </si>
  <si>
    <t xml:space="preserve">INC102806</t>
  </si>
  <si>
    <t xml:space="preserve">2026-07-07 23:43</t>
  </si>
  <si>
    <t xml:space="preserve">INC100231</t>
  </si>
  <si>
    <t xml:space="preserve">2026-07-07 23:58</t>
  </si>
  <si>
    <t xml:space="preserve">INC102912</t>
  </si>
  <si>
    <t xml:space="preserve">2026-07-08 00:01</t>
  </si>
  <si>
    <t xml:space="preserve">INC101959</t>
  </si>
  <si>
    <t xml:space="preserve">2026-07-08 00:25</t>
  </si>
  <si>
    <t xml:space="preserve">INC104298</t>
  </si>
  <si>
    <t xml:space="preserve">2026-07-08 02:11</t>
  </si>
  <si>
    <t xml:space="preserve">INC104231</t>
  </si>
  <si>
    <t xml:space="preserve">2026-07-08 03:52</t>
  </si>
  <si>
    <t xml:space="preserve">INC102969</t>
  </si>
  <si>
    <t xml:space="preserve">2026-07-08 04:29</t>
  </si>
  <si>
    <t xml:space="preserve">INC100919</t>
  </si>
  <si>
    <t xml:space="preserve">2026-07-08 08:24</t>
  </si>
  <si>
    <t xml:space="preserve">INC104184</t>
  </si>
  <si>
    <t xml:space="preserve">2026-07-08 08:41</t>
  </si>
  <si>
    <t xml:space="preserve">INC102908</t>
  </si>
  <si>
    <t xml:space="preserve">2026-07-08 09:37</t>
  </si>
  <si>
    <t xml:space="preserve">INC100998</t>
  </si>
  <si>
    <t xml:space="preserve">2026-07-08 12:39</t>
  </si>
  <si>
    <t xml:space="preserve">INC103906</t>
  </si>
  <si>
    <t xml:space="preserve">2026-07-08 16:07</t>
  </si>
  <si>
    <t xml:space="preserve">INC104448</t>
  </si>
  <si>
    <t xml:space="preserve">2026-07-08 19:40</t>
  </si>
  <si>
    <t xml:space="preserve">INC100000</t>
  </si>
  <si>
    <t xml:space="preserve">2026-07-08 21:25</t>
  </si>
  <si>
    <t xml:space="preserve">INC103872</t>
  </si>
  <si>
    <t xml:space="preserve">2026-07-08 21:28</t>
  </si>
  <si>
    <t xml:space="preserve">INC104243</t>
  </si>
  <si>
    <t xml:space="preserve">2026-07-09 01:15</t>
  </si>
  <si>
    <t xml:space="preserve">INC102243</t>
  </si>
  <si>
    <t xml:space="preserve">2026-07-09 04:32</t>
  </si>
  <si>
    <t xml:space="preserve">INC105114</t>
  </si>
  <si>
    <t xml:space="preserve">2026-07-09 05:05</t>
  </si>
  <si>
    <t xml:space="preserve">INC105267</t>
  </si>
  <si>
    <t xml:space="preserve">2026-07-09 07:12</t>
  </si>
  <si>
    <t xml:space="preserve">INC101965</t>
  </si>
  <si>
    <t xml:space="preserve">2026-07-09 07:40</t>
  </si>
  <si>
    <t xml:space="preserve">INC102617</t>
  </si>
  <si>
    <t xml:space="preserve">2026-07-09 09:45</t>
  </si>
  <si>
    <t xml:space="preserve">INC102553</t>
  </si>
  <si>
    <t xml:space="preserve">2026-07-09 13:27</t>
  </si>
  <si>
    <t xml:space="preserve">INC104488</t>
  </si>
  <si>
    <t xml:space="preserve">2026-07-09 16:42</t>
  </si>
  <si>
    <t xml:space="preserve">INC100311</t>
  </si>
  <si>
    <t xml:space="preserve">2026-07-09 18:53</t>
  </si>
  <si>
    <t xml:space="preserve">INC103370</t>
  </si>
  <si>
    <t xml:space="preserve">2026-07-09 23:11</t>
  </si>
  <si>
    <t xml:space="preserve">INC104962</t>
  </si>
  <si>
    <t xml:space="preserve">2026-07-10 00:12</t>
  </si>
  <si>
    <t xml:space="preserve">INC102234</t>
  </si>
  <si>
    <t xml:space="preserve">2026-07-10 01:51</t>
  </si>
  <si>
    <t xml:space="preserve">INC101867</t>
  </si>
  <si>
    <t xml:space="preserve">2026-07-10 04:16</t>
  </si>
  <si>
    <t xml:space="preserve">INC100120</t>
  </si>
  <si>
    <t xml:space="preserve">2026-07-10 05:35</t>
  </si>
  <si>
    <t xml:space="preserve">INC105291</t>
  </si>
  <si>
    <t xml:space="preserve">2026-07-10 08:11</t>
  </si>
  <si>
    <t xml:space="preserve">INC104707</t>
  </si>
  <si>
    <t xml:space="preserve">2026-07-10 08:47</t>
  </si>
  <si>
    <t xml:space="preserve">INC101623</t>
  </si>
  <si>
    <t xml:space="preserve">2026-07-10 12:46</t>
  </si>
  <si>
    <t xml:space="preserve">INC101323</t>
  </si>
  <si>
    <t xml:space="preserve">2026-07-10 20:18</t>
  </si>
  <si>
    <t xml:space="preserve">INC102591</t>
  </si>
  <si>
    <t xml:space="preserve">2026-07-10 21:01</t>
  </si>
  <si>
    <t xml:space="preserve">INC103220</t>
  </si>
  <si>
    <t xml:space="preserve">2026-07-10 23:24</t>
  </si>
  <si>
    <t xml:space="preserve">INC104013</t>
  </si>
  <si>
    <t xml:space="preserve">2026-07-10 23:31</t>
  </si>
  <si>
    <t xml:space="preserve">INC105213</t>
  </si>
  <si>
    <t xml:space="preserve">2026-07-11 03:53</t>
  </si>
  <si>
    <t xml:space="preserve">INC103959</t>
  </si>
  <si>
    <t xml:space="preserve">2026-07-11 07:23</t>
  </si>
  <si>
    <t xml:space="preserve">INC100594</t>
  </si>
  <si>
    <t xml:space="preserve">2026-07-11 10:10</t>
  </si>
  <si>
    <t xml:space="preserve">INC103480</t>
  </si>
  <si>
    <t xml:space="preserve">2026-07-11 10:17</t>
  </si>
  <si>
    <t xml:space="preserve">INC102899</t>
  </si>
  <si>
    <t xml:space="preserve">2026-07-11 14:16</t>
  </si>
  <si>
    <t xml:space="preserve">INC104116</t>
  </si>
  <si>
    <t xml:space="preserve">2026-07-11 16:04</t>
  </si>
  <si>
    <t xml:space="preserve">INC105171</t>
  </si>
  <si>
    <t xml:space="preserve">2026-07-11 17:33</t>
  </si>
  <si>
    <t xml:space="preserve">INC104155</t>
  </si>
  <si>
    <t xml:space="preserve">2026-07-11 17:39</t>
  </si>
  <si>
    <t xml:space="preserve">INC100699</t>
  </si>
  <si>
    <t xml:space="preserve">2026-07-11 20:07</t>
  </si>
  <si>
    <t xml:space="preserve">INC101449</t>
  </si>
  <si>
    <t xml:space="preserve">2026-07-11 21:35</t>
  </si>
  <si>
    <t xml:space="preserve">INC101896</t>
  </si>
  <si>
    <t xml:space="preserve">2026-07-11 21:53</t>
  </si>
  <si>
    <t xml:space="preserve">INC100480</t>
  </si>
  <si>
    <t xml:space="preserve">2026-07-11 22:53</t>
  </si>
  <si>
    <t xml:space="preserve">INC105169</t>
  </si>
  <si>
    <t xml:space="preserve">2026-07-11 23:58</t>
  </si>
  <si>
    <t xml:space="preserve">INC100338</t>
  </si>
  <si>
    <t xml:space="preserve">2026-07-12 00:47</t>
  </si>
  <si>
    <t xml:space="preserve">INC101875</t>
  </si>
  <si>
    <t xml:space="preserve">2026-07-12 01:41</t>
  </si>
  <si>
    <t xml:space="preserve">INC102967</t>
  </si>
  <si>
    <t xml:space="preserve">2026-07-12 03:46</t>
  </si>
  <si>
    <t xml:space="preserve">INC102155</t>
  </si>
  <si>
    <t xml:space="preserve">2026-07-12 05:13</t>
  </si>
  <si>
    <t xml:space="preserve">INC102260</t>
  </si>
  <si>
    <t xml:space="preserve">2026-07-12 06:42</t>
  </si>
  <si>
    <t xml:space="preserve">INC104769</t>
  </si>
  <si>
    <t xml:space="preserve">2026-07-12 06:46</t>
  </si>
  <si>
    <t xml:space="preserve">INC101335</t>
  </si>
  <si>
    <t xml:space="preserve">2026-07-12 07:35</t>
  </si>
  <si>
    <t xml:space="preserve">INC104906</t>
  </si>
  <si>
    <t xml:space="preserve">2026-07-12 10:25</t>
  </si>
  <si>
    <t xml:space="preserve">INC104080</t>
  </si>
  <si>
    <t xml:space="preserve">2026-07-12 14:19</t>
  </si>
  <si>
    <t xml:space="preserve">INC102335</t>
  </si>
  <si>
    <t xml:space="preserve">2026-07-12 14:34</t>
  </si>
  <si>
    <t xml:space="preserve">INC102289</t>
  </si>
  <si>
    <t xml:space="preserve">2026-07-12 17:16</t>
  </si>
  <si>
    <t xml:space="preserve">INC101802</t>
  </si>
  <si>
    <t xml:space="preserve">2026-07-12 17:58</t>
  </si>
  <si>
    <t xml:space="preserve">INC104850</t>
  </si>
  <si>
    <t xml:space="preserve">2026-07-12 19:37</t>
  </si>
  <si>
    <t xml:space="preserve">INC100840</t>
  </si>
  <si>
    <t xml:space="preserve">2026-07-12 22:27</t>
  </si>
  <si>
    <t xml:space="preserve">INC104132</t>
  </si>
  <si>
    <t xml:space="preserve">2026-07-13 03:39</t>
  </si>
  <si>
    <t xml:space="preserve">INC103021</t>
  </si>
  <si>
    <t xml:space="preserve">2026-07-13 03:48</t>
  </si>
  <si>
    <t xml:space="preserve">INC100546</t>
  </si>
  <si>
    <t xml:space="preserve">2026-07-13 04:45</t>
  </si>
  <si>
    <t xml:space="preserve">INC103191</t>
  </si>
  <si>
    <t xml:space="preserve">2026-07-13 05:04</t>
  </si>
  <si>
    <t xml:space="preserve">INC102012</t>
  </si>
  <si>
    <t xml:space="preserve">2026-07-13 06:23</t>
  </si>
  <si>
    <t xml:space="preserve">INC105250</t>
  </si>
  <si>
    <t xml:space="preserve">2026-07-13 06:31</t>
  </si>
  <si>
    <t xml:space="preserve">INC103085</t>
  </si>
  <si>
    <t xml:space="preserve">2026-07-13 10:42</t>
  </si>
  <si>
    <t xml:space="preserve">INC104193</t>
  </si>
  <si>
    <t xml:space="preserve">2026-07-13 10:50</t>
  </si>
  <si>
    <t xml:space="preserve">INC102694</t>
  </si>
  <si>
    <t xml:space="preserve">2026-07-13 16:40</t>
  </si>
  <si>
    <t xml:space="preserve">INC104491</t>
  </si>
  <si>
    <t xml:space="preserve">INC104530</t>
  </si>
  <si>
    <t xml:space="preserve">2026-07-13 19:38</t>
  </si>
  <si>
    <t xml:space="preserve">INC103676</t>
  </si>
  <si>
    <t xml:space="preserve">2026-07-13 23:05</t>
  </si>
  <si>
    <t xml:space="preserve">INC103850</t>
  </si>
  <si>
    <t xml:space="preserve">2026-07-14 04:37</t>
  </si>
  <si>
    <t xml:space="preserve">INC103564</t>
  </si>
  <si>
    <t xml:space="preserve">2026-07-14 04:55</t>
  </si>
  <si>
    <t xml:space="preserve">INC101039</t>
  </si>
  <si>
    <t xml:space="preserve">2026-07-14 05:00</t>
  </si>
  <si>
    <t xml:space="preserve">INC100030</t>
  </si>
  <si>
    <t xml:space="preserve">2026-07-14 07:44</t>
  </si>
  <si>
    <t xml:space="preserve">INC104658</t>
  </si>
  <si>
    <t xml:space="preserve">2026-07-14 08:17</t>
  </si>
  <si>
    <t xml:space="preserve">INC105021</t>
  </si>
  <si>
    <t xml:space="preserve">2026-07-14 09:38</t>
  </si>
  <si>
    <t xml:space="preserve">INC102002</t>
  </si>
  <si>
    <t xml:space="preserve">2026-07-14 09:42</t>
  </si>
  <si>
    <t xml:space="preserve">INC101827</t>
  </si>
  <si>
    <t xml:space="preserve">2026-07-14 12:58</t>
  </si>
  <si>
    <t xml:space="preserve">INC104329</t>
  </si>
  <si>
    <t xml:space="preserve">2026-07-14 17:05</t>
  </si>
  <si>
    <t xml:space="preserve">INC101144</t>
  </si>
  <si>
    <t xml:space="preserve">2026-07-14 19:23</t>
  </si>
  <si>
    <t xml:space="preserve">INC101613</t>
  </si>
  <si>
    <t xml:space="preserve">2026-07-14 20:25</t>
  </si>
  <si>
    <t xml:space="preserve">INC102366</t>
  </si>
  <si>
    <t xml:space="preserve">2026-07-14 21:59</t>
  </si>
  <si>
    <t xml:space="preserve">INC103678</t>
  </si>
  <si>
    <t xml:space="preserve">2026-07-14 23:12</t>
  </si>
  <si>
    <t xml:space="preserve">INC105388</t>
  </si>
  <si>
    <t xml:space="preserve">2026-07-14 23:13</t>
  </si>
  <si>
    <t xml:space="preserve">INC105391</t>
  </si>
  <si>
    <t xml:space="preserve">2026-07-15 02:37</t>
  </si>
  <si>
    <t xml:space="preserve">INC104913</t>
  </si>
  <si>
    <t xml:space="preserve">2026-07-15 02:39</t>
  </si>
  <si>
    <t xml:space="preserve">INC102812</t>
  </si>
  <si>
    <t xml:space="preserve">2026-07-15 04:45</t>
  </si>
  <si>
    <t xml:space="preserve">INC105324</t>
  </si>
  <si>
    <t xml:space="preserve">2026-07-15 07:55</t>
  </si>
  <si>
    <t xml:space="preserve">INC103516</t>
  </si>
  <si>
    <t xml:space="preserve">2026-07-15 08:19</t>
  </si>
  <si>
    <t xml:space="preserve">INC102113</t>
  </si>
  <si>
    <t xml:space="preserve">2026-07-15 08:34</t>
  </si>
  <si>
    <t xml:space="preserve">INC100447</t>
  </si>
  <si>
    <t xml:space="preserve">2026-07-15 09:22</t>
  </si>
  <si>
    <t xml:space="preserve">INC100850</t>
  </si>
  <si>
    <t xml:space="preserve">2026-07-15 10:23</t>
  </si>
  <si>
    <t xml:space="preserve">INC105384</t>
  </si>
  <si>
    <t xml:space="preserve">2026-07-15 10:51</t>
  </si>
  <si>
    <t xml:space="preserve">INC100184</t>
  </si>
  <si>
    <t xml:space="preserve">2026-07-15 11:08</t>
  </si>
  <si>
    <t xml:space="preserve">INC101129</t>
  </si>
  <si>
    <t xml:space="preserve">2026-07-15 12:50</t>
  </si>
  <si>
    <t xml:space="preserve">INC104626</t>
  </si>
  <si>
    <t xml:space="preserve">2026-07-15 15:22</t>
  </si>
  <si>
    <t xml:space="preserve">INC102288</t>
  </si>
  <si>
    <t xml:space="preserve">2026-07-15 16:47</t>
  </si>
  <si>
    <t xml:space="preserve">INC103002</t>
  </si>
  <si>
    <t xml:space="preserve">2026-07-15 17:00</t>
  </si>
  <si>
    <t xml:space="preserve">INC105060</t>
  </si>
  <si>
    <t xml:space="preserve">2026-07-15 20:00</t>
  </si>
  <si>
    <t xml:space="preserve">INC103921</t>
  </si>
  <si>
    <t xml:space="preserve">2026-07-15 20:19</t>
  </si>
  <si>
    <t xml:space="preserve">INC102132</t>
  </si>
  <si>
    <t xml:space="preserve">2026-07-15 20:40</t>
  </si>
  <si>
    <t xml:space="preserve">INC101712</t>
  </si>
  <si>
    <t xml:space="preserve">2026-07-15 21:17</t>
  </si>
  <si>
    <t xml:space="preserve">INC100793</t>
  </si>
  <si>
    <t xml:space="preserve">2026-07-15 22:12</t>
  </si>
  <si>
    <t xml:space="preserve">INC101029</t>
  </si>
  <si>
    <t xml:space="preserve">2026-07-15 22:48</t>
  </si>
  <si>
    <t xml:space="preserve">INC102435</t>
  </si>
  <si>
    <t xml:space="preserve">2026-07-15 23:55</t>
  </si>
  <si>
    <t xml:space="preserve">INC103115</t>
  </si>
  <si>
    <t xml:space="preserve">2026-07-16 02:18</t>
  </si>
  <si>
    <t xml:space="preserve">INC100590</t>
  </si>
  <si>
    <t xml:space="preserve">2026-07-16 04:00</t>
  </si>
  <si>
    <t xml:space="preserve">INC104815</t>
  </si>
  <si>
    <t xml:space="preserve">2026-07-16 06:10</t>
  </si>
  <si>
    <t xml:space="preserve">INC103284</t>
  </si>
  <si>
    <t xml:space="preserve">2026-07-16 07:55</t>
  </si>
  <si>
    <t xml:space="preserve">INC100753</t>
  </si>
  <si>
    <t xml:space="preserve">2026-07-16 10:00</t>
  </si>
  <si>
    <t xml:space="preserve">INC104672</t>
  </si>
  <si>
    <t xml:space="preserve">2026-07-16 11:33</t>
  </si>
  <si>
    <t xml:space="preserve">INC101985</t>
  </si>
  <si>
    <t xml:space="preserve">2026-07-16 12:23</t>
  </si>
  <si>
    <t xml:space="preserve">INC105022</t>
  </si>
  <si>
    <t xml:space="preserve">2026-07-16 14:47</t>
  </si>
  <si>
    <t xml:space="preserve">INC102675</t>
  </si>
  <si>
    <t xml:space="preserve">2026-07-16 14:51</t>
  </si>
  <si>
    <t xml:space="preserve">INC105395</t>
  </si>
  <si>
    <t xml:space="preserve">2026-07-16 17:29</t>
  </si>
  <si>
    <t xml:space="preserve">INC103232</t>
  </si>
  <si>
    <t xml:space="preserve">2026-07-16 18:49</t>
  </si>
  <si>
    <t xml:space="preserve">INC103946</t>
  </si>
  <si>
    <t xml:space="preserve">2026-07-16 21:23</t>
  </si>
  <si>
    <t xml:space="preserve">INC104121</t>
  </si>
  <si>
    <t xml:space="preserve">2026-07-16 22:21</t>
  </si>
  <si>
    <t xml:space="preserve">INC104296</t>
  </si>
  <si>
    <t xml:space="preserve">2026-07-17 01:34</t>
  </si>
  <si>
    <t xml:space="preserve">INC100983</t>
  </si>
  <si>
    <t xml:space="preserve">2026-07-17 01:45</t>
  </si>
  <si>
    <t xml:space="preserve">INC101534</t>
  </si>
  <si>
    <t xml:space="preserve">2026-07-17 02:05</t>
  </si>
  <si>
    <t xml:space="preserve">INC100601</t>
  </si>
  <si>
    <t xml:space="preserve">2026-07-17 06:15</t>
  </si>
  <si>
    <t xml:space="preserve">INC103805</t>
  </si>
  <si>
    <t xml:space="preserve">2026-07-17 09:36</t>
  </si>
  <si>
    <t xml:space="preserve">INC100825</t>
  </si>
  <si>
    <t xml:space="preserve">2026-07-17 10:41</t>
  </si>
  <si>
    <t xml:space="preserve">INC102748</t>
  </si>
  <si>
    <t xml:space="preserve">2026-07-17 14:08</t>
  </si>
  <si>
    <t xml:space="preserve">INC104267</t>
  </si>
  <si>
    <t xml:space="preserve">2026-07-17 15:12</t>
  </si>
  <si>
    <t xml:space="preserve">INC100871</t>
  </si>
  <si>
    <t xml:space="preserve">2026-07-17 15:50</t>
  </si>
  <si>
    <t xml:space="preserve">INC100985</t>
  </si>
  <si>
    <t xml:space="preserve">2026-07-17 17:44</t>
  </si>
  <si>
    <t xml:space="preserve">INC102512</t>
  </si>
  <si>
    <t xml:space="preserve">2026-07-17 18:20</t>
  </si>
  <si>
    <t xml:space="preserve">INC104635</t>
  </si>
  <si>
    <t xml:space="preserve">2026-07-17 20:33</t>
  </si>
  <si>
    <t xml:space="preserve">INC100390</t>
  </si>
  <si>
    <t xml:space="preserve">2026-07-17 23:48</t>
  </si>
  <si>
    <t xml:space="preserve">INC102668</t>
  </si>
  <si>
    <t xml:space="preserve">2026-07-18 00:08</t>
  </si>
  <si>
    <t xml:space="preserve">INC104730</t>
  </si>
  <si>
    <t xml:space="preserve">2026-07-18 01:06</t>
  </si>
  <si>
    <t xml:space="preserve">INC100514</t>
  </si>
  <si>
    <t xml:space="preserve">2026-07-18 01:19</t>
  </si>
  <si>
    <t xml:space="preserve">INC101332</t>
  </si>
  <si>
    <t xml:space="preserve">2026-07-18 01:32</t>
  </si>
  <si>
    <t xml:space="preserve">INC101417</t>
  </si>
  <si>
    <t xml:space="preserve">2026-07-18 11:06</t>
  </si>
  <si>
    <t xml:space="preserve">INC104698</t>
  </si>
  <si>
    <t xml:space="preserve">2026-07-18 12:19</t>
  </si>
  <si>
    <t xml:space="preserve">INC101902</t>
  </si>
  <si>
    <t xml:space="preserve">2026-07-18 17:18</t>
  </si>
  <si>
    <t xml:space="preserve">INC100604</t>
  </si>
  <si>
    <t xml:space="preserve">2026-07-18 18:44</t>
  </si>
  <si>
    <t xml:space="preserve">INC101769</t>
  </si>
  <si>
    <t xml:space="preserve">2026-07-18 23:04</t>
  </si>
  <si>
    <t xml:space="preserve">INC104739</t>
  </si>
  <si>
    <t xml:space="preserve">2026-07-19 01:21</t>
  </si>
  <si>
    <t xml:space="preserve">INC101378</t>
  </si>
  <si>
    <t xml:space="preserve">2026-07-19 02:03</t>
  </si>
  <si>
    <t xml:space="preserve">INC103672</t>
  </si>
  <si>
    <t xml:space="preserve">2026-07-19 05:36</t>
  </si>
  <si>
    <t xml:space="preserve">INC101759</t>
  </si>
  <si>
    <t xml:space="preserve">2026-07-19 06:27</t>
  </si>
  <si>
    <t xml:space="preserve">INC101287</t>
  </si>
  <si>
    <t xml:space="preserve">2026-07-19 07:35</t>
  </si>
  <si>
    <t xml:space="preserve">INC100059</t>
  </si>
  <si>
    <t xml:space="preserve">2026-07-19 10:11</t>
  </si>
  <si>
    <t xml:space="preserve">INC101172</t>
  </si>
  <si>
    <t xml:space="preserve">2026-07-19 12:59</t>
  </si>
  <si>
    <t xml:space="preserve">INC103463</t>
  </si>
  <si>
    <t xml:space="preserve">2026-07-19 15:13</t>
  </si>
  <si>
    <t xml:space="preserve">INC104139</t>
  </si>
  <si>
    <t xml:space="preserve">2026-07-19 15:16</t>
  </si>
  <si>
    <t xml:space="preserve">INC102212</t>
  </si>
  <si>
    <t xml:space="preserve">2026-07-19 15:46</t>
  </si>
  <si>
    <t xml:space="preserve">INC105287</t>
  </si>
  <si>
    <t xml:space="preserve">2026-07-19 16:11</t>
  </si>
  <si>
    <t xml:space="preserve">INC103120</t>
  </si>
  <si>
    <t xml:space="preserve">2026-07-19 18:25</t>
  </si>
  <si>
    <t xml:space="preserve">INC105182</t>
  </si>
  <si>
    <t xml:space="preserve">2026-07-19 20:08</t>
  </si>
  <si>
    <t xml:space="preserve">INC100281</t>
  </si>
  <si>
    <t xml:space="preserve">2026-07-19 22:40</t>
  </si>
  <si>
    <t xml:space="preserve">INC103687</t>
  </si>
  <si>
    <t xml:space="preserve">2026-07-20 00:56</t>
  </si>
  <si>
    <t xml:space="preserve">INC101869</t>
  </si>
  <si>
    <t xml:space="preserve">2026-07-20 01:23</t>
  </si>
  <si>
    <t xml:space="preserve">INC101321</t>
  </si>
  <si>
    <t xml:space="preserve">2026-07-20 02:52</t>
  </si>
  <si>
    <t xml:space="preserve">INC100220</t>
  </si>
  <si>
    <t xml:space="preserve">2026-07-20 03:18</t>
  </si>
  <si>
    <t xml:space="preserve">INC100261</t>
  </si>
  <si>
    <t xml:space="preserve">2026-07-20 15:11</t>
  </si>
  <si>
    <t xml:space="preserve">INC103698</t>
  </si>
  <si>
    <t xml:space="preserve">2026-07-20 19:53</t>
  </si>
  <si>
    <t xml:space="preserve">INC102400</t>
  </si>
  <si>
    <t xml:space="preserve">2026-07-20 21:30</t>
  </si>
  <si>
    <t xml:space="preserve">INC103729</t>
  </si>
  <si>
    <t xml:space="preserve">2026-07-20 22:18</t>
  </si>
  <si>
    <t xml:space="preserve">INC103213</t>
  </si>
  <si>
    <t xml:space="preserve">2026-07-20 23:55</t>
  </si>
  <si>
    <t xml:space="preserve">INC104435</t>
  </si>
  <si>
    <t xml:space="preserve">2026-07-20 23:56</t>
  </si>
  <si>
    <t xml:space="preserve">INC104936</t>
  </si>
  <si>
    <t xml:space="preserve">2026-07-21 03:17</t>
  </si>
  <si>
    <t xml:space="preserve">INC102973</t>
  </si>
  <si>
    <t xml:space="preserve">2026-07-21 04:08</t>
  </si>
  <si>
    <t xml:space="preserve">INC100324</t>
  </si>
  <si>
    <t xml:space="preserve">2026-07-21 05:42</t>
  </si>
  <si>
    <t xml:space="preserve">INC102385</t>
  </si>
  <si>
    <t xml:space="preserve">2026-07-21 06:52</t>
  </si>
  <si>
    <t xml:space="preserve">INC100411</t>
  </si>
  <si>
    <t xml:space="preserve">2026-07-21 07:42</t>
  </si>
  <si>
    <t xml:space="preserve">INC102835</t>
  </si>
  <si>
    <t xml:space="preserve">2026-07-21 10:00</t>
  </si>
  <si>
    <t xml:space="preserve">INC102193</t>
  </si>
  <si>
    <t xml:space="preserve">2026-07-21 10:26</t>
  </si>
  <si>
    <t xml:space="preserve">INC104299</t>
  </si>
  <si>
    <t xml:space="preserve">2026-07-21 11:28</t>
  </si>
  <si>
    <t xml:space="preserve">INC104350</t>
  </si>
  <si>
    <t xml:space="preserve">2026-07-21 16:17</t>
  </si>
  <si>
    <t xml:space="preserve">INC104545</t>
  </si>
  <si>
    <t xml:space="preserve">2026-07-21 18:01</t>
  </si>
  <si>
    <t xml:space="preserve">INC101312</t>
  </si>
  <si>
    <t xml:space="preserve">2026-07-21 19:00</t>
  </si>
  <si>
    <t xml:space="preserve">INC101587</t>
  </si>
  <si>
    <t xml:space="preserve">2026-07-22 00:12</t>
  </si>
  <si>
    <t xml:space="preserve">INC100896</t>
  </si>
  <si>
    <t xml:space="preserve">2026-07-22 00:18</t>
  </si>
  <si>
    <t xml:space="preserve">INC103814</t>
  </si>
  <si>
    <t xml:space="preserve">2026-07-22 02:26</t>
  </si>
  <si>
    <t xml:space="preserve">INC105094</t>
  </si>
  <si>
    <t xml:space="preserve">2026-07-22 04:36</t>
  </si>
  <si>
    <t xml:space="preserve">INC104038</t>
  </si>
  <si>
    <t xml:space="preserve">2026-07-22 05:31</t>
  </si>
  <si>
    <t xml:space="preserve">INC104269</t>
  </si>
  <si>
    <t xml:space="preserve">2026-07-22 05:54</t>
  </si>
  <si>
    <t xml:space="preserve">INC104881</t>
  </si>
  <si>
    <t xml:space="preserve">2026-07-22 07:16</t>
  </si>
  <si>
    <t xml:space="preserve">INC102638</t>
  </si>
  <si>
    <t xml:space="preserve">2026-07-22 09:03</t>
  </si>
  <si>
    <t xml:space="preserve">INC105356</t>
  </si>
  <si>
    <t xml:space="preserve">2026-07-22 09:17</t>
  </si>
  <si>
    <t xml:space="preserve">INC102508</t>
  </si>
  <si>
    <t xml:space="preserve">2026-07-22 12:41</t>
  </si>
  <si>
    <t xml:space="preserve">INC104410</t>
  </si>
  <si>
    <t xml:space="preserve">2026-07-22 13:23</t>
  </si>
  <si>
    <t xml:space="preserve">INC104201</t>
  </si>
  <si>
    <t xml:space="preserve">2026-07-22 14:55</t>
  </si>
  <si>
    <t xml:space="preserve">INC103489</t>
  </si>
  <si>
    <t xml:space="preserve">2026-07-22 15:48</t>
  </si>
  <si>
    <t xml:space="preserve">INC100297</t>
  </si>
  <si>
    <t xml:space="preserve">2026-07-22 16:36</t>
  </si>
  <si>
    <t xml:space="preserve">INC100086</t>
  </si>
  <si>
    <t xml:space="preserve">2026-07-22 18:11</t>
  </si>
  <si>
    <t xml:space="preserve">INC101494</t>
  </si>
  <si>
    <t xml:space="preserve">2026-07-22 18:58</t>
  </si>
  <si>
    <t xml:space="preserve">INC102895</t>
  </si>
  <si>
    <t xml:space="preserve">2026-07-22 19:47</t>
  </si>
  <si>
    <t xml:space="preserve">INC103510</t>
  </si>
  <si>
    <t xml:space="preserve">2026-07-22 21:37</t>
  </si>
  <si>
    <t xml:space="preserve">INC104107</t>
  </si>
  <si>
    <t xml:space="preserve">2026-07-22 22:40</t>
  </si>
  <si>
    <t xml:space="preserve">INC103561</t>
  </si>
  <si>
    <t xml:space="preserve">2026-07-22 23:04</t>
  </si>
  <si>
    <t xml:space="preserve">INC100838</t>
  </si>
  <si>
    <t xml:space="preserve">2026-07-22 23:59</t>
  </si>
  <si>
    <t xml:space="preserve">INC100849</t>
  </si>
  <si>
    <t xml:space="preserve">2026-07-23 01:05</t>
  </si>
  <si>
    <t xml:space="preserve">INC105069</t>
  </si>
  <si>
    <t xml:space="preserve">2026-07-23 02:49</t>
  </si>
  <si>
    <t xml:space="preserve">INC100131</t>
  </si>
  <si>
    <t xml:space="preserve">2026-07-23 02:55</t>
  </si>
  <si>
    <t xml:space="preserve">INC102043</t>
  </si>
  <si>
    <t xml:space="preserve">2026-07-23 05:40</t>
  </si>
  <si>
    <t xml:space="preserve">INC103381</t>
  </si>
  <si>
    <t xml:space="preserve">2026-07-23 08:21</t>
  </si>
  <si>
    <t xml:space="preserve">INC103886</t>
  </si>
  <si>
    <t xml:space="preserve">2026-07-23 10:12</t>
  </si>
  <si>
    <t xml:space="preserve">INC102749</t>
  </si>
  <si>
    <t xml:space="preserve">2026-07-23 11:16</t>
  </si>
  <si>
    <t xml:space="preserve">INC104215</t>
  </si>
  <si>
    <t xml:space="preserve">2026-07-23 11:27</t>
  </si>
  <si>
    <t xml:space="preserve">INC100659</t>
  </si>
  <si>
    <t xml:space="preserve">2026-07-23 13:24</t>
  </si>
  <si>
    <t xml:space="preserve">INC101903</t>
  </si>
  <si>
    <t xml:space="preserve">2026-07-23 15:28</t>
  </si>
  <si>
    <t xml:space="preserve">INC101621</t>
  </si>
  <si>
    <t xml:space="preserve">2026-07-23 17:53</t>
  </si>
  <si>
    <t xml:space="preserve">INC103420</t>
  </si>
  <si>
    <t xml:space="preserve">2026-07-24 01:28</t>
  </si>
  <si>
    <t xml:space="preserve">INC101302</t>
  </si>
  <si>
    <t xml:space="preserve">2026-07-24 02:45</t>
  </si>
  <si>
    <t xml:space="preserve">INC104354</t>
  </si>
  <si>
    <t xml:space="preserve">2026-07-24 04:36</t>
  </si>
  <si>
    <t xml:space="preserve">INC100365</t>
  </si>
  <si>
    <t xml:space="preserve">2026-07-24 05:48</t>
  </si>
  <si>
    <t xml:space="preserve">INC105152</t>
  </si>
  <si>
    <t xml:space="preserve">2026-07-24 06:07</t>
  </si>
  <si>
    <t xml:space="preserve">INC102777</t>
  </si>
  <si>
    <t xml:space="preserve">2026-07-24 06:45</t>
  </si>
  <si>
    <t xml:space="preserve">INC102095</t>
  </si>
  <si>
    <t xml:space="preserve">2026-07-24 07:16</t>
  </si>
  <si>
    <t xml:space="preserve">INC103789</t>
  </si>
  <si>
    <t xml:space="preserve">2026-07-24 07:33</t>
  </si>
  <si>
    <t xml:space="preserve">INC103405</t>
  </si>
  <si>
    <t xml:space="preserve">2026-07-24 10:49</t>
  </si>
  <si>
    <t xml:space="preserve">INC101570</t>
  </si>
  <si>
    <t xml:space="preserve">2026-07-24 13:02</t>
  </si>
  <si>
    <t xml:space="preserve">INC103228</t>
  </si>
  <si>
    <t xml:space="preserve">2026-07-24 14:01</t>
  </si>
  <si>
    <t xml:space="preserve">INC104100</t>
  </si>
  <si>
    <t xml:space="preserve">2026-07-24 14:06</t>
  </si>
  <si>
    <t xml:space="preserve">INC101168</t>
  </si>
  <si>
    <t xml:space="preserve">2026-07-24 14:41</t>
  </si>
  <si>
    <t xml:space="preserve">INC105179</t>
  </si>
  <si>
    <t xml:space="preserve">2026-07-24 15:57</t>
  </si>
  <si>
    <t xml:space="preserve">INC103649</t>
  </si>
  <si>
    <t xml:space="preserve">2026-07-24 18:46</t>
  </si>
  <si>
    <t xml:space="preserve">INC100662</t>
  </si>
  <si>
    <t xml:space="preserve">2026-07-24 20:29</t>
  </si>
  <si>
    <t xml:space="preserve">INC103110</t>
  </si>
  <si>
    <t xml:space="preserve">2026-07-24 23:19</t>
  </si>
  <si>
    <t xml:space="preserve">INC100702</t>
  </si>
  <si>
    <t xml:space="preserve">2026-07-25 00:53</t>
  </si>
  <si>
    <t xml:space="preserve">INC102862</t>
  </si>
  <si>
    <t xml:space="preserve">2026-07-25 03:21</t>
  </si>
  <si>
    <t xml:space="preserve">INC102446</t>
  </si>
  <si>
    <t xml:space="preserve">2026-07-25 05:26</t>
  </si>
  <si>
    <t xml:space="preserve">INC101069</t>
  </si>
  <si>
    <t xml:space="preserve">2026-07-25 08:04</t>
  </si>
  <si>
    <t xml:space="preserve">INC101865</t>
  </si>
  <si>
    <t xml:space="preserve">2026-07-25 13:05</t>
  </si>
  <si>
    <t xml:space="preserve">INC102023</t>
  </si>
  <si>
    <t xml:space="preserve">2026-07-25 13:45</t>
  </si>
  <si>
    <t xml:space="preserve">INC100463</t>
  </si>
  <si>
    <t xml:space="preserve">2026-07-25 15:06</t>
  </si>
  <si>
    <t xml:space="preserve">INC103785</t>
  </si>
  <si>
    <t xml:space="preserve">2026-07-25 17:05</t>
  </si>
  <si>
    <t xml:space="preserve">INC102158</t>
  </si>
  <si>
    <t xml:space="preserve">2026-07-25 17:27</t>
  </si>
  <si>
    <t xml:space="preserve">INC103317</t>
  </si>
  <si>
    <t xml:space="preserve">2026-07-25 19:20</t>
  </si>
  <si>
    <t xml:space="preserve">INC103300</t>
  </si>
  <si>
    <t xml:space="preserve">2026-07-25 22:38</t>
  </si>
  <si>
    <t xml:space="preserve">INC102768</t>
  </si>
  <si>
    <t xml:space="preserve">2026-07-25 23:34</t>
  </si>
  <si>
    <t xml:space="preserve">INC103019</t>
  </si>
  <si>
    <t xml:space="preserve">2026-07-26 01:59</t>
  </si>
  <si>
    <t xml:space="preserve">INC104688</t>
  </si>
  <si>
    <t xml:space="preserve">2026-07-26 03:25</t>
  </si>
  <si>
    <t xml:space="preserve">INC103414</t>
  </si>
  <si>
    <t xml:space="preserve">2026-07-26 04:53</t>
  </si>
  <si>
    <t xml:space="preserve">INC103767</t>
  </si>
  <si>
    <t xml:space="preserve">2026-07-26 13:18</t>
  </si>
  <si>
    <t xml:space="preserve">INC104061</t>
  </si>
  <si>
    <t xml:space="preserve">2026-07-26 13:23</t>
  </si>
  <si>
    <t xml:space="preserve">INC101156</t>
  </si>
  <si>
    <t xml:space="preserve">2026-07-26 14:01</t>
  </si>
  <si>
    <t xml:space="preserve">INC100678</t>
  </si>
  <si>
    <t xml:space="preserve">2026-07-26 17:34</t>
  </si>
  <si>
    <t xml:space="preserve">INC101348</t>
  </si>
  <si>
    <t xml:space="preserve">2026-07-26 18:59</t>
  </si>
  <si>
    <t xml:space="preserve">INC105389</t>
  </si>
  <si>
    <t xml:space="preserve">2026-07-26 19:32</t>
  </si>
  <si>
    <t xml:space="preserve">INC103319</t>
  </si>
  <si>
    <t xml:space="preserve">2026-07-26 20:36</t>
  </si>
  <si>
    <t xml:space="preserve">INC102635</t>
  </si>
  <si>
    <t xml:space="preserve">2026-07-26 23:56</t>
  </si>
  <si>
    <t xml:space="preserve">INC100153</t>
  </si>
  <si>
    <t xml:space="preserve">2026-07-27 00:48</t>
  </si>
  <si>
    <t xml:space="preserve">INC104744</t>
  </si>
  <si>
    <t xml:space="preserve">2026-07-27 01:31</t>
  </si>
  <si>
    <t xml:space="preserve">INC100884</t>
  </si>
  <si>
    <t xml:space="preserve">2026-07-27 04:15</t>
  </si>
  <si>
    <t xml:space="preserve">INC104682</t>
  </si>
  <si>
    <t xml:space="preserve">2026-07-27 05:05</t>
  </si>
  <si>
    <t xml:space="preserve">INC101722</t>
  </si>
  <si>
    <t xml:space="preserve">2026-07-27 06:19</t>
  </si>
  <si>
    <t xml:space="preserve">INC101716</t>
  </si>
  <si>
    <t xml:space="preserve">2026-07-27 07:06</t>
  </si>
  <si>
    <t xml:space="preserve">INC100810</t>
  </si>
  <si>
    <t xml:space="preserve">2026-07-27 08:59</t>
  </si>
  <si>
    <t xml:space="preserve">INC102097</t>
  </si>
  <si>
    <t xml:space="preserve">2026-07-27 09:20</t>
  </si>
  <si>
    <t xml:space="preserve">INC103100</t>
  </si>
  <si>
    <t xml:space="preserve">2026-07-27 12:38</t>
  </si>
  <si>
    <t xml:space="preserve">INC102612</t>
  </si>
  <si>
    <t xml:space="preserve">2026-07-27 13:03</t>
  </si>
  <si>
    <t xml:space="preserve">INC102231</t>
  </si>
  <si>
    <t xml:space="preserve">2026-07-27 13:24</t>
  </si>
  <si>
    <t xml:space="preserve">INC102945</t>
  </si>
  <si>
    <t xml:space="preserve">2026-07-27 13:51</t>
  </si>
  <si>
    <t xml:space="preserve">INC104944</t>
  </si>
  <si>
    <t xml:space="preserve">2026-07-27 15:24</t>
  </si>
  <si>
    <t xml:space="preserve">INC101152</t>
  </si>
  <si>
    <t xml:space="preserve">2026-07-27 17:37</t>
  </si>
  <si>
    <t xml:space="preserve">INC102175</t>
  </si>
  <si>
    <t xml:space="preserve">2026-07-28 00:27</t>
  </si>
  <si>
    <t xml:space="preserve">INC104076</t>
  </si>
  <si>
    <t xml:space="preserve">2026-07-28 00:39</t>
  </si>
  <si>
    <t xml:space="preserve">INC101738</t>
  </si>
  <si>
    <t xml:space="preserve">2026-07-28 01:29</t>
  </si>
  <si>
    <t xml:space="preserve">INC104673</t>
  </si>
  <si>
    <t xml:space="preserve">2026-07-28 01:41</t>
  </si>
  <si>
    <t xml:space="preserve">INC104671</t>
  </si>
  <si>
    <t xml:space="preserve">2026-07-28 05:27</t>
  </si>
  <si>
    <t xml:space="preserve">INC104105</t>
  </si>
  <si>
    <t xml:space="preserve">2026-07-28 06:58</t>
  </si>
  <si>
    <t xml:space="preserve">INC102297</t>
  </si>
  <si>
    <t xml:space="preserve">2026-07-28 09:01</t>
  </si>
  <si>
    <t xml:space="preserve">INC102487</t>
  </si>
  <si>
    <t xml:space="preserve">2026-07-28 09:50</t>
  </si>
  <si>
    <t xml:space="preserve">INC102345</t>
  </si>
  <si>
    <t xml:space="preserve">2026-07-28 10:46</t>
  </si>
  <si>
    <t xml:space="preserve">INC104370</t>
  </si>
  <si>
    <t xml:space="preserve">2026-07-28 10:47</t>
  </si>
  <si>
    <t xml:space="preserve">INC100979</t>
  </si>
  <si>
    <t xml:space="preserve">2026-07-28 13:14</t>
  </si>
  <si>
    <t xml:space="preserve">INC102560</t>
  </si>
  <si>
    <t xml:space="preserve">2026-07-28 15:10</t>
  </si>
  <si>
    <t xml:space="preserve">INC102670</t>
  </si>
  <si>
    <t xml:space="preserve">2026-07-28 15:25</t>
  </si>
  <si>
    <t xml:space="preserve">INC100650</t>
  </si>
  <si>
    <t xml:space="preserve">2026-07-28 15:48</t>
  </si>
  <si>
    <t xml:space="preserve">INC100345</t>
  </si>
  <si>
    <t xml:space="preserve">2026-07-28 16:48</t>
  </si>
  <si>
    <t xml:space="preserve">INC100468</t>
  </si>
  <si>
    <t xml:space="preserve">2026-07-29 02:17</t>
  </si>
  <si>
    <t xml:space="preserve">INC102515</t>
  </si>
  <si>
    <t xml:space="preserve">2026-07-29 04:52</t>
  </si>
  <si>
    <t xml:space="preserve">INC103670</t>
  </si>
  <si>
    <t xml:space="preserve">2026-07-29 06:25</t>
  </si>
  <si>
    <t xml:space="preserve">INC100004</t>
  </si>
  <si>
    <t xml:space="preserve">2026-07-29 06:35</t>
  </si>
  <si>
    <t xml:space="preserve">INC101886</t>
  </si>
  <si>
    <t xml:space="preserve">2026-07-29 09:14</t>
  </si>
  <si>
    <t xml:space="preserve">INC105220</t>
  </si>
  <si>
    <t xml:space="preserve">2026-07-29 09:23</t>
  </si>
  <si>
    <t xml:space="preserve">INC104907</t>
  </si>
  <si>
    <t xml:space="preserve">2026-07-29 15:42</t>
  </si>
  <si>
    <t xml:space="preserve">INC102268</t>
  </si>
  <si>
    <t xml:space="preserve">2026-07-29 15:45</t>
  </si>
  <si>
    <t xml:space="preserve">INC101550</t>
  </si>
  <si>
    <t xml:space="preserve">2026-07-29 18:17</t>
  </si>
  <si>
    <t xml:space="preserve">INC105082</t>
  </si>
  <si>
    <t xml:space="preserve">2026-07-29 20:11</t>
  </si>
  <si>
    <t xml:space="preserve">INC104040</t>
  </si>
  <si>
    <t xml:space="preserve">2026-07-29 20:28</t>
  </si>
  <si>
    <t xml:space="preserve">INC102995</t>
  </si>
  <si>
    <t xml:space="preserve">2026-07-30 02:39</t>
  </si>
  <si>
    <t xml:space="preserve">INC100015</t>
  </si>
  <si>
    <t xml:space="preserve">2026-07-30 06:40</t>
  </si>
  <si>
    <t xml:space="preserve">INC102976</t>
  </si>
  <si>
    <t xml:space="preserve">2026-07-30 08:02</t>
  </si>
  <si>
    <t xml:space="preserve">INC100254</t>
  </si>
  <si>
    <t xml:space="preserve">2026-07-30 08:14</t>
  </si>
  <si>
    <t xml:space="preserve">INC103874</t>
  </si>
  <si>
    <t xml:space="preserve">2026-07-30 08:36</t>
  </si>
  <si>
    <t xml:space="preserve">INC103727</t>
  </si>
  <si>
    <t xml:space="preserve">2026-07-30 10:05</t>
  </si>
  <si>
    <t xml:space="preserve">INC101801</t>
  </si>
  <si>
    <t xml:space="preserve">2026-07-30 13:44</t>
  </si>
  <si>
    <t xml:space="preserve">INC103896</t>
  </si>
  <si>
    <t xml:space="preserve">2026-07-30 15:53</t>
  </si>
  <si>
    <t xml:space="preserve">INC102683</t>
  </si>
  <si>
    <t xml:space="preserve">2026-07-30 17:54</t>
  </si>
  <si>
    <t xml:space="preserve">INC103650</t>
  </si>
  <si>
    <t xml:space="preserve">2026-07-30 19:23</t>
  </si>
  <si>
    <t xml:space="preserve">INC104915</t>
  </si>
  <si>
    <t xml:space="preserve">2026-07-30 22:20</t>
  </si>
  <si>
    <t xml:space="preserve">INC103521</t>
  </si>
  <si>
    <t xml:space="preserve">2026-07-30 23:18</t>
  </si>
  <si>
    <t xml:space="preserve">INC103003</t>
  </si>
  <si>
    <t xml:space="preserve">2026-07-31 02:56</t>
  </si>
  <si>
    <t xml:space="preserve">INC102460</t>
  </si>
  <si>
    <t xml:space="preserve">2026-07-31 06:04</t>
  </si>
  <si>
    <t xml:space="preserve">INC102598</t>
  </si>
  <si>
    <t xml:space="preserve">2026-07-31 08:10</t>
  </si>
  <si>
    <t xml:space="preserve">INC103820</t>
  </si>
  <si>
    <t xml:space="preserve">2026-07-31 08:37</t>
  </si>
  <si>
    <t xml:space="preserve">INC101938</t>
  </si>
  <si>
    <t xml:space="preserve">2026-07-31 10:46</t>
  </si>
  <si>
    <t xml:space="preserve">INC104871</t>
  </si>
  <si>
    <t xml:space="preserve">2026-07-31 11:17</t>
  </si>
  <si>
    <t xml:space="preserve">INC100603</t>
  </si>
  <si>
    <t xml:space="preserve">2026-07-31 17:14</t>
  </si>
  <si>
    <t xml:space="preserve">INC103716</t>
  </si>
  <si>
    <t xml:space="preserve">2026-07-31 19:37</t>
  </si>
  <si>
    <t xml:space="preserve">INC102634</t>
  </si>
  <si>
    <t xml:space="preserve">2026-07-31 21:06</t>
  </si>
  <si>
    <t xml:space="preserve">INC100637</t>
  </si>
  <si>
    <t xml:space="preserve">2026-07-31 21:30</t>
  </si>
  <si>
    <t xml:space="preserve">INC102420</t>
  </si>
  <si>
    <t xml:space="preserve">2026-07-31 21:49</t>
  </si>
  <si>
    <t xml:space="preserve">INC105001</t>
  </si>
  <si>
    <t xml:space="preserve">2026-07-31 23:16</t>
  </si>
  <si>
    <t xml:space="preserve">INC101047</t>
  </si>
  <si>
    <t xml:space="preserve">2026-07-31 23:59</t>
  </si>
  <si>
    <t xml:space="preserve">INC102893</t>
  </si>
  <si>
    <t xml:space="preserve">2026-08-01 00:31</t>
  </si>
  <si>
    <t xml:space="preserve">2026-08</t>
  </si>
  <si>
    <t xml:space="preserve">INC100547</t>
  </si>
  <si>
    <t xml:space="preserve">2026-08-01 05:05</t>
  </si>
  <si>
    <t xml:space="preserve">INC103441</t>
  </si>
  <si>
    <t xml:space="preserve">2026-08-01 05:27</t>
  </si>
  <si>
    <t xml:space="preserve">INC100758</t>
  </si>
  <si>
    <t xml:space="preserve">2026-08-01 07:36</t>
  </si>
  <si>
    <t xml:space="preserve">INC102923</t>
  </si>
  <si>
    <t xml:space="preserve">2026-08-01 12:17</t>
  </si>
  <si>
    <t xml:space="preserve">INC102235</t>
  </si>
  <si>
    <t xml:space="preserve">2026-08-01 13:41</t>
  </si>
  <si>
    <t xml:space="preserve">INC100186</t>
  </si>
  <si>
    <t xml:space="preserve">2026-08-01 15:20</t>
  </si>
  <si>
    <t xml:space="preserve">INC105337</t>
  </si>
  <si>
    <t xml:space="preserve">2026-08-01 17:28</t>
  </si>
  <si>
    <t xml:space="preserve">INC103944</t>
  </si>
  <si>
    <t xml:space="preserve">2026-08-01 17:38</t>
  </si>
  <si>
    <t xml:space="preserve">INC102428</t>
  </si>
  <si>
    <t xml:space="preserve">2026-08-01 17:50</t>
  </si>
  <si>
    <t xml:space="preserve">INC102743</t>
  </si>
  <si>
    <t xml:space="preserve">2026-08-01 20:37</t>
  </si>
  <si>
    <t xml:space="preserve">INC103755</t>
  </si>
  <si>
    <t xml:space="preserve">2026-08-01 22:12</t>
  </si>
  <si>
    <t xml:space="preserve">INC101830</t>
  </si>
  <si>
    <t xml:space="preserve">2026-08-01 22:34</t>
  </si>
  <si>
    <t xml:space="preserve">INC100203</t>
  </si>
  <si>
    <t xml:space="preserve">2026-08-01 23:11</t>
  </si>
  <si>
    <t xml:space="preserve">INC104632</t>
  </si>
  <si>
    <t xml:space="preserve">2026-08-01 23:41</t>
  </si>
  <si>
    <t xml:space="preserve">INC101291</t>
  </si>
  <si>
    <t xml:space="preserve">2026-08-01 23:58</t>
  </si>
  <si>
    <t xml:space="preserve">INC100958</t>
  </si>
  <si>
    <t xml:space="preserve">2026-08-02 00:33</t>
  </si>
  <si>
    <t xml:space="preserve">INC101370</t>
  </si>
  <si>
    <t xml:space="preserve">2026-08-02 01:19</t>
  </si>
  <si>
    <t xml:space="preserve">INC102614</t>
  </si>
  <si>
    <t xml:space="preserve">2026-08-02 02:21</t>
  </si>
  <si>
    <t xml:space="preserve">INC102890</t>
  </si>
  <si>
    <t xml:space="preserve">2026-08-02 02:45</t>
  </si>
  <si>
    <t xml:space="preserve">INC104106</t>
  </si>
  <si>
    <t xml:space="preserve">2026-08-02 04:40</t>
  </si>
  <si>
    <t xml:space="preserve">INC100755</t>
  </si>
  <si>
    <t xml:space="preserve">2026-08-02 04:51</t>
  </si>
  <si>
    <t xml:space="preserve">INC103325</t>
  </si>
  <si>
    <t xml:space="preserve">2026-08-02 05:11</t>
  </si>
  <si>
    <t xml:space="preserve">INC100508</t>
  </si>
  <si>
    <t xml:space="preserve">2026-08-02 08:26</t>
  </si>
  <si>
    <t xml:space="preserve">INC102294</t>
  </si>
  <si>
    <t xml:space="preserve">2026-08-02 09:31</t>
  </si>
  <si>
    <t xml:space="preserve">INC101013</t>
  </si>
  <si>
    <t xml:space="preserve">2026-08-02 12:23</t>
  </si>
  <si>
    <t xml:space="preserve">INC100789</t>
  </si>
  <si>
    <t xml:space="preserve">2026-08-02 12:43</t>
  </si>
  <si>
    <t xml:space="preserve">INC101236</t>
  </si>
  <si>
    <t xml:space="preserve">2026-08-02 15:33</t>
  </si>
  <si>
    <t xml:space="preserve">INC101171</t>
  </si>
  <si>
    <t xml:space="preserve">2026-08-02 16:04</t>
  </si>
  <si>
    <t xml:space="preserve">INC101944</t>
  </si>
  <si>
    <t xml:space="preserve">2026-08-02 16:25</t>
  </si>
  <si>
    <t xml:space="preserve">INC104111</t>
  </si>
  <si>
    <t xml:space="preserve">2026-08-02 22:48</t>
  </si>
  <si>
    <t xml:space="preserve">INC104123</t>
  </si>
  <si>
    <t xml:space="preserve">2026-08-02 23:45</t>
  </si>
  <si>
    <t xml:space="preserve">INC100419</t>
  </si>
  <si>
    <t xml:space="preserve">2026-08-03 01:14</t>
  </si>
  <si>
    <t xml:space="preserve">INC104714</t>
  </si>
  <si>
    <t xml:space="preserve">2026-08-03 01:49</t>
  </si>
  <si>
    <t xml:space="preserve">INC103662</t>
  </si>
  <si>
    <t xml:space="preserve">2026-08-03 02:19</t>
  </si>
  <si>
    <t xml:space="preserve">INC102003</t>
  </si>
  <si>
    <t xml:space="preserve">2026-08-03 02:31</t>
  </si>
  <si>
    <t xml:space="preserve">INC104523</t>
  </si>
  <si>
    <t xml:space="preserve">2026-08-03 03:05</t>
  </si>
  <si>
    <t xml:space="preserve">INC101326</t>
  </si>
  <si>
    <t xml:space="preserve">2026-08-03 03:44</t>
  </si>
  <si>
    <t xml:space="preserve">INC103675</t>
  </si>
  <si>
    <t xml:space="preserve">2026-08-03 04:36</t>
  </si>
  <si>
    <t xml:space="preserve">INC104983</t>
  </si>
  <si>
    <t xml:space="preserve">2026-08-03 06:00</t>
  </si>
  <si>
    <t xml:space="preserve">INC102828</t>
  </si>
  <si>
    <t xml:space="preserve">2026-08-03 06:22</t>
  </si>
  <si>
    <t xml:space="preserve">INC101768</t>
  </si>
  <si>
    <t xml:space="preserve">2026-08-03 07:47</t>
  </si>
  <si>
    <t xml:space="preserve">INC103817</t>
  </si>
  <si>
    <t xml:space="preserve">INC101788</t>
  </si>
  <si>
    <t xml:space="preserve">2026-08-03 08:17</t>
  </si>
  <si>
    <t xml:space="preserve">INC103396</t>
  </si>
  <si>
    <t xml:space="preserve">2026-08-03 11:44</t>
  </si>
  <si>
    <t xml:space="preserve">INC101936</t>
  </si>
  <si>
    <t xml:space="preserve">2026-08-03 21:23</t>
  </si>
  <si>
    <t xml:space="preserve">INC103990</t>
  </si>
  <si>
    <t xml:space="preserve">2026-08-03 23:19</t>
  </si>
  <si>
    <t xml:space="preserve">INC103276</t>
  </si>
  <si>
    <t xml:space="preserve">2026-08-03 23:24</t>
  </si>
  <si>
    <t xml:space="preserve">INC100634</t>
  </si>
  <si>
    <t xml:space="preserve">2026-08-04 04:14</t>
  </si>
  <si>
    <t xml:space="preserve">INC101981</t>
  </si>
  <si>
    <t xml:space="preserve">2026-08-04 07:44</t>
  </si>
  <si>
    <t xml:space="preserve">INC102496</t>
  </si>
  <si>
    <t xml:space="preserve">2026-08-04 09:00</t>
  </si>
  <si>
    <t xml:space="preserve">INC102607</t>
  </si>
  <si>
    <t xml:space="preserve">INC101663</t>
  </si>
  <si>
    <t xml:space="preserve">2026-08-04 09:22</t>
  </si>
  <si>
    <t xml:space="preserve">INC101345</t>
  </si>
  <si>
    <t xml:space="preserve">2026-08-04 11:30</t>
  </si>
  <si>
    <t xml:space="preserve">INC104409</t>
  </si>
  <si>
    <t xml:space="preserve">2026-08-04 12:53</t>
  </si>
  <si>
    <t xml:space="preserve">INC104293</t>
  </si>
  <si>
    <t xml:space="preserve">2026-08-04 13:16</t>
  </si>
  <si>
    <t xml:space="preserve">INC105131</t>
  </si>
  <si>
    <t xml:space="preserve">2026-08-04 14:21</t>
  </si>
  <si>
    <t xml:space="preserve">INC101713</t>
  </si>
  <si>
    <t xml:space="preserve">2026-08-04 16:16</t>
  </si>
  <si>
    <t xml:space="preserve">INC103158</t>
  </si>
  <si>
    <t xml:space="preserve">2026-08-04 16:55</t>
  </si>
  <si>
    <t xml:space="preserve">INC105344</t>
  </si>
  <si>
    <t xml:space="preserve">2026-08-04 16:58</t>
  </si>
  <si>
    <t xml:space="preserve">INC104394</t>
  </si>
  <si>
    <t xml:space="preserve">2026-08-04 20:06</t>
  </si>
  <si>
    <t xml:space="preserve">INC104662</t>
  </si>
  <si>
    <t xml:space="preserve">2026-08-04 20:53</t>
  </si>
  <si>
    <t xml:space="preserve">INC100735</t>
  </si>
  <si>
    <t xml:space="preserve">2026-08-04 22:35</t>
  </si>
  <si>
    <t xml:space="preserve">INC104272</t>
  </si>
  <si>
    <t xml:space="preserve">2026-08-05 00:18</t>
  </si>
  <si>
    <t xml:space="preserve">INC103092</t>
  </si>
  <si>
    <t xml:space="preserve">2026-08-05 01:32</t>
  </si>
  <si>
    <t xml:space="preserve">INC104957</t>
  </si>
  <si>
    <t xml:space="preserve">2026-08-05 03:17</t>
  </si>
  <si>
    <t xml:space="preserve">INC100481</t>
  </si>
  <si>
    <t xml:space="preserve">2026-08-05 06:10</t>
  </si>
  <si>
    <t xml:space="preserve">INC104216</t>
  </si>
  <si>
    <t xml:space="preserve">2026-08-05 07:18</t>
  </si>
  <si>
    <t xml:space="preserve">INC105203</t>
  </si>
  <si>
    <t xml:space="preserve">2026-08-05 09:23</t>
  </si>
  <si>
    <t xml:space="preserve">INC102281</t>
  </si>
  <si>
    <t xml:space="preserve">2026-08-05 11:15</t>
  </si>
  <si>
    <t xml:space="preserve">INC105090</t>
  </si>
  <si>
    <t xml:space="preserve">2026-08-05 11:31</t>
  </si>
  <si>
    <t xml:space="preserve">INC105362</t>
  </si>
  <si>
    <t xml:space="preserve">2026-08-05 12:39</t>
  </si>
  <si>
    <t xml:space="preserve">INC101232</t>
  </si>
  <si>
    <t xml:space="preserve">2026-08-05 13:30</t>
  </si>
  <si>
    <t xml:space="preserve">INC104075</t>
  </si>
  <si>
    <t xml:space="preserve">2026-08-05 14:22</t>
  </si>
  <si>
    <t xml:space="preserve">INC101462</t>
  </si>
  <si>
    <t xml:space="preserve">2026-08-05 17:31</t>
  </si>
  <si>
    <t xml:space="preserve">INC103358</t>
  </si>
  <si>
    <t xml:space="preserve">2026-08-05 19:43</t>
  </si>
  <si>
    <t xml:space="preserve">INC103680</t>
  </si>
  <si>
    <t xml:space="preserve">2026-08-05 22:31</t>
  </si>
  <si>
    <t xml:space="preserve">INC102715</t>
  </si>
  <si>
    <t xml:space="preserve">2026-08-05 22:33</t>
  </si>
  <si>
    <t xml:space="preserve">INC103481</t>
  </si>
  <si>
    <t xml:space="preserve">2026-08-06 04:28</t>
  </si>
  <si>
    <t xml:space="preserve">INC103955</t>
  </si>
  <si>
    <t xml:space="preserve">2026-08-06 05:21</t>
  </si>
  <si>
    <t xml:space="preserve">INC105115</t>
  </si>
  <si>
    <t xml:space="preserve">2026-08-06 12:13</t>
  </si>
  <si>
    <t xml:space="preserve">INC103333</t>
  </si>
  <si>
    <t xml:space="preserve">2026-08-06 14:14</t>
  </si>
  <si>
    <t xml:space="preserve">INC105265</t>
  </si>
  <si>
    <t xml:space="preserve">2026-08-06 21:05</t>
  </si>
  <si>
    <t xml:space="preserve">INC100555</t>
  </si>
  <si>
    <t xml:space="preserve">2026-08-07 06:52</t>
  </si>
  <si>
    <t xml:space="preserve">INC100932</t>
  </si>
  <si>
    <t xml:space="preserve">2026-08-07 07:23</t>
  </si>
  <si>
    <t xml:space="preserve">INC101435</t>
  </si>
  <si>
    <t xml:space="preserve">2026-08-07 07:26</t>
  </si>
  <si>
    <t xml:space="preserve">INC104187</t>
  </si>
  <si>
    <t xml:space="preserve">2026-08-07 09:04</t>
  </si>
  <si>
    <t xml:space="preserve">INC104685</t>
  </si>
  <si>
    <t xml:space="preserve">2026-08-07 13:30</t>
  </si>
  <si>
    <t xml:space="preserve">INC100265</t>
  </si>
  <si>
    <t xml:space="preserve">2026-08-07 16:45</t>
  </si>
  <si>
    <t xml:space="preserve">INC100475</t>
  </si>
  <si>
    <t xml:space="preserve">2026-08-07 17:57</t>
  </si>
  <si>
    <t xml:space="preserve">INC103136</t>
  </si>
  <si>
    <t xml:space="preserve">2026-08-07 18:02</t>
  </si>
  <si>
    <t xml:space="preserve">INC105366</t>
  </si>
  <si>
    <t xml:space="preserve">2026-08-07 22:06</t>
  </si>
  <si>
    <t xml:space="preserve">INC105195</t>
  </si>
  <si>
    <t xml:space="preserve">2026-08-07 22:43</t>
  </si>
  <si>
    <t xml:space="preserve">INC104083</t>
  </si>
  <si>
    <t xml:space="preserve">2026-08-07 22:51</t>
  </si>
  <si>
    <t xml:space="preserve">INC105394</t>
  </si>
  <si>
    <t xml:space="preserve">2026-08-07 23:01</t>
  </si>
  <si>
    <t xml:space="preserve">INC101396</t>
  </si>
  <si>
    <t xml:space="preserve">2026-08-08 00:26</t>
  </si>
  <si>
    <t xml:space="preserve">INC102421</t>
  </si>
  <si>
    <t xml:space="preserve">2026-08-08 09:21</t>
  </si>
  <si>
    <t xml:space="preserve">INC103210</t>
  </si>
  <si>
    <t xml:space="preserve">2026-08-08 09:57</t>
  </si>
  <si>
    <t xml:space="preserve">INC103219</t>
  </si>
  <si>
    <t xml:space="preserve">2026-08-08 11:01</t>
  </si>
  <si>
    <t xml:space="preserve">INC103962</t>
  </si>
  <si>
    <t xml:space="preserve">2026-08-08 13:11</t>
  </si>
  <si>
    <t xml:space="preserve">INC103350</t>
  </si>
  <si>
    <t xml:space="preserve">2026-08-08 13:27</t>
  </si>
  <si>
    <t xml:space="preserve">INC103753</t>
  </si>
  <si>
    <t xml:space="preserve">2026-08-08 14:00</t>
  </si>
  <si>
    <t xml:space="preserve">INC102123</t>
  </si>
  <si>
    <t xml:space="preserve">2026-08-08 16:14</t>
  </si>
  <si>
    <t xml:space="preserve">INC100194</t>
  </si>
  <si>
    <t xml:space="preserve">2026-08-08 16:35</t>
  </si>
  <si>
    <t xml:space="preserve">INC104131</t>
  </si>
  <si>
    <t xml:space="preserve">2026-08-08 16:40</t>
  </si>
  <si>
    <t xml:space="preserve">INC101909</t>
  </si>
  <si>
    <t xml:space="preserve">2026-08-08 21:35</t>
  </si>
  <si>
    <t xml:space="preserve">INC100310</t>
  </si>
  <si>
    <t xml:space="preserve">2026-08-08 23:13</t>
  </si>
  <si>
    <t xml:space="preserve">INC101848</t>
  </si>
  <si>
    <t xml:space="preserve">2026-08-08 23:54</t>
  </si>
  <si>
    <t xml:space="preserve">INC103176</t>
  </si>
  <si>
    <t xml:space="preserve">2026-08-09 03:33</t>
  </si>
  <si>
    <t xml:space="preserve">INC102674</t>
  </si>
  <si>
    <t xml:space="preserve">2026-08-09 04:26</t>
  </si>
  <si>
    <t xml:space="preserve">INC101006</t>
  </si>
  <si>
    <t xml:space="preserve">2026-08-09 04:56</t>
  </si>
  <si>
    <t xml:space="preserve">INC104260</t>
  </si>
  <si>
    <t xml:space="preserve">2026-08-09 05:26</t>
  </si>
  <si>
    <t xml:space="preserve">INC104974</t>
  </si>
  <si>
    <t xml:space="preserve">2026-08-09 06:36</t>
  </si>
  <si>
    <t xml:space="preserve">INC104084</t>
  </si>
  <si>
    <t xml:space="preserve">2026-08-09 09:39</t>
  </si>
  <si>
    <t xml:space="preserve">INC104096</t>
  </si>
  <si>
    <t xml:space="preserve">2026-08-09 12:32</t>
  </si>
  <si>
    <t xml:space="preserve">INC102300</t>
  </si>
  <si>
    <t xml:space="preserve">2026-08-09 14:33</t>
  </si>
  <si>
    <t xml:space="preserve">INC104500</t>
  </si>
  <si>
    <t xml:space="preserve">2026-08-09 15:04</t>
  </si>
  <si>
    <t xml:space="preserve">INC102347</t>
  </si>
  <si>
    <t xml:space="preserve">2026-08-09 15:26</t>
  </si>
  <si>
    <t xml:space="preserve">INC102641</t>
  </si>
  <si>
    <t xml:space="preserve">2026-08-09 16:08</t>
  </si>
  <si>
    <t xml:space="preserve">INC102491</t>
  </si>
  <si>
    <t xml:space="preserve">2026-08-09 17:01</t>
  </si>
  <si>
    <t xml:space="preserve">INC103248</t>
  </si>
  <si>
    <t xml:space="preserve">2026-08-09 17:15</t>
  </si>
  <si>
    <t xml:space="preserve">INC103586</t>
  </si>
  <si>
    <t xml:space="preserve">2026-08-09 18:31</t>
  </si>
  <si>
    <t xml:space="preserve">INC104861</t>
  </si>
  <si>
    <t xml:space="preserve">2026-08-09 22:23</t>
  </si>
  <si>
    <t xml:space="preserve">INC102939</t>
  </si>
  <si>
    <t xml:space="preserve">2026-08-09 22:40</t>
  </si>
  <si>
    <t xml:space="preserve">INC102370</t>
  </si>
  <si>
    <t xml:space="preserve">2026-08-10 02:25</t>
  </si>
  <si>
    <t xml:space="preserve">INC104002</t>
  </si>
  <si>
    <t xml:space="preserve">2026-08-10 08:32</t>
  </si>
  <si>
    <t xml:space="preserve">INC104532</t>
  </si>
  <si>
    <t xml:space="preserve">2026-08-10 10:06</t>
  </si>
  <si>
    <t xml:space="preserve">INC103535</t>
  </si>
  <si>
    <t xml:space="preserve">2026-08-10 13:12</t>
  </si>
  <si>
    <t xml:space="preserve">INC104630</t>
  </si>
  <si>
    <t xml:space="preserve">2026-08-10 15:20</t>
  </si>
  <si>
    <t xml:space="preserve">INC102951</t>
  </si>
  <si>
    <t xml:space="preserve">2026-08-10 15:57</t>
  </si>
  <si>
    <t xml:space="preserve">INC100812</t>
  </si>
  <si>
    <t xml:space="preserve">2026-08-10 16:22</t>
  </si>
  <si>
    <t xml:space="preserve">INC103291</t>
  </si>
  <si>
    <t xml:space="preserve">2026-08-10 22:02</t>
  </si>
  <si>
    <t xml:space="preserve">INC102790</t>
  </si>
  <si>
    <t xml:space="preserve">2026-08-10 22:12</t>
  </si>
  <si>
    <t xml:space="preserve">INC104160</t>
  </si>
  <si>
    <t xml:space="preserve">2026-08-10 23:14</t>
  </si>
  <si>
    <t xml:space="preserve">INC100883</t>
  </si>
  <si>
    <t xml:space="preserve">2026-08-11 00:31</t>
  </si>
  <si>
    <t xml:space="preserve">INC101092</t>
  </si>
  <si>
    <t xml:space="preserve">2026-08-11 07:28</t>
  </si>
  <si>
    <t xml:space="preserve">INC103847</t>
  </si>
  <si>
    <t xml:space="preserve">2026-08-11 07:30</t>
  </si>
  <si>
    <t xml:space="preserve">INC100264</t>
  </si>
  <si>
    <t xml:space="preserve">2026-08-11 08:40</t>
  </si>
  <si>
    <t xml:space="preserve">INC102582</t>
  </si>
  <si>
    <t xml:space="preserve">2026-08-11 09:05</t>
  </si>
  <si>
    <t xml:space="preserve">INC102550</t>
  </si>
  <si>
    <t xml:space="preserve">2026-08-11 09:36</t>
  </si>
  <si>
    <t xml:space="preserve">INC104793</t>
  </si>
  <si>
    <t xml:space="preserve">2026-08-11 14:43</t>
  </si>
  <si>
    <t xml:space="preserve">INC102404</t>
  </si>
  <si>
    <t xml:space="preserve">2026-08-11 14:51</t>
  </si>
  <si>
    <t xml:space="preserve">INC104819</t>
  </si>
  <si>
    <t xml:space="preserve">2026-08-11 15:10</t>
  </si>
  <si>
    <t xml:space="preserve">INC105144</t>
  </si>
  <si>
    <t xml:space="preserve">2026-08-11 18:02</t>
  </si>
  <si>
    <t xml:space="preserve">INC102643</t>
  </si>
  <si>
    <t xml:space="preserve">2026-08-11 22:00</t>
  </si>
  <si>
    <t xml:space="preserve">INC103951</t>
  </si>
  <si>
    <t xml:space="preserve">2026-08-11 23:59</t>
  </si>
  <si>
    <t xml:space="preserve">INC101711</t>
  </si>
  <si>
    <t xml:space="preserve">2026-08-12 01:55</t>
  </si>
  <si>
    <t xml:space="preserve">INC103282</t>
  </si>
  <si>
    <t xml:space="preserve">2026-08-12 02:02</t>
  </si>
  <si>
    <t xml:space="preserve">INC105223</t>
  </si>
  <si>
    <t xml:space="preserve">2026-08-12 03:05</t>
  </si>
  <si>
    <t xml:space="preserve">INC103286</t>
  </si>
  <si>
    <t xml:space="preserve">2026-08-12 04:52</t>
  </si>
  <si>
    <t xml:space="preserve">INC103031</t>
  </si>
  <si>
    <t xml:space="preserve">2026-08-12 06:50</t>
  </si>
  <si>
    <t xml:space="preserve">INC103055</t>
  </si>
  <si>
    <t xml:space="preserve">2026-08-12 07:05</t>
  </si>
  <si>
    <t xml:space="preserve">INC104529</t>
  </si>
  <si>
    <t xml:space="preserve">2026-08-12 07:53</t>
  </si>
  <si>
    <t xml:space="preserve">INC101307</t>
  </si>
  <si>
    <t xml:space="preserve">2026-08-12 09:49</t>
  </si>
  <si>
    <t xml:space="preserve">INC101200</t>
  </si>
  <si>
    <t xml:space="preserve">2026-08-12 09:50</t>
  </si>
  <si>
    <t xml:space="preserve">INC105340</t>
  </si>
  <si>
    <t xml:space="preserve">2026-08-12 10:19</t>
  </si>
  <si>
    <t xml:space="preserve">INC103274</t>
  </si>
  <si>
    <t xml:space="preserve">2026-08-12 10:29</t>
  </si>
  <si>
    <t xml:space="preserve">INC104230</t>
  </si>
  <si>
    <t xml:space="preserve">2026-08-12 14:05</t>
  </si>
  <si>
    <t xml:space="preserve">INC105075</t>
  </si>
  <si>
    <t xml:space="preserve">2026-08-12 18:23</t>
  </si>
  <si>
    <t xml:space="preserve">INC102760</t>
  </si>
  <si>
    <t xml:space="preserve">2026-08-12 19:34</t>
  </si>
  <si>
    <t xml:space="preserve">INC100498</t>
  </si>
  <si>
    <t xml:space="preserve">2026-08-12 20:19</t>
  </si>
  <si>
    <t xml:space="preserve">INC103981</t>
  </si>
  <si>
    <t xml:space="preserve">2026-08-12 20:31</t>
  </si>
  <si>
    <t xml:space="preserve">INC104660</t>
  </si>
  <si>
    <t xml:space="preserve">2026-08-12 21:41</t>
  </si>
  <si>
    <t xml:space="preserve">INC103518</t>
  </si>
  <si>
    <t xml:space="preserve">2026-08-12 23:37</t>
  </si>
  <si>
    <t xml:space="preserve">INC101317</t>
  </si>
  <si>
    <t xml:space="preserve">2026-08-13 03:09</t>
  </si>
  <si>
    <t xml:space="preserve">INC105293</t>
  </si>
  <si>
    <t xml:space="preserve">2026-08-13 03:56</t>
  </si>
  <si>
    <t xml:space="preserve">INC105106</t>
  </si>
  <si>
    <t xml:space="preserve">2026-08-13 04:31</t>
  </si>
  <si>
    <t xml:space="preserve">INC104636</t>
  </si>
  <si>
    <t xml:space="preserve">2026-08-13 06:08</t>
  </si>
  <si>
    <t xml:space="preserve">INC102299</t>
  </si>
  <si>
    <t xml:space="preserve">2026-08-13 06:19</t>
  </si>
  <si>
    <t xml:space="preserve">INC102030</t>
  </si>
  <si>
    <t xml:space="preserve">2026-08-13 12:43</t>
  </si>
  <si>
    <t xml:space="preserve">INC104546</t>
  </si>
  <si>
    <t xml:space="preserve">2026-08-13 14:36</t>
  </si>
  <si>
    <t xml:space="preserve">INC104652</t>
  </si>
  <si>
    <t xml:space="preserve">2026-08-13 15:59</t>
  </si>
  <si>
    <t xml:space="preserve">INC101878</t>
  </si>
  <si>
    <t xml:space="preserve">2026-08-13 17:17</t>
  </si>
  <si>
    <t xml:space="preserve">INC101876</t>
  </si>
  <si>
    <t xml:space="preserve">2026-08-13 23:01</t>
  </si>
  <si>
    <t xml:space="preserve">INC104802</t>
  </si>
  <si>
    <t xml:space="preserve">2026-08-13 23:25</t>
  </si>
  <si>
    <t xml:space="preserve">INC102356</t>
  </si>
  <si>
    <t xml:space="preserve">2026-08-14 02:17</t>
  </si>
  <si>
    <t xml:space="preserve">INC101284</t>
  </si>
  <si>
    <t xml:space="preserve">2026-08-14 04:49</t>
  </si>
  <si>
    <t xml:space="preserve">INC101108</t>
  </si>
  <si>
    <t xml:space="preserve">2026-08-14 05:59</t>
  </si>
  <si>
    <t xml:space="preserve">INC101308</t>
  </si>
  <si>
    <t xml:space="preserve">INC101402</t>
  </si>
  <si>
    <t xml:space="preserve">2026-08-14 07:21</t>
  </si>
  <si>
    <t xml:space="preserve">INC100728</t>
  </si>
  <si>
    <t xml:space="preserve">2026-08-14 11:15</t>
  </si>
  <si>
    <t xml:space="preserve">INC101760</t>
  </si>
  <si>
    <t xml:space="preserve">2026-08-14 11:30</t>
  </si>
  <si>
    <t xml:space="preserve">INC103601</t>
  </si>
  <si>
    <t xml:space="preserve">2026-08-14 12:20</t>
  </si>
  <si>
    <t xml:space="preserve">INC104367</t>
  </si>
  <si>
    <t xml:space="preserve">2026-08-14 15:14</t>
  </si>
  <si>
    <t xml:space="preserve">INC102728</t>
  </si>
  <si>
    <t xml:space="preserve">2026-08-14 15:24</t>
  </si>
  <si>
    <t xml:space="preserve">INC102813</t>
  </si>
  <si>
    <t xml:space="preserve">2026-08-14 16:14</t>
  </si>
  <si>
    <t xml:space="preserve">INC101123</t>
  </si>
  <si>
    <t xml:space="preserve">2026-08-14 17:59</t>
  </si>
  <si>
    <t xml:space="preserve">INC102059</t>
  </si>
  <si>
    <t xml:space="preserve">2026-08-14 18:35</t>
  </si>
  <si>
    <t xml:space="preserve">INC101804</t>
  </si>
  <si>
    <t xml:space="preserve">2026-08-14 18:43</t>
  </si>
  <si>
    <t xml:space="preserve">INC100385</t>
  </si>
  <si>
    <t xml:space="preserve">2026-08-14 20:12</t>
  </si>
  <si>
    <t xml:space="preserve">INC101324</t>
  </si>
  <si>
    <t xml:space="preserve">2026-08-14 22:33</t>
  </si>
  <si>
    <t xml:space="preserve">INC100623</t>
  </si>
  <si>
    <t xml:space="preserve">2026-08-15 01:24</t>
  </si>
  <si>
    <t xml:space="preserve">INC100068</t>
  </si>
  <si>
    <t xml:space="preserve">2026-08-15 02:26</t>
  </si>
  <si>
    <t xml:space="preserve">INC101856</t>
  </si>
  <si>
    <t xml:space="preserve">2026-08-15 05:01</t>
  </si>
  <si>
    <t xml:space="preserve">INC102886</t>
  </si>
  <si>
    <t xml:space="preserve">2026-08-15 05:15</t>
  </si>
  <si>
    <t xml:space="preserve">INC103911</t>
  </si>
  <si>
    <t xml:space="preserve">2026-08-15 05:47</t>
  </si>
  <si>
    <t xml:space="preserve">INC104203</t>
  </si>
  <si>
    <t xml:space="preserve">2026-08-15 06:23</t>
  </si>
  <si>
    <t xml:space="preserve">INC102540</t>
  </si>
  <si>
    <t xml:space="preserve">2026-08-15 09:13</t>
  </si>
  <si>
    <t xml:space="preserve">INC102359</t>
  </si>
  <si>
    <t xml:space="preserve">2026-08-15 09:30</t>
  </si>
  <si>
    <t xml:space="preserve">INC102736</t>
  </si>
  <si>
    <t xml:space="preserve">2026-08-15 09:32</t>
  </si>
  <si>
    <t xml:space="preserve">INC102562</t>
  </si>
  <si>
    <t xml:space="preserve">2026-08-15 10:08</t>
  </si>
  <si>
    <t xml:space="preserve">INC104398</t>
  </si>
  <si>
    <t xml:space="preserve">2026-08-15 20:36</t>
  </si>
  <si>
    <t xml:space="preserve">INC102623</t>
  </si>
  <si>
    <t xml:space="preserve">2026-08-16 00:04</t>
  </si>
  <si>
    <t xml:space="preserve">INC100866</t>
  </si>
  <si>
    <t xml:space="preserve">2026-08-16 03:38</t>
  </si>
  <si>
    <t xml:space="preserve">INC102119</t>
  </si>
  <si>
    <t xml:space="preserve">2026-08-16 03:43</t>
  </si>
  <si>
    <t xml:space="preserve">INC100152</t>
  </si>
  <si>
    <t xml:space="preserve">2026-08-16 04:48</t>
  </si>
  <si>
    <t xml:space="preserve">INC100401</t>
  </si>
  <si>
    <t xml:space="preserve">2026-08-16 06:33</t>
  </si>
  <si>
    <t xml:space="preserve">INC103686</t>
  </si>
  <si>
    <t xml:space="preserve">2026-08-16 07:46</t>
  </si>
  <si>
    <t xml:space="preserve">INC101453</t>
  </si>
  <si>
    <t xml:space="preserve">2026-08-16 13:01</t>
  </si>
  <si>
    <t xml:space="preserve">INC100927</t>
  </si>
  <si>
    <t xml:space="preserve">2026-08-16 13:39</t>
  </si>
  <si>
    <t xml:space="preserve">INC101338</t>
  </si>
  <si>
    <t xml:space="preserve">2026-08-16 16:31</t>
  </si>
  <si>
    <t xml:space="preserve">INC102183</t>
  </si>
  <si>
    <t xml:space="preserve">2026-08-16 18:10</t>
  </si>
  <si>
    <t xml:space="preserve">INC102133</t>
  </si>
  <si>
    <t xml:space="preserve">2026-08-16 19:30</t>
  </si>
  <si>
    <t xml:space="preserve">INC104069</t>
  </si>
  <si>
    <t xml:space="preserve">2026-08-16 20:19</t>
  </si>
  <si>
    <t xml:space="preserve">INC101872</t>
  </si>
  <si>
    <t xml:space="preserve">2026-08-16 20:49</t>
  </si>
  <si>
    <t xml:space="preserve">INC105359</t>
  </si>
  <si>
    <t xml:space="preserve">2026-08-17 01:51</t>
  </si>
  <si>
    <t xml:space="preserve">INC102134</t>
  </si>
  <si>
    <t xml:space="preserve">2026-08-17 02:05</t>
  </si>
  <si>
    <t xml:space="preserve">INC102988</t>
  </si>
  <si>
    <t xml:space="preserve">2026-08-17 02:58</t>
  </si>
  <si>
    <t xml:space="preserve">INC103424</t>
  </si>
  <si>
    <t xml:space="preserve">2026-08-17 05:20</t>
  </si>
  <si>
    <t xml:space="preserve">INC102800</t>
  </si>
  <si>
    <t xml:space="preserve">2026-08-17 06:38</t>
  </si>
  <si>
    <t xml:space="preserve">INC101228</t>
  </si>
  <si>
    <t xml:space="preserve">2026-08-17 08:39</t>
  </si>
  <si>
    <t xml:space="preserve">INC103289</t>
  </si>
  <si>
    <t xml:space="preserve">2026-08-17 09:16</t>
  </si>
  <si>
    <t xml:space="preserve">INC103956</t>
  </si>
  <si>
    <t xml:space="preserve">2026-08-17 09:17</t>
  </si>
  <si>
    <t xml:space="preserve">INC100900</t>
  </si>
  <si>
    <t xml:space="preserve">2026-08-17 10:50</t>
  </si>
  <si>
    <t xml:space="preserve">INC104576</t>
  </si>
  <si>
    <t xml:space="preserve">2026-08-17 11:23</t>
  </si>
  <si>
    <t xml:space="preserve">INC100363</t>
  </si>
  <si>
    <t xml:space="preserve">2026-08-17 11:42</t>
  </si>
  <si>
    <t xml:space="preserve">INC105098</t>
  </si>
  <si>
    <t xml:space="preserve">2026-08-17 13:53</t>
  </si>
  <si>
    <t xml:space="preserve">INC100031</t>
  </si>
  <si>
    <t xml:space="preserve">2026-08-17 14:15</t>
  </si>
  <si>
    <t xml:space="preserve">INC102137</t>
  </si>
  <si>
    <t xml:space="preserve">2026-08-17 14:37</t>
  </si>
  <si>
    <t xml:space="preserve">INC100496</t>
  </si>
  <si>
    <t xml:space="preserve">2026-08-17 19:41</t>
  </si>
  <si>
    <t xml:space="preserve">INC100945</t>
  </si>
  <si>
    <t xml:space="preserve">2026-08-18 00:12</t>
  </si>
  <si>
    <t xml:space="preserve">INC103072</t>
  </si>
  <si>
    <t xml:space="preserve">2026-08-18 01:43</t>
  </si>
  <si>
    <t xml:space="preserve">INC100178</t>
  </si>
  <si>
    <t xml:space="preserve">2026-08-18 05:52</t>
  </si>
  <si>
    <t xml:space="preserve">INC104175</t>
  </si>
  <si>
    <t xml:space="preserve">2026-08-18 08:33</t>
  </si>
  <si>
    <t xml:space="preserve">INC105242</t>
  </si>
  <si>
    <t xml:space="preserve">2026-08-18 08:57</t>
  </si>
  <si>
    <t xml:space="preserve">INC105125</t>
  </si>
  <si>
    <t xml:space="preserve">2026-08-18 09:05</t>
  </si>
  <si>
    <t xml:space="preserve">INC103624</t>
  </si>
  <si>
    <t xml:space="preserve">2026-08-18 09:44</t>
  </si>
  <si>
    <t xml:space="preserve">INC100969</t>
  </si>
  <si>
    <t xml:space="preserve">2026-08-18 09:46</t>
  </si>
  <si>
    <t xml:space="preserve">INC105051</t>
  </si>
  <si>
    <t xml:space="preserve">2026-08-18 09:54</t>
  </si>
  <si>
    <t xml:space="preserve">INC104030</t>
  </si>
  <si>
    <t xml:space="preserve">2026-08-18 11:55</t>
  </si>
  <si>
    <t xml:space="preserve">INC102381</t>
  </si>
  <si>
    <t xml:space="preserve">2026-08-18 12:00</t>
  </si>
  <si>
    <t xml:space="preserve">INC105323</t>
  </si>
  <si>
    <t xml:space="preserve">2026-08-18 13:32</t>
  </si>
  <si>
    <t xml:space="preserve">INC104732</t>
  </si>
  <si>
    <t xml:space="preserve">2026-08-18 14:18</t>
  </si>
  <si>
    <t xml:space="preserve">INC101149</t>
  </si>
  <si>
    <t xml:space="preserve">2026-08-18 14:37</t>
  </si>
  <si>
    <t xml:space="preserve">INC101203</t>
  </si>
  <si>
    <t xml:space="preserve">2026-08-18 14:38</t>
  </si>
  <si>
    <t xml:space="preserve">INC104848</t>
  </si>
  <si>
    <t xml:space="preserve">2026-08-18 15:50</t>
  </si>
  <si>
    <t xml:space="preserve">INC103573</t>
  </si>
  <si>
    <t xml:space="preserve">2026-08-18 19:42</t>
  </si>
  <si>
    <t xml:space="preserve">INC101431</t>
  </si>
  <si>
    <t xml:space="preserve">2026-08-18 22:54</t>
  </si>
  <si>
    <t xml:space="preserve">INC104276</t>
  </si>
  <si>
    <t xml:space="preserve">2026-08-18 23:27</t>
  </si>
  <si>
    <t xml:space="preserve">INC105006</t>
  </si>
  <si>
    <t xml:space="preserve">2026-08-19 04:44</t>
  </si>
  <si>
    <t xml:space="preserve">INC103721</t>
  </si>
  <si>
    <t xml:space="preserve">2026-08-19 04:56</t>
  </si>
  <si>
    <t xml:space="preserve">INC103408</t>
  </si>
  <si>
    <t xml:space="preserve">2026-08-19 04:58</t>
  </si>
  <si>
    <t xml:space="preserve">INC100698</t>
  </si>
  <si>
    <t xml:space="preserve">2026-08-19 05:12</t>
  </si>
  <si>
    <t xml:space="preserve">INC101532</t>
  </si>
  <si>
    <t xml:space="preserve">2026-08-19 07:30</t>
  </si>
  <si>
    <t xml:space="preserve">INC103801</t>
  </si>
  <si>
    <t xml:space="preserve">2026-08-19 11:17</t>
  </si>
  <si>
    <t xml:space="preserve">INC100600</t>
  </si>
  <si>
    <t xml:space="preserve">2026-08-19 12:19</t>
  </si>
  <si>
    <t xml:space="preserve">INC105165</t>
  </si>
  <si>
    <t xml:space="preserve">2026-08-19 15:23</t>
  </si>
  <si>
    <t xml:space="preserve">INC105176</t>
  </si>
  <si>
    <t xml:space="preserve">2026-08-19 18:07</t>
  </si>
  <si>
    <t xml:space="preserve">INC101831</t>
  </si>
  <si>
    <t xml:space="preserve">2026-08-19 20:07</t>
  </si>
  <si>
    <t xml:space="preserve">INC100399</t>
  </si>
  <si>
    <t xml:space="preserve">2026-08-20 01:11</t>
  </si>
  <si>
    <t xml:space="preserve">INC104148</t>
  </si>
  <si>
    <t xml:space="preserve">2026-08-20 01:17</t>
  </si>
  <si>
    <t xml:space="preserve">INC103014</t>
  </si>
  <si>
    <t xml:space="preserve">2026-08-20 02:00</t>
  </si>
  <si>
    <t xml:space="preserve">INC103936</t>
  </si>
  <si>
    <t xml:space="preserve">2026-08-20 02:28</t>
  </si>
  <si>
    <t xml:space="preserve">INC100668</t>
  </si>
  <si>
    <t xml:space="preserve">2026-08-20 06:11</t>
  </si>
  <si>
    <t xml:space="preserve">INC100379</t>
  </si>
  <si>
    <t xml:space="preserve">2026-08-20 08:30</t>
  </si>
  <si>
    <t xml:space="preserve">INC102373</t>
  </si>
  <si>
    <t xml:space="preserve">2026-08-20 15:08</t>
  </si>
  <si>
    <t xml:space="preserve">INC103485</t>
  </si>
  <si>
    <t xml:space="preserve">2026-08-20 16:16</t>
  </si>
  <si>
    <t xml:space="preserve">INC104319</t>
  </si>
  <si>
    <t xml:space="preserve">2026-08-20 18:28</t>
  </si>
  <si>
    <t xml:space="preserve">INC104245</t>
  </si>
  <si>
    <t xml:space="preserve">2026-08-20 20:04</t>
  </si>
  <si>
    <t xml:space="preserve">INC100901</t>
  </si>
  <si>
    <t xml:space="preserve">2026-08-20 20:16</t>
  </si>
  <si>
    <t xml:space="preserve">INC104745</t>
  </si>
  <si>
    <t xml:space="preserve">2026-08-21 01:27</t>
  </si>
  <si>
    <t xml:space="preserve">INC103133</t>
  </si>
  <si>
    <t xml:space="preserve">2026-08-21 02:03</t>
  </si>
  <si>
    <t xml:space="preserve">INC101271</t>
  </si>
  <si>
    <t xml:space="preserve">2026-08-21 02:26</t>
  </si>
  <si>
    <t xml:space="preserve">INC105043</t>
  </si>
  <si>
    <t xml:space="preserve">2026-08-21 03:57</t>
  </si>
  <si>
    <t xml:space="preserve">INC101002</t>
  </si>
  <si>
    <t xml:space="preserve">2026-08-21 05:27</t>
  </si>
  <si>
    <t xml:space="preserve">INC104400</t>
  </si>
  <si>
    <t xml:space="preserve">2026-08-21 08:18</t>
  </si>
  <si>
    <t xml:space="preserve">INC100065</t>
  </si>
  <si>
    <t xml:space="preserve">2026-08-21 09:27</t>
  </si>
  <si>
    <t xml:space="preserve">INC102367</t>
  </si>
  <si>
    <t xml:space="preserve">2026-08-21 12:07</t>
  </si>
  <si>
    <t xml:space="preserve">INC104509</t>
  </si>
  <si>
    <t xml:space="preserve">2026-08-21 15:40</t>
  </si>
  <si>
    <t xml:space="preserve">INC103631</t>
  </si>
  <si>
    <t xml:space="preserve">2026-08-21 16:07</t>
  </si>
  <si>
    <t xml:space="preserve">INC104794</t>
  </si>
  <si>
    <t xml:space="preserve">2026-08-22 02:33</t>
  </si>
  <si>
    <t xml:space="preserve">INC102130</t>
  </si>
  <si>
    <t xml:space="preserve">2026-08-22 05:49</t>
  </si>
  <si>
    <t xml:space="preserve">INC103551</t>
  </si>
  <si>
    <t xml:space="preserve">2026-08-22 08:41</t>
  </si>
  <si>
    <t xml:space="preserve">INC102786</t>
  </si>
  <si>
    <t xml:space="preserve">2026-08-22 10:52</t>
  </si>
  <si>
    <t xml:space="preserve">INC102375</t>
  </si>
  <si>
    <t xml:space="preserve">2026-08-22 12:48</t>
  </si>
  <si>
    <t xml:space="preserve">INC100168</t>
  </si>
  <si>
    <t xml:space="preserve">2026-08-22 17:07</t>
  </si>
  <si>
    <t xml:space="preserve">INC100711</t>
  </si>
  <si>
    <t xml:space="preserve">2026-08-22 18:11</t>
  </si>
  <si>
    <t xml:space="preserve">INC102173</t>
  </si>
  <si>
    <t xml:space="preserve">2026-08-22 21:00</t>
  </si>
  <si>
    <t xml:space="preserve">INC100425</t>
  </si>
  <si>
    <t xml:space="preserve">2026-08-22 23:36</t>
  </si>
  <si>
    <t xml:space="preserve">INC104434</t>
  </si>
  <si>
    <t xml:space="preserve">2026-08-23 01:10</t>
  </si>
  <si>
    <t xml:space="preserve">INC105074</t>
  </si>
  <si>
    <t xml:space="preserve">2026-08-23 04:18</t>
  </si>
  <si>
    <t xml:space="preserve">INC100424</t>
  </si>
  <si>
    <t xml:space="preserve">2026-08-23 04:35</t>
  </si>
  <si>
    <t xml:space="preserve">INC103668</t>
  </si>
  <si>
    <t xml:space="preserve">2026-08-23 06:17</t>
  </si>
  <si>
    <t xml:space="preserve">INC103488</t>
  </si>
  <si>
    <t xml:space="preserve">2026-08-23 07:30</t>
  </si>
  <si>
    <t xml:space="preserve">INC101404</t>
  </si>
  <si>
    <t xml:space="preserve">2026-08-23 10:04</t>
  </si>
  <si>
    <t xml:space="preserve">INC105154</t>
  </si>
  <si>
    <t xml:space="preserve">2026-08-23 11:22</t>
  </si>
  <si>
    <t xml:space="preserve">INC102493</t>
  </si>
  <si>
    <t xml:space="preserve">2026-08-23 12:54</t>
  </si>
  <si>
    <t xml:space="preserve">INC104647</t>
  </si>
  <si>
    <t xml:space="preserve">2026-08-23 16:58</t>
  </si>
  <si>
    <t xml:space="preserve">INC102984</t>
  </si>
  <si>
    <t xml:space="preserve">2026-08-23 19:18</t>
  </si>
  <si>
    <t xml:space="preserve">INC102619</t>
  </si>
  <si>
    <t xml:space="preserve">2026-08-23 20:45</t>
  </si>
  <si>
    <t xml:space="preserve">INC101490</t>
  </si>
  <si>
    <t xml:space="preserve">2026-08-23 20:52</t>
  </si>
  <si>
    <t xml:space="preserve">INC103877</t>
  </si>
  <si>
    <t xml:space="preserve">2026-08-23 21:53</t>
  </si>
  <si>
    <t xml:space="preserve">INC104755</t>
  </si>
  <si>
    <t xml:space="preserve">2026-08-23 22:25</t>
  </si>
  <si>
    <t xml:space="preserve">INC105307</t>
  </si>
  <si>
    <t xml:space="preserve">2026-08-24 00:11</t>
  </si>
  <si>
    <t xml:space="preserve">INC105008</t>
  </si>
  <si>
    <t xml:space="preserve">2026-08-24 01:32</t>
  </si>
  <si>
    <t xml:space="preserve">INC101885</t>
  </si>
  <si>
    <t xml:space="preserve">2026-08-24 04:27</t>
  </si>
  <si>
    <t xml:space="preserve">INC104588</t>
  </si>
  <si>
    <t xml:space="preserve">2026-08-24 04:43</t>
  </si>
  <si>
    <t xml:space="preserve">INC100570</t>
  </si>
  <si>
    <t xml:space="preserve">2026-08-24 07:58</t>
  </si>
  <si>
    <t xml:space="preserve">INC102529</t>
  </si>
  <si>
    <t xml:space="preserve">2026-08-24 11:39</t>
  </si>
  <si>
    <t xml:space="preserve">INC102390</t>
  </si>
  <si>
    <t xml:space="preserve">2026-08-24 12:36</t>
  </si>
  <si>
    <t xml:space="preserve">INC103203</t>
  </si>
  <si>
    <t xml:space="preserve">2026-08-24 13:20</t>
  </si>
  <si>
    <t xml:space="preserve">INC105110</t>
  </si>
  <si>
    <t xml:space="preserve">2026-08-24 14:28</t>
  </si>
  <si>
    <t xml:space="preserve">INC102040</t>
  </si>
  <si>
    <t xml:space="preserve">2026-08-24 14:59</t>
  </si>
  <si>
    <t xml:space="preserve">INC103529</t>
  </si>
  <si>
    <t xml:space="preserve">2026-08-24 15:12</t>
  </si>
  <si>
    <t xml:space="preserve">INC102936</t>
  </si>
  <si>
    <t xml:space="preserve">2026-08-24 15:53</t>
  </si>
  <si>
    <t xml:space="preserve">INC104661</t>
  </si>
  <si>
    <t xml:space="preserve">2026-08-24 17:26</t>
  </si>
  <si>
    <t xml:space="preserve">INC101474</t>
  </si>
  <si>
    <t xml:space="preserve">2026-08-24 19:33</t>
  </si>
  <si>
    <t xml:space="preserve">INC101803</t>
  </si>
  <si>
    <t xml:space="preserve">2026-08-24 21:23</t>
  </si>
  <si>
    <t xml:space="preserve">INC100792</t>
  </si>
  <si>
    <t xml:space="preserve">2026-08-25 02:28</t>
  </si>
  <si>
    <t xml:space="preserve">INC103723</t>
  </si>
  <si>
    <t xml:space="preserve">2026-08-25 03:49</t>
  </si>
  <si>
    <t xml:space="preserve">INC101761</t>
  </si>
  <si>
    <t xml:space="preserve">2026-08-25 04:29</t>
  </si>
  <si>
    <t xml:space="preserve">INC100909</t>
  </si>
  <si>
    <t xml:space="preserve">2026-08-25 04:43</t>
  </si>
  <si>
    <t xml:space="preserve">INC101160</t>
  </si>
  <si>
    <t xml:space="preserve">2026-08-25 10:30</t>
  </si>
  <si>
    <t xml:space="preserve">INC100323</t>
  </si>
  <si>
    <t xml:space="preserve">2026-08-25 11:59</t>
  </si>
  <si>
    <t xml:space="preserve">INC101838</t>
  </si>
  <si>
    <t xml:space="preserve">2026-08-25 12:04</t>
  </si>
  <si>
    <t xml:space="preserve">INC102126</t>
  </si>
  <si>
    <t xml:space="preserve">2026-08-25 13:10</t>
  </si>
  <si>
    <t xml:space="preserve">INC102483</t>
  </si>
  <si>
    <t xml:space="preserve">2026-08-25 15:11</t>
  </si>
  <si>
    <t xml:space="preserve">INC100847</t>
  </si>
  <si>
    <t xml:space="preserve">2026-08-25 17:30</t>
  </si>
  <si>
    <t xml:space="preserve">INC103741</t>
  </si>
  <si>
    <t xml:space="preserve">2026-08-25 21:37</t>
  </si>
  <si>
    <t xml:space="preserve">INC105361</t>
  </si>
  <si>
    <t xml:space="preserve">2026-08-25 23:42</t>
  </si>
  <si>
    <t xml:space="preserve">INC101218</t>
  </si>
  <si>
    <t xml:space="preserve">2026-08-25 23:47</t>
  </si>
  <si>
    <t xml:space="preserve">INC100376</t>
  </si>
  <si>
    <t xml:space="preserve">2026-08-26 00:19</t>
  </si>
  <si>
    <t xml:space="preserve">INC100170</t>
  </si>
  <si>
    <t xml:space="preserve">2026-08-26 01:53</t>
  </si>
  <si>
    <t xml:space="preserve">INC102701</t>
  </si>
  <si>
    <t xml:space="preserve">2026-08-26 05:27</t>
  </si>
  <si>
    <t xml:space="preserve">INC102857</t>
  </si>
  <si>
    <t xml:space="preserve">2026-08-26 07:05</t>
  </si>
  <si>
    <t xml:space="preserve">INC100175</t>
  </si>
  <si>
    <t xml:space="preserve">2026-08-26 08:49</t>
  </si>
  <si>
    <t xml:space="preserve">INC102914</t>
  </si>
  <si>
    <t xml:space="preserve">2026-08-26 11:24</t>
  </si>
  <si>
    <t xml:space="preserve">INC102522</t>
  </si>
  <si>
    <t xml:space="preserve">2026-08-26 11:53</t>
  </si>
  <si>
    <t xml:space="preserve">INC102839</t>
  </si>
  <si>
    <t xml:space="preserve">2026-08-26 12:29</t>
  </si>
  <si>
    <t xml:space="preserve">INC105109</t>
  </si>
  <si>
    <t xml:space="preserve">2026-08-26 12:33</t>
  </si>
  <si>
    <t xml:space="preserve">INC101510</t>
  </si>
  <si>
    <t xml:space="preserve">2026-08-26 15:34</t>
  </si>
  <si>
    <t xml:space="preserve">INC100952</t>
  </si>
  <si>
    <t xml:space="preserve">2026-08-26 17:29</t>
  </si>
  <si>
    <t xml:space="preserve">INC101114</t>
  </si>
  <si>
    <t xml:space="preserve">2026-08-26 17:49</t>
  </si>
  <si>
    <t xml:space="preserve">INC101305</t>
  </si>
  <si>
    <t xml:space="preserve">2026-08-26 19:27</t>
  </si>
  <si>
    <t xml:space="preserve">INC105045</t>
  </si>
  <si>
    <t xml:space="preserve">2026-08-26 19:36</t>
  </si>
  <si>
    <t xml:space="preserve">INC105247</t>
  </si>
  <si>
    <t xml:space="preserve">2026-08-26 19:58</t>
  </si>
  <si>
    <t xml:space="preserve">INC100684</t>
  </si>
  <si>
    <t xml:space="preserve">2026-08-26 22:11</t>
  </si>
  <si>
    <t xml:space="preserve">INC102842</t>
  </si>
  <si>
    <t xml:space="preserve">2026-08-26 23:05</t>
  </si>
  <si>
    <t xml:space="preserve">INC101389</t>
  </si>
  <si>
    <t xml:space="preserve">2026-08-27 06:21</t>
  </si>
  <si>
    <t xml:space="preserve">INC103556</t>
  </si>
  <si>
    <t xml:space="preserve">2026-08-27 08:24</t>
  </si>
  <si>
    <t xml:space="preserve">INC105270</t>
  </si>
  <si>
    <t xml:space="preserve">2026-08-27 09:19</t>
  </si>
  <si>
    <t xml:space="preserve">INC102705</t>
  </si>
  <si>
    <t xml:space="preserve">2026-08-27 09:22</t>
  </si>
  <si>
    <t xml:space="preserve">INC101935</t>
  </si>
  <si>
    <t xml:space="preserve">2026-08-27 11:59</t>
  </si>
  <si>
    <t xml:space="preserve">INC100340</t>
  </si>
  <si>
    <t xml:space="preserve">2026-08-27 12:23</t>
  </si>
  <si>
    <t xml:space="preserve">INC103175</t>
  </si>
  <si>
    <t xml:space="preserve">2026-08-27 12:42</t>
  </si>
  <si>
    <t xml:space="preserve">INC100737</t>
  </si>
  <si>
    <t xml:space="preserve">2026-08-27 16:06</t>
  </si>
  <si>
    <t xml:space="preserve">INC102328</t>
  </si>
  <si>
    <t xml:space="preserve">2026-08-27 18:36</t>
  </si>
  <si>
    <t xml:space="preserve">INC100476</t>
  </si>
  <si>
    <t xml:space="preserve">2026-08-27 19:23</t>
  </si>
  <si>
    <t xml:space="preserve">INC102358</t>
  </si>
  <si>
    <t xml:space="preserve">2026-08-27 19:30</t>
  </si>
  <si>
    <t xml:space="preserve">INC100807</t>
  </si>
  <si>
    <t xml:space="preserve">2026-08-27 20:54</t>
  </si>
  <si>
    <t xml:space="preserve">INC103608</t>
  </si>
  <si>
    <t xml:space="preserve">2026-08-27 23:17</t>
  </si>
  <si>
    <t xml:space="preserve">INC101614</t>
  </si>
  <si>
    <t xml:space="preserve">2026-08-28 01:48</t>
  </si>
  <si>
    <t xml:space="preserve">INC103916</t>
  </si>
  <si>
    <t xml:space="preserve">2026-08-28 02:09</t>
  </si>
  <si>
    <t xml:space="preserve">INC100626</t>
  </si>
  <si>
    <t xml:space="preserve">2026-08-28 02:24</t>
  </si>
  <si>
    <t xml:space="preserve">INC102637</t>
  </si>
  <si>
    <t xml:space="preserve">2026-08-28 04:01</t>
  </si>
  <si>
    <t xml:space="preserve">INC103327</t>
  </si>
  <si>
    <t xml:space="preserve">2026-08-28 04:08</t>
  </si>
  <si>
    <t xml:space="preserve">INC100049</t>
  </si>
  <si>
    <t xml:space="preserve">2026-08-28 08:49</t>
  </si>
  <si>
    <t xml:space="preserve">INC103054</t>
  </si>
  <si>
    <t xml:space="preserve">2026-08-28 11:57</t>
  </si>
  <si>
    <t xml:space="preserve">INC105166</t>
  </si>
  <si>
    <t xml:space="preserve">2026-08-28 13:33</t>
  </si>
  <si>
    <t xml:space="preserve">INC101423</t>
  </si>
  <si>
    <t xml:space="preserve">2026-08-28 16:12</t>
  </si>
  <si>
    <t xml:space="preserve">INC101487</t>
  </si>
  <si>
    <t xml:space="preserve">2026-08-28 17:40</t>
  </si>
  <si>
    <t xml:space="preserve">INC101107</t>
  </si>
  <si>
    <t xml:space="preserve">2026-08-28 22:02</t>
  </si>
  <si>
    <t xml:space="preserve">INC103977</t>
  </si>
  <si>
    <t xml:space="preserve">2026-08-28 22:49</t>
  </si>
  <si>
    <t xml:space="preserve">INC102396</t>
  </si>
  <si>
    <t xml:space="preserve">2026-08-29 00:44</t>
  </si>
  <si>
    <t xml:space="preserve">INC104059</t>
  </si>
  <si>
    <t xml:space="preserve">2026-08-29 01:16</t>
  </si>
  <si>
    <t xml:space="preserve">INC101207</t>
  </si>
  <si>
    <t xml:space="preserve">2026-08-29 02:44</t>
  </si>
  <si>
    <t xml:space="preserve">INC104556</t>
  </si>
  <si>
    <t xml:space="preserve">2026-08-29 02:48</t>
  </si>
  <si>
    <t xml:space="preserve">INC101450</t>
  </si>
  <si>
    <t xml:space="preserve">2026-08-29 03:24</t>
  </si>
  <si>
    <t xml:space="preserve">INC102200</t>
  </si>
  <si>
    <t xml:space="preserve">2026-08-29 04:21</t>
  </si>
  <si>
    <t xml:space="preserve">INC104693</t>
  </si>
  <si>
    <t xml:space="preserve">2026-08-29 04:34</t>
  </si>
  <si>
    <t xml:space="preserve">INC102657</t>
  </si>
  <si>
    <t xml:space="preserve">2026-08-29 05:25</t>
  </si>
  <si>
    <t xml:space="preserve">INC102985</t>
  </si>
  <si>
    <t xml:space="preserve">2026-08-29 07:26</t>
  </si>
  <si>
    <t xml:space="preserve">INC103243</t>
  </si>
  <si>
    <t xml:space="preserve">2026-08-29 08:11</t>
  </si>
  <si>
    <t xml:space="preserve">INC104032</t>
  </si>
  <si>
    <t xml:space="preserve">2026-08-29 08:41</t>
  </si>
  <si>
    <t xml:space="preserve">INC101364</t>
  </si>
  <si>
    <t xml:space="preserve">2026-08-29 12:06</t>
  </si>
  <si>
    <t xml:space="preserve">INC104417</t>
  </si>
  <si>
    <t xml:space="preserve">2026-08-29 14:14</t>
  </si>
  <si>
    <t xml:space="preserve">INC100337</t>
  </si>
  <si>
    <t xml:space="preserve">2026-08-29 14:15</t>
  </si>
  <si>
    <t xml:space="preserve">INC102724</t>
  </si>
  <si>
    <t xml:space="preserve">2026-08-29 14:30</t>
  </si>
  <si>
    <t xml:space="preserve">INC104480</t>
  </si>
  <si>
    <t xml:space="preserve">2026-08-29 15:02</t>
  </si>
  <si>
    <t xml:space="preserve">INC100653</t>
  </si>
  <si>
    <t xml:space="preserve">2026-08-29 15:18</t>
  </si>
  <si>
    <t xml:space="preserve">INC102152</t>
  </si>
  <si>
    <t xml:space="preserve">2026-08-29 15:38</t>
  </si>
  <si>
    <t xml:space="preserve">INC100515</t>
  </si>
  <si>
    <t xml:space="preserve">2026-08-29 20:22</t>
  </si>
  <si>
    <t xml:space="preserve">INC104627</t>
  </si>
  <si>
    <t xml:space="preserve">2026-08-29 20:51</t>
  </si>
  <si>
    <t xml:space="preserve">INC104838</t>
  </si>
  <si>
    <t xml:space="preserve">2026-08-29 20:58</t>
  </si>
  <si>
    <t xml:space="preserve">INC101892</t>
  </si>
  <si>
    <t xml:space="preserve">2026-08-29 22:07</t>
  </si>
  <si>
    <t xml:space="preserve">INC105322</t>
  </si>
  <si>
    <t xml:space="preserve">2026-08-29 22:14</t>
  </si>
  <si>
    <t xml:space="preserve">INC105376</t>
  </si>
  <si>
    <t xml:space="preserve">2026-08-29 22:35</t>
  </si>
  <si>
    <t xml:space="preserve">INC101809</t>
  </si>
  <si>
    <t xml:space="preserve">2026-08-30 01:18</t>
  </si>
  <si>
    <t xml:space="preserve">INC103037</t>
  </si>
  <si>
    <t xml:space="preserve">2026-08-30 03:55</t>
  </si>
  <si>
    <t xml:space="preserve">INC100075</t>
  </si>
  <si>
    <t xml:space="preserve">2026-08-30 05:03</t>
  </si>
  <si>
    <t xml:space="preserve">INC100179</t>
  </si>
  <si>
    <t xml:space="preserve">2026-08-30 12:16</t>
  </si>
  <si>
    <t xml:space="preserve">INC101576</t>
  </si>
  <si>
    <t xml:space="preserve">2026-08-30 15:15</t>
  </si>
  <si>
    <t xml:space="preserve">INC104068</t>
  </si>
  <si>
    <t xml:space="preserve">2026-08-30 15:36</t>
  </si>
  <si>
    <t xml:space="preserve">INC100619</t>
  </si>
  <si>
    <t xml:space="preserve">2026-08-30 16:36</t>
  </si>
  <si>
    <t xml:space="preserve">INC102844</t>
  </si>
  <si>
    <t xml:space="preserve">2026-08-30 18:21</t>
  </si>
  <si>
    <t xml:space="preserve">INC100917</t>
  </si>
  <si>
    <t xml:space="preserve">2026-08-30 21:50</t>
  </si>
  <si>
    <t xml:space="preserve">INC101796</t>
  </si>
  <si>
    <t xml:space="preserve">2026-08-30 22:05</t>
  </si>
  <si>
    <t xml:space="preserve">Project 6 · Service Desk Dashboard</t>
  </si>
  <si>
    <t xml:space="preserve">Live COUNTIFS / AVERAGEIFS on 'P7 Service Desk'</t>
  </si>
  <si>
    <t xml:space="preserve">Tickets</t>
  </si>
  <si>
    <t xml:space="preserve">SLA Met %</t>
  </si>
  <si>
    <t xml:space="preserve">FCR %</t>
  </si>
  <si>
    <t xml:space="preserve">Median Resolution (h)</t>
  </si>
  <si>
    <t xml:space="preserve">% of Total</t>
  </si>
  <si>
    <t xml:space="preserve">Target (h)</t>
  </si>
  <si>
    <t xml:space="preserve">Project 7 · Open Scene 36-Month Financial Model (live)</t>
  </si>
  <si>
    <t xml:space="preserve">Change the blue inputs or pick a scenario in B5; every month recalculates. ZAR.</t>
  </si>
  <si>
    <t xml:space="preserve">Scenario (pick):</t>
  </si>
  <si>
    <t xml:space="preserve">Base</t>
  </si>
  <si>
    <t xml:space="preserve">Input</t>
  </si>
  <si>
    <t xml:space="preserve">Value</t>
  </si>
  <si>
    <t xml:space="preserve">Unit</t>
  </si>
  <si>
    <t xml:space="preserve">Note</t>
  </si>
  <si>
    <t xml:space="preserve">start_creators</t>
  </si>
  <si>
    <t xml:space="preserve">creators</t>
  </si>
  <si>
    <t xml:space="preserve">Verified founding creators at launch</t>
  </si>
  <si>
    <t xml:space="preserve">start_subscribers</t>
  </si>
  <si>
    <t xml:space="preserve">fans</t>
  </si>
  <si>
    <t xml:space="preserve">Paying fans in month 1</t>
  </si>
  <si>
    <t xml:space="preserve">new_fans_per_creator</t>
  </si>
  <si>
    <t xml:space="preserve">fans / creator / month</t>
  </si>
  <si>
    <t xml:space="preserve">New paying fans each creator brings (decays slowly)</t>
  </si>
  <si>
    <t xml:space="preserve">arpu_zar</t>
  </si>
  <si>
    <t xml:space="preserve">ZAR / month</t>
  </si>
  <si>
    <t xml:space="preserve">Average subscription price paid per fan</t>
  </si>
  <si>
    <t xml:space="preserve">tip_rate</t>
  </si>
  <si>
    <t xml:space="preserve">share of fans</t>
  </si>
  <si>
    <t xml:space="preserve">Share of paying fans who tip in a month</t>
  </si>
  <si>
    <t xml:space="preserve">avg_tip_zar</t>
  </si>
  <si>
    <t xml:space="preserve">ZAR</t>
  </si>
  <si>
    <t xml:space="preserve">Average tip / pay-per-view purchase</t>
  </si>
  <si>
    <t xml:space="preserve">take_rate</t>
  </si>
  <si>
    <t xml:space="preserve">share of GMV</t>
  </si>
  <si>
    <t xml:space="preserve">Platform commission (creators keep 80% before fees)</t>
  </si>
  <si>
    <t xml:space="preserve">payment_fee_rate</t>
  </si>
  <si>
    <t xml:space="preserve">Card / instant-EFT processing</t>
  </si>
  <si>
    <t xml:space="preserve">kyc_cost_per_user</t>
  </si>
  <si>
    <t xml:space="preserve">ID document + liveness face-match check per new verified user</t>
  </si>
  <si>
    <t xml:space="preserve">hosting_base</t>
  </si>
  <si>
    <t xml:space="preserve">Cloud hosting and CDN base</t>
  </si>
  <si>
    <t xml:space="preserve">hosting_per_user</t>
  </si>
  <si>
    <t xml:space="preserve">ZAR / fan / month</t>
  </si>
  <si>
    <t xml:space="preserve">Streaming and storage per active fan</t>
  </si>
  <si>
    <t xml:space="preserve">moderator_cost</t>
  </si>
  <si>
    <t xml:space="preserve">One trust &amp; safety moderator</t>
  </si>
  <si>
    <t xml:space="preserve">creators_per_moderator</t>
  </si>
  <si>
    <t xml:space="preserve">Moderation coverage ratio</t>
  </si>
  <si>
    <t xml:space="preserve">fixed_opex</t>
  </si>
  <si>
    <t xml:space="preserve">Team, legal / compliance, marketing baseline</t>
  </si>
  <si>
    <t xml:space="preserve">launch_capex</t>
  </si>
  <si>
    <t xml:space="preserve">Build, legal set-up and launch marketing</t>
  </si>
  <si>
    <t xml:space="preserve">creator_growth_low</t>
  </si>
  <si>
    <t xml:space="preserve">monthly</t>
  </si>
  <si>
    <t xml:space="preserve">Conservative creator growth</t>
  </si>
  <si>
    <t xml:space="preserve">creator_growth_base</t>
  </si>
  <si>
    <t xml:space="preserve">Base creator growth</t>
  </si>
  <si>
    <t xml:space="preserve">creator_growth_high</t>
  </si>
  <si>
    <t xml:space="preserve">Ambitious creator growth</t>
  </si>
  <si>
    <t xml:space="preserve">churn_low</t>
  </si>
  <si>
    <t xml:space="preserve">Fan churn (ambitious)</t>
  </si>
  <si>
    <t xml:space="preserve">churn_base</t>
  </si>
  <si>
    <t xml:space="preserve">Fan churn (base)</t>
  </si>
  <si>
    <t xml:space="preserve">churn_high</t>
  </si>
  <si>
    <t xml:space="preserve">Fan churn (conservative)</t>
  </si>
  <si>
    <t xml:space="preserve">Scenario</t>
  </si>
  <si>
    <t xml:space="preserve">Creator growth</t>
  </si>
  <si>
    <t xml:space="preserve">Fan growth multiplier</t>
  </si>
  <si>
    <t xml:space="preserve">Monthly churn</t>
  </si>
  <si>
    <t xml:space="preserve">Conservative</t>
  </si>
  <si>
    <t xml:space="preserve">Ambitious</t>
  </si>
  <si>
    <t xml:space="preserve">Active growth</t>
  </si>
  <si>
    <t xml:space="preserve">Active fan multiplier</t>
  </si>
  <si>
    <t xml:space="preserve">Active churn</t>
  </si>
  <si>
    <t xml:space="preserve">Creators (m36)</t>
  </si>
  <si>
    <t xml:space="preserve">Paying fans (m36)</t>
  </si>
  <si>
    <t xml:space="preserve">Year-3 platform revenue</t>
  </si>
  <si>
    <t xml:space="preserve">Break-even month</t>
  </si>
  <si>
    <t xml:space="preserve">Cash trough</t>
  </si>
  <si>
    <t xml:space="preserve">Creators</t>
  </si>
  <si>
    <t xml:space="preserve">New Fans</t>
  </si>
  <si>
    <t xml:space="preserve">Paying Fans</t>
  </si>
  <si>
    <t xml:space="preserve">GMV</t>
  </si>
  <si>
    <t xml:space="preserve">Platform Revenue</t>
  </si>
  <si>
    <t xml:space="preserve">Creator Payouts</t>
  </si>
  <si>
    <t xml:space="preserve">KYC</t>
  </si>
  <si>
    <t xml:space="preserve">Hosting</t>
  </si>
  <si>
    <t xml:space="preserve">Moderation</t>
  </si>
  <si>
    <t xml:space="preserve">Opex</t>
  </si>
  <si>
    <t xml:space="preserve">EBITDA</t>
  </si>
  <si>
    <t xml:space="preserve">Cumulative Cash</t>
  </si>
  <si>
    <t xml:space="preserve">Project 8 · Retail Inventory Policy (1,200 SKUs)</t>
  </si>
  <si>
    <t xml:space="preserve">Safety stock = z × σ × √LT (z by ABC class) · ROP = demand × LT + SS · status logic are live formulas</t>
  </si>
  <si>
    <t xml:space="preserve">SKU</t>
  </si>
  <si>
    <t xml:space="preserve">Unit Cost</t>
  </si>
  <si>
    <t xml:space="preserve">Unit Price</t>
  </si>
  <si>
    <t xml:space="preserve">Annual Units</t>
  </si>
  <si>
    <t xml:space="preserve">Avg Weekly</t>
  </si>
  <si>
    <t xml:space="preserve">CV</t>
  </si>
  <si>
    <t xml:space="preserve">ABC</t>
  </si>
  <si>
    <t xml:space="preserve">XYZ</t>
  </si>
  <si>
    <t xml:space="preserve">Lead Time (wks)</t>
  </si>
  <si>
    <t xml:space="preserve">On Hand</t>
  </si>
  <si>
    <t xml:space="preserve">Annual Revenue</t>
  </si>
  <si>
    <t xml:space="preserve">Service z</t>
  </si>
  <si>
    <t xml:space="preserve">Safety Stock</t>
  </si>
  <si>
    <t xml:space="preserve">Reorder Point</t>
  </si>
  <si>
    <t xml:space="preserve">Weeks Cover</t>
  </si>
  <si>
    <t xml:space="preserve">Stock Value</t>
  </si>
  <si>
    <t xml:space="preserve">SKUs</t>
  </si>
  <si>
    <t xml:space="preserve">Stock Value (R)</t>
  </si>
  <si>
    <t xml:space="preserve">SKU10650</t>
  </si>
  <si>
    <t xml:space="preserve">Kids</t>
  </si>
  <si>
    <t xml:space="preserve">A</t>
  </si>
  <si>
    <t xml:space="preserve">Stock-out risk</t>
  </si>
  <si>
    <t xml:space="preserve">SKU11072</t>
  </si>
  <si>
    <t xml:space="preserve">X</t>
  </si>
  <si>
    <t xml:space="preserve">Reorder now</t>
  </si>
  <si>
    <t xml:space="preserve">SKU10503</t>
  </si>
  <si>
    <t xml:space="preserve">Home</t>
  </si>
  <si>
    <t xml:space="preserve">Healthy</t>
  </si>
  <si>
    <t xml:space="preserve">SKU10696</t>
  </si>
  <si>
    <t xml:space="preserve">Z</t>
  </si>
  <si>
    <t xml:space="preserve">Overstock</t>
  </si>
  <si>
    <t xml:space="preserve">SKU10814</t>
  </si>
  <si>
    <t xml:space="preserve">Womenswear</t>
  </si>
  <si>
    <t xml:space="preserve">SKU10111</t>
  </si>
  <si>
    <t xml:space="preserve">SKU11125</t>
  </si>
  <si>
    <t xml:space="preserve">SKU10357</t>
  </si>
  <si>
    <t xml:space="preserve">Menswear</t>
  </si>
  <si>
    <t xml:space="preserve">SKU10215</t>
  </si>
  <si>
    <t xml:space="preserve">SKU10670</t>
  </si>
  <si>
    <t xml:space="preserve">SKU10733</t>
  </si>
  <si>
    <t xml:space="preserve">SKU10116</t>
  </si>
  <si>
    <t xml:space="preserve">Footwear</t>
  </si>
  <si>
    <t xml:space="preserve">SKU11087</t>
  </si>
  <si>
    <t xml:space="preserve">SKU10874</t>
  </si>
  <si>
    <t xml:space="preserve">SKU10352</t>
  </si>
  <si>
    <t xml:space="preserve">SKU10526</t>
  </si>
  <si>
    <t xml:space="preserve">SKU10774</t>
  </si>
  <si>
    <t xml:space="preserve">SKU10712</t>
  </si>
  <si>
    <t xml:space="preserve">SKU10226</t>
  </si>
  <si>
    <t xml:space="preserve">Beauty</t>
  </si>
  <si>
    <t xml:space="preserve">SKU11119</t>
  </si>
  <si>
    <t xml:space="preserve">SKU10678</t>
  </si>
  <si>
    <t xml:space="preserve">SKU10941</t>
  </si>
  <si>
    <t xml:space="preserve">SKU10164</t>
  </si>
  <si>
    <t xml:space="preserve">SKU10399</t>
  </si>
  <si>
    <t xml:space="preserve">SKU10601</t>
  </si>
  <si>
    <t xml:space="preserve">SKU10083</t>
  </si>
  <si>
    <t xml:space="preserve">SKU10301</t>
  </si>
  <si>
    <t xml:space="preserve">SKU10306</t>
  </si>
  <si>
    <t xml:space="preserve">SKU10827</t>
  </si>
  <si>
    <t xml:space="preserve">SKU11032</t>
  </si>
  <si>
    <t xml:space="preserve">SKU10046</t>
  </si>
  <si>
    <t xml:space="preserve">SKU10961</t>
  </si>
  <si>
    <t xml:space="preserve">SKU10833</t>
  </si>
  <si>
    <t xml:space="preserve">SKU10668</t>
  </si>
  <si>
    <t xml:space="preserve">SKU10079</t>
  </si>
  <si>
    <t xml:space="preserve">SKU10751</t>
  </si>
  <si>
    <t xml:space="preserve">SKU10069</t>
  </si>
  <si>
    <t xml:space="preserve">SKU10311</t>
  </si>
  <si>
    <t xml:space="preserve">SKU10293</t>
  </si>
  <si>
    <t xml:space="preserve">SKU11128</t>
  </si>
  <si>
    <t xml:space="preserve">SKU10426</t>
  </si>
  <si>
    <t xml:space="preserve">SKU11142</t>
  </si>
  <si>
    <t xml:space="preserve">SKU10446</t>
  </si>
  <si>
    <t xml:space="preserve">SKU10568</t>
  </si>
  <si>
    <t xml:space="preserve">SKU10587</t>
  </si>
  <si>
    <t xml:space="preserve">SKU10594</t>
  </si>
  <si>
    <t xml:space="preserve">SKU10027</t>
  </si>
  <si>
    <t xml:space="preserve">SKU10183</t>
  </si>
  <si>
    <t xml:space="preserve">SKU10225</t>
  </si>
  <si>
    <t xml:space="preserve">SKU10232</t>
  </si>
  <si>
    <t xml:space="preserve">SKU11139</t>
  </si>
  <si>
    <t xml:space="preserve">SKU10602</t>
  </si>
  <si>
    <t xml:space="preserve">SKU10859</t>
  </si>
  <si>
    <t xml:space="preserve">SKU10921</t>
  </si>
  <si>
    <t xml:space="preserve">SKU11160</t>
  </si>
  <si>
    <t xml:space="preserve">SKU10009</t>
  </si>
  <si>
    <t xml:space="preserve">SKU10636</t>
  </si>
  <si>
    <t xml:space="preserve">SKU11090</t>
  </si>
  <si>
    <t xml:space="preserve">SKU11122</t>
  </si>
  <si>
    <t xml:space="preserve">SKU10549</t>
  </si>
  <si>
    <t xml:space="preserve">SKU10846</t>
  </si>
  <si>
    <t xml:space="preserve">SKU11117</t>
  </si>
  <si>
    <t xml:space="preserve">SKU10528</t>
  </si>
  <si>
    <t xml:space="preserve">SKU10892</t>
  </si>
  <si>
    <t xml:space="preserve">SKU10410</t>
  </si>
  <si>
    <t xml:space="preserve">SKU10927</t>
  </si>
  <si>
    <t xml:space="preserve">SKU10295</t>
  </si>
  <si>
    <t xml:space="preserve">SKU10935</t>
  </si>
  <si>
    <t xml:space="preserve">SKU10351</t>
  </si>
  <si>
    <t xml:space="preserve">SKU11041</t>
  </si>
  <si>
    <t xml:space="preserve">SKU10182</t>
  </si>
  <si>
    <t xml:space="preserve">SKU10173</t>
  </si>
  <si>
    <t xml:space="preserve">SKU10115</t>
  </si>
  <si>
    <t xml:space="preserve">SKU10682</t>
  </si>
  <si>
    <t xml:space="preserve">SKU10476</t>
  </si>
  <si>
    <t xml:space="preserve">SKU10085</t>
  </si>
  <si>
    <t xml:space="preserve">SKU10643</t>
  </si>
  <si>
    <t xml:space="preserve">SKU10454</t>
  </si>
  <si>
    <t xml:space="preserve">SKU10300</t>
  </si>
  <si>
    <t xml:space="preserve">SKU10995</t>
  </si>
  <si>
    <t xml:space="preserve">SKU10796</t>
  </si>
  <si>
    <t xml:space="preserve">SKU10852</t>
  </si>
  <si>
    <t xml:space="preserve">SKU10276</t>
  </si>
  <si>
    <t xml:space="preserve">SKU10048</t>
  </si>
  <si>
    <t xml:space="preserve">SKU10211</t>
  </si>
  <si>
    <t xml:space="preserve">SKU10582</t>
  </si>
  <si>
    <t xml:space="preserve">SKU10908</t>
  </si>
  <si>
    <t xml:space="preserve">SKU10850</t>
  </si>
  <si>
    <t xml:space="preserve">SKU10740</t>
  </si>
  <si>
    <t xml:space="preserve">SKU10608</t>
  </si>
  <si>
    <t xml:space="preserve">SKU11191</t>
  </si>
  <si>
    <t xml:space="preserve">SKU10863</t>
  </si>
  <si>
    <t xml:space="preserve">SKU10987</t>
  </si>
  <si>
    <t xml:space="preserve">SKU10002</t>
  </si>
  <si>
    <t xml:space="preserve">SKU10087</t>
  </si>
  <si>
    <t xml:space="preserve">SKU10513</t>
  </si>
  <si>
    <t xml:space="preserve">SKU10757</t>
  </si>
  <si>
    <t xml:space="preserve">SKU10406</t>
  </si>
  <si>
    <t xml:space="preserve">SKU10270</t>
  </si>
  <si>
    <t xml:space="preserve">SKU10197</t>
  </si>
  <si>
    <t xml:space="preserve">SKU10033</t>
  </si>
  <si>
    <t xml:space="preserve">SKU10174</t>
  </si>
  <si>
    <t xml:space="preserve">SKU10422</t>
  </si>
  <si>
    <t xml:space="preserve">SKU10214</t>
  </si>
  <si>
    <t xml:space="preserve">SKU10884</t>
  </si>
  <si>
    <t xml:space="preserve">SKU10449</t>
  </si>
  <si>
    <t xml:space="preserve">SKU10555</t>
  </si>
  <si>
    <t xml:space="preserve">SKU10045</t>
  </si>
  <si>
    <t xml:space="preserve">SKU10284</t>
  </si>
  <si>
    <t xml:space="preserve">SKU10481</t>
  </si>
  <si>
    <t xml:space="preserve">SKU10312</t>
  </si>
  <si>
    <t xml:space="preserve">SKU10596</t>
  </si>
  <si>
    <t xml:space="preserve">SKU10486</t>
  </si>
  <si>
    <t xml:space="preserve">SKU10540</t>
  </si>
  <si>
    <t xml:space="preserve">SKU10577</t>
  </si>
  <si>
    <t xml:space="preserve">SKU10375</t>
  </si>
  <si>
    <t xml:space="preserve">SKU11174</t>
  </si>
  <si>
    <t xml:space="preserve">SKU10524</t>
  </si>
  <si>
    <t xml:space="preserve">SKU11137</t>
  </si>
  <si>
    <t xml:space="preserve">SKU10488</t>
  </si>
  <si>
    <t xml:space="preserve">SKU11155</t>
  </si>
  <si>
    <t xml:space="preserve">SKU10326</t>
  </si>
  <si>
    <t xml:space="preserve">SKU10805</t>
  </si>
  <si>
    <t xml:space="preserve">SKU10635</t>
  </si>
  <si>
    <t xml:space="preserve">SKU11003</t>
  </si>
  <si>
    <t xml:space="preserve">SKU10709</t>
  </si>
  <si>
    <t xml:space="preserve">SKU10342</t>
  </si>
  <si>
    <t xml:space="preserve">SKU10721</t>
  </si>
  <si>
    <t xml:space="preserve">SKU10484</t>
  </si>
  <si>
    <t xml:space="preserve">SKU10600</t>
  </si>
  <si>
    <t xml:space="preserve">SKU11076</t>
  </si>
  <si>
    <t xml:space="preserve">SKU10345</t>
  </si>
  <si>
    <t xml:space="preserve">SKU10082</t>
  </si>
  <si>
    <t xml:space="preserve">SKU10968</t>
  </si>
  <si>
    <t xml:space="preserve">SKU10669</t>
  </si>
  <si>
    <t xml:space="preserve">SKU10787</t>
  </si>
  <si>
    <t xml:space="preserve">SKU10698</t>
  </si>
  <si>
    <t xml:space="preserve">SKU10993</t>
  </si>
  <si>
    <t xml:space="preserve">SKU10625</t>
  </si>
  <si>
    <t xml:space="preserve">SKU10156</t>
  </si>
  <si>
    <t xml:space="preserve">SKU10383</t>
  </si>
  <si>
    <t xml:space="preserve">SKU11075</t>
  </si>
  <si>
    <t xml:space="preserve">SKU10950</t>
  </si>
  <si>
    <t xml:space="preserve">SKU10776</t>
  </si>
  <si>
    <t xml:space="preserve">SKU10546</t>
  </si>
  <si>
    <t xml:space="preserve">SKU11136</t>
  </si>
  <si>
    <t xml:space="preserve">SKU10769</t>
  </si>
  <si>
    <t xml:space="preserve">SKU10485</t>
  </si>
  <si>
    <t xml:space="preserve">SKU11017</t>
  </si>
  <si>
    <t xml:space="preserve">SKU10209</t>
  </si>
  <si>
    <t xml:space="preserve">SKU10256</t>
  </si>
  <si>
    <t xml:space="preserve">SKU10122</t>
  </si>
  <si>
    <t xml:space="preserve">SKU10121</t>
  </si>
  <si>
    <t xml:space="preserve">SKU11106</t>
  </si>
  <si>
    <t xml:space="preserve">SKU10593</t>
  </si>
  <si>
    <t xml:space="preserve">SKU10868</t>
  </si>
  <si>
    <t xml:space="preserve">SKU10614</t>
  </si>
  <si>
    <t xml:space="preserve">SKU10618</t>
  </si>
  <si>
    <t xml:space="preserve">SKU11010</t>
  </si>
  <si>
    <t xml:space="preserve">SKU10630</t>
  </si>
  <si>
    <t xml:space="preserve">SKU10551</t>
  </si>
  <si>
    <t xml:space="preserve">SKU10394</t>
  </si>
  <si>
    <t xml:space="preserve">SKU11030</t>
  </si>
  <si>
    <t xml:space="preserve">SKU10001</t>
  </si>
  <si>
    <t xml:space="preserve">SKU10896</t>
  </si>
  <si>
    <t xml:space="preserve">SKU10372</t>
  </si>
  <si>
    <t xml:space="preserve">SKU10227</t>
  </si>
  <si>
    <t xml:space="preserve">SKU10869</t>
  </si>
  <si>
    <t xml:space="preserve">SKU10179</t>
  </si>
  <si>
    <t xml:space="preserve">SKU10023</t>
  </si>
  <si>
    <t xml:space="preserve">SKU11011</t>
  </si>
  <si>
    <t xml:space="preserve">SKU10841</t>
  </si>
  <si>
    <t xml:space="preserve">SKU10795</t>
  </si>
  <si>
    <t xml:space="preserve">SKU10963</t>
  </si>
  <si>
    <t xml:space="preserve">SKU10567</t>
  </si>
  <si>
    <t xml:space="preserve">SKU10701</t>
  </si>
  <si>
    <t xml:space="preserve">SKU10336</t>
  </si>
  <si>
    <t xml:space="preserve">SKU10387</t>
  </si>
  <si>
    <t xml:space="preserve">SKU10268</t>
  </si>
  <si>
    <t xml:space="preserve">SKU10767</t>
  </si>
  <si>
    <t xml:space="preserve">SKU10677</t>
  </si>
  <si>
    <t xml:space="preserve">SKU11131</t>
  </si>
  <si>
    <t xml:space="preserve">SKU10561</t>
  </si>
  <si>
    <t xml:space="preserve">SKU11154</t>
  </si>
  <si>
    <t xml:space="preserve">SKU10088</t>
  </si>
  <si>
    <t xml:space="preserve">SKU10617</t>
  </si>
  <si>
    <t xml:space="preserve">SKU10746</t>
  </si>
  <si>
    <t xml:space="preserve">SKU10231</t>
  </si>
  <si>
    <t xml:space="preserve">SKU10604</t>
  </si>
  <si>
    <t xml:space="preserve">SKU10096</t>
  </si>
  <si>
    <t xml:space="preserve">SKU10349</t>
  </si>
  <si>
    <t xml:space="preserve">SKU11149</t>
  </si>
  <si>
    <t xml:space="preserve">SKU11008</t>
  </si>
  <si>
    <t xml:space="preserve">SKU10904</t>
  </si>
  <si>
    <t xml:space="preserve">SKU10095</t>
  </si>
  <si>
    <t xml:space="preserve">SKU10510</t>
  </si>
  <si>
    <t xml:space="preserve">SKU10520</t>
  </si>
  <si>
    <t xml:space="preserve">SKU11156</t>
  </si>
  <si>
    <t xml:space="preserve">SKU10794</t>
  </si>
  <si>
    <t xml:space="preserve">SKU10842</t>
  </si>
  <si>
    <t xml:space="preserve">SKU10728</t>
  </si>
  <si>
    <t xml:space="preserve">SKU10411</t>
  </si>
  <si>
    <t xml:space="preserve">SKU11168</t>
  </si>
  <si>
    <t xml:space="preserve">SKU10058</t>
  </si>
  <si>
    <t xml:space="preserve">SKU11042</t>
  </si>
  <si>
    <t xml:space="preserve">SKU10690</t>
  </si>
  <si>
    <t xml:space="preserve">SKU10483</t>
  </si>
  <si>
    <t xml:space="preserve">SKU10119</t>
  </si>
  <si>
    <t xml:space="preserve">SKU10667</t>
  </si>
  <si>
    <t xml:space="preserve">SKU10452</t>
  </si>
  <si>
    <t xml:space="preserve">SKU10622</t>
  </si>
  <si>
    <t xml:space="preserve">SKU10715</t>
  </si>
  <si>
    <t xml:space="preserve">SKU11079</t>
  </si>
  <si>
    <t xml:space="preserve">SKU10262</t>
  </si>
  <si>
    <t xml:space="preserve">SKU10460</t>
  </si>
  <si>
    <t xml:space="preserve">SKU10599</t>
  </si>
  <si>
    <t xml:space="preserve">SKU10739</t>
  </si>
  <si>
    <t xml:space="preserve">SKU10858</t>
  </si>
  <si>
    <t xml:space="preserve">SKU10158</t>
  </si>
  <si>
    <t xml:space="preserve">SKU10853</t>
  </si>
  <si>
    <t xml:space="preserve">SKU11027</t>
  </si>
  <si>
    <t xml:space="preserve">SKU10416</t>
  </si>
  <si>
    <t xml:space="preserve">SKU11094</t>
  </si>
  <si>
    <t xml:space="preserve">SKU10441</t>
  </si>
  <si>
    <t xml:space="preserve">SKU10989</t>
  </si>
  <si>
    <t xml:space="preserve">SKU10706</t>
  </si>
  <si>
    <t xml:space="preserve">SKU10536</t>
  </si>
  <si>
    <t xml:space="preserve">SKU10448</t>
  </si>
  <si>
    <t xml:space="preserve">SKU10163</t>
  </si>
  <si>
    <t xml:space="preserve">SKU10194</t>
  </si>
  <si>
    <t xml:space="preserve">SKU10140</t>
  </si>
  <si>
    <t xml:space="preserve">SKU10834</t>
  </si>
  <si>
    <t xml:space="preserve">SKU10671</t>
  </si>
  <si>
    <t xml:space="preserve">SKU11052</t>
  </si>
  <si>
    <t xml:space="preserve">SKU10193</t>
  </si>
  <si>
    <t xml:space="preserve">SKU11188</t>
  </si>
  <si>
    <t xml:space="preserve">SKU10603</t>
  </si>
  <si>
    <t xml:space="preserve">SKU10855</t>
  </si>
  <si>
    <t xml:space="preserve">SKU10816</t>
  </si>
  <si>
    <t xml:space="preserve">SKU10442</t>
  </si>
  <si>
    <t xml:space="preserve">SKU10059</t>
  </si>
  <si>
    <t xml:space="preserve">SKU11162</t>
  </si>
  <si>
    <t xml:space="preserve">SKU11001</t>
  </si>
  <si>
    <t xml:space="preserve">SKU10105</t>
  </si>
  <si>
    <t xml:space="preserve">SKU10355</t>
  </si>
  <si>
    <t xml:space="preserve">SKU10835</t>
  </si>
  <si>
    <t xml:space="preserve">SKU10592</t>
  </si>
  <si>
    <t xml:space="preserve">SKU10569</t>
  </si>
  <si>
    <t xml:space="preserve">SKU11182</t>
  </si>
  <si>
    <t xml:space="preserve">SKU11014</t>
  </si>
  <si>
    <t xml:space="preserve">SKU11053</t>
  </si>
  <si>
    <t xml:space="preserve">SKU10350</t>
  </si>
  <si>
    <t xml:space="preserve">SKU10694</t>
  </si>
  <si>
    <t xml:space="preserve">SKU10472</t>
  </si>
  <si>
    <t xml:space="preserve">SKU10557</t>
  </si>
  <si>
    <t xml:space="preserve">SKU10982</t>
  </si>
  <si>
    <t xml:space="preserve">SKU10980</t>
  </si>
  <si>
    <t xml:space="preserve">SKU10388</t>
  </si>
  <si>
    <t xml:space="preserve">SKU11007</t>
  </si>
  <si>
    <t xml:space="preserve">SKU10500</t>
  </si>
  <si>
    <t xml:space="preserve">SKU10278</t>
  </si>
  <si>
    <t xml:space="preserve">SKU10233</t>
  </si>
  <si>
    <t xml:space="preserve">SKU10726</t>
  </si>
  <si>
    <t xml:space="preserve">SKU11134</t>
  </si>
  <si>
    <t xml:space="preserve">SKU10039</t>
  </si>
  <si>
    <t xml:space="preserve">SKU11185</t>
  </si>
  <si>
    <t xml:space="preserve">SKU10912</t>
  </si>
  <si>
    <t xml:space="preserve">SKU10470</t>
  </si>
  <si>
    <t xml:space="preserve">SKU11026</t>
  </si>
  <si>
    <t xml:space="preserve">SKU10616</t>
  </si>
  <si>
    <t xml:space="preserve">SKU10253</t>
  </si>
  <si>
    <t xml:space="preserve">SKU10086</t>
  </si>
  <si>
    <t xml:space="preserve">SKU10113</t>
  </si>
  <si>
    <t xml:space="preserve">SKU10050</t>
  </si>
  <si>
    <t xml:space="preserve">SKU10219</t>
  </si>
  <si>
    <t xml:space="preserve">SKU11056</t>
  </si>
  <si>
    <t xml:space="preserve">SKU10374</t>
  </si>
  <si>
    <t xml:space="preserve">SKU10718</t>
  </si>
  <si>
    <t xml:space="preserve">SKU11178</t>
  </si>
  <si>
    <t xml:space="preserve">SKU10289</t>
  </si>
  <si>
    <t xml:space="preserve">SKU10647</t>
  </si>
  <si>
    <t xml:space="preserve">SKU10303</t>
  </si>
  <si>
    <t xml:space="preserve">SKU10501</t>
  </si>
  <si>
    <t xml:space="preserve">SKU10999</t>
  </si>
  <si>
    <t xml:space="preserve">SKU10714</t>
  </si>
  <si>
    <t xml:space="preserve">SKU10007</t>
  </si>
  <si>
    <t xml:space="preserve">SKU10700</t>
  </si>
  <si>
    <t xml:space="preserve">SKU10651</t>
  </si>
  <si>
    <t xml:space="preserve">SKU10627</t>
  </si>
  <si>
    <t xml:space="preserve">SKU11159</t>
  </si>
  <si>
    <t xml:space="preserve">SKU10051</t>
  </si>
  <si>
    <t xml:space="preserve">SKU10768</t>
  </si>
  <si>
    <t xml:space="preserve">SKU10356</t>
  </si>
  <si>
    <t xml:space="preserve">SKU10631</t>
  </si>
  <si>
    <t xml:space="preserve">SKU10307</t>
  </si>
  <si>
    <t xml:space="preserve">SKU10126</t>
  </si>
  <si>
    <t xml:space="preserve">SKU10861</t>
  </si>
  <si>
    <t xml:space="preserve">SKU10418</t>
  </si>
  <si>
    <t xml:space="preserve">SKU10923</t>
  </si>
  <si>
    <t xml:space="preserve">SKU10016</t>
  </si>
  <si>
    <t xml:space="preserve">SKU10196</t>
  </si>
  <si>
    <t xml:space="preserve">SKU10731</t>
  </si>
  <si>
    <t xml:space="preserve">B</t>
  </si>
  <si>
    <t xml:space="preserve">SKU10120</t>
  </si>
  <si>
    <t xml:space="preserve">SKU10504</t>
  </si>
  <si>
    <t xml:space="preserve">SKU11048</t>
  </si>
  <si>
    <t xml:space="preserve">SKU10754</t>
  </si>
  <si>
    <t xml:space="preserve">SKU10803</t>
  </si>
  <si>
    <t xml:space="preserve">SKU10077</t>
  </si>
  <si>
    <t xml:space="preserve">SKU10772</t>
  </si>
  <si>
    <t xml:space="preserve">SKU11153</t>
  </si>
  <si>
    <t xml:space="preserve">SKU10753</t>
  </si>
  <si>
    <t xml:space="preserve">SKU11184</t>
  </si>
  <si>
    <t xml:space="preserve">SKU10843</t>
  </si>
  <si>
    <t xml:space="preserve">SKU10825</t>
  </si>
  <si>
    <t xml:space="preserve">SKU10346</t>
  </si>
  <si>
    <t xml:space="preserve">SKU10660</t>
  </si>
  <si>
    <t xml:space="preserve">SKU10542</t>
  </si>
  <si>
    <t xml:space="preserve">SKU10465</t>
  </si>
  <si>
    <t xml:space="preserve">SKU10953</t>
  </si>
  <si>
    <t xml:space="preserve">SKU11196</t>
  </si>
  <si>
    <t xml:space="preserve">SKU10316</t>
  </si>
  <si>
    <t xml:space="preserve">SKU10808</t>
  </si>
  <si>
    <t xml:space="preserve">SKU11126</t>
  </si>
  <si>
    <t xml:space="preserve">SKU10992</t>
  </si>
  <si>
    <t xml:space="preserve">SKU10038</t>
  </si>
  <si>
    <t xml:space="preserve">SKU10529</t>
  </si>
  <si>
    <t xml:space="preserve">SKU10915</t>
  </si>
  <si>
    <t xml:space="preserve">SKU11073</t>
  </si>
  <si>
    <t xml:space="preserve">SKU10693</t>
  </si>
  <si>
    <t xml:space="preserve">SKU10040</t>
  </si>
  <si>
    <t xml:space="preserve">SKU10413</t>
  </si>
  <si>
    <t xml:space="preserve">SKU10872</t>
  </si>
  <si>
    <t xml:space="preserve">SKU10395</t>
  </si>
  <si>
    <t xml:space="preserve">SKU10836</t>
  </si>
  <si>
    <t xml:space="preserve">SKU10730</t>
  </si>
  <si>
    <t xml:space="preserve">SKU10337</t>
  </si>
  <si>
    <t xml:space="preserve">SKU10109</t>
  </si>
  <si>
    <t xml:space="preserve">SKU10358</t>
  </si>
  <si>
    <t xml:space="preserve">SKU10117</t>
  </si>
  <si>
    <t xml:space="preserve">SKU10674</t>
  </si>
  <si>
    <t xml:space="preserve">SKU11198</t>
  </si>
  <si>
    <t xml:space="preserve">SKU11031</t>
  </si>
  <si>
    <t xml:space="preserve">SKU10619</t>
  </si>
  <si>
    <t xml:space="preserve">SKU10955</t>
  </si>
  <si>
    <t xml:space="preserve">SKU10820</t>
  </si>
  <si>
    <t xml:space="preserve">SKU10525</t>
  </si>
  <si>
    <t xml:space="preserve">SKU10373</t>
  </si>
  <si>
    <t xml:space="preserve">SKU10308</t>
  </si>
  <si>
    <t xml:space="preserve">SKU10499</t>
  </si>
  <si>
    <t xml:space="preserve">SKU10979</t>
  </si>
  <si>
    <t xml:space="preserve">SKU10203</t>
  </si>
  <si>
    <t xml:space="preserve">SKU10034</t>
  </si>
  <si>
    <t xml:space="preserve">SKU10440</t>
  </si>
  <si>
    <t xml:space="preserve">SKU10517</t>
  </si>
  <si>
    <t xml:space="preserve">SKU10946</t>
  </si>
  <si>
    <t xml:space="preserve">SKU10862</t>
  </si>
  <si>
    <t xml:space="preserve">SKU10518</t>
  </si>
  <si>
    <t xml:space="preserve">SKU10641</t>
  </si>
  <si>
    <t xml:space="preserve">SKU10202</t>
  </si>
  <si>
    <t xml:space="preserve">SKU10743</t>
  </si>
  <si>
    <t xml:space="preserve">SKU10141</t>
  </si>
  <si>
    <t xml:space="preserve">SKU11169</t>
  </si>
  <si>
    <t xml:space="preserve">SKU10716</t>
  </si>
  <si>
    <t xml:space="preserve">SKU10210</t>
  </si>
  <si>
    <t xml:space="preserve">SKU10321</t>
  </si>
  <si>
    <t xml:space="preserve">SKU10628</t>
  </si>
  <si>
    <t xml:space="preserve">SKU10200</t>
  </si>
  <si>
    <t xml:space="preserve">SKU10735</t>
  </si>
  <si>
    <t xml:space="preserve">SKU10281</t>
  </si>
  <si>
    <t xml:space="preserve">SKU10789</t>
  </si>
  <si>
    <t xml:space="preserve">SKU10702</t>
  </si>
  <si>
    <t xml:space="preserve">SKU10565</t>
  </si>
  <si>
    <t xml:space="preserve">SKU10063</t>
  </si>
  <si>
    <t xml:space="preserve">SKU11068</t>
  </si>
  <si>
    <t xml:space="preserve">SKU11151</t>
  </si>
  <si>
    <t xml:space="preserve">SKU10421</t>
  </si>
  <si>
    <t xml:space="preserve">SKU11078</t>
  </si>
  <si>
    <t xml:space="preserve">SKU10434</t>
  </si>
  <si>
    <t xml:space="preserve">SKU10612</t>
  </si>
  <si>
    <t xml:space="preserve">SKU10429</t>
  </si>
  <si>
    <t xml:space="preserve">SKU10890</t>
  </si>
  <si>
    <t xml:space="preserve">SKU10851</t>
  </si>
  <si>
    <t xml:space="preserve">SKU10223</t>
  </si>
  <si>
    <t xml:space="preserve">SKU11084</t>
  </si>
  <si>
    <t xml:space="preserve">SKU10147</t>
  </si>
  <si>
    <t xml:space="preserve">SKU10400</t>
  </si>
  <si>
    <t xml:space="preserve">SKU11004</t>
  </si>
  <si>
    <t xml:space="preserve">SKU10431</t>
  </si>
  <si>
    <t xml:space="preserve">SKU10137</t>
  </si>
  <si>
    <t xml:space="preserve">SKU11054</t>
  </si>
  <si>
    <t xml:space="preserve">SKU10514</t>
  </si>
  <si>
    <t xml:space="preserve">SKU10273</t>
  </si>
  <si>
    <t xml:space="preserve">SKU10101</t>
  </si>
  <si>
    <t xml:space="preserve">SKU10081</t>
  </si>
  <si>
    <t xml:space="preserve">SKU10474</t>
  </si>
  <si>
    <t xml:space="preserve">SKU10473</t>
  </si>
  <si>
    <t xml:space="preserve">SKU10436</t>
  </si>
  <si>
    <t xml:space="preserve">SKU10320</t>
  </si>
  <si>
    <t xml:space="preserve">SKU10573</t>
  </si>
  <si>
    <t xml:space="preserve">SKU10331</t>
  </si>
  <si>
    <t xml:space="preserve">SKU10732</t>
  </si>
  <si>
    <t xml:space="preserve">SKU10703</t>
  </si>
  <si>
    <t xml:space="preserve">SKU10588</t>
  </si>
  <si>
    <t xml:space="preserve">SKU10000</t>
  </si>
  <si>
    <t xml:space="preserve">SKU11069</t>
  </si>
  <si>
    <t xml:space="preserve">SKU10873</t>
  </si>
  <si>
    <t xml:space="preserve">SKU11101</t>
  </si>
  <si>
    <t xml:space="preserve">SKU10793</t>
  </si>
  <si>
    <t xml:space="preserve">SKU10534</t>
  </si>
  <si>
    <t xml:space="preserve">SKU11067</t>
  </si>
  <si>
    <t xml:space="preserve">SKU10124</t>
  </si>
  <si>
    <t xml:space="preserve">SKU10815</t>
  </si>
  <si>
    <t xml:space="preserve">SKU10409</t>
  </si>
  <si>
    <t xml:space="preserve">SKU10985</t>
  </si>
  <si>
    <t xml:space="preserve">SKU11148</t>
  </si>
  <si>
    <t xml:space="preserve">SKU11088</t>
  </si>
  <si>
    <t xml:space="preserve">SKU10466</t>
  </si>
  <si>
    <t xml:space="preserve">SKU10901</t>
  </si>
  <si>
    <t xml:space="preserve">SKU10467</t>
  </si>
  <si>
    <t xml:space="preserve">SKU10294</t>
  </si>
  <si>
    <t xml:space="preserve">SKU10244</t>
  </si>
  <si>
    <t xml:space="preserve">SKU11093</t>
  </si>
  <si>
    <t xml:space="preserve">SKU10723</t>
  </si>
  <si>
    <t xml:space="preserve">SKU10523</t>
  </si>
  <si>
    <t xml:space="preserve">SKU10153</t>
  </si>
  <si>
    <t xml:space="preserve">SKU10766</t>
  </si>
  <si>
    <t xml:space="preserve">SKU10785</t>
  </si>
  <si>
    <t xml:space="preserve">SKU10022</t>
  </si>
  <si>
    <t xml:space="preserve">SKU11066</t>
  </si>
  <si>
    <t xml:space="preserve">SKU10161</t>
  </si>
  <si>
    <t xml:space="preserve">SKU10292</t>
  </si>
  <si>
    <t xml:space="preserve">SKU10494</t>
  </si>
  <si>
    <t xml:space="preserve">SKU10456</t>
  </si>
  <si>
    <t xml:space="preserve">SKU11016</t>
  </si>
  <si>
    <t xml:space="preserve">SKU10610</t>
  </si>
  <si>
    <t xml:space="preserve">SKU11164</t>
  </si>
  <si>
    <t xml:space="preserve">SKU10970</t>
  </si>
  <si>
    <t xml:space="preserve">SKU10938</t>
  </si>
  <si>
    <t xml:space="preserve">SKU11077</t>
  </si>
  <si>
    <t xml:space="preserve">SKU10314</t>
  </si>
  <si>
    <t xml:space="preserve">SKU10031</t>
  </si>
  <si>
    <t xml:space="preserve">SKU10258</t>
  </si>
  <si>
    <t xml:space="preserve">SKU10644</t>
  </si>
  <si>
    <t xml:space="preserve">SKU10490</t>
  </si>
  <si>
    <t xml:space="preserve">SKU11082</t>
  </si>
  <si>
    <t xml:space="preserve">SKU11194</t>
  </si>
  <si>
    <t xml:space="preserve">SKU10972</t>
  </si>
  <si>
    <t xml:space="preserve">SKU11092</t>
  </si>
  <si>
    <t xml:space="preserve">SKU10586</t>
  </si>
  <si>
    <t xml:space="preserve">SKU10937</t>
  </si>
  <si>
    <t xml:space="preserve">SKU11181</t>
  </si>
  <si>
    <t xml:space="preserve">SKU10857</t>
  </si>
  <si>
    <t xml:space="preserve">SKU11022</t>
  </si>
  <si>
    <t xml:space="preserve">SKU10477</t>
  </si>
  <si>
    <t xml:space="preserve">SKU10747</t>
  </si>
  <si>
    <t xml:space="preserve">SKU10338</t>
  </si>
  <si>
    <t xml:space="preserve">SKU10166</t>
  </si>
  <si>
    <t xml:space="preserve">SKU10527</t>
  </si>
  <si>
    <t xml:space="preserve">SKU10206</t>
  </si>
  <si>
    <t xml:space="preserve">SKU10216</t>
  </si>
  <si>
    <t xml:space="preserve">SKU10611</t>
  </si>
  <si>
    <t xml:space="preserve">SKU10067</t>
  </si>
  <si>
    <t xml:space="preserve">SKU10250</t>
  </si>
  <si>
    <t xml:space="preserve">SKU10204</t>
  </si>
  <si>
    <t xml:space="preserve">SKU11171</t>
  </si>
  <si>
    <t xml:space="preserve">SKU10962</t>
  </si>
  <si>
    <t xml:space="preserve">SKU11071</t>
  </si>
  <si>
    <t xml:space="preserve">SKU10323</t>
  </si>
  <si>
    <t xml:space="preserve">SKU10876</t>
  </si>
  <si>
    <t xml:space="preserve">SKU10558</t>
  </si>
  <si>
    <t xml:space="preserve">SKU10958</t>
  </si>
  <si>
    <t xml:space="preserve">SKU10984</t>
  </si>
  <si>
    <t xml:space="preserve">SKU10479</t>
  </si>
  <si>
    <t xml:space="preserve">SKU10864</t>
  </si>
  <si>
    <t xml:space="preserve">SKU10222</t>
  </si>
  <si>
    <t xml:space="preserve">SKU10296</t>
  </si>
  <si>
    <t xml:space="preserve">SKU10821</t>
  </si>
  <si>
    <t xml:space="preserve">SKU11102</t>
  </si>
  <si>
    <t xml:space="preserve">SKU10139</t>
  </si>
  <si>
    <t xml:space="preserve">SKU10424</t>
  </si>
  <si>
    <t xml:space="preserve">SKU10871</t>
  </si>
  <si>
    <t xml:space="preserve">SKU10965</t>
  </si>
  <si>
    <t xml:space="preserve">SKU10128</t>
  </si>
  <si>
    <t xml:space="preserve">SKU10658</t>
  </si>
  <si>
    <t xml:space="preserve">SKU10578</t>
  </si>
  <si>
    <t xml:space="preserve">SKU11195</t>
  </si>
  <si>
    <t xml:space="preserve">SKU10943</t>
  </si>
  <si>
    <t xml:space="preserve">SKU10462</t>
  </si>
  <si>
    <t xml:space="preserve">SKU10515</t>
  </si>
  <si>
    <t xml:space="preserve">SKU10071</t>
  </si>
  <si>
    <t xml:space="preserve">SKU10189</t>
  </si>
  <si>
    <t xml:space="preserve">SKU10797</t>
  </si>
  <si>
    <t xml:space="preserve">SKU10899</t>
  </si>
  <si>
    <t xml:space="preserve">SKU10144</t>
  </si>
  <si>
    <t xml:space="preserve">SKU10221</t>
  </si>
  <si>
    <t xml:space="preserve">SKU10142</t>
  </si>
  <si>
    <t xml:space="preserve">SKU10990</t>
  </si>
  <si>
    <t xml:space="preserve">SKU10639</t>
  </si>
  <si>
    <t xml:space="preserve">SKU10640</t>
  </si>
  <si>
    <t xml:space="preserve">SKU10255</t>
  </si>
  <si>
    <t xml:space="preserve">SKU10502</t>
  </si>
  <si>
    <t xml:space="preserve">SKU10812</t>
  </si>
  <si>
    <t xml:space="preserve">SKU10123</t>
  </si>
  <si>
    <t xml:space="preserve">SKU10697</t>
  </si>
  <si>
    <t xml:space="preserve">SKU10689</t>
  </si>
  <si>
    <t xml:space="preserve">SKU10167</t>
  </si>
  <si>
    <t xml:space="preserve">SKU10015</t>
  </si>
  <si>
    <t xml:space="preserve">SKU10246</t>
  </si>
  <si>
    <t xml:space="preserve">SKU11118</t>
  </si>
  <si>
    <t xml:space="preserve">SKU10106</t>
  </si>
  <si>
    <t xml:space="preserve">SKU10275</t>
  </si>
  <si>
    <t xml:space="preserve">SKU10291</t>
  </si>
  <si>
    <t xml:space="preserve">SKU11080</t>
  </si>
  <si>
    <t xml:space="preserve">SKU10711</t>
  </si>
  <si>
    <t xml:space="preserve">SKU10832</t>
  </si>
  <si>
    <t xml:space="preserve">SKU11099</t>
  </si>
  <si>
    <t xml:space="preserve">SKU10531</t>
  </si>
  <si>
    <t xml:space="preserve">SKU10114</t>
  </si>
  <si>
    <t xml:space="preserve">SKU10998</t>
  </si>
  <si>
    <t xml:space="preserve">SKU11110</t>
  </si>
  <si>
    <t xml:space="preserve">SKU10606</t>
  </si>
  <si>
    <t xml:space="preserve">SKU10288</t>
  </si>
  <si>
    <t xml:space="preserve">SKU10878</t>
  </si>
  <si>
    <t xml:space="preserve">SKU11111</t>
  </si>
  <si>
    <t xml:space="preserve">SKU10783</t>
  </si>
  <si>
    <t xml:space="preserve">SKU10813</t>
  </si>
  <si>
    <t xml:space="preserve">SKU10877</t>
  </si>
  <si>
    <t xml:space="preserve">SKU10447</t>
  </si>
  <si>
    <t xml:space="preserve">SKU10533</t>
  </si>
  <si>
    <t xml:space="preserve">SKU10566</t>
  </si>
  <si>
    <t xml:space="preserve">SKU11123</t>
  </si>
  <si>
    <t xml:space="preserve">SKU10605</t>
  </si>
  <si>
    <t xml:space="preserve">SKU10389</t>
  </si>
  <si>
    <t xml:space="preserve">SKU10653</t>
  </si>
  <si>
    <t xml:space="preserve">SKU10778</t>
  </si>
  <si>
    <t xml:space="preserve">SKU10620</t>
  </si>
  <si>
    <t xml:space="preserve">SKU10224</t>
  </si>
  <si>
    <t xml:space="preserve">SKU11025</t>
  </si>
  <si>
    <t xml:space="preserve">SKU11039</t>
  </si>
  <si>
    <t xml:space="preserve">SKU10415</t>
  </si>
  <si>
    <t xml:space="preserve">SKU10043</t>
  </si>
  <si>
    <t xml:space="preserve">SKU10056</t>
  </si>
  <si>
    <t xml:space="preserve">SKU10828</t>
  </si>
  <si>
    <t xml:space="preserve">SKU10786</t>
  </si>
  <si>
    <t xml:space="preserve">SKU10439</t>
  </si>
  <si>
    <t xml:space="preserve">SKU11197</t>
  </si>
  <si>
    <t xml:space="preserve">SKU11104</t>
  </si>
  <si>
    <t xml:space="preserve">SKU10966</t>
  </si>
  <si>
    <t xml:space="preserve">SKU10947</t>
  </si>
  <si>
    <t xml:space="preserve">SKU10148</t>
  </si>
  <si>
    <t xml:space="preserve">SKU10177</t>
  </si>
  <si>
    <t xml:space="preserve">SKU11176</t>
  </si>
  <si>
    <t xml:space="preserve">SKU10933</t>
  </si>
  <si>
    <t xml:space="preserve">SKU10591</t>
  </si>
  <si>
    <t xml:space="preserve">SKU10613</t>
  </si>
  <si>
    <t xml:space="preserve">SKU10249</t>
  </si>
  <si>
    <t xml:space="preserve">SKU10497</t>
  </si>
  <si>
    <t xml:space="preserve">SKU10981</t>
  </si>
  <si>
    <t xml:space="preserve">SKU11107</t>
  </si>
  <si>
    <t xml:space="preserve">SKU10280</t>
  </si>
  <si>
    <t xml:space="preserve">SKU10134</t>
  </si>
  <si>
    <t xml:space="preserve">SKU10018</t>
  </si>
  <si>
    <t xml:space="preserve">SKU11193</t>
  </si>
  <si>
    <t xml:space="preserve">SKU11070</t>
  </si>
  <si>
    <t xml:space="preserve">SKU10471</t>
  </si>
  <si>
    <t xml:space="preserve">SKU10727</t>
  </si>
  <si>
    <t xml:space="preserve">SKU10742</t>
  </si>
  <si>
    <t xml:space="preserve">SKU11152</t>
  </si>
  <si>
    <t xml:space="preserve">SKU10824</t>
  </si>
  <si>
    <t xml:space="preserve">SKU10559</t>
  </si>
  <si>
    <t xml:space="preserve">SKU10265</t>
  </si>
  <si>
    <t xml:space="preserve">SKU10044</t>
  </si>
  <si>
    <t xml:space="preserve">SKU10129</t>
  </si>
  <si>
    <t xml:space="preserve">SKU10333</t>
  </si>
  <si>
    <t xml:space="preserve">SKU10381</t>
  </si>
  <si>
    <t xml:space="preserve">SKU10318</t>
  </si>
  <si>
    <t xml:space="preserve">SKU10597</t>
  </si>
  <si>
    <t xml:space="preserve">SKU10898</t>
  </si>
  <si>
    <t xml:space="preserve">SKU10198</t>
  </si>
  <si>
    <t xml:space="preserve">SKU10362</t>
  </si>
  <si>
    <t xml:space="preserve">SKU10365</t>
  </si>
  <si>
    <t xml:space="preserve">SKU10865</t>
  </si>
  <si>
    <t xml:space="preserve">SKU10404</t>
  </si>
  <si>
    <t xml:space="preserve">SKU10151</t>
  </si>
  <si>
    <t xml:space="preserve">SKU11173</t>
  </si>
  <si>
    <t xml:space="preserve">SKU10535</t>
  </si>
  <si>
    <t xml:space="preserve">SKU10978</t>
  </si>
  <si>
    <t xml:space="preserve">SKU10455</t>
  </si>
  <si>
    <t xml:space="preserve">SKU10432</t>
  </si>
  <si>
    <t xml:space="preserve">SKU10297</t>
  </si>
  <si>
    <t xml:space="preserve">SKU10257</t>
  </si>
  <si>
    <t xml:space="preserve">SKU10909</t>
  </si>
  <si>
    <t xml:space="preserve">SKU10154</t>
  </si>
  <si>
    <t xml:space="preserve">SKU10891</t>
  </si>
  <si>
    <t xml:space="preserve">SKU10392</t>
  </si>
  <si>
    <t xml:space="preserve">SKU10680</t>
  </si>
  <si>
    <t xml:space="preserve">SKU10771</t>
  </si>
  <si>
    <t xml:space="preserve">SKU11147</t>
  </si>
  <si>
    <t xml:space="preserve">SKU10654</t>
  </si>
  <si>
    <t xml:space="preserve">SKU11002</t>
  </si>
  <si>
    <t xml:space="preserve">SKU10157</t>
  </si>
  <si>
    <t xml:space="preserve">SKU10856</t>
  </si>
  <si>
    <t xml:space="preserve">SKU10543</t>
  </si>
  <si>
    <t xml:space="preserve">SKU11112</t>
  </si>
  <si>
    <t xml:space="preserve">SKU10761</t>
  </si>
  <si>
    <t xml:space="preserve">SKU10807</t>
  </si>
  <si>
    <t xml:space="preserve">SKU10127</t>
  </si>
  <si>
    <t xml:space="preserve">SKU10332</t>
  </si>
  <si>
    <t xml:space="preserve">SKU10773</t>
  </si>
  <si>
    <t xml:space="preserve">SKU10580</t>
  </si>
  <si>
    <t xml:space="preserve">SKU10487</t>
  </si>
  <si>
    <t xml:space="preserve">SKU11050</t>
  </si>
  <si>
    <t xml:space="preserve">SKU10870</t>
  </si>
  <si>
    <t xml:space="preserve">SKU10463</t>
  </si>
  <si>
    <t xml:space="preserve">SKU10695</t>
  </si>
  <si>
    <t xml:space="preserve">SKU11120</t>
  </si>
  <si>
    <t xml:space="preserve">SKU10817</t>
  </si>
  <si>
    <t xml:space="preserve">SKU10983</t>
  </si>
  <si>
    <t xml:space="preserve">SKU10286</t>
  </si>
  <si>
    <t xml:space="preserve">SKU10065</t>
  </si>
  <si>
    <t xml:space="preserve">SKU10676</t>
  </si>
  <si>
    <t xml:space="preserve">SKU10977</t>
  </si>
  <si>
    <t xml:space="preserve">SKU10251</t>
  </si>
  <si>
    <t xml:space="preserve">SKU10997</t>
  </si>
  <si>
    <t xml:space="preserve">SKU10049</t>
  </si>
  <si>
    <t xml:space="preserve">SKU10010</t>
  </si>
  <si>
    <t xml:space="preserve">SKU11040</t>
  </si>
  <si>
    <t xml:space="preserve">SKU11132</t>
  </si>
  <si>
    <t xml:space="preserve">SKU10397</t>
  </si>
  <si>
    <t xml:space="preserve">SKU10724</t>
  </si>
  <si>
    <t xml:space="preserve">SKU10589</t>
  </si>
  <si>
    <t xml:space="preserve">SKU11063</t>
  </si>
  <si>
    <t xml:space="preserve">SKU11009</t>
  </si>
  <si>
    <t xml:space="preserve">SKU10755</t>
  </si>
  <si>
    <t xml:space="preserve">SKU10247</t>
  </si>
  <si>
    <t xml:space="preserve">SKU10171</t>
  </si>
  <si>
    <t xml:space="preserve">SKU10615</t>
  </si>
  <si>
    <t xml:space="preserve">SKU11187</t>
  </si>
  <si>
    <t xml:space="preserve">SKU11005</t>
  </si>
  <si>
    <t xml:space="preserve">SKU10967</t>
  </si>
  <si>
    <t xml:space="preserve">SKU10475</t>
  </si>
  <si>
    <t xml:space="preserve">SKU10401</t>
  </si>
  <si>
    <t xml:space="preserve">SKU10657</t>
  </si>
  <si>
    <t xml:space="preserve">SKU11051</t>
  </si>
  <si>
    <t xml:space="preserve">SKU10633</t>
  </si>
  <si>
    <t xml:space="preserve">SKU10073</t>
  </si>
  <si>
    <t xml:space="preserve">SKU10354</t>
  </si>
  <si>
    <t xml:space="preserve">SKU10621</t>
  </si>
  <si>
    <t xml:space="preserve">SKU10683</t>
  </si>
  <si>
    <t xml:space="preserve">SKU10384</t>
  </si>
  <si>
    <t xml:space="preserve">SKU10084</t>
  </si>
  <si>
    <t xml:space="preserve">SKU10784</t>
  </si>
  <si>
    <t xml:space="preserve">SKU10595</t>
  </si>
  <si>
    <t xml:space="preserve">SKU10435</t>
  </si>
  <si>
    <t xml:space="preserve">C</t>
  </si>
  <si>
    <t xml:space="preserve">SKU11083</t>
  </si>
  <si>
    <t xml:space="preserve">SKU10849</t>
  </si>
  <si>
    <t xml:space="preserve">SKU10369</t>
  </si>
  <si>
    <t xml:space="preserve">SKU11108</t>
  </si>
  <si>
    <t xml:space="preserve">SKU10330</t>
  </si>
  <si>
    <t xml:space="preserve">SKU10952</t>
  </si>
  <si>
    <t xml:space="preserve">SKU10763</t>
  </si>
  <si>
    <t xml:space="preserve">SKU10893</t>
  </si>
  <si>
    <t xml:space="preserve">SKU10866</t>
  </si>
  <si>
    <t xml:space="preserve">SKU10186</t>
  </si>
  <si>
    <t xml:space="preserve">SKU10188</t>
  </si>
  <si>
    <t xml:space="preserve">SKU10168</t>
  </si>
  <si>
    <t xml:space="preserve">SKU10107</t>
  </si>
  <si>
    <t xml:space="preserve">SKU10417</t>
  </si>
  <si>
    <t xml:space="preserve">SKU10656</t>
  </si>
  <si>
    <t xml:space="preserve">SKU10367</t>
  </si>
  <si>
    <t xml:space="preserve">SKU10097</t>
  </si>
  <si>
    <t xml:space="preserve">SKU10133</t>
  </si>
  <si>
    <t xml:space="preserve">SKU10959</t>
  </si>
  <si>
    <t xml:space="preserve">SKU10913</t>
  </si>
  <si>
    <t xml:space="preserve">SKU10239</t>
  </si>
  <si>
    <t xml:space="preserve">SKU10162</t>
  </si>
  <si>
    <t xml:space="preserve">SKU11167</t>
  </si>
  <si>
    <t xml:space="preserve">SKU10623</t>
  </si>
  <si>
    <t xml:space="preserve">SKU10066</t>
  </si>
  <si>
    <t xml:space="preserve">SKU10025</t>
  </si>
  <si>
    <t xml:space="preserve">SKU10756</t>
  </si>
  <si>
    <t xml:space="preserve">SKU11135</t>
  </si>
  <si>
    <t xml:space="preserve">SKU10688</t>
  </si>
  <si>
    <t xml:space="preserve">SKU11059</t>
  </si>
  <si>
    <t xml:space="preserve">SKU10717</t>
  </si>
  <si>
    <t xml:space="preserve">SKU10944</t>
  </si>
  <si>
    <t xml:space="preserve">SKU10687</t>
  </si>
  <si>
    <t xml:space="preserve">SKU10035</t>
  </si>
  <si>
    <t xml:space="preserve">SKU10652</t>
  </si>
  <si>
    <t xml:space="preserve">SKU10875</t>
  </si>
  <si>
    <t xml:space="preserve">SKU10691</t>
  </si>
  <si>
    <t xml:space="preserve">SKU10914</t>
  </si>
  <si>
    <t xml:space="preserve">SKU10934</t>
  </si>
  <si>
    <t xml:space="preserve">SKU10090</t>
  </si>
  <si>
    <t xml:space="preserve">SKU10169</t>
  </si>
  <si>
    <t xml:space="preserve">SKU10285</t>
  </si>
  <si>
    <t xml:space="preserve">SKU10969</t>
  </si>
  <si>
    <t xml:space="preserve">SKU10791</t>
  </si>
  <si>
    <t xml:space="preserve">SKU10860</t>
  </si>
  <si>
    <t xml:space="preserve">SKU10004</t>
  </si>
  <si>
    <t xml:space="preserve">SKU10765</t>
  </si>
  <si>
    <t xml:space="preserve">SKU10505</t>
  </si>
  <si>
    <t xml:space="preserve">SKU10176</t>
  </si>
  <si>
    <t xml:space="preserve">SKU10704</t>
  </si>
  <si>
    <t xml:space="preserve">SKU10925</t>
  </si>
  <si>
    <t xml:space="preserve">SKU10461</t>
  </si>
  <si>
    <t xml:space="preserve">SKU10720</t>
  </si>
  <si>
    <t xml:space="preserve">SKU10005</t>
  </si>
  <si>
    <t xml:space="preserve">SKU10385</t>
  </si>
  <si>
    <t xml:space="preserve">SKU10190</t>
  </si>
  <si>
    <t xml:space="preserve">SKU11103</t>
  </si>
  <si>
    <t xml:space="preserve">SKU11158</t>
  </si>
  <si>
    <t xml:space="preserve">SKU10380</t>
  </si>
  <si>
    <t xml:space="preserve">SKU10234</t>
  </si>
  <si>
    <t xml:space="preserve">SKU10838</t>
  </si>
  <si>
    <t xml:space="preserve">SKU10145</t>
  </si>
  <si>
    <t xml:space="preserve">SKU10822</t>
  </si>
  <si>
    <t xml:space="preserve">SKU10974</t>
  </si>
  <si>
    <t xml:space="preserve">SKU10554</t>
  </si>
  <si>
    <t xml:space="preserve">SKU10402</t>
  </si>
  <si>
    <t xml:space="preserve">SKU10624</t>
  </si>
  <si>
    <t xml:space="preserve">SKU10155</t>
  </si>
  <si>
    <t xml:space="preserve">SKU11047</t>
  </si>
  <si>
    <t xml:space="preserve">SKU10393</t>
  </si>
  <si>
    <t xml:space="preserve">SKU10100</t>
  </si>
  <si>
    <t xml:space="preserve">SKU10867</t>
  </si>
  <si>
    <t xml:space="preserve">SKU11035</t>
  </si>
  <si>
    <t xml:space="preserve">SKU11038</t>
  </si>
  <si>
    <t xml:space="preserve">SKU10516</t>
  </si>
  <si>
    <t xml:space="preserve">SKU10277</t>
  </si>
  <si>
    <t xml:space="preserve">SKU10541</t>
  </si>
  <si>
    <t xml:space="preserve">SKU10264</t>
  </si>
  <si>
    <t xml:space="preserve">SKU10458</t>
  </si>
  <si>
    <t xml:space="preserve">SKU10334</t>
  </si>
  <si>
    <t xml:space="preserve">SKU10782</t>
  </si>
  <si>
    <t xml:space="preserve">SKU10931</t>
  </si>
  <si>
    <t xml:space="preserve">SKU10344</t>
  </si>
  <si>
    <t xml:space="preserve">SKU11116</t>
  </si>
  <si>
    <t xml:space="preserve">SKU10061</t>
  </si>
  <si>
    <t xml:space="preserve">SKU10581</t>
  </si>
  <si>
    <t xml:space="preserve">SKU10777</t>
  </si>
  <si>
    <t xml:space="preserve">SKU10879</t>
  </si>
  <si>
    <t xml:space="preserve">SKU10237</t>
  </si>
  <si>
    <t xml:space="preserve">SKU10692</t>
  </si>
  <si>
    <t xml:space="preserve">SKU10548</t>
  </si>
  <si>
    <t xml:space="preserve">SKU10433</t>
  </si>
  <si>
    <t xml:space="preserve">SKU10705</t>
  </si>
  <si>
    <t xml:space="preserve">SKU10522</t>
  </si>
  <si>
    <t xml:space="preserve">SKU10343</t>
  </si>
  <si>
    <t xml:space="preserve">SKU10571</t>
  </si>
  <si>
    <t xml:space="preserve">SKU10076</t>
  </si>
  <si>
    <t xml:space="preserve">SKU10661</t>
  </si>
  <si>
    <t xml:space="preserve">SKU10378</t>
  </si>
  <si>
    <t xml:space="preserve">SKU10290</t>
  </si>
  <si>
    <t xml:space="preserve">SKU10131</t>
  </si>
  <si>
    <t xml:space="preserve">SKU10427</t>
  </si>
  <si>
    <t xml:space="preserve">SKU10103</t>
  </si>
  <si>
    <t xml:space="preserve">SKU10539</t>
  </si>
  <si>
    <t xml:space="preserve">SKU11150</t>
  </si>
  <si>
    <t xml:space="preserve">SKU10585</t>
  </si>
  <si>
    <t xml:space="preserve">SKU10037</t>
  </si>
  <si>
    <t xml:space="preserve">SKU10940</t>
  </si>
  <si>
    <t xml:space="preserve">SKU10146</t>
  </si>
  <si>
    <t xml:space="preserve">SKU10844</t>
  </si>
  <si>
    <t xml:space="preserve">SKU10423</t>
  </si>
  <si>
    <t xml:space="preserve">SKU10662</t>
  </si>
  <si>
    <t xml:space="preserve">SKU10450</t>
  </si>
  <si>
    <t xml:space="preserve">SKU11175</t>
  </si>
  <si>
    <t xml:space="preserve">SKU11033</t>
  </si>
  <si>
    <t xml:space="preserve">SKU10328</t>
  </si>
  <si>
    <t xml:space="preserve">SKU11086</t>
  </si>
  <si>
    <t xml:space="preserve">SKU11105</t>
  </si>
  <si>
    <t xml:space="preserve">SKU10713</t>
  </si>
  <si>
    <t xml:space="preserve">SKU10170</t>
  </si>
  <si>
    <t xml:space="preserve">SKU10988</t>
  </si>
  <si>
    <t xml:space="preserve">SKU11143</t>
  </si>
  <si>
    <t xml:space="preserve">SKU10160</t>
  </si>
  <si>
    <t xml:space="preserve">SKU11028</t>
  </si>
  <si>
    <t xml:space="preserve">SKU10030</t>
  </si>
  <si>
    <t xml:space="preserve">SKU11186</t>
  </si>
  <si>
    <t xml:space="preserve">SKU10646</t>
  </si>
  <si>
    <t xml:space="preserve">SKU10550</t>
  </si>
  <si>
    <t xml:space="preserve">SKU10218</t>
  </si>
  <si>
    <t xml:space="preserve">SKU10509</t>
  </si>
  <si>
    <t xml:space="preserve">SKU10102</t>
  </si>
  <si>
    <t xml:space="preserve">SKU11138</t>
  </si>
  <si>
    <t xml:space="preserve">SKU10681</t>
  </si>
  <si>
    <t xml:space="preserve">SKU10201</t>
  </si>
  <si>
    <t xml:space="preserve">SKU10304</t>
  </si>
  <si>
    <t xml:space="preserve">SKU11081</t>
  </si>
  <si>
    <t xml:space="preserve">SKU10130</t>
  </si>
  <si>
    <t xml:space="preserve">SKU11058</t>
  </si>
  <si>
    <t xml:space="preserve">SKU10282</t>
  </si>
  <si>
    <t xml:space="preserve">SKU10648</t>
  </si>
  <si>
    <t xml:space="preserve">SKU10376</t>
  </si>
  <si>
    <t xml:space="preserve">SKU10556</t>
  </si>
  <si>
    <t xml:space="preserve">SKU10366</t>
  </si>
  <si>
    <t xml:space="preserve">SKU10269</t>
  </si>
  <si>
    <t xml:space="preserve">SKU11097</t>
  </si>
  <si>
    <t xml:space="preserve">SKU10810</t>
  </si>
  <si>
    <t xml:space="preserve">SKU10511</t>
  </si>
  <si>
    <t xml:space="preserve">SKU10916</t>
  </si>
  <si>
    <t xml:space="preserve">SKU10340</t>
  </si>
  <si>
    <t xml:space="preserve">SKU10779</t>
  </si>
  <si>
    <t xml:space="preserve">SKU10012</t>
  </si>
  <si>
    <t xml:space="preserve">SKU10272</t>
  </si>
  <si>
    <t xml:space="preserve">SKU10238</t>
  </si>
  <si>
    <t xml:space="preserve">SKU10759</t>
  </si>
  <si>
    <t xml:space="preserve">SKU11029</t>
  </si>
  <si>
    <t xml:space="preserve">SKU10790</t>
  </si>
  <si>
    <t xml:space="preserve">SKU10609</t>
  </si>
  <si>
    <t xml:space="preserve">SKU10132</t>
  </si>
  <si>
    <t xml:space="preserve">SKU11109</t>
  </si>
  <si>
    <t xml:space="preserve">SKU10507</t>
  </si>
  <si>
    <t xml:space="preserve">SKU10335</t>
  </si>
  <si>
    <t xml:space="preserve">SKU10325</t>
  </si>
  <si>
    <t xml:space="preserve">SKU10642</t>
  </si>
  <si>
    <t xml:space="preserve">SKU10019</t>
  </si>
  <si>
    <t xml:space="preserve">SKU10686</t>
  </si>
  <si>
    <t xml:space="preserve">SKU10496</t>
  </si>
  <si>
    <t xml:space="preserve">SKU10679</t>
  </si>
  <si>
    <t xml:space="preserve">SKU11124</t>
  </si>
  <si>
    <t xml:space="preserve">SKU10911</t>
  </si>
  <si>
    <t xml:space="preserve">SKU10659</t>
  </si>
  <si>
    <t xml:space="preserve">SKU11024</t>
  </si>
  <si>
    <t xml:space="preserve">SKU10469</t>
  </si>
  <si>
    <t xml:space="preserve">SKU11129</t>
  </si>
  <si>
    <t xml:space="preserve">SKU10302</t>
  </si>
  <si>
    <t xml:space="preserve">SKU10930</t>
  </si>
  <si>
    <t xml:space="preserve">SKU10886</t>
  </si>
  <si>
    <t xml:space="preserve">SKU10780</t>
  </si>
  <si>
    <t xml:space="preserve">SKU10491</t>
  </si>
  <si>
    <t xml:space="preserve">SKU10736</t>
  </si>
  <si>
    <t xml:space="preserve">SKU11065</t>
  </si>
  <si>
    <t xml:space="preserve">SKU10213</t>
  </si>
  <si>
    <t xml:space="preserve">SKU10013</t>
  </si>
  <si>
    <t xml:space="preserve">SKU10339</t>
  </si>
  <si>
    <t xml:space="preserve">SKU10752</t>
  </si>
  <si>
    <t xml:space="preserve">SKU11064</t>
  </si>
  <si>
    <t xml:space="preserve">SKU10006</t>
  </si>
  <si>
    <t xml:space="preserve">SKU10299</t>
  </si>
  <si>
    <t xml:space="preserve">SKU11157</t>
  </si>
  <si>
    <t xml:space="preserve">SKU10329</t>
  </si>
  <si>
    <t xml:space="preserve">SKU10324</t>
  </si>
  <si>
    <t xml:space="preserve">SKU10310</t>
  </si>
  <si>
    <t xml:space="preserve">SKU10638</t>
  </si>
  <si>
    <t xml:space="preserve">SKU10781</t>
  </si>
  <si>
    <t xml:space="preserve">SKU10408</t>
  </si>
  <si>
    <t xml:space="preserve">SKU10798</t>
  </si>
  <si>
    <t xml:space="preserve">SKU10443</t>
  </si>
  <si>
    <t xml:space="preserve">SKU10093</t>
  </si>
  <si>
    <t xml:space="preserve">SKU10826</t>
  </si>
  <si>
    <t xml:space="preserve">SKU10634</t>
  </si>
  <si>
    <t xml:space="preserve">SKU10192</t>
  </si>
  <si>
    <t xml:space="preserve">SKU11036</t>
  </si>
  <si>
    <t xml:space="preserve">SKU10052</t>
  </si>
  <si>
    <t xml:space="preserve">SKU10055</t>
  </si>
  <si>
    <t xml:space="preserve">SKU10437</t>
  </si>
  <si>
    <t xml:space="preserve">SKU10684</t>
  </si>
  <si>
    <t xml:space="preserve">SKU10014</t>
  </si>
  <si>
    <t xml:space="preserve">SKU10519</t>
  </si>
  <si>
    <t xml:space="preserve">SKU11127</t>
  </si>
  <si>
    <t xml:space="preserve">SKU10663</t>
  </si>
  <si>
    <t xml:space="preserve">SKU10495</t>
  </si>
  <si>
    <t xml:space="preserve">SKU10032</t>
  </si>
  <si>
    <t xml:space="preserve">SKU10910</t>
  </si>
  <si>
    <t xml:space="preserve">SKU10041</t>
  </si>
  <si>
    <t xml:space="preserve">SKU10230</t>
  </si>
  <si>
    <t xml:space="preserve">SKU10228</t>
  </si>
  <si>
    <t xml:space="preserve">SKU10235</t>
  </si>
  <si>
    <t xml:space="preserve">SKU10305</t>
  </si>
  <si>
    <t xml:space="preserve">SKU10957</t>
  </si>
  <si>
    <t xml:space="preserve">SKU10902</t>
  </si>
  <si>
    <t xml:space="preserve">SKU10391</t>
  </si>
  <si>
    <t xml:space="preserve">SKU10062</t>
  </si>
  <si>
    <t xml:space="preserve">SKU10261</t>
  </si>
  <si>
    <t xml:space="preserve">SKU10187</t>
  </si>
  <si>
    <t xml:space="preserve">SKU10172</t>
  </si>
  <si>
    <t xml:space="preserve">SKU10883</t>
  </si>
  <si>
    <t xml:space="preserve">SKU10274</t>
  </si>
  <si>
    <t xml:space="preserve">SKU10287</t>
  </si>
  <si>
    <t xml:space="preserve">SKU10764</t>
  </si>
  <si>
    <t xml:space="preserve">SKU10445</t>
  </si>
  <si>
    <t xml:space="preserve">SKU10806</t>
  </si>
  <si>
    <t xml:space="preserve">SKU10118</t>
  </si>
  <si>
    <t xml:space="preserve">SKU10583</t>
  </si>
  <si>
    <t xml:space="preserve">SKU11045</t>
  </si>
  <si>
    <t xml:space="preserve">SKU10428</t>
  </si>
  <si>
    <t xml:space="preserve">SKU10897</t>
  </si>
  <si>
    <t xml:space="preserve">SKU10575</t>
  </si>
  <si>
    <t xml:space="preserve">SKU11096</t>
  </si>
  <si>
    <t xml:space="preserve">SKU10099</t>
  </si>
  <si>
    <t xml:space="preserve">SKU10665</t>
  </si>
  <si>
    <t xml:space="preserve">SKU10971</t>
  </si>
  <si>
    <t xml:space="preserve">SKU10545</t>
  </si>
  <si>
    <t xml:space="preserve">SKU10180</t>
  </si>
  <si>
    <t xml:space="preserve">SKU10070</t>
  </si>
  <si>
    <t xml:space="preserve">SKU10068</t>
  </si>
  <si>
    <t xml:space="preserve">SKU10390</t>
  </si>
  <si>
    <t xml:space="preserve">SKU11021</t>
  </si>
  <si>
    <t xml:space="preserve">SKU10672</t>
  </si>
  <si>
    <t xml:space="preserve">SKU11095</t>
  </si>
  <si>
    <t xml:space="preserve">SKU10748</t>
  </si>
  <si>
    <t xml:space="preserve">SKU10664</t>
  </si>
  <si>
    <t xml:space="preserve">SKU10547</t>
  </si>
  <si>
    <t xml:space="preserve">SKU10451</t>
  </si>
  <si>
    <t xml:space="preserve">SKU10903</t>
  </si>
  <si>
    <t xml:space="preserve">SKU11091</t>
  </si>
  <si>
    <t xml:space="preserve">SKU10199</t>
  </si>
  <si>
    <t xml:space="preserve">SKU10377</t>
  </si>
  <si>
    <t xml:space="preserve">SKU11189</t>
  </si>
  <si>
    <t xml:space="preserve">SKU11115</t>
  </si>
  <si>
    <t xml:space="preserve">SKU10263</t>
  </si>
  <si>
    <t xml:space="preserve">SKU10907</t>
  </si>
  <si>
    <t xml:space="preserve">SKU11044</t>
  </si>
  <si>
    <t xml:space="preserve">SKU10847</t>
  </si>
  <si>
    <t xml:space="preserve">SKU10493</t>
  </si>
  <si>
    <t xml:space="preserve">SKU10212</t>
  </si>
  <si>
    <t xml:space="preserve">SKU10241</t>
  </si>
  <si>
    <t xml:space="preserve">SKU10135</t>
  </si>
  <si>
    <t xml:space="preserve">SKU10243</t>
  </si>
  <si>
    <t xml:space="preserve">SKU10430</t>
  </si>
  <si>
    <t xml:space="preserve">SKU10181</t>
  </si>
  <si>
    <t xml:space="preserve">SKU10195</t>
  </si>
  <si>
    <t xml:space="preserve">SKU10184</t>
  </si>
  <si>
    <t xml:space="preserve">SKU10236</t>
  </si>
  <si>
    <t xml:space="preserve">SKU10091</t>
  </si>
  <si>
    <t xml:space="preserve">SKU10360</t>
  </si>
  <si>
    <t xml:space="preserve">SKU10895</t>
  </si>
  <si>
    <t xml:space="preserve">SKU10229</t>
  </si>
  <si>
    <t xml:space="preserve">SKU10750</t>
  </si>
  <si>
    <t xml:space="preserve">SKU10645</t>
  </si>
  <si>
    <t xml:space="preserve">SKU10279</t>
  </si>
  <si>
    <t xml:space="preserve">SKU10248</t>
  </si>
  <si>
    <t xml:space="preserve">SKU10560</t>
  </si>
  <si>
    <t xml:space="preserve">SKU10112</t>
  </si>
  <si>
    <t xml:space="preserve">SKU10150</t>
  </si>
  <si>
    <t xml:space="preserve">SKU11019</t>
  </si>
  <si>
    <t xml:space="preserve">SKU11183</t>
  </si>
  <si>
    <t xml:space="preserve">SKU11006</t>
  </si>
  <si>
    <t xml:space="preserve">SKU11180</t>
  </si>
  <si>
    <t xml:space="preserve">SKU10152</t>
  </si>
  <si>
    <t xml:space="preserve">SKU10675</t>
  </si>
  <si>
    <t xml:space="preserve">SKU11133</t>
  </si>
  <si>
    <t xml:space="preserve">SKU10368</t>
  </si>
  <si>
    <t xml:space="preserve">SKU10831</t>
  </si>
  <si>
    <t xml:space="preserve">SKU10637</t>
  </si>
  <si>
    <t xml:space="preserve">SKU11170</t>
  </si>
  <si>
    <t xml:space="preserve">SKU10570</t>
  </si>
  <si>
    <t xml:space="preserve">SKU10738</t>
  </si>
  <si>
    <t xml:space="preserve">SKU10685</t>
  </si>
  <si>
    <t xml:space="preserve">SKU11060</t>
  </si>
  <si>
    <t xml:space="preserve">SKU11114</t>
  </si>
  <si>
    <t xml:space="preserve">SKU11061</t>
  </si>
  <si>
    <t xml:space="preserve">SKU10478</t>
  </si>
  <si>
    <t xml:space="preserve">SKU10920</t>
  </si>
  <si>
    <t xml:space="preserve">SKU11165</t>
  </si>
  <si>
    <t xml:space="preserve">SKU10398</t>
  </si>
  <si>
    <t xml:space="preserve">SKU11034</t>
  </si>
  <si>
    <t xml:space="preserve">SKU10024</t>
  </si>
  <si>
    <t xml:space="preserve">SKU10444</t>
  </si>
  <si>
    <t xml:space="preserve">SKU10948</t>
  </si>
  <si>
    <t xml:space="preserve">SKU10104</t>
  </si>
  <si>
    <t xml:space="preserve">SKU10412</t>
  </si>
  <si>
    <t xml:space="preserve">SKU10298</t>
  </si>
  <si>
    <t xml:space="preserve">SKU10242</t>
  </si>
  <si>
    <t xml:space="preserve">SKU10191</t>
  </si>
  <si>
    <t xml:space="preserve">SKU10926</t>
  </si>
  <si>
    <t xml:space="preserve">SKU10532</t>
  </si>
  <si>
    <t xml:space="preserve">SKU10848</t>
  </si>
  <si>
    <t xml:space="preserve">SKU10521</t>
  </si>
  <si>
    <t xml:space="preserve">SKU10707</t>
  </si>
  <si>
    <t xml:space="preserve">SKU10508</t>
  </si>
  <si>
    <t xml:space="preserve">SKU11192</t>
  </si>
  <si>
    <t xml:space="preserve">SKU10882</t>
  </si>
  <si>
    <t xml:space="preserve">SKU10057</t>
  </si>
  <si>
    <t xml:space="preserve">SKU10799</t>
  </si>
  <si>
    <t xml:space="preserve">SKU10364</t>
  </si>
  <si>
    <t xml:space="preserve">SKU10840</t>
  </si>
  <si>
    <t xml:space="preserve">SKU10976</t>
  </si>
  <si>
    <t xml:space="preserve">SKU10607</t>
  </si>
  <si>
    <t xml:space="preserve">SKU11057</t>
  </si>
  <si>
    <t xml:space="preserve">SKU10919</t>
  </si>
  <si>
    <t xml:space="preserve">SKU10918</t>
  </si>
  <si>
    <t xml:space="preserve">SKU10267</t>
  </si>
  <si>
    <t xml:space="preserve">SKU10060</t>
  </si>
  <si>
    <t xml:space="preserve">SKU10506</t>
  </si>
  <si>
    <t xml:space="preserve">SKU10845</t>
  </si>
  <si>
    <t xml:space="preserve">SKU10386</t>
  </si>
  <si>
    <t xml:space="preserve">SKU10762</t>
  </si>
  <si>
    <t xml:space="preserve">SKU10553</t>
  </si>
  <si>
    <t xml:space="preserve">SKU10722</t>
  </si>
  <si>
    <t xml:space="preserve">SKU10562</t>
  </si>
  <si>
    <t xml:space="preserve">SKU11098</t>
  </si>
  <si>
    <t xml:space="preserve">SKU10956</t>
  </si>
  <si>
    <t xml:space="preserve">SKU10480</t>
  </si>
  <si>
    <t xml:space="preserve">SKU10725</t>
  </si>
  <si>
    <t xml:space="preserve">SKU10973</t>
  </si>
  <si>
    <t xml:space="preserve">SKU10064</t>
  </si>
  <si>
    <t xml:space="preserve">SKU10572</t>
  </si>
  <si>
    <t xml:space="preserve">SKU10881</t>
  </si>
  <si>
    <t xml:space="preserve">SKU10092</t>
  </si>
  <si>
    <t xml:space="preserve">SKU10029</t>
  </si>
  <si>
    <t xml:space="preserve">SKU10900</t>
  </si>
  <si>
    <t xml:space="preserve">SKU10327</t>
  </si>
  <si>
    <t xml:space="preserve">SKU10341</t>
  </si>
  <si>
    <t xml:space="preserve">SKU10512</t>
  </si>
  <si>
    <t xml:space="preserve">SKU10078</t>
  </si>
  <si>
    <t xml:space="preserve">SKU11179</t>
  </si>
  <si>
    <t xml:space="preserve">SKU10626</t>
  </si>
  <si>
    <t xml:space="preserve">SKU10823</t>
  </si>
  <si>
    <t xml:space="preserve">SKU10788</t>
  </si>
  <si>
    <t xml:space="preserve">SKU10802</t>
  </si>
  <si>
    <t xml:space="preserve">SKU11141</t>
  </si>
  <si>
    <t xml:space="preserve">SKU10098</t>
  </si>
  <si>
    <t xml:space="preserve">SKU10315</t>
  </si>
  <si>
    <t xml:space="preserve">SKU10457</t>
  </si>
  <si>
    <t xml:space="preserve">SKU10811</t>
  </si>
  <si>
    <t xml:space="preserve">SKU11020</t>
  </si>
  <si>
    <t xml:space="preserve">SKU10425</t>
  </si>
  <si>
    <t xml:space="preserve">SKU11121</t>
  </si>
  <si>
    <t xml:space="preserve">SKU10108</t>
  </si>
  <si>
    <t xml:space="preserve">SKU10673</t>
  </si>
  <si>
    <t xml:space="preserve">SKU10020</t>
  </si>
  <si>
    <t xml:space="preserve">SKU11199</t>
  </si>
  <si>
    <t xml:space="preserve">SKU10800</t>
  </si>
  <si>
    <t xml:space="preserve">SKU10894</t>
  </si>
  <si>
    <t xml:space="preserve">SKU11085</t>
  </si>
  <si>
    <t xml:space="preserve">SKU10420</t>
  </si>
  <si>
    <t xml:space="preserve">SKU10818</t>
  </si>
  <si>
    <t xml:space="preserve">SKU10042</t>
  </si>
  <si>
    <t xml:space="preserve">SKU10574</t>
  </si>
  <si>
    <t xml:space="preserve">SKU10887</t>
  </si>
  <si>
    <t xml:space="preserve">SKU10271</t>
  </si>
  <si>
    <t xml:space="preserve">SKU10403</t>
  </si>
  <si>
    <t xml:space="preserve">SKU10260</t>
  </si>
  <si>
    <t xml:space="preserve">SKU10054</t>
  </si>
  <si>
    <t xml:space="preserve">SKU10165</t>
  </si>
  <si>
    <t xml:space="preserve">SKU10936</t>
  </si>
  <si>
    <t xml:space="preserve">SKU11000</t>
  </si>
  <si>
    <t xml:space="preserve">SKU10975</t>
  </si>
  <si>
    <t xml:space="preserve">SKU11166</t>
  </si>
  <si>
    <t xml:space="preserve">SKU10829</t>
  </si>
  <si>
    <t xml:space="preserve">SKU10544</t>
  </si>
  <si>
    <t xml:space="preserve">SKU10240</t>
  </si>
  <si>
    <t xml:space="preserve">SKU10804</t>
  </si>
  <si>
    <t xml:space="preserve">SKU10008</t>
  </si>
  <si>
    <t xml:space="preserve">SKU10017</t>
  </si>
  <si>
    <t xml:space="preserve">SKU10207</t>
  </si>
  <si>
    <t xml:space="preserve">SKU10464</t>
  </si>
  <si>
    <t xml:space="preserve">SKU10419</t>
  </si>
  <si>
    <t xml:space="preserve">SKU10359</t>
  </si>
  <si>
    <t xml:space="preserve">SKU10760</t>
  </si>
  <si>
    <t xml:space="preserve">SKU11190</t>
  </si>
  <si>
    <t xml:space="preserve">SKU10370</t>
  </si>
  <si>
    <t xml:space="preserve">SKU10072</t>
  </si>
  <si>
    <t xml:space="preserve">SKU10080</t>
  </si>
  <si>
    <t xml:space="preserve">SKU10407</t>
  </si>
  <si>
    <t xml:space="preserve">SKU10254</t>
  </si>
  <si>
    <t xml:space="preserve">SKU10159</t>
  </si>
  <si>
    <t xml:space="preserve">SKU10361</t>
  </si>
  <si>
    <t xml:space="preserve">SKU10928</t>
  </si>
  <si>
    <t xml:space="preserve">SKU10313</t>
  </si>
  <si>
    <t xml:space="preserve">SKU10905</t>
  </si>
  <si>
    <t xml:space="preserve">SKU10021</t>
  </si>
  <si>
    <t xml:space="preserve">SKU10220</t>
  </si>
  <si>
    <t xml:space="preserve">SKU10026</t>
  </si>
  <si>
    <t xml:space="preserve">SKU10737</t>
  </si>
  <si>
    <t xml:space="preserve">SKU10758</t>
  </si>
  <si>
    <t xml:space="preserve">SKU10830</t>
  </si>
  <si>
    <t xml:space="preserve">SKU10994</t>
  </si>
  <si>
    <t xml:space="preserve">SKU10266</t>
  </si>
  <si>
    <t xml:space="preserve">SKU11012</t>
  </si>
  <si>
    <t xml:space="preserve">SKU10991</t>
  </si>
  <si>
    <t xml:space="preserve">SKU10379</t>
  </si>
  <si>
    <t xml:space="preserve">SKU10854</t>
  </si>
  <si>
    <t xml:space="preserve">SKU10353</t>
  </si>
  <si>
    <t xml:space="preserve">SKU11062</t>
  </si>
  <si>
    <t xml:space="preserve">SKU10319</t>
  </si>
  <si>
    <t xml:space="preserve">SKU11163</t>
  </si>
  <si>
    <t xml:space="preserve">SKU10889</t>
  </si>
  <si>
    <t xml:space="preserve">SKU10932</t>
  </si>
  <si>
    <t xml:space="preserve">SKU10922</t>
  </si>
  <si>
    <t xml:space="preserve">SKU10259</t>
  </si>
  <si>
    <t xml:space="preserve">SKU10996</t>
  </si>
  <si>
    <t xml:space="preserve">SKU10003</t>
  </si>
  <si>
    <t xml:space="preserve">SKU10939</t>
  </si>
  <si>
    <t xml:space="preserve">SKU10185</t>
  </si>
  <si>
    <t xml:space="preserve">SKU10459</t>
  </si>
  <si>
    <t xml:space="preserve">SKU10576</t>
  </si>
  <si>
    <t xml:space="preserve">SKU10708</t>
  </si>
  <si>
    <t xml:space="preserve">SKU10655</t>
  </si>
  <si>
    <t xml:space="preserve">SKU10986</t>
  </si>
  <si>
    <t xml:space="preserve">SKU10348</t>
  </si>
  <si>
    <t xml:space="preserve">SKU10136</t>
  </si>
  <si>
    <t xml:space="preserve">SKU10094</t>
  </si>
  <si>
    <t xml:space="preserve">SKU10888</t>
  </si>
  <si>
    <t xml:space="preserve">SKU10951</t>
  </si>
  <si>
    <t xml:space="preserve">SKU10110</t>
  </si>
  <si>
    <t xml:space="preserve">SKU10632</t>
  </si>
  <si>
    <t xml:space="preserve">SKU10775</t>
  </si>
  <si>
    <t xml:space="preserve">SKU10047</t>
  </si>
  <si>
    <t xml:space="preserve">SKU10178</t>
  </si>
  <si>
    <t xml:space="preserve">SKU10453</t>
  </si>
  <si>
    <t xml:space="preserve">SKU10906</t>
  </si>
  <si>
    <t xml:space="preserve">SKU10322</t>
  </si>
  <si>
    <t xml:space="preserve">SKU10492</t>
  </si>
  <si>
    <t xml:space="preserve">SKU11049</t>
  </si>
  <si>
    <t xml:space="preserve">SKU10498</t>
  </si>
  <si>
    <t xml:space="preserve">SKU11140</t>
  </si>
  <si>
    <t xml:space="preserve">SKU10036</t>
  </si>
  <si>
    <t xml:space="preserve">SKU11113</t>
  </si>
  <si>
    <t xml:space="preserve">SKU10729</t>
  </si>
  <si>
    <t xml:space="preserve">SKU10710</t>
  </si>
  <si>
    <t xml:space="preserve">SKU10917</t>
  </si>
  <si>
    <t xml:space="preserve">SKU11074</t>
  </si>
  <si>
    <t xml:space="preserve">SKU10489</t>
  </si>
  <si>
    <t xml:space="preserve">SKU10945</t>
  </si>
  <si>
    <t xml:space="preserve">SKU10792</t>
  </si>
  <si>
    <t xml:space="preserve">SKU10563</t>
  </si>
  <si>
    <t xml:space="preserve">SKU11130</t>
  </si>
  <si>
    <t xml:space="preserve">SKU10125</t>
  </si>
  <si>
    <t xml:space="preserve">SKU10552</t>
  </si>
  <si>
    <t xml:space="preserve">SKU11161</t>
  </si>
  <si>
    <t xml:space="preserve">SKU10252</t>
  </si>
  <si>
    <t xml:space="preserve">SKU10538</t>
  </si>
  <si>
    <t xml:space="preserve">SKU11172</t>
  </si>
  <si>
    <t xml:space="preserve">SKU10245</t>
  </si>
  <si>
    <t xml:space="preserve">SKU10960</t>
  </si>
  <si>
    <t xml:space="preserve">SKU10175</t>
  </si>
  <si>
    <t xml:space="preserve">SKU10138</t>
  </si>
  <si>
    <t xml:space="preserve">SKU10317</t>
  </si>
  <si>
    <t xml:space="preserve">SKU10309</t>
  </si>
  <si>
    <t xml:space="preserve">SKU11100</t>
  </si>
  <si>
    <t xml:space="preserve">SKU10347</t>
  </si>
  <si>
    <t xml:space="preserve">SKU10734</t>
  </si>
  <si>
    <t xml:space="preserve">SKU10719</t>
  </si>
  <si>
    <t xml:space="preserve">SKU10075</t>
  </si>
  <si>
    <t xml:space="preserve">SKU10143</t>
  </si>
  <si>
    <t xml:space="preserve">SKU11023</t>
  </si>
  <si>
    <t xml:space="preserve">SKU10954</t>
  </si>
  <si>
    <t xml:space="preserve">SKU10205</t>
  </si>
  <si>
    <t xml:space="preserve">SKU11145</t>
  </si>
  <si>
    <t xml:space="preserve">SKU10837</t>
  </si>
  <si>
    <t xml:space="preserve">SKU10579</t>
  </si>
  <si>
    <t xml:space="preserve">SKU10382</t>
  </si>
  <si>
    <t xml:space="preserve">SKU10482</t>
  </si>
  <si>
    <t xml:space="preserve">SKU10649</t>
  </si>
  <si>
    <t xml:space="preserve">SKU10749</t>
  </si>
  <si>
    <t xml:space="preserve">SKU10149</t>
  </si>
  <si>
    <t xml:space="preserve">SKU10745</t>
  </si>
  <si>
    <t xml:space="preserve">SKU10666</t>
  </si>
  <si>
    <t xml:space="preserve">SKU11018</t>
  </si>
  <si>
    <t xml:space="preserve">SKU10414</t>
  </si>
  <si>
    <t xml:space="preserve">SKU10929</t>
  </si>
  <si>
    <t xml:space="preserve">SKU10468</t>
  </si>
  <si>
    <t xml:space="preserve">SKU10964</t>
  </si>
  <si>
    <t xml:space="preserve">SKU10405</t>
  </si>
  <si>
    <t xml:space="preserve">SKU10942</t>
  </si>
  <si>
    <t xml:space="preserve">SKU10809</t>
  </si>
  <si>
    <t xml:space="preserve">SKU11177</t>
  </si>
  <si>
    <t xml:space="preserve">SKU10598</t>
  </si>
  <si>
    <t xml:space="preserve">SKU10629</t>
  </si>
  <si>
    <t xml:space="preserve">SKU10438</t>
  </si>
  <si>
    <t xml:space="preserve">SKU10564</t>
  </si>
  <si>
    <t xml:space="preserve">SKU10819</t>
  </si>
  <si>
    <t xml:space="preserve">SKU10011</t>
  </si>
  <si>
    <t xml:space="preserve">SKU10089</t>
  </si>
  <si>
    <t xml:space="preserve">SKU10839</t>
  </si>
  <si>
    <t xml:space="preserve">SKU10924</t>
  </si>
  <si>
    <t xml:space="preserve">SKU10396</t>
  </si>
  <si>
    <t xml:space="preserve">SKU10283</t>
  </si>
  <si>
    <t xml:space="preserve">SKU11037</t>
  </si>
  <si>
    <t xml:space="preserve">SKU10770</t>
  </si>
  <si>
    <t xml:space="preserve">SKU10537</t>
  </si>
  <si>
    <t xml:space="preserve">SKU11055</t>
  </si>
  <si>
    <t xml:space="preserve">SKU10949</t>
  </si>
  <si>
    <t xml:space="preserve">SKU10217</t>
  </si>
  <si>
    <t xml:space="preserve">SKU11015</t>
  </si>
  <si>
    <t xml:space="preserve">SKU11043</t>
  </si>
  <si>
    <t xml:space="preserve">SKU10590</t>
  </si>
  <si>
    <t xml:space="preserve">SKU10028</t>
  </si>
  <si>
    <t xml:space="preserve">SKU10584</t>
  </si>
  <si>
    <t xml:space="preserve">SKU10208</t>
  </si>
  <si>
    <t xml:space="preserve">SKU10363</t>
  </si>
  <si>
    <t xml:space="preserve">SKU11089</t>
  </si>
  <si>
    <t xml:space="preserve">SKU10880</t>
  </si>
  <si>
    <t xml:space="preserve">SKU11146</t>
  </si>
  <si>
    <t xml:space="preserve">SKU10371</t>
  </si>
  <si>
    <t xml:space="preserve">SKU10530</t>
  </si>
  <si>
    <t xml:space="preserve">SKU11013</t>
  </si>
  <si>
    <t xml:space="preserve">SKU10699</t>
  </si>
  <si>
    <t xml:space="preserve">SKU10053</t>
  </si>
  <si>
    <t xml:space="preserve">SKU10801</t>
  </si>
  <si>
    <t xml:space="preserve">SKU10885</t>
  </si>
  <si>
    <t xml:space="preserve">SKU11144</t>
  </si>
  <si>
    <t xml:space="preserve">SKU10074</t>
  </si>
  <si>
    <t xml:space="preserve">SKU10744</t>
  </si>
  <si>
    <t xml:space="preserve">SKU10741</t>
  </si>
  <si>
    <t xml:space="preserve">SKU11046</t>
  </si>
  <si>
    <t xml:space="preserve">Pivot Table · Delivery  (source: P1 Shipments)</t>
  </si>
  <si>
    <t xml:space="preserve">Average on-time rate by origin hub (rows) and month (columns). Format as % in Excel.</t>
  </si>
  <si>
    <t xml:space="preserve">Average - On Time</t>
  </si>
  <si>
    <t xml:space="preserve">Total Result</t>
  </si>
  <si>
    <t xml:space="preserve">Pivot Table · Assets  (source: P4 Network)</t>
  </si>
  <si>
    <t xml:space="preserve">Assets by type and post-hardening patch status.</t>
  </si>
  <si>
    <t xml:space="preserve">Count - asset_id</t>
  </si>
  <si>
    <t xml:space="preserve">Pivot Table · Exceptions  (source: P5 Exceptions)</t>
  </si>
  <si>
    <t xml:space="preserve">Exception rows by type and severity.</t>
  </si>
  <si>
    <t xml:space="preserve">Count - Shipment Id</t>
  </si>
  <si>
    <t xml:space="preserve">Pivot Table · Tickets  (source: P7 Service Desk)</t>
  </si>
  <si>
    <t xml:space="preserve">Ticket volume by category (rows) and priority (columns).</t>
  </si>
  <si>
    <t xml:space="preserve">Count - Ticket ID</t>
  </si>
  <si>
    <t xml:space="preserve">Pivot Table · Inventory  (source: P9 Inventory)</t>
  </si>
  <si>
    <t xml:space="preserve">Annual revenue by ABC class (rows) and XYZ variability (columns) — the ABC-XYZ matrix.</t>
  </si>
  <si>
    <t xml:space="preserve">Sum - Annual Revenue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</si>
</sst>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"/>
    <numFmt numFmtId="166" formatCode="General"/>
    <numFmt numFmtId="167" formatCode="#,##0"/>
    <numFmt numFmtId="168" formatCode="0.0%"/>
    <numFmt numFmtId="169" formatCode="0.0"/>
    <numFmt numFmtId="170" formatCode="0.00"/>
    <numFmt numFmtId="171" formatCode="\+0.0;\-0.0"/>
    <numFmt numFmtId="172" formatCode="0%"/>
    <numFmt numFmtId="173" formatCode="0"/>
    <numFmt numFmtId="174" formatCode="&quot;R &quot;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26"/>
      <color rgb="FF1D1160"/>
      <name val="Arial"/>
      <family val="0"/>
      <charset val="1"/>
    </font>
    <font>
      <b val="true"/>
      <sz val="11"/>
      <color rgb="FF00788C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E457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788C"/>
      <name val="Arial"/>
      <family val="0"/>
      <charset val="1"/>
    </font>
    <font>
      <i val="true"/>
      <sz val="8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6"/>
      <color rgb="FF1D1160"/>
      <name val="Arial"/>
      <family val="0"/>
      <charset val="1"/>
    </font>
    <font>
      <b val="true"/>
      <sz val="12"/>
      <color rgb="FF00788C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6"/>
      <color rgb="FF00788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D116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D1160"/>
        <bgColor rgb="FF000080"/>
      </patternFill>
    </fill>
    <fill>
      <patternFill patternType="solid">
        <fgColor rgb="FFF6F8FA"/>
        <bgColor rgb="FFF9F9F9"/>
      </patternFill>
    </fill>
    <fill>
      <patternFill patternType="solid">
        <fgColor rgb="FF00788C"/>
        <bgColor rgb="FF008080"/>
      </patternFill>
    </fill>
    <fill>
      <patternFill patternType="solid">
        <fgColor rgb="FFEAF6F8"/>
        <bgColor rgb="FFE3F4F7"/>
      </patternFill>
    </fill>
    <fill>
      <patternFill patternType="solid">
        <fgColor rgb="FFFFF7D6"/>
        <bgColor rgb="FFF9F9F9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3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3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3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3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13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1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17">
    <dxf>
      <fill>
        <patternFill patternType="solid">
          <fgColor rgb="FF1D116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E0D8"/>
          <bgColor rgb="FF000000"/>
        </patternFill>
      </fill>
    </dxf>
    <dxf>
      <fill>
        <patternFill>
          <bgColor rgb="FFFBE0D8"/>
        </patternFill>
      </fill>
    </dxf>
    <dxf>
      <fill>
        <patternFill>
          <bgColor rgb="FFDDF3EC"/>
        </patternFill>
      </fill>
    </dxf>
    <dxf>
      <fill>
        <patternFill patternType="solid">
          <fgColor rgb="FFE3F4F7"/>
          <bgColor rgb="FF000000"/>
        </patternFill>
      </fill>
    </dxf>
    <dxf>
      <fill>
        <patternFill patternType="solid">
          <fgColor rgb="FFF8D3CA"/>
          <bgColor rgb="FF000000"/>
        </patternFill>
      </fill>
    </dxf>
    <dxf>
      <fill>
        <patternFill patternType="solid">
          <fgColor rgb="FFFCE8C8"/>
          <bgColor rgb="FF000000"/>
        </patternFill>
      </fill>
    </dxf>
    <dxf>
      <fill>
        <patternFill patternType="solid">
          <fgColor rgb="FFF6F8FA"/>
          <bgColor rgb="FF000000"/>
        </patternFill>
      </fill>
    </dxf>
    <dxf>
      <fill>
        <patternFill>
          <bgColor rgb="FFF8D3CA"/>
        </patternFill>
      </fill>
    </dxf>
    <dxf>
      <fill>
        <patternFill>
          <bgColor rgb="FFFCE8C8"/>
        </patternFill>
      </fill>
    </dxf>
    <dxf>
      <fill>
        <patternFill>
          <bgColor rgb="FFE3F4F7"/>
        </patternFill>
      </fill>
    </dxf>
    <dxf>
      <font>
        <color rgb="FFE4572E"/>
      </font>
    </dxf>
    <dxf>
      <fill>
        <patternFill patternType="solid">
          <fgColor rgb="FFE6E0FA"/>
          <bgColor rgb="FF000000"/>
        </patternFill>
      </fill>
    </dxf>
    <dxf>
      <fill>
        <patternFill>
          <bgColor rgb="FFE6E0F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1D1160"/>
      <rgbColor rgb="FF666666"/>
      <rgbColor rgb="FF800080"/>
      <rgbColor rgb="FF00788C"/>
      <rgbColor rgb="FFC5CCD3"/>
      <rgbColor rgb="FF878787"/>
      <rgbColor rgb="FF9999FF"/>
      <rgbColor rgb="FFC0504D"/>
      <rgbColor rgb="FFFFF7D6"/>
      <rgbColor rgb="FFDDF3EC"/>
      <rgbColor rgb="FF660066"/>
      <rgbColor rgb="FFFF8080"/>
      <rgbColor rgb="FF0066CC"/>
      <rgbColor rgb="FFD9D9D9"/>
      <rgbColor rgb="FF000080"/>
      <rgbColor rgb="FFFF00FF"/>
      <rgbColor rgb="FFF6F8FA"/>
      <rgbColor rgb="FF00FFFF"/>
      <rgbColor rgb="FF800080"/>
      <rgbColor rgb="FF800000"/>
      <rgbColor rgb="FF008080"/>
      <rgbColor rgb="FF0000FF"/>
      <rgbColor rgb="FF00CCFF"/>
      <rgbColor rgb="FFE3F4F7"/>
      <rgbColor rgb="FFEAF6F8"/>
      <rgbColor rgb="FFFCE8C8"/>
      <rgbColor rgb="FFD9DEE3"/>
      <rgbColor rgb="FFFBE0D8"/>
      <rgbColor rgb="FFE6E0FA"/>
      <rgbColor rgb="FFF8D3CA"/>
      <rgbColor rgb="FF4F81BD"/>
      <rgbColor rgb="FF33CCCC"/>
      <rgbColor rgb="FF9BBB59"/>
      <rgbColor rgb="FFFFCC00"/>
      <rgbColor rgb="FFF2A541"/>
      <rgbColor rgb="FFE4572E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<Relationship Id="rId21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3.xml"/><Relationship Id="rId24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Clearance hours (bars) vs on-time % (line)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'P1 Dashboard'!D8</c:f>
              <c:strCache>
                <c:ptCount val="1"/>
                <c:pt idx="0">
                  <c:v>Avg Clearance (h)</c:v>
                </c:pt>
              </c:strCache>
            </c:strRef>
          </c:tx>
          <c:spPr>
            <a:solidFill>
              <a:srgbClr val="0078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'P1 Dashboard'!$A$9:$A$14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'P1 Dashboard'!$D$9:$D$14</c:f>
              <c:numCache>
                <c:formatCode>0.0</c:formatCode>
                <c:ptCount val="6"/>
                <c:pt idx="0">
                  <c:v>15.8262254901961</c:v>
                </c:pt>
                <c:pt idx="1">
                  <c:v>14.9051948051948</c:v>
                </c:pt>
                <c:pt idx="2">
                  <c:v>11.7188940092166</c:v>
                </c:pt>
                <c:pt idx="3">
                  <c:v>8.67267759562841</c:v>
                </c:pt>
                <c:pt idx="4">
                  <c:v>8.43266331658291</c:v>
                </c:pt>
                <c:pt idx="5">
                  <c:v>8.39348314606742</c:v>
                </c:pt>
              </c:numCache>
            </c:numRef>
          </c:val>
        </c:ser>
        <c:gapWidth val="150"/>
        <c:overlap val="0"/>
        <c:axId val="21618932"/>
        <c:axId val="47449722"/>
      </c:barChart>
      <c:lineChart>
        <c:grouping val="standard"/>
        <c:varyColors val="0"/>
        <c:ser>
          <c:idx val="1"/>
          <c:order val="1"/>
          <c:tx>
            <c:strRef>
              <c:f>'P1 Dashboard'!C8</c:f>
              <c:strCache>
                <c:ptCount val="1"/>
                <c:pt idx="0">
                  <c:v>On-Time %</c:v>
                </c:pt>
              </c:strCache>
            </c:strRef>
          </c:tx>
          <c:spPr>
            <a:solidFill>
              <a:srgbClr val="1d1160"/>
            </a:solidFill>
            <a:ln w="47520">
              <a:solidFill>
                <a:srgbClr val="1d116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'P1 Dashboard'!$A$9:$A$14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'P1 Dashboard'!$C$9:$C$14</c:f>
              <c:numCache>
                <c:formatCode>0.0%</c:formatCode>
                <c:ptCount val="6"/>
                <c:pt idx="0">
                  <c:v>0.889112903225807</c:v>
                </c:pt>
                <c:pt idx="1">
                  <c:v>0.87363834422658</c:v>
                </c:pt>
                <c:pt idx="2">
                  <c:v>0.909426987060998</c:v>
                </c:pt>
                <c:pt idx="3">
                  <c:v>0.917570498915401</c:v>
                </c:pt>
                <c:pt idx="4">
                  <c:v>0.915187376725838</c:v>
                </c:pt>
                <c:pt idx="5">
                  <c:v>0.912313432835821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013206"/>
        <c:axId val="89890117"/>
      </c:lineChart>
      <c:catAx>
        <c:axId val="216189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49722"/>
        <c:crosses val="autoZero"/>
        <c:auto val="1"/>
        <c:lblAlgn val="ctr"/>
        <c:lblOffset val="100"/>
        <c:noMultiLvlLbl val="0"/>
      </c:catAx>
      <c:valAx>
        <c:axId val="474497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18932"/>
        <c:crosses val="autoZero"/>
        <c:crossBetween val="between"/>
      </c:valAx>
      <c:catAx>
        <c:axId val="94013206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90117"/>
        <c:crosses val="autoZero"/>
        <c:auto val="1"/>
        <c:lblAlgn val="ctr"/>
        <c:lblOffset val="100"/>
        <c:noMultiLvlLbl val="0"/>
      </c:catAx>
      <c:valAx>
        <c:axId val="8989011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On-time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13206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Delay Pareto (late shipments by cause)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'P1 Dashboard'!B17</c:f>
              <c:strCache>
                <c:ptCount val="1"/>
                <c:pt idx="0">
                  <c:v>Late Shipments</c:v>
                </c:pt>
              </c:strCache>
            </c:strRef>
          </c:tx>
          <c:spPr>
            <a:solidFill>
              <a:srgbClr val="e4572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'P1 Dashboard'!$A$18:$A$24</c:f>
              <c:strCache>
                <c:ptCount val="7"/>
                <c:pt idx="0">
                  <c:v>Customs documentation</c:v>
                </c:pt>
                <c:pt idx="1">
                  <c:v>Consignee unavailable</c:v>
                </c:pt>
                <c:pt idx="2">
                  <c:v>Flight capacity</c:v>
                </c:pt>
                <c:pt idx="3">
                  <c:v>Hub sort backlog</c:v>
                </c:pt>
                <c:pt idx="4">
                  <c:v>Incorrect address</c:v>
                </c:pt>
                <c:pt idx="5">
                  <c:v>Duties unpaid</c:v>
                </c:pt>
                <c:pt idx="6">
                  <c:v>Weather</c:v>
                </c:pt>
              </c:strCache>
            </c:strRef>
          </c:cat>
          <c:val>
            <c:numRef>
              <c:f>'P1 Dashboard'!$B$18:$B$24</c:f>
              <c:numCache>
                <c:formatCode>General</c:formatCode>
                <c:ptCount val="7"/>
                <c:pt idx="0">
                  <c:v>88</c:v>
                </c:pt>
                <c:pt idx="1">
                  <c:v>48</c:v>
                </c:pt>
                <c:pt idx="2">
                  <c:v>42</c:v>
                </c:pt>
                <c:pt idx="3">
                  <c:v>38</c:v>
                </c:pt>
                <c:pt idx="4">
                  <c:v>37</c:v>
                </c:pt>
                <c:pt idx="5">
                  <c:v>27</c:v>
                </c:pt>
                <c:pt idx="6">
                  <c:v>10</c:v>
                </c:pt>
              </c:numCache>
            </c:numRef>
          </c:val>
        </c:ser>
        <c:gapWidth val="150"/>
        <c:overlap val="0"/>
        <c:axId val="20884862"/>
        <c:axId val="25026675"/>
      </c:barChart>
      <c:catAx>
        <c:axId val="208848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26675"/>
        <c:crosses val="autoZero"/>
        <c:auto val="1"/>
        <c:lblAlgn val="ctr"/>
        <c:lblOffset val="100"/>
        <c:noMultiLvlLbl val="0"/>
      </c:catAx>
      <c:valAx>
        <c:axId val="250266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848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month (R)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'P2 Ecom KPIs'!B4</c:f>
              <c:strCache>
                <c:ptCount val="1"/>
                <c:pt idx="0">
                  <c:v>Net Revenue (R)</c:v>
                </c:pt>
              </c:strCache>
            </c:strRef>
          </c:tx>
          <c:spPr>
            <a:solidFill>
              <a:srgbClr val="00788c"/>
            </a:solidFill>
            <a:ln w="47520">
              <a:solidFill>
                <a:srgbClr val="0078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'P2 Ecom KPIs'!$A$5:$A$22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'P2 Ecom KPIs'!$B$5:$B$22</c:f>
              <c:numCache>
                <c:formatCode>#,##0</c:formatCode>
                <c:ptCount val="18"/>
                <c:pt idx="0">
                  <c:v>2548864.1</c:v>
                </c:pt>
                <c:pt idx="1">
                  <c:v>2041818.2</c:v>
                </c:pt>
                <c:pt idx="2">
                  <c:v>2529254.7</c:v>
                </c:pt>
                <c:pt idx="3">
                  <c:v>2436635.3</c:v>
                </c:pt>
                <c:pt idx="4">
                  <c:v>2496410.1</c:v>
                </c:pt>
                <c:pt idx="5">
                  <c:v>2389127.9</c:v>
                </c:pt>
                <c:pt idx="6">
                  <c:v>2365281.7</c:v>
                </c:pt>
                <c:pt idx="7">
                  <c:v>2343373.3</c:v>
                </c:pt>
                <c:pt idx="8">
                  <c:v>2535015.8</c:v>
                </c:pt>
                <c:pt idx="9">
                  <c:v>2541411.4</c:v>
                </c:pt>
                <c:pt idx="10">
                  <c:v>2817656.29</c:v>
                </c:pt>
                <c:pt idx="11">
                  <c:v>3446814.6</c:v>
                </c:pt>
                <c:pt idx="12">
                  <c:v>2929571.7</c:v>
                </c:pt>
                <c:pt idx="13">
                  <c:v>2623939.1</c:v>
                </c:pt>
                <c:pt idx="14">
                  <c:v>3004109</c:v>
                </c:pt>
                <c:pt idx="15">
                  <c:v>2854309.9</c:v>
                </c:pt>
                <c:pt idx="16">
                  <c:v>3046002.6</c:v>
                </c:pt>
                <c:pt idx="17">
                  <c:v>2882131.1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390405"/>
        <c:axId val="54301515"/>
      </c:lineChart>
      <c:catAx>
        <c:axId val="173904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01515"/>
        <c:crosses val="autoZero"/>
        <c:auto val="1"/>
        <c:lblAlgn val="ctr"/>
        <c:lblOffset val="100"/>
        <c:noMultiLvlLbl val="0"/>
      </c:catAx>
      <c:valAx>
        <c:axId val="543015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904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On-time delivery % vs perfect order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'P2 Ecom KPIs'!F4</c:f>
              <c:strCache>
                <c:ptCount val="1"/>
                <c:pt idx="0">
                  <c:v>On-Time Delivery %</c:v>
                </c:pt>
              </c:strCache>
            </c:strRef>
          </c:tx>
          <c:spPr>
            <a:solidFill>
              <a:srgbClr val="1d1160"/>
            </a:solidFill>
            <a:ln w="47520">
              <a:solidFill>
                <a:srgbClr val="1d116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'P2 Ecom KPIs'!$A$5:$A$22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'P2 Ecom KPIs'!$F$5:$F$22</c:f>
              <c:numCache>
                <c:formatCode>0.0%</c:formatCode>
                <c:ptCount val="18"/>
                <c:pt idx="0">
                  <c:v>0.7601108033241</c:v>
                </c:pt>
                <c:pt idx="1">
                  <c:v>0.7534516765286</c:v>
                </c:pt>
                <c:pt idx="2">
                  <c:v>0.75743964065132</c:v>
                </c:pt>
                <c:pt idx="3">
                  <c:v>0.771720613287905</c:v>
                </c:pt>
                <c:pt idx="4">
                  <c:v>0.773246329526917</c:v>
                </c:pt>
                <c:pt idx="5">
                  <c:v>0.748564867967853</c:v>
                </c:pt>
                <c:pt idx="6">
                  <c:v>0.772803581421377</c:v>
                </c:pt>
                <c:pt idx="7">
                  <c:v>0.770617149098853</c:v>
                </c:pt>
                <c:pt idx="8">
                  <c:v>0.74859075535513</c:v>
                </c:pt>
                <c:pt idx="9">
                  <c:v>0.754186925985954</c:v>
                </c:pt>
                <c:pt idx="10">
                  <c:v>0.680520570948783</c:v>
                </c:pt>
                <c:pt idx="11">
                  <c:v>0.621229925577752</c:v>
                </c:pt>
                <c:pt idx="12">
                  <c:v>0.805722196585141</c:v>
                </c:pt>
                <c:pt idx="13">
                  <c:v>0.808101265822785</c:v>
                </c:pt>
                <c:pt idx="14">
                  <c:v>0.804878048780488</c:v>
                </c:pt>
                <c:pt idx="15">
                  <c:v>0.791352438411262</c:v>
                </c:pt>
                <c:pt idx="16">
                  <c:v>0.798383475527616</c:v>
                </c:pt>
                <c:pt idx="17">
                  <c:v>0.814043583535109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'P2 Ecom KPIs'!H4</c:f>
              <c:strCache>
                <c:ptCount val="1"/>
                <c:pt idx="0">
                  <c:v>Perfect Order %</c:v>
                </c:pt>
              </c:strCache>
            </c:strRef>
          </c:tx>
          <c:spPr>
            <a:solidFill>
              <a:srgbClr val="f2a541"/>
            </a:solidFill>
            <a:ln w="47520">
              <a:solidFill>
                <a:srgbClr val="f2a54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'P2 Ecom KPIs'!$A$5:$A$22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'P2 Ecom KPIs'!$H$5:$H$22</c:f>
              <c:numCache>
                <c:formatCode>0.0%</c:formatCode>
                <c:ptCount val="18"/>
                <c:pt idx="0">
                  <c:v>0.707479224376731</c:v>
                </c:pt>
                <c:pt idx="1">
                  <c:v>0.696252465483235</c:v>
                </c:pt>
                <c:pt idx="2">
                  <c:v>0.705221785513756</c:v>
                </c:pt>
                <c:pt idx="3">
                  <c:v>0.720045428733674</c:v>
                </c:pt>
                <c:pt idx="4">
                  <c:v>0.718325176726482</c:v>
                </c:pt>
                <c:pt idx="5">
                  <c:v>0.685993111366246</c:v>
                </c:pt>
                <c:pt idx="6">
                  <c:v>0.717963066592054</c:v>
                </c:pt>
                <c:pt idx="7">
                  <c:v>0.718732932823594</c:v>
                </c:pt>
                <c:pt idx="8">
                  <c:v>0.698421645997745</c:v>
                </c:pt>
                <c:pt idx="9">
                  <c:v>0.703403565640195</c:v>
                </c:pt>
                <c:pt idx="10">
                  <c:v>0.632661628883291</c:v>
                </c:pt>
                <c:pt idx="11">
                  <c:v>0.578926752839796</c:v>
                </c:pt>
                <c:pt idx="12">
                  <c:v>0.750807568066451</c:v>
                </c:pt>
                <c:pt idx="13">
                  <c:v>0.753417721518987</c:v>
                </c:pt>
                <c:pt idx="14">
                  <c:v>0.750115048320295</c:v>
                </c:pt>
                <c:pt idx="15">
                  <c:v>0.730015082956259</c:v>
                </c:pt>
                <c:pt idx="16">
                  <c:v>0.746744499326448</c:v>
                </c:pt>
                <c:pt idx="17">
                  <c:v>0.759322033898305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490137"/>
        <c:axId val="95015435"/>
      </c:lineChart>
      <c:catAx>
        <c:axId val="174901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15435"/>
        <c:crosses val="autoZero"/>
        <c:auto val="1"/>
        <c:lblAlgn val="ctr"/>
        <c:lblOffset val="100"/>
        <c:noMultiLvlLbl val="0"/>
      </c:catAx>
      <c:valAx>
        <c:axId val="950154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901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score by risk ID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'P3 Security'!K12</c:f>
              <c:strCache>
                <c:ptCount val="1"/>
                <c:pt idx="0">
                  <c:v>Risk Score</c:v>
                </c:pt>
              </c:strCache>
            </c:strRef>
          </c:tx>
          <c:spPr>
            <a:solidFill>
              <a:srgbClr val="e4572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'P3 Security'!$A$13:$A$22</c:f>
              <c:strCache>
                <c:ptCount val="10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  <c:pt idx="8">
                  <c:v>R09</c:v>
                </c:pt>
                <c:pt idx="9">
                  <c:v>R10</c:v>
                </c:pt>
              </c:strCache>
            </c:strRef>
          </c:cat>
          <c:val>
            <c:numRef>
              <c:f>'P3 Security'!$K$13:$K$22</c:f>
              <c:numCache>
                <c:formatCode>General</c:formatCode>
                <c:ptCount val="10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10</c:v>
                </c:pt>
                <c:pt idx="4">
                  <c:v>16</c:v>
                </c:pt>
                <c:pt idx="5">
                  <c:v>12</c:v>
                </c:pt>
                <c:pt idx="6">
                  <c:v>8</c:v>
                </c:pt>
                <c:pt idx="7">
                  <c:v>8</c:v>
                </c:pt>
                <c:pt idx="8">
                  <c:v>12</c:v>
                </c:pt>
                <c:pt idx="9">
                  <c:v>9</c:v>
                </c:pt>
              </c:numCache>
            </c:numRef>
          </c:val>
        </c:ser>
        <c:gapWidth val="150"/>
        <c:overlap val="0"/>
        <c:axId val="60084635"/>
        <c:axId val="31901760"/>
      </c:barChart>
      <c:catAx>
        <c:axId val="600846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01760"/>
        <c:crosses val="autoZero"/>
        <c:auto val="1"/>
        <c:lblAlgn val="ctr"/>
        <c:lblOffset val="100"/>
        <c:noMultiLvlLbl val="0"/>
      </c:catAx>
      <c:valAx>
        <c:axId val="319017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846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CIS maturity before vs after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'P4 Network'!C4</c:f>
              <c:strCache>
                <c:ptCount val="1"/>
                <c:pt idx="0">
                  <c:v>Before %</c:v>
                </c:pt>
              </c:strCache>
            </c:strRef>
          </c:tx>
          <c:spPr>
            <a:solidFill>
              <a:srgbClr val="c5ccd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'P4 Network'!$A$5:$A$17</c:f>
              <c:strCache>
                <c:ptCount val="13"/>
                <c:pt idx="0">
                  <c:v>Inventory of hardware assets</c:v>
                </c:pt>
                <c:pt idx="1">
                  <c:v>Inventory of software</c:v>
                </c:pt>
                <c:pt idx="2">
                  <c:v>Data protection / encryption</c:v>
                </c:pt>
                <c:pt idx="3">
                  <c:v>Secure configuration baselines</c:v>
                </c:pt>
                <c:pt idx="4">
                  <c:v>Account management</c:v>
                </c:pt>
                <c:pt idx="5">
                  <c:v>Access control &amp; MFA</c:v>
                </c:pt>
                <c:pt idx="6">
                  <c:v>Vulnerability management / patching</c:v>
                </c:pt>
                <c:pt idx="7">
                  <c:v>Audit log management</c:v>
                </c:pt>
                <c:pt idx="8">
                  <c:v>Email &amp; browser protections</c:v>
                </c:pt>
                <c:pt idx="9">
                  <c:v>Malware defences</c:v>
                </c:pt>
                <c:pt idx="10">
                  <c:v>Data recovery (3-2-1 backups)</c:v>
                </c:pt>
                <c:pt idx="11">
                  <c:v>Network infrastructure mgmt</c:v>
                </c:pt>
                <c:pt idx="12">
                  <c:v>Security awareness training</c:v>
                </c:pt>
              </c:strCache>
            </c:strRef>
          </c:cat>
          <c:val>
            <c:numRef>
              <c:f>'P4 Network'!$C$5:$C$17</c:f>
              <c:numCache>
                <c:formatCode>0%</c:formatCode>
                <c:ptCount val="13"/>
                <c:pt idx="0">
                  <c:v>0.4</c:v>
                </c:pt>
                <c:pt idx="1">
                  <c:v>0.25</c:v>
                </c:pt>
                <c:pt idx="2">
                  <c:v>0.35</c:v>
                </c:pt>
                <c:pt idx="3">
                  <c:v>0.3</c:v>
                </c:pt>
                <c:pt idx="4">
                  <c:v>0.45</c:v>
                </c:pt>
                <c:pt idx="5">
                  <c:v>0.2</c:v>
                </c:pt>
                <c:pt idx="6">
                  <c:v>0.52</c:v>
                </c:pt>
                <c:pt idx="7">
                  <c:v>0.25</c:v>
                </c:pt>
                <c:pt idx="8">
                  <c:v>0.5</c:v>
                </c:pt>
                <c:pt idx="9">
                  <c:v>0.7</c:v>
                </c:pt>
                <c:pt idx="10">
                  <c:v>0.4</c:v>
                </c:pt>
                <c:pt idx="11">
                  <c:v>0.35</c:v>
                </c:pt>
                <c:pt idx="12">
                  <c:v>0.15</c:v>
                </c:pt>
              </c:numCache>
            </c:numRef>
          </c:val>
        </c:ser>
        <c:ser>
          <c:idx val="1"/>
          <c:order val="1"/>
          <c:tx>
            <c:strRef>
              <c:f>'P4 Network'!D4</c:f>
              <c:strCache>
                <c:ptCount val="1"/>
                <c:pt idx="0">
                  <c:v>After %</c:v>
                </c:pt>
              </c:strCache>
            </c:strRef>
          </c:tx>
          <c:spPr>
            <a:solidFill>
              <a:srgbClr val="0078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'P4 Network'!$A$5:$A$17</c:f>
              <c:strCache>
                <c:ptCount val="13"/>
                <c:pt idx="0">
                  <c:v>Inventory of hardware assets</c:v>
                </c:pt>
                <c:pt idx="1">
                  <c:v>Inventory of software</c:v>
                </c:pt>
                <c:pt idx="2">
                  <c:v>Data protection / encryption</c:v>
                </c:pt>
                <c:pt idx="3">
                  <c:v>Secure configuration baselines</c:v>
                </c:pt>
                <c:pt idx="4">
                  <c:v>Account management</c:v>
                </c:pt>
                <c:pt idx="5">
                  <c:v>Access control &amp; MFA</c:v>
                </c:pt>
                <c:pt idx="6">
                  <c:v>Vulnerability management / patching</c:v>
                </c:pt>
                <c:pt idx="7">
                  <c:v>Audit log management</c:v>
                </c:pt>
                <c:pt idx="8">
                  <c:v>Email &amp; browser protections</c:v>
                </c:pt>
                <c:pt idx="9">
                  <c:v>Malware defences</c:v>
                </c:pt>
                <c:pt idx="10">
                  <c:v>Data recovery (3-2-1 backups)</c:v>
                </c:pt>
                <c:pt idx="11">
                  <c:v>Network infrastructure mgmt</c:v>
                </c:pt>
                <c:pt idx="12">
                  <c:v>Security awareness training</c:v>
                </c:pt>
              </c:strCache>
            </c:strRef>
          </c:cat>
          <c:val>
            <c:numRef>
              <c:f>'P4 Network'!$D$5:$D$17</c:f>
              <c:numCache>
                <c:formatCode>0%</c:formatCode>
                <c:ptCount val="13"/>
                <c:pt idx="0">
                  <c:v>1</c:v>
                </c:pt>
                <c:pt idx="1">
                  <c:v>0.9</c:v>
                </c:pt>
                <c:pt idx="2">
                  <c:v>0.88</c:v>
                </c:pt>
                <c:pt idx="3">
                  <c:v>0.85</c:v>
                </c:pt>
                <c:pt idx="4">
                  <c:v>0.95</c:v>
                </c:pt>
                <c:pt idx="5">
                  <c:v>0.9</c:v>
                </c:pt>
                <c:pt idx="6">
                  <c:v>0.94</c:v>
                </c:pt>
                <c:pt idx="7">
                  <c:v>0.8</c:v>
                </c:pt>
                <c:pt idx="8">
                  <c:v>0.85</c:v>
                </c:pt>
                <c:pt idx="9">
                  <c:v>0.95</c:v>
                </c:pt>
                <c:pt idx="10">
                  <c:v>1</c:v>
                </c:pt>
                <c:pt idx="11">
                  <c:v>0.9</c:v>
                </c:pt>
                <c:pt idx="12">
                  <c:v>0.75</c:v>
                </c:pt>
              </c:numCache>
            </c:numRef>
          </c:val>
        </c:ser>
        <c:gapWidth val="150"/>
        <c:overlap val="0"/>
        <c:axId val="20568175"/>
        <c:axId val="28100462"/>
      </c:barChart>
      <c:catAx>
        <c:axId val="20568175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00462"/>
        <c:crosses val="autoZero"/>
        <c:auto val="1"/>
        <c:lblAlgn val="ctr"/>
        <c:lblOffset val="100"/>
        <c:noMultiLvlLbl val="0"/>
      </c:catAx>
      <c:valAx>
        <c:axId val="281004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681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by category (Pareto)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'P7 Desk Dashboard'!B8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1d11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'P7 Desk Dashboard'!$A$9:$A$16</c:f>
              <c:strCache>
                <c:ptCount val="8"/>
                <c:pt idx="0">
                  <c:v>Password / Access</c:v>
                </c:pt>
                <c:pt idx="1">
                  <c:v>Business Apps (ERP/WMS)</c:v>
                </c:pt>
                <c:pt idx="2">
                  <c:v>Email &amp; Office 365</c:v>
                </c:pt>
                <c:pt idx="3">
                  <c:v>Hardware</c:v>
                </c:pt>
                <c:pt idx="4">
                  <c:v>Network / VPN</c:v>
                </c:pt>
                <c:pt idx="5">
                  <c:v>Printing &amp; Scanners</c:v>
                </c:pt>
                <c:pt idx="6">
                  <c:v>New Starter / Leaver</c:v>
                </c:pt>
                <c:pt idx="7">
                  <c:v>Security Incident</c:v>
                </c:pt>
              </c:strCache>
            </c:strRef>
          </c:cat>
          <c:val>
            <c:numRef>
              <c:f>'P7 Desk Dashboard'!$B$9:$B$16</c:f>
              <c:numCache>
                <c:formatCode>General</c:formatCode>
                <c:ptCount val="8"/>
                <c:pt idx="0">
                  <c:v>738</c:v>
                </c:pt>
                <c:pt idx="1">
                  <c:v>405</c:v>
                </c:pt>
                <c:pt idx="2">
                  <c:v>343</c:v>
                </c:pt>
                <c:pt idx="3">
                  <c:v>306</c:v>
                </c:pt>
                <c:pt idx="4">
                  <c:v>278</c:v>
                </c:pt>
                <c:pt idx="5">
                  <c:v>228</c:v>
                </c:pt>
                <c:pt idx="6">
                  <c:v>121</c:v>
                </c:pt>
                <c:pt idx="7">
                  <c:v>81</c:v>
                </c:pt>
              </c:numCache>
            </c:numRef>
          </c:val>
        </c:ser>
        <c:gapWidth val="150"/>
        <c:overlap val="0"/>
        <c:axId val="78469588"/>
        <c:axId val="82676011"/>
      </c:barChart>
      <c:catAx>
        <c:axId val="784695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76011"/>
        <c:crosses val="autoZero"/>
        <c:auto val="1"/>
        <c:lblAlgn val="ctr"/>
        <c:lblOffset val="100"/>
        <c:noMultiLvlLbl val="0"/>
      </c:catAx>
      <c:valAx>
        <c:axId val="826760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695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SLA met % by priority (target 90%)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'P7 Desk Dashboard'!D19</c:f>
              <c:strCache>
                <c:ptCount val="1"/>
                <c:pt idx="0">
                  <c:v>SLA Met %</c:v>
                </c:pt>
              </c:strCache>
            </c:strRef>
          </c:tx>
          <c:spPr>
            <a:solidFill>
              <a:srgbClr val="0078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'P7 Desk Dashboard'!$A$20:$A$23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'P7 Desk Dashboard'!$D$20:$D$23</c:f>
              <c:numCache>
                <c:formatCode>0.0%</c:formatCode>
                <c:ptCount val="4"/>
                <c:pt idx="0">
                  <c:v>0.8</c:v>
                </c:pt>
                <c:pt idx="1">
                  <c:v>0.856041131105399</c:v>
                </c:pt>
                <c:pt idx="2">
                  <c:v>0.932227829848594</c:v>
                </c:pt>
                <c:pt idx="3">
                  <c:v>0.983579638752053</c:v>
                </c:pt>
              </c:numCache>
            </c:numRef>
          </c:val>
        </c:ser>
        <c:gapWidth val="150"/>
        <c:overlap val="0"/>
        <c:axId val="65514954"/>
        <c:axId val="77743999"/>
      </c:barChart>
      <c:catAx>
        <c:axId val="655149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43999"/>
        <c:crosses val="autoZero"/>
        <c:auto val="1"/>
        <c:lblAlgn val="ctr"/>
        <c:lblOffset val="100"/>
        <c:noMultiLvlLbl val="0"/>
      </c:catAx>
      <c:valAx>
        <c:axId val="777439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149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Platform revenue vs opex per month (R)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'P8 Open Scene Model'!F42</c:f>
              <c:strCache>
                <c:ptCount val="1"/>
                <c:pt idx="0">
                  <c:v>Platform Revenue</c:v>
                </c:pt>
              </c:strCache>
            </c:strRef>
          </c:tx>
          <c:spPr>
            <a:solidFill>
              <a:srgbClr val="00788c"/>
            </a:solidFill>
            <a:ln w="47520">
              <a:solidFill>
                <a:srgbClr val="0078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'P8 Open Scene Model'!$A$43:$A$78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'P8 Open Scene Model'!$F$43:$F$78</c:f>
              <c:numCache>
                <c:formatCode>#,##0</c:formatCode>
                <c:ptCount val="36"/>
                <c:pt idx="0">
                  <c:v>21126.84</c:v>
                </c:pt>
                <c:pt idx="1">
                  <c:v>30557.1026860386</c:v>
                </c:pt>
                <c:pt idx="2">
                  <c:v>40089.2349130951</c:v>
                </c:pt>
                <c:pt idx="3">
                  <c:v>49757.3747751561</c:v>
                </c:pt>
                <c:pt idx="4">
                  <c:v>59591.5053049025</c:v>
                </c:pt>
                <c:pt idx="5">
                  <c:v>69617.6002502382</c:v>
                </c:pt>
                <c:pt idx="6">
                  <c:v>79857.7647216145</c:v>
                </c:pt>
                <c:pt idx="7">
                  <c:v>90330.3731015907</c:v>
                </c:pt>
                <c:pt idx="8">
                  <c:v>101050.206220289</c:v>
                </c:pt>
                <c:pt idx="9">
                  <c:v>112028.589430246</c:v>
                </c:pt>
                <c:pt idx="10">
                  <c:v>123273.532864338</c:v>
                </c:pt>
                <c:pt idx="11">
                  <c:v>134789.874833341</c:v>
                </c:pt>
                <c:pt idx="12">
                  <c:v>146579.429017291</c:v>
                </c:pt>
                <c:pt idx="13">
                  <c:v>158641.135828707</c:v>
                </c:pt>
                <c:pt idx="14">
                  <c:v>170971.218077146</c:v>
                </c:pt>
                <c:pt idx="15">
                  <c:v>183563.340844114</c:v>
                </c:pt>
                <c:pt idx="16">
                  <c:v>196408.77528537</c:v>
                </c:pt>
                <c:pt idx="17">
                  <c:v>209496.565913995</c:v>
                </c:pt>
                <c:pt idx="18">
                  <c:v>222813.700781632</c:v>
                </c:pt>
                <c:pt idx="19">
                  <c:v>236345.283866223</c:v>
                </c:pt>
                <c:pt idx="20">
                  <c:v>250074.708891059</c:v>
                </c:pt>
                <c:pt idx="21">
                  <c:v>263983.833740624</c:v>
                </c:pt>
                <c:pt idx="22">
                  <c:v>278053.154601734</c:v>
                </c:pt>
                <c:pt idx="23">
                  <c:v>292261.978942042</c:v>
                </c:pt>
                <c:pt idx="24">
                  <c:v>306588.596440108</c:v>
                </c:pt>
                <c:pt idx="25">
                  <c:v>321010.446999717</c:v>
                </c:pt>
                <c:pt idx="26">
                  <c:v>335504.285014025</c:v>
                </c:pt>
                <c:pt idx="27">
                  <c:v>350046.339090166</c:v>
                </c:pt>
                <c:pt idx="28">
                  <c:v>364612.466500183</c:v>
                </c:pt>
                <c:pt idx="29">
                  <c:v>379178.301687528</c:v>
                </c:pt>
                <c:pt idx="30">
                  <c:v>393719.398227999</c:v>
                </c:pt>
                <c:pt idx="31">
                  <c:v>408211.363718106</c:v>
                </c:pt>
                <c:pt idx="32">
                  <c:v>422629.987140781</c:v>
                </c:pt>
                <c:pt idx="33">
                  <c:v>436951.358336641</c:v>
                </c:pt>
                <c:pt idx="34">
                  <c:v>451151.979287233</c:v>
                </c:pt>
                <c:pt idx="35">
                  <c:v>465208.866993769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'P8 Open Scene Model'!K42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e4572e"/>
            </a:solidFill>
            <a:ln w="47520">
              <a:solidFill>
                <a:srgbClr val="e4572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'P8 Open Scene Model'!$A$43:$A$78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'P8 Open Scene Model'!$K$43:$K$78</c:f>
              <c:numCache>
                <c:formatCode>#,##0</c:formatCode>
                <c:ptCount val="36"/>
                <c:pt idx="0">
                  <c:v>142571.9</c:v>
                </c:pt>
                <c:pt idx="1">
                  <c:v>144135.750906432</c:v>
                </c:pt>
                <c:pt idx="2">
                  <c:v>145733.428480235</c:v>
                </c:pt>
                <c:pt idx="3">
                  <c:v>147368.609270341</c:v>
                </c:pt>
                <c:pt idx="4">
                  <c:v>149044.361702685</c:v>
                </c:pt>
                <c:pt idx="5">
                  <c:v>150763.166135681</c:v>
                </c:pt>
                <c:pt idx="6">
                  <c:v>152526.935313476</c:v>
                </c:pt>
                <c:pt idx="7">
                  <c:v>154337.035430386</c:v>
                </c:pt>
                <c:pt idx="8">
                  <c:v>156194.307963294</c:v>
                </c:pt>
                <c:pt idx="9">
                  <c:v>158099.09237621</c:v>
                </c:pt>
                <c:pt idx="10">
                  <c:v>160051.249753138</c:v>
                </c:pt>
                <c:pt idx="11">
                  <c:v>162050.187372043</c:v>
                </c:pt>
                <c:pt idx="12">
                  <c:v>164094.884194243</c:v>
                </c:pt>
                <c:pt idx="13">
                  <c:v>166183.917210082</c:v>
                </c:pt>
                <c:pt idx="14">
                  <c:v>168315.488553201</c:v>
                </c:pt>
                <c:pt idx="15">
                  <c:v>170487.453272123</c:v>
                </c:pt>
                <c:pt idx="16">
                  <c:v>172697.347628995</c:v>
                </c:pt>
                <c:pt idx="17">
                  <c:v>174942.417780982</c:v>
                </c:pt>
                <c:pt idx="18">
                  <c:v>177219.648689749</c:v>
                </c:pt>
                <c:pt idx="19">
                  <c:v>179525.793098421</c:v>
                </c:pt>
                <c:pt idx="20">
                  <c:v>181857.400412912</c:v>
                </c:pt>
                <c:pt idx="21">
                  <c:v>184210.845325387</c:v>
                </c:pt>
                <c:pt idx="22">
                  <c:v>186582.356021362</c:v>
                </c:pt>
                <c:pt idx="23">
                  <c:v>188968.041818188</c:v>
                </c:pt>
                <c:pt idx="24">
                  <c:v>191363.920091094</c:v>
                </c:pt>
                <c:pt idx="25">
                  <c:v>193765.942353137</c:v>
                </c:pt>
                <c:pt idx="26">
                  <c:v>196170.019367008</c:v>
                </c:pt>
                <c:pt idx="27">
                  <c:v>198572.045179302</c:v>
                </c:pt>
                <c:pt idx="28">
                  <c:v>222967.919981284</c:v>
                </c:pt>
                <c:pt idx="29">
                  <c:v>225353.571714084</c:v>
                </c:pt>
                <c:pt idx="30">
                  <c:v>227724.976350295</c:v>
                </c:pt>
                <c:pt idx="31">
                  <c:v>230078.17679802</c:v>
                </c:pt>
                <c:pt idx="32">
                  <c:v>232409.300387153</c:v>
                </c:pt>
                <c:pt idx="33">
                  <c:v>234714.574911052</c:v>
                </c:pt>
                <c:pt idx="34">
                  <c:v>236990.343209501</c:v>
                </c:pt>
                <c:pt idx="35">
                  <c:v>239233.076290884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325284"/>
        <c:axId val="87952629"/>
      </c:lineChart>
      <c:catAx>
        <c:axId val="833252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52629"/>
        <c:crosses val="autoZero"/>
        <c:auto val="1"/>
        <c:lblAlgn val="ctr"/>
        <c:lblOffset val="100"/>
        <c:noMultiLvlLbl val="0"/>
      </c:catAx>
      <c:valAx>
        <c:axId val="879526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252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cash position (R)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'P8 Open Scene Model'!M42</c:f>
              <c:strCache>
                <c:ptCount val="1"/>
                <c:pt idx="0">
                  <c:v>Cumulative Cash</c:v>
                </c:pt>
              </c:strCache>
            </c:strRef>
          </c:tx>
          <c:spPr>
            <a:solidFill>
              <a:srgbClr val="1d11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'P8 Open Scene Model'!$A$43:$A$78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'P8 Open Scene Model'!$M$43:$M$78</c:f>
              <c:numCache>
                <c:formatCode>#,##0</c:formatCode>
                <c:ptCount val="36"/>
                <c:pt idx="0">
                  <c:v>-771445.06</c:v>
                </c:pt>
                <c:pt idx="1">
                  <c:v>-885023.708220394</c:v>
                </c:pt>
                <c:pt idx="2">
                  <c:v>-990667.901787534</c:v>
                </c:pt>
                <c:pt idx="3">
                  <c:v>-1088279.13628272</c:v>
                </c:pt>
                <c:pt idx="4">
                  <c:v>-1177731.9926805</c:v>
                </c:pt>
                <c:pt idx="5">
                  <c:v>-1258877.55856594</c:v>
                </c:pt>
                <c:pt idx="6">
                  <c:v>-1331546.72915781</c:v>
                </c:pt>
                <c:pt idx="7">
                  <c:v>-1395553.3914866</c:v>
                </c:pt>
                <c:pt idx="8">
                  <c:v>-1450697.4932296</c:v>
                </c:pt>
                <c:pt idx="9">
                  <c:v>-1496767.99617557</c:v>
                </c:pt>
                <c:pt idx="10">
                  <c:v>-1533545.71306437</c:v>
                </c:pt>
                <c:pt idx="11">
                  <c:v>-1560806.02560307</c:v>
                </c:pt>
                <c:pt idx="12">
                  <c:v>-1578321.48078002</c:v>
                </c:pt>
                <c:pt idx="13">
                  <c:v>-1585864.2621614</c:v>
                </c:pt>
                <c:pt idx="14">
                  <c:v>-1583208.53263745</c:v>
                </c:pt>
                <c:pt idx="15">
                  <c:v>-1570132.64506546</c:v>
                </c:pt>
                <c:pt idx="16">
                  <c:v>-1546421.21740909</c:v>
                </c:pt>
                <c:pt idx="17">
                  <c:v>-1511867.06927607</c:v>
                </c:pt>
                <c:pt idx="18">
                  <c:v>-1466273.01718419</c:v>
                </c:pt>
                <c:pt idx="19">
                  <c:v>-1409453.52641639</c:v>
                </c:pt>
                <c:pt idx="20">
                  <c:v>-1341236.21793824</c:v>
                </c:pt>
                <c:pt idx="21">
                  <c:v>-1261463.229523</c:v>
                </c:pt>
                <c:pt idx="22">
                  <c:v>-1169992.43094263</c:v>
                </c:pt>
                <c:pt idx="23">
                  <c:v>-1066698.49381878</c:v>
                </c:pt>
                <c:pt idx="24">
                  <c:v>-951473.817469764</c:v>
                </c:pt>
                <c:pt idx="25">
                  <c:v>-824229.312823184</c:v>
                </c:pt>
                <c:pt idx="26">
                  <c:v>-684895.047176167</c:v>
                </c:pt>
                <c:pt idx="27">
                  <c:v>-533420.753265302</c:v>
                </c:pt>
                <c:pt idx="28">
                  <c:v>-391776.206746403</c:v>
                </c:pt>
                <c:pt idx="29">
                  <c:v>-237951.476772958</c:v>
                </c:pt>
                <c:pt idx="30">
                  <c:v>-71957.0548952546</c:v>
                </c:pt>
                <c:pt idx="31">
                  <c:v>106176.132024831</c:v>
                </c:pt>
                <c:pt idx="32">
                  <c:v>296396.81877846</c:v>
                </c:pt>
                <c:pt idx="33">
                  <c:v>498633.602204049</c:v>
                </c:pt>
                <c:pt idx="34">
                  <c:v>712795.238281782</c:v>
                </c:pt>
                <c:pt idx="35">
                  <c:v>938771.028984667</c:v>
                </c:pt>
              </c:numCache>
            </c:numRef>
          </c:val>
        </c:ser>
        <c:gapWidth val="150"/>
        <c:overlap val="0"/>
        <c:axId val="52828348"/>
        <c:axId val="17952838"/>
      </c:barChart>
      <c:catAx>
        <c:axId val="528283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52838"/>
        <c:crosses val="autoZero"/>
        <c:auto val="1"/>
        <c:lblAlgn val="ctr"/>
        <c:lblOffset val="100"/>
        <c:noMultiLvlLbl val="0"/>
      </c:catAx>
      <c:valAx>
        <c:axId val="179528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283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health (SKUs)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'P9 Inventory'!U4</c:f>
              <c:strCache>
                <c:ptCount val="1"/>
                <c:pt idx="0">
                  <c:v>SKUs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'P9 Inventory'!$T$5:$T$8</c:f>
              <c:strCache>
                <c:ptCount val="4"/>
                <c:pt idx="0">
                  <c:v>Stock-out risk</c:v>
                </c:pt>
                <c:pt idx="1">
                  <c:v>Reorder now</c:v>
                </c:pt>
                <c:pt idx="2">
                  <c:v>Healthy</c:v>
                </c:pt>
                <c:pt idx="3">
                  <c:v>Overstock</c:v>
                </c:pt>
              </c:strCache>
            </c:strRef>
          </c:cat>
          <c:val>
            <c:numRef>
              <c:f>'P9 Inventory'!$U$5:$U$8</c:f>
              <c:numCache>
                <c:formatCode>General</c:formatCode>
                <c:ptCount val="4"/>
                <c:pt idx="0">
                  <c:v>2</c:v>
                </c:pt>
                <c:pt idx="1">
                  <c:v>214</c:v>
                </c:pt>
                <c:pt idx="2">
                  <c:v>860</c:v>
                </c:pt>
                <c:pt idx="3">
                  <c:v>124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9</xdr:col>
      <xdr:colOff>395640</xdr:colOff>
      <xdr:row>7</xdr:row>
      <xdr:rowOff>266040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5131520" y="190440"/>
          <a:ext cx="1618560" cy="1618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11</xdr:row>
      <xdr:rowOff>190800</xdr:rowOff>
    </xdr:from>
    <xdr:to>
      <xdr:col>9</xdr:col>
      <xdr:colOff>395640</xdr:colOff>
      <xdr:row>16</xdr:row>
      <xdr:rowOff>151560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5131520" y="3314880"/>
          <a:ext cx="1618560" cy="196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531000</xdr:colOff>
      <xdr:row>5</xdr:row>
      <xdr:rowOff>170640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6966080" y="190440"/>
          <a:ext cx="1142280" cy="1142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131040</xdr:rowOff>
    </xdr:from>
    <xdr:to>
      <xdr:col>7</xdr:col>
      <xdr:colOff>262800</xdr:colOff>
      <xdr:row>17</xdr:row>
      <xdr:rowOff>6120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762120"/>
          <a:ext cx="4956840" cy="2542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</xdr:row>
      <xdr:rowOff>131040</xdr:rowOff>
    </xdr:from>
    <xdr:to>
      <xdr:col>16</xdr:col>
      <xdr:colOff>262800</xdr:colOff>
      <xdr:row>18</xdr:row>
      <xdr:rowOff>73080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6035040" y="762120"/>
          <a:ext cx="4956840" cy="279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130680</xdr:rowOff>
    </xdr:from>
    <xdr:to>
      <xdr:col>7</xdr:col>
      <xdr:colOff>262800</xdr:colOff>
      <xdr:row>36</xdr:row>
      <xdr:rowOff>15480</xdr:rowOff>
    </xdr:to>
    <xdr:pic>
      <xdr:nvPicPr>
        <xdr:cNvPr id="5" name="Image 3" descr="Picture"/>
        <xdr:cNvPicPr/>
      </xdr:nvPicPr>
      <xdr:blipFill>
        <a:blip r:embed="rId3"/>
        <a:stretch/>
      </xdr:blipFill>
      <xdr:spPr>
        <a:xfrm>
          <a:off x="0" y="4952880"/>
          <a:ext cx="4956840" cy="198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25</xdr:row>
      <xdr:rowOff>130680</xdr:rowOff>
    </xdr:from>
    <xdr:to>
      <xdr:col>16</xdr:col>
      <xdr:colOff>262800</xdr:colOff>
      <xdr:row>41</xdr:row>
      <xdr:rowOff>158400</xdr:rowOff>
    </xdr:to>
    <xdr:pic>
      <xdr:nvPicPr>
        <xdr:cNvPr id="6" name="Image 4" descr="Picture"/>
        <xdr:cNvPicPr/>
      </xdr:nvPicPr>
      <xdr:blipFill>
        <a:blip r:embed="rId4"/>
        <a:stretch/>
      </xdr:blipFill>
      <xdr:spPr>
        <a:xfrm>
          <a:off x="6035040" y="4952880"/>
          <a:ext cx="4956840" cy="3075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</xdr:row>
      <xdr:rowOff>130680</xdr:rowOff>
    </xdr:from>
    <xdr:to>
      <xdr:col>5</xdr:col>
      <xdr:colOff>78480</xdr:colOff>
      <xdr:row>65</xdr:row>
      <xdr:rowOff>129960</xdr:rowOff>
    </xdr:to>
    <xdr:pic>
      <xdr:nvPicPr>
        <xdr:cNvPr id="7" name="Image 5" descr="Picture"/>
        <xdr:cNvPicPr/>
      </xdr:nvPicPr>
      <xdr:blipFill>
        <a:blip r:embed="rId5"/>
        <a:stretch/>
      </xdr:blipFill>
      <xdr:spPr>
        <a:xfrm>
          <a:off x="0" y="9144000"/>
          <a:ext cx="3431160" cy="3428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47</xdr:row>
      <xdr:rowOff>130680</xdr:rowOff>
    </xdr:from>
    <xdr:to>
      <xdr:col>16</xdr:col>
      <xdr:colOff>262800</xdr:colOff>
      <xdr:row>63</xdr:row>
      <xdr:rowOff>177840</xdr:rowOff>
    </xdr:to>
    <xdr:pic>
      <xdr:nvPicPr>
        <xdr:cNvPr id="8" name="Image 6" descr="Picture"/>
        <xdr:cNvPicPr/>
      </xdr:nvPicPr>
      <xdr:blipFill>
        <a:blip r:embed="rId6"/>
        <a:stretch/>
      </xdr:blipFill>
      <xdr:spPr>
        <a:xfrm>
          <a:off x="6035040" y="9144000"/>
          <a:ext cx="4956840" cy="3094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</xdr:row>
      <xdr:rowOff>131040</xdr:rowOff>
    </xdr:from>
    <xdr:to>
      <xdr:col>7</xdr:col>
      <xdr:colOff>262800</xdr:colOff>
      <xdr:row>82</xdr:row>
      <xdr:rowOff>130320</xdr:rowOff>
    </xdr:to>
    <xdr:pic>
      <xdr:nvPicPr>
        <xdr:cNvPr id="9" name="Image 7" descr="Picture"/>
        <xdr:cNvPicPr/>
      </xdr:nvPicPr>
      <xdr:blipFill>
        <a:blip r:embed="rId7"/>
        <a:stretch/>
      </xdr:blipFill>
      <xdr:spPr>
        <a:xfrm>
          <a:off x="0" y="13335120"/>
          <a:ext cx="4956840" cy="2475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69</xdr:row>
      <xdr:rowOff>131040</xdr:rowOff>
    </xdr:from>
    <xdr:to>
      <xdr:col>16</xdr:col>
      <xdr:colOff>262800</xdr:colOff>
      <xdr:row>83</xdr:row>
      <xdr:rowOff>6120</xdr:rowOff>
    </xdr:to>
    <xdr:pic>
      <xdr:nvPicPr>
        <xdr:cNvPr id="10" name="Image 8" descr="Picture"/>
        <xdr:cNvPicPr/>
      </xdr:nvPicPr>
      <xdr:blipFill>
        <a:blip r:embed="rId8"/>
        <a:stretch/>
      </xdr:blipFill>
      <xdr:spPr>
        <a:xfrm>
          <a:off x="6035040" y="13335120"/>
          <a:ext cx="4956840" cy="2542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91</xdr:row>
      <xdr:rowOff>130680</xdr:rowOff>
    </xdr:from>
    <xdr:to>
      <xdr:col>6</xdr:col>
      <xdr:colOff>551880</xdr:colOff>
      <xdr:row>109</xdr:row>
      <xdr:rowOff>129960</xdr:rowOff>
    </xdr:to>
    <xdr:pic>
      <xdr:nvPicPr>
        <xdr:cNvPr id="11" name="Image 9" descr="Picture"/>
        <xdr:cNvPicPr/>
      </xdr:nvPicPr>
      <xdr:blipFill>
        <a:blip r:embed="rId9"/>
        <a:stretch/>
      </xdr:blipFill>
      <xdr:spPr>
        <a:xfrm>
          <a:off x="0" y="17525880"/>
          <a:ext cx="4575240" cy="3428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15</xdr:col>
      <xdr:colOff>255600</xdr:colOff>
      <xdr:row>16</xdr:row>
      <xdr:rowOff>93240</xdr:rowOff>
    </xdr:to>
    <xdr:graphicFrame>
      <xdr:nvGraphicFramePr>
        <xdr:cNvPr id="12" name="Chart 1"/>
        <xdr:cNvGraphicFramePr/>
      </xdr:nvGraphicFramePr>
      <xdr:xfrm>
        <a:off x="6414120" y="5716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71280</xdr:rowOff>
    </xdr:from>
    <xdr:to>
      <xdr:col>15</xdr:col>
      <xdr:colOff>255600</xdr:colOff>
      <xdr:row>35</xdr:row>
      <xdr:rowOff>92880</xdr:rowOff>
    </xdr:to>
    <xdr:graphicFrame>
      <xdr:nvGraphicFramePr>
        <xdr:cNvPr id="13" name="Chart 2"/>
        <xdr:cNvGraphicFramePr/>
      </xdr:nvGraphicFramePr>
      <xdr:xfrm>
        <a:off x="6414120" y="438156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131040</xdr:rowOff>
    </xdr:from>
    <xdr:to>
      <xdr:col>21</xdr:col>
      <xdr:colOff>364320</xdr:colOff>
      <xdr:row>16</xdr:row>
      <xdr:rowOff>152640</xdr:rowOff>
    </xdr:to>
    <xdr:graphicFrame>
      <xdr:nvGraphicFramePr>
        <xdr:cNvPr id="14" name="Chart 1"/>
        <xdr:cNvGraphicFramePr/>
      </xdr:nvGraphicFramePr>
      <xdr:xfrm>
        <a:off x="9422280" y="57168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19</xdr:row>
      <xdr:rowOff>131040</xdr:rowOff>
    </xdr:from>
    <xdr:to>
      <xdr:col>21</xdr:col>
      <xdr:colOff>364320</xdr:colOff>
      <xdr:row>34</xdr:row>
      <xdr:rowOff>152640</xdr:rowOff>
    </xdr:to>
    <xdr:graphicFrame>
      <xdr:nvGraphicFramePr>
        <xdr:cNvPr id="15" name="Chart 2"/>
        <xdr:cNvGraphicFramePr/>
      </xdr:nvGraphicFramePr>
      <xdr:xfrm>
        <a:off x="9422280" y="400068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130680</xdr:rowOff>
    </xdr:from>
    <xdr:to>
      <xdr:col>3</xdr:col>
      <xdr:colOff>1107360</xdr:colOff>
      <xdr:row>38</xdr:row>
      <xdr:rowOff>152640</xdr:rowOff>
    </xdr:to>
    <xdr:graphicFrame>
      <xdr:nvGraphicFramePr>
        <xdr:cNvPr id="16" name="Chart 1"/>
        <xdr:cNvGraphicFramePr/>
      </xdr:nvGraphicFramePr>
      <xdr:xfrm>
        <a:off x="0" y="49528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131040</xdr:rowOff>
    </xdr:from>
    <xdr:to>
      <xdr:col>21</xdr:col>
      <xdr:colOff>364320</xdr:colOff>
      <xdr:row>20</xdr:row>
      <xdr:rowOff>110880</xdr:rowOff>
    </xdr:to>
    <xdr:graphicFrame>
      <xdr:nvGraphicFramePr>
        <xdr:cNvPr id="17" name="Chart 1"/>
        <xdr:cNvGraphicFramePr/>
      </xdr:nvGraphicFramePr>
      <xdr:xfrm>
        <a:off x="11466360" y="57168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15</xdr:col>
      <xdr:colOff>255960</xdr:colOff>
      <xdr:row>16</xdr:row>
      <xdr:rowOff>93240</xdr:rowOff>
    </xdr:to>
    <xdr:graphicFrame>
      <xdr:nvGraphicFramePr>
        <xdr:cNvPr id="18" name="Chart 1"/>
        <xdr:cNvGraphicFramePr/>
      </xdr:nvGraphicFramePr>
      <xdr:xfrm>
        <a:off x="6484680" y="5716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71280</xdr:rowOff>
    </xdr:from>
    <xdr:to>
      <xdr:col>13</xdr:col>
      <xdr:colOff>38880</xdr:colOff>
      <xdr:row>33</xdr:row>
      <xdr:rowOff>114120</xdr:rowOff>
    </xdr:to>
    <xdr:graphicFrame>
      <xdr:nvGraphicFramePr>
        <xdr:cNvPr id="19" name="Chart 2"/>
        <xdr:cNvGraphicFramePr/>
      </xdr:nvGraphicFramePr>
      <xdr:xfrm>
        <a:off x="6484680" y="4381560"/>
        <a:ext cx="431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11</xdr:col>
      <xdr:colOff>840600</xdr:colOff>
      <xdr:row>16</xdr:row>
      <xdr:rowOff>152640</xdr:rowOff>
    </xdr:to>
    <xdr:graphicFrame>
      <xdr:nvGraphicFramePr>
        <xdr:cNvPr id="20" name="Chart 1"/>
        <xdr:cNvGraphicFramePr/>
      </xdr:nvGraphicFramePr>
      <xdr:xfrm>
        <a:off x="6061680" y="57168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131040</xdr:rowOff>
    </xdr:from>
    <xdr:to>
      <xdr:col>11</xdr:col>
      <xdr:colOff>840600</xdr:colOff>
      <xdr:row>33</xdr:row>
      <xdr:rowOff>152640</xdr:rowOff>
    </xdr:to>
    <xdr:graphicFrame>
      <xdr:nvGraphicFramePr>
        <xdr:cNvPr id="21" name="Chart 2"/>
        <xdr:cNvGraphicFramePr/>
      </xdr:nvGraphicFramePr>
      <xdr:xfrm>
        <a:off x="6061680" y="400068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9</xdr:row>
      <xdr:rowOff>131040</xdr:rowOff>
    </xdr:from>
    <xdr:to>
      <xdr:col>24</xdr:col>
      <xdr:colOff>347400</xdr:colOff>
      <xdr:row>24</xdr:row>
      <xdr:rowOff>152640</xdr:rowOff>
    </xdr:to>
    <xdr:graphicFrame>
      <xdr:nvGraphicFramePr>
        <xdr:cNvPr id="22" name="Chart 1"/>
        <xdr:cNvGraphicFramePr/>
      </xdr:nvGraphicFramePr>
      <xdr:xfrm>
        <a:off x="11982600" y="209556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
</Relationships>
</file>

<file path=xl/pivotCache/_rels/pivotCacheDefinition4.xml.rels><?xml version="1.0" encoding="UTF-8"?>
<Relationships xmlns="http://schemas.openxmlformats.org/package/2006/relationships"><Relationship Id="rId1" Type="http://schemas.openxmlformats.org/officeDocument/2006/relationships/pivotCacheRecords" Target="pivotCacheRecords4.xml"/>
</Relationships>
</file>

<file path=xl/pivotCache/_rels/pivotCacheDefinition5.xml.rels><?xml version="1.0" encoding="UTF-8"?>
<Relationships xmlns="http://schemas.openxmlformats.org/package/2006/relationships"><Relationship Id="rId1" Type="http://schemas.openxmlformats.org/officeDocument/2006/relationships/pivotCacheRecords" Target="pivotCacheRecords5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000" createdVersion="3">
  <cacheSource type="worksheet">
    <worksheetSource ref="A4:N3004" sheet="P1 Shipments"/>
  </cacheSource>
  <cacheFields count="14">
    <cacheField name="Shipment ID" numFmtId="0">
      <sharedItems count="3000">
        <s v="AWB7400000016"/>
        <s v="AWB7400000018"/>
        <s v="AWB7400000019"/>
        <s v="AWB7400000022"/>
        <s v="AWB7400000026"/>
        <s v="AWB7400000040"/>
        <s v="AWB7400000042"/>
        <s v="AWB7400000046"/>
        <s v="AWB7400000049"/>
        <s v="AWB7400000052"/>
        <s v="AWB7400000056"/>
        <s v="AWB7400000058"/>
        <s v="AWB7400000064"/>
        <s v="AWB7400000069"/>
        <s v="AWB7400000087"/>
        <s v="AWB7400000091"/>
        <s v="AWB7400000106"/>
        <s v="AWB7400000118"/>
        <s v="AWB7400000126"/>
        <s v="AWB7400000132"/>
        <s v="AWB7400000141"/>
        <s v="AWB7400000142"/>
        <s v="AWB7400000146"/>
        <s v="AWB7400000156"/>
        <s v="AWB7400000164"/>
        <s v="AWB7400000167"/>
        <s v="AWB7400000174"/>
        <s v="AWB7400000182"/>
        <s v="AWB7400000192"/>
        <s v="AWB7400000193"/>
        <s v="AWB7400000210"/>
        <s v="AWB7400000215"/>
        <s v="AWB7400000221"/>
        <s v="AWB7400000226"/>
        <s v="AWB7400000227"/>
        <s v="AWB7400000238"/>
        <s v="AWB7400000243"/>
        <s v="AWB7400000247"/>
        <s v="AWB7400000251"/>
        <s v="AWB7400000262"/>
        <s v="AWB7400000280"/>
        <s v="AWB7400000299"/>
        <s v="AWB7400000301"/>
        <s v="AWB7400000302"/>
        <s v="AWB7400000303"/>
        <s v="AWB7400000308"/>
        <s v="AWB7400000331"/>
        <s v="AWB7400000332"/>
        <s v="AWB7400000345"/>
        <s v="AWB7400000346"/>
        <s v="AWB7400000349"/>
        <s v="AWB7400000351"/>
        <s v="AWB7400000353"/>
        <s v="AWB7400000357"/>
        <s v="AWB7400000382"/>
        <s v="AWB7400000386"/>
        <s v="AWB7400000391"/>
        <s v="AWB7400000450"/>
        <s v="AWB7400000461"/>
        <s v="AWB7400000462"/>
        <s v="AWB7400000470"/>
        <s v="AWB7400000474"/>
        <s v="AWB7400000475"/>
        <s v="AWB7400000486"/>
        <s v="AWB7400000488"/>
        <s v="AWB7400000496"/>
        <s v="AWB7400000513"/>
        <s v="AWB7400000516"/>
        <s v="AWB7400000529"/>
        <s v="AWB7400000537"/>
        <s v="AWB7400000548"/>
        <s v="AWB7400000550"/>
        <s v="AWB7400000553"/>
        <s v="AWB7400000561"/>
        <s v="AWB7400000565"/>
        <s v="AWB7400000567"/>
        <s v="AWB7400000575"/>
        <s v="AWB7400000585"/>
        <s v="AWB7400000586"/>
        <s v="AWB7400000588"/>
        <s v="AWB7400000590"/>
        <s v="AWB7400000594"/>
        <s v="AWB7400000596"/>
        <s v="AWB7400000603"/>
        <s v="AWB7400000619"/>
        <s v="AWB7400000645"/>
        <s v="AWB7400000653"/>
        <s v="AWB7400000656"/>
        <s v="AWB7400000675"/>
        <s v="AWB7400000683"/>
        <s v="AWB7400000705"/>
        <s v="AWB7400000710"/>
        <s v="AWB7400000713"/>
        <s v="AWB7400000729"/>
        <s v="AWB7400000730"/>
        <s v="AWB7400000732"/>
        <s v="AWB7400000741"/>
        <s v="AWB7400000771"/>
        <s v="AWB7400000797"/>
        <s v="AWB7400000805"/>
        <s v="AWB7400000812"/>
        <s v="AWB7400000820"/>
        <s v="AWB7400000823"/>
        <s v="AWB7400000828"/>
        <s v="AWB7400000830"/>
        <s v="AWB7400000833"/>
        <s v="AWB7400000836"/>
        <s v="AWB7400000842"/>
        <s v="AWB7400000843"/>
        <s v="AWB7400000848"/>
        <s v="AWB7400000866"/>
        <s v="AWB7400000867"/>
        <s v="AWB7400000883"/>
        <s v="AWB7400000911"/>
        <s v="AWB7400000912"/>
        <s v="AWB7400000913"/>
        <s v="AWB7400000914"/>
        <s v="AWB7400000916"/>
        <s v="AWB7400000928"/>
        <s v="AWB7400000937"/>
        <s v="AWB7400000939"/>
        <s v="AWB7400000950"/>
        <s v="AWB7400000959"/>
        <s v="AWB7400000985"/>
        <s v="AWB7400001000"/>
        <s v="AWB7400001020"/>
        <s v="AWB7400001023"/>
        <s v="AWB7400001026"/>
        <s v="AWB7400001040"/>
        <s v="AWB7400001068"/>
        <s v="AWB7400001071"/>
        <s v="AWB7400001075"/>
        <s v="AWB7400001079"/>
        <s v="AWB7400001080"/>
        <s v="AWB7400001085"/>
        <s v="AWB7400001088"/>
        <s v="AWB7400001091"/>
        <s v="AWB7400001096"/>
        <s v="AWB7400001100"/>
        <s v="AWB7400001115"/>
        <s v="AWB7400001153"/>
        <s v="AWB7400001155"/>
        <s v="AWB7400001165"/>
        <s v="AWB7400001167"/>
        <s v="AWB7400001168"/>
        <s v="AWB7400001174"/>
        <s v="AWB7400001175"/>
        <s v="AWB7400001182"/>
        <s v="AWB7400001195"/>
        <s v="AWB7400001204"/>
        <s v="AWB7400001217"/>
        <s v="AWB7400001221"/>
        <s v="AWB7400001226"/>
        <s v="AWB7400001236"/>
        <s v="AWB7400001238"/>
        <s v="AWB7400001245"/>
        <s v="AWB7400001249"/>
        <s v="AWB7400001252"/>
        <s v="AWB7400001253"/>
        <s v="AWB7400001254"/>
        <s v="AWB7400001267"/>
        <s v="AWB7400001268"/>
        <s v="AWB7400001274"/>
        <s v="AWB7400001282"/>
        <s v="AWB7400001284"/>
        <s v="AWB7400001290"/>
        <s v="AWB7400001293"/>
        <s v="AWB7400001299"/>
        <s v="AWB7400001304"/>
        <s v="AWB7400001312"/>
        <s v="AWB7400001323"/>
        <s v="AWB7400001337"/>
        <s v="AWB7400001374"/>
        <s v="AWB7400001380"/>
        <s v="AWB7400001389"/>
        <s v="AWB7400001406"/>
        <s v="AWB7400001410"/>
        <s v="AWB7400001415"/>
        <s v="AWB7400001419"/>
        <s v="AWB7400001425"/>
        <s v="AWB7400001427"/>
        <s v="AWB7400001434"/>
        <s v="AWB7400001441"/>
        <s v="AWB7400001447"/>
        <s v="AWB7400001454"/>
        <s v="AWB7400001462"/>
        <s v="AWB7400001475"/>
        <s v="AWB7400001492"/>
        <s v="AWB7400001532"/>
        <s v="AWB7400001534"/>
        <s v="AWB7400001550"/>
        <s v="AWB7400001557"/>
        <s v="AWB7400001580"/>
        <s v="AWB7400001594"/>
        <s v="AWB7400001600"/>
        <s v="AWB7400001607"/>
        <s v="AWB7400001638"/>
        <s v="AWB7400001640"/>
        <s v="AWB7400001647"/>
        <s v="AWB7400001648"/>
        <s v="AWB7400001652"/>
        <s v="AWB7400001654"/>
        <s v="AWB7400001661"/>
        <s v="AWB7400001670"/>
        <s v="AWB7400001674"/>
        <s v="AWB7400001676"/>
        <s v="AWB7400001678"/>
        <s v="AWB7400001692"/>
        <s v="AWB7400001702"/>
        <s v="AWB7400001751"/>
        <s v="AWB7400001753"/>
        <s v="AWB7400001772"/>
        <s v="AWB7400001782"/>
        <s v="AWB7400001785"/>
        <s v="AWB7400001787"/>
        <s v="AWB7400001789"/>
        <s v="AWB7400001792"/>
        <s v="AWB7400001797"/>
        <s v="AWB7400001805"/>
        <s v="AWB7400001813"/>
        <s v="AWB7400001820"/>
        <s v="AWB7400001829"/>
        <s v="AWB7400001845"/>
        <s v="AWB7400001847"/>
        <s v="AWB7400001854"/>
        <s v="AWB7400001865"/>
        <s v="AWB7400001867"/>
        <s v="AWB7400001871"/>
        <s v="AWB7400001877"/>
        <s v="AWB7400001888"/>
        <s v="AWB7400001903"/>
        <s v="AWB7400001904"/>
        <s v="AWB7400001914"/>
        <s v="AWB7400001915"/>
        <s v="AWB7400001920"/>
        <s v="AWB7400001937"/>
        <s v="AWB7400001941"/>
        <s v="AWB7400001944"/>
        <s v="AWB7400001946"/>
        <s v="AWB7400001948"/>
        <s v="AWB7400001963"/>
        <s v="AWB7400001970"/>
        <s v="AWB7400001981"/>
        <s v="AWB7400001988"/>
        <s v="AWB7400001993"/>
        <s v="AWB7400001997"/>
        <s v="AWB7400002006"/>
        <s v="AWB7400002007"/>
        <s v="AWB7400002009"/>
        <s v="AWB7400002019"/>
        <s v="AWB7400002024"/>
        <s v="AWB7400002033"/>
        <s v="AWB7400002039"/>
        <s v="AWB7400002054"/>
        <s v="AWB7400002059"/>
        <s v="AWB7400002065"/>
        <s v="AWB7400002078"/>
        <s v="AWB7400002086"/>
        <s v="AWB7400002108"/>
        <s v="AWB7400002115"/>
        <s v="AWB7400002118"/>
        <s v="AWB7400002134"/>
        <s v="AWB7400002138"/>
        <s v="AWB7400002141"/>
        <s v="AWB7400002142"/>
        <s v="AWB7400002147"/>
        <s v="AWB7400002149"/>
        <s v="AWB7400002150"/>
        <s v="AWB7400002151"/>
        <s v="AWB7400002160"/>
        <s v="AWB7400002163"/>
        <s v="AWB7400002184"/>
        <s v="AWB7400002188"/>
        <s v="AWB7400002193"/>
        <s v="AWB7400002194"/>
        <s v="AWB7400002200"/>
        <s v="AWB7400002211"/>
        <s v="AWB7400002221"/>
        <s v="AWB7400002226"/>
        <s v="AWB7400002234"/>
        <s v="AWB7400002242"/>
        <s v="AWB7400002243"/>
        <s v="AWB7400002249"/>
        <s v="AWB7400002261"/>
        <s v="AWB7400002302"/>
        <s v="AWB7400002310"/>
        <s v="AWB7400002321"/>
        <s v="AWB7400002329"/>
        <s v="AWB7400002333"/>
        <s v="AWB7400002343"/>
        <s v="AWB7400002346"/>
        <s v="AWB7400002348"/>
        <s v="AWB7400002350"/>
        <s v="AWB7400002369"/>
        <s v="AWB7400002375"/>
        <s v="AWB7400002377"/>
        <s v="AWB7400002382"/>
        <s v="AWB7400002403"/>
        <s v="AWB7400002408"/>
        <s v="AWB7400002436"/>
        <s v="AWB7400002439"/>
        <s v="AWB7400002440"/>
        <s v="AWB7400002441"/>
        <s v="AWB7400002459"/>
        <s v="AWB7400002465"/>
        <s v="AWB7400002466"/>
        <s v="AWB7400002475"/>
        <s v="AWB7400002491"/>
        <s v="AWB7400002497"/>
        <s v="AWB7400002501"/>
        <s v="AWB7400002506"/>
        <s v="AWB7400002512"/>
        <s v="AWB7400002535"/>
        <s v="AWB7400002543"/>
        <s v="AWB7400002545"/>
        <s v="AWB7400002563"/>
        <s v="AWB7400002574"/>
        <s v="AWB7400002577"/>
        <s v="AWB7400002578"/>
        <s v="AWB7400002584"/>
        <s v="AWB7400002587"/>
        <s v="AWB7400002596"/>
        <s v="AWB7400002608"/>
        <s v="AWB7400002618"/>
        <s v="AWB7400002622"/>
        <s v="AWB7400002627"/>
        <s v="AWB7400002629"/>
        <s v="AWB7400002631"/>
        <s v="AWB7400002646"/>
        <s v="AWB7400002658"/>
        <s v="AWB7400002664"/>
        <s v="AWB7400002679"/>
        <s v="AWB7400002682"/>
        <s v="AWB7400002688"/>
        <s v="AWB7400002689"/>
        <s v="AWB7400002693"/>
        <s v="AWB7400002700"/>
        <s v="AWB7400002709"/>
        <s v="AWB7400002718"/>
        <s v="AWB7400002723"/>
        <s v="AWB7400002738"/>
        <s v="AWB7400002751"/>
        <s v="AWB7400002753"/>
        <s v="AWB7400002759"/>
        <s v="AWB7400002760"/>
        <s v="AWB7400002769"/>
        <s v="AWB7400002776"/>
        <s v="AWB7400002780"/>
        <s v="AWB7400002789"/>
        <s v="AWB7400002798"/>
        <s v="AWB7400002803"/>
        <s v="AWB7400002812"/>
        <s v="AWB7400002816"/>
        <s v="AWB7400002830"/>
        <s v="AWB7400002835"/>
        <s v="AWB7400002848"/>
        <s v="AWB7400002855"/>
        <s v="AWB7400002856"/>
        <s v="AWB7400002857"/>
        <s v="AWB7400002871"/>
        <s v="AWB7400002873"/>
        <s v="AWB7400002888"/>
        <s v="AWB7400002889"/>
        <s v="AWB7400002893"/>
        <s v="AWB7400002897"/>
        <s v="AWB7400002905"/>
        <s v="AWB7400002915"/>
        <s v="AWB7400002918"/>
        <s v="AWB7400002923"/>
        <s v="AWB7400002964"/>
        <s v="AWB7400002969"/>
        <s v="AWB7400002972"/>
        <s v="AWB7400002995"/>
        <s v="AWB7400003008"/>
        <s v="AWB7400003018"/>
        <s v="AWB7400003021"/>
        <s v="AWB7400003025"/>
        <s v="AWB7400003040"/>
        <s v="AWB7400003044"/>
        <s v="AWB7400003046"/>
        <s v="AWB7400003058"/>
        <s v="AWB7400003061"/>
        <s v="AWB7400003071"/>
        <s v="AWB7400003075"/>
        <s v="AWB7400003086"/>
        <s v="AWB7400003090"/>
        <s v="AWB7400003092"/>
        <s v="AWB7400003094"/>
        <s v="AWB7400003095"/>
        <s v="AWB7400003111"/>
        <s v="AWB7400003113"/>
        <s v="AWB7400003115"/>
        <s v="AWB7400003171"/>
        <s v="AWB7400003175"/>
        <s v="AWB7400003203"/>
        <s v="AWB7400003206"/>
        <s v="AWB7400003233"/>
        <s v="AWB7400003237"/>
        <s v="AWB7400003243"/>
        <s v="AWB7400003253"/>
        <s v="AWB7400003271"/>
        <s v="AWB7400003278"/>
        <s v="AWB7400003284"/>
        <s v="AWB7400003287"/>
        <s v="AWB7400003293"/>
        <s v="AWB7400003298"/>
        <s v="AWB7400003301"/>
        <s v="AWB7400003306"/>
        <s v="AWB7400003322"/>
        <s v="AWB7400003327"/>
        <s v="AWB7400003338"/>
        <s v="AWB7400003342"/>
        <s v="AWB7400003348"/>
        <s v="AWB7400003349"/>
        <s v="AWB7400003350"/>
        <s v="AWB7400003360"/>
        <s v="AWB7400003368"/>
        <s v="AWB7400003372"/>
        <s v="AWB7400003377"/>
        <s v="AWB7400003385"/>
        <s v="AWB7400003387"/>
        <s v="AWB7400003388"/>
        <s v="AWB7400003417"/>
        <s v="AWB7400003427"/>
        <s v="AWB7400003428"/>
        <s v="AWB7400003435"/>
        <s v="AWB7400003445"/>
        <s v="AWB7400003446"/>
        <s v="AWB7400003457"/>
        <s v="AWB7400003466"/>
        <s v="AWB7400003467"/>
        <s v="AWB7400003468"/>
        <s v="AWB7400003469"/>
        <s v="AWB7400003482"/>
        <s v="AWB7400003485"/>
        <s v="AWB7400003490"/>
        <s v="AWB7400003496"/>
        <s v="AWB7400003513"/>
        <s v="AWB7400003514"/>
        <s v="AWB7400003520"/>
        <s v="AWB7400003523"/>
        <s v="AWB7400003527"/>
        <s v="AWB7400003528"/>
        <s v="AWB7400003529"/>
        <s v="AWB7400003540"/>
        <s v="AWB7400003547"/>
        <s v="AWB7400003555"/>
        <s v="AWB7400003556"/>
        <s v="AWB7400003569"/>
        <s v="AWB7400003572"/>
        <s v="AWB7400003581"/>
        <s v="AWB7400003583"/>
        <s v="AWB7400003586"/>
        <s v="AWB7400003587"/>
        <s v="AWB7400003589"/>
        <s v="AWB7400003593"/>
        <s v="AWB7400003596"/>
        <s v="AWB7400003606"/>
        <s v="AWB7400003608"/>
        <s v="AWB7400003612"/>
        <s v="AWB7400003623"/>
        <s v="AWB7400003658"/>
        <s v="AWB7400003659"/>
        <s v="AWB7400003678"/>
        <s v="AWB7400003679"/>
        <s v="AWB7400003685"/>
        <s v="AWB7400003690"/>
        <s v="AWB7400003697"/>
        <s v="AWB7400003701"/>
        <s v="AWB7400003707"/>
        <s v="AWB7400003713"/>
        <s v="AWB7400003717"/>
        <s v="AWB7400003722"/>
        <s v="AWB7400003739"/>
        <s v="AWB7400003759"/>
        <s v="AWB7400003762"/>
        <s v="AWB7400003772"/>
        <s v="AWB7400003787"/>
        <s v="AWB7400003816"/>
        <s v="AWB7400003824"/>
        <s v="AWB7400003839"/>
        <s v="AWB7400003840"/>
        <s v="AWB7400003844"/>
        <s v="AWB7400003847"/>
        <s v="AWB7400003852"/>
        <s v="AWB7400003857"/>
        <s v="AWB7400003859"/>
        <s v="AWB7400003860"/>
        <s v="AWB7400003862"/>
        <s v="AWB7400003864"/>
        <s v="AWB7400003866"/>
        <s v="AWB7400003878"/>
        <s v="AWB7400003879"/>
        <s v="AWB7400003891"/>
        <s v="AWB7400003894"/>
        <s v="AWB7400003909"/>
        <s v="AWB7400003910"/>
        <s v="AWB7400003915"/>
        <s v="AWB7400003935"/>
        <s v="AWB7400003937"/>
        <s v="AWB7400003938"/>
        <s v="AWB7400003941"/>
        <s v="AWB7400003966"/>
        <s v="AWB7400003970"/>
        <s v="AWB7400003986"/>
        <s v="AWB7400003992"/>
        <s v="AWB7400003999"/>
        <s v="AWB7400004027"/>
        <s v="AWB7400004028"/>
        <s v="AWB7400004032"/>
        <s v="AWB7400004034"/>
        <s v="AWB7400004043"/>
        <s v="AWB7400004051"/>
        <s v="AWB7400004052"/>
        <s v="AWB7400004068"/>
        <s v="AWB7400004114"/>
        <s v="AWB7400004120"/>
        <s v="AWB7400004125"/>
        <s v="AWB7400004147"/>
        <s v="AWB7400004156"/>
        <s v="AWB7400004158"/>
        <s v="AWB7400004163"/>
        <s v="AWB7400004164"/>
        <s v="AWB7400004165"/>
        <s v="AWB7400004173"/>
        <s v="AWB7400004174"/>
        <s v="AWB7400004183"/>
        <s v="AWB7400004188"/>
        <s v="AWB7400004198"/>
        <s v="AWB7400004218"/>
        <s v="AWB7400004223"/>
        <s v="AWB7400004230"/>
        <s v="AWB7400004240"/>
        <s v="AWB7400004241"/>
        <s v="AWB7400004245"/>
        <s v="AWB7400004247"/>
        <s v="AWB7400004248"/>
        <s v="AWB7400004251"/>
        <s v="AWB7400004259"/>
        <s v="AWB7400004263"/>
        <s v="AWB7400004267"/>
        <s v="AWB7400004273"/>
        <s v="AWB7400004277"/>
        <s v="AWB7400004281"/>
        <s v="AWB7400004300"/>
        <s v="AWB7400004302"/>
        <s v="AWB7400004309"/>
        <s v="AWB7400004320"/>
        <s v="AWB7400004323"/>
        <s v="AWB7400004331"/>
        <s v="AWB7400004334"/>
        <s v="AWB7400004336"/>
        <s v="AWB7400004345"/>
        <s v="AWB7400004350"/>
        <s v="AWB7400004352"/>
        <s v="AWB7400004355"/>
        <s v="AWB7400004359"/>
        <s v="AWB7400004362"/>
        <s v="AWB7400004370"/>
        <s v="AWB7400004373"/>
        <s v="AWB7400004387"/>
        <s v="AWB7400004393"/>
        <s v="AWB7400004417"/>
        <s v="AWB7400004421"/>
        <s v="AWB7400004439"/>
        <s v="AWB7400004465"/>
        <s v="AWB7400004473"/>
        <s v="AWB7400004474"/>
        <s v="AWB7400004478"/>
        <s v="AWB7400004495"/>
        <s v="AWB7400004500"/>
        <s v="AWB7400004501"/>
        <s v="AWB7400004514"/>
        <s v="AWB7400004520"/>
        <s v="AWB7400004536"/>
        <s v="AWB7400004537"/>
        <s v="AWB7400004541"/>
        <s v="AWB7400004550"/>
        <s v="AWB7400004568"/>
        <s v="AWB7400004572"/>
        <s v="AWB7400004575"/>
        <s v="AWB7400004593"/>
        <s v="AWB7400004594"/>
        <s v="AWB7400004596"/>
        <s v="AWB7400004608"/>
        <s v="AWB7400004609"/>
        <s v="AWB7400004620"/>
        <s v="AWB7400004622"/>
        <s v="AWB7400004638"/>
        <s v="AWB7400004642"/>
        <s v="AWB7400004646"/>
        <s v="AWB7400004653"/>
        <s v="AWB7400004671"/>
        <s v="AWB7400004686"/>
        <s v="AWB7400004695"/>
        <s v="AWB7400004701"/>
        <s v="AWB7400004702"/>
        <s v="AWB7400004712"/>
        <s v="AWB7400004713"/>
        <s v="AWB7400004717"/>
        <s v="AWB7400004726"/>
        <s v="AWB7400004727"/>
        <s v="AWB7400004735"/>
        <s v="AWB7400004743"/>
        <s v="AWB7400004745"/>
        <s v="AWB7400004747"/>
        <s v="AWB7400004751"/>
        <s v="AWB7400004753"/>
        <s v="AWB7400004755"/>
        <s v="AWB7400004763"/>
        <s v="AWB7400004775"/>
        <s v="AWB7400004777"/>
        <s v="AWB7400004780"/>
        <s v="AWB7400004782"/>
        <s v="AWB7400004806"/>
        <s v="AWB7400004845"/>
        <s v="AWB7400004861"/>
        <s v="AWB7400004865"/>
        <s v="AWB7400004868"/>
        <s v="AWB7400004881"/>
        <s v="AWB7400004889"/>
        <s v="AWB7400004897"/>
        <s v="AWB7400004920"/>
        <s v="AWB7400004945"/>
        <s v="AWB7400004964"/>
        <s v="AWB7400004970"/>
        <s v="AWB7400004983"/>
        <s v="AWB7400004985"/>
        <s v="AWB7400004998"/>
        <s v="AWB7400005010"/>
        <s v="AWB7400005011"/>
        <s v="AWB7400005017"/>
        <s v="AWB7400005021"/>
        <s v="AWB7400005024"/>
        <s v="AWB7400005026"/>
        <s v="AWB7400005032"/>
        <s v="AWB7400005035"/>
        <s v="AWB7400005042"/>
        <s v="AWB7400005046"/>
        <s v="AWB7400005057"/>
        <s v="AWB7400005066"/>
        <s v="AWB7400005098"/>
        <s v="AWB7400005107"/>
        <s v="AWB7400005112"/>
        <s v="AWB7400005119"/>
        <s v="AWB7400005126"/>
        <s v="AWB7400005131"/>
        <s v="AWB7400005137"/>
        <s v="AWB7400005145"/>
        <s v="AWB7400005155"/>
        <s v="AWB7400005156"/>
        <s v="AWB7400005167"/>
        <s v="AWB7400005169"/>
        <s v="AWB7400005177"/>
        <s v="AWB7400005178"/>
        <s v="AWB7400005180"/>
        <s v="AWB7400005183"/>
        <s v="AWB7400005199"/>
        <s v="AWB7400005213"/>
        <s v="AWB7400005214"/>
        <s v="AWB7400005217"/>
        <s v="AWB7400005218"/>
        <s v="AWB7400005241"/>
        <s v="AWB7400005242"/>
        <s v="AWB7400005247"/>
        <s v="AWB7400005248"/>
        <s v="AWB7400005261"/>
        <s v="AWB7400005275"/>
        <s v="AWB7400005283"/>
        <s v="AWB7400005292"/>
        <s v="AWB7400005294"/>
        <s v="AWB7400005319"/>
        <s v="AWB7400005329"/>
        <s v="AWB7400005334"/>
        <s v="AWB7400005337"/>
        <s v="AWB7400005343"/>
        <s v="AWB7400005352"/>
        <s v="AWB7400005365"/>
        <s v="AWB7400005367"/>
        <s v="AWB7400005369"/>
        <s v="AWB7400005373"/>
        <s v="AWB7400005389"/>
        <s v="AWB7400005392"/>
        <s v="AWB7400005393"/>
        <s v="AWB7400005397"/>
        <s v="AWB7400005399"/>
        <s v="AWB7400005405"/>
        <s v="AWB7400005423"/>
        <s v="AWB7400005455"/>
        <s v="AWB7400005456"/>
        <s v="AWB7400005457"/>
        <s v="AWB7400005470"/>
        <s v="AWB7400005472"/>
        <s v="AWB7400005480"/>
        <s v="AWB7400005483"/>
        <s v="AWB7400005489"/>
        <s v="AWB7400005492"/>
        <s v="AWB7400005495"/>
        <s v="AWB7400005497"/>
        <s v="AWB7400005501"/>
        <s v="AWB7400005503"/>
        <s v="AWB7400005511"/>
        <s v="AWB7400005513"/>
        <s v="AWB7400005539"/>
        <s v="AWB7400005565"/>
        <s v="AWB7400005569"/>
        <s v="AWB7400005598"/>
        <s v="AWB7400005604"/>
        <s v="AWB7400005610"/>
        <s v="AWB7400005612"/>
        <s v="AWB7400005616"/>
        <s v="AWB7400005619"/>
        <s v="AWB7400005620"/>
        <s v="AWB7400005627"/>
        <s v="AWB7400005630"/>
        <s v="AWB7400005661"/>
        <s v="AWB7400005665"/>
        <s v="AWB7400005668"/>
        <s v="AWB7400005679"/>
        <s v="AWB7400005686"/>
        <s v="AWB7400005699"/>
        <s v="AWB7400005711"/>
        <s v="AWB7400005716"/>
        <s v="AWB7400005733"/>
        <s v="AWB7400005739"/>
        <s v="AWB7400005751"/>
        <s v="AWB7400005768"/>
        <s v="AWB7400005771"/>
        <s v="AWB7400005772"/>
        <s v="AWB7400005790"/>
        <s v="AWB7400005793"/>
        <s v="AWB7400005796"/>
        <s v="AWB7400005799"/>
        <s v="AWB7400005816"/>
        <s v="AWB7400005821"/>
        <s v="AWB7400005823"/>
        <s v="AWB7400005831"/>
        <s v="AWB7400005837"/>
        <s v="AWB7400005859"/>
        <s v="AWB7400005862"/>
        <s v="AWB7400005868"/>
        <s v="AWB7400005882"/>
        <s v="AWB7400005889"/>
        <s v="AWB7400005891"/>
        <s v="AWB7400005893"/>
        <s v="AWB7400005903"/>
        <s v="AWB7400005913"/>
        <s v="AWB7400005915"/>
        <s v="AWB7400005916"/>
        <s v="AWB7400005918"/>
        <s v="AWB7400005931"/>
        <s v="AWB7400005943"/>
        <s v="AWB7400005961"/>
        <s v="AWB7400005964"/>
        <s v="AWB7400005967"/>
        <s v="AWB7400005969"/>
        <s v="AWB7400005983"/>
        <s v="AWB7400005987"/>
        <s v="AWB7400006022"/>
        <s v="AWB7400006024"/>
        <s v="AWB7400006031"/>
        <s v="AWB7400006036"/>
        <s v="AWB7400006043"/>
        <s v="AWB7400006060"/>
        <s v="AWB7400006069"/>
        <s v="AWB7400006070"/>
        <s v="AWB7400006083"/>
        <s v="AWB7400006086"/>
        <s v="AWB7400006098"/>
        <s v="AWB7400006107"/>
        <s v="AWB7400006115"/>
        <s v="AWB7400006121"/>
        <s v="AWB7400006125"/>
        <s v="AWB7400006129"/>
        <s v="AWB7400006142"/>
        <s v="AWB7400006147"/>
        <s v="AWB7400006149"/>
        <s v="AWB7400006151"/>
        <s v="AWB7400006154"/>
        <s v="AWB7400006177"/>
        <s v="AWB7400006191"/>
        <s v="AWB7400006195"/>
        <s v="AWB7400006206"/>
        <s v="AWB7400006207"/>
        <s v="AWB7400006211"/>
        <s v="AWB7400006227"/>
        <s v="AWB7400006242"/>
        <s v="AWB7400006252"/>
        <s v="AWB7400006254"/>
        <s v="AWB7400006262"/>
        <s v="AWB7400006269"/>
        <s v="AWB7400006294"/>
        <s v="AWB7400006314"/>
        <s v="AWB7400006330"/>
        <s v="AWB7400006333"/>
        <s v="AWB7400006339"/>
        <s v="AWB7400006374"/>
        <s v="AWB7400006377"/>
        <s v="AWB7400006390"/>
        <s v="AWB7400006391"/>
        <s v="AWB7400006395"/>
        <s v="AWB7400006408"/>
        <s v="AWB7400006423"/>
        <s v="AWB7400006444"/>
        <s v="AWB7400006460"/>
        <s v="AWB7400006461"/>
        <s v="AWB7400006471"/>
        <s v="AWB7400006481"/>
        <s v="AWB7400006483"/>
        <s v="AWB7400006486"/>
        <s v="AWB7400006498"/>
        <s v="AWB7400006509"/>
        <s v="AWB7400006511"/>
        <s v="AWB7400006527"/>
        <s v="AWB7400006528"/>
        <s v="AWB7400006529"/>
        <s v="AWB7400006533"/>
        <s v="AWB7400006543"/>
        <s v="AWB7400006547"/>
        <s v="AWB7400006555"/>
        <s v="AWB7400006564"/>
        <s v="AWB7400006573"/>
        <s v="AWB7400006582"/>
        <s v="AWB7400006595"/>
        <s v="AWB7400006597"/>
        <s v="AWB7400006598"/>
        <s v="AWB7400006603"/>
        <s v="AWB7400006610"/>
        <s v="AWB7400006620"/>
        <s v="AWB7400006636"/>
        <s v="AWB7400006641"/>
        <s v="AWB7400006643"/>
        <s v="AWB7400006649"/>
        <s v="AWB7400006653"/>
        <s v="AWB7400006664"/>
        <s v="AWB7400006666"/>
        <s v="AWB7400006667"/>
        <s v="AWB7400006670"/>
        <s v="AWB7400006682"/>
        <s v="AWB7400006687"/>
        <s v="AWB7400006689"/>
        <s v="AWB7400006699"/>
        <s v="AWB7400006704"/>
        <s v="AWB7400006717"/>
        <s v="AWB7400006727"/>
        <s v="AWB7400006736"/>
        <s v="AWB7400006747"/>
        <s v="AWB7400006769"/>
        <s v="AWB7400006792"/>
        <s v="AWB7400006795"/>
        <s v="AWB7400006798"/>
        <s v="AWB7400006800"/>
        <s v="AWB7400006806"/>
        <s v="AWB7400006830"/>
        <s v="AWB7400006834"/>
        <s v="AWB7400006840"/>
        <s v="AWB7400006845"/>
        <s v="AWB7400006853"/>
        <s v="AWB7400006856"/>
        <s v="AWB7400006865"/>
        <s v="AWB7400006894"/>
        <s v="AWB7400006916"/>
        <s v="AWB7400006923"/>
        <s v="AWB7400006939"/>
        <s v="AWB7400006958"/>
        <s v="AWB7400006970"/>
        <s v="AWB7400006979"/>
        <s v="AWB7400006983"/>
        <s v="AWB7400006987"/>
        <s v="AWB7400006988"/>
        <s v="AWB7400006991"/>
        <s v="AWB7400006992"/>
        <s v="AWB7400007042"/>
        <s v="AWB7400007053"/>
        <s v="AWB7400007057"/>
        <s v="AWB7400007060"/>
        <s v="AWB7400007065"/>
        <s v="AWB7400007072"/>
        <s v="AWB7400007088"/>
        <s v="AWB7400007089"/>
        <s v="AWB7400007090"/>
        <s v="AWB7400007093"/>
        <s v="AWB7400007094"/>
        <s v="AWB7400007096"/>
        <s v="AWB7400007113"/>
        <s v="AWB7400007115"/>
        <s v="AWB7400007116"/>
        <s v="AWB7400007123"/>
        <s v="AWB7400007130"/>
        <s v="AWB7400007133"/>
        <s v="AWB7400007154"/>
        <s v="AWB7400007160"/>
        <s v="AWB7400007172"/>
        <s v="AWB7400007175"/>
        <s v="AWB7400007182"/>
        <s v="AWB7400007186"/>
        <s v="AWB7400007196"/>
        <s v="AWB7400007199"/>
        <s v="AWB7400007205"/>
        <s v="AWB7400007217"/>
        <s v="AWB7400007225"/>
        <s v="AWB7400007226"/>
        <s v="AWB7400007234"/>
        <s v="AWB7400007242"/>
        <s v="AWB7400007244"/>
        <s v="AWB7400007245"/>
        <s v="AWB7400007248"/>
        <s v="AWB7400007259"/>
        <s v="AWB7400007263"/>
        <s v="AWB7400007272"/>
        <s v="AWB7400007279"/>
        <s v="AWB7400007287"/>
        <s v="AWB7400007294"/>
        <s v="AWB7400007316"/>
        <s v="AWB7400007329"/>
        <s v="AWB7400007332"/>
        <s v="AWB7400007339"/>
        <s v="AWB7400007342"/>
        <s v="AWB7400007353"/>
        <s v="AWB7400007374"/>
        <s v="AWB7400007376"/>
        <s v="AWB7400007392"/>
        <s v="AWB7400007394"/>
        <s v="AWB7400007401"/>
        <s v="AWB7400007417"/>
        <s v="AWB7400007424"/>
        <s v="AWB7400007426"/>
        <s v="AWB7400007436"/>
        <s v="AWB7400007468"/>
        <s v="AWB7400007484"/>
        <s v="AWB7400007485"/>
        <s v="AWB7400007487"/>
        <s v="AWB7400007489"/>
        <s v="AWB7400007492"/>
        <s v="AWB7400007501"/>
        <s v="AWB7400007504"/>
        <s v="AWB7400007514"/>
        <s v="AWB7400007526"/>
        <s v="AWB7400007532"/>
        <s v="AWB7400007554"/>
        <s v="AWB7400007575"/>
        <s v="AWB7400007585"/>
        <s v="AWB7400007591"/>
        <s v="AWB7400007609"/>
        <s v="AWB7400007617"/>
        <s v="AWB7400007618"/>
        <s v="AWB7400007626"/>
        <s v="AWB7400007627"/>
        <s v="AWB7400007630"/>
        <s v="AWB7400007636"/>
        <s v="AWB7400007638"/>
        <s v="AWB7400007641"/>
        <s v="AWB7400007644"/>
        <s v="AWB7400007654"/>
        <s v="AWB7400007655"/>
        <s v="AWB7400007656"/>
        <s v="AWB7400007683"/>
        <s v="AWB7400007689"/>
        <s v="AWB7400007691"/>
        <s v="AWB7400007693"/>
        <s v="AWB7400007694"/>
        <s v="AWB7400007698"/>
        <s v="AWB7400007702"/>
        <s v="AWB7400007705"/>
        <s v="AWB7400007708"/>
        <s v="AWB7400007726"/>
        <s v="AWB7400007735"/>
        <s v="AWB7400007736"/>
        <s v="AWB7400007740"/>
        <s v="AWB7400007745"/>
        <s v="AWB7400007754"/>
        <s v="AWB7400007761"/>
        <s v="AWB7400007777"/>
        <s v="AWB7400007779"/>
        <s v="AWB7400007784"/>
        <s v="AWB7400007793"/>
        <s v="AWB7400007797"/>
        <s v="AWB7400007801"/>
        <s v="AWB7400007811"/>
        <s v="AWB7400007835"/>
        <s v="AWB7400007839"/>
        <s v="AWB7400007868"/>
        <s v="AWB7400007870"/>
        <s v="AWB7400007873"/>
        <s v="AWB7400007881"/>
        <s v="AWB7400007887"/>
        <s v="AWB7400007889"/>
        <s v="AWB7400007906"/>
        <s v="AWB7400007910"/>
        <s v="AWB7400007921"/>
        <s v="AWB7400007930"/>
        <s v="AWB7400007939"/>
        <s v="AWB7400007950"/>
        <s v="AWB7400007987"/>
        <s v="AWB7400007996"/>
        <s v="AWB7400008009"/>
        <s v="AWB7400008018"/>
        <s v="AWB7400008047"/>
        <s v="AWB7400008054"/>
        <s v="AWB7400008070"/>
        <s v="AWB7400008072"/>
        <s v="AWB7400008073"/>
        <s v="AWB7400008079"/>
        <s v="AWB7400008081"/>
        <s v="AWB7400008087"/>
        <s v="AWB7400008100"/>
        <s v="AWB7400008101"/>
        <s v="AWB7400008106"/>
        <s v="AWB7400008109"/>
        <s v="AWB7400008112"/>
        <s v="AWB7400008116"/>
        <s v="AWB7400008119"/>
        <s v="AWB7400008136"/>
        <s v="AWB7400008140"/>
        <s v="AWB7400008161"/>
        <s v="AWB7400008164"/>
        <s v="AWB7400008166"/>
        <s v="AWB7400008184"/>
        <s v="AWB7400008187"/>
        <s v="AWB7400008190"/>
        <s v="AWB7400008196"/>
        <s v="AWB7400008197"/>
        <s v="AWB7400008202"/>
        <s v="AWB7400008217"/>
        <s v="AWB7400008233"/>
        <s v="AWB7400008259"/>
        <s v="AWB7400008271"/>
        <s v="AWB7400008280"/>
        <s v="AWB7400008291"/>
        <s v="AWB7400008295"/>
        <s v="AWB7400008297"/>
        <s v="AWB7400008326"/>
        <s v="AWB7400008328"/>
        <s v="AWB7400008334"/>
        <s v="AWB7400008339"/>
        <s v="AWB7400008341"/>
        <s v="AWB7400008342"/>
        <s v="AWB7400008350"/>
        <s v="AWB7400008358"/>
        <s v="AWB7400008359"/>
        <s v="AWB7400008378"/>
        <s v="AWB7400008380"/>
        <s v="AWB7400008399"/>
        <s v="AWB7400008405"/>
        <s v="AWB7400008406"/>
        <s v="AWB7400008412"/>
        <s v="AWB7400008413"/>
        <s v="AWB7400008421"/>
        <s v="AWB7400008428"/>
        <s v="AWB7400008432"/>
        <s v="AWB7400008436"/>
        <s v="AWB7400008468"/>
        <s v="AWB7400008471"/>
        <s v="AWB7400008488"/>
        <s v="AWB7400008490"/>
        <s v="AWB7400008497"/>
        <s v="AWB7400008507"/>
        <s v="AWB7400008512"/>
        <s v="AWB7400008518"/>
        <s v="AWB7400008532"/>
        <s v="AWB7400008537"/>
        <s v="AWB7400008545"/>
        <s v="AWB7400008559"/>
        <s v="AWB7400008561"/>
        <s v="AWB7400008567"/>
        <s v="AWB7400008570"/>
        <s v="AWB7400008574"/>
        <s v="AWB7400008577"/>
        <s v="AWB7400008580"/>
        <s v="AWB7400008584"/>
        <s v="AWB7400008586"/>
        <s v="AWB7400008590"/>
        <s v="AWB7400008596"/>
        <s v="AWB7400008604"/>
        <s v="AWB7400008622"/>
        <s v="AWB7400008638"/>
        <s v="AWB7400008644"/>
        <s v="AWB7400008668"/>
        <s v="AWB7400008670"/>
        <s v="AWB7400008681"/>
        <s v="AWB7400008690"/>
        <s v="AWB7400008712"/>
        <s v="AWB7400008713"/>
        <s v="AWB7400008717"/>
        <s v="AWB7400008727"/>
        <s v="AWB7400008730"/>
        <s v="AWB7400008743"/>
        <s v="AWB7400008783"/>
        <s v="AWB7400008803"/>
        <s v="AWB7400008816"/>
        <s v="AWB7400008819"/>
        <s v="AWB7400008839"/>
        <s v="AWB7400008845"/>
        <s v="AWB7400008861"/>
        <s v="AWB7400008863"/>
        <s v="AWB7400008866"/>
        <s v="AWB7400008870"/>
        <s v="AWB7400008879"/>
        <s v="AWB7400008888"/>
        <s v="AWB7400008890"/>
        <s v="AWB7400008898"/>
        <s v="AWB7400008901"/>
        <s v="AWB7400008934"/>
        <s v="AWB7400008936"/>
        <s v="AWB7400008941"/>
        <s v="AWB7400008949"/>
        <s v="AWB7400008958"/>
        <s v="AWB7400008959"/>
        <s v="AWB7400008963"/>
        <s v="AWB7400008966"/>
        <s v="AWB7400009005"/>
        <s v="AWB7400009015"/>
        <s v="AWB7400009016"/>
        <s v="AWB7400009030"/>
        <s v="AWB7400009038"/>
        <s v="AWB7400009044"/>
        <s v="AWB7400009045"/>
        <s v="AWB7400009052"/>
        <s v="AWB7400009056"/>
        <s v="AWB7400009071"/>
        <s v="AWB7400009072"/>
        <s v="AWB7400009076"/>
        <s v="AWB7400009096"/>
        <s v="AWB7400009100"/>
        <s v="AWB7400009104"/>
        <s v="AWB7400009117"/>
        <s v="AWB7400009120"/>
        <s v="AWB7400009126"/>
        <s v="AWB7400009141"/>
        <s v="AWB7400009146"/>
        <s v="AWB7400009148"/>
        <s v="AWB7400009150"/>
        <s v="AWB7400009167"/>
        <s v="AWB7400009178"/>
        <s v="AWB7400009184"/>
        <s v="AWB7400009187"/>
        <s v="AWB7400009192"/>
        <s v="AWB7400009194"/>
        <s v="AWB7400009205"/>
        <s v="AWB7400009218"/>
        <s v="AWB7400009223"/>
        <s v="AWB7400009226"/>
        <s v="AWB7400009233"/>
        <s v="AWB7400009245"/>
        <s v="AWB7400009282"/>
        <s v="AWB7400009289"/>
        <s v="AWB7400009294"/>
        <s v="AWB7400009303"/>
        <s v="AWB7400009304"/>
        <s v="AWB7400009306"/>
        <s v="AWB7400009318"/>
        <s v="AWB7400009328"/>
        <s v="AWB7400009339"/>
        <s v="AWB7400009343"/>
        <s v="AWB7400009345"/>
        <s v="AWB7400009356"/>
        <s v="AWB7400009368"/>
        <s v="AWB7400009370"/>
        <s v="AWB7400009374"/>
        <s v="AWB7400009380"/>
        <s v="AWB7400009388"/>
        <s v="AWB7400009397"/>
        <s v="AWB7400009408"/>
        <s v="AWB7400009419"/>
        <s v="AWB7400009422"/>
        <s v="AWB7400009427"/>
        <s v="AWB7400009430"/>
        <s v="AWB7400009442"/>
        <s v="AWB7400009445"/>
        <s v="AWB7400009446"/>
        <s v="AWB7400009448"/>
        <s v="AWB7400009464"/>
        <s v="AWB7400009477"/>
        <s v="AWB7400009478"/>
        <s v="AWB7400009501"/>
        <s v="AWB7400009503"/>
        <s v="AWB7400009505"/>
        <s v="AWB7400009512"/>
        <s v="AWB7400009517"/>
        <s v="AWB7400009533"/>
        <s v="AWB7400009534"/>
        <s v="AWB7400009542"/>
        <s v="AWB7400009547"/>
        <s v="AWB7400009558"/>
        <s v="AWB7400009567"/>
        <s v="AWB7400009570"/>
        <s v="AWB7400009574"/>
        <s v="AWB7400009579"/>
        <s v="AWB7400009580"/>
        <s v="AWB7400009584"/>
        <s v="AWB7400009590"/>
        <s v="AWB7400009591"/>
        <s v="AWB7400009599"/>
        <s v="AWB7400009601"/>
        <s v="AWB7400009620"/>
        <s v="AWB7400009631"/>
        <s v="AWB7400009655"/>
        <s v="AWB7400009663"/>
        <s v="AWB7400009671"/>
        <s v="AWB7400009685"/>
        <s v="AWB7400009695"/>
        <s v="AWB7400009707"/>
        <s v="AWB7400009713"/>
        <s v="AWB7400009715"/>
        <s v="AWB7400009719"/>
        <s v="AWB7400009722"/>
        <s v="AWB7400009731"/>
        <s v="AWB7400009738"/>
        <s v="AWB7400009753"/>
        <s v="AWB7400009757"/>
        <s v="AWB7400009775"/>
        <s v="AWB7400009783"/>
        <s v="AWB7400009784"/>
        <s v="AWB7400009789"/>
        <s v="AWB7400009792"/>
        <s v="AWB7400009797"/>
        <s v="AWB7400009800"/>
        <s v="AWB7400009806"/>
        <s v="AWB7400009823"/>
        <s v="AWB7400009824"/>
        <s v="AWB7400009828"/>
        <s v="AWB7400009839"/>
        <s v="AWB7400009840"/>
        <s v="AWB7400009854"/>
        <s v="AWB7400009855"/>
        <s v="AWB7400009875"/>
        <s v="AWB7400009888"/>
        <s v="AWB7400009902"/>
        <s v="AWB7400009907"/>
        <s v="AWB7400009913"/>
        <s v="AWB7400009914"/>
        <s v="AWB7400009915"/>
        <s v="AWB7400009922"/>
        <s v="AWB7400009926"/>
        <s v="AWB7400009927"/>
        <s v="AWB7400009933"/>
        <s v="AWB7400009942"/>
        <s v="AWB7400009970"/>
        <s v="AWB7400009978"/>
        <s v="AWB7400009996"/>
        <s v="AWB7400010000"/>
        <s v="AWB7400010015"/>
        <s v="AWB7400010028"/>
        <s v="AWB7400010039"/>
        <s v="AWB7400010041"/>
        <s v="AWB7400010043"/>
        <s v="AWB7400010067"/>
        <s v="AWB7400010073"/>
        <s v="AWB7400010098"/>
        <s v="AWB7400010104"/>
        <s v="AWB7400010122"/>
        <s v="AWB7400010135"/>
        <s v="AWB7400010146"/>
        <s v="AWB7400010147"/>
        <s v="AWB7400010152"/>
        <s v="AWB7400010159"/>
        <s v="AWB7400010165"/>
        <s v="AWB7400010173"/>
        <s v="AWB7400010178"/>
        <s v="AWB7400010181"/>
        <s v="AWB7400010182"/>
        <s v="AWB7400010185"/>
        <s v="AWB7400010193"/>
        <s v="AWB7400010226"/>
        <s v="AWB7400010228"/>
        <s v="AWB7400010230"/>
        <s v="AWB7400010247"/>
        <s v="AWB7400010256"/>
        <s v="AWB7400010268"/>
        <s v="AWB7400010300"/>
        <s v="AWB7400010301"/>
        <s v="AWB7400010307"/>
        <s v="AWB7400010330"/>
        <s v="AWB7400010353"/>
        <s v="AWB7400010355"/>
        <s v="AWB7400010359"/>
        <s v="AWB7400010360"/>
        <s v="AWB7400010363"/>
        <s v="AWB7400010364"/>
        <s v="AWB7400010371"/>
        <s v="AWB7400010376"/>
        <s v="AWB7400010387"/>
        <s v="AWB7400010402"/>
        <s v="AWB7400010413"/>
        <s v="AWB7400010441"/>
        <s v="AWB7400010448"/>
        <s v="AWB7400010466"/>
        <s v="AWB7400010468"/>
        <s v="AWB7400010471"/>
        <s v="AWB7400010479"/>
        <s v="AWB7400010485"/>
        <s v="AWB7400010487"/>
        <s v="AWB7400010493"/>
        <s v="AWB7400010495"/>
        <s v="AWB7400010505"/>
        <s v="AWB7400010509"/>
        <s v="AWB7400010518"/>
        <s v="AWB7400010526"/>
        <s v="AWB7400010534"/>
        <s v="AWB7400010538"/>
        <s v="AWB7400010544"/>
        <s v="AWB7400010549"/>
        <s v="AWB7400010557"/>
        <s v="AWB7400010559"/>
        <s v="AWB7400010566"/>
        <s v="AWB7400010571"/>
        <s v="AWB7400010582"/>
        <s v="AWB7400010583"/>
        <s v="AWB7400010587"/>
        <s v="AWB7400010599"/>
        <s v="AWB7400010601"/>
        <s v="AWB7400010606"/>
        <s v="AWB7400010608"/>
        <s v="AWB7400010610"/>
        <s v="AWB7400010614"/>
        <s v="AWB7400010629"/>
        <s v="AWB7400010639"/>
        <s v="AWB7400010643"/>
        <s v="AWB7400010644"/>
        <s v="AWB7400010649"/>
        <s v="AWB7400010651"/>
        <s v="AWB7400010652"/>
        <s v="AWB7400010656"/>
        <s v="AWB7400010675"/>
        <s v="AWB7400010683"/>
        <s v="AWB7400010684"/>
        <s v="AWB7400010685"/>
        <s v="AWB7400010687"/>
        <s v="AWB7400010695"/>
        <s v="AWB7400010728"/>
        <s v="AWB7400010732"/>
        <s v="AWB7400010737"/>
        <s v="AWB7400010755"/>
        <s v="AWB7400010766"/>
        <s v="AWB7400010781"/>
        <s v="AWB7400010784"/>
        <s v="AWB7400010805"/>
        <s v="AWB7400010814"/>
        <s v="AWB7400010825"/>
        <s v="AWB7400010832"/>
        <s v="AWB7400010834"/>
        <s v="AWB7400010855"/>
        <s v="AWB7400010856"/>
        <s v="AWB7400010859"/>
        <s v="AWB7400010863"/>
        <s v="AWB7400010867"/>
        <s v="AWB7400010891"/>
        <s v="AWB7400010899"/>
        <s v="AWB7400010903"/>
        <s v="AWB7400010909"/>
        <s v="AWB7400010920"/>
        <s v="AWB7400010934"/>
        <s v="AWB7400010938"/>
        <s v="AWB7400010941"/>
        <s v="AWB7400010945"/>
        <s v="AWB7400010950"/>
        <s v="AWB7400010955"/>
        <s v="AWB7400010963"/>
        <s v="AWB7400010985"/>
        <s v="AWB7400010993"/>
        <s v="AWB7400011005"/>
        <s v="AWB7400011009"/>
        <s v="AWB7400011018"/>
        <s v="AWB7400011020"/>
        <s v="AWB7400011024"/>
        <s v="AWB7400011025"/>
        <s v="AWB7400011027"/>
        <s v="AWB7400011029"/>
        <s v="AWB7400011044"/>
        <s v="AWB7400011047"/>
        <s v="AWB7400011053"/>
        <s v="AWB7400011054"/>
        <s v="AWB7400011055"/>
        <s v="AWB7400011068"/>
        <s v="AWB7400011071"/>
        <s v="AWB7400011099"/>
        <s v="AWB7400011105"/>
        <s v="AWB7400011113"/>
        <s v="AWB7400011120"/>
        <s v="AWB7400011146"/>
        <s v="AWB7400011165"/>
        <s v="AWB7400011167"/>
        <s v="AWB7400011177"/>
        <s v="AWB7400011178"/>
        <s v="AWB7400011195"/>
        <s v="AWB7400011197"/>
        <s v="AWB7400011201"/>
        <s v="AWB7400011204"/>
        <s v="AWB7400011205"/>
        <s v="AWB7400011210"/>
        <s v="AWB7400011213"/>
        <s v="AWB7400011222"/>
        <s v="AWB7400011236"/>
        <s v="AWB7400011241"/>
        <s v="AWB7400011244"/>
        <s v="AWB7400011247"/>
        <s v="AWB7400011260"/>
        <s v="AWB7400011268"/>
        <s v="AWB7400011277"/>
        <s v="AWB7400011282"/>
        <s v="AWB7400011283"/>
        <s v="AWB7400011287"/>
        <s v="AWB7400011294"/>
        <s v="AWB7400011309"/>
        <s v="AWB7400011313"/>
        <s v="AWB7400011371"/>
        <s v="AWB7400011375"/>
        <s v="AWB7400011376"/>
        <s v="AWB7400011377"/>
        <s v="AWB7400011385"/>
        <s v="AWB7400011395"/>
        <s v="AWB7400011403"/>
        <s v="AWB7400011411"/>
        <s v="AWB7400011412"/>
        <s v="AWB7400011419"/>
        <s v="AWB7400011421"/>
        <s v="AWB7400011425"/>
        <s v="AWB7400011431"/>
        <s v="AWB7400011434"/>
        <s v="AWB7400011438"/>
        <s v="AWB7400011455"/>
        <s v="AWB7400011458"/>
        <s v="AWB7400011466"/>
        <s v="AWB7400011467"/>
        <s v="AWB7400011470"/>
        <s v="AWB7400011472"/>
        <s v="AWB7400011475"/>
        <s v="AWB7400011479"/>
        <s v="AWB7400011498"/>
        <s v="AWB7400011500"/>
        <s v="AWB7400011504"/>
        <s v="AWB7400011509"/>
        <s v="AWB7400011511"/>
        <s v="AWB7400011517"/>
        <s v="AWB7400011518"/>
        <s v="AWB7400011531"/>
        <s v="AWB7400011534"/>
        <s v="AWB7400011556"/>
        <s v="AWB7400011557"/>
        <s v="AWB7400011562"/>
        <s v="AWB7400011579"/>
        <s v="AWB7400011585"/>
        <s v="AWB7400011588"/>
        <s v="AWB7400011591"/>
        <s v="AWB7400011593"/>
        <s v="AWB7400011594"/>
        <s v="AWB7400011610"/>
        <s v="AWB7400011611"/>
        <s v="AWB7400011618"/>
        <s v="AWB7400011622"/>
        <s v="AWB7400011632"/>
        <s v="AWB7400011641"/>
        <s v="AWB7400011668"/>
        <s v="AWB7400011677"/>
        <s v="AWB7400011682"/>
        <s v="AWB7400011690"/>
        <s v="AWB7400011696"/>
        <s v="AWB7400011704"/>
        <s v="AWB7400011750"/>
        <s v="AWB7400011754"/>
        <s v="AWB7400011756"/>
        <s v="AWB7400011761"/>
        <s v="AWB7400011763"/>
        <s v="AWB7400011772"/>
        <s v="AWB7400011773"/>
        <s v="AWB7400011778"/>
        <s v="AWB7400011790"/>
        <s v="AWB7400011801"/>
        <s v="AWB7400011806"/>
        <s v="AWB7400011809"/>
        <s v="AWB7400011813"/>
        <s v="AWB7400011829"/>
        <s v="AWB7400011830"/>
        <s v="AWB7400011834"/>
        <s v="AWB7400011845"/>
        <s v="AWB7400011858"/>
        <s v="AWB7400011869"/>
        <s v="AWB7400011875"/>
        <s v="AWB7400011881"/>
        <s v="AWB7400011883"/>
        <s v="AWB7400011884"/>
        <s v="AWB7400011892"/>
        <s v="AWB7400011898"/>
        <s v="AWB7400011903"/>
        <s v="AWB7400011904"/>
        <s v="AWB7400011909"/>
        <s v="AWB7400011910"/>
        <s v="AWB7400011919"/>
        <s v="AWB7400011940"/>
        <s v="AWB7400011946"/>
        <s v="AWB7400011950"/>
        <s v="AWB7400011958"/>
        <s v="AWB7400011967"/>
        <s v="AWB7400011973"/>
        <s v="AWB7400011976"/>
        <s v="AWB7400011979"/>
        <s v="AWB7400011980"/>
        <s v="AWB7400011984"/>
        <s v="AWB7400011991"/>
        <s v="AWB7400011994"/>
        <s v="AWB7400012000"/>
        <s v="AWB7400012002"/>
        <s v="AWB7400012003"/>
        <s v="AWB7400012006"/>
        <s v="AWB7400012007"/>
        <s v="AWB7400012011"/>
        <s v="AWB7400012026"/>
        <s v="AWB7400012028"/>
        <s v="AWB7400012031"/>
        <s v="AWB7400012056"/>
        <s v="AWB7400012057"/>
        <s v="AWB7400012063"/>
        <s v="AWB7400012070"/>
        <s v="AWB7400012077"/>
        <s v="AWB7400012087"/>
        <s v="AWB7400012094"/>
        <s v="AWB7400012095"/>
        <s v="AWB7400012117"/>
        <s v="AWB7400012118"/>
        <s v="AWB7400012126"/>
        <s v="AWB7400012127"/>
        <s v="AWB7400012129"/>
        <s v="AWB7400012131"/>
        <s v="AWB7400012134"/>
        <s v="AWB7400012140"/>
        <s v="AWB7400012144"/>
        <s v="AWB7400012162"/>
        <s v="AWB7400012164"/>
        <s v="AWB7400012165"/>
        <s v="AWB7400012175"/>
        <s v="AWB7400012176"/>
        <s v="AWB7400012179"/>
        <s v="AWB7400012182"/>
        <s v="AWB7400012186"/>
        <s v="AWB7400012192"/>
        <s v="AWB7400012210"/>
        <s v="AWB7400012241"/>
        <s v="AWB7400012255"/>
        <s v="AWB7400012259"/>
        <s v="AWB7400012270"/>
        <s v="AWB7400012279"/>
        <s v="AWB7400012287"/>
        <s v="AWB7400012302"/>
        <s v="AWB7400012316"/>
        <s v="AWB7400012351"/>
        <s v="AWB7400012354"/>
        <s v="AWB7400012356"/>
        <s v="AWB7400012358"/>
        <s v="AWB7400012372"/>
        <s v="AWB7400012375"/>
        <s v="AWB7400012380"/>
        <s v="AWB7400012381"/>
        <s v="AWB7400012400"/>
        <s v="AWB7400012402"/>
        <s v="AWB7400012409"/>
        <s v="AWB7400012411"/>
        <s v="AWB7400012415"/>
        <s v="AWB7400012418"/>
        <s v="AWB7400012424"/>
        <s v="AWB7400012435"/>
        <s v="AWB7400012466"/>
        <s v="AWB7400012469"/>
        <s v="AWB7400012477"/>
        <s v="AWB7400012483"/>
        <s v="AWB7400012485"/>
        <s v="AWB7400012510"/>
        <s v="AWB7400012513"/>
        <s v="AWB7400012525"/>
        <s v="AWB7400012529"/>
        <s v="AWB7400012534"/>
        <s v="AWB7400012542"/>
        <s v="AWB7400012550"/>
        <s v="AWB7400012557"/>
        <s v="AWB7400012571"/>
        <s v="AWB7400012573"/>
        <s v="AWB7400012587"/>
        <s v="AWB7400012589"/>
        <s v="AWB7400012594"/>
        <s v="AWB7400012597"/>
        <s v="AWB7400012603"/>
        <s v="AWB7400012621"/>
        <s v="AWB7400012636"/>
        <s v="AWB7400012643"/>
        <s v="AWB7400012648"/>
        <s v="AWB7400012651"/>
        <s v="AWB7400012657"/>
        <s v="AWB7400012662"/>
        <s v="AWB7400012699"/>
        <s v="AWB7400012706"/>
        <s v="AWB7400012730"/>
        <s v="AWB7400012738"/>
        <s v="AWB7400012746"/>
        <s v="AWB7400012758"/>
        <s v="AWB7400012768"/>
        <s v="AWB7400012770"/>
        <s v="AWB7400012783"/>
        <s v="AWB7400012786"/>
        <s v="AWB7400012788"/>
        <s v="AWB7400012794"/>
        <s v="AWB7400012817"/>
        <s v="AWB7400012821"/>
        <s v="AWB7400012823"/>
        <s v="AWB7400012831"/>
        <s v="AWB7400012836"/>
        <s v="AWB7400012839"/>
        <s v="AWB7400012851"/>
        <s v="AWB7400012879"/>
        <s v="AWB7400012888"/>
        <s v="AWB7400012889"/>
        <s v="AWB7400012895"/>
        <s v="AWB7400012914"/>
        <s v="AWB7400012932"/>
        <s v="AWB7400012937"/>
        <s v="AWB7400012952"/>
        <s v="AWB7400012967"/>
        <s v="AWB7400012982"/>
        <s v="AWB7400012985"/>
        <s v="AWB7400013002"/>
        <s v="AWB7400013005"/>
        <s v="AWB7400013009"/>
        <s v="AWB7400013020"/>
        <s v="AWB7400013036"/>
        <s v="AWB7400013040"/>
        <s v="AWB7400013041"/>
        <s v="AWB7400013078"/>
        <s v="AWB7400013092"/>
        <s v="AWB7400013107"/>
        <s v="AWB7400013114"/>
        <s v="AWB7400013117"/>
        <s v="AWB7400013119"/>
        <s v="AWB7400013124"/>
        <s v="AWB7400013145"/>
        <s v="AWB7400013156"/>
        <s v="AWB7400013164"/>
        <s v="AWB7400013165"/>
        <s v="AWB7400013168"/>
        <s v="AWB7400013178"/>
        <s v="AWB7400013210"/>
        <s v="AWB7400013233"/>
        <s v="AWB7400013239"/>
        <s v="AWB7400013246"/>
        <s v="AWB7400013248"/>
        <s v="AWB7400013270"/>
        <s v="AWB7400013273"/>
        <s v="AWB7400013281"/>
        <s v="AWB7400013292"/>
        <s v="AWB7400013296"/>
        <s v="AWB7400013300"/>
        <s v="AWB7400013319"/>
        <s v="AWB7400013321"/>
        <s v="AWB7400013329"/>
        <s v="AWB7400013331"/>
        <s v="AWB7400013333"/>
        <s v="AWB7400013338"/>
        <s v="AWB7400013342"/>
        <s v="AWB7400013348"/>
        <s v="AWB7400013357"/>
        <s v="AWB7400013410"/>
        <s v="AWB7400013412"/>
        <s v="AWB7400013420"/>
        <s v="AWB7400013421"/>
        <s v="AWB7400013432"/>
        <s v="AWB7400013443"/>
        <s v="AWB7400013447"/>
        <s v="AWB7400013452"/>
        <s v="AWB7400013458"/>
        <s v="AWB7400013468"/>
        <s v="AWB7400013473"/>
        <s v="AWB7400013476"/>
        <s v="AWB7400013485"/>
        <s v="AWB7400013487"/>
        <s v="AWB7400013490"/>
        <s v="AWB7400013492"/>
        <s v="AWB7400013507"/>
        <s v="AWB7400013508"/>
        <s v="AWB7400013532"/>
        <s v="AWB7400013534"/>
        <s v="AWB7400013539"/>
        <s v="AWB7400013544"/>
        <s v="AWB7400013546"/>
        <s v="AWB7400013547"/>
        <s v="AWB7400013565"/>
        <s v="AWB7400013568"/>
        <s v="AWB7400013570"/>
        <s v="AWB7400013571"/>
        <s v="AWB7400013572"/>
        <s v="AWB7400013575"/>
        <s v="AWB7400013576"/>
        <s v="AWB7400013592"/>
        <s v="AWB7400013593"/>
        <s v="AWB7400013596"/>
        <s v="AWB7400013612"/>
        <s v="AWB7400013618"/>
        <s v="AWB7400013622"/>
        <s v="AWB7400013628"/>
        <s v="AWB7400013629"/>
        <s v="AWB7400013645"/>
        <s v="AWB7400013653"/>
        <s v="AWB7400013656"/>
        <s v="AWB7400013662"/>
        <s v="AWB7400013681"/>
        <s v="AWB7400013686"/>
        <s v="AWB7400013689"/>
        <s v="AWB7400013707"/>
        <s v="AWB7400013708"/>
        <s v="AWB7400013716"/>
        <s v="AWB7400013724"/>
        <s v="AWB7400013731"/>
        <s v="AWB7400013733"/>
        <s v="AWB7400013738"/>
        <s v="AWB7400013740"/>
        <s v="AWB7400013742"/>
        <s v="AWB7400013743"/>
        <s v="AWB7400013747"/>
        <s v="AWB7400013748"/>
        <s v="AWB7400013754"/>
        <s v="AWB7400013759"/>
        <s v="AWB7400013766"/>
        <s v="AWB7400013773"/>
        <s v="AWB7400013785"/>
        <s v="AWB7400013788"/>
        <s v="AWB7400013791"/>
        <s v="AWB7400013830"/>
        <s v="AWB7400013832"/>
        <s v="AWB7400013837"/>
        <s v="AWB7400013848"/>
        <s v="AWB7400013855"/>
        <s v="AWB7400013875"/>
        <s v="AWB7400013899"/>
        <s v="AWB7400013903"/>
        <s v="AWB7400013918"/>
        <s v="AWB7400013922"/>
        <s v="AWB7400013952"/>
        <s v="AWB7400013953"/>
        <s v="AWB7400013956"/>
        <s v="AWB7400013958"/>
        <s v="AWB7400013961"/>
        <s v="AWB7400013982"/>
        <s v="AWB7400013999"/>
        <s v="AWB7400014000"/>
        <s v="AWB7400014008"/>
        <s v="AWB7400014024"/>
        <s v="AWB7400014027"/>
        <s v="AWB7400014031"/>
        <s v="AWB7400014038"/>
        <s v="AWB7400014049"/>
        <s v="AWB7400014050"/>
        <s v="AWB7400014053"/>
        <s v="AWB7400014058"/>
        <s v="AWB7400014063"/>
        <s v="AWB7400014070"/>
        <s v="AWB7400014083"/>
        <s v="AWB7400014113"/>
        <s v="AWB7400014116"/>
        <s v="AWB7400014119"/>
        <s v="AWB7400014121"/>
        <s v="AWB7400014126"/>
        <s v="AWB7400014127"/>
        <s v="AWB7400014137"/>
        <s v="AWB7400014149"/>
        <s v="AWB7400014165"/>
        <s v="AWB7400014178"/>
        <s v="AWB7400014198"/>
        <s v="AWB7400014200"/>
        <s v="AWB7400014205"/>
        <s v="AWB7400014213"/>
        <s v="AWB7400014220"/>
        <s v="AWB7400014223"/>
        <s v="AWB7400014232"/>
        <s v="AWB7400014233"/>
        <s v="AWB7400014239"/>
        <s v="AWB7400014253"/>
        <s v="AWB7400014254"/>
        <s v="AWB7400014255"/>
        <s v="AWB7400014263"/>
        <s v="AWB7400014276"/>
        <s v="AWB7400014286"/>
        <s v="AWB7400014311"/>
        <s v="AWB7400014335"/>
        <s v="AWB7400014349"/>
        <s v="AWB7400014350"/>
        <s v="AWB7400014351"/>
        <s v="AWB7400014377"/>
        <s v="AWB7400014391"/>
        <s v="AWB7400014408"/>
        <s v="AWB7400014414"/>
        <s v="AWB7400014419"/>
        <s v="AWB7400014425"/>
        <s v="AWB7400014437"/>
        <s v="AWB7400014441"/>
        <s v="AWB7400014444"/>
        <s v="AWB7400014455"/>
        <s v="AWB7400014482"/>
        <s v="AWB7400014491"/>
        <s v="AWB7400014501"/>
        <s v="AWB7400014505"/>
        <s v="AWB7400014539"/>
        <s v="AWB7400014546"/>
        <s v="AWB7400014551"/>
        <s v="AWB7400014554"/>
        <s v="AWB7400014558"/>
        <s v="AWB7400014566"/>
        <s v="AWB7400014568"/>
        <s v="AWB7400014573"/>
        <s v="AWB7400014578"/>
        <s v="AWB7400014579"/>
        <s v="AWB7400014590"/>
        <s v="AWB7400014601"/>
        <s v="AWB7400014604"/>
        <s v="AWB7400014622"/>
        <s v="AWB7400014624"/>
        <s v="AWB7400014640"/>
        <s v="AWB7400014645"/>
        <s v="AWB7400014647"/>
        <s v="AWB7400014649"/>
        <s v="AWB7400014658"/>
        <s v="AWB7400014666"/>
        <s v="AWB7400014669"/>
        <s v="AWB7400014687"/>
        <s v="AWB7400014715"/>
        <s v="AWB7400014718"/>
        <s v="AWB7400014725"/>
        <s v="AWB7400014729"/>
        <s v="AWB7400014730"/>
        <s v="AWB7400014731"/>
        <s v="AWB7400014737"/>
        <s v="AWB7400014739"/>
        <s v="AWB7400014763"/>
        <s v="AWB7400014764"/>
        <s v="AWB7400014767"/>
        <s v="AWB7400014768"/>
        <s v="AWB7400014773"/>
        <s v="AWB7400014776"/>
        <s v="AWB7400014778"/>
        <s v="AWB7400014781"/>
        <s v="AWB7400014801"/>
        <s v="AWB7400014802"/>
        <s v="AWB7400014807"/>
        <s v="AWB7400014811"/>
        <s v="AWB7400014820"/>
        <s v="AWB7400014826"/>
        <s v="AWB7400014836"/>
        <s v="AWB7400014846"/>
        <s v="AWB7400014847"/>
        <s v="AWB7400014855"/>
        <s v="AWB7400014856"/>
        <s v="AWB7400014862"/>
        <s v="AWB7400014875"/>
        <s v="AWB7400014880"/>
        <s v="AWB7400014896"/>
        <s v="AWB7400014898"/>
        <s v="AWB7400014902"/>
        <s v="AWB7400014904"/>
        <s v="AWB7400014923"/>
        <s v="AWB7400014924"/>
        <s v="AWB7400014926"/>
        <s v="AWB7400014928"/>
        <s v="AWB7400014935"/>
        <s v="AWB7400014942"/>
        <s v="AWB7400014944"/>
        <s v="AWB7400014947"/>
        <s v="AWB7400014950"/>
        <s v="AWB7400014952"/>
        <s v="AWB7400014969"/>
        <s v="AWB7400014970"/>
        <s v="AWB7400014975"/>
        <s v="AWB7400014986"/>
        <s v="AWB7400014991"/>
        <s v="AWB7400014994"/>
        <s v="AWB7400015004"/>
        <s v="AWB7400015015"/>
        <s v="AWB7400015021"/>
        <s v="AWB7400015030"/>
        <s v="AWB7400015034"/>
        <s v="AWB7400015040"/>
        <s v="AWB7400015043"/>
        <s v="AWB7400015069"/>
        <s v="AWB7400015081"/>
        <s v="AWB7400015087"/>
        <s v="AWB7400015096"/>
        <s v="AWB7400015120"/>
        <s v="AWB7400015137"/>
        <s v="AWB7400015138"/>
        <s v="AWB7400015139"/>
        <s v="AWB7400015144"/>
        <s v="AWB7400015153"/>
        <s v="AWB7400015155"/>
        <s v="AWB7400015162"/>
        <s v="AWB7400015164"/>
        <s v="AWB7400015202"/>
        <s v="AWB7400015213"/>
        <s v="AWB7400015216"/>
        <s v="AWB7400015217"/>
        <s v="AWB7400015218"/>
        <s v="AWB7400015229"/>
        <s v="AWB7400015233"/>
        <s v="AWB7400015243"/>
        <s v="AWB7400015245"/>
        <s v="AWB7400015260"/>
        <s v="AWB7400015263"/>
        <s v="AWB7400015288"/>
        <s v="AWB7400015293"/>
        <s v="AWB7400015305"/>
        <s v="AWB7400015314"/>
        <s v="AWB7400015320"/>
        <s v="AWB7400015321"/>
        <s v="AWB7400015329"/>
        <s v="AWB7400015337"/>
        <s v="AWB7400015342"/>
        <s v="AWB7400015350"/>
        <s v="AWB7400015354"/>
        <s v="AWB7400015370"/>
        <s v="AWB7400015378"/>
        <s v="AWB7400015380"/>
        <s v="AWB7400015394"/>
        <s v="AWB7400015396"/>
        <s v="AWB7400015423"/>
        <s v="AWB7400015425"/>
        <s v="AWB7400015432"/>
        <s v="AWB7400015433"/>
        <s v="AWB7400015439"/>
        <s v="AWB7400015443"/>
        <s v="AWB7400015445"/>
        <s v="AWB7400015458"/>
        <s v="AWB7400015474"/>
        <s v="AWB7400015480"/>
        <s v="AWB7400015482"/>
        <s v="AWB7400015485"/>
        <s v="AWB7400015496"/>
        <s v="AWB7400015501"/>
        <s v="AWB7400015525"/>
        <s v="AWB7400015534"/>
        <s v="AWB7400015538"/>
        <s v="AWB7400015550"/>
        <s v="AWB7400015554"/>
        <s v="AWB7400015569"/>
        <s v="AWB7400015577"/>
        <s v="AWB7400015585"/>
        <s v="AWB7400015589"/>
        <s v="AWB7400015596"/>
        <s v="AWB7400015599"/>
        <s v="AWB7400015600"/>
        <s v="AWB7400015602"/>
        <s v="AWB7400015606"/>
        <s v="AWB7400015618"/>
        <s v="AWB7400015632"/>
        <s v="AWB7400015645"/>
        <s v="AWB7400015649"/>
        <s v="AWB7400015658"/>
        <s v="AWB7400015671"/>
        <s v="AWB7400015672"/>
        <s v="AWB7400015679"/>
        <s v="AWB7400015689"/>
        <s v="AWB7400015693"/>
        <s v="AWB7400015695"/>
        <s v="AWB7400015703"/>
        <s v="AWB7400015707"/>
        <s v="AWB7400015709"/>
        <s v="AWB7400015710"/>
        <s v="AWB7400015713"/>
        <s v="AWB7400015714"/>
        <s v="AWB7400015720"/>
        <s v="AWB7400015757"/>
        <s v="AWB7400015762"/>
        <s v="AWB7400015775"/>
        <s v="AWB7400015779"/>
        <s v="AWB7400015784"/>
        <s v="AWB7400015803"/>
        <s v="AWB7400015807"/>
        <s v="AWB7400015808"/>
        <s v="AWB7400015815"/>
        <s v="AWB7400015820"/>
        <s v="AWB7400015829"/>
        <s v="AWB7400015850"/>
        <s v="AWB7400015856"/>
        <s v="AWB7400015861"/>
        <s v="AWB7400015862"/>
        <s v="AWB7400015865"/>
        <s v="AWB7400015887"/>
        <s v="AWB7400015897"/>
        <s v="AWB7400015899"/>
        <s v="AWB7400015907"/>
        <s v="AWB7400015909"/>
        <s v="AWB7400015926"/>
        <s v="AWB7400015930"/>
        <s v="AWB7400015931"/>
        <s v="AWB7400015935"/>
        <s v="AWB7400015938"/>
        <s v="AWB7400015939"/>
        <s v="AWB7400015941"/>
        <s v="AWB7400015942"/>
        <s v="AWB7400015944"/>
        <s v="AWB7400015947"/>
        <s v="AWB7400015949"/>
        <s v="AWB7400015954"/>
        <s v="AWB7400015956"/>
        <s v="AWB7400015967"/>
        <s v="AWB7400015977"/>
        <s v="AWB7400015990"/>
        <s v="AWB7400016007"/>
        <s v="AWB7400016011"/>
        <s v="AWB7400016017"/>
        <s v="AWB7400016018"/>
        <s v="AWB7400016024"/>
        <s v="AWB7400016025"/>
        <s v="AWB7400016027"/>
        <s v="AWB7400016029"/>
        <s v="AWB7400016033"/>
        <s v="AWB7400016036"/>
        <s v="AWB7400016040"/>
        <s v="AWB7400016042"/>
        <s v="AWB7400016046"/>
        <s v="AWB7400016058"/>
        <s v="AWB7400016061"/>
        <s v="AWB7400016067"/>
        <s v="AWB7400016109"/>
        <s v="AWB7400016110"/>
        <s v="AWB7400016125"/>
        <s v="AWB7400016142"/>
        <s v="AWB7400016159"/>
        <s v="AWB7400016186"/>
        <s v="AWB7400016194"/>
        <s v="AWB7400016227"/>
        <s v="AWB7400016231"/>
        <s v="AWB7400016245"/>
        <s v="AWB7400016256"/>
        <s v="AWB7400016260"/>
        <s v="AWB7400016276"/>
        <s v="AWB7400016277"/>
        <s v="AWB7400016282"/>
        <s v="AWB7400016299"/>
        <s v="AWB7400016300"/>
        <s v="AWB7400016303"/>
        <s v="AWB7400016316"/>
        <s v="AWB7400016324"/>
        <s v="AWB7400016332"/>
        <s v="AWB7400016334"/>
        <s v="AWB7400016335"/>
        <s v="AWB7400016348"/>
        <s v="AWB7400016353"/>
        <s v="AWB7400016362"/>
        <s v="AWB7400016364"/>
        <s v="AWB7400016368"/>
        <s v="AWB7400016383"/>
        <s v="AWB7400016387"/>
        <s v="AWB7400016389"/>
        <s v="AWB7400016390"/>
        <s v="AWB7400016396"/>
        <s v="AWB7400016403"/>
        <s v="AWB7400016407"/>
        <s v="AWB7400016411"/>
        <s v="AWB7400016414"/>
        <s v="AWB7400016424"/>
        <s v="AWB7400016438"/>
        <s v="AWB7400016449"/>
        <s v="AWB7400016461"/>
        <s v="AWB7400016474"/>
        <s v="AWB7400016482"/>
        <s v="AWB7400016488"/>
        <s v="AWB7400016493"/>
        <s v="AWB7400016497"/>
        <s v="AWB7400016501"/>
        <s v="AWB7400016506"/>
        <s v="AWB7400016513"/>
        <s v="AWB7400016514"/>
        <s v="AWB7400016517"/>
        <s v="AWB7400016519"/>
        <s v="AWB7400016525"/>
        <s v="AWB7400016535"/>
        <s v="AWB7400016551"/>
        <s v="AWB7400016572"/>
        <s v="AWB7400016576"/>
        <s v="AWB7400016587"/>
        <s v="AWB7400016593"/>
        <s v="AWB7400016600"/>
        <s v="AWB7400016613"/>
        <s v="AWB7400016617"/>
        <s v="AWB7400016619"/>
        <s v="AWB7400016621"/>
        <s v="AWB7400016632"/>
        <s v="AWB7400016643"/>
        <s v="AWB7400016666"/>
        <s v="AWB7400016672"/>
        <s v="AWB7400016675"/>
        <s v="AWB7400016691"/>
        <s v="AWB7400016692"/>
        <s v="AWB7400016711"/>
        <s v="AWB7400016716"/>
        <s v="AWB7400016729"/>
        <s v="AWB7400016734"/>
        <s v="AWB7400016749"/>
        <s v="AWB7400016755"/>
        <s v="AWB7400016756"/>
        <s v="AWB7400016760"/>
        <s v="AWB7400016764"/>
        <s v="AWB7400016770"/>
        <s v="AWB7400016783"/>
        <s v="AWB7400016803"/>
        <s v="AWB7400016815"/>
        <s v="AWB7400016816"/>
        <s v="AWB7400016818"/>
        <s v="AWB7400016822"/>
        <s v="AWB7400016828"/>
        <s v="AWB7400016839"/>
        <s v="AWB7400016844"/>
        <s v="AWB7400016845"/>
        <s v="AWB7400016846"/>
        <s v="AWB7400016848"/>
        <s v="AWB7400016857"/>
        <s v="AWB7400016866"/>
        <s v="AWB7400016867"/>
        <s v="AWB7400016882"/>
        <s v="AWB7400016886"/>
        <s v="AWB7400016894"/>
        <s v="AWB7400016907"/>
        <s v="AWB7400016910"/>
        <s v="AWB7400016916"/>
        <s v="AWB7400016949"/>
        <s v="AWB7400016951"/>
        <s v="AWB7400016956"/>
        <s v="AWB7400016965"/>
        <s v="AWB7400016971"/>
        <s v="AWB7400016988"/>
        <s v="AWB7400016994"/>
        <s v="AWB7400016997"/>
        <s v="AWB7400017000"/>
        <s v="AWB7400017024"/>
        <s v="AWB7400017027"/>
        <s v="AWB7400017030"/>
        <s v="AWB7400017059"/>
        <s v="AWB7400017073"/>
        <s v="AWB7400017078"/>
        <s v="AWB7400017083"/>
        <s v="AWB7400017093"/>
        <s v="AWB7400017094"/>
        <s v="AWB7400017098"/>
        <s v="AWB7400017110"/>
        <s v="AWB7400017144"/>
        <s v="AWB7400017147"/>
        <s v="AWB7400017153"/>
        <s v="AWB7400017155"/>
        <s v="AWB7400017162"/>
        <s v="AWB7400017173"/>
        <s v="AWB7400017181"/>
        <s v="AWB7400017184"/>
        <s v="AWB7400017185"/>
        <s v="AWB7400017188"/>
        <s v="AWB7400017193"/>
        <s v="AWB7400017199"/>
        <s v="AWB7400017206"/>
        <s v="AWB7400017213"/>
        <s v="AWB7400017223"/>
        <s v="AWB7400017226"/>
        <s v="AWB7400017239"/>
        <s v="AWB7400017263"/>
        <s v="AWB7400017266"/>
        <s v="AWB7400017278"/>
        <s v="AWB7400017283"/>
        <s v="AWB7400017294"/>
        <s v="AWB7400017299"/>
        <s v="AWB7400017307"/>
        <s v="AWB7400017313"/>
        <s v="AWB7400017326"/>
        <s v="AWB7400017342"/>
        <s v="AWB7400017352"/>
        <s v="AWB7400017365"/>
        <s v="AWB7400017373"/>
        <s v="AWB7400017375"/>
        <s v="AWB7400017377"/>
        <s v="AWB7400017379"/>
        <s v="AWB7400017382"/>
        <s v="AWB7400017389"/>
        <s v="AWB7400017392"/>
        <s v="AWB7400017405"/>
        <s v="AWB7400017407"/>
        <s v="AWB7400017411"/>
        <s v="AWB7400017420"/>
        <s v="AWB7400017460"/>
        <s v="AWB7400017469"/>
        <s v="AWB7400017476"/>
        <s v="AWB7400017484"/>
        <s v="AWB7400017486"/>
        <s v="AWB7400017490"/>
        <s v="AWB7400017495"/>
        <s v="AWB7400017499"/>
        <s v="AWB7400017503"/>
        <s v="AWB7400017509"/>
        <s v="AWB7400017516"/>
        <s v="AWB7400017517"/>
        <s v="AWB7400017530"/>
        <s v="AWB7400017538"/>
        <s v="AWB7400017542"/>
        <s v="AWB7400017544"/>
        <s v="AWB7400017545"/>
        <s v="AWB7400017552"/>
        <s v="AWB7400017554"/>
        <s v="AWB7400017563"/>
        <s v="AWB7400017571"/>
        <s v="AWB7400017572"/>
        <s v="AWB7400017577"/>
        <s v="AWB7400017579"/>
        <s v="AWB7400017589"/>
        <s v="AWB7400017590"/>
        <s v="AWB7400017602"/>
        <s v="AWB7400017621"/>
        <s v="AWB7400017633"/>
        <s v="AWB7400017638"/>
        <s v="AWB7400017645"/>
        <s v="AWB7400017646"/>
        <s v="AWB7400017652"/>
        <s v="AWB7400017654"/>
        <s v="AWB7400017658"/>
        <s v="AWB7400017659"/>
        <s v="AWB7400017670"/>
        <s v="AWB7400017671"/>
        <s v="AWB7400017673"/>
        <s v="AWB7400017675"/>
        <s v="AWB7400017680"/>
        <s v="AWB7400017684"/>
        <s v="AWB7400017693"/>
        <s v="AWB7400017701"/>
        <s v="AWB7400017702"/>
        <s v="AWB7400017707"/>
        <s v="AWB7400017717"/>
        <s v="AWB7400017729"/>
        <s v="AWB7400017751"/>
        <s v="AWB7400017756"/>
        <s v="AWB7400017768"/>
        <s v="AWB7400017769"/>
        <s v="AWB7400017781"/>
        <s v="AWB7400017798"/>
        <s v="AWB7400017825"/>
        <s v="AWB7400017839"/>
        <s v="AWB7400017855"/>
        <s v="AWB7400017860"/>
        <s v="AWB7400017866"/>
        <s v="AWB7400017877"/>
        <s v="AWB7400017878"/>
        <s v="AWB7400017887"/>
        <s v="AWB7400017889"/>
        <s v="AWB7400017891"/>
        <s v="AWB7400017907"/>
        <s v="AWB7400017909"/>
        <s v="AWB7400017917"/>
        <s v="AWB7400017922"/>
        <s v="AWB7400017935"/>
        <s v="AWB7400017945"/>
        <s v="AWB7400017951"/>
        <s v="AWB7400018009"/>
        <s v="AWB7400018022"/>
        <s v="AWB7400018025"/>
        <s v="AWB7400018054"/>
        <s v="AWB7400018059"/>
        <s v="AWB7400018060"/>
        <s v="AWB7400018094"/>
        <s v="AWB7400018096"/>
        <s v="AWB7400018101"/>
        <s v="AWB7400018102"/>
        <s v="AWB7400018122"/>
        <s v="AWB7400018148"/>
        <s v="AWB7400018149"/>
        <s v="AWB7400018154"/>
        <s v="AWB7400018160"/>
        <s v="AWB7400018163"/>
        <s v="AWB7400018167"/>
        <s v="AWB7400018178"/>
        <s v="AWB7400018181"/>
        <s v="AWB7400018190"/>
        <s v="AWB7400018191"/>
        <s v="AWB7400018199"/>
        <s v="AWB7400018212"/>
        <s v="AWB7400018215"/>
        <s v="AWB7400018218"/>
        <s v="AWB7400018225"/>
        <s v="AWB7400018227"/>
        <s v="AWB7400018228"/>
        <s v="AWB7400018231"/>
        <s v="AWB7400018235"/>
        <s v="AWB7400018237"/>
        <s v="AWB7400018239"/>
        <s v="AWB7400018258"/>
        <s v="AWB7400018260"/>
        <s v="AWB7400018267"/>
        <s v="AWB7400018274"/>
        <s v="AWB7400018283"/>
        <s v="AWB7400018291"/>
        <s v="AWB7400018297"/>
        <s v="AWB7400018302"/>
        <s v="AWB7400018305"/>
        <s v="AWB7400018312"/>
        <s v="AWB7400018326"/>
        <s v="AWB7400018327"/>
        <s v="AWB7400018333"/>
        <s v="AWB7400018345"/>
        <s v="AWB7400018349"/>
        <s v="AWB7400018351"/>
        <s v="AWB7400018353"/>
        <s v="AWB7400018359"/>
        <s v="AWB7400018360"/>
        <s v="AWB7400018364"/>
        <s v="AWB7400018365"/>
        <s v="AWB7400018373"/>
        <s v="AWB7400018381"/>
        <s v="AWB7400018384"/>
        <s v="AWB7400018410"/>
        <s v="AWB7400018418"/>
        <s v="AWB7400018421"/>
        <s v="AWB7400018426"/>
        <s v="AWB7400018427"/>
        <s v="AWB7400018438"/>
        <s v="AWB7400018441"/>
        <s v="AWB7400018452"/>
        <s v="AWB7400018453"/>
        <s v="AWB7400018460"/>
        <s v="AWB7400018462"/>
        <s v="AWB7400018463"/>
        <s v="AWB7400018468"/>
        <s v="AWB7400018475"/>
        <s v="AWB7400018480"/>
        <s v="AWB7400018485"/>
        <s v="AWB7400018490"/>
        <s v="AWB7400018502"/>
        <s v="AWB7400018504"/>
        <s v="AWB7400018518"/>
        <s v="AWB7400018522"/>
        <s v="AWB7400018524"/>
        <s v="AWB7400018531"/>
        <s v="AWB7400018533"/>
        <s v="AWB7400018557"/>
        <s v="AWB7400018582"/>
        <s v="AWB7400018593"/>
        <s v="AWB7400018612"/>
        <s v="AWB7400018625"/>
        <s v="AWB7400018639"/>
        <s v="AWB7400018645"/>
        <s v="AWB7400018649"/>
        <s v="AWB7400018652"/>
        <s v="AWB7400018653"/>
        <s v="AWB7400018660"/>
        <s v="AWB7400018661"/>
        <s v="AWB7400018665"/>
        <s v="AWB7400018680"/>
        <s v="AWB7400018681"/>
        <s v="AWB7400018690"/>
        <s v="AWB7400018695"/>
        <s v="AWB7400018698"/>
        <s v="AWB7400018699"/>
        <s v="AWB7400018712"/>
        <s v="AWB7400018717"/>
        <s v="AWB7400018725"/>
        <s v="AWB7400018729"/>
        <s v="AWB7400018741"/>
        <s v="AWB7400018746"/>
        <s v="AWB7400018750"/>
        <s v="AWB7400018753"/>
        <s v="AWB7400018759"/>
        <s v="AWB7400018770"/>
        <s v="AWB7400018779"/>
        <s v="AWB7400018795"/>
        <s v="AWB7400018798"/>
        <s v="AWB7400018812"/>
        <s v="AWB7400018813"/>
        <s v="AWB7400018817"/>
        <s v="AWB7400018831"/>
        <s v="AWB7400018834"/>
        <s v="AWB7400018849"/>
        <s v="AWB7400018853"/>
        <s v="AWB7400018860"/>
        <s v="AWB7400018864"/>
        <s v="AWB7400018869"/>
        <s v="AWB7400018889"/>
        <s v="AWB7400018895"/>
        <s v="AWB7400018905"/>
        <s v="AWB7400018912"/>
        <s v="AWB7400018922"/>
        <s v="AWB7400018925"/>
        <s v="AWB7400018927"/>
        <s v="AWB7400018934"/>
        <s v="AWB7400018935"/>
        <s v="AWB7400018945"/>
        <s v="AWB7400018947"/>
        <s v="AWB7400018948"/>
        <s v="AWB7400018949"/>
        <s v="AWB7400018962"/>
        <s v="AWB7400018973"/>
        <s v="AWB7400018983"/>
        <s v="AWB7400019004"/>
        <s v="AWB7400019016"/>
        <s v="AWB7400019019"/>
        <s v="AWB7400019027"/>
        <s v="AWB7400019035"/>
        <s v="AWB7400019049"/>
        <s v="AWB7400019050"/>
        <s v="AWB7400019060"/>
        <s v="AWB7400019066"/>
        <s v="AWB7400019075"/>
        <s v="AWB7400019080"/>
        <s v="AWB7400019088"/>
        <s v="AWB7400019091"/>
        <s v="AWB7400019095"/>
        <s v="AWB7400019100"/>
        <s v="AWB7400019102"/>
        <s v="AWB7400019118"/>
        <s v="AWB7400019122"/>
        <s v="AWB7400019126"/>
        <s v="AWB7400019128"/>
        <s v="AWB7400019132"/>
        <s v="AWB7400019142"/>
        <s v="AWB7400019148"/>
        <s v="AWB7400019151"/>
        <s v="AWB7400019160"/>
        <s v="AWB7400019166"/>
        <s v="AWB7400019179"/>
        <s v="AWB7400019188"/>
        <s v="AWB7400019206"/>
        <s v="AWB7400019229"/>
        <s v="AWB7400019231"/>
        <s v="AWB7400019248"/>
        <s v="AWB7400019256"/>
        <s v="AWB7400019272"/>
        <s v="AWB7400019274"/>
        <s v="AWB7400019297"/>
        <s v="AWB7400019302"/>
        <s v="AWB7400019321"/>
        <s v="AWB7400019335"/>
        <s v="AWB7400019344"/>
        <s v="AWB7400019349"/>
        <s v="AWB7400019376"/>
        <s v="AWB7400019378"/>
        <s v="AWB7400019387"/>
        <s v="AWB7400019392"/>
        <s v="AWB7400019400"/>
        <s v="AWB7400019403"/>
        <s v="AWB7400019438"/>
        <s v="AWB7400019446"/>
        <s v="AWB7400019453"/>
        <s v="AWB7400019457"/>
        <s v="AWB7400019473"/>
        <s v="AWB7400019482"/>
        <s v="AWB7400019485"/>
        <s v="AWB7400019495"/>
        <s v="AWB7400019517"/>
        <s v="AWB7400019526"/>
        <s v="AWB7400019536"/>
        <s v="AWB7400019541"/>
        <s v="AWB7400019550"/>
        <s v="AWB7400019552"/>
        <s v="AWB7400019564"/>
        <s v="AWB7400019566"/>
        <s v="AWB7400019577"/>
        <s v="AWB7400019585"/>
        <s v="AWB7400019591"/>
        <s v="AWB7400019603"/>
        <s v="AWB7400019607"/>
        <s v="AWB7400019617"/>
        <s v="AWB7400019623"/>
        <s v="AWB7400019636"/>
        <s v="AWB7400019645"/>
        <s v="AWB7400019653"/>
        <s v="AWB7400019655"/>
        <s v="AWB7400019659"/>
        <s v="AWB7400019660"/>
        <s v="AWB7400019668"/>
        <s v="AWB7400019677"/>
        <s v="AWB7400019694"/>
        <s v="AWB7400019701"/>
        <s v="AWB7400019708"/>
        <s v="AWB7400019711"/>
        <s v="AWB7400019714"/>
        <s v="AWB7400019718"/>
        <s v="AWB7400019728"/>
        <s v="AWB7400019738"/>
        <s v="AWB7400019751"/>
        <s v="AWB7400019757"/>
        <s v="AWB7400019763"/>
        <s v="AWB7400019782"/>
        <s v="AWB7400019787"/>
        <s v="AWB7400019790"/>
        <s v="AWB7400019793"/>
        <s v="AWB7400019818"/>
        <s v="AWB7400019819"/>
        <s v="AWB7400019833"/>
        <s v="AWB7400019836"/>
        <s v="AWB7400019838"/>
        <s v="AWB7400019845"/>
        <s v="AWB7400019877"/>
        <s v="AWB7400019894"/>
        <s v="AWB7400019916"/>
        <s v="AWB7400019917"/>
        <s v="AWB7400019921"/>
        <s v="AWB7400019933"/>
        <s v="AWB7400019934"/>
        <s v="AWB7400019936"/>
        <s v="AWB7400019942"/>
        <s v="AWB7400019953"/>
        <s v="AWB7400019962"/>
        <s v="AWB7400019972"/>
        <s v="AWB7400019982"/>
        <s v="AWB7400019993"/>
        <s v="AWB7400019996"/>
        <s v="AWB7400020001"/>
        <s v="AWB7400020006"/>
        <s v="AWB7400020007"/>
        <s v="AWB7400020018"/>
        <s v="AWB7400020021"/>
        <s v="AWB7400020031"/>
        <s v="AWB7400020034"/>
        <s v="AWB7400020035"/>
        <s v="AWB7400020045"/>
        <s v="AWB7400020047"/>
        <s v="AWB7400020061"/>
        <s v="AWB7400020084"/>
        <s v="AWB7400020093"/>
        <s v="AWB7400020095"/>
        <s v="AWB7400020100"/>
        <s v="AWB7400020109"/>
        <s v="AWB7400020112"/>
        <s v="AWB7400020119"/>
        <s v="AWB7400020121"/>
        <s v="AWB7400020122"/>
        <s v="AWB7400020123"/>
        <s v="AWB7400020125"/>
        <s v="AWB7400020134"/>
        <s v="AWB7400020137"/>
        <s v="AWB7400020140"/>
        <s v="AWB7400020144"/>
        <s v="AWB7400020145"/>
        <s v="AWB7400020155"/>
        <s v="AWB7400020167"/>
        <s v="AWB7400020173"/>
        <s v="AWB7400020185"/>
        <s v="AWB7400020209"/>
        <s v="AWB7400020216"/>
        <s v="AWB7400020222"/>
        <s v="AWB7400020232"/>
        <s v="AWB7400020248"/>
        <s v="AWB7400020264"/>
        <s v="AWB7400020268"/>
        <s v="AWB7400020272"/>
        <s v="AWB7400020283"/>
        <s v="AWB7400020287"/>
        <s v="AWB7400020291"/>
        <s v="AWB7400020299"/>
        <s v="AWB7400020302"/>
        <s v="AWB7400020309"/>
        <s v="AWB7400020311"/>
        <s v="AWB7400020325"/>
        <s v="AWB7400020335"/>
        <s v="AWB7400020337"/>
        <s v="AWB7400020340"/>
        <s v="AWB7400020342"/>
        <s v="AWB7400020343"/>
        <s v="AWB7400020349"/>
        <s v="AWB7400020351"/>
        <s v="AWB7400020352"/>
        <s v="AWB7400020353"/>
        <s v="AWB7400020369"/>
        <s v="AWB7400020372"/>
        <s v="AWB7400020374"/>
        <s v="AWB7400020402"/>
        <s v="AWB7400020416"/>
        <s v="AWB7400020423"/>
        <s v="AWB7400020428"/>
        <s v="AWB7400020438"/>
        <s v="AWB7400020452"/>
        <s v="AWB7400020456"/>
        <s v="AWB7400020482"/>
        <s v="AWB7400020488"/>
        <s v="AWB7400020494"/>
        <s v="AWB7400020521"/>
        <s v="AWB7400020539"/>
        <s v="AWB7400020543"/>
        <s v="AWB7400020568"/>
        <s v="AWB7400020577"/>
        <s v="AWB7400020584"/>
        <s v="AWB7400020587"/>
        <s v="AWB7400020588"/>
        <s v="AWB7400020612"/>
        <s v="AWB7400020617"/>
        <s v="AWB7400020619"/>
        <s v="AWB7400020622"/>
        <s v="AWB7400020666"/>
        <s v="AWB7400020667"/>
        <s v="AWB7400020675"/>
        <s v="AWB7400020683"/>
        <s v="AWB7400020705"/>
        <s v="AWB7400020706"/>
        <s v="AWB7400020708"/>
        <s v="AWB7400020715"/>
        <s v="AWB7400020718"/>
        <s v="AWB7400020722"/>
        <s v="AWB7400020736"/>
        <s v="AWB7400020760"/>
        <s v="AWB7400020762"/>
        <s v="AWB7400020787"/>
        <s v="AWB7400020790"/>
        <s v="AWB7400020795"/>
        <s v="AWB7400020800"/>
        <s v="AWB7400020802"/>
        <s v="AWB7400020812"/>
        <s v="AWB7400020824"/>
        <s v="AWB7400020827"/>
        <s v="AWB7400020830"/>
        <s v="AWB7400020831"/>
        <s v="AWB7400020832"/>
        <s v="AWB7400020837"/>
        <s v="AWB7400020849"/>
        <s v="AWB7400020864"/>
        <s v="AWB7400020876"/>
        <s v="AWB7400020877"/>
        <s v="AWB7400020879"/>
        <s v="AWB7400020880"/>
        <s v="AWB7400020881"/>
        <s v="AWB7400020884"/>
        <s v="AWB7400020886"/>
        <s v="AWB7400020891"/>
        <s v="AWB7400020901"/>
        <s v="AWB7400020908"/>
        <s v="AWB7400020909"/>
        <s v="AWB7400020919"/>
        <s v="AWB7400020920"/>
        <s v="AWB7400020978"/>
        <s v="AWB7400020985"/>
        <s v="AWB7400020987"/>
        <s v="AWB7400020988"/>
        <s v="AWB7400020989"/>
        <s v="AWB7400021007"/>
        <s v="AWB7400021017"/>
        <s v="AWB7400021038"/>
        <s v="AWB7400021042"/>
        <s v="AWB7400021046"/>
        <s v="AWB7400021050"/>
        <s v="AWB7400021065"/>
        <s v="AWB7400021083"/>
        <s v="AWB7400021089"/>
        <s v="AWB7400021110"/>
        <s v="AWB7400021114"/>
        <s v="AWB7400021129"/>
        <s v="AWB7400021137"/>
        <s v="AWB7400021138"/>
        <s v="AWB7400021150"/>
        <s v="AWB7400021166"/>
        <s v="AWB7400021171"/>
        <s v="AWB7400021176"/>
        <s v="AWB7400021177"/>
        <s v="AWB7400021213"/>
        <s v="AWB7400021225"/>
        <s v="AWB7400021232"/>
        <s v="AWB7400021234"/>
        <s v="AWB7400021235"/>
        <s v="AWB7400021236"/>
        <s v="AWB7400021244"/>
        <s v="AWB7400021255"/>
        <s v="AWB7400021262"/>
        <s v="AWB7400021263"/>
        <s v="AWB7400021273"/>
        <s v="AWB7400021281"/>
        <s v="AWB7400021283"/>
        <s v="AWB7400021285"/>
        <s v="AWB7400021302"/>
        <s v="AWB7400021318"/>
        <s v="AWB7400021346"/>
        <s v="AWB7400021356"/>
        <s v="AWB7400021360"/>
        <s v="AWB7400021381"/>
        <s v="AWB7400021382"/>
        <s v="AWB7400021393"/>
        <s v="AWB7400021396"/>
        <s v="AWB7400021418"/>
        <s v="AWB7400021430"/>
        <s v="AWB7400021451"/>
        <s v="AWB7400021465"/>
        <s v="AWB7400021475"/>
        <s v="AWB7400021479"/>
        <s v="AWB7400021489"/>
        <s v="AWB7400021508"/>
        <s v="AWB7400021554"/>
        <s v="AWB7400021575"/>
        <s v="AWB7400021576"/>
        <s v="AWB7400021584"/>
        <s v="AWB7400021589"/>
        <s v="AWB7400021596"/>
        <s v="AWB7400021613"/>
        <s v="AWB7400021615"/>
        <s v="AWB7400021618"/>
        <s v="AWB7400021626"/>
        <s v="AWB7400021629"/>
        <s v="AWB7400021633"/>
        <s v="AWB7400021635"/>
        <s v="AWB7400021650"/>
        <s v="AWB7400021651"/>
        <s v="AWB7400021652"/>
        <s v="AWB7400021653"/>
        <s v="AWB7400021655"/>
        <s v="AWB7400021676"/>
        <s v="AWB7400021703"/>
        <s v="AWB7400021706"/>
        <s v="AWB7400021711"/>
        <s v="AWB7400021712"/>
        <s v="AWB7400021720"/>
        <s v="AWB7400021722"/>
        <s v="AWB7400021725"/>
        <s v="AWB7400021726"/>
        <s v="AWB7400021747"/>
        <s v="AWB7400021761"/>
        <s v="AWB7400021768"/>
        <s v="AWB7400021780"/>
        <s v="AWB7400021783"/>
        <s v="AWB7400021785"/>
        <s v="AWB7400021809"/>
        <s v="AWB7400021810"/>
        <s v="AWB7400021813"/>
        <s v="AWB7400021824"/>
        <s v="AWB7400021833"/>
        <s v="AWB7400021838"/>
        <s v="AWB7400021842"/>
        <s v="AWB7400021843"/>
        <s v="AWB7400021854"/>
        <s v="AWB7400021864"/>
        <s v="AWB7400021867"/>
        <s v="AWB7400021868"/>
        <s v="AWB7400021888"/>
        <s v="AWB7400021896"/>
        <s v="AWB7400021900"/>
        <s v="AWB7400021905"/>
        <s v="AWB7400021907"/>
        <s v="AWB7400021919"/>
        <s v="AWB7400021948"/>
        <s v="AWB7400021950"/>
        <s v="AWB7400021958"/>
        <s v="AWB7400021961"/>
        <s v="AWB7400021981"/>
        <s v="AWB7400021995"/>
        <s v="AWB7400022009"/>
        <s v="AWB7400022012"/>
        <s v="AWB7400022013"/>
        <s v="AWB7400022016"/>
        <s v="AWB7400022023"/>
        <s v="AWB7400022027"/>
        <s v="AWB7400022031"/>
        <s v="AWB7400022033"/>
        <s v="AWB7400022045"/>
        <s v="AWB7400022046"/>
        <s v="AWB7400022075"/>
        <s v="AWB7400022086"/>
        <s v="AWB7400022093"/>
        <s v="AWB7400022119"/>
        <s v="AWB7400022148"/>
        <s v="AWB7400022152"/>
        <s v="AWB7400022153"/>
        <s v="AWB7400022154"/>
        <s v="AWB7400022175"/>
        <s v="AWB7400022180"/>
        <s v="AWB7400022185"/>
        <s v="AWB7400022191"/>
        <s v="AWB7400022201"/>
        <s v="AWB7400022204"/>
        <s v="AWB7400022208"/>
        <s v="AWB7400022211"/>
        <s v="AWB7400022218"/>
        <s v="AWB7400022221"/>
        <s v="AWB7400022230"/>
        <s v="AWB7400022236"/>
        <s v="AWB7400022239"/>
        <s v="AWB7400022241"/>
        <s v="AWB7400022249"/>
        <s v="AWB7400022256"/>
        <s v="AWB7400022260"/>
        <s v="AWB7400022267"/>
        <s v="AWB7400022272"/>
        <s v="AWB7400022279"/>
        <s v="AWB7400022290"/>
        <s v="AWB7400022291"/>
        <s v="AWB7400022299"/>
        <s v="AWB7400022321"/>
        <s v="AWB7400022327"/>
        <s v="AWB7400022328"/>
        <s v="AWB7400022333"/>
        <s v="AWB7400022340"/>
        <s v="AWB7400022355"/>
        <s v="AWB7400022362"/>
        <s v="AWB7400022366"/>
        <s v="AWB7400022378"/>
        <s v="AWB7400022381"/>
        <s v="AWB7400022383"/>
        <s v="AWB7400022385"/>
        <s v="AWB7400022391"/>
        <s v="AWB7400022397"/>
        <s v="AWB7400022408"/>
        <s v="AWB7400022425"/>
        <s v="AWB7400022429"/>
        <s v="AWB7400022451"/>
        <s v="AWB7400022461"/>
        <s v="AWB7400022467"/>
        <s v="AWB7400022469"/>
        <s v="AWB7400022480"/>
        <s v="AWB7400022482"/>
        <s v="AWB7400022495"/>
        <s v="AWB7400022496"/>
        <s v="AWB7400022499"/>
        <s v="AWB7400022507"/>
        <s v="AWB7400022511"/>
        <s v="AWB7400022518"/>
        <s v="AWB7400022522"/>
        <s v="AWB7400022536"/>
        <s v="AWB7400022547"/>
        <s v="AWB7400022549"/>
        <s v="AWB7400022551"/>
        <s v="AWB7400022562"/>
        <s v="AWB7400022564"/>
        <s v="AWB7400022572"/>
        <s v="AWB7400022577"/>
        <s v="AWB7400022597"/>
        <s v="AWB7400022603"/>
        <s v="AWB7400022612"/>
        <s v="AWB7400022617"/>
        <s v="AWB7400022627"/>
        <s v="AWB7400022629"/>
        <s v="AWB7400022631"/>
        <s v="AWB7400022636"/>
        <s v="AWB7400022637"/>
        <s v="AWB7400022638"/>
        <s v="AWB7400022641"/>
        <s v="AWB7400022663"/>
        <s v="AWB7400022681"/>
        <s v="AWB7400022685"/>
        <s v="AWB7400022691"/>
        <s v="AWB7400022695"/>
        <s v="AWB7400022712"/>
        <s v="AWB7400022724"/>
        <s v="AWB7400022729"/>
        <s v="AWB7400022750"/>
        <s v="AWB7400022757"/>
        <s v="AWB7400022763"/>
        <s v="AWB7400022767"/>
        <s v="AWB7400022774"/>
        <s v="AWB7400022782"/>
        <s v="AWB7400022783"/>
        <s v="AWB7400022787"/>
        <s v="AWB7400022815"/>
        <s v="AWB7400022837"/>
        <s v="AWB7400022843"/>
        <s v="AWB7400022847"/>
        <s v="AWB7400022854"/>
        <s v="AWB7400022862"/>
        <s v="AWB7400022872"/>
        <s v="AWB7400022883"/>
        <s v="AWB7400022889"/>
        <s v="AWB7400022892"/>
        <s v="AWB7400022894"/>
        <s v="AWB7400022899"/>
        <s v="AWB7400022932"/>
        <s v="AWB7400022937"/>
        <s v="AWB7400022938"/>
        <s v="AWB7400022940"/>
        <s v="AWB7400022942"/>
        <s v="AWB7400022946"/>
        <s v="AWB7400022947"/>
        <s v="AWB7400022951"/>
        <s v="AWB7400022952"/>
        <s v="AWB7400022955"/>
        <s v="AWB7400022962"/>
        <s v="AWB7400022965"/>
        <s v="AWB7400022970"/>
        <s v="AWB7400022975"/>
        <s v="AWB7400022992"/>
        <s v="AWB7400023005"/>
        <s v="AWB7400023016"/>
        <s v="AWB7400023017"/>
        <s v="AWB7400023023"/>
        <s v="AWB7400023025"/>
        <s v="AWB7400023031"/>
        <s v="AWB7400023032"/>
        <s v="AWB7400023038"/>
        <s v="AWB7400023041"/>
        <s v="AWB7400023042"/>
        <s v="AWB7400023054"/>
        <s v="AWB7400023067"/>
        <s v="AWB7400023069"/>
        <s v="AWB7400023072"/>
        <s v="AWB7400023076"/>
        <s v="AWB7400023084"/>
        <s v="AWB7400023086"/>
        <s v="AWB7400023090"/>
        <s v="AWB7400023102"/>
        <s v="AWB7400023103"/>
        <s v="AWB7400023112"/>
        <s v="AWB7400023114"/>
        <s v="AWB7400023116"/>
        <s v="AWB7400023118"/>
        <s v="AWB7400023119"/>
        <s v="AWB7400023132"/>
        <s v="AWB7400023137"/>
        <s v="AWB7400023151"/>
        <s v="AWB7400023162"/>
        <s v="AWB7400023163"/>
        <s v="AWB7400023173"/>
        <s v="AWB7400023178"/>
        <s v="AWB7400023183"/>
        <s v="AWB7400023189"/>
        <s v="AWB7400023191"/>
        <s v="AWB7400023193"/>
        <s v="AWB7400023195"/>
        <s v="AWB7400023200"/>
        <s v="AWB7400023202"/>
        <s v="AWB7400023206"/>
        <s v="AWB7400023208"/>
        <s v="AWB7400023220"/>
        <s v="AWB7400023229"/>
        <s v="AWB7400023235"/>
        <s v="AWB7400023238"/>
        <s v="AWB7400023240"/>
        <s v="AWB7400023245"/>
        <s v="AWB7400023258"/>
        <s v="AWB7400023273"/>
        <s v="AWB7400023274"/>
        <s v="AWB7400023278"/>
        <s v="AWB7400023308"/>
        <s v="AWB7400023312"/>
        <s v="AWB7400023339"/>
        <s v="AWB7400023340"/>
        <s v="AWB7400023341"/>
        <s v="AWB7400023343"/>
        <s v="AWB7400023348"/>
        <s v="AWB7400023358"/>
        <s v="AWB7400023365"/>
        <s v="AWB7400023376"/>
        <s v="AWB7400023377"/>
        <s v="AWB7400023383"/>
        <s v="AWB7400023398"/>
        <s v="AWB7400023418"/>
        <s v="AWB7400023427"/>
        <s v="AWB7400023451"/>
        <s v="AWB7400023455"/>
        <s v="AWB7400023459"/>
        <s v="AWB7400023472"/>
        <s v="AWB7400023475"/>
        <s v="AWB7400023476"/>
        <s v="AWB7400023479"/>
        <s v="AWB7400023489"/>
        <s v="AWB7400023490"/>
        <s v="AWB7400023517"/>
        <s v="AWB7400023526"/>
        <s v="AWB7400023555"/>
        <s v="AWB7400023581"/>
        <s v="AWB7400023609"/>
        <s v="AWB7400023616"/>
        <s v="AWB7400023617"/>
        <s v="AWB7400023622"/>
        <s v="AWB7400023623"/>
        <s v="AWB7400023633"/>
        <s v="AWB7400023640"/>
        <s v="AWB7400023650"/>
        <s v="AWB7400023665"/>
        <s v="AWB7400023670"/>
        <s v="AWB7400023674"/>
        <s v="AWB7400023677"/>
        <s v="AWB7400023679"/>
        <s v="AWB7400023680"/>
        <s v="AWB7400023701"/>
        <s v="AWB7400023702"/>
        <s v="AWB7400023712"/>
        <s v="AWB7400023715"/>
        <s v="AWB7400023722"/>
        <s v="AWB7400023731"/>
        <s v="AWB7400023754"/>
        <s v="AWB7400023770"/>
        <s v="AWB7400023774"/>
        <s v="AWB7400023778"/>
        <s v="AWB7400023786"/>
        <s v="AWB7400023790"/>
        <s v="AWB7400023791"/>
        <s v="AWB7400023804"/>
        <s v="AWB7400023805"/>
        <s v="AWB7400023809"/>
        <s v="AWB7400023812"/>
        <s v="AWB7400023814"/>
        <s v="AWB7400023829"/>
        <s v="AWB7400023836"/>
        <s v="AWB7400023842"/>
        <s v="AWB7400023846"/>
        <s v="AWB7400023852"/>
        <s v="AWB7400023854"/>
        <s v="AWB7400023856"/>
        <s v="AWB7400023866"/>
        <s v="AWB7400023872"/>
        <s v="AWB7400023878"/>
        <s v="AWB7400023879"/>
        <s v="AWB7400023892"/>
        <s v="AWB7400023909"/>
        <s v="AWB7400023911"/>
        <s v="AWB7400023912"/>
        <s v="AWB7400023934"/>
        <s v="AWB7400023942"/>
        <s v="AWB7400023955"/>
        <s v="AWB7400023963"/>
        <s v="AWB7400023970"/>
        <s v="AWB7400023974"/>
        <s v="AWB7400023985"/>
        <s v="AWB7400023989"/>
      </sharedItems>
    </cacheField>
    <cacheField name="Month" numFmtId="0">
      <sharedItems count="6">
        <s v="2026-01"/>
        <s v="2026-02"/>
        <s v="2026-03"/>
        <s v="2026-04"/>
        <s v="2026-05"/>
        <s v="2026-06"/>
      </sharedItems>
    </cacheField>
    <cacheField name="Origin Hub" numFmtId="0">
      <sharedItems count="6">
        <s v="BFN"/>
        <s v="CPT"/>
        <s v="DUR"/>
        <s v="ELS"/>
        <s v="JNB"/>
        <s v="PLZ"/>
      </sharedItems>
    </cacheField>
    <cacheField name="Service" numFmtId="0">
      <sharedItems count="4">
        <s v="Economy Select"/>
        <s v="Express 12:00"/>
        <s v="Express 9:00"/>
        <s v="Express Worldwide"/>
      </sharedItems>
    </cacheField>
    <cacheField name="Segment" numFmtId="0">
      <sharedItems count="4">
        <s v="B2B Account"/>
        <s v="E-commerce B2C"/>
        <s v="Healthcare"/>
        <s v="SME"/>
      </sharedItems>
    </cacheField>
    <cacheField name="Customs" numFmtId="0">
      <sharedItems count="2">
        <s v="N"/>
        <s v="Y"/>
      </sharedItems>
    </cacheField>
    <cacheField name="Clearance (h)" numFmtId="0">
      <sharedItems containsSemiMixedTypes="0" containsString="0" containsNumber="1" minValue="0" maxValue="54.4" count="306">
        <n v="0"/>
        <n v="0.1"/>
        <n v="0.2"/>
        <n v="0.3"/>
        <n v="0.4"/>
        <n v="0.5"/>
        <n v="0.7"/>
        <n v="0.8"/>
        <n v="0.9"/>
        <n v="1"/>
        <n v="1.1"/>
        <n v="1.2"/>
        <n v="1.3"/>
        <n v="1.4"/>
        <n v="1.5"/>
        <n v="1.6"/>
        <n v="1.7"/>
        <n v="1.8"/>
        <n v="1.9"/>
        <n v="2"/>
        <n v="2.1"/>
        <n v="2.2"/>
        <n v="2.3"/>
        <n v="2.4"/>
        <n v="2.5"/>
        <n v="2.6"/>
        <n v="2.7"/>
        <n v="2.8"/>
        <n v="2.9"/>
        <n v="3"/>
        <n v="3.1"/>
        <n v="3.2"/>
        <n v="3.3"/>
        <n v="3.4"/>
        <n v="3.5"/>
        <n v="3.6"/>
        <n v="3.7"/>
        <n v="3.8"/>
        <n v="3.9"/>
        <n v="4"/>
        <n v="4.1"/>
        <n v="4.2"/>
        <n v="4.3"/>
        <n v="4.4"/>
        <n v="4.5"/>
        <n v="4.6"/>
        <n v="4.7"/>
        <n v="4.8"/>
        <n v="4.9"/>
        <n v="5"/>
        <n v="5.1"/>
        <n v="5.2"/>
        <n v="5.3"/>
        <n v="5.4"/>
        <n v="5.5"/>
        <n v="5.6"/>
        <n v="5.7"/>
        <n v="5.8"/>
        <n v="5.9"/>
        <n v="6"/>
        <n v="6.1"/>
        <n v="6.2"/>
        <n v="6.3"/>
        <n v="6.4"/>
        <n v="6.5"/>
        <n v="6.6"/>
        <n v="6.7"/>
        <n v="6.8"/>
        <n v="6.9"/>
        <n v="7"/>
        <n v="7.1"/>
        <n v="7.2"/>
        <n v="7.3"/>
        <n v="7.4"/>
        <n v="7.5"/>
        <n v="7.6"/>
        <n v="7.7"/>
        <n v="7.8"/>
        <n v="7.9"/>
        <n v="8"/>
        <n v="8.1"/>
        <n v="8.2"/>
        <n v="8.3"/>
        <n v="8.4"/>
        <n v="8.5"/>
        <n v="8.6"/>
        <n v="8.7"/>
        <n v="8.8"/>
        <n v="8.9"/>
        <n v="9"/>
        <n v="9.1"/>
        <n v="9.2"/>
        <n v="9.3"/>
        <n v="9.4"/>
        <n v="9.5"/>
        <n v="9.6"/>
        <n v="9.7"/>
        <n v="9.8"/>
        <n v="9.9"/>
        <n v="10"/>
        <n v="10.1"/>
        <n v="10.2"/>
        <n v="10.3"/>
        <n v="10.4"/>
        <n v="10.5"/>
        <n v="10.6"/>
        <n v="10.7"/>
        <n v="10.8"/>
        <n v="10.9"/>
        <n v="11"/>
        <n v="11.1"/>
        <n v="11.2"/>
        <n v="11.3"/>
        <n v="11.4"/>
        <n v="11.5"/>
        <n v="11.6"/>
        <n v="11.7"/>
        <n v="11.8"/>
        <n v="11.9"/>
        <n v="12"/>
        <n v="12.1"/>
        <n v="12.2"/>
        <n v="12.3"/>
        <n v="12.4"/>
        <n v="12.5"/>
        <n v="12.6"/>
        <n v="12.7"/>
        <n v="12.8"/>
        <n v="12.9"/>
        <n v="13"/>
        <n v="13.1"/>
        <n v="13.2"/>
        <n v="13.3"/>
        <n v="13.4"/>
        <n v="13.5"/>
        <n v="13.6"/>
        <n v="13.7"/>
        <n v="13.8"/>
        <n v="13.9"/>
        <n v="14"/>
        <n v="14.1"/>
        <n v="14.2"/>
        <n v="14.3"/>
        <n v="14.4"/>
        <n v="14.5"/>
        <n v="14.6"/>
        <n v="14.7"/>
        <n v="14.8"/>
        <n v="14.9"/>
        <n v="15"/>
        <n v="15.1"/>
        <n v="15.2"/>
        <n v="15.3"/>
        <n v="15.4"/>
        <n v="15.5"/>
        <n v="15.6"/>
        <n v="15.7"/>
        <n v="15.8"/>
        <n v="15.9"/>
        <n v="16"/>
        <n v="16.1"/>
        <n v="16.2"/>
        <n v="16.3"/>
        <n v="16.4"/>
        <n v="16.5"/>
        <n v="16.6"/>
        <n v="16.7"/>
        <n v="16.8"/>
        <n v="16.9"/>
        <n v="17"/>
        <n v="17.1"/>
        <n v="17.2"/>
        <n v="17.3"/>
        <n v="17.4"/>
        <n v="17.5"/>
        <n v="17.6"/>
        <n v="17.7"/>
        <n v="17.8"/>
        <n v="17.9"/>
        <n v="18"/>
        <n v="18.1"/>
        <n v="18.2"/>
        <n v="18.3"/>
        <n v="18.4"/>
        <n v="18.5"/>
        <n v="18.6"/>
        <n v="18.7"/>
        <n v="18.8"/>
        <n v="18.9"/>
        <n v="19"/>
        <n v="19.1"/>
        <n v="19.2"/>
        <n v="19.3"/>
        <n v="19.4"/>
        <n v="19.5"/>
        <n v="19.6"/>
        <n v="19.7"/>
        <n v="19.8"/>
        <n v="19.9"/>
        <n v="20"/>
        <n v="20.1"/>
        <n v="20.2"/>
        <n v="20.3"/>
        <n v="20.4"/>
        <n v="20.5"/>
        <n v="20.6"/>
        <n v="20.7"/>
        <n v="20.8"/>
        <n v="20.9"/>
        <n v="21"/>
        <n v="21.1"/>
        <n v="21.2"/>
        <n v="21.3"/>
        <n v="21.4"/>
        <n v="21.5"/>
        <n v="21.6"/>
        <n v="21.7"/>
        <n v="21.8"/>
        <n v="21.9"/>
        <n v="22"/>
        <n v="22.1"/>
        <n v="22.2"/>
        <n v="22.3"/>
        <n v="22.4"/>
        <n v="22.5"/>
        <n v="22.6"/>
        <n v="22.7"/>
        <n v="22.8"/>
        <n v="22.9"/>
        <n v="23"/>
        <n v="23.1"/>
        <n v="23.2"/>
        <n v="23.3"/>
        <n v="23.4"/>
        <n v="23.5"/>
        <n v="23.6"/>
        <n v="23.7"/>
        <n v="23.8"/>
        <n v="23.9"/>
        <n v="24"/>
        <n v="24.1"/>
        <n v="24.2"/>
        <n v="24.3"/>
        <n v="24.4"/>
        <n v="24.5"/>
        <n v="24.6"/>
        <n v="24.8"/>
        <n v="24.9"/>
        <n v="25"/>
        <n v="25.1"/>
        <n v="25.2"/>
        <n v="25.3"/>
        <n v="25.4"/>
        <n v="25.6"/>
        <n v="25.7"/>
        <n v="25.8"/>
        <n v="25.9"/>
        <n v="26"/>
        <n v="26.1"/>
        <n v="26.3"/>
        <n v="26.4"/>
        <n v="26.5"/>
        <n v="26.7"/>
        <n v="27"/>
        <n v="27.1"/>
        <n v="27.4"/>
        <n v="27.5"/>
        <n v="27.6"/>
        <n v="27.8"/>
        <n v="27.9"/>
        <n v="28"/>
        <n v="28.1"/>
        <n v="28.2"/>
        <n v="28.4"/>
        <n v="28.6"/>
        <n v="28.9"/>
        <n v="29.2"/>
        <n v="29.5"/>
        <n v="29.6"/>
        <n v="29.7"/>
        <n v="29.8"/>
        <n v="30.8"/>
        <n v="30.9"/>
        <n v="31.4"/>
        <n v="31.8"/>
        <n v="32"/>
        <n v="32.4"/>
        <n v="32.5"/>
        <n v="33.1"/>
        <n v="33.2"/>
        <n v="33.3"/>
        <n v="33.4"/>
        <n v="33.6"/>
        <n v="36.4"/>
        <n v="36.5"/>
        <n v="36.9"/>
        <n v="38.1"/>
        <n v="38.4"/>
        <n v="38.8"/>
        <n v="40.2"/>
        <n v="41.8"/>
        <n v="42"/>
        <n v="42.6"/>
        <n v="43.6"/>
        <n v="48.3"/>
        <n v="54.4"/>
      </sharedItems>
    </cacheField>
    <cacheField name="Promised Days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Actual Days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Delay Reason" numFmtId="0">
      <sharedItems containsBlank="1" count="8">
        <s v="Consignee unavailable"/>
        <s v="Customs documentation"/>
        <s v="Duties unpaid"/>
        <s v="Flight capacity"/>
        <s v="Hub sort backlog"/>
        <s v="Incorrect address"/>
        <s v="Weather"/>
        <m/>
      </sharedItems>
    </cacheField>
    <cacheField name="Cost (R)" numFmtId="0">
      <sharedItems containsSemiMixedTypes="0" containsString="0" containsNumber="1" minValue="75.28" maxValue="1720.37" count="2935">
        <n v="75.28"/>
        <n v="77.45"/>
        <n v="78.03"/>
        <n v="78.51"/>
        <n v="87.11"/>
        <n v="89.15"/>
        <n v="94.94"/>
        <n v="94.95"/>
        <n v="95.18"/>
        <n v="96.76"/>
        <n v="99.23"/>
        <n v="99.44"/>
        <n v="99.97"/>
        <n v="102.56"/>
        <n v="103.84"/>
        <n v="104.21"/>
        <n v="106.79"/>
        <n v="108.36"/>
        <n v="111.76"/>
        <n v="113.5"/>
        <n v="114.23"/>
        <n v="114.96"/>
        <n v="116.53"/>
        <n v="117.99"/>
        <n v="118.19"/>
        <n v="118.21"/>
        <n v="120.86"/>
        <n v="120.93"/>
        <n v="121.38"/>
        <n v="122.88"/>
        <n v="124.33"/>
        <n v="126.02"/>
        <n v="126.49"/>
        <n v="129.78"/>
        <n v="130.95"/>
        <n v="131.77"/>
        <n v="131.95"/>
        <n v="132.28"/>
        <n v="134.9"/>
        <n v="136.95"/>
        <n v="137.74"/>
        <n v="139.16"/>
        <n v="140.49"/>
        <n v="141.14"/>
        <n v="141.46"/>
        <n v="144.8"/>
        <n v="149.19"/>
        <n v="149.91"/>
        <n v="150.07"/>
        <n v="152.23"/>
        <n v="152.26"/>
        <n v="152.41"/>
        <n v="155.03"/>
        <n v="156.42"/>
        <n v="158.32"/>
        <n v="158.77"/>
        <n v="158.81"/>
        <n v="158.98"/>
        <n v="159.03"/>
        <n v="159.51"/>
        <n v="159.65"/>
        <n v="160.2"/>
        <n v="160.44"/>
        <n v="162.12"/>
        <n v="162.18"/>
        <n v="162.61"/>
        <n v="165"/>
        <n v="165.37"/>
        <n v="165.99"/>
        <n v="166.02"/>
        <n v="166.14"/>
        <n v="166.57"/>
        <n v="166.76"/>
        <n v="168.44"/>
        <n v="169.07"/>
        <n v="170.7"/>
        <n v="170.8"/>
        <n v="171.36"/>
        <n v="171.89"/>
        <n v="172.33"/>
        <n v="174.01"/>
        <n v="174.14"/>
        <n v="174.19"/>
        <n v="174.56"/>
        <n v="179.17"/>
        <n v="179.18"/>
        <n v="179.87"/>
        <n v="181.03"/>
        <n v="182.44"/>
        <n v="182.8"/>
        <n v="183.95"/>
        <n v="185.11"/>
        <n v="185.59"/>
        <n v="186.52"/>
        <n v="187.3"/>
        <n v="187.56"/>
        <n v="190.03"/>
        <n v="190.18"/>
        <n v="190.27"/>
        <n v="190.81"/>
        <n v="190.83"/>
        <n v="190.89"/>
        <n v="191.2"/>
        <n v="192.11"/>
        <n v="192.37"/>
        <n v="192.47"/>
        <n v="192.5"/>
        <n v="192.63"/>
        <n v="193.38"/>
        <n v="193.52"/>
        <n v="193.85"/>
        <n v="193.98"/>
        <n v="194.06"/>
        <n v="194.18"/>
        <n v="195.25"/>
        <n v="195.26"/>
        <n v="195.56"/>
        <n v="195.6"/>
        <n v="196"/>
        <n v="196.17"/>
        <n v="196.35"/>
        <n v="196.66"/>
        <n v="196.8"/>
        <n v="197.07"/>
        <n v="197.2"/>
        <n v="197.31"/>
        <n v="197.68"/>
        <n v="198.02"/>
        <n v="198.15"/>
        <n v="198.71"/>
        <n v="198.98"/>
        <n v="199.01"/>
        <n v="199.09"/>
        <n v="199.19"/>
        <n v="199.53"/>
        <n v="200.1"/>
        <n v="200.2"/>
        <n v="200.58"/>
        <n v="201.21"/>
        <n v="201.25"/>
        <n v="201.29"/>
        <n v="201.31"/>
        <n v="201.42"/>
        <n v="201.49"/>
        <n v="201.64"/>
        <n v="201.93"/>
        <n v="202.17"/>
        <n v="202.54"/>
        <n v="202.85"/>
        <n v="202.88"/>
        <n v="203.03"/>
        <n v="203.09"/>
        <n v="203.49"/>
        <n v="203.54"/>
        <n v="203.64"/>
        <n v="203.89"/>
        <n v="204.3"/>
        <n v="204.77"/>
        <n v="204.87"/>
        <n v="205.3"/>
        <n v="205.46"/>
        <n v="205.66"/>
        <n v="206.77"/>
        <n v="207.02"/>
        <n v="207.68"/>
        <n v="207.81"/>
        <n v="207.94"/>
        <n v="207.98"/>
        <n v="208.17"/>
        <n v="208.34"/>
        <n v="208.51"/>
        <n v="208.67"/>
        <n v="208.98"/>
        <n v="209.08"/>
        <n v="209.28"/>
        <n v="209.41"/>
        <n v="209.67"/>
        <n v="209.97"/>
        <n v="209.99"/>
        <n v="210.01"/>
        <n v="210.14"/>
        <n v="210.57"/>
        <n v="210.65"/>
        <n v="210.69"/>
        <n v="210.83"/>
        <n v="211.13"/>
        <n v="211.28"/>
        <n v="211.38"/>
        <n v="211.47"/>
        <n v="211.53"/>
        <n v="211.84"/>
        <n v="211.92"/>
        <n v="212.41"/>
        <n v="212.84"/>
        <n v="213.47"/>
        <n v="213.5"/>
        <n v="213.52"/>
        <n v="213.91"/>
        <n v="214"/>
        <n v="214.14"/>
        <n v="214.15"/>
        <n v="214.27"/>
        <n v="214.36"/>
        <n v="214.42"/>
        <n v="214.46"/>
        <n v="214.47"/>
        <n v="214.7"/>
        <n v="214.81"/>
        <n v="214.94"/>
        <n v="214.97"/>
        <n v="215.08"/>
        <n v="215.1"/>
        <n v="215.13"/>
        <n v="215.28"/>
        <n v="215.47"/>
        <n v="215.61"/>
        <n v="215.95"/>
        <n v="215.96"/>
        <n v="216.01"/>
        <n v="216.12"/>
        <n v="216.26"/>
        <n v="216.5"/>
        <n v="216.55"/>
        <n v="216.9"/>
        <n v="217.02"/>
        <n v="217.23"/>
        <n v="217.43"/>
        <n v="218.02"/>
        <n v="218.35"/>
        <n v="218.53"/>
        <n v="218.57"/>
        <n v="218.89"/>
        <n v="219.35"/>
        <n v="219.38"/>
        <n v="219.41"/>
        <n v="219.46"/>
        <n v="219.48"/>
        <n v="219.62"/>
        <n v="219.84"/>
        <n v="219.95"/>
        <n v="220.02"/>
        <n v="220.22"/>
        <n v="220.36"/>
        <n v="220.4"/>
        <n v="220.56"/>
        <n v="220.66"/>
        <n v="220.75"/>
        <n v="221.19"/>
        <n v="221.32"/>
        <n v="221.48"/>
        <n v="221.71"/>
        <n v="221.77"/>
        <n v="222.07"/>
        <n v="222.08"/>
        <n v="222.2"/>
        <n v="222.42"/>
        <n v="222.43"/>
        <n v="222.59"/>
        <n v="222.81"/>
        <n v="222.88"/>
        <n v="222.95"/>
        <n v="223.07"/>
        <n v="223.18"/>
        <n v="223.22"/>
        <n v="223.25"/>
        <n v="223.28"/>
        <n v="223.63"/>
        <n v="223.66"/>
        <n v="223.8"/>
        <n v="223.88"/>
        <n v="223.98"/>
        <n v="224.08"/>
        <n v="224.33"/>
        <n v="224.45"/>
        <n v="224.63"/>
        <n v="224.9"/>
        <n v="224.97"/>
        <n v="225.13"/>
        <n v="225.17"/>
        <n v="225.57"/>
        <n v="225.69"/>
        <n v="226.03"/>
        <n v="226.06"/>
        <n v="226.27"/>
        <n v="226.48"/>
        <n v="226.7"/>
        <n v="227.02"/>
        <n v="227.05"/>
        <n v="227.07"/>
        <n v="227.29"/>
        <n v="227.3"/>
        <n v="227.33"/>
        <n v="227.55"/>
        <n v="227.62"/>
        <n v="227.68"/>
        <n v="227.69"/>
        <n v="227.86"/>
        <n v="227.88"/>
        <n v="227.92"/>
        <n v="227.96"/>
        <n v="228.34"/>
        <n v="228.54"/>
        <n v="228.59"/>
        <n v="228.6"/>
        <n v="228.62"/>
        <n v="228.82"/>
        <n v="228.87"/>
        <n v="228.9"/>
        <n v="228.92"/>
        <n v="229.14"/>
        <n v="229.27"/>
        <n v="229.31"/>
        <n v="229.37"/>
        <n v="229.38"/>
        <n v="229.45"/>
        <n v="229.52"/>
        <n v="229.53"/>
        <n v="229.59"/>
        <n v="229.96"/>
        <n v="230.34"/>
        <n v="230.37"/>
        <n v="230.38"/>
        <n v="230.69"/>
        <n v="230.99"/>
        <n v="231.08"/>
        <n v="231.16"/>
        <n v="231.2"/>
        <n v="231.67"/>
        <n v="231.86"/>
        <n v="231.87"/>
        <n v="231.95"/>
        <n v="232.53"/>
        <n v="232.63"/>
        <n v="232.68"/>
        <n v="233.03"/>
        <n v="233.46"/>
        <n v="233.53"/>
        <n v="233.55"/>
        <n v="233.59"/>
        <n v="233.91"/>
        <n v="233.97"/>
        <n v="234.15"/>
        <n v="234.2"/>
        <n v="234.29"/>
        <n v="234.32"/>
        <n v="234.34"/>
        <n v="234.52"/>
        <n v="234.73"/>
        <n v="234.78"/>
        <n v="235.01"/>
        <n v="235.06"/>
        <n v="235.3"/>
        <n v="235.51"/>
        <n v="235.58"/>
        <n v="235.61"/>
        <n v="235.72"/>
        <n v="235.81"/>
        <n v="236.06"/>
        <n v="236.22"/>
        <n v="236.41"/>
        <n v="236.45"/>
        <n v="236.5"/>
        <n v="236.7"/>
        <n v="236.8"/>
        <n v="236.98"/>
        <n v="237.02"/>
        <n v="237.05"/>
        <n v="237.24"/>
        <n v="237.5"/>
        <n v="237.69"/>
        <n v="237.76"/>
        <n v="237.81"/>
        <n v="237.87"/>
        <n v="237.93"/>
        <n v="237.95"/>
        <n v="238.11"/>
        <n v="238.17"/>
        <n v="238.23"/>
        <n v="238.31"/>
        <n v="238.33"/>
        <n v="238.67"/>
        <n v="238.79"/>
        <n v="238.8"/>
        <n v="238.99"/>
        <n v="239.02"/>
        <n v="239.03"/>
        <n v="239.05"/>
        <n v="239.18"/>
        <n v="239.41"/>
        <n v="239.51"/>
        <n v="239.59"/>
        <n v="239.89"/>
        <n v="240.01"/>
        <n v="240.11"/>
        <n v="240.39"/>
        <n v="240.51"/>
        <n v="240.55"/>
        <n v="240.78"/>
        <n v="241.23"/>
        <n v="241.34"/>
        <n v="241.45"/>
        <n v="241.5"/>
        <n v="241.7"/>
        <n v="242"/>
        <n v="242.27"/>
        <n v="242.47"/>
        <n v="242.55"/>
        <n v="242.56"/>
        <n v="243.08"/>
        <n v="243.49"/>
        <n v="243.56"/>
        <n v="243.61"/>
        <n v="243.67"/>
        <n v="243.72"/>
        <n v="243.85"/>
        <n v="244.15"/>
        <n v="244.46"/>
        <n v="244.86"/>
        <n v="244.91"/>
        <n v="244.96"/>
        <n v="245.09"/>
        <n v="245.21"/>
        <n v="245.52"/>
        <n v="245.56"/>
        <n v="246.15"/>
        <n v="246.24"/>
        <n v="246.49"/>
        <n v="246.98"/>
        <n v="247.21"/>
        <n v="247.37"/>
        <n v="247.56"/>
        <n v="247.63"/>
        <n v="247.68"/>
        <n v="248.12"/>
        <n v="248.21"/>
        <n v="248.43"/>
        <n v="248.54"/>
        <n v="248.71"/>
        <n v="248.73"/>
        <n v="249.03"/>
        <n v="249.42"/>
        <n v="249.48"/>
        <n v="249.8"/>
        <n v="249.92"/>
        <n v="250.2"/>
        <n v="250.21"/>
        <n v="250.32"/>
        <n v="250.33"/>
        <n v="250.39"/>
        <n v="250.41"/>
        <n v="250.47"/>
        <n v="250.51"/>
        <n v="250.6"/>
        <n v="250.76"/>
        <n v="250.8"/>
        <n v="250.84"/>
        <n v="250.87"/>
        <n v="251.19"/>
        <n v="251.27"/>
        <n v="251.31"/>
        <n v="251.38"/>
        <n v="251.4"/>
        <n v="251.43"/>
        <n v="251.75"/>
        <n v="251.93"/>
        <n v="252.03"/>
        <n v="252.64"/>
        <n v="252.67"/>
        <n v="252.83"/>
        <n v="253.04"/>
        <n v="253.11"/>
        <n v="253.15"/>
        <n v="253.16"/>
        <n v="253.41"/>
        <n v="253.64"/>
        <n v="253.82"/>
        <n v="253.93"/>
        <n v="254.03"/>
        <n v="254.18"/>
        <n v="254.49"/>
        <n v="254.58"/>
        <n v="254.84"/>
        <n v="255.12"/>
        <n v="255.21"/>
        <n v="255.24"/>
        <n v="255.26"/>
        <n v="255.31"/>
        <n v="255.68"/>
        <n v="255.78"/>
        <n v="256.13"/>
        <n v="256.27"/>
        <n v="256.28"/>
        <n v="256.76"/>
        <n v="257.04"/>
        <n v="257.08"/>
        <n v="257.19"/>
        <n v="257.26"/>
        <n v="257.39"/>
        <n v="257.46"/>
        <n v="257.53"/>
        <n v="257.84"/>
        <n v="258.13"/>
        <n v="258.23"/>
        <n v="258.25"/>
        <n v="258.37"/>
        <n v="258.63"/>
        <n v="258.85"/>
        <n v="258.93"/>
        <n v="258.98"/>
        <n v="259.21"/>
        <n v="259.29"/>
        <n v="259.63"/>
        <n v="259.66"/>
        <n v="259.69"/>
        <n v="259.71"/>
        <n v="259.86"/>
        <n v="259.89"/>
        <n v="260.24"/>
        <n v="260.26"/>
        <n v="260.28"/>
        <n v="260.33"/>
        <n v="260.48"/>
        <n v="260.58"/>
        <n v="260.65"/>
        <n v="260.68"/>
        <n v="260.99"/>
        <n v="261.05"/>
        <n v="261.26"/>
        <n v="261.27"/>
        <n v="261.42"/>
        <n v="261.49"/>
        <n v="261.76"/>
        <n v="261.83"/>
        <n v="261.89"/>
        <n v="261.91"/>
        <n v="262"/>
        <n v="262.31"/>
        <n v="262.48"/>
        <n v="262.56"/>
        <n v="262.57"/>
        <n v="262.67"/>
        <n v="262.75"/>
        <n v="262.93"/>
        <n v="263.22"/>
        <n v="263.41"/>
        <n v="263.59"/>
        <n v="263.7"/>
        <n v="263.74"/>
        <n v="263.84"/>
        <n v="263.87"/>
        <n v="264.02"/>
        <n v="264.04"/>
        <n v="264.05"/>
        <n v="264.15"/>
        <n v="264.16"/>
        <n v="264.21"/>
        <n v="264.41"/>
        <n v="264.45"/>
        <n v="264.66"/>
        <n v="264.83"/>
        <n v="264.98"/>
        <n v="265"/>
        <n v="265.16"/>
        <n v="265.23"/>
        <n v="265.33"/>
        <n v="265.34"/>
        <n v="265.39"/>
        <n v="265.56"/>
        <n v="265.83"/>
        <n v="266.06"/>
        <n v="266.3"/>
        <n v="266.37"/>
        <n v="266.41"/>
        <n v="266.51"/>
        <n v="266.56"/>
        <n v="266.57"/>
        <n v="266.68"/>
        <n v="266.8"/>
        <n v="267.02"/>
        <n v="267.05"/>
        <n v="267.06"/>
        <n v="267.2"/>
        <n v="267.46"/>
        <n v="267.53"/>
        <n v="267.59"/>
        <n v="267.73"/>
        <n v="267.79"/>
        <n v="267.8"/>
        <n v="267.91"/>
        <n v="267.97"/>
        <n v="268.54"/>
        <n v="268.62"/>
        <n v="269.01"/>
        <n v="269.02"/>
        <n v="269.28"/>
        <n v="269.35"/>
        <n v="269.45"/>
        <n v="269.66"/>
        <n v="269.84"/>
        <n v="270.29"/>
        <n v="270.32"/>
        <n v="270.39"/>
        <n v="270.41"/>
        <n v="270.44"/>
        <n v="270.57"/>
        <n v="270.93"/>
        <n v="271.07"/>
        <n v="271.08"/>
        <n v="271.3"/>
        <n v="271.35"/>
        <n v="271.36"/>
        <n v="271.4"/>
        <n v="271.64"/>
        <n v="271.79"/>
        <n v="271.98"/>
        <n v="272.08"/>
        <n v="272.26"/>
        <n v="272.29"/>
        <n v="272.48"/>
        <n v="272.51"/>
        <n v="272.58"/>
        <n v="272.59"/>
        <n v="272.74"/>
        <n v="272.86"/>
        <n v="273.12"/>
        <n v="273.18"/>
        <n v="273.31"/>
        <n v="273.8"/>
        <n v="273.91"/>
        <n v="273.96"/>
        <n v="274.02"/>
        <n v="274.11"/>
        <n v="274.15"/>
        <n v="274.18"/>
        <n v="274.29"/>
        <n v="274.34"/>
        <n v="274.74"/>
        <n v="274.83"/>
        <n v="275.01"/>
        <n v="275.1"/>
        <n v="275.26"/>
        <n v="275.27"/>
        <n v="275.37"/>
        <n v="275.49"/>
        <n v="275.5"/>
        <n v="275.52"/>
        <n v="275.74"/>
        <n v="275.9"/>
        <n v="275.92"/>
        <n v="276.03"/>
        <n v="276.11"/>
        <n v="276.13"/>
        <n v="276.14"/>
        <n v="276.17"/>
        <n v="276.34"/>
        <n v="276.54"/>
        <n v="276.64"/>
        <n v="276.74"/>
        <n v="276.88"/>
        <n v="277.1"/>
        <n v="277.3"/>
        <n v="277.76"/>
        <n v="277.94"/>
        <n v="278.03"/>
        <n v="278.13"/>
        <n v="278.29"/>
        <n v="278.44"/>
        <n v="278.56"/>
        <n v="278.59"/>
        <n v="278.76"/>
        <n v="278.85"/>
        <n v="279.02"/>
        <n v="279.09"/>
        <n v="279.3"/>
        <n v="279.36"/>
        <n v="279.4"/>
        <n v="279.5"/>
        <n v="279.62"/>
        <n v="279.65"/>
        <n v="279.7"/>
        <n v="279.72"/>
        <n v="279.96"/>
        <n v="279.98"/>
        <n v="280.01"/>
        <n v="280.06"/>
        <n v="280.33"/>
        <n v="280.58"/>
        <n v="281.07"/>
        <n v="281.28"/>
        <n v="281.38"/>
        <n v="281.44"/>
        <n v="281.57"/>
        <n v="281.64"/>
        <n v="281.68"/>
        <n v="281.82"/>
        <n v="281.99"/>
        <n v="282.07"/>
        <n v="282.19"/>
        <n v="282.26"/>
        <n v="282.49"/>
        <n v="282.61"/>
        <n v="282.83"/>
        <n v="282.99"/>
        <n v="283.24"/>
        <n v="283.59"/>
        <n v="283.72"/>
        <n v="283.79"/>
        <n v="283.95"/>
        <n v="283.98"/>
        <n v="284.04"/>
        <n v="284.17"/>
        <n v="284.36"/>
        <n v="284.8"/>
        <n v="285.03"/>
        <n v="285.04"/>
        <n v="285.32"/>
        <n v="285.51"/>
        <n v="285.69"/>
        <n v="285.77"/>
        <n v="285.8"/>
        <n v="285.83"/>
        <n v="286"/>
        <n v="286.05"/>
        <n v="286.1"/>
        <n v="286.12"/>
        <n v="286.21"/>
        <n v="286.38"/>
        <n v="286.54"/>
        <n v="286.55"/>
        <n v="286.66"/>
        <n v="286.85"/>
        <n v="286.93"/>
        <n v="287.04"/>
        <n v="287.19"/>
        <n v="287.24"/>
        <n v="287.25"/>
        <n v="287.39"/>
        <n v="287.42"/>
        <n v="287.49"/>
        <n v="287.79"/>
        <n v="287.93"/>
        <n v="288.01"/>
        <n v="288.02"/>
        <n v="288.09"/>
        <n v="288.21"/>
        <n v="288.42"/>
        <n v="288.99"/>
        <n v="289.01"/>
        <n v="289.29"/>
        <n v="289.35"/>
        <n v="289.43"/>
        <n v="289.53"/>
        <n v="289.79"/>
        <n v="289.88"/>
        <n v="289.98"/>
        <n v="290.03"/>
        <n v="290.06"/>
        <n v="290.29"/>
        <n v="290.54"/>
        <n v="290.55"/>
        <n v="290.69"/>
        <n v="291.01"/>
        <n v="291.17"/>
        <n v="291.23"/>
        <n v="291.37"/>
        <n v="291.45"/>
        <n v="291.52"/>
        <n v="291.93"/>
        <n v="292.12"/>
        <n v="292.17"/>
        <n v="292.24"/>
        <n v="292.27"/>
        <n v="292.35"/>
        <n v="292.68"/>
        <n v="292.94"/>
        <n v="293.02"/>
        <n v="293.1"/>
        <n v="293.14"/>
        <n v="293.28"/>
        <n v="293.42"/>
        <n v="293.53"/>
        <n v="293.6"/>
        <n v="293.8"/>
        <n v="293.95"/>
        <n v="294.02"/>
        <n v="294.05"/>
        <n v="294.31"/>
        <n v="294.47"/>
        <n v="294.5"/>
        <n v="294.52"/>
        <n v="294.87"/>
        <n v="295.05"/>
        <n v="295.28"/>
        <n v="295.45"/>
        <n v="295.53"/>
        <n v="295.57"/>
        <n v="295.62"/>
        <n v="295.64"/>
        <n v="295.69"/>
        <n v="295.75"/>
        <n v="295.94"/>
        <n v="296.06"/>
        <n v="296.21"/>
        <n v="296.31"/>
        <n v="296.78"/>
        <n v="296.88"/>
        <n v="296.97"/>
        <n v="297.04"/>
        <n v="297.05"/>
        <n v="297.06"/>
        <n v="297.07"/>
        <n v="297.17"/>
        <n v="297.46"/>
        <n v="297.75"/>
        <n v="297.79"/>
        <n v="298.22"/>
        <n v="298.38"/>
        <n v="298.74"/>
        <n v="299.16"/>
        <n v="299.22"/>
        <n v="299.27"/>
        <n v="299.33"/>
        <n v="299.39"/>
        <n v="299.47"/>
        <n v="299.51"/>
        <n v="299.53"/>
        <n v="299.57"/>
        <n v="299.83"/>
        <n v="299.97"/>
        <n v="300.09"/>
        <n v="300.31"/>
        <n v="300.44"/>
        <n v="300.52"/>
        <n v="300.62"/>
        <n v="300.73"/>
        <n v="300.77"/>
        <n v="300.91"/>
        <n v="300.99"/>
        <n v="301.02"/>
        <n v="301.4"/>
        <n v="301.46"/>
        <n v="301.5"/>
        <n v="301.66"/>
        <n v="301.67"/>
        <n v="301.68"/>
        <n v="301.94"/>
        <n v="302.09"/>
        <n v="302.33"/>
        <n v="302.37"/>
        <n v="302.46"/>
        <n v="302.49"/>
        <n v="302.5"/>
        <n v="302.53"/>
        <n v="302.64"/>
        <n v="302.67"/>
        <n v="302.96"/>
        <n v="302.98"/>
        <n v="303.11"/>
        <n v="303.14"/>
        <n v="303.21"/>
        <n v="303.31"/>
        <n v="303.4"/>
        <n v="303.61"/>
        <n v="303.63"/>
        <n v="303.8"/>
        <n v="303.92"/>
        <n v="303.93"/>
        <n v="303.98"/>
        <n v="304.05"/>
        <n v="304.19"/>
        <n v="304.22"/>
        <n v="304.24"/>
        <n v="304.28"/>
        <n v="304.65"/>
        <n v="304.8"/>
        <n v="305.04"/>
        <n v="305.2"/>
        <n v="305.22"/>
        <n v="305.25"/>
        <n v="305.34"/>
        <n v="305.73"/>
        <n v="305.78"/>
        <n v="305.96"/>
        <n v="306.01"/>
        <n v="306.15"/>
        <n v="306.59"/>
        <n v="306.6"/>
        <n v="306.62"/>
        <n v="306.88"/>
        <n v="306.99"/>
        <n v="307.16"/>
        <n v="307.2"/>
        <n v="307.25"/>
        <n v="307.45"/>
        <n v="307.56"/>
        <n v="307.77"/>
        <n v="307.96"/>
        <n v="308.19"/>
        <n v="308.31"/>
        <n v="308.4"/>
        <n v="308.58"/>
        <n v="308.67"/>
        <n v="309.04"/>
        <n v="309.07"/>
        <n v="309.11"/>
        <n v="309.13"/>
        <n v="309.22"/>
        <n v="309.26"/>
        <n v="309.34"/>
        <n v="309.44"/>
        <n v="309.48"/>
        <n v="309.86"/>
        <n v="309.87"/>
        <n v="309.93"/>
        <n v="310.02"/>
        <n v="310.2"/>
        <n v="310.28"/>
        <n v="310.7"/>
        <n v="311"/>
        <n v="311.02"/>
        <n v="311.03"/>
        <n v="311.07"/>
        <n v="311.14"/>
        <n v="311.27"/>
        <n v="311.3"/>
        <n v="311.43"/>
        <n v="311.57"/>
        <n v="311.82"/>
        <n v="311.85"/>
        <n v="311.86"/>
        <n v="311.91"/>
        <n v="311.96"/>
        <n v="311.97"/>
        <n v="312.08"/>
        <n v="312.12"/>
        <n v="312.14"/>
        <n v="312.19"/>
        <n v="312.22"/>
        <n v="312.5"/>
        <n v="312.56"/>
        <n v="312.76"/>
        <n v="312.77"/>
        <n v="313.17"/>
        <n v="313.18"/>
        <n v="313.38"/>
        <n v="313.47"/>
        <n v="313.68"/>
        <n v="313.7"/>
        <n v="313.76"/>
        <n v="313.78"/>
        <n v="314.03"/>
        <n v="314.18"/>
        <n v="314.2"/>
        <n v="314.28"/>
        <n v="314.3"/>
        <n v="314.32"/>
        <n v="314.36"/>
        <n v="314.55"/>
        <n v="314.74"/>
        <n v="314.89"/>
        <n v="314.91"/>
        <n v="314.93"/>
        <n v="315.39"/>
        <n v="315.53"/>
        <n v="315.56"/>
        <n v="315.64"/>
        <n v="315.66"/>
        <n v="315.71"/>
        <n v="315.88"/>
        <n v="316.02"/>
        <n v="316.05"/>
        <n v="316.06"/>
        <n v="316.07"/>
        <n v="316.33"/>
        <n v="316.41"/>
        <n v="316.5"/>
        <n v="316.51"/>
        <n v="316.53"/>
        <n v="316.62"/>
        <n v="316.75"/>
        <n v="316.8"/>
        <n v="316.81"/>
        <n v="316.88"/>
        <n v="316.95"/>
        <n v="317.04"/>
        <n v="317.1"/>
        <n v="317.36"/>
        <n v="317.47"/>
        <n v="317.68"/>
        <n v="317.84"/>
        <n v="317.9"/>
        <n v="318.04"/>
        <n v="318.18"/>
        <n v="318.21"/>
        <n v="318.23"/>
        <n v="318.5"/>
        <n v="318.51"/>
        <n v="318.6"/>
        <n v="318.64"/>
        <n v="318.72"/>
        <n v="318.78"/>
        <n v="318.85"/>
        <n v="318.89"/>
        <n v="318.94"/>
        <n v="319.18"/>
        <n v="319.26"/>
        <n v="319.77"/>
        <n v="319.86"/>
        <n v="320.07"/>
        <n v="320.08"/>
        <n v="320.42"/>
        <n v="320.75"/>
        <n v="321.07"/>
        <n v="321.08"/>
        <n v="321.29"/>
        <n v="321.65"/>
        <n v="321.88"/>
        <n v="322.11"/>
        <n v="322.29"/>
        <n v="322.32"/>
        <n v="322.4"/>
        <n v="322.58"/>
        <n v="322.63"/>
        <n v="323.09"/>
        <n v="323.26"/>
        <n v="323.88"/>
        <n v="323.93"/>
        <n v="323.95"/>
        <n v="324.08"/>
        <n v="324.15"/>
        <n v="324.26"/>
        <n v="324.42"/>
        <n v="324.59"/>
        <n v="324.71"/>
        <n v="324.73"/>
        <n v="324.83"/>
        <n v="324.85"/>
        <n v="324.95"/>
        <n v="325.52"/>
        <n v="325.53"/>
        <n v="325.74"/>
        <n v="325.76"/>
        <n v="325.77"/>
        <n v="325.95"/>
        <n v="326.23"/>
        <n v="326.24"/>
        <n v="326.31"/>
        <n v="326.4"/>
        <n v="326.65"/>
        <n v="326.67"/>
        <n v="326.86"/>
        <n v="327.05"/>
        <n v="327.08"/>
        <n v="327.33"/>
        <n v="327.37"/>
        <n v="327.43"/>
        <n v="327.46"/>
        <n v="327.48"/>
        <n v="327.78"/>
        <n v="327.82"/>
        <n v="327.92"/>
        <n v="327.95"/>
        <n v="328.18"/>
        <n v="328.2"/>
        <n v="328.37"/>
        <n v="328.71"/>
        <n v="328.76"/>
        <n v="328.77"/>
        <n v="328.84"/>
        <n v="328.92"/>
        <n v="329.33"/>
        <n v="329.45"/>
        <n v="329.63"/>
        <n v="329.98"/>
        <n v="331.13"/>
        <n v="331.18"/>
        <n v="331.21"/>
        <n v="331.39"/>
        <n v="331.46"/>
        <n v="331.54"/>
        <n v="331.56"/>
        <n v="331.64"/>
        <n v="332.22"/>
        <n v="332.53"/>
        <n v="332.64"/>
        <n v="332.89"/>
        <n v="332.93"/>
        <n v="333.15"/>
        <n v="333.22"/>
        <n v="333.32"/>
        <n v="333.37"/>
        <n v="333.43"/>
        <n v="333.5"/>
        <n v="333.78"/>
        <n v="333.92"/>
        <n v="334.19"/>
        <n v="334.22"/>
        <n v="334.24"/>
        <n v="334.34"/>
        <n v="334.41"/>
        <n v="334.54"/>
        <n v="334.86"/>
        <n v="335"/>
        <n v="335.11"/>
        <n v="335.12"/>
        <n v="335.17"/>
        <n v="335.26"/>
        <n v="335.39"/>
        <n v="335.51"/>
        <n v="335.62"/>
        <n v="335.71"/>
        <n v="335.81"/>
        <n v="335.93"/>
        <n v="335.98"/>
        <n v="336.25"/>
        <n v="336.46"/>
        <n v="336.63"/>
        <n v="336.68"/>
        <n v="336.81"/>
        <n v="336.87"/>
        <n v="336.92"/>
        <n v="336.97"/>
        <n v="337.11"/>
        <n v="337.2"/>
        <n v="337.42"/>
        <n v="337.56"/>
        <n v="337.9"/>
        <n v="338.64"/>
        <n v="338.88"/>
        <n v="338.96"/>
        <n v="339.04"/>
        <n v="339.28"/>
        <n v="339.3"/>
        <n v="339.35"/>
        <n v="339.48"/>
        <n v="339.49"/>
        <n v="339.5"/>
        <n v="339.67"/>
        <n v="339.77"/>
        <n v="339.81"/>
        <n v="339.88"/>
        <n v="340.43"/>
        <n v="340.46"/>
        <n v="340.56"/>
        <n v="340.68"/>
        <n v="340.75"/>
        <n v="340.95"/>
        <n v="341.06"/>
        <n v="341.1"/>
        <n v="341.18"/>
        <n v="341.56"/>
        <n v="341.6"/>
        <n v="341.7"/>
        <n v="341.78"/>
        <n v="341.8"/>
        <n v="341.94"/>
        <n v="341.96"/>
        <n v="341.97"/>
        <n v="342.01"/>
        <n v="342.44"/>
        <n v="342.49"/>
        <n v="342.68"/>
        <n v="342.72"/>
        <n v="342.83"/>
        <n v="343.1"/>
        <n v="343.27"/>
        <n v="343.34"/>
        <n v="343.35"/>
        <n v="343.54"/>
        <n v="343.58"/>
        <n v="343.74"/>
        <n v="343.89"/>
        <n v="344.17"/>
        <n v="344.61"/>
        <n v="344.76"/>
        <n v="345.01"/>
        <n v="345.06"/>
        <n v="345.12"/>
        <n v="345.15"/>
        <n v="345.16"/>
        <n v="345.18"/>
        <n v="345.19"/>
        <n v="345.34"/>
        <n v="345.77"/>
        <n v="345.83"/>
        <n v="346.31"/>
        <n v="346.34"/>
        <n v="346.41"/>
        <n v="346.48"/>
        <n v="346.54"/>
        <n v="346.59"/>
        <n v="346.67"/>
        <n v="346.76"/>
        <n v="346.82"/>
        <n v="346.84"/>
        <n v="346.96"/>
        <n v="346.98"/>
        <n v="347.22"/>
        <n v="347.36"/>
        <n v="347.45"/>
        <n v="347.56"/>
        <n v="347.69"/>
        <n v="347.73"/>
        <n v="347.87"/>
        <n v="348.11"/>
        <n v="348.38"/>
        <n v="348.7"/>
        <n v="349.18"/>
        <n v="349.38"/>
        <n v="350.23"/>
        <n v="350.25"/>
        <n v="350.56"/>
        <n v="350.63"/>
        <n v="351.04"/>
        <n v="351.28"/>
        <n v="351.38"/>
        <n v="351.51"/>
        <n v="351.67"/>
        <n v="352.06"/>
        <n v="352.09"/>
        <n v="352.27"/>
        <n v="352.83"/>
        <n v="352.89"/>
        <n v="353"/>
        <n v="353.05"/>
        <n v="353.1"/>
        <n v="353.19"/>
        <n v="353.42"/>
        <n v="353.73"/>
        <n v="354.61"/>
        <n v="354.7"/>
        <n v="354.87"/>
        <n v="354.9"/>
        <n v="355.09"/>
        <n v="355.16"/>
        <n v="355.23"/>
        <n v="355.24"/>
        <n v="355.27"/>
        <n v="355.32"/>
        <n v="355.7"/>
        <n v="355.78"/>
        <n v="356.13"/>
        <n v="356.28"/>
        <n v="356.51"/>
        <n v="356.55"/>
        <n v="356.58"/>
        <n v="356.83"/>
        <n v="356.84"/>
        <n v="356.85"/>
        <n v="357.31"/>
        <n v="357.43"/>
        <n v="357.62"/>
        <n v="357.91"/>
        <n v="358.17"/>
        <n v="358.21"/>
        <n v="358.48"/>
        <n v="358.64"/>
        <n v="358.77"/>
        <n v="358.78"/>
        <n v="358.82"/>
        <n v="358.93"/>
        <n v="359.03"/>
        <n v="359.23"/>
        <n v="359.3"/>
        <n v="359.32"/>
        <n v="359.33"/>
        <n v="359.36"/>
        <n v="359.71"/>
        <n v="360.1"/>
        <n v="360.12"/>
        <n v="360.26"/>
        <n v="360.28"/>
        <n v="360.45"/>
        <n v="360.49"/>
        <n v="360.82"/>
        <n v="360.94"/>
        <n v="361.11"/>
        <n v="361.15"/>
        <n v="361.43"/>
        <n v="361.75"/>
        <n v="361.76"/>
        <n v="361.83"/>
        <n v="361.96"/>
        <n v="362.03"/>
        <n v="362.38"/>
        <n v="362.41"/>
        <n v="362.57"/>
        <n v="362.95"/>
        <n v="363.08"/>
        <n v="363.18"/>
        <n v="363.33"/>
        <n v="363.54"/>
        <n v="363.7"/>
        <n v="363.83"/>
        <n v="363.87"/>
        <n v="363.96"/>
        <n v="363.98"/>
        <n v="364.07"/>
        <n v="364.09"/>
        <n v="364.15"/>
        <n v="364.46"/>
        <n v="364.85"/>
        <n v="364.95"/>
        <n v="365.09"/>
        <n v="365.17"/>
        <n v="365.25"/>
        <n v="365.37"/>
        <n v="365.43"/>
        <n v="365.47"/>
        <n v="365.56"/>
        <n v="365.61"/>
        <n v="365.75"/>
        <n v="365.96"/>
        <n v="366"/>
        <n v="366.3"/>
        <n v="366.87"/>
        <n v="366.97"/>
        <n v="367.21"/>
        <n v="367.25"/>
        <n v="367.31"/>
        <n v="367.51"/>
        <n v="367.53"/>
        <n v="367.65"/>
        <n v="367.79"/>
        <n v="367.85"/>
        <n v="368.29"/>
        <n v="368.47"/>
        <n v="368.53"/>
        <n v="368.56"/>
        <n v="368.59"/>
        <n v="368.64"/>
        <n v="369.54"/>
        <n v="369.62"/>
        <n v="369.97"/>
        <n v="370.08"/>
        <n v="370.19"/>
        <n v="370.23"/>
        <n v="370.29"/>
        <n v="370.33"/>
        <n v="370.42"/>
        <n v="370.46"/>
        <n v="370.71"/>
        <n v="371.06"/>
        <n v="371.07"/>
        <n v="371.14"/>
        <n v="371.67"/>
        <n v="371.74"/>
        <n v="371.87"/>
        <n v="371.91"/>
        <n v="371.95"/>
        <n v="372.23"/>
        <n v="372.5"/>
        <n v="373.05"/>
        <n v="373.11"/>
        <n v="373.15"/>
        <n v="373.29"/>
        <n v="373.61"/>
        <n v="373.99"/>
        <n v="374.12"/>
        <n v="374.24"/>
        <n v="374.43"/>
        <n v="374.47"/>
        <n v="374.49"/>
        <n v="374.58"/>
        <n v="374.71"/>
        <n v="374.72"/>
        <n v="374.74"/>
        <n v="374.98"/>
        <n v="375.26"/>
        <n v="375.49"/>
        <n v="375.9"/>
        <n v="376.54"/>
        <n v="376.56"/>
        <n v="376.76"/>
        <n v="376.88"/>
        <n v="376.93"/>
        <n v="377.15"/>
        <n v="377.32"/>
        <n v="377.84"/>
        <n v="378.1"/>
        <n v="378.15"/>
        <n v="378.38"/>
        <n v="378.44"/>
        <n v="378.66"/>
        <n v="378.83"/>
        <n v="378.92"/>
        <n v="378.94"/>
        <n v="379.25"/>
        <n v="379.33"/>
        <n v="379.7"/>
        <n v="379.88"/>
        <n v="379.94"/>
        <n v="380.16"/>
        <n v="380.27"/>
        <n v="380.28"/>
        <n v="380.45"/>
        <n v="380.54"/>
        <n v="380.57"/>
        <n v="380.72"/>
        <n v="380.74"/>
        <n v="380.78"/>
        <n v="380.84"/>
        <n v="380.96"/>
        <n v="381.11"/>
        <n v="381.58"/>
        <n v="381.74"/>
        <n v="381.76"/>
        <n v="382.02"/>
        <n v="382.21"/>
        <n v="382.7"/>
        <n v="382.93"/>
        <n v="382.98"/>
        <n v="383.03"/>
        <n v="383.36"/>
        <n v="383.77"/>
        <n v="383.92"/>
        <n v="383.99"/>
        <n v="384.33"/>
        <n v="384.42"/>
        <n v="384.82"/>
        <n v="384.99"/>
        <n v="385.09"/>
        <n v="385.21"/>
        <n v="385.53"/>
        <n v="385.66"/>
        <n v="385.91"/>
        <n v="386.27"/>
        <n v="386.51"/>
        <n v="386.56"/>
        <n v="386.6"/>
        <n v="386.69"/>
        <n v="386.79"/>
        <n v="386.8"/>
        <n v="387.3"/>
        <n v="387.54"/>
        <n v="387.58"/>
        <n v="387.94"/>
        <n v="388"/>
        <n v="388.03"/>
        <n v="388.12"/>
        <n v="388.2"/>
        <n v="388.24"/>
        <n v="388.3"/>
        <n v="388.52"/>
        <n v="388.86"/>
        <n v="389.53"/>
        <n v="389.69"/>
        <n v="389.73"/>
        <n v="390.39"/>
        <n v="390.61"/>
        <n v="390.95"/>
        <n v="391.16"/>
        <n v="391.51"/>
        <n v="391.58"/>
        <n v="391.96"/>
        <n v="392.27"/>
        <n v="392.32"/>
        <n v="392.55"/>
        <n v="393.09"/>
        <n v="393.21"/>
        <n v="393.25"/>
        <n v="393.27"/>
        <n v="393.56"/>
        <n v="393.57"/>
        <n v="393.76"/>
        <n v="393.93"/>
        <n v="393.97"/>
        <n v="394.34"/>
        <n v="394.57"/>
        <n v="394.71"/>
        <n v="394.83"/>
        <n v="395.11"/>
        <n v="395.54"/>
        <n v="395.77"/>
        <n v="395.78"/>
        <n v="395.85"/>
        <n v="395.88"/>
        <n v="396"/>
        <n v="396.48"/>
        <n v="396.53"/>
        <n v="396.65"/>
        <n v="396.83"/>
        <n v="396.96"/>
        <n v="397.29"/>
        <n v="397.43"/>
        <n v="397.74"/>
        <n v="397.8"/>
        <n v="398.32"/>
        <n v="398.7"/>
        <n v="398.78"/>
        <n v="399.2"/>
        <n v="399.22"/>
        <n v="399.29"/>
        <n v="399.39"/>
        <n v="399.81"/>
        <n v="399.84"/>
        <n v="399.98"/>
        <n v="400.06"/>
        <n v="400.28"/>
        <n v="400.52"/>
        <n v="400.79"/>
        <n v="400.85"/>
        <n v="401.08"/>
        <n v="401.25"/>
        <n v="401.34"/>
        <n v="401.43"/>
        <n v="401.72"/>
        <n v="401.88"/>
        <n v="401.92"/>
        <n v="402.02"/>
        <n v="402.08"/>
        <n v="402.1"/>
        <n v="402.11"/>
        <n v="402.49"/>
        <n v="402.64"/>
        <n v="403.21"/>
        <n v="403.3"/>
        <n v="403.4"/>
        <n v="403.46"/>
        <n v="403.53"/>
        <n v="403.67"/>
        <n v="403.76"/>
        <n v="403.85"/>
        <n v="404.12"/>
        <n v="404.26"/>
        <n v="404.58"/>
        <n v="404.65"/>
        <n v="404.83"/>
        <n v="405.06"/>
        <n v="405.27"/>
        <n v="405.39"/>
        <n v="405.5"/>
        <n v="405.67"/>
        <n v="405.93"/>
        <n v="405.96"/>
        <n v="406.01"/>
        <n v="406.07"/>
        <n v="406.09"/>
        <n v="406.62"/>
        <n v="406.93"/>
        <n v="407.25"/>
        <n v="407.51"/>
        <n v="407.52"/>
        <n v="407.64"/>
        <n v="407.67"/>
        <n v="407.78"/>
        <n v="407.84"/>
        <n v="408.32"/>
        <n v="408.53"/>
        <n v="408.6"/>
        <n v="408.93"/>
        <n v="409.06"/>
        <n v="409.3"/>
        <n v="409.64"/>
        <n v="409.65"/>
        <n v="409.69"/>
        <n v="409.91"/>
        <n v="410.1"/>
        <n v="410.12"/>
        <n v="410.38"/>
        <n v="410.76"/>
        <n v="410.82"/>
        <n v="410.84"/>
        <n v="410.95"/>
        <n v="411.04"/>
        <n v="411.62"/>
        <n v="411.96"/>
        <n v="412.17"/>
        <n v="412.53"/>
        <n v="412.65"/>
        <n v="412.88"/>
        <n v="413.05"/>
        <n v="413.06"/>
        <n v="413.13"/>
        <n v="413.46"/>
        <n v="413.51"/>
        <n v="413.67"/>
        <n v="413.78"/>
        <n v="413.95"/>
        <n v="414.04"/>
        <n v="414.06"/>
        <n v="414.1"/>
        <n v="414.12"/>
        <n v="414.2"/>
        <n v="414.27"/>
        <n v="414.39"/>
        <n v="414.63"/>
        <n v="414.66"/>
        <n v="414.68"/>
        <n v="414.78"/>
        <n v="414.84"/>
        <n v="414.87"/>
        <n v="415.33"/>
        <n v="415.98"/>
        <n v="416.4"/>
        <n v="416.44"/>
        <n v="416.62"/>
        <n v="416.79"/>
        <n v="416.85"/>
        <n v="416.89"/>
        <n v="416.93"/>
        <n v="417.01"/>
        <n v="417.11"/>
        <n v="417.21"/>
        <n v="417.33"/>
        <n v="417.42"/>
        <n v="418.11"/>
        <n v="418.41"/>
        <n v="418.44"/>
        <n v="418.45"/>
        <n v="418.56"/>
        <n v="418.58"/>
        <n v="418.71"/>
        <n v="419.35"/>
        <n v="419.49"/>
        <n v="419.77"/>
        <n v="419.83"/>
        <n v="419.88"/>
        <n v="420"/>
        <n v="420.19"/>
        <n v="420.3"/>
        <n v="420.33"/>
        <n v="420.48"/>
        <n v="420.61"/>
        <n v="420.72"/>
        <n v="420.75"/>
        <n v="421.09"/>
        <n v="421.53"/>
        <n v="421.69"/>
        <n v="422.12"/>
        <n v="422.72"/>
        <n v="422.87"/>
        <n v="423.08"/>
        <n v="423.21"/>
        <n v="423.39"/>
        <n v="423.55"/>
        <n v="423.62"/>
        <n v="424.32"/>
        <n v="424.49"/>
        <n v="425"/>
        <n v="425.54"/>
        <n v="425.6"/>
        <n v="425.64"/>
        <n v="426.1"/>
        <n v="426.11"/>
        <n v="426.15"/>
        <n v="426.17"/>
        <n v="426.19"/>
        <n v="426.69"/>
        <n v="426.74"/>
        <n v="427.55"/>
        <n v="427.59"/>
        <n v="427.77"/>
        <n v="427.8"/>
        <n v="427.82"/>
        <n v="427.99"/>
        <n v="428.07"/>
        <n v="428.37"/>
        <n v="428.42"/>
        <n v="428.44"/>
        <n v="428.76"/>
        <n v="428.86"/>
        <n v="428.95"/>
        <n v="429.62"/>
        <n v="429.94"/>
        <n v="429.97"/>
        <n v="430.07"/>
        <n v="430.25"/>
        <n v="430.52"/>
        <n v="430.6"/>
        <n v="431.39"/>
        <n v="431.63"/>
        <n v="431.86"/>
        <n v="431.9"/>
        <n v="432.35"/>
        <n v="432.51"/>
        <n v="432.62"/>
        <n v="432.68"/>
        <n v="432.71"/>
        <n v="432.73"/>
        <n v="432.99"/>
        <n v="433.04"/>
        <n v="433.21"/>
        <n v="433.24"/>
        <n v="433.72"/>
        <n v="433.85"/>
        <n v="434.21"/>
        <n v="434.33"/>
        <n v="434.49"/>
        <n v="434.66"/>
        <n v="434.95"/>
        <n v="435"/>
        <n v="435.05"/>
        <n v="435.06"/>
        <n v="435.1"/>
        <n v="435.49"/>
        <n v="436.59"/>
        <n v="436.6"/>
        <n v="437.11"/>
        <n v="439.02"/>
        <n v="439.1"/>
        <n v="439.55"/>
        <n v="439.87"/>
        <n v="440.02"/>
        <n v="440.05"/>
        <n v="440.59"/>
        <n v="442"/>
        <n v="442.21"/>
        <n v="442.35"/>
        <n v="442.61"/>
        <n v="442.86"/>
        <n v="443.14"/>
        <n v="443.37"/>
        <n v="443.51"/>
        <n v="443.56"/>
        <n v="443.74"/>
        <n v="443.9"/>
        <n v="444.41"/>
        <n v="444.76"/>
        <n v="444.79"/>
        <n v="445.11"/>
        <n v="445.17"/>
        <n v="445.28"/>
        <n v="445.57"/>
        <n v="445.88"/>
        <n v="445.96"/>
        <n v="445.99"/>
        <n v="446.01"/>
        <n v="446.2"/>
        <n v="446.66"/>
        <n v="446.83"/>
        <n v="446.86"/>
        <n v="446.88"/>
        <n v="446.98"/>
        <n v="447.12"/>
        <n v="447.25"/>
        <n v="447.79"/>
        <n v="447.82"/>
        <n v="448.18"/>
        <n v="448.42"/>
        <n v="448.56"/>
        <n v="449.05"/>
        <n v="449.11"/>
        <n v="449.13"/>
        <n v="449.21"/>
        <n v="449.55"/>
        <n v="450.43"/>
        <n v="451.21"/>
        <n v="451.37"/>
        <n v="452.14"/>
        <n v="452.27"/>
        <n v="452.41"/>
        <n v="452.43"/>
        <n v="453.2"/>
        <n v="453.41"/>
        <n v="453.95"/>
        <n v="454.2"/>
        <n v="454.93"/>
        <n v="455.04"/>
        <n v="455.19"/>
        <n v="455.34"/>
        <n v="455.39"/>
        <n v="455.5"/>
        <n v="455.84"/>
        <n v="455.94"/>
        <n v="455.96"/>
        <n v="456.03"/>
        <n v="456.13"/>
        <n v="456.17"/>
        <n v="456.78"/>
        <n v="457.19"/>
        <n v="457.39"/>
        <n v="457.4"/>
        <n v="457.44"/>
        <n v="457.73"/>
        <n v="457.94"/>
        <n v="458.2"/>
        <n v="458.47"/>
        <n v="458.72"/>
        <n v="458.87"/>
        <n v="458.96"/>
        <n v="458.97"/>
        <n v="459.21"/>
        <n v="459.53"/>
        <n v="459.71"/>
        <n v="460.02"/>
        <n v="460.26"/>
        <n v="460.65"/>
        <n v="460.91"/>
        <n v="461.19"/>
        <n v="461.2"/>
        <n v="461.81"/>
        <n v="461.93"/>
        <n v="462.08"/>
        <n v="462.14"/>
        <n v="462.25"/>
        <n v="462.33"/>
        <n v="462.38"/>
        <n v="462.71"/>
        <n v="462.89"/>
        <n v="463.16"/>
        <n v="463.55"/>
        <n v="463.57"/>
        <n v="463.71"/>
        <n v="463.9"/>
        <n v="464.43"/>
        <n v="464.66"/>
        <n v="464.83"/>
        <n v="465.04"/>
        <n v="465.42"/>
        <n v="465.45"/>
        <n v="465.46"/>
        <n v="466.52"/>
        <n v="466.76"/>
        <n v="466.82"/>
        <n v="467.01"/>
        <n v="467.27"/>
        <n v="467.4"/>
        <n v="467.42"/>
        <n v="468.19"/>
        <n v="468.26"/>
        <n v="468.42"/>
        <n v="468.46"/>
        <n v="468.63"/>
        <n v="468.74"/>
        <n v="469.17"/>
        <n v="469.32"/>
        <n v="469.37"/>
        <n v="469.95"/>
        <n v="470.37"/>
        <n v="470.48"/>
        <n v="470.79"/>
        <n v="470.88"/>
        <n v="470.96"/>
        <n v="470.98"/>
        <n v="471.22"/>
        <n v="471.75"/>
        <n v="472.01"/>
        <n v="472.29"/>
        <n v="472.7"/>
        <n v="472.75"/>
        <n v="473.1"/>
        <n v="473.21"/>
        <n v="473.43"/>
        <n v="473.67"/>
        <n v="474.2"/>
        <n v="474.22"/>
        <n v="474.34"/>
        <n v="474.61"/>
        <n v="474.69"/>
        <n v="475.06"/>
        <n v="475.17"/>
        <n v="475.52"/>
        <n v="475.63"/>
        <n v="475.99"/>
        <n v="476.17"/>
        <n v="476.46"/>
        <n v="476.59"/>
        <n v="476.83"/>
        <n v="477.15"/>
        <n v="477.19"/>
        <n v="477.27"/>
        <n v="477.47"/>
        <n v="477.56"/>
        <n v="477.78"/>
        <n v="478.02"/>
        <n v="478.88"/>
        <n v="478.95"/>
        <n v="479.41"/>
        <n v="479.54"/>
        <n v="479.67"/>
        <n v="479.68"/>
        <n v="479.71"/>
        <n v="479.9"/>
        <n v="479.94"/>
        <n v="480.63"/>
        <n v="480.74"/>
        <n v="480.88"/>
        <n v="481.48"/>
        <n v="481.72"/>
        <n v="481.92"/>
        <n v="482.08"/>
        <n v="482.09"/>
        <n v="483.75"/>
        <n v="484.27"/>
        <n v="484.41"/>
        <n v="484.65"/>
        <n v="484.74"/>
        <n v="485.21"/>
        <n v="485.22"/>
        <n v="485.34"/>
        <n v="485.94"/>
        <n v="486.43"/>
        <n v="487.57"/>
        <n v="487.91"/>
        <n v="488.26"/>
        <n v="488.29"/>
        <n v="488.35"/>
        <n v="488.83"/>
        <n v="489.75"/>
        <n v="489.84"/>
        <n v="489.89"/>
        <n v="489.95"/>
        <n v="490.01"/>
        <n v="490.18"/>
        <n v="490.6"/>
        <n v="490.85"/>
        <n v="490.96"/>
        <n v="491.25"/>
        <n v="491.82"/>
        <n v="491.89"/>
        <n v="492.1"/>
        <n v="492.43"/>
        <n v="493.02"/>
        <n v="493.06"/>
        <n v="493.14"/>
        <n v="493.36"/>
        <n v="493.37"/>
        <n v="493.42"/>
        <n v="493.52"/>
        <n v="493.56"/>
        <n v="493.7"/>
        <n v="493.82"/>
        <n v="494.16"/>
        <n v="494.32"/>
        <n v="494.44"/>
        <n v="494.54"/>
        <n v="494.58"/>
        <n v="495.16"/>
        <n v="495.19"/>
        <n v="495.2"/>
        <n v="495.5"/>
        <n v="495.58"/>
        <n v="495.72"/>
        <n v="495.94"/>
        <n v="496.02"/>
        <n v="496.32"/>
        <n v="496.34"/>
        <n v="496.45"/>
        <n v="496.6"/>
        <n v="496.75"/>
        <n v="496.8"/>
        <n v="496.99"/>
        <n v="497.01"/>
        <n v="497.22"/>
        <n v="497.39"/>
        <n v="497.54"/>
        <n v="497.9"/>
        <n v="498.3"/>
        <n v="498.39"/>
        <n v="498.59"/>
        <n v="498.69"/>
        <n v="499.05"/>
        <n v="499.29"/>
        <n v="499.47"/>
        <n v="499.53"/>
        <n v="500.1"/>
        <n v="500.5"/>
        <n v="500.99"/>
        <n v="501.11"/>
        <n v="501.21"/>
        <n v="501.32"/>
        <n v="501.44"/>
        <n v="501.82"/>
        <n v="501.94"/>
        <n v="502.39"/>
        <n v="503.46"/>
        <n v="503.54"/>
        <n v="503.97"/>
        <n v="504.09"/>
        <n v="504.19"/>
        <n v="504.25"/>
        <n v="504.51"/>
        <n v="504.77"/>
        <n v="505.71"/>
        <n v="505.76"/>
        <n v="505.92"/>
        <n v="505.97"/>
        <n v="505.98"/>
        <n v="506.04"/>
        <n v="506.13"/>
        <n v="506.3"/>
        <n v="506.67"/>
        <n v="507.88"/>
        <n v="508.04"/>
        <n v="508.08"/>
        <n v="508.13"/>
        <n v="508.62"/>
        <n v="508.93"/>
        <n v="509.51"/>
        <n v="509.69"/>
        <n v="509.74"/>
        <n v="509.82"/>
        <n v="510.02"/>
        <n v="510.5"/>
        <n v="510.51"/>
        <n v="511.19"/>
        <n v="511.59"/>
        <n v="511.88"/>
        <n v="512.02"/>
        <n v="512.4"/>
        <n v="512.67"/>
        <n v="512.76"/>
        <n v="513.38"/>
        <n v="514.21"/>
        <n v="514.52"/>
        <n v="514.59"/>
        <n v="515.04"/>
        <n v="515.54"/>
        <n v="515.65"/>
        <n v="516.66"/>
        <n v="516.82"/>
        <n v="516.93"/>
        <n v="517.1"/>
        <n v="517.32"/>
        <n v="518.01"/>
        <n v="518.11"/>
        <n v="518.97"/>
        <n v="519.45"/>
        <n v="519.5"/>
        <n v="519.71"/>
        <n v="519.76"/>
        <n v="519.83"/>
        <n v="519.94"/>
        <n v="520.13"/>
        <n v="520.24"/>
        <n v="520.25"/>
        <n v="520.4"/>
        <n v="520.74"/>
        <n v="521.09"/>
        <n v="521.23"/>
        <n v="521.31"/>
        <n v="521.78"/>
        <n v="522.51"/>
        <n v="522.77"/>
        <n v="522.83"/>
        <n v="522.86"/>
        <n v="523.05"/>
        <n v="523.36"/>
        <n v="523.88"/>
        <n v="524.1"/>
        <n v="524.15"/>
        <n v="524.41"/>
        <n v="524.47"/>
        <n v="524.9"/>
        <n v="525.21"/>
        <n v="525.32"/>
        <n v="526.13"/>
        <n v="526.15"/>
        <n v="526.29"/>
        <n v="526.99"/>
        <n v="527.22"/>
        <n v="527.55"/>
        <n v="527.65"/>
        <n v="527.79"/>
        <n v="528.29"/>
        <n v="528.77"/>
        <n v="529"/>
        <n v="529.21"/>
        <n v="529.95"/>
        <n v="530.06"/>
        <n v="530.82"/>
        <n v="531.05"/>
        <n v="531.23"/>
        <n v="531.68"/>
        <n v="532.41"/>
        <n v="532.45"/>
        <n v="533.16"/>
        <n v="533.31"/>
        <n v="534.46"/>
        <n v="534.59"/>
        <n v="534.85"/>
        <n v="534.93"/>
        <n v="535.39"/>
        <n v="536.12"/>
        <n v="536.51"/>
        <n v="536.54"/>
        <n v="536.92"/>
        <n v="537.36"/>
        <n v="537.37"/>
        <n v="537.51"/>
        <n v="537.72"/>
        <n v="538.1"/>
        <n v="538.18"/>
        <n v="538.21"/>
        <n v="538.38"/>
        <n v="538.66"/>
        <n v="539.07"/>
        <n v="539.1"/>
        <n v="540.01"/>
        <n v="540.66"/>
        <n v="541"/>
        <n v="541.08"/>
        <n v="541.36"/>
        <n v="541.45"/>
        <n v="541.84"/>
        <n v="541.97"/>
        <n v="542.27"/>
        <n v="543.08"/>
        <n v="543.85"/>
        <n v="544.3"/>
        <n v="544.35"/>
        <n v="544.68"/>
        <n v="545.04"/>
        <n v="545.47"/>
        <n v="546.39"/>
        <n v="546.66"/>
        <n v="547.17"/>
        <n v="547.45"/>
        <n v="547.59"/>
        <n v="547.73"/>
        <n v="548.29"/>
        <n v="548.5"/>
        <n v="548.51"/>
        <n v="548.86"/>
        <n v="549.16"/>
        <n v="549.48"/>
        <n v="549.93"/>
        <n v="550.12"/>
        <n v="551.42"/>
        <n v="551.46"/>
        <n v="551.53"/>
        <n v="551.89"/>
        <n v="552.08"/>
        <n v="552.09"/>
        <n v="552.23"/>
        <n v="552.28"/>
        <n v="552.53"/>
        <n v="552.79"/>
        <n v="553.1"/>
        <n v="553.45"/>
        <n v="553.85"/>
        <n v="554.19"/>
        <n v="554.22"/>
        <n v="554.8"/>
        <n v="554.9"/>
        <n v="554.93"/>
        <n v="555.2"/>
        <n v="555.46"/>
        <n v="555.78"/>
        <n v="556.01"/>
        <n v="556.45"/>
        <n v="556.47"/>
        <n v="556.86"/>
        <n v="557.61"/>
        <n v="557.82"/>
        <n v="557.94"/>
        <n v="558.04"/>
        <n v="558.15"/>
        <n v="558.49"/>
        <n v="558.51"/>
        <n v="558.84"/>
        <n v="558.95"/>
        <n v="559.15"/>
        <n v="559.18"/>
        <n v="559.37"/>
        <n v="560.06"/>
        <n v="560.09"/>
        <n v="560.27"/>
        <n v="560.57"/>
        <n v="561.67"/>
        <n v="562.21"/>
        <n v="562.55"/>
        <n v="563.1"/>
        <n v="563.26"/>
        <n v="564.05"/>
        <n v="564.36"/>
        <n v="564.39"/>
        <n v="564.46"/>
        <n v="564.49"/>
        <n v="564.55"/>
        <n v="564.74"/>
        <n v="564.86"/>
        <n v="565.48"/>
        <n v="565.53"/>
        <n v="566.96"/>
        <n v="566.99"/>
        <n v="568.06"/>
        <n v="568.11"/>
        <n v="568.27"/>
        <n v="568.6"/>
        <n v="568.97"/>
        <n v="569.04"/>
        <n v="569.18"/>
        <n v="569.4"/>
        <n v="569.66"/>
        <n v="569.74"/>
        <n v="569.76"/>
        <n v="569.92"/>
        <n v="569.94"/>
        <n v="570.2"/>
        <n v="570.48"/>
        <n v="570.53"/>
        <n v="571.15"/>
        <n v="571.92"/>
        <n v="571.93"/>
        <n v="572.15"/>
        <n v="572.36"/>
        <n v="573.35"/>
        <n v="573.64"/>
        <n v="573.75"/>
        <n v="574.15"/>
        <n v="574.81"/>
        <n v="574.93"/>
        <n v="575.05"/>
        <n v="575.54"/>
        <n v="575.86"/>
        <n v="576.73"/>
        <n v="577.23"/>
        <n v="577.29"/>
        <n v="577.76"/>
        <n v="578.04"/>
        <n v="578.45"/>
        <n v="578.52"/>
        <n v="578.78"/>
        <n v="579.26"/>
        <n v="580.6"/>
        <n v="581.11"/>
        <n v="581.43"/>
        <n v="581.49"/>
        <n v="581.57"/>
        <n v="581.68"/>
        <n v="581.73"/>
        <n v="581.83"/>
        <n v="581.92"/>
        <n v="582.03"/>
        <n v="582.72"/>
        <n v="582.94"/>
        <n v="583.39"/>
        <n v="583.59"/>
        <n v="584.11"/>
        <n v="584.66"/>
        <n v="584.72"/>
        <n v="584.93"/>
        <n v="585.23"/>
        <n v="585.41"/>
        <n v="586.57"/>
        <n v="587.86"/>
        <n v="587.88"/>
        <n v="587.92"/>
        <n v="588.94"/>
        <n v="589.01"/>
        <n v="590.02"/>
        <n v="590.19"/>
        <n v="590.43"/>
        <n v="591.39"/>
        <n v="591.72"/>
        <n v="592.2"/>
        <n v="592.24"/>
        <n v="593.31"/>
        <n v="593.4"/>
        <n v="593.89"/>
        <n v="594.05"/>
        <n v="594.44"/>
        <n v="594.46"/>
        <n v="594.61"/>
        <n v="594.72"/>
        <n v="596.67"/>
        <n v="599.38"/>
        <n v="599.89"/>
        <n v="599.93"/>
        <n v="601.08"/>
        <n v="601.27"/>
        <n v="601.42"/>
        <n v="601.49"/>
        <n v="601.77"/>
        <n v="602.3"/>
        <n v="602.39"/>
        <n v="602.83"/>
        <n v="602.89"/>
        <n v="602.99"/>
        <n v="604.29"/>
        <n v="604.71"/>
        <n v="605"/>
        <n v="605.14"/>
        <n v="605.16"/>
        <n v="605.94"/>
        <n v="606.74"/>
        <n v="606.78"/>
        <n v="606.93"/>
        <n v="606.94"/>
        <n v="607.06"/>
        <n v="607.66"/>
        <n v="608.19"/>
        <n v="608.72"/>
        <n v="608.8"/>
        <n v="609.88"/>
        <n v="610.1"/>
        <n v="611.03"/>
        <n v="612.02"/>
        <n v="613.45"/>
        <n v="613.83"/>
        <n v="614.07"/>
        <n v="614.7"/>
        <n v="615.53"/>
        <n v="615.74"/>
        <n v="616.41"/>
        <n v="617.19"/>
        <n v="617.41"/>
        <n v="617.42"/>
        <n v="618.07"/>
        <n v="618.15"/>
        <n v="619"/>
        <n v="619.71"/>
        <n v="619.93"/>
        <n v="620.15"/>
        <n v="620.22"/>
        <n v="620.38"/>
        <n v="620.39"/>
        <n v="620.71"/>
        <n v="621.09"/>
        <n v="621.14"/>
        <n v="621.92"/>
        <n v="622.14"/>
        <n v="622.28"/>
        <n v="622.4"/>
        <n v="623.03"/>
        <n v="623.13"/>
        <n v="623.52"/>
        <n v="623.81"/>
        <n v="624"/>
        <n v="624.27"/>
        <n v="624.6"/>
        <n v="626.58"/>
        <n v="626.66"/>
        <n v="627.3"/>
        <n v="627.56"/>
        <n v="627.92"/>
        <n v="627.96"/>
        <n v="628.25"/>
        <n v="628.52"/>
        <n v="628.61"/>
        <n v="629.28"/>
        <n v="630.26"/>
        <n v="630.56"/>
        <n v="631.76"/>
        <n v="631.78"/>
        <n v="631.99"/>
        <n v="632.35"/>
        <n v="633.69"/>
        <n v="633.86"/>
        <n v="634.04"/>
        <n v="634.48"/>
        <n v="634.69"/>
        <n v="634.71"/>
        <n v="635.41"/>
        <n v="635.76"/>
        <n v="636"/>
        <n v="636.02"/>
        <n v="636.6"/>
        <n v="636.72"/>
        <n v="637.28"/>
        <n v="637.54"/>
        <n v="637.78"/>
        <n v="637.99"/>
        <n v="638"/>
        <n v="638.17"/>
        <n v="638.26"/>
        <n v="638.62"/>
        <n v="639.49"/>
        <n v="639.69"/>
        <n v="640.47"/>
        <n v="640.62"/>
        <n v="641.51"/>
        <n v="641.69"/>
        <n v="641.77"/>
        <n v="642.53"/>
        <n v="643.29"/>
        <n v="643.37"/>
        <n v="643.49"/>
        <n v="643.54"/>
        <n v="644.38"/>
        <n v="645.95"/>
        <n v="645.97"/>
        <n v="646.52"/>
        <n v="647.33"/>
        <n v="647.99"/>
        <n v="648.04"/>
        <n v="648.39"/>
        <n v="649.53"/>
        <n v="649.63"/>
        <n v="649.64"/>
        <n v="650.25"/>
        <n v="651.38"/>
        <n v="652.85"/>
        <n v="653.14"/>
        <n v="653.42"/>
        <n v="653.51"/>
        <n v="653.78"/>
        <n v="654.76"/>
        <n v="655.03"/>
        <n v="655.75"/>
        <n v="656.17"/>
        <n v="656.63"/>
        <n v="656.82"/>
        <n v="656.98"/>
        <n v="657.68"/>
        <n v="658.16"/>
        <n v="658.19"/>
        <n v="659.28"/>
        <n v="659.65"/>
        <n v="659.88"/>
        <n v="660.94"/>
        <n v="660.97"/>
        <n v="661.01"/>
        <n v="661.87"/>
        <n v="662.34"/>
        <n v="662.5"/>
        <n v="663"/>
        <n v="663.57"/>
        <n v="664.3"/>
        <n v="664.7"/>
        <n v="665.58"/>
        <n v="665.78"/>
        <n v="666.17"/>
        <n v="666.75"/>
        <n v="667.31"/>
        <n v="667.88"/>
        <n v="667.96"/>
        <n v="668.42"/>
        <n v="669.43"/>
        <n v="670.01"/>
        <n v="670.11"/>
        <n v="670.47"/>
        <n v="670.52"/>
        <n v="671.18"/>
        <n v="671.96"/>
        <n v="672.08"/>
        <n v="672.66"/>
        <n v="673.3"/>
        <n v="673.92"/>
        <n v="674.1"/>
        <n v="674.4"/>
        <n v="675.79"/>
        <n v="676.26"/>
        <n v="676.39"/>
        <n v="676.64"/>
        <n v="677.14"/>
        <n v="677.23"/>
        <n v="677.55"/>
        <n v="677.59"/>
        <n v="677.98"/>
        <n v="678.45"/>
        <n v="679.32"/>
        <n v="679.44"/>
        <n v="680.85"/>
        <n v="681.05"/>
        <n v="681.09"/>
        <n v="682.13"/>
        <n v="682.32"/>
        <n v="683.16"/>
        <n v="683.31"/>
        <n v="683.41"/>
        <n v="683.49"/>
        <n v="683.59"/>
        <n v="683.65"/>
        <n v="683.67"/>
        <n v="683.86"/>
        <n v="684.25"/>
        <n v="685.11"/>
        <n v="685.27"/>
        <n v="685.92"/>
        <n v="685.97"/>
        <n v="686.45"/>
        <n v="687.98"/>
        <n v="688.05"/>
        <n v="688.85"/>
        <n v="689.03"/>
        <n v="689.19"/>
        <n v="689.57"/>
        <n v="690.34"/>
        <n v="690.97"/>
        <n v="691.69"/>
        <n v="693.24"/>
        <n v="693.25"/>
        <n v="693.44"/>
        <n v="693.86"/>
        <n v="694.2"/>
        <n v="694.54"/>
        <n v="695.04"/>
        <n v="695.42"/>
        <n v="695.73"/>
        <n v="696.6"/>
        <n v="697.49"/>
        <n v="698.12"/>
        <n v="698.43"/>
        <n v="698.76"/>
        <n v="698.87"/>
        <n v="699.19"/>
        <n v="700.08"/>
        <n v="700.38"/>
        <n v="700.93"/>
        <n v="701.7"/>
        <n v="701.73"/>
        <n v="702.22"/>
        <n v="702.36"/>
        <n v="702.93"/>
        <n v="703.14"/>
        <n v="703.91"/>
        <n v="704.1"/>
        <n v="704.26"/>
        <n v="705.04"/>
        <n v="705.27"/>
        <n v="705.64"/>
        <n v="707.4"/>
        <n v="707.66"/>
        <n v="708.2"/>
        <n v="708.25"/>
        <n v="709.11"/>
        <n v="710.11"/>
        <n v="712.38"/>
        <n v="712.59"/>
        <n v="713.2"/>
        <n v="713.34"/>
        <n v="713.36"/>
        <n v="713.69"/>
        <n v="713.99"/>
        <n v="715.15"/>
        <n v="716.17"/>
        <n v="718.09"/>
        <n v="718.92"/>
        <n v="719.56"/>
        <n v="720.71"/>
        <n v="720.81"/>
        <n v="720.96"/>
        <n v="721.71"/>
        <n v="722.08"/>
        <n v="722.6"/>
        <n v="722.7"/>
        <n v="723.7"/>
        <n v="725.93"/>
        <n v="725.99"/>
        <n v="727.1"/>
        <n v="727.49"/>
        <n v="728.45"/>
        <n v="728.53"/>
        <n v="728.98"/>
        <n v="729.52"/>
        <n v="730.93"/>
        <n v="733.29"/>
        <n v="733.33"/>
        <n v="733.48"/>
        <n v="733.98"/>
        <n v="735.63"/>
        <n v="735.68"/>
        <n v="735.77"/>
        <n v="736.04"/>
        <n v="736.07"/>
        <n v="737.03"/>
        <n v="737.23"/>
        <n v="737.37"/>
        <n v="737.46"/>
        <n v="738.17"/>
        <n v="738.19"/>
        <n v="738.57"/>
        <n v="738.6"/>
        <n v="740.52"/>
        <n v="740.7"/>
        <n v="740.72"/>
        <n v="741.27"/>
        <n v="741.74"/>
        <n v="742.12"/>
        <n v="742.13"/>
        <n v="742.21"/>
        <n v="743.89"/>
        <n v="744.48"/>
        <n v="746.15"/>
        <n v="746.7"/>
        <n v="746.88"/>
        <n v="747.29"/>
        <n v="748.22"/>
        <n v="748.38"/>
        <n v="748.4"/>
        <n v="748.5"/>
        <n v="748.87"/>
        <n v="749.01"/>
        <n v="749.13"/>
        <n v="749.4"/>
        <n v="750.09"/>
        <n v="750.3"/>
        <n v="750.76"/>
        <n v="750.86"/>
        <n v="752.36"/>
        <n v="752.79"/>
        <n v="752.97"/>
        <n v="753.06"/>
        <n v="753.13"/>
        <n v="754.13"/>
        <n v="755.16"/>
        <n v="755.58"/>
        <n v="755.84"/>
        <n v="756.34"/>
        <n v="756.64"/>
        <n v="756.89"/>
        <n v="757.05"/>
        <n v="757.43"/>
        <n v="759.28"/>
        <n v="759.58"/>
        <n v="760"/>
        <n v="760.11"/>
        <n v="761.75"/>
        <n v="762.04"/>
        <n v="762.39"/>
        <n v="762.82"/>
        <n v="763.07"/>
        <n v="763.27"/>
        <n v="764.09"/>
        <n v="764.47"/>
        <n v="765.29"/>
        <n v="765.78"/>
        <n v="766.24"/>
        <n v="766.61"/>
        <n v="767.03"/>
        <n v="767.45"/>
        <n v="769.51"/>
        <n v="770.09"/>
        <n v="771.03"/>
        <n v="771.84"/>
        <n v="771.85"/>
        <n v="772.19"/>
        <n v="772.26"/>
        <n v="773.12"/>
        <n v="773.32"/>
        <n v="773.81"/>
        <n v="774.15"/>
        <n v="774.34"/>
        <n v="774.93"/>
        <n v="775.19"/>
        <n v="775.29"/>
        <n v="775.3"/>
        <n v="776.4"/>
        <n v="777.07"/>
        <n v="777.56"/>
        <n v="779.3"/>
        <n v="779.87"/>
        <n v="780.88"/>
        <n v="783.11"/>
        <n v="783.75"/>
        <n v="786.26"/>
        <n v="786.49"/>
        <n v="786.53"/>
        <n v="787.52"/>
        <n v="787.94"/>
        <n v="789.09"/>
        <n v="789.34"/>
        <n v="789.36"/>
        <n v="791.02"/>
        <n v="792.31"/>
        <n v="792.34"/>
        <n v="792.47"/>
        <n v="792.54"/>
        <n v="793.34"/>
        <n v="795.69"/>
        <n v="795.85"/>
        <n v="796.78"/>
        <n v="797.13"/>
        <n v="797.34"/>
        <n v="797.73"/>
        <n v="797.82"/>
        <n v="798.12"/>
        <n v="798.24"/>
        <n v="798.47"/>
        <n v="798.67"/>
        <n v="800.9"/>
        <n v="801.5"/>
        <n v="801.72"/>
        <n v="802.66"/>
        <n v="804.19"/>
        <n v="804.5"/>
        <n v="806.1"/>
        <n v="806.11"/>
        <n v="807.34"/>
        <n v="807.38"/>
        <n v="807.48"/>
        <n v="810.04"/>
        <n v="811.07"/>
        <n v="811.16"/>
        <n v="811.31"/>
        <n v="811.67"/>
        <n v="812.29"/>
        <n v="814.81"/>
        <n v="816.83"/>
        <n v="817.54"/>
        <n v="818.75"/>
        <n v="822.68"/>
        <n v="827.07"/>
        <n v="828.52"/>
        <n v="829.77"/>
        <n v="829.98"/>
        <n v="830.07"/>
        <n v="830.4"/>
        <n v="831.02"/>
        <n v="831.83"/>
        <n v="831.88"/>
        <n v="832.71"/>
        <n v="832.84"/>
        <n v="833.37"/>
        <n v="833.66"/>
        <n v="833.84"/>
        <n v="834.13"/>
        <n v="834.92"/>
        <n v="835"/>
        <n v="835.01"/>
        <n v="836.05"/>
        <n v="837.6"/>
        <n v="837.91"/>
        <n v="839.26"/>
        <n v="842.55"/>
        <n v="842.69"/>
        <n v="843.36"/>
        <n v="845.04"/>
        <n v="848.25"/>
        <n v="848.33"/>
        <n v="848.61"/>
        <n v="850.51"/>
        <n v="851"/>
        <n v="851.57"/>
        <n v="852.69"/>
        <n v="854.48"/>
        <n v="854.77"/>
        <n v="855.06"/>
        <n v="855.37"/>
        <n v="856.25"/>
        <n v="857.13"/>
        <n v="857.4"/>
        <n v="858.36"/>
        <n v="859.49"/>
        <n v="860.6"/>
        <n v="860.67"/>
        <n v="861.19"/>
        <n v="861.32"/>
        <n v="862.25"/>
        <n v="862.29"/>
        <n v="863.25"/>
        <n v="863.8"/>
        <n v="864.47"/>
        <n v="866.76"/>
        <n v="868.71"/>
        <n v="869.84"/>
        <n v="870.66"/>
        <n v="871.47"/>
        <n v="872.02"/>
        <n v="873.5"/>
        <n v="874.06"/>
        <n v="874.51"/>
        <n v="874.55"/>
        <n v="874.67"/>
        <n v="875.3"/>
        <n v="876.05"/>
        <n v="878.06"/>
        <n v="879.51"/>
        <n v="880.22"/>
        <n v="880.37"/>
        <n v="881.03"/>
        <n v="881.08"/>
        <n v="881.24"/>
        <n v="881.67"/>
        <n v="882.43"/>
        <n v="882.63"/>
        <n v="883.08"/>
        <n v="883.79"/>
        <n v="885.13"/>
        <n v="890.92"/>
        <n v="891.53"/>
        <n v="893.92"/>
        <n v="894.05"/>
        <n v="894.28"/>
        <n v="896.25"/>
        <n v="898.45"/>
        <n v="900.03"/>
        <n v="900.6"/>
        <n v="900.84"/>
        <n v="902.78"/>
        <n v="903.38"/>
        <n v="904.14"/>
        <n v="906.3"/>
        <n v="909.24"/>
        <n v="909.37"/>
        <n v="913.28"/>
        <n v="914.23"/>
        <n v="915.21"/>
        <n v="916.15"/>
        <n v="916.6"/>
        <n v="918.21"/>
        <n v="918.52"/>
        <n v="919.56"/>
        <n v="919.95"/>
        <n v="920.16"/>
        <n v="920.33"/>
        <n v="921.45"/>
        <n v="924.19"/>
        <n v="924.76"/>
        <n v="925.08"/>
        <n v="925.1"/>
        <n v="925.26"/>
        <n v="925.7"/>
        <n v="925.78"/>
        <n v="932.67"/>
        <n v="933.49"/>
        <n v="935.23"/>
        <n v="937.74"/>
        <n v="937.9"/>
        <n v="938.6"/>
        <n v="938.71"/>
        <n v="939.39"/>
        <n v="942.84"/>
        <n v="944.42"/>
        <n v="945.07"/>
        <n v="948.9"/>
        <n v="950.77"/>
        <n v="953.08"/>
        <n v="956.57"/>
        <n v="956.74"/>
        <n v="966.91"/>
        <n v="967.22"/>
        <n v="968.48"/>
        <n v="969.8"/>
        <n v="969.9"/>
        <n v="969.91"/>
        <n v="974.88"/>
        <n v="975.98"/>
        <n v="979.11"/>
        <n v="979.43"/>
        <n v="981.46"/>
        <n v="986.61"/>
        <n v="991.8"/>
        <n v="991.82"/>
        <n v="992.26"/>
        <n v="993.29"/>
        <n v="994.19"/>
        <n v="994.26"/>
        <n v="995.31"/>
        <n v="995.95"/>
        <n v="997.67"/>
        <n v="998.16"/>
        <n v="999.99"/>
        <n v="1003.62"/>
        <n v="1003.79"/>
        <n v="1004.01"/>
        <n v="1004.5"/>
        <n v="1004.63"/>
        <n v="1005.44"/>
        <n v="1006.08"/>
        <n v="1006.89"/>
        <n v="1007.69"/>
        <n v="1012.84"/>
        <n v="1013.13"/>
        <n v="1013.3"/>
        <n v="1013.93"/>
        <n v="1014.07"/>
        <n v="1026.47"/>
        <n v="1026.84"/>
        <n v="1026.98"/>
        <n v="1027.67"/>
        <n v="1035.4"/>
        <n v="1037.29"/>
        <n v="1037.31"/>
        <n v="1038.6"/>
        <n v="1043.71"/>
        <n v="1046.39"/>
        <n v="1051.67"/>
        <n v="1054.11"/>
        <n v="1062.18"/>
        <n v="1064.91"/>
        <n v="1065.36"/>
        <n v="1069.19"/>
        <n v="1074.36"/>
        <n v="1077.2"/>
        <n v="1080.89"/>
        <n v="1085.7"/>
        <n v="1090.55"/>
        <n v="1092.91"/>
        <n v="1093.98"/>
        <n v="1094.88"/>
        <n v="1096.29"/>
        <n v="1098.38"/>
        <n v="1102.1"/>
        <n v="1103.77"/>
        <n v="1107.06"/>
        <n v="1107.9"/>
        <n v="1116.59"/>
        <n v="1120.95"/>
        <n v="1121.52"/>
        <n v="1134.55"/>
        <n v="1135.82"/>
        <n v="1144.5"/>
        <n v="1149.57"/>
        <n v="1158.35"/>
        <n v="1162.84"/>
        <n v="1163.46"/>
        <n v="1164.34"/>
        <n v="1171.8"/>
        <n v="1172.43"/>
        <n v="1178.92"/>
        <n v="1179.41"/>
        <n v="1192.31"/>
        <n v="1192.85"/>
        <n v="1193"/>
        <n v="1195.65"/>
        <n v="1199.88"/>
        <n v="1202.65"/>
        <n v="1212.66"/>
        <n v="1215.85"/>
        <n v="1221.52"/>
        <n v="1233.82"/>
        <n v="1234.82"/>
        <n v="1247.61"/>
        <n v="1259.93"/>
        <n v="1270.22"/>
        <n v="1274.08"/>
        <n v="1285.53"/>
        <n v="1289.91"/>
        <n v="1294.66"/>
        <n v="1298.26"/>
        <n v="1304.66"/>
        <n v="1315.51"/>
        <n v="1320.39"/>
        <n v="1331.24"/>
        <n v="1343.31"/>
        <n v="1346.84"/>
        <n v="1347.72"/>
        <n v="1347.89"/>
        <n v="1383.21"/>
        <n v="1383.31"/>
        <n v="1420.3"/>
        <n v="1437.35"/>
        <n v="1480.24"/>
        <n v="1480.26"/>
        <n v="1488.89"/>
        <n v="1528.49"/>
        <n v="1542.21"/>
        <n v="1561.53"/>
        <n v="1636.63"/>
        <n v="1644.04"/>
        <n v="1720.37"/>
      </sharedItems>
    </cacheField>
    <cacheField name="CSAT" numFmtId="0">
      <sharedItems containsString="0" containsBlank="1" containsNumber="1" containsInteger="1" minValue="2" maxValue="5" count="5">
        <n v="2"/>
        <n v="3"/>
        <n v="4"/>
        <n v="5"/>
        <m/>
      </sharedItems>
    </cacheField>
    <cacheField name="On Time" numFmtId="0">
      <sharedItems containsSemiMixedTypes="0" containsString="0" containsNumber="1" containsInteger="1" minValue="0" maxValue="1" count="2">
        <n v="0"/>
        <n v="1"/>
      </sharedItems>
    </cacheField>
    <cacheField name="Days Late" numFmtId="0">
      <sharedItems containsSemiMixedTypes="0" containsString="0" containsNumber="1" containsInteger="1" minValue="0" maxValue="3" count="4">
        <n v="0"/>
        <n v="1"/>
        <n v="2"/>
        <n v="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65" createdVersion="3">
  <cacheSource type="worksheet">
    <worksheetSource ref="A21:I86" sheet="P4 Network"/>
  </cacheSource>
  <cacheFields count="9">
    <cacheField name="asset_id" numFmtId="0">
      <sharedItems count="65">
        <s v="CCT-01"/>
        <s v="DES-01"/>
        <s v="DES-02"/>
        <s v="DES-03"/>
        <s v="DES-04"/>
        <s v="DES-05"/>
        <s v="DES-06"/>
        <s v="DES-07"/>
        <s v="DES-08"/>
        <s v="FIR-01"/>
        <s v="HAN-01"/>
        <s v="HAN-02"/>
        <s v="HAN-03"/>
        <s v="HAN-04"/>
        <s v="HAN-05"/>
        <s v="HAN-06"/>
        <s v="HAN-07"/>
        <s v="HAN-08"/>
        <s v="HAN-09"/>
        <s v="HAN-10"/>
        <s v="HAN-11"/>
        <s v="HAN-12"/>
        <s v="LAP-01"/>
        <s v="LAP-02"/>
        <s v="LAP-03"/>
        <s v="LAP-04"/>
        <s v="LAP-05"/>
        <s v="LAP-06"/>
        <s v="LAP-07"/>
        <s v="LAP-08"/>
        <s v="LAP-09"/>
        <s v="LAP-10"/>
        <s v="LAP-11"/>
        <s v="LAP-12"/>
        <s v="LAP-13"/>
        <s v="LAP-14"/>
        <s v="LAP-15"/>
        <s v="LAP-16"/>
        <s v="LAP-17"/>
        <s v="LAP-18"/>
        <s v="LAP-19"/>
        <s v="LAP-20"/>
        <s v="LAP-21"/>
        <s v="LAP-22"/>
        <s v="LAP-23"/>
        <s v="LAP-24"/>
        <s v="LAP-25"/>
        <s v="LAP-26"/>
        <s v="LAP-27"/>
        <s v="LAP-28"/>
        <s v="LAP-29"/>
        <s v="LAP-30"/>
        <s v="PRI-01"/>
        <s v="PRI-02"/>
        <s v="PRI-03"/>
        <s v="SER-01"/>
        <s v="SER-02"/>
        <s v="SER-03"/>
        <s v="SWI-01"/>
        <s v="SWI-02"/>
        <s v="SWI-03"/>
        <s v="WIR-01"/>
        <s v="WIR-02"/>
        <s v="WIR-03"/>
        <s v="WIR-04"/>
      </sharedItems>
    </cacheField>
    <cacheField name="type" numFmtId="0">
      <sharedItems count="9">
        <s v="CCTV NVR"/>
        <s v="Desktop"/>
        <s v="Firewall"/>
        <s v="Handheld scanner"/>
        <s v="Laptop"/>
        <s v="Printer"/>
        <s v="Server"/>
        <s v="Switch"/>
        <s v="Wireless AP"/>
      </sharedItems>
    </cacheField>
    <cacheField name="os_firmware" numFmtId="0">
      <sharedItems count="8">
        <s v="Android 11"/>
        <s v="Cisco IOS"/>
        <s v="pfSense"/>
        <s v="Ubuntu 22.04"/>
        <s v="UniFi"/>
        <s v="Vendor FW"/>
        <s v="Windows 10"/>
        <s v="Windows 11"/>
      </sharedItems>
    </cacheField>
    <cacheField name="vlan" numFmtId="0">
      <sharedItems containsSemiMixedTypes="0" containsString="0" containsNumber="1" containsInteger="1" minValue="10" maxValue="99" count="5">
        <n v="10"/>
        <n v="20"/>
        <n v="30"/>
        <n v="40"/>
        <n v="99"/>
      </sharedItems>
    </cacheField>
    <cacheField name="owner" numFmtId="0">
      <sharedItems count="2">
        <s v="IT"/>
        <s v="Operations"/>
      </sharedItems>
    </cacheField>
    <cacheField name="criticality" numFmtId="0">
      <sharedItems count="3">
        <s v="High"/>
        <s v="Low"/>
        <s v="Medium"/>
      </sharedItems>
    </cacheField>
    <cacheField name="patched_before" numFmtId="0">
      <sharedItems count="2">
        <s v="No"/>
        <s v="Yes"/>
      </sharedItems>
    </cacheField>
    <cacheField name="patched_after" numFmtId="0">
      <sharedItems count="2">
        <s v="No"/>
        <s v="Yes"/>
      </sharedItems>
    </cacheField>
    <cacheField name="disk_encrypted" numFmtId="0">
      <sharedItems containsBlank="1" count="3">
        <s v="No"/>
        <s v="Yes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cordCount="233" createdVersion="3">
  <cacheSource type="worksheet">
    <worksheetSource ref="A4:L237" sheet="P5 Exceptions"/>
  </cacheSource>
  <cacheFields count="12">
    <cacheField name="Severity" numFmtId="0">
      <sharedItems count="3">
        <s v="Critical"/>
        <s v="High"/>
        <s v="Medium"/>
      </sharedItems>
    </cacheField>
    <cacheField name="Exception" numFmtId="0">
      <sharedItems count="6">
        <s v="Address / consignee issue"/>
        <s v="Customs hold &gt; 48h"/>
        <s v="Healthcare shipment at risk"/>
        <s v="No scan in 24h"/>
        <s v="SLA at risk (&lt;12h to due)"/>
        <s v="SLA breached"/>
      </sharedItems>
    </cacheField>
    <cacheField name="Shipment Id" numFmtId="0">
      <sharedItems count="177">
        <s v="AWB8800000006"/>
        <s v="AWB8800000012"/>
        <s v="AWB8800000014"/>
        <s v="AWB8800000018"/>
        <s v="AWB8800000019"/>
        <s v="AWB8800000020"/>
        <s v="AWB8800000024"/>
        <s v="AWB8800000025"/>
        <s v="AWB8800000029"/>
        <s v="AWB8800000032"/>
        <s v="AWB8800000034"/>
        <s v="AWB8800000035"/>
        <s v="AWB8800000039"/>
        <s v="AWB8800000041"/>
        <s v="AWB8800000043"/>
        <s v="AWB8800000044"/>
        <s v="AWB8800000046"/>
        <s v="AWB8800000048"/>
        <s v="AWB8800000055"/>
        <s v="AWB8800000056"/>
        <s v="AWB8800000057"/>
        <s v="AWB8800000065"/>
        <s v="AWB8800000066"/>
        <s v="AWB8800000069"/>
        <s v="AWB8800000070"/>
        <s v="AWB8800000073"/>
        <s v="AWB8800000076"/>
        <s v="AWB8800000077"/>
        <s v="AWB8800000080"/>
        <s v="AWB8800000083"/>
        <s v="AWB8800000085"/>
        <s v="AWB8800000089"/>
        <s v="AWB8800000091"/>
        <s v="AWB8800000099"/>
        <s v="AWB8800000104"/>
        <s v="AWB8800000108"/>
        <s v="AWB8800000109"/>
        <s v="AWB8800000111"/>
        <s v="AWB8800000113"/>
        <s v="AWB8800000121"/>
        <s v="AWB8800000124"/>
        <s v="AWB8800000125"/>
        <s v="AWB8800000129"/>
        <s v="AWB8800000134"/>
        <s v="AWB8800000143"/>
        <s v="AWB8800000144"/>
        <s v="AWB8800000157"/>
        <s v="AWB8800000162"/>
        <s v="AWB8800000168"/>
        <s v="AWB8800000172"/>
        <s v="AWB8800000173"/>
        <s v="AWB8800000176"/>
        <s v="AWB8800000184"/>
        <s v="AWB8800000186"/>
        <s v="AWB8800000187"/>
        <s v="AWB8800000188"/>
        <s v="AWB8800000189"/>
        <s v="AWB8800000190"/>
        <s v="AWB8800000193"/>
        <s v="AWB8800000201"/>
        <s v="AWB8800000203"/>
        <s v="AWB8800000206"/>
        <s v="AWB8800000208"/>
        <s v="AWB8800000210"/>
        <s v="AWB8800000219"/>
        <s v="AWB8800000220"/>
        <s v="AWB8800000221"/>
        <s v="AWB8800000222"/>
        <s v="AWB8800000226"/>
        <s v="AWB8800000239"/>
        <s v="AWB8800000245"/>
        <s v="AWB8800000246"/>
        <s v="AWB8800000253"/>
        <s v="AWB8800000257"/>
        <s v="AWB8800000260"/>
        <s v="AWB8800000261"/>
        <s v="AWB8800000263"/>
        <s v="AWB8800000264"/>
        <s v="AWB8800000266"/>
        <s v="AWB8800000273"/>
        <s v="AWB8800000274"/>
        <s v="AWB8800000276"/>
        <s v="AWB8800000281"/>
        <s v="AWB8800000284"/>
        <s v="AWB8800000286"/>
        <s v="AWB8800000291"/>
        <s v="AWB8800000294"/>
        <s v="AWB8800000298"/>
        <s v="AWB8800000300"/>
        <s v="AWB8800000303"/>
        <s v="AWB8800000309"/>
        <s v="AWB8800000313"/>
        <s v="AWB8800000318"/>
        <s v="AWB8800000321"/>
        <s v="AWB8800000330"/>
        <s v="AWB8800000331"/>
        <s v="AWB8800000334"/>
        <s v="AWB8800000336"/>
        <s v="AWB8800000337"/>
        <s v="AWB8800000343"/>
        <s v="AWB8800000345"/>
        <s v="AWB8800000347"/>
        <s v="AWB8800000359"/>
        <s v="AWB8800000360"/>
        <s v="AWB8800000364"/>
        <s v="AWB8800000366"/>
        <s v="AWB8800000367"/>
        <s v="AWB8800000376"/>
        <s v="AWB8800000378"/>
        <s v="AWB8800000380"/>
        <s v="AWB8800000382"/>
        <s v="AWB8800000385"/>
        <s v="AWB8800000389"/>
        <s v="AWB8800000393"/>
        <s v="AWB8800000394"/>
        <s v="AWB8800000398"/>
        <s v="AWB8800000399"/>
        <s v="AWB8800000401"/>
        <s v="AWB8800000402"/>
        <s v="AWB8800000410"/>
        <s v="AWB8800000416"/>
        <s v="AWB8800000419"/>
        <s v="AWB8800000420"/>
        <s v="AWB8800000423"/>
        <s v="AWB8800000425"/>
        <s v="AWB8800000428"/>
        <s v="AWB8800000430"/>
        <s v="AWB8800000434"/>
        <s v="AWB8800000436"/>
        <s v="AWB8800000438"/>
        <s v="AWB8800000446"/>
        <s v="AWB8800000447"/>
        <s v="AWB8800000451"/>
        <s v="AWB8800000452"/>
        <s v="AWB8800000453"/>
        <s v="AWB8800000455"/>
        <s v="AWB8800000461"/>
        <s v="AWB8800000464"/>
        <s v="AWB8800000465"/>
        <s v="AWB8800000474"/>
        <s v="AWB8800000481"/>
        <s v="AWB8800000483"/>
        <s v="AWB8800000487"/>
        <s v="AWB8800000489"/>
        <s v="AWB8800000490"/>
        <s v="AWB8800000501"/>
        <s v="AWB8800000503"/>
        <s v="AWB8800000504"/>
        <s v="AWB8800000510"/>
        <s v="AWB8800000513"/>
        <s v="AWB8800000521"/>
        <s v="AWB8800000526"/>
        <s v="AWB8800000529"/>
        <s v="AWB8800000535"/>
        <s v="AWB8800000536"/>
        <s v="AWB8800000539"/>
        <s v="AWB8800000541"/>
        <s v="AWB8800000543"/>
        <s v="AWB8800000544"/>
        <s v="AWB8800000546"/>
        <s v="AWB8800000549"/>
        <s v="AWB8800000552"/>
        <s v="AWB8800000553"/>
        <s v="AWB8800000557"/>
        <s v="AWB8800000558"/>
        <s v="AWB8800000563"/>
        <s v="AWB8800000565"/>
        <s v="AWB8800000569"/>
        <s v="AWB8800000570"/>
        <s v="AWB8800000572"/>
        <s v="AWB8800000573"/>
        <s v="AWB8800000574"/>
        <s v="AWB8800000576"/>
        <s v="AWB8800000582"/>
        <s v="AWB8800000584"/>
        <s v="AWB8800000585"/>
        <s v="AWB8800000595"/>
      </sharedItems>
    </cacheField>
    <cacheField name="Customer" numFmtId="0">
      <sharedItems count="7">
        <s v="AutoParts Hub"/>
        <s v="Beauty Box"/>
        <s v="BookNook"/>
        <s v="HomeGoods Online"/>
        <s v="Online Fashion Co"/>
        <s v="PharmaLink SA"/>
        <s v="TechDirect"/>
      </sharedItems>
    </cacheField>
    <cacheField name="Priority" numFmtId="0">
      <sharedItems count="3">
        <s v="Express"/>
        <s v="Healthcare"/>
        <s v="Standard"/>
      </sharedItems>
    </cacheField>
    <cacheField name="Status" numFmtId="0">
      <sharedItems count="6">
        <s v="Address Query"/>
        <s v="At Origin Hub"/>
        <s v="Consignee Unavailable"/>
        <s v="Customs Hold"/>
        <s v="In Transit"/>
        <s v="Out for Delivery"/>
      </sharedItems>
    </cacheField>
    <cacheField name="Origin" numFmtId="0">
      <sharedItems count="6">
        <s v="CPT"/>
        <s v="DUR"/>
        <s v="DXB"/>
        <s v="FRA"/>
        <s v="JNB"/>
        <s v="LHR"/>
      </sharedItems>
    </cacheField>
    <cacheField name="Destination" numFmtId="0">
      <sharedItems count="5">
        <s v="BFN"/>
        <s v="CPT"/>
        <s v="DUR"/>
        <s v="JNB"/>
        <s v="PLZ"/>
      </sharedItems>
    </cacheField>
    <cacheField name="Hours Since Scan" numFmtId="0">
      <sharedItems containsSemiMixedTypes="0" containsString="0" containsNumber="1" minValue="0.8" maxValue="80.6" count="146">
        <n v="0.8"/>
        <n v="1.3"/>
        <n v="1.9"/>
        <n v="2"/>
        <n v="2.3"/>
        <n v="2.4"/>
        <n v="2.6"/>
        <n v="3.1"/>
        <n v="3.4"/>
        <n v="3.5"/>
        <n v="3.6"/>
        <n v="3.7"/>
        <n v="4.1"/>
        <n v="4.2"/>
        <n v="4.3"/>
        <n v="4.4"/>
        <n v="4.7"/>
        <n v="4.9"/>
        <n v="5.1"/>
        <n v="5.2"/>
        <n v="5.3"/>
        <n v="5.4"/>
        <n v="5.6"/>
        <n v="5.7"/>
        <n v="5.8"/>
        <n v="6"/>
        <n v="6.1"/>
        <n v="6.2"/>
        <n v="6.3"/>
        <n v="6.5"/>
        <n v="6.7"/>
        <n v="7.1"/>
        <n v="7.3"/>
        <n v="7.4"/>
        <n v="7.9"/>
        <n v="8.2"/>
        <n v="8.4"/>
        <n v="8.8"/>
        <n v="9"/>
        <n v="9.2"/>
        <n v="10"/>
        <n v="10.3"/>
        <n v="10.4"/>
        <n v="10.7"/>
        <n v="11.3"/>
        <n v="11.4"/>
        <n v="11.5"/>
        <n v="11.8"/>
        <n v="11.9"/>
        <n v="12.2"/>
        <n v="12.4"/>
        <n v="12.9"/>
        <n v="13.2"/>
        <n v="13.3"/>
        <n v="14.1"/>
        <n v="16.3"/>
        <n v="16.5"/>
        <n v="16.9"/>
        <n v="20.8"/>
        <n v="21.8"/>
        <n v="23.3"/>
        <n v="23.4"/>
        <n v="24.1"/>
        <n v="24.2"/>
        <n v="24.3"/>
        <n v="24.4"/>
        <n v="24.7"/>
        <n v="24.8"/>
        <n v="25.3"/>
        <n v="25.4"/>
        <n v="25.9"/>
        <n v="26.4"/>
        <n v="26.5"/>
        <n v="27"/>
        <n v="27.1"/>
        <n v="27.2"/>
        <n v="28.4"/>
        <n v="29"/>
        <n v="29.2"/>
        <n v="29.3"/>
        <n v="29.6"/>
        <n v="30"/>
        <n v="30.3"/>
        <n v="30.4"/>
        <n v="31.1"/>
        <n v="31.3"/>
        <n v="31.8"/>
        <n v="32.6"/>
        <n v="32.7"/>
        <n v="32.8"/>
        <n v="33.4"/>
        <n v="33.8"/>
        <n v="36.3"/>
        <n v="36.5"/>
        <n v="36.8"/>
        <n v="37.1"/>
        <n v="37.2"/>
        <n v="37.6"/>
        <n v="39"/>
        <n v="41.1"/>
        <n v="41.9"/>
        <n v="42"/>
        <n v="43.2"/>
        <n v="43.4"/>
        <n v="44.3"/>
        <n v="45.3"/>
        <n v="45.6"/>
        <n v="46.2"/>
        <n v="46.5"/>
        <n v="47.7"/>
        <n v="48.6"/>
        <n v="48.7"/>
        <n v="50.7"/>
        <n v="50.9"/>
        <n v="51.7"/>
        <n v="52.6"/>
        <n v="53.3"/>
        <n v="55"/>
        <n v="55.5"/>
        <n v="55.7"/>
        <n v="56.1"/>
        <n v="57.3"/>
        <n v="57.5"/>
        <n v="57.6"/>
        <n v="57.8"/>
        <n v="58.1"/>
        <n v="58.6"/>
        <n v="58.7"/>
        <n v="58.9"/>
        <n v="59.1"/>
        <n v="59.5"/>
        <n v="59.8"/>
        <n v="60.1"/>
        <n v="60.4"/>
        <n v="60.6"/>
        <n v="60.8"/>
        <n v="62.6"/>
        <n v="64.5"/>
        <n v="64.7"/>
        <n v="65.8"/>
        <n v="70.2"/>
        <n v="70.5"/>
        <n v="70.9"/>
        <n v="76.7"/>
        <n v="78"/>
        <n v="80.6"/>
      </sharedItems>
    </cacheField>
    <cacheField name="Hours To Due" numFmtId="0">
      <sharedItems containsSemiMixedTypes="0" containsString="0" containsNumber="1" minValue="-24.4" maxValue="88.5" count="162">
        <n v="-24.4"/>
        <n v="-20.8"/>
        <n v="-20"/>
        <n v="-11.4"/>
        <n v="-10"/>
        <n v="-8.8"/>
        <n v="-7.2"/>
        <n v="-5.6"/>
        <n v="-2.9"/>
        <n v="-2"/>
        <n v="-1.7"/>
        <n v="-1.5"/>
        <n v="-1.1"/>
        <n v="-0.3"/>
        <n v="0.4"/>
        <n v="0.9"/>
        <n v="1"/>
        <n v="2.8"/>
        <n v="3.2"/>
        <n v="5"/>
        <n v="6"/>
        <n v="7.4"/>
        <n v="7.7"/>
        <n v="8.3"/>
        <n v="8.4"/>
        <n v="9"/>
        <n v="9.6"/>
        <n v="9.9"/>
        <n v="10.2"/>
        <n v="10.3"/>
        <n v="10.6"/>
        <n v="10.9"/>
        <n v="11"/>
        <n v="11.3"/>
        <n v="11.5"/>
        <n v="11.7"/>
        <n v="12.2"/>
        <n v="16"/>
        <n v="16.9"/>
        <n v="17.8"/>
        <n v="17.9"/>
        <n v="18.3"/>
        <n v="19"/>
        <n v="20.2"/>
        <n v="20.5"/>
        <n v="21.4"/>
        <n v="21.9"/>
        <n v="22.1"/>
        <n v="22.4"/>
        <n v="22.8"/>
        <n v="23.9"/>
        <n v="24"/>
        <n v="24.1"/>
        <n v="24.3"/>
        <n v="25.2"/>
        <n v="26.1"/>
        <n v="26.2"/>
        <n v="27"/>
        <n v="27.5"/>
        <n v="28.1"/>
        <n v="29"/>
        <n v="29.9"/>
        <n v="30"/>
        <n v="30.9"/>
        <n v="31.2"/>
        <n v="31.4"/>
        <n v="31.5"/>
        <n v="31.6"/>
        <n v="31.7"/>
        <n v="32.7"/>
        <n v="33.5"/>
        <n v="33.7"/>
        <n v="33.8"/>
        <n v="33.9"/>
        <n v="34.2"/>
        <n v="34.3"/>
        <n v="34.9"/>
        <n v="35.2"/>
        <n v="35.9"/>
        <n v="36.1"/>
        <n v="36.3"/>
        <n v="36.8"/>
        <n v="37.1"/>
        <n v="37.2"/>
        <n v="37.5"/>
        <n v="38.1"/>
        <n v="38.6"/>
        <n v="38.7"/>
        <n v="38.9"/>
        <n v="39.9"/>
        <n v="40.1"/>
        <n v="40.5"/>
        <n v="40.7"/>
        <n v="41"/>
        <n v="41.1"/>
        <n v="41.8"/>
        <n v="42.1"/>
        <n v="43.8"/>
        <n v="44"/>
        <n v="44.8"/>
        <n v="45"/>
        <n v="45.4"/>
        <n v="45.6"/>
        <n v="46.7"/>
        <n v="47"/>
        <n v="48.3"/>
        <n v="48.4"/>
        <n v="48.5"/>
        <n v="48.9"/>
        <n v="49.3"/>
        <n v="49.4"/>
        <n v="49.6"/>
        <n v="49.8"/>
        <n v="50.3"/>
        <n v="51.3"/>
        <n v="52.1"/>
        <n v="52.7"/>
        <n v="53"/>
        <n v="54"/>
        <n v="54.2"/>
        <n v="54.7"/>
        <n v="54.8"/>
        <n v="55.2"/>
        <n v="55.4"/>
        <n v="55.5"/>
        <n v="56.7"/>
        <n v="57.3"/>
        <n v="57.8"/>
        <n v="59.2"/>
        <n v="59.4"/>
        <n v="59.5"/>
        <n v="59.9"/>
        <n v="60.4"/>
        <n v="60.5"/>
        <n v="61"/>
        <n v="61.5"/>
        <n v="63.4"/>
        <n v="63.5"/>
        <n v="64"/>
        <n v="64.3"/>
        <n v="64.7"/>
        <n v="65.3"/>
        <n v="65.9"/>
        <n v="66.9"/>
        <n v="67.9"/>
        <n v="68"/>
        <n v="68.2"/>
        <n v="69.3"/>
        <n v="71"/>
        <n v="72.2"/>
        <n v="72.6"/>
        <n v="73.6"/>
        <n v="74.2"/>
        <n v="74.6"/>
        <n v="78"/>
        <n v="79.4"/>
        <n v="80.9"/>
        <n v="81.1"/>
        <n v="81.7"/>
        <n v="82"/>
        <n v="84.8"/>
        <n v="88.5"/>
      </sharedItems>
    </cacheField>
    <cacheField name="Owner" numFmtId="0">
      <sharedItems count="4">
        <s v="Clearance Team"/>
        <s v="Customer Service"/>
        <s v="Network Control"/>
        <s v="Ops Team Lead"/>
      </sharedItems>
    </cacheField>
    <cacheField name="Action" numFmtId="0">
      <sharedItems count="6">
        <s v="Chase missing documents / duties with broker and consignee"/>
        <s v="Contact consignee; confirm address and delivery slot"/>
        <s v="Escalate to duty manager; protect cold-chain / priority handling"/>
        <s v="Prioritise on next linehaul; pre-alert delivery courier"/>
        <s v="Proactive customer update + root-cause code"/>
        <s v="Trace last known location with hub; request manual scan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cordCount="2500" createdVersion="3">
  <cacheSource type="worksheet">
    <worksheetSource ref="A4:L2504" sheet="P7 Service Desk"/>
  </cacheSource>
  <cacheFields count="12">
    <cacheField name="Ticket ID" numFmtId="0">
      <sharedItems count="2500">
        <s v="INC100000"/>
        <s v="INC100004"/>
        <s v="INC100005"/>
        <s v="INC100006"/>
        <s v="INC100009"/>
        <s v="INC100012"/>
        <s v="INC100014"/>
        <s v="INC100015"/>
        <s v="INC100019"/>
        <s v="INC100020"/>
        <s v="INC100027"/>
        <s v="INC100028"/>
        <s v="INC100029"/>
        <s v="INC100030"/>
        <s v="INC100031"/>
        <s v="INC100032"/>
        <s v="INC100033"/>
        <s v="INC100039"/>
        <s v="INC100040"/>
        <s v="INC100046"/>
        <s v="INC100047"/>
        <s v="INC100049"/>
        <s v="INC100051"/>
        <s v="INC100052"/>
        <s v="INC100053"/>
        <s v="INC100054"/>
        <s v="INC100059"/>
        <s v="INC100064"/>
        <s v="INC100065"/>
        <s v="INC100067"/>
        <s v="INC100068"/>
        <s v="INC100073"/>
        <s v="INC100075"/>
        <s v="INC100076"/>
        <s v="INC100079"/>
        <s v="INC100084"/>
        <s v="INC100086"/>
        <s v="INC100087"/>
        <s v="INC100089"/>
        <s v="INC100095"/>
        <s v="INC100096"/>
        <s v="INC100097"/>
        <s v="INC100101"/>
        <s v="INC100106"/>
        <s v="INC100108"/>
        <s v="INC100111"/>
        <s v="INC100115"/>
        <s v="INC100120"/>
        <s v="INC100124"/>
        <s v="INC100126"/>
        <s v="INC100129"/>
        <s v="INC100130"/>
        <s v="INC100131"/>
        <s v="INC100132"/>
        <s v="INC100133"/>
        <s v="INC100136"/>
        <s v="INC100139"/>
        <s v="INC100141"/>
        <s v="INC100142"/>
        <s v="INC100146"/>
        <s v="INC100148"/>
        <s v="INC100149"/>
        <s v="INC100150"/>
        <s v="INC100151"/>
        <s v="INC100152"/>
        <s v="INC100153"/>
        <s v="INC100157"/>
        <s v="INC100159"/>
        <s v="INC100163"/>
        <s v="INC100164"/>
        <s v="INC100165"/>
        <s v="INC100167"/>
        <s v="INC100168"/>
        <s v="INC100169"/>
        <s v="INC100170"/>
        <s v="INC100173"/>
        <s v="INC100175"/>
        <s v="INC100177"/>
        <s v="INC100178"/>
        <s v="INC100179"/>
        <s v="INC100181"/>
        <s v="INC100183"/>
        <s v="INC100184"/>
        <s v="INC100186"/>
        <s v="INC100189"/>
        <s v="INC100191"/>
        <s v="INC100194"/>
        <s v="INC100195"/>
        <s v="INC100202"/>
        <s v="INC100203"/>
        <s v="INC100207"/>
        <s v="INC100219"/>
        <s v="INC100220"/>
        <s v="INC100221"/>
        <s v="INC100222"/>
        <s v="INC100225"/>
        <s v="INC100227"/>
        <s v="INC100228"/>
        <s v="INC100230"/>
        <s v="INC100231"/>
        <s v="INC100232"/>
        <s v="INC100234"/>
        <s v="INC100238"/>
        <s v="INC100240"/>
        <s v="INC100242"/>
        <s v="INC100244"/>
        <s v="INC100245"/>
        <s v="INC100246"/>
        <s v="INC100248"/>
        <s v="INC100251"/>
        <s v="INC100254"/>
        <s v="INC100258"/>
        <s v="INC100261"/>
        <s v="INC100264"/>
        <s v="INC100265"/>
        <s v="INC100266"/>
        <s v="INC100267"/>
        <s v="INC100269"/>
        <s v="INC100278"/>
        <s v="INC100279"/>
        <s v="INC100280"/>
        <s v="INC100281"/>
        <s v="INC100284"/>
        <s v="INC100285"/>
        <s v="INC100286"/>
        <s v="INC100288"/>
        <s v="INC100293"/>
        <s v="INC100295"/>
        <s v="INC100297"/>
        <s v="INC100301"/>
        <s v="INC100302"/>
        <s v="INC100308"/>
        <s v="INC100309"/>
        <s v="INC100310"/>
        <s v="INC100311"/>
        <s v="INC100314"/>
        <s v="INC100315"/>
        <s v="INC100317"/>
        <s v="INC100318"/>
        <s v="INC100321"/>
        <s v="INC100323"/>
        <s v="INC100324"/>
        <s v="INC100325"/>
        <s v="INC100329"/>
        <s v="INC100336"/>
        <s v="INC100337"/>
        <s v="INC100338"/>
        <s v="INC100340"/>
        <s v="INC100342"/>
        <s v="INC100345"/>
        <s v="INC100347"/>
        <s v="INC100350"/>
        <s v="INC100353"/>
        <s v="INC100355"/>
        <s v="INC100356"/>
        <s v="INC100359"/>
        <s v="INC100363"/>
        <s v="INC100365"/>
        <s v="INC100366"/>
        <s v="INC100374"/>
        <s v="INC100375"/>
        <s v="INC100376"/>
        <s v="INC100378"/>
        <s v="INC100379"/>
        <s v="INC100385"/>
        <s v="INC100388"/>
        <s v="INC100390"/>
        <s v="INC100391"/>
        <s v="INC100394"/>
        <s v="INC100395"/>
        <s v="INC100399"/>
        <s v="INC100400"/>
        <s v="INC100401"/>
        <s v="INC100405"/>
        <s v="INC100406"/>
        <s v="INC100409"/>
        <s v="INC100411"/>
        <s v="INC100412"/>
        <s v="INC100413"/>
        <s v="INC100416"/>
        <s v="INC100417"/>
        <s v="INC100418"/>
        <s v="INC100419"/>
        <s v="INC100420"/>
        <s v="INC100421"/>
        <s v="INC100422"/>
        <s v="INC100423"/>
        <s v="INC100424"/>
        <s v="INC100425"/>
        <s v="INC100426"/>
        <s v="INC100428"/>
        <s v="INC100430"/>
        <s v="INC100432"/>
        <s v="INC100437"/>
        <s v="INC100443"/>
        <s v="INC100444"/>
        <s v="INC100445"/>
        <s v="INC100446"/>
        <s v="INC100447"/>
        <s v="INC100448"/>
        <s v="INC100452"/>
        <s v="INC100453"/>
        <s v="INC100454"/>
        <s v="INC100457"/>
        <s v="INC100461"/>
        <s v="INC100463"/>
        <s v="INC100464"/>
        <s v="INC100466"/>
        <s v="INC100467"/>
        <s v="INC100468"/>
        <s v="INC100470"/>
        <s v="INC100472"/>
        <s v="INC100473"/>
        <s v="INC100475"/>
        <s v="INC100476"/>
        <s v="INC100477"/>
        <s v="INC100478"/>
        <s v="INC100480"/>
        <s v="INC100481"/>
        <s v="INC100482"/>
        <s v="INC100489"/>
        <s v="INC100491"/>
        <s v="INC100494"/>
        <s v="INC100495"/>
        <s v="INC100496"/>
        <s v="INC100498"/>
        <s v="INC100499"/>
        <s v="INC100503"/>
        <s v="INC100508"/>
        <s v="INC100510"/>
        <s v="INC100514"/>
        <s v="INC100515"/>
        <s v="INC100516"/>
        <s v="INC100517"/>
        <s v="INC100521"/>
        <s v="INC100523"/>
        <s v="INC100525"/>
        <s v="INC100526"/>
        <s v="INC100527"/>
        <s v="INC100531"/>
        <s v="INC100532"/>
        <s v="INC100533"/>
        <s v="INC100541"/>
        <s v="INC100544"/>
        <s v="INC100546"/>
        <s v="INC100547"/>
        <s v="INC100555"/>
        <s v="INC100557"/>
        <s v="INC100559"/>
        <s v="INC100560"/>
        <s v="INC100563"/>
        <s v="INC100564"/>
        <s v="INC100569"/>
        <s v="INC100570"/>
        <s v="INC100571"/>
        <s v="INC100574"/>
        <s v="INC100575"/>
        <s v="INC100576"/>
        <s v="INC100578"/>
        <s v="INC100579"/>
        <s v="INC100580"/>
        <s v="INC100583"/>
        <s v="INC100584"/>
        <s v="INC100586"/>
        <s v="INC100589"/>
        <s v="INC100590"/>
        <s v="INC100591"/>
        <s v="INC100594"/>
        <s v="INC100599"/>
        <s v="INC100600"/>
        <s v="INC100601"/>
        <s v="INC100603"/>
        <s v="INC100604"/>
        <s v="INC100606"/>
        <s v="INC100607"/>
        <s v="INC100608"/>
        <s v="INC100611"/>
        <s v="INC100613"/>
        <s v="INC100619"/>
        <s v="INC100621"/>
        <s v="INC100622"/>
        <s v="INC100623"/>
        <s v="INC100626"/>
        <s v="INC100629"/>
        <s v="INC100634"/>
        <s v="INC100637"/>
        <s v="INC100638"/>
        <s v="INC100641"/>
        <s v="INC100646"/>
        <s v="INC100649"/>
        <s v="INC100650"/>
        <s v="INC100651"/>
        <s v="INC100653"/>
        <s v="INC100656"/>
        <s v="INC100659"/>
        <s v="INC100661"/>
        <s v="INC100662"/>
        <s v="INC100665"/>
        <s v="INC100667"/>
        <s v="INC100668"/>
        <s v="INC100673"/>
        <s v="INC100674"/>
        <s v="INC100675"/>
        <s v="INC100678"/>
        <s v="INC100684"/>
        <s v="INC100685"/>
        <s v="INC100688"/>
        <s v="INC100690"/>
        <s v="INC100691"/>
        <s v="INC100695"/>
        <s v="INC100697"/>
        <s v="INC100698"/>
        <s v="INC100699"/>
        <s v="INC100700"/>
        <s v="INC100702"/>
        <s v="INC100703"/>
        <s v="INC100709"/>
        <s v="INC100710"/>
        <s v="INC100711"/>
        <s v="INC100714"/>
        <s v="INC100715"/>
        <s v="INC100716"/>
        <s v="INC100720"/>
        <s v="INC100722"/>
        <s v="INC100728"/>
        <s v="INC100729"/>
        <s v="INC100734"/>
        <s v="INC100735"/>
        <s v="INC100736"/>
        <s v="INC100737"/>
        <s v="INC100739"/>
        <s v="INC100743"/>
        <s v="INC100744"/>
        <s v="INC100748"/>
        <s v="INC100749"/>
        <s v="INC100752"/>
        <s v="INC100753"/>
        <s v="INC100755"/>
        <s v="INC100757"/>
        <s v="INC100758"/>
        <s v="INC100760"/>
        <s v="INC100767"/>
        <s v="INC100769"/>
        <s v="INC100771"/>
        <s v="INC100775"/>
        <s v="INC100776"/>
        <s v="INC100777"/>
        <s v="INC100781"/>
        <s v="INC100782"/>
        <s v="INC100784"/>
        <s v="INC100786"/>
        <s v="INC100789"/>
        <s v="INC100791"/>
        <s v="INC100792"/>
        <s v="INC100793"/>
        <s v="INC100795"/>
        <s v="INC100796"/>
        <s v="INC100797"/>
        <s v="INC100802"/>
        <s v="INC100805"/>
        <s v="INC100807"/>
        <s v="INC100809"/>
        <s v="INC100810"/>
        <s v="INC100812"/>
        <s v="INC100814"/>
        <s v="INC100815"/>
        <s v="INC100816"/>
        <s v="INC100818"/>
        <s v="INC100824"/>
        <s v="INC100825"/>
        <s v="INC100831"/>
        <s v="INC100833"/>
        <s v="INC100834"/>
        <s v="INC100838"/>
        <s v="INC100840"/>
        <s v="INC100842"/>
        <s v="INC100843"/>
        <s v="INC100845"/>
        <s v="INC100847"/>
        <s v="INC100848"/>
        <s v="INC100849"/>
        <s v="INC100850"/>
        <s v="INC100853"/>
        <s v="INC100855"/>
        <s v="INC100856"/>
        <s v="INC100857"/>
        <s v="INC100858"/>
        <s v="INC100859"/>
        <s v="INC100865"/>
        <s v="INC100866"/>
        <s v="INC100869"/>
        <s v="INC100871"/>
        <s v="INC100872"/>
        <s v="INC100874"/>
        <s v="INC100875"/>
        <s v="INC100877"/>
        <s v="INC100878"/>
        <s v="INC100883"/>
        <s v="INC100884"/>
        <s v="INC100887"/>
        <s v="INC100889"/>
        <s v="INC100890"/>
        <s v="INC100894"/>
        <s v="INC100896"/>
        <s v="INC100900"/>
        <s v="INC100901"/>
        <s v="INC100902"/>
        <s v="INC100909"/>
        <s v="INC100911"/>
        <s v="INC100917"/>
        <s v="INC100919"/>
        <s v="INC100927"/>
        <s v="INC100928"/>
        <s v="INC100929"/>
        <s v="INC100932"/>
        <s v="INC100934"/>
        <s v="INC100938"/>
        <s v="INC100944"/>
        <s v="INC100945"/>
        <s v="INC100946"/>
        <s v="INC100947"/>
        <s v="INC100948"/>
        <s v="INC100952"/>
        <s v="INC100953"/>
        <s v="INC100955"/>
        <s v="INC100958"/>
        <s v="INC100959"/>
        <s v="INC100960"/>
        <s v="INC100963"/>
        <s v="INC100964"/>
        <s v="INC100966"/>
        <s v="INC100969"/>
        <s v="INC100975"/>
        <s v="INC100976"/>
        <s v="INC100978"/>
        <s v="INC100979"/>
        <s v="INC100980"/>
        <s v="INC100981"/>
        <s v="INC100982"/>
        <s v="INC100983"/>
        <s v="INC100985"/>
        <s v="INC100987"/>
        <s v="INC100994"/>
        <s v="INC100998"/>
        <s v="INC100999"/>
        <s v="INC101002"/>
        <s v="INC101004"/>
        <s v="INC101006"/>
        <s v="INC101008"/>
        <s v="INC101010"/>
        <s v="INC101013"/>
        <s v="INC101015"/>
        <s v="INC101020"/>
        <s v="INC101021"/>
        <s v="INC101023"/>
        <s v="INC101025"/>
        <s v="INC101028"/>
        <s v="INC101029"/>
        <s v="INC101030"/>
        <s v="INC101031"/>
        <s v="INC101034"/>
        <s v="INC101035"/>
        <s v="INC101036"/>
        <s v="INC101039"/>
        <s v="INC101047"/>
        <s v="INC101048"/>
        <s v="INC101050"/>
        <s v="INC101055"/>
        <s v="INC101056"/>
        <s v="INC101059"/>
        <s v="INC101062"/>
        <s v="INC101064"/>
        <s v="INC101065"/>
        <s v="INC101066"/>
        <s v="INC101067"/>
        <s v="INC101069"/>
        <s v="INC101070"/>
        <s v="INC101071"/>
        <s v="INC101072"/>
        <s v="INC101073"/>
        <s v="INC101074"/>
        <s v="INC101081"/>
        <s v="INC101089"/>
        <s v="INC101092"/>
        <s v="INC101095"/>
        <s v="INC101096"/>
        <s v="INC101098"/>
        <s v="INC101101"/>
        <s v="INC101103"/>
        <s v="INC101105"/>
        <s v="INC101107"/>
        <s v="INC101108"/>
        <s v="INC101110"/>
        <s v="INC101114"/>
        <s v="INC101116"/>
        <s v="INC101118"/>
        <s v="INC101121"/>
        <s v="INC101123"/>
        <s v="INC101125"/>
        <s v="INC101128"/>
        <s v="INC101129"/>
        <s v="INC101130"/>
        <s v="INC101132"/>
        <s v="INC101134"/>
        <s v="INC101135"/>
        <s v="INC101139"/>
        <s v="INC101144"/>
        <s v="INC101149"/>
        <s v="INC101151"/>
        <s v="INC101152"/>
        <s v="INC101154"/>
        <s v="INC101155"/>
        <s v="INC101156"/>
        <s v="INC101157"/>
        <s v="INC101160"/>
        <s v="INC101163"/>
        <s v="INC101167"/>
        <s v="INC101168"/>
        <s v="INC101170"/>
        <s v="INC101171"/>
        <s v="INC101172"/>
        <s v="INC101173"/>
        <s v="INC101174"/>
        <s v="INC101176"/>
        <s v="INC101180"/>
        <s v="INC101181"/>
        <s v="INC101183"/>
        <s v="INC101184"/>
        <s v="INC101186"/>
        <s v="INC101189"/>
        <s v="INC101190"/>
        <s v="INC101192"/>
        <s v="INC101195"/>
        <s v="INC101196"/>
        <s v="INC101200"/>
        <s v="INC101202"/>
        <s v="INC101203"/>
        <s v="INC101207"/>
        <s v="INC101215"/>
        <s v="INC101216"/>
        <s v="INC101218"/>
        <s v="INC101220"/>
        <s v="INC101222"/>
        <s v="INC101225"/>
        <s v="INC101228"/>
        <s v="INC101232"/>
        <s v="INC101236"/>
        <s v="INC101242"/>
        <s v="INC101244"/>
        <s v="INC101245"/>
        <s v="INC101248"/>
        <s v="INC101250"/>
        <s v="INC101251"/>
        <s v="INC101252"/>
        <s v="INC101262"/>
        <s v="INC101263"/>
        <s v="INC101266"/>
        <s v="INC101267"/>
        <s v="INC101268"/>
        <s v="INC101269"/>
        <s v="INC101271"/>
        <s v="INC101272"/>
        <s v="INC101273"/>
        <s v="INC101274"/>
        <s v="INC101275"/>
        <s v="INC101276"/>
        <s v="INC101279"/>
        <s v="INC101282"/>
        <s v="INC101284"/>
        <s v="INC101286"/>
        <s v="INC101287"/>
        <s v="INC101288"/>
        <s v="INC101289"/>
        <s v="INC101291"/>
        <s v="INC101292"/>
        <s v="INC101293"/>
        <s v="INC101296"/>
        <s v="INC101297"/>
        <s v="INC101302"/>
        <s v="INC101305"/>
        <s v="INC101307"/>
        <s v="INC101308"/>
        <s v="INC101309"/>
        <s v="INC101312"/>
        <s v="INC101313"/>
        <s v="INC101314"/>
        <s v="INC101315"/>
        <s v="INC101317"/>
        <s v="INC101320"/>
        <s v="INC101321"/>
        <s v="INC101323"/>
        <s v="INC101324"/>
        <s v="INC101326"/>
        <s v="INC101328"/>
        <s v="INC101329"/>
        <s v="INC101330"/>
        <s v="INC101332"/>
        <s v="INC101333"/>
        <s v="INC101335"/>
        <s v="INC101338"/>
        <s v="INC101340"/>
        <s v="INC101341"/>
        <s v="INC101342"/>
        <s v="INC101343"/>
        <s v="INC101345"/>
        <s v="INC101348"/>
        <s v="INC101349"/>
        <s v="INC101353"/>
        <s v="INC101357"/>
        <s v="INC101360"/>
        <s v="INC101364"/>
        <s v="INC101367"/>
        <s v="INC101370"/>
        <s v="INC101371"/>
        <s v="INC101372"/>
        <s v="INC101373"/>
        <s v="INC101378"/>
        <s v="INC101381"/>
        <s v="INC101383"/>
        <s v="INC101386"/>
        <s v="INC101389"/>
        <s v="INC101392"/>
        <s v="INC101393"/>
        <s v="INC101394"/>
        <s v="INC101396"/>
        <s v="INC101398"/>
        <s v="INC101400"/>
        <s v="INC101402"/>
        <s v="INC101404"/>
        <s v="INC101405"/>
        <s v="INC101410"/>
        <s v="INC101411"/>
        <s v="INC101415"/>
        <s v="INC101417"/>
        <s v="INC101418"/>
        <s v="INC101419"/>
        <s v="INC101420"/>
        <s v="INC101422"/>
        <s v="INC101423"/>
        <s v="INC101425"/>
        <s v="INC101427"/>
        <s v="INC101430"/>
        <s v="INC101431"/>
        <s v="INC101433"/>
        <s v="INC101434"/>
        <s v="INC101435"/>
        <s v="INC101439"/>
        <s v="INC101444"/>
        <s v="INC101445"/>
        <s v="INC101446"/>
        <s v="INC101448"/>
        <s v="INC101449"/>
        <s v="INC101450"/>
        <s v="INC101453"/>
        <s v="INC101454"/>
        <s v="INC101455"/>
        <s v="INC101456"/>
        <s v="INC101458"/>
        <s v="INC101461"/>
        <s v="INC101462"/>
        <s v="INC101465"/>
        <s v="INC101469"/>
        <s v="INC101471"/>
        <s v="INC101472"/>
        <s v="INC101474"/>
        <s v="INC101476"/>
        <s v="INC101478"/>
        <s v="INC101482"/>
        <s v="INC101484"/>
        <s v="INC101485"/>
        <s v="INC101486"/>
        <s v="INC101487"/>
        <s v="INC101488"/>
        <s v="INC101490"/>
        <s v="INC101491"/>
        <s v="INC101494"/>
        <s v="INC101496"/>
        <s v="INC101497"/>
        <s v="INC101499"/>
        <s v="INC101500"/>
        <s v="INC101504"/>
        <s v="INC101507"/>
        <s v="INC101509"/>
        <s v="INC101510"/>
        <s v="INC101511"/>
        <s v="INC101513"/>
        <s v="INC101518"/>
        <s v="INC101519"/>
        <s v="INC101521"/>
        <s v="INC101522"/>
        <s v="INC101523"/>
        <s v="INC101526"/>
        <s v="INC101528"/>
        <s v="INC101531"/>
        <s v="INC101532"/>
        <s v="INC101533"/>
        <s v="INC101534"/>
        <s v="INC101537"/>
        <s v="INC101538"/>
        <s v="INC101541"/>
        <s v="INC101542"/>
        <s v="INC101545"/>
        <s v="INC101546"/>
        <s v="INC101548"/>
        <s v="INC101550"/>
        <s v="INC101551"/>
        <s v="INC101553"/>
        <s v="INC101559"/>
        <s v="INC101561"/>
        <s v="INC101562"/>
        <s v="INC101563"/>
        <s v="INC101564"/>
        <s v="INC101566"/>
        <s v="INC101570"/>
        <s v="INC101575"/>
        <s v="INC101576"/>
        <s v="INC101578"/>
        <s v="INC101581"/>
        <s v="INC101582"/>
        <s v="INC101583"/>
        <s v="INC101587"/>
        <s v="INC101590"/>
        <s v="INC101591"/>
        <s v="INC101597"/>
        <s v="INC101598"/>
        <s v="INC101601"/>
        <s v="INC101603"/>
        <s v="INC101606"/>
        <s v="INC101607"/>
        <s v="INC101612"/>
        <s v="INC101613"/>
        <s v="INC101614"/>
        <s v="INC101615"/>
        <s v="INC101619"/>
        <s v="INC101621"/>
        <s v="INC101623"/>
        <s v="INC101624"/>
        <s v="INC101628"/>
        <s v="INC101630"/>
        <s v="INC101633"/>
        <s v="INC101634"/>
        <s v="INC101635"/>
        <s v="INC101639"/>
        <s v="INC101641"/>
        <s v="INC101642"/>
        <s v="INC101645"/>
        <s v="INC101648"/>
        <s v="INC101649"/>
        <s v="INC101650"/>
        <s v="INC101652"/>
        <s v="INC101653"/>
        <s v="INC101654"/>
        <s v="INC101658"/>
        <s v="INC101660"/>
        <s v="INC101661"/>
        <s v="INC101662"/>
        <s v="INC101663"/>
        <s v="INC101665"/>
        <s v="INC101670"/>
        <s v="INC101674"/>
        <s v="INC101675"/>
        <s v="INC101677"/>
        <s v="INC101678"/>
        <s v="INC101682"/>
        <s v="INC101685"/>
        <s v="INC101688"/>
        <s v="INC101693"/>
        <s v="INC101695"/>
        <s v="INC101698"/>
        <s v="INC101702"/>
        <s v="INC101705"/>
        <s v="INC101708"/>
        <s v="INC101709"/>
        <s v="INC101711"/>
        <s v="INC101712"/>
        <s v="INC101713"/>
        <s v="INC101714"/>
        <s v="INC101716"/>
        <s v="INC101717"/>
        <s v="INC101719"/>
        <s v="INC101722"/>
        <s v="INC101728"/>
        <s v="INC101732"/>
        <s v="INC101734"/>
        <s v="INC101736"/>
        <s v="INC101738"/>
        <s v="INC101745"/>
        <s v="INC101748"/>
        <s v="INC101751"/>
        <s v="INC101752"/>
        <s v="INC101757"/>
        <s v="INC101758"/>
        <s v="INC101759"/>
        <s v="INC101760"/>
        <s v="INC101761"/>
        <s v="INC101762"/>
        <s v="INC101764"/>
        <s v="INC101768"/>
        <s v="INC101769"/>
        <s v="INC101772"/>
        <s v="INC101773"/>
        <s v="INC101774"/>
        <s v="INC101778"/>
        <s v="INC101781"/>
        <s v="INC101788"/>
        <s v="INC101789"/>
        <s v="INC101790"/>
        <s v="INC101791"/>
        <s v="INC101795"/>
        <s v="INC101796"/>
        <s v="INC101798"/>
        <s v="INC101799"/>
        <s v="INC101800"/>
        <s v="INC101801"/>
        <s v="INC101802"/>
        <s v="INC101803"/>
        <s v="INC101804"/>
        <s v="INC101805"/>
        <s v="INC101809"/>
        <s v="INC101811"/>
        <s v="INC101813"/>
        <s v="INC101814"/>
        <s v="INC101815"/>
        <s v="INC101816"/>
        <s v="INC101818"/>
        <s v="INC101820"/>
        <s v="INC101821"/>
        <s v="INC101823"/>
        <s v="INC101827"/>
        <s v="INC101828"/>
        <s v="INC101829"/>
        <s v="INC101830"/>
        <s v="INC101831"/>
        <s v="INC101832"/>
        <s v="INC101838"/>
        <s v="INC101841"/>
        <s v="INC101843"/>
        <s v="INC101844"/>
        <s v="INC101845"/>
        <s v="INC101847"/>
        <s v="INC101848"/>
        <s v="INC101852"/>
        <s v="INC101856"/>
        <s v="INC101857"/>
        <s v="INC101858"/>
        <s v="INC101864"/>
        <s v="INC101865"/>
        <s v="INC101866"/>
        <s v="INC101867"/>
        <s v="INC101869"/>
        <s v="INC101872"/>
        <s v="INC101873"/>
        <s v="INC101874"/>
        <s v="INC101875"/>
        <s v="INC101876"/>
        <s v="INC101877"/>
        <s v="INC101878"/>
        <s v="INC101881"/>
        <s v="INC101882"/>
        <s v="INC101885"/>
        <s v="INC101886"/>
        <s v="INC101887"/>
        <s v="INC101891"/>
        <s v="INC101892"/>
        <s v="INC101894"/>
        <s v="INC101895"/>
        <s v="INC101896"/>
        <s v="INC101899"/>
        <s v="INC101900"/>
        <s v="INC101902"/>
        <s v="INC101903"/>
        <s v="INC101904"/>
        <s v="INC101906"/>
        <s v="INC101909"/>
        <s v="INC101911"/>
        <s v="INC101914"/>
        <s v="INC101918"/>
        <s v="INC101919"/>
        <s v="INC101920"/>
        <s v="INC101922"/>
        <s v="INC101925"/>
        <s v="INC101929"/>
        <s v="INC101930"/>
        <s v="INC101931"/>
        <s v="INC101933"/>
        <s v="INC101935"/>
        <s v="INC101936"/>
        <s v="INC101938"/>
        <s v="INC101940"/>
        <s v="INC101941"/>
        <s v="INC101943"/>
        <s v="INC101944"/>
        <s v="INC101948"/>
        <s v="INC101951"/>
        <s v="INC101952"/>
        <s v="INC101959"/>
        <s v="INC101961"/>
        <s v="INC101962"/>
        <s v="INC101963"/>
        <s v="INC101964"/>
        <s v="INC101965"/>
        <s v="INC101970"/>
        <s v="INC101972"/>
        <s v="INC101973"/>
        <s v="INC101975"/>
        <s v="INC101977"/>
        <s v="INC101979"/>
        <s v="INC101980"/>
        <s v="INC101981"/>
        <s v="INC101985"/>
        <s v="INC101986"/>
        <s v="INC101990"/>
        <s v="INC101991"/>
        <s v="INC101994"/>
        <s v="INC101996"/>
        <s v="INC101997"/>
        <s v="INC102002"/>
        <s v="INC102003"/>
        <s v="INC102005"/>
        <s v="INC102008"/>
        <s v="INC102009"/>
        <s v="INC102012"/>
        <s v="INC102013"/>
        <s v="INC102015"/>
        <s v="INC102016"/>
        <s v="INC102017"/>
        <s v="INC102019"/>
        <s v="INC102020"/>
        <s v="INC102021"/>
        <s v="INC102023"/>
        <s v="INC102029"/>
        <s v="INC102030"/>
        <s v="INC102035"/>
        <s v="INC102040"/>
        <s v="INC102041"/>
        <s v="INC102043"/>
        <s v="INC102044"/>
        <s v="INC102045"/>
        <s v="INC102046"/>
        <s v="INC102049"/>
        <s v="INC102050"/>
        <s v="INC102051"/>
        <s v="INC102054"/>
        <s v="INC102059"/>
        <s v="INC102060"/>
        <s v="INC102065"/>
        <s v="INC102066"/>
        <s v="INC102067"/>
        <s v="INC102068"/>
        <s v="INC102071"/>
        <s v="INC102074"/>
        <s v="INC102077"/>
        <s v="INC102083"/>
        <s v="INC102084"/>
        <s v="INC102089"/>
        <s v="INC102091"/>
        <s v="INC102095"/>
        <s v="INC102097"/>
        <s v="INC102098"/>
        <s v="INC102102"/>
        <s v="INC102106"/>
        <s v="INC102109"/>
        <s v="INC102113"/>
        <s v="INC102114"/>
        <s v="INC102119"/>
        <s v="INC102123"/>
        <s v="INC102126"/>
        <s v="INC102128"/>
        <s v="INC102130"/>
        <s v="INC102132"/>
        <s v="INC102133"/>
        <s v="INC102134"/>
        <s v="INC102137"/>
        <s v="INC102139"/>
        <s v="INC102141"/>
        <s v="INC102146"/>
        <s v="INC102147"/>
        <s v="INC102150"/>
        <s v="INC102151"/>
        <s v="INC102152"/>
        <s v="INC102153"/>
        <s v="INC102155"/>
        <s v="INC102156"/>
        <s v="INC102158"/>
        <s v="INC102159"/>
        <s v="INC102163"/>
        <s v="INC102164"/>
        <s v="INC102165"/>
        <s v="INC102166"/>
        <s v="INC102168"/>
        <s v="INC102173"/>
        <s v="INC102174"/>
        <s v="INC102175"/>
        <s v="INC102179"/>
        <s v="INC102183"/>
        <s v="INC102186"/>
        <s v="INC102188"/>
        <s v="INC102190"/>
        <s v="INC102191"/>
        <s v="INC102192"/>
        <s v="INC102193"/>
        <s v="INC102195"/>
        <s v="INC102196"/>
        <s v="INC102197"/>
        <s v="INC102198"/>
        <s v="INC102200"/>
        <s v="INC102203"/>
        <s v="INC102206"/>
        <s v="INC102208"/>
        <s v="INC102212"/>
        <s v="INC102213"/>
        <s v="INC102215"/>
        <s v="INC102217"/>
        <s v="INC102219"/>
        <s v="INC102223"/>
        <s v="INC102224"/>
        <s v="INC102225"/>
        <s v="INC102226"/>
        <s v="INC102230"/>
        <s v="INC102231"/>
        <s v="INC102233"/>
        <s v="INC102234"/>
        <s v="INC102235"/>
        <s v="INC102236"/>
        <s v="INC102238"/>
        <s v="INC102239"/>
        <s v="INC102242"/>
        <s v="INC102243"/>
        <s v="INC102244"/>
        <s v="INC102248"/>
        <s v="INC102249"/>
        <s v="INC102250"/>
        <s v="INC102251"/>
        <s v="INC102256"/>
        <s v="INC102257"/>
        <s v="INC102260"/>
        <s v="INC102261"/>
        <s v="INC102262"/>
        <s v="INC102264"/>
        <s v="INC102268"/>
        <s v="INC102273"/>
        <s v="INC102274"/>
        <s v="INC102275"/>
        <s v="INC102278"/>
        <s v="INC102280"/>
        <s v="INC102281"/>
        <s v="INC102283"/>
        <s v="INC102288"/>
        <s v="INC102289"/>
        <s v="INC102290"/>
        <s v="INC102291"/>
        <s v="INC102294"/>
        <s v="INC102297"/>
        <s v="INC102298"/>
        <s v="INC102299"/>
        <s v="INC102300"/>
        <s v="INC102301"/>
        <s v="INC102303"/>
        <s v="INC102309"/>
        <s v="INC102314"/>
        <s v="INC102315"/>
        <s v="INC102318"/>
        <s v="INC102320"/>
        <s v="INC102321"/>
        <s v="INC102322"/>
        <s v="INC102323"/>
        <s v="INC102327"/>
        <s v="INC102328"/>
        <s v="INC102330"/>
        <s v="INC102331"/>
        <s v="INC102334"/>
        <s v="INC102335"/>
        <s v="INC102340"/>
        <s v="INC102342"/>
        <s v="INC102343"/>
        <s v="INC102344"/>
        <s v="INC102345"/>
        <s v="INC102347"/>
        <s v="INC102348"/>
        <s v="INC102351"/>
        <s v="INC102353"/>
        <s v="INC102354"/>
        <s v="INC102355"/>
        <s v="INC102356"/>
        <s v="INC102358"/>
        <s v="INC102359"/>
        <s v="INC102360"/>
        <s v="INC102361"/>
        <s v="INC102364"/>
        <s v="INC102365"/>
        <s v="INC102366"/>
        <s v="INC102367"/>
        <s v="INC102368"/>
        <s v="INC102370"/>
        <s v="INC102373"/>
        <s v="INC102374"/>
        <s v="INC102375"/>
        <s v="INC102381"/>
        <s v="INC102383"/>
        <s v="INC102385"/>
        <s v="INC102386"/>
        <s v="INC102390"/>
        <s v="INC102391"/>
        <s v="INC102395"/>
        <s v="INC102396"/>
        <s v="INC102400"/>
        <s v="INC102402"/>
        <s v="INC102404"/>
        <s v="INC102408"/>
        <s v="INC102409"/>
        <s v="INC102416"/>
        <s v="INC102420"/>
        <s v="INC102421"/>
        <s v="INC102422"/>
        <s v="INC102423"/>
        <s v="INC102425"/>
        <s v="INC102426"/>
        <s v="INC102428"/>
        <s v="INC102430"/>
        <s v="INC102431"/>
        <s v="INC102432"/>
        <s v="INC102433"/>
        <s v="INC102435"/>
        <s v="INC102439"/>
        <s v="INC102440"/>
        <s v="INC102441"/>
        <s v="INC102442"/>
        <s v="INC102444"/>
        <s v="INC102446"/>
        <s v="INC102453"/>
        <s v="INC102454"/>
        <s v="INC102455"/>
        <s v="INC102456"/>
        <s v="INC102457"/>
        <s v="INC102458"/>
        <s v="INC102460"/>
        <s v="INC102465"/>
        <s v="INC102466"/>
        <s v="INC102468"/>
        <s v="INC102469"/>
        <s v="INC102470"/>
        <s v="INC102472"/>
        <s v="INC102473"/>
        <s v="INC102474"/>
        <s v="INC102476"/>
        <s v="INC102477"/>
        <s v="INC102478"/>
        <s v="INC102480"/>
        <s v="INC102481"/>
        <s v="INC102483"/>
        <s v="INC102484"/>
        <s v="INC102487"/>
        <s v="INC102489"/>
        <s v="INC102491"/>
        <s v="INC102493"/>
        <s v="INC102494"/>
        <s v="INC102495"/>
        <s v="INC102496"/>
        <s v="INC102497"/>
        <s v="INC102506"/>
        <s v="INC102508"/>
        <s v="INC102511"/>
        <s v="INC102512"/>
        <s v="INC102514"/>
        <s v="INC102515"/>
        <s v="INC102516"/>
        <s v="INC102520"/>
        <s v="INC102522"/>
        <s v="INC102526"/>
        <s v="INC102527"/>
        <s v="INC102529"/>
        <s v="INC102531"/>
        <s v="INC102536"/>
        <s v="INC102540"/>
        <s v="INC102543"/>
        <s v="INC102545"/>
        <s v="INC102547"/>
        <s v="INC102550"/>
        <s v="INC102553"/>
        <s v="INC102557"/>
        <s v="INC102560"/>
        <s v="INC102562"/>
        <s v="INC102565"/>
        <s v="INC102567"/>
        <s v="INC102569"/>
        <s v="INC102570"/>
        <s v="INC102571"/>
        <s v="INC102576"/>
        <s v="INC102577"/>
        <s v="INC102582"/>
        <s v="INC102583"/>
        <s v="INC102584"/>
        <s v="INC102585"/>
        <s v="INC102588"/>
        <s v="INC102591"/>
        <s v="INC102592"/>
        <s v="INC102594"/>
        <s v="INC102596"/>
        <s v="INC102597"/>
        <s v="INC102598"/>
        <s v="INC102601"/>
        <s v="INC102602"/>
        <s v="INC102604"/>
        <s v="INC102605"/>
        <s v="INC102607"/>
        <s v="INC102609"/>
        <s v="INC102611"/>
        <s v="INC102612"/>
        <s v="INC102614"/>
        <s v="INC102616"/>
        <s v="INC102617"/>
        <s v="INC102619"/>
        <s v="INC102620"/>
        <s v="INC102621"/>
        <s v="INC102623"/>
        <s v="INC102627"/>
        <s v="INC102628"/>
        <s v="INC102629"/>
        <s v="INC102634"/>
        <s v="INC102635"/>
        <s v="INC102637"/>
        <s v="INC102638"/>
        <s v="INC102641"/>
        <s v="INC102643"/>
        <s v="INC102647"/>
        <s v="INC102649"/>
        <s v="INC102651"/>
        <s v="INC102654"/>
        <s v="INC102655"/>
        <s v="INC102656"/>
        <s v="INC102657"/>
        <s v="INC102659"/>
        <s v="INC102661"/>
        <s v="INC102662"/>
        <s v="INC102663"/>
        <s v="INC102664"/>
        <s v="INC102665"/>
        <s v="INC102668"/>
        <s v="INC102670"/>
        <s v="INC102673"/>
        <s v="INC102674"/>
        <s v="INC102675"/>
        <s v="INC102677"/>
        <s v="INC102681"/>
        <s v="INC102683"/>
        <s v="INC102687"/>
        <s v="INC102693"/>
        <s v="INC102694"/>
        <s v="INC102695"/>
        <s v="INC102696"/>
        <s v="INC102701"/>
        <s v="INC102702"/>
        <s v="INC102705"/>
        <s v="INC102706"/>
        <s v="INC102708"/>
        <s v="INC102711"/>
        <s v="INC102712"/>
        <s v="INC102713"/>
        <s v="INC102714"/>
        <s v="INC102715"/>
        <s v="INC102716"/>
        <s v="INC102717"/>
        <s v="INC102721"/>
        <s v="INC102722"/>
        <s v="INC102723"/>
        <s v="INC102724"/>
        <s v="INC102727"/>
        <s v="INC102728"/>
        <s v="INC102729"/>
        <s v="INC102730"/>
        <s v="INC102732"/>
        <s v="INC102733"/>
        <s v="INC102734"/>
        <s v="INC102735"/>
        <s v="INC102736"/>
        <s v="INC102737"/>
        <s v="INC102740"/>
        <s v="INC102742"/>
        <s v="INC102743"/>
        <s v="INC102745"/>
        <s v="INC102746"/>
        <s v="INC102748"/>
        <s v="INC102749"/>
        <s v="INC102752"/>
        <s v="INC102755"/>
        <s v="INC102760"/>
        <s v="INC102761"/>
        <s v="INC102765"/>
        <s v="INC102768"/>
        <s v="INC102771"/>
        <s v="INC102777"/>
        <s v="INC102779"/>
        <s v="INC102782"/>
        <s v="INC102783"/>
        <s v="INC102785"/>
        <s v="INC102786"/>
        <s v="INC102788"/>
        <s v="INC102790"/>
        <s v="INC102792"/>
        <s v="INC102795"/>
        <s v="INC102798"/>
        <s v="INC102799"/>
        <s v="INC102800"/>
        <s v="INC102803"/>
        <s v="INC102804"/>
        <s v="INC102806"/>
        <s v="INC102808"/>
        <s v="INC102812"/>
        <s v="INC102813"/>
        <s v="INC102814"/>
        <s v="INC102815"/>
        <s v="INC102816"/>
        <s v="INC102817"/>
        <s v="INC102818"/>
        <s v="INC102819"/>
        <s v="INC102822"/>
        <s v="INC102825"/>
        <s v="INC102827"/>
        <s v="INC102828"/>
        <s v="INC102829"/>
        <s v="INC102834"/>
        <s v="INC102835"/>
        <s v="INC102839"/>
        <s v="INC102841"/>
        <s v="INC102842"/>
        <s v="INC102843"/>
        <s v="INC102844"/>
        <s v="INC102845"/>
        <s v="INC102846"/>
        <s v="INC102851"/>
        <s v="INC102854"/>
        <s v="INC102857"/>
        <s v="INC102860"/>
        <s v="INC102861"/>
        <s v="INC102862"/>
        <s v="INC102864"/>
        <s v="INC102871"/>
        <s v="INC102880"/>
        <s v="INC102886"/>
        <s v="INC102887"/>
        <s v="INC102888"/>
        <s v="INC102890"/>
        <s v="INC102893"/>
        <s v="INC102894"/>
        <s v="INC102895"/>
        <s v="INC102896"/>
        <s v="INC102899"/>
        <s v="INC102901"/>
        <s v="INC102902"/>
        <s v="INC102904"/>
        <s v="INC102907"/>
        <s v="INC102908"/>
        <s v="INC102909"/>
        <s v="INC102911"/>
        <s v="INC102912"/>
        <s v="INC102914"/>
        <s v="INC102916"/>
        <s v="INC102922"/>
        <s v="INC102923"/>
        <s v="INC102927"/>
        <s v="INC102928"/>
        <s v="INC102932"/>
        <s v="INC102936"/>
        <s v="INC102939"/>
        <s v="INC102942"/>
        <s v="INC102945"/>
        <s v="INC102946"/>
        <s v="INC102951"/>
        <s v="INC102953"/>
        <s v="INC102954"/>
        <s v="INC102955"/>
        <s v="INC102960"/>
        <s v="INC102967"/>
        <s v="INC102968"/>
        <s v="INC102969"/>
        <s v="INC102973"/>
        <s v="INC102976"/>
        <s v="INC102977"/>
        <s v="INC102983"/>
        <s v="INC102984"/>
        <s v="INC102985"/>
        <s v="INC102986"/>
        <s v="INC102987"/>
        <s v="INC102988"/>
        <s v="INC102992"/>
        <s v="INC102995"/>
        <s v="INC102998"/>
        <s v="INC103001"/>
        <s v="INC103002"/>
        <s v="INC103003"/>
        <s v="INC103006"/>
        <s v="INC103009"/>
        <s v="INC103014"/>
        <s v="INC103018"/>
        <s v="INC103019"/>
        <s v="INC103021"/>
        <s v="INC103023"/>
        <s v="INC103024"/>
        <s v="INC103027"/>
        <s v="INC103028"/>
        <s v="INC103029"/>
        <s v="INC103031"/>
        <s v="INC103032"/>
        <s v="INC103035"/>
        <s v="INC103036"/>
        <s v="INC103037"/>
        <s v="INC103039"/>
        <s v="INC103042"/>
        <s v="INC103043"/>
        <s v="INC103045"/>
        <s v="INC103047"/>
        <s v="INC103048"/>
        <s v="INC103049"/>
        <s v="INC103054"/>
        <s v="INC103055"/>
        <s v="INC103056"/>
        <s v="INC103057"/>
        <s v="INC103058"/>
        <s v="INC103062"/>
        <s v="INC103064"/>
        <s v="INC103067"/>
        <s v="INC103070"/>
        <s v="INC103072"/>
        <s v="INC103074"/>
        <s v="INC103081"/>
        <s v="INC103084"/>
        <s v="INC103085"/>
        <s v="INC103086"/>
        <s v="INC103087"/>
        <s v="INC103089"/>
        <s v="INC103092"/>
        <s v="INC103093"/>
        <s v="INC103098"/>
        <s v="INC103099"/>
        <s v="INC103100"/>
        <s v="INC103105"/>
        <s v="INC103107"/>
        <s v="INC103109"/>
        <s v="INC103110"/>
        <s v="INC103113"/>
        <s v="INC103115"/>
        <s v="INC103120"/>
        <s v="INC103121"/>
        <s v="INC103123"/>
        <s v="INC103126"/>
        <s v="INC103127"/>
        <s v="INC103129"/>
        <s v="INC103131"/>
        <s v="INC103132"/>
        <s v="INC103133"/>
        <s v="INC103136"/>
        <s v="INC103138"/>
        <s v="INC103140"/>
        <s v="INC103141"/>
        <s v="INC103143"/>
        <s v="INC103148"/>
        <s v="INC103151"/>
        <s v="INC103154"/>
        <s v="INC103158"/>
        <s v="INC103161"/>
        <s v="INC103164"/>
        <s v="INC103169"/>
        <s v="INC103170"/>
        <s v="INC103174"/>
        <s v="INC103175"/>
        <s v="INC103176"/>
        <s v="INC103177"/>
        <s v="INC103180"/>
        <s v="INC103186"/>
        <s v="INC103189"/>
        <s v="INC103191"/>
        <s v="INC103195"/>
        <s v="INC103196"/>
        <s v="INC103197"/>
        <s v="INC103200"/>
        <s v="INC103201"/>
        <s v="INC103203"/>
        <s v="INC103204"/>
        <s v="INC103205"/>
        <s v="INC103210"/>
        <s v="INC103213"/>
        <s v="INC103215"/>
        <s v="INC103217"/>
        <s v="INC103219"/>
        <s v="INC103220"/>
        <s v="INC103224"/>
        <s v="INC103228"/>
        <s v="INC103230"/>
        <s v="INC103231"/>
        <s v="INC103232"/>
        <s v="INC103233"/>
        <s v="INC103234"/>
        <s v="INC103238"/>
        <s v="INC103239"/>
        <s v="INC103243"/>
        <s v="INC103245"/>
        <s v="INC103248"/>
        <s v="INC103249"/>
        <s v="INC103253"/>
        <s v="INC103254"/>
        <s v="INC103256"/>
        <s v="INC103257"/>
        <s v="INC103258"/>
        <s v="INC103259"/>
        <s v="INC103260"/>
        <s v="INC103261"/>
        <s v="INC103264"/>
        <s v="INC103265"/>
        <s v="INC103267"/>
        <s v="INC103268"/>
        <s v="INC103269"/>
        <s v="INC103271"/>
        <s v="INC103274"/>
        <s v="INC103276"/>
        <s v="INC103282"/>
        <s v="INC103283"/>
        <s v="INC103284"/>
        <s v="INC103286"/>
        <s v="INC103287"/>
        <s v="INC103288"/>
        <s v="INC103289"/>
        <s v="INC103290"/>
        <s v="INC103291"/>
        <s v="INC103292"/>
        <s v="INC103300"/>
        <s v="INC103303"/>
        <s v="INC103305"/>
        <s v="INC103309"/>
        <s v="INC103314"/>
        <s v="INC103316"/>
        <s v="INC103317"/>
        <s v="INC103318"/>
        <s v="INC103319"/>
        <s v="INC103321"/>
        <s v="INC103323"/>
        <s v="INC103325"/>
        <s v="INC103327"/>
        <s v="INC103328"/>
        <s v="INC103331"/>
        <s v="INC103333"/>
        <s v="INC103335"/>
        <s v="INC103337"/>
        <s v="INC103341"/>
        <s v="INC103344"/>
        <s v="INC103347"/>
        <s v="INC103349"/>
        <s v="INC103350"/>
        <s v="INC103351"/>
        <s v="INC103352"/>
        <s v="INC103354"/>
        <s v="INC103358"/>
        <s v="INC103359"/>
        <s v="INC103361"/>
        <s v="INC103362"/>
        <s v="INC103368"/>
        <s v="INC103370"/>
        <s v="INC103377"/>
        <s v="INC103381"/>
        <s v="INC103387"/>
        <s v="INC103389"/>
        <s v="INC103391"/>
        <s v="INC103396"/>
        <s v="INC103402"/>
        <s v="INC103405"/>
        <s v="INC103408"/>
        <s v="INC103409"/>
        <s v="INC103412"/>
        <s v="INC103414"/>
        <s v="INC103418"/>
        <s v="INC103420"/>
        <s v="INC103421"/>
        <s v="INC103422"/>
        <s v="INC103423"/>
        <s v="INC103424"/>
        <s v="INC103426"/>
        <s v="INC103427"/>
        <s v="INC103435"/>
        <s v="INC103436"/>
        <s v="INC103437"/>
        <s v="INC103438"/>
        <s v="INC103440"/>
        <s v="INC103441"/>
        <s v="INC103442"/>
        <s v="INC103443"/>
        <s v="INC103446"/>
        <s v="INC103447"/>
        <s v="INC103449"/>
        <s v="INC103451"/>
        <s v="INC103454"/>
        <s v="INC103455"/>
        <s v="INC103457"/>
        <s v="INC103458"/>
        <s v="INC103459"/>
        <s v="INC103463"/>
        <s v="INC103467"/>
        <s v="INC103469"/>
        <s v="INC103473"/>
        <s v="INC103474"/>
        <s v="INC103477"/>
        <s v="INC103480"/>
        <s v="INC103481"/>
        <s v="INC103483"/>
        <s v="INC103484"/>
        <s v="INC103485"/>
        <s v="INC103486"/>
        <s v="INC103488"/>
        <s v="INC103489"/>
        <s v="INC103490"/>
        <s v="INC103492"/>
        <s v="INC103495"/>
        <s v="INC103496"/>
        <s v="INC103499"/>
        <s v="INC103504"/>
        <s v="INC103505"/>
        <s v="INC103507"/>
        <s v="INC103510"/>
        <s v="INC103512"/>
        <s v="INC103516"/>
        <s v="INC103518"/>
        <s v="INC103521"/>
        <s v="INC103522"/>
        <s v="INC103527"/>
        <s v="INC103529"/>
        <s v="INC103531"/>
        <s v="INC103532"/>
        <s v="INC103533"/>
        <s v="INC103535"/>
        <s v="INC103536"/>
        <s v="INC103539"/>
        <s v="INC103543"/>
        <s v="INC103544"/>
        <s v="INC103547"/>
        <s v="INC103548"/>
        <s v="INC103549"/>
        <s v="INC103551"/>
        <s v="INC103554"/>
        <s v="INC103556"/>
        <s v="INC103561"/>
        <s v="INC103562"/>
        <s v="INC103563"/>
        <s v="INC103564"/>
        <s v="INC103567"/>
        <s v="INC103569"/>
        <s v="INC103573"/>
        <s v="INC103576"/>
        <s v="INC103579"/>
        <s v="INC103581"/>
        <s v="INC103584"/>
        <s v="INC103586"/>
        <s v="INC103587"/>
        <s v="INC103588"/>
        <s v="INC103594"/>
        <s v="INC103596"/>
        <s v="INC103598"/>
        <s v="INC103601"/>
        <s v="INC103603"/>
        <s v="INC103604"/>
        <s v="INC103605"/>
        <s v="INC103608"/>
        <s v="INC103611"/>
        <s v="INC103612"/>
        <s v="INC103613"/>
        <s v="INC103624"/>
        <s v="INC103627"/>
        <s v="INC103628"/>
        <s v="INC103629"/>
        <s v="INC103631"/>
        <s v="INC103632"/>
        <s v="INC103633"/>
        <s v="INC103634"/>
        <s v="INC103635"/>
        <s v="INC103637"/>
        <s v="INC103639"/>
        <s v="INC103640"/>
        <s v="INC103643"/>
        <s v="INC103649"/>
        <s v="INC103650"/>
        <s v="INC103653"/>
        <s v="INC103655"/>
        <s v="INC103658"/>
        <s v="INC103662"/>
        <s v="INC103663"/>
        <s v="INC103665"/>
        <s v="INC103668"/>
        <s v="INC103669"/>
        <s v="INC103670"/>
        <s v="INC103671"/>
        <s v="INC103672"/>
        <s v="INC103674"/>
        <s v="INC103675"/>
        <s v="INC103676"/>
        <s v="INC103678"/>
        <s v="INC103679"/>
        <s v="INC103680"/>
        <s v="INC103682"/>
        <s v="INC103685"/>
        <s v="INC103686"/>
        <s v="INC103687"/>
        <s v="INC103689"/>
        <s v="INC103695"/>
        <s v="INC103696"/>
        <s v="INC103698"/>
        <s v="INC103700"/>
        <s v="INC103701"/>
        <s v="INC103707"/>
        <s v="INC103708"/>
        <s v="INC103710"/>
        <s v="INC103711"/>
        <s v="INC103713"/>
        <s v="INC103714"/>
        <s v="INC103715"/>
        <s v="INC103716"/>
        <s v="INC103719"/>
        <s v="INC103721"/>
        <s v="INC103722"/>
        <s v="INC103723"/>
        <s v="INC103724"/>
        <s v="INC103726"/>
        <s v="INC103727"/>
        <s v="INC103728"/>
        <s v="INC103729"/>
        <s v="INC103733"/>
        <s v="INC103738"/>
        <s v="INC103739"/>
        <s v="INC103740"/>
        <s v="INC103741"/>
        <s v="INC103749"/>
        <s v="INC103750"/>
        <s v="INC103751"/>
        <s v="INC103753"/>
        <s v="INC103755"/>
        <s v="INC103757"/>
        <s v="INC103758"/>
        <s v="INC103760"/>
        <s v="INC103765"/>
        <s v="INC103767"/>
        <s v="INC103770"/>
        <s v="INC103772"/>
        <s v="INC103782"/>
        <s v="INC103783"/>
        <s v="INC103784"/>
        <s v="INC103785"/>
        <s v="INC103786"/>
        <s v="INC103787"/>
        <s v="INC103789"/>
        <s v="INC103790"/>
        <s v="INC103794"/>
        <s v="INC103796"/>
        <s v="INC103799"/>
        <s v="INC103801"/>
        <s v="INC103802"/>
        <s v="INC103805"/>
        <s v="INC103809"/>
        <s v="INC103812"/>
        <s v="INC103813"/>
        <s v="INC103814"/>
        <s v="INC103815"/>
        <s v="INC103817"/>
        <s v="INC103820"/>
        <s v="INC103822"/>
        <s v="INC103825"/>
        <s v="INC103828"/>
        <s v="INC103831"/>
        <s v="INC103835"/>
        <s v="INC103836"/>
        <s v="INC103838"/>
        <s v="INC103840"/>
        <s v="INC103844"/>
        <s v="INC103847"/>
        <s v="INC103849"/>
        <s v="INC103850"/>
        <s v="INC103854"/>
        <s v="INC103855"/>
        <s v="INC103856"/>
        <s v="INC103857"/>
        <s v="INC103858"/>
        <s v="INC103859"/>
        <s v="INC103860"/>
        <s v="INC103862"/>
        <s v="INC103866"/>
        <s v="INC103869"/>
        <s v="INC103870"/>
        <s v="INC103872"/>
        <s v="INC103873"/>
        <s v="INC103874"/>
        <s v="INC103875"/>
        <s v="INC103877"/>
        <s v="INC103882"/>
        <s v="INC103886"/>
        <s v="INC103889"/>
        <s v="INC103890"/>
        <s v="INC103892"/>
        <s v="INC103895"/>
        <s v="INC103896"/>
        <s v="INC103901"/>
        <s v="INC103906"/>
        <s v="INC103908"/>
        <s v="INC103909"/>
        <s v="INC103911"/>
        <s v="INC103912"/>
        <s v="INC103916"/>
        <s v="INC103917"/>
        <s v="INC103918"/>
        <s v="INC103921"/>
        <s v="INC103922"/>
        <s v="INC103926"/>
        <s v="INC103927"/>
        <s v="INC103928"/>
        <s v="INC103931"/>
        <s v="INC103933"/>
        <s v="INC103934"/>
        <s v="INC103936"/>
        <s v="INC103938"/>
        <s v="INC103939"/>
        <s v="INC103940"/>
        <s v="INC103941"/>
        <s v="INC103944"/>
        <s v="INC103945"/>
        <s v="INC103946"/>
        <s v="INC103948"/>
        <s v="INC103951"/>
        <s v="INC103954"/>
        <s v="INC103955"/>
        <s v="INC103956"/>
        <s v="INC103957"/>
        <s v="INC103958"/>
        <s v="INC103959"/>
        <s v="INC103960"/>
        <s v="INC103962"/>
        <s v="INC103965"/>
        <s v="INC103969"/>
        <s v="INC103970"/>
        <s v="INC103972"/>
        <s v="INC103974"/>
        <s v="INC103977"/>
        <s v="INC103981"/>
        <s v="INC103984"/>
        <s v="INC103985"/>
        <s v="INC103990"/>
        <s v="INC103992"/>
        <s v="INC103994"/>
        <s v="INC103995"/>
        <s v="INC103999"/>
        <s v="INC104000"/>
        <s v="INC104002"/>
        <s v="INC104008"/>
        <s v="INC104010"/>
        <s v="INC104012"/>
        <s v="INC104013"/>
        <s v="INC104014"/>
        <s v="INC104017"/>
        <s v="INC104020"/>
        <s v="INC104021"/>
        <s v="INC104025"/>
        <s v="INC104027"/>
        <s v="INC104030"/>
        <s v="INC104031"/>
        <s v="INC104032"/>
        <s v="INC104033"/>
        <s v="INC104036"/>
        <s v="INC104038"/>
        <s v="INC104040"/>
        <s v="INC104043"/>
        <s v="INC104045"/>
        <s v="INC104046"/>
        <s v="INC104047"/>
        <s v="INC104049"/>
        <s v="INC104055"/>
        <s v="INC104056"/>
        <s v="INC104057"/>
        <s v="INC104059"/>
        <s v="INC104060"/>
        <s v="INC104061"/>
        <s v="INC104062"/>
        <s v="INC104063"/>
        <s v="INC104064"/>
        <s v="INC104068"/>
        <s v="INC104069"/>
        <s v="INC104072"/>
        <s v="INC104073"/>
        <s v="INC104075"/>
        <s v="INC104076"/>
        <s v="INC104080"/>
        <s v="INC104081"/>
        <s v="INC104082"/>
        <s v="INC104083"/>
        <s v="INC104084"/>
        <s v="INC104086"/>
        <s v="INC104088"/>
        <s v="INC104091"/>
        <s v="INC104092"/>
        <s v="INC104094"/>
        <s v="INC104096"/>
        <s v="INC104098"/>
        <s v="INC104100"/>
        <s v="INC104105"/>
        <s v="INC104106"/>
        <s v="INC104107"/>
        <s v="INC104111"/>
        <s v="INC104116"/>
        <s v="INC104119"/>
        <s v="INC104121"/>
        <s v="INC104122"/>
        <s v="INC104123"/>
        <s v="INC104125"/>
        <s v="INC104128"/>
        <s v="INC104130"/>
        <s v="INC104131"/>
        <s v="INC104132"/>
        <s v="INC104134"/>
        <s v="INC104137"/>
        <s v="INC104138"/>
        <s v="INC104139"/>
        <s v="INC104140"/>
        <s v="INC104143"/>
        <s v="INC104147"/>
        <s v="INC104148"/>
        <s v="INC104150"/>
        <s v="INC104152"/>
        <s v="INC104155"/>
        <s v="INC104158"/>
        <s v="INC104159"/>
        <s v="INC104160"/>
        <s v="INC104161"/>
        <s v="INC104164"/>
        <s v="INC104165"/>
        <s v="INC104167"/>
        <s v="INC104169"/>
        <s v="INC104172"/>
        <s v="INC104175"/>
        <s v="INC104180"/>
        <s v="INC104183"/>
        <s v="INC104184"/>
        <s v="INC104187"/>
        <s v="INC104188"/>
        <s v="INC104193"/>
        <s v="INC104194"/>
        <s v="INC104196"/>
        <s v="INC104197"/>
        <s v="INC104200"/>
        <s v="INC104201"/>
        <s v="INC104203"/>
        <s v="INC104204"/>
        <s v="INC104206"/>
        <s v="INC104207"/>
        <s v="INC104212"/>
        <s v="INC104214"/>
        <s v="INC104215"/>
        <s v="INC104216"/>
        <s v="INC104222"/>
        <s v="INC104223"/>
        <s v="INC104227"/>
        <s v="INC104229"/>
        <s v="INC104230"/>
        <s v="INC104231"/>
        <s v="INC104235"/>
        <s v="INC104237"/>
        <s v="INC104240"/>
        <s v="INC104242"/>
        <s v="INC104243"/>
        <s v="INC104244"/>
        <s v="INC104245"/>
        <s v="INC104249"/>
        <s v="INC104250"/>
        <s v="INC104252"/>
        <s v="INC104255"/>
        <s v="INC104258"/>
        <s v="INC104259"/>
        <s v="INC104260"/>
        <s v="INC104262"/>
        <s v="INC104264"/>
        <s v="INC104267"/>
        <s v="INC104268"/>
        <s v="INC104269"/>
        <s v="INC104272"/>
        <s v="INC104273"/>
        <s v="INC104274"/>
        <s v="INC104275"/>
        <s v="INC104276"/>
        <s v="INC104279"/>
        <s v="INC104280"/>
        <s v="INC104283"/>
        <s v="INC104285"/>
        <s v="INC104286"/>
        <s v="INC104292"/>
        <s v="INC104293"/>
        <s v="INC104294"/>
        <s v="INC104296"/>
        <s v="INC104297"/>
        <s v="INC104298"/>
        <s v="INC104299"/>
        <s v="INC104303"/>
        <s v="INC104304"/>
        <s v="INC104305"/>
        <s v="INC104306"/>
        <s v="INC104309"/>
        <s v="INC104312"/>
        <s v="INC104315"/>
        <s v="INC104316"/>
        <s v="INC104318"/>
        <s v="INC104319"/>
        <s v="INC104322"/>
        <s v="INC104326"/>
        <s v="INC104327"/>
        <s v="INC104328"/>
        <s v="INC104329"/>
        <s v="INC104331"/>
        <s v="INC104332"/>
        <s v="INC104333"/>
        <s v="INC104334"/>
        <s v="INC104336"/>
        <s v="INC104338"/>
        <s v="INC104342"/>
        <s v="INC104349"/>
        <s v="INC104350"/>
        <s v="INC104351"/>
        <s v="INC104352"/>
        <s v="INC104354"/>
        <s v="INC104355"/>
        <s v="INC104358"/>
        <s v="INC104361"/>
        <s v="INC104363"/>
        <s v="INC104364"/>
        <s v="INC104365"/>
        <s v="INC104367"/>
        <s v="INC104370"/>
        <s v="INC104371"/>
        <s v="INC104375"/>
        <s v="INC104379"/>
        <s v="INC104386"/>
        <s v="INC104388"/>
        <s v="INC104390"/>
        <s v="INC104391"/>
        <s v="INC104393"/>
        <s v="INC104394"/>
        <s v="INC104395"/>
        <s v="INC104398"/>
        <s v="INC104399"/>
        <s v="INC104400"/>
        <s v="INC104401"/>
        <s v="INC104404"/>
        <s v="INC104407"/>
        <s v="INC104408"/>
        <s v="INC104409"/>
        <s v="INC104410"/>
        <s v="INC104411"/>
        <s v="INC104412"/>
        <s v="INC104416"/>
        <s v="INC104417"/>
        <s v="INC104418"/>
        <s v="INC104421"/>
        <s v="INC104423"/>
        <s v="INC104427"/>
        <s v="INC104434"/>
        <s v="INC104435"/>
        <s v="INC104437"/>
        <s v="INC104438"/>
        <s v="INC104439"/>
        <s v="INC104442"/>
        <s v="INC104445"/>
        <s v="INC104448"/>
        <s v="INC104450"/>
        <s v="INC104454"/>
        <s v="INC104457"/>
        <s v="INC104458"/>
        <s v="INC104461"/>
        <s v="INC104463"/>
        <s v="INC104469"/>
        <s v="INC104475"/>
        <s v="INC104479"/>
        <s v="INC104480"/>
        <s v="INC104482"/>
        <s v="INC104488"/>
        <s v="INC104490"/>
        <s v="INC104491"/>
        <s v="INC104492"/>
        <s v="INC104494"/>
        <s v="INC104495"/>
        <s v="INC104498"/>
        <s v="INC104499"/>
        <s v="INC104500"/>
        <s v="INC104501"/>
        <s v="INC104506"/>
        <s v="INC104507"/>
        <s v="INC104509"/>
        <s v="INC104513"/>
        <s v="INC104519"/>
        <s v="INC104520"/>
        <s v="INC104523"/>
        <s v="INC104524"/>
        <s v="INC104527"/>
        <s v="INC104529"/>
        <s v="INC104530"/>
        <s v="INC104532"/>
        <s v="INC104533"/>
        <s v="INC104537"/>
        <s v="INC104539"/>
        <s v="INC104545"/>
        <s v="INC104546"/>
        <s v="INC104547"/>
        <s v="INC104548"/>
        <s v="INC104550"/>
        <s v="INC104555"/>
        <s v="INC104556"/>
        <s v="INC104557"/>
        <s v="INC104559"/>
        <s v="INC104560"/>
        <s v="INC104563"/>
        <s v="INC104566"/>
        <s v="INC104569"/>
        <s v="INC104574"/>
        <s v="INC104576"/>
        <s v="INC104577"/>
        <s v="INC104578"/>
        <s v="INC104579"/>
        <s v="INC104580"/>
        <s v="INC104581"/>
        <s v="INC104582"/>
        <s v="INC104584"/>
        <s v="INC104585"/>
        <s v="INC104586"/>
        <s v="INC104588"/>
        <s v="INC104590"/>
        <s v="INC104592"/>
        <s v="INC104599"/>
        <s v="INC104601"/>
        <s v="INC104603"/>
        <s v="INC104609"/>
        <s v="INC104613"/>
        <s v="INC104618"/>
        <s v="INC104619"/>
        <s v="INC104620"/>
        <s v="INC104625"/>
        <s v="INC104626"/>
        <s v="INC104627"/>
        <s v="INC104630"/>
        <s v="INC104632"/>
        <s v="INC104635"/>
        <s v="INC104636"/>
        <s v="INC104638"/>
        <s v="INC104639"/>
        <s v="INC104640"/>
        <s v="INC104645"/>
        <s v="INC104646"/>
        <s v="INC104647"/>
        <s v="INC104648"/>
        <s v="INC104651"/>
        <s v="INC104652"/>
        <s v="INC104653"/>
        <s v="INC104654"/>
        <s v="INC104655"/>
        <s v="INC104656"/>
        <s v="INC104657"/>
        <s v="INC104658"/>
        <s v="INC104660"/>
        <s v="INC104661"/>
        <s v="INC104662"/>
        <s v="INC104663"/>
        <s v="INC104664"/>
        <s v="INC104665"/>
        <s v="INC104670"/>
        <s v="INC104671"/>
        <s v="INC104672"/>
        <s v="INC104673"/>
        <s v="INC104674"/>
        <s v="INC104679"/>
        <s v="INC104680"/>
        <s v="INC104682"/>
        <s v="INC104683"/>
        <s v="INC104685"/>
        <s v="INC104686"/>
        <s v="INC104688"/>
        <s v="INC104689"/>
        <s v="INC104693"/>
        <s v="INC104698"/>
        <s v="INC104699"/>
        <s v="INC104702"/>
        <s v="INC104705"/>
        <s v="INC104707"/>
        <s v="INC104714"/>
        <s v="INC104716"/>
        <s v="INC104717"/>
        <s v="INC104721"/>
        <s v="INC104722"/>
        <s v="INC104726"/>
        <s v="INC104730"/>
        <s v="INC104731"/>
        <s v="INC104732"/>
        <s v="INC104739"/>
        <s v="INC104741"/>
        <s v="INC104744"/>
        <s v="INC104745"/>
        <s v="INC104753"/>
        <s v="INC104755"/>
        <s v="INC104757"/>
        <s v="INC104763"/>
        <s v="INC104764"/>
        <s v="INC104765"/>
        <s v="INC104766"/>
        <s v="INC104767"/>
        <s v="INC104769"/>
        <s v="INC104770"/>
        <s v="INC104773"/>
        <s v="INC104774"/>
        <s v="INC104776"/>
        <s v="INC104779"/>
        <s v="INC104782"/>
        <s v="INC104783"/>
        <s v="INC104784"/>
        <s v="INC104785"/>
        <s v="INC104790"/>
        <s v="INC104791"/>
        <s v="INC104792"/>
        <s v="INC104793"/>
        <s v="INC104794"/>
        <s v="INC104798"/>
        <s v="INC104801"/>
        <s v="INC104802"/>
        <s v="INC104804"/>
        <s v="INC104811"/>
        <s v="INC104815"/>
        <s v="INC104818"/>
        <s v="INC104819"/>
        <s v="INC104820"/>
        <s v="INC104826"/>
        <s v="INC104827"/>
        <s v="INC104828"/>
        <s v="INC104833"/>
        <s v="INC104838"/>
        <s v="INC104839"/>
        <s v="INC104842"/>
        <s v="INC104843"/>
        <s v="INC104844"/>
        <s v="INC104848"/>
        <s v="INC104850"/>
        <s v="INC104851"/>
        <s v="INC104853"/>
        <s v="INC104854"/>
        <s v="INC104859"/>
        <s v="INC104860"/>
        <s v="INC104861"/>
        <s v="INC104865"/>
        <s v="INC104869"/>
        <s v="INC104871"/>
        <s v="INC104872"/>
        <s v="INC104873"/>
        <s v="INC104879"/>
        <s v="INC104880"/>
        <s v="INC104881"/>
        <s v="INC104884"/>
        <s v="INC104886"/>
        <s v="INC104889"/>
        <s v="INC104895"/>
        <s v="INC104897"/>
        <s v="INC104900"/>
        <s v="INC104902"/>
        <s v="INC104903"/>
        <s v="INC104906"/>
        <s v="INC104907"/>
        <s v="INC104911"/>
        <s v="INC104913"/>
        <s v="INC104914"/>
        <s v="INC104915"/>
        <s v="INC104916"/>
        <s v="INC104917"/>
        <s v="INC104920"/>
        <s v="INC104921"/>
        <s v="INC104923"/>
        <s v="INC104926"/>
        <s v="INC104928"/>
        <s v="INC104929"/>
        <s v="INC104932"/>
        <s v="INC104933"/>
        <s v="INC104936"/>
        <s v="INC104938"/>
        <s v="INC104940"/>
        <s v="INC104941"/>
        <s v="INC104942"/>
        <s v="INC104944"/>
        <s v="INC104947"/>
        <s v="INC104948"/>
        <s v="INC104952"/>
        <s v="INC104953"/>
        <s v="INC104957"/>
        <s v="INC104959"/>
        <s v="INC104962"/>
        <s v="INC104964"/>
        <s v="INC104965"/>
        <s v="INC104971"/>
        <s v="INC104974"/>
        <s v="INC104983"/>
        <s v="INC104985"/>
        <s v="INC104986"/>
        <s v="INC104992"/>
        <s v="INC104994"/>
        <s v="INC104997"/>
        <s v="INC104998"/>
        <s v="INC104999"/>
        <s v="INC105000"/>
        <s v="INC105001"/>
        <s v="INC105003"/>
        <s v="INC105006"/>
        <s v="INC105007"/>
        <s v="INC105008"/>
        <s v="INC105011"/>
        <s v="INC105012"/>
        <s v="INC105015"/>
        <s v="INC105021"/>
        <s v="INC105022"/>
        <s v="INC105025"/>
        <s v="INC105031"/>
        <s v="INC105034"/>
        <s v="INC105040"/>
        <s v="INC105041"/>
        <s v="INC105043"/>
        <s v="INC105044"/>
        <s v="INC105045"/>
        <s v="INC105046"/>
        <s v="INC105047"/>
        <s v="INC105048"/>
        <s v="INC105049"/>
        <s v="INC105051"/>
        <s v="INC105052"/>
        <s v="INC105053"/>
        <s v="INC105060"/>
        <s v="INC105063"/>
        <s v="INC105068"/>
        <s v="INC105069"/>
        <s v="INC105070"/>
        <s v="INC105073"/>
        <s v="INC105074"/>
        <s v="INC105075"/>
        <s v="INC105076"/>
        <s v="INC105078"/>
        <s v="INC105082"/>
        <s v="INC105083"/>
        <s v="INC105084"/>
        <s v="INC105086"/>
        <s v="INC105090"/>
        <s v="INC105093"/>
        <s v="INC105094"/>
        <s v="INC105095"/>
        <s v="INC105098"/>
        <s v="INC105099"/>
        <s v="INC105100"/>
        <s v="INC105101"/>
        <s v="INC105102"/>
        <s v="INC105103"/>
        <s v="INC105104"/>
        <s v="INC105105"/>
        <s v="INC105106"/>
        <s v="INC105107"/>
        <s v="INC105108"/>
        <s v="INC105109"/>
        <s v="INC105110"/>
        <s v="INC105111"/>
        <s v="INC105114"/>
        <s v="INC105115"/>
        <s v="INC105116"/>
        <s v="INC105118"/>
        <s v="INC105125"/>
        <s v="INC105126"/>
        <s v="INC105130"/>
        <s v="INC105131"/>
        <s v="INC105134"/>
        <s v="INC105135"/>
        <s v="INC105138"/>
        <s v="INC105139"/>
        <s v="INC105140"/>
        <s v="INC105143"/>
        <s v="INC105144"/>
        <s v="INC105146"/>
        <s v="INC105149"/>
        <s v="INC105151"/>
        <s v="INC105152"/>
        <s v="INC105153"/>
        <s v="INC105154"/>
        <s v="INC105156"/>
        <s v="INC105157"/>
        <s v="INC105158"/>
        <s v="INC105159"/>
        <s v="INC105164"/>
        <s v="INC105165"/>
        <s v="INC105166"/>
        <s v="INC105169"/>
        <s v="INC105171"/>
        <s v="INC105172"/>
        <s v="INC105175"/>
        <s v="INC105176"/>
        <s v="INC105177"/>
        <s v="INC105178"/>
        <s v="INC105179"/>
        <s v="INC105182"/>
        <s v="INC105188"/>
        <s v="INC105190"/>
        <s v="INC105193"/>
        <s v="INC105195"/>
        <s v="INC105199"/>
        <s v="INC105203"/>
        <s v="INC105207"/>
        <s v="INC105209"/>
        <s v="INC105210"/>
        <s v="INC105213"/>
        <s v="INC105214"/>
        <s v="INC105215"/>
        <s v="INC105219"/>
        <s v="INC105220"/>
        <s v="INC105221"/>
        <s v="INC105222"/>
        <s v="INC105223"/>
        <s v="INC105227"/>
        <s v="INC105231"/>
        <s v="INC105234"/>
        <s v="INC105235"/>
        <s v="INC105242"/>
        <s v="INC105243"/>
        <s v="INC105244"/>
        <s v="INC105245"/>
        <s v="INC105247"/>
        <s v="INC105249"/>
        <s v="INC105250"/>
        <s v="INC105252"/>
        <s v="INC105255"/>
        <s v="INC105259"/>
        <s v="INC105261"/>
        <s v="INC105262"/>
        <s v="INC105264"/>
        <s v="INC105265"/>
        <s v="INC105266"/>
        <s v="INC105267"/>
        <s v="INC105270"/>
        <s v="INC105271"/>
        <s v="INC105274"/>
        <s v="INC105275"/>
        <s v="INC105277"/>
        <s v="INC105278"/>
        <s v="INC105279"/>
        <s v="INC105284"/>
        <s v="INC105287"/>
        <s v="INC105290"/>
        <s v="INC105291"/>
        <s v="INC105293"/>
        <s v="INC105296"/>
        <s v="INC105297"/>
        <s v="INC105298"/>
        <s v="INC105305"/>
        <s v="INC105307"/>
        <s v="INC105309"/>
        <s v="INC105313"/>
        <s v="INC105317"/>
        <s v="INC105319"/>
        <s v="INC105322"/>
        <s v="INC105323"/>
        <s v="INC105324"/>
        <s v="INC105325"/>
        <s v="INC105326"/>
        <s v="INC105330"/>
        <s v="INC105332"/>
        <s v="INC105335"/>
        <s v="INC105337"/>
        <s v="INC105340"/>
        <s v="INC105343"/>
        <s v="INC105344"/>
        <s v="INC105345"/>
        <s v="INC105346"/>
        <s v="INC105350"/>
        <s v="INC105353"/>
        <s v="INC105354"/>
        <s v="INC105355"/>
        <s v="INC105356"/>
        <s v="INC105358"/>
        <s v="INC105359"/>
        <s v="INC105361"/>
        <s v="INC105362"/>
        <s v="INC105363"/>
        <s v="INC105364"/>
        <s v="INC105365"/>
        <s v="INC105366"/>
        <s v="INC105367"/>
        <s v="INC105369"/>
        <s v="INC105372"/>
        <s v="INC105375"/>
        <s v="INC105376"/>
        <s v="INC105377"/>
        <s v="INC105380"/>
        <s v="INC105381"/>
        <s v="INC105382"/>
        <s v="INC105383"/>
        <s v="INC105384"/>
        <s v="INC105385"/>
        <s v="INC105386"/>
        <s v="INC105388"/>
        <s v="INC105389"/>
        <s v="INC105391"/>
        <s v="INC105392"/>
        <s v="INC105393"/>
        <s v="INC105394"/>
        <s v="INC105395"/>
        <s v="INC105398"/>
        <s v="INC105399"/>
      </sharedItems>
    </cacheField>
    <cacheField name="Created" numFmtId="0">
      <sharedItems count="2490">
        <s v="2026-03-01 01:48"/>
        <s v="2026-03-01 03:51"/>
        <s v="2026-03-01 04:06"/>
        <s v="2026-03-01 04:43"/>
        <s v="2026-03-01 04:48"/>
        <s v="2026-03-01 07:33"/>
        <s v="2026-03-01 09:44"/>
        <s v="2026-03-01 09:55"/>
        <s v="2026-03-01 10:05"/>
        <s v="2026-03-01 10:25"/>
        <s v="2026-03-01 10:42"/>
        <s v="2026-03-01 11:02"/>
        <s v="2026-03-01 13:50"/>
        <s v="2026-03-01 16:27"/>
        <s v="2026-03-01 18:02"/>
        <s v="2026-03-01 21:21"/>
        <s v="2026-03-02 01:20"/>
        <s v="2026-03-02 03:11"/>
        <s v="2026-03-02 05:36"/>
        <s v="2026-03-02 05:38"/>
        <s v="2026-03-02 07:19"/>
        <s v="2026-03-02 07:35"/>
        <s v="2026-03-02 09:33"/>
        <s v="2026-03-02 09:48"/>
        <s v="2026-03-02 09:49"/>
        <s v="2026-03-02 11:16"/>
        <s v="2026-03-02 12:55"/>
        <s v="2026-03-02 15:02"/>
        <s v="2026-03-02 17:06"/>
        <s v="2026-03-02 22:49"/>
        <s v="2026-03-03 03:52"/>
        <s v="2026-03-03 05:30"/>
        <s v="2026-03-03 05:42"/>
        <s v="2026-03-03 10:23"/>
        <s v="2026-03-03 11:46"/>
        <s v="2026-03-03 12:25"/>
        <s v="2026-03-03 12:56"/>
        <s v="2026-03-03 14:05"/>
        <s v="2026-03-03 16:22"/>
        <s v="2026-03-03 18:00"/>
        <s v="2026-03-03 20:39"/>
        <s v="2026-03-03 23:15"/>
        <s v="2026-03-04 00:24"/>
        <s v="2026-03-04 00:28"/>
        <s v="2026-03-04 02:11"/>
        <s v="2026-03-04 08:12"/>
        <s v="2026-03-04 09:13"/>
        <s v="2026-03-04 09:25"/>
        <s v="2026-03-04 11:52"/>
        <s v="2026-03-04 12:26"/>
        <s v="2026-03-04 15:22"/>
        <s v="2026-03-04 16:42"/>
        <s v="2026-03-04 16:48"/>
        <s v="2026-03-04 22:26"/>
        <s v="2026-03-05 00:19"/>
        <s v="2026-03-05 03:44"/>
        <s v="2026-03-05 07:16"/>
        <s v="2026-03-05 07:21"/>
        <s v="2026-03-05 07:28"/>
        <s v="2026-03-05 09:04"/>
        <s v="2026-03-05 09:45"/>
        <s v="2026-03-05 09:55"/>
        <s v="2026-03-05 11:39"/>
        <s v="2026-03-05 11:45"/>
        <s v="2026-03-05 13:24"/>
        <s v="2026-03-05 15:16"/>
        <s v="2026-03-05 17:23"/>
        <s v="2026-03-05 17:48"/>
        <s v="2026-03-05 18:04"/>
        <s v="2026-03-05 20:54"/>
        <s v="2026-03-05 21:27"/>
        <s v="2026-03-05 23:55"/>
        <s v="2026-03-06 01:42"/>
        <s v="2026-03-06 01:46"/>
        <s v="2026-03-06 03:10"/>
        <s v="2026-03-06 05:30"/>
        <s v="2026-03-06 06:03"/>
        <s v="2026-03-06 08:24"/>
        <s v="2026-03-06 08:34"/>
        <s v="2026-03-06 10:28"/>
        <s v="2026-03-06 13:00"/>
        <s v="2026-03-06 13:31"/>
        <s v="2026-03-06 14:34"/>
        <s v="2026-03-06 15:03"/>
        <s v="2026-03-06 15:26"/>
        <s v="2026-03-06 16:22"/>
        <s v="2026-03-06 18:15"/>
        <s v="2026-03-06 18:45"/>
        <s v="2026-03-06 22:22"/>
        <s v="2026-03-07 12:15"/>
        <s v="2026-03-07 17:14"/>
        <s v="2026-03-07 17:49"/>
        <s v="2026-03-07 22:40"/>
        <s v="2026-03-07 23:00"/>
        <s v="2026-03-08 00:10"/>
        <s v="2026-03-08 01:24"/>
        <s v="2026-03-08 01:43"/>
        <s v="2026-03-08 02:50"/>
        <s v="2026-03-08 03:07"/>
        <s v="2026-03-08 03:45"/>
        <s v="2026-03-08 04:27"/>
        <s v="2026-03-08 06:19"/>
        <s v="2026-03-08 09:45"/>
        <s v="2026-03-08 13:05"/>
        <s v="2026-03-08 14:33"/>
        <s v="2026-03-08 16:48"/>
        <s v="2026-03-08 17:04"/>
        <s v="2026-03-08 18:33"/>
        <s v="2026-03-08 19:33"/>
        <s v="2026-03-08 19:36"/>
        <s v="2026-03-08 20:10"/>
        <s v="2026-03-08 20:39"/>
        <s v="2026-03-08 20:50"/>
        <s v="2026-03-08 23:39"/>
        <s v="2026-03-09 02:24"/>
        <s v="2026-03-09 02:31"/>
        <s v="2026-03-09 04:10"/>
        <s v="2026-03-09 13:52"/>
        <s v="2026-03-09 16:01"/>
        <s v="2026-03-09 16:11"/>
        <s v="2026-03-09 17:07"/>
        <s v="2026-03-09 18:44"/>
        <s v="2026-03-09 19:10"/>
        <s v="2026-03-09 19:27"/>
        <s v="2026-03-09 20:01"/>
        <s v="2026-03-09 23:36"/>
        <s v="2026-03-10 01:12"/>
        <s v="2026-03-10 04:20"/>
        <s v="2026-03-10 05:27"/>
        <s v="2026-03-10 07:32"/>
        <s v="2026-03-10 09:07"/>
        <s v="2026-03-10 10:01"/>
        <s v="2026-03-10 10:37"/>
        <s v="2026-03-10 10:58"/>
        <s v="2026-03-10 10:59"/>
        <s v="2026-03-10 12:41"/>
        <s v="2026-03-10 13:05"/>
        <s v="2026-03-10 16:48"/>
        <s v="2026-03-10 20:41"/>
        <s v="2026-03-10 21:34"/>
        <s v="2026-03-11 01:29"/>
        <s v="2026-03-11 06:54"/>
        <s v="2026-03-11 08:58"/>
        <s v="2026-03-11 13:27"/>
        <s v="2026-03-11 13:54"/>
        <s v="2026-03-11 14:22"/>
        <s v="2026-03-11 16:19"/>
        <s v="2026-03-11 21:28"/>
        <s v="2026-03-11 23:54"/>
        <s v="2026-03-12 00:24"/>
        <s v="2026-03-12 01:32"/>
        <s v="2026-03-12 01:41"/>
        <s v="2026-03-12 04:27"/>
        <s v="2026-03-12 05:14"/>
        <s v="2026-03-12 07:26"/>
        <s v="2026-03-12 09:09"/>
        <s v="2026-03-12 12:28"/>
        <s v="2026-03-12 13:06"/>
        <s v="2026-03-12 13:37"/>
        <s v="2026-03-12 13:52"/>
        <s v="2026-03-12 14:33"/>
        <s v="2026-03-12 14:51"/>
        <s v="2026-03-12 19:14"/>
        <s v="2026-03-12 21:52"/>
        <s v="2026-03-12 22:51"/>
        <s v="2026-03-13 03:49"/>
        <s v="2026-03-13 04:31"/>
        <s v="2026-03-13 05:39"/>
        <s v="2026-03-13 05:55"/>
        <s v="2026-03-13 06:16"/>
        <s v="2026-03-13 09:28"/>
        <s v="2026-03-13 14:38"/>
        <s v="2026-03-13 14:44"/>
        <s v="2026-03-13 16:49"/>
        <s v="2026-03-13 17:10"/>
        <s v="2026-03-13 17:22"/>
        <s v="2026-03-13 18:22"/>
        <s v="2026-03-13 19:52"/>
        <s v="2026-03-13 20:50"/>
        <s v="2026-03-14 03:00"/>
        <s v="2026-03-14 06:05"/>
        <s v="2026-03-14 06:52"/>
        <s v="2026-03-14 09:17"/>
        <s v="2026-03-14 09:48"/>
        <s v="2026-03-14 09:57"/>
        <s v="2026-03-14 12:14"/>
        <s v="2026-03-14 14:26"/>
        <s v="2026-03-14 14:51"/>
        <s v="2026-03-14 17:23"/>
        <s v="2026-03-14 17:42"/>
        <s v="2026-03-14 18:10"/>
        <s v="2026-03-14 19:27"/>
        <s v="2026-03-14 20:51"/>
        <s v="2026-03-14 21:26"/>
        <s v="2026-03-14 23:24"/>
        <s v="2026-03-15 00:00"/>
        <s v="2026-03-15 00:10"/>
        <s v="2026-03-15 00:30"/>
        <s v="2026-03-15 00:56"/>
        <s v="2026-03-15 01:34"/>
        <s v="2026-03-15 02:04"/>
        <s v="2026-03-15 06:01"/>
        <s v="2026-03-15 08:16"/>
        <s v="2026-03-15 09:39"/>
        <s v="2026-03-15 09:41"/>
        <s v="2026-03-15 10:14"/>
        <s v="2026-03-15 10:15"/>
        <s v="2026-03-15 12:03"/>
        <s v="2026-03-15 12:59"/>
        <s v="2026-03-15 13:19"/>
        <s v="2026-03-15 15:01"/>
        <s v="2026-03-15 15:52"/>
        <s v="2026-03-15 20:20"/>
        <s v="2026-03-16 04:33"/>
        <s v="2026-03-16 06:44"/>
        <s v="2026-03-16 10:51"/>
        <s v="2026-03-16 10:57"/>
        <s v="2026-03-16 11:12"/>
        <s v="2026-03-16 14:03"/>
        <s v="2026-03-16 20:15"/>
        <s v="2026-03-17 02:06"/>
        <s v="2026-03-17 04:27"/>
        <s v="2026-03-17 05:13"/>
        <s v="2026-03-17 05:37"/>
        <s v="2026-03-17 08:00"/>
        <s v="2026-03-17 08:10"/>
        <s v="2026-03-17 13:34"/>
        <s v="2026-03-17 13:49"/>
        <s v="2026-03-17 15:51"/>
        <s v="2026-03-17 17:54"/>
        <s v="2026-03-17 17:56"/>
        <s v="2026-03-17 19:37"/>
        <s v="2026-03-17 19:41"/>
        <s v="2026-03-17 22:01"/>
        <s v="2026-03-17 22:02"/>
        <s v="2026-03-17 22:28"/>
        <s v="2026-03-18 02:19"/>
        <s v="2026-03-18 03:04"/>
        <s v="2026-03-18 03:39"/>
        <s v="2026-03-18 08:47"/>
        <s v="2026-03-18 10:31"/>
        <s v="2026-03-18 10:42"/>
        <s v="2026-03-18 10:53"/>
        <s v="2026-03-18 11:31"/>
        <s v="2026-03-18 14:26"/>
        <s v="2026-03-18 14:46"/>
        <s v="2026-03-18 16:09"/>
        <s v="2026-03-18 18:33"/>
        <s v="2026-03-18 21:43"/>
        <s v="2026-03-18 23:02"/>
        <s v="2026-03-18 23:14"/>
        <s v="2026-03-18 23:23"/>
        <s v="2026-03-19 06:32"/>
        <s v="2026-03-19 07:33"/>
        <s v="2026-03-19 07:42"/>
        <s v="2026-03-19 10:36"/>
        <s v="2026-03-19 11:12"/>
        <s v="2026-03-19 13:05"/>
        <s v="2026-03-19 13:50"/>
        <s v="2026-03-19 13:56"/>
        <s v="2026-03-19 14:36"/>
        <s v="2026-03-19 14:47"/>
        <s v="2026-03-19 15:38"/>
        <s v="2026-03-19 17:59"/>
        <s v="2026-03-19 20:06"/>
        <s v="2026-03-19 22:27"/>
        <s v="2026-03-20 02:06"/>
        <s v="2026-03-20 04:15"/>
        <s v="2026-03-20 05:26"/>
        <s v="2026-03-20 07:11"/>
        <s v="2026-03-20 07:21"/>
        <s v="2026-03-20 07:42"/>
        <s v="2026-03-20 08:40"/>
        <s v="2026-03-20 09:45"/>
        <s v="2026-03-20 09:58"/>
        <s v="2026-03-20 12:05"/>
        <s v="2026-03-20 12:11"/>
        <s v="2026-03-20 15:00"/>
        <s v="2026-03-20 17:23"/>
        <s v="2026-03-20 20:13"/>
        <s v="2026-03-20 20:18"/>
        <s v="2026-03-20 23:15"/>
        <s v="2026-03-21 02:50"/>
        <s v="2026-03-21 04:14"/>
        <s v="2026-03-21 04:27"/>
        <s v="2026-03-21 13:52"/>
        <s v="2026-03-21 15:43"/>
        <s v="2026-03-21 18:27"/>
        <s v="2026-03-21 19:10"/>
        <s v="2026-03-21 20:34"/>
        <s v="2026-03-21 22:12"/>
        <s v="2026-03-21 22:29"/>
        <s v="2026-03-21 23:09"/>
        <s v="2026-03-22 02:06"/>
        <s v="2026-03-22 02:14"/>
        <s v="2026-03-22 03:56"/>
        <s v="2026-03-22 04:46"/>
        <s v="2026-03-22 05:02"/>
        <s v="2026-03-22 07:01"/>
        <s v="2026-03-22 07:40"/>
        <s v="2026-03-22 09:32"/>
        <s v="2026-03-22 12:38"/>
        <s v="2026-03-22 16:27"/>
        <s v="2026-03-22 16:58"/>
        <s v="2026-03-22 17:11"/>
        <s v="2026-03-22 17:34"/>
        <s v="2026-03-22 19:18"/>
        <s v="2026-03-22 21:21"/>
        <s v="2026-03-22 22:50"/>
        <s v="2026-03-22 23:34"/>
        <s v="2026-03-23 00:15"/>
        <s v="2026-03-23 03:18"/>
        <s v="2026-03-23 05:14"/>
        <s v="2026-03-23 05:58"/>
        <s v="2026-03-23 06:38"/>
        <s v="2026-03-23 06:55"/>
        <s v="2026-03-23 08:08"/>
        <s v="2026-03-23 08:13"/>
        <s v="2026-03-23 11:13"/>
        <s v="2026-03-23 11:27"/>
        <s v="2026-03-23 15:49"/>
        <s v="2026-03-23 16:12"/>
        <s v="2026-03-23 16:14"/>
        <s v="2026-03-23 20:42"/>
        <s v="2026-03-23 21:24"/>
        <s v="2026-03-24 01:28"/>
        <s v="2026-03-24 04:49"/>
        <s v="2026-03-24 07:07"/>
        <s v="2026-03-24 07:31"/>
        <s v="2026-03-24 09:18"/>
        <s v="2026-03-24 11:12"/>
        <s v="2026-03-24 13:33"/>
        <s v="2026-03-24 14:10"/>
        <s v="2026-03-24 14:32"/>
        <s v="2026-03-24 16:29"/>
        <s v="2026-03-24 17:26"/>
        <s v="2026-03-24 18:13"/>
        <s v="2026-03-24 18:26"/>
        <s v="2026-03-24 18:29"/>
        <s v="2026-03-24 19:43"/>
        <s v="2026-03-24 20:55"/>
        <s v="2026-03-24 22:22"/>
        <s v="2026-03-24 23:04"/>
        <s v="2026-03-25 00:33"/>
        <s v="2026-03-25 01:13"/>
        <s v="2026-03-25 05:22"/>
        <s v="2026-03-25 06:35"/>
        <s v="2026-03-25 14:20"/>
        <s v="2026-03-25 17:04"/>
        <s v="2026-03-25 19:36"/>
        <s v="2026-03-25 21:51"/>
        <s v="2026-03-26 04:02"/>
        <s v="2026-03-26 08:13"/>
        <s v="2026-03-26 13:47"/>
        <s v="2026-03-26 14:33"/>
        <s v="2026-03-26 15:47"/>
        <s v="2026-03-26 19:47"/>
        <s v="2026-03-26 20:03"/>
        <s v="2026-03-26 20:09"/>
        <s v="2026-03-26 20:46"/>
        <s v="2026-03-27 03:15"/>
        <s v="2026-03-27 03:35"/>
        <s v="2026-03-27 04:51"/>
        <s v="2026-03-27 06:01"/>
        <s v="2026-03-27 07:57"/>
        <s v="2026-03-27 08:16"/>
        <s v="2026-03-27 09:55"/>
        <s v="2026-03-27 11:08"/>
        <s v="2026-03-27 11:40"/>
        <s v="2026-03-27 12:35"/>
        <s v="2026-03-27 14:06"/>
        <s v="2026-03-27 14:55"/>
        <s v="2026-03-27 17:17"/>
        <s v="2026-03-27 17:20"/>
        <s v="2026-03-27 20:20"/>
        <s v="2026-03-27 20:46"/>
        <s v="2026-03-28 00:19"/>
        <s v="2026-03-28 01:50"/>
        <s v="2026-03-28 06:31"/>
        <s v="2026-03-28 08:25"/>
        <s v="2026-03-28 12:03"/>
        <s v="2026-03-28 13:58"/>
        <s v="2026-03-28 14:19"/>
        <s v="2026-03-28 15:04"/>
        <s v="2026-03-28 16:20"/>
        <s v="2026-03-28 16:34"/>
        <s v="2026-03-28 17:34"/>
        <s v="2026-03-28 17:46"/>
        <s v="2026-03-28 20:43"/>
        <s v="2026-03-28 23:08"/>
        <s v="2026-03-28 23:56"/>
        <s v="2026-03-29 02:54"/>
        <s v="2026-03-29 07:00"/>
        <s v="2026-03-29 07:30"/>
        <s v="2026-03-29 08:16"/>
        <s v="2026-03-29 10:57"/>
        <s v="2026-03-29 11:37"/>
        <s v="2026-03-29 14:53"/>
        <s v="2026-03-29 17:09"/>
        <s v="2026-03-29 17:49"/>
        <s v="2026-03-29 20:51"/>
        <s v="2026-03-29 21:07"/>
        <s v="2026-03-29 22:56"/>
        <s v="2026-03-29 23:24"/>
        <s v="2026-03-30 00:06"/>
        <s v="2026-03-30 00:28"/>
        <s v="2026-03-30 02:12"/>
        <s v="2026-03-30 04:12"/>
        <s v="2026-03-30 05:29"/>
        <s v="2026-03-30 07:08"/>
        <s v="2026-03-30 07:31"/>
        <s v="2026-03-30 09:57"/>
        <s v="2026-03-30 12:07"/>
        <s v="2026-03-30 14:07"/>
        <s v="2026-03-30 19:13"/>
        <s v="2026-03-30 19:49"/>
        <s v="2026-03-30 20:08"/>
        <s v="2026-03-30 22:41"/>
        <s v="2026-03-30 22:43"/>
        <s v="2026-03-30 23:05"/>
        <s v="2026-03-31 01:03"/>
        <s v="2026-03-31 05:20"/>
        <s v="2026-03-31 06:40"/>
        <s v="2026-03-31 11:26"/>
        <s v="2026-03-31 12:27"/>
        <s v="2026-03-31 15:00"/>
        <s v="2026-03-31 18:40"/>
        <s v="2026-03-31 19:16"/>
        <s v="2026-03-31 19:59"/>
        <s v="2026-03-31 23:07"/>
        <s v="2026-03-31 23:12"/>
        <s v="2026-03-31 23:54"/>
        <s v="2026-04-01 00:47"/>
        <s v="2026-04-01 02:39"/>
        <s v="2026-04-01 03:33"/>
        <s v="2026-04-01 03:57"/>
        <s v="2026-04-01 05:05"/>
        <s v="2026-04-01 05:25"/>
        <s v="2026-04-01 07:26"/>
        <s v="2026-04-01 09:13"/>
        <s v="2026-04-01 09:50"/>
        <s v="2026-04-01 10:17"/>
        <s v="2026-04-01 14:04"/>
        <s v="2026-04-01 15:53"/>
        <s v="2026-04-01 22:12"/>
        <s v="2026-04-01 22:43"/>
        <s v="2026-04-01 23:57"/>
        <s v="2026-04-02 01:15"/>
        <s v="2026-04-02 02:52"/>
        <s v="2026-04-02 04:27"/>
        <s v="2026-04-02 04:28"/>
        <s v="2026-04-02 05:13"/>
        <s v="2026-04-02 06:35"/>
        <s v="2026-04-02 06:53"/>
        <s v="2026-04-02 07:05"/>
        <s v="2026-04-02 07:21"/>
        <s v="2026-04-02 09:00"/>
        <s v="2026-04-02 11:18"/>
        <s v="2026-04-02 11:33"/>
        <s v="2026-04-02 12:36"/>
        <s v="2026-04-02 15:24"/>
        <s v="2026-04-02 15:55"/>
        <s v="2026-04-02 16:07"/>
        <s v="2026-04-02 19:01"/>
        <s v="2026-04-02 22:20"/>
        <s v="2026-04-03 00:58"/>
        <s v="2026-04-03 03:53"/>
        <s v="2026-04-03 06:35"/>
        <s v="2026-04-03 08:08"/>
        <s v="2026-04-03 09:07"/>
        <s v="2026-04-03 09:47"/>
        <s v="2026-04-03 10:09"/>
        <s v="2026-04-03 12:29"/>
        <s v="2026-04-03 12:37"/>
        <s v="2026-04-03 15:57"/>
        <s v="2026-04-03 15:58"/>
        <s v="2026-04-03 16:00"/>
        <s v="2026-04-03 17:10"/>
        <s v="2026-04-03 17:56"/>
        <s v="2026-04-03 19:42"/>
        <s v="2026-04-03 21:40"/>
        <s v="2026-04-03 21:48"/>
        <s v="2026-04-03 22:09"/>
        <s v="2026-04-03 23:36"/>
        <s v="2026-04-04 00:55"/>
        <s v="2026-04-04 02:40"/>
        <s v="2026-04-04 03:13"/>
        <s v="2026-04-04 05:08"/>
        <s v="2026-04-04 08:22"/>
        <s v="2026-04-04 13:22"/>
        <s v="2026-04-04 14:23"/>
        <s v="2026-04-04 15:07"/>
        <s v="2026-04-04 16:23"/>
        <s v="2026-04-04 17:38"/>
        <s v="2026-04-04 20:04"/>
        <s v="2026-04-04 20:48"/>
        <s v="2026-04-04 21:33"/>
        <s v="2026-04-04 23:45"/>
        <s v="2026-04-04 23:47"/>
        <s v="2026-04-05 00:51"/>
        <s v="2026-04-05 02:21"/>
        <s v="2026-04-05 03:17"/>
        <s v="2026-04-05 09:59"/>
        <s v="2026-04-05 11:03"/>
        <s v="2026-04-05 11:58"/>
        <s v="2026-04-05 19:58"/>
        <s v="2026-04-05 20:38"/>
        <s v="2026-04-05 22:40"/>
        <s v="2026-04-06 00:51"/>
        <s v="2026-04-06 01:02"/>
        <s v="2026-04-06 02:09"/>
        <s v="2026-04-06 03:58"/>
        <s v="2026-04-06 04:57"/>
        <s v="2026-04-06 05:25"/>
        <s v="2026-04-06 10:05"/>
        <s v="2026-04-06 11:18"/>
        <s v="2026-04-06 14:19"/>
        <s v="2026-04-06 15:21"/>
        <s v="2026-04-06 15:28"/>
        <s v="2026-04-06 16:01"/>
        <s v="2026-04-06 16:17"/>
        <s v="2026-04-06 16:37"/>
        <s v="2026-04-06 17:17"/>
        <s v="2026-04-06 19:09"/>
        <s v="2026-04-06 19:46"/>
        <s v="2026-04-06 21:08"/>
        <s v="2026-04-06 21:27"/>
        <s v="2026-04-06 22:18"/>
        <s v="2026-04-06 22:37"/>
        <s v="2026-04-06 23:15"/>
        <s v="2026-04-06 23:40"/>
        <s v="2026-04-07 08:31"/>
        <s v="2026-04-07 08:45"/>
        <s v="2026-04-07 09:25"/>
        <s v="2026-04-07 10:07"/>
        <s v="2026-04-07 13:49"/>
        <s v="2026-04-07 19:03"/>
        <s v="2026-04-07 21:37"/>
        <s v="2026-04-08 02:30"/>
        <s v="2026-04-08 03:16"/>
        <s v="2026-04-08 04:42"/>
        <s v="2026-04-08 05:33"/>
        <s v="2026-04-08 07:56"/>
        <s v="2026-04-08 08:17"/>
        <s v="2026-04-08 08:58"/>
        <s v="2026-04-08 10:34"/>
        <s v="2026-04-08 13:47"/>
        <s v="2026-04-08 14:36"/>
        <s v="2026-04-08 18:59"/>
        <s v="2026-04-08 23:08"/>
        <s v="2026-04-09 00:03"/>
        <s v="2026-04-09 00:55"/>
        <s v="2026-04-09 01:32"/>
        <s v="2026-04-09 04:56"/>
        <s v="2026-04-09 10:13"/>
        <s v="2026-04-09 11:18"/>
        <s v="2026-04-09 13:43"/>
        <s v="2026-04-09 15:19"/>
        <s v="2026-04-09 16:44"/>
        <s v="2026-04-09 17:53"/>
        <s v="2026-04-09 22:44"/>
        <s v="2026-04-10 00:12"/>
        <s v="2026-04-10 01:35"/>
        <s v="2026-04-10 02:09"/>
        <s v="2026-04-10 03:08"/>
        <s v="2026-04-10 03:35"/>
        <s v="2026-04-10 04:46"/>
        <s v="2026-04-10 08:14"/>
        <s v="2026-04-10 09:37"/>
        <s v="2026-04-10 10:17"/>
        <s v="2026-04-10 12:34"/>
        <s v="2026-04-10 14:06"/>
        <s v="2026-04-10 18:50"/>
        <s v="2026-04-10 22:48"/>
        <s v="2026-04-11 00:01"/>
        <s v="2026-04-11 02:08"/>
        <s v="2026-04-11 07:25"/>
        <s v="2026-04-11 08:31"/>
        <s v="2026-04-11 10:10"/>
        <s v="2026-04-11 10:13"/>
        <s v="2026-04-11 13:09"/>
        <s v="2026-04-11 13:38"/>
        <s v="2026-04-11 17:50"/>
        <s v="2026-04-11 20:29"/>
        <s v="2026-04-11 21:48"/>
        <s v="2026-04-11 21:58"/>
        <s v="2026-04-12 01:05"/>
        <s v="2026-04-12 01:42"/>
        <s v="2026-04-12 03:19"/>
        <s v="2026-04-12 05:12"/>
        <s v="2026-04-12 05:52"/>
        <s v="2026-04-12 06:48"/>
        <s v="2026-04-12 07:54"/>
        <s v="2026-04-12 08:10"/>
        <s v="2026-04-12 13:55"/>
        <s v="2026-04-12 17:26"/>
        <s v="2026-04-12 17:48"/>
        <s v="2026-04-12 17:57"/>
        <s v="2026-04-12 18:40"/>
        <s v="2026-04-12 19:01"/>
        <s v="2026-04-12 21:09"/>
        <s v="2026-04-12 21:13"/>
        <s v="2026-04-12 22:35"/>
        <s v="2026-04-13 00:24"/>
        <s v="2026-04-13 01:21"/>
        <s v="2026-04-13 02:17"/>
        <s v="2026-04-13 05:13"/>
        <s v="2026-04-13 05:38"/>
        <s v="2026-04-13 05:51"/>
        <s v="2026-04-13 06:12"/>
        <s v="2026-04-13 06:49"/>
        <s v="2026-04-13 07:12"/>
        <s v="2026-04-13 07:20"/>
        <s v="2026-04-13 07:31"/>
        <s v="2026-04-13 10:39"/>
        <s v="2026-04-13 10:45"/>
        <s v="2026-04-13 10:59"/>
        <s v="2026-04-13 12:34"/>
        <s v="2026-04-13 13:22"/>
        <s v="2026-04-13 17:53"/>
        <s v="2026-04-13 18:13"/>
        <s v="2026-04-13 19:32"/>
        <s v="2026-04-13 20:11"/>
        <s v="2026-04-13 21:32"/>
        <s v="2026-04-14 04:11"/>
        <s v="2026-04-14 09:09"/>
        <s v="2026-04-14 10:01"/>
        <s v="2026-04-14 10:12"/>
        <s v="2026-04-14 10:47"/>
        <s v="2026-04-14 12:21"/>
        <s v="2026-04-14 12:51"/>
        <s v="2026-04-14 12:53"/>
        <s v="2026-04-14 13:09"/>
        <s v="2026-04-14 14:13"/>
        <s v="2026-04-14 14:14"/>
        <s v="2026-04-14 14:25"/>
        <s v="2026-04-14 20:52"/>
        <s v="2026-04-14 22:44"/>
        <s v="2026-04-15 01:12"/>
        <s v="2026-04-15 06:22"/>
        <s v="2026-04-15 06:32"/>
        <s v="2026-04-15 07:20"/>
        <s v="2026-04-15 10:19"/>
        <s v="2026-04-15 13:51"/>
        <s v="2026-04-15 15:41"/>
        <s v="2026-04-15 23:47"/>
        <s v="2026-04-16 00:09"/>
        <s v="2026-04-16 00:21"/>
        <s v="2026-04-16 02:23"/>
        <s v="2026-04-16 02:30"/>
        <s v="2026-04-16 02:56"/>
        <s v="2026-04-16 03:59"/>
        <s v="2026-04-16 04:51"/>
        <s v="2026-04-16 06:17"/>
        <s v="2026-04-16 06:49"/>
        <s v="2026-04-16 07:51"/>
        <s v="2026-04-16 08:26"/>
        <s v="2026-04-16 08:56"/>
        <s v="2026-04-16 09:51"/>
        <s v="2026-04-16 10:42"/>
        <s v="2026-04-16 12:09"/>
        <s v="2026-04-16 12:37"/>
        <s v="2026-04-16 15:41"/>
        <s v="2026-04-16 20:59"/>
        <s v="2026-04-16 21:57"/>
        <s v="2026-04-16 22:08"/>
        <s v="2026-04-16 22:39"/>
        <s v="2026-04-17 00:30"/>
        <s v="2026-04-17 04:57"/>
        <s v="2026-04-17 07:17"/>
        <s v="2026-04-17 08:23"/>
        <s v="2026-04-17 10:52"/>
        <s v="2026-04-17 13:35"/>
        <s v="2026-04-17 13:59"/>
        <s v="2026-04-17 15:07"/>
        <s v="2026-04-17 15:42"/>
        <s v="2026-04-17 17:19"/>
        <s v="2026-04-18 01:26"/>
        <s v="2026-04-18 02:38"/>
        <s v="2026-04-18 02:55"/>
        <s v="2026-04-18 04:15"/>
        <s v="2026-04-18 04:54"/>
        <s v="2026-04-18 13:48"/>
        <s v="2026-04-18 13:50"/>
        <s v="2026-04-18 14:58"/>
        <s v="2026-04-18 15:37"/>
        <s v="2026-04-18 22:05"/>
        <s v="2026-04-18 22:37"/>
        <s v="2026-04-19 00:01"/>
        <s v="2026-04-19 01:25"/>
        <s v="2026-04-19 02:34"/>
        <s v="2026-04-19 02:39"/>
        <s v="2026-04-19 03:33"/>
        <s v="2026-04-19 03:40"/>
        <s v="2026-04-19 03:46"/>
        <s v="2026-04-19 06:01"/>
        <s v="2026-04-19 08:00"/>
        <s v="2026-04-19 11:01"/>
        <s v="2026-04-19 14:24"/>
        <s v="2026-04-19 19:28"/>
        <s v="2026-04-19 20:42"/>
        <s v="2026-04-19 22:32"/>
        <s v="2026-04-20 00:06"/>
        <s v="2026-04-20 01:22"/>
        <s v="2026-04-20 02:09"/>
        <s v="2026-04-20 04:24"/>
        <s v="2026-04-20 04:48"/>
        <s v="2026-04-20 07:01"/>
        <s v="2026-04-20 08:53"/>
        <s v="2026-04-20 17:01"/>
        <s v="2026-04-20 17:56"/>
        <s v="2026-04-20 20:00"/>
        <s v="2026-04-20 20:14"/>
        <s v="2026-04-20 21:43"/>
        <s v="2026-04-20 21:59"/>
        <s v="2026-04-21 03:42"/>
        <s v="2026-04-21 03:56"/>
        <s v="2026-04-21 05:12"/>
        <s v="2026-04-21 06:17"/>
        <s v="2026-04-21 09:15"/>
        <s v="2026-04-21 12:00"/>
        <s v="2026-04-21 14:57"/>
        <s v="2026-04-21 15:19"/>
        <s v="2026-04-21 16:54"/>
        <s v="2026-04-22 00:48"/>
        <s v="2026-04-22 01:28"/>
        <s v="2026-04-22 02:41"/>
        <s v="2026-04-22 04:11"/>
        <s v="2026-04-22 07:10"/>
        <s v="2026-04-22 07:49"/>
        <s v="2026-04-22 09:06"/>
        <s v="2026-04-22 14:45"/>
        <s v="2026-04-22 15:22"/>
        <s v="2026-04-22 17:04"/>
        <s v="2026-04-22 17:17"/>
        <s v="2026-04-22 17:34"/>
        <s v="2026-04-22 21:56"/>
        <s v="2026-04-22 22:09"/>
        <s v="2026-04-23 00:01"/>
        <s v="2026-04-23 00:35"/>
        <s v="2026-04-23 03:24"/>
        <s v="2026-04-23 04:35"/>
        <s v="2026-04-23 08:38"/>
        <s v="2026-04-23 11:50"/>
        <s v="2026-04-23 11:54"/>
        <s v="2026-04-23 15:43"/>
        <s v="2026-04-23 23:00"/>
        <s v="2026-04-23 23:13"/>
        <s v="2026-04-23 23:20"/>
        <s v="2026-04-24 01:34"/>
        <s v="2026-04-24 02:30"/>
        <s v="2026-04-24 05:34"/>
        <s v="2026-04-24 06:53"/>
        <s v="2026-04-24 08:55"/>
        <s v="2026-04-24 09:22"/>
        <s v="2026-04-24 09:48"/>
        <s v="2026-04-24 10:48"/>
        <s v="2026-04-24 11:42"/>
        <s v="2026-04-24 12:53"/>
        <s v="2026-04-24 13:23"/>
        <s v="2026-04-24 13:44"/>
        <s v="2026-04-24 14:11"/>
        <s v="2026-04-24 14:22"/>
        <s v="2026-04-24 17:35"/>
        <s v="2026-04-24 19:59"/>
        <s v="2026-04-24 23:26"/>
        <s v="2026-04-25 00:44"/>
        <s v="2026-04-25 05:38"/>
        <s v="2026-04-25 07:14"/>
        <s v="2026-04-25 08:36"/>
        <s v="2026-04-25 08:45"/>
        <s v="2026-04-25 08:49"/>
        <s v="2026-04-25 10:57"/>
        <s v="2026-04-25 15:55"/>
        <s v="2026-04-25 21:11"/>
        <s v="2026-04-25 21:24"/>
        <s v="2026-04-25 22:10"/>
        <s v="2026-04-25 22:18"/>
        <s v="2026-04-25 23:05"/>
        <s v="2026-04-25 23:19"/>
        <s v="2026-04-26 00:32"/>
        <s v="2026-04-26 06:53"/>
        <s v="2026-04-26 07:52"/>
        <s v="2026-04-26 08:18"/>
        <s v="2026-04-26 08:30"/>
        <s v="2026-04-26 08:35"/>
        <s v="2026-04-26 10:45"/>
        <s v="2026-04-26 14:16"/>
        <s v="2026-04-26 15:23"/>
        <s v="2026-04-26 16:37"/>
        <s v="2026-04-26 19:04"/>
        <s v="2026-04-26 21:58"/>
        <s v="2026-04-26 23:02"/>
        <s v="2026-04-26 23:31"/>
        <s v="2026-04-27 01:43"/>
        <s v="2026-04-27 04:29"/>
        <s v="2026-04-27 04:42"/>
        <s v="2026-04-27 05:42"/>
        <s v="2026-04-27 07:06"/>
        <s v="2026-04-27 07:13"/>
        <s v="2026-04-27 08:20"/>
        <s v="2026-04-27 08:41"/>
        <s v="2026-04-27 21:11"/>
        <s v="2026-04-27 22:29"/>
        <s v="2026-04-27 22:33"/>
        <s v="2026-04-27 22:38"/>
        <s v="2026-04-28 01:03"/>
        <s v="2026-04-28 01:36"/>
        <s v="2026-04-28 11:21"/>
        <s v="2026-04-28 12:21"/>
        <s v="2026-04-28 13:06"/>
        <s v="2026-04-28 13:47"/>
        <s v="2026-04-28 19:17"/>
        <s v="2026-04-28 20:04"/>
        <s v="2026-04-28 23:33"/>
        <s v="2026-04-28 23:50"/>
        <s v="2026-04-29 01:07"/>
        <s v="2026-04-29 04:09"/>
        <s v="2026-04-29 08:59"/>
        <s v="2026-04-29 10:43"/>
        <s v="2026-04-29 11:42"/>
        <s v="2026-04-29 13:11"/>
        <s v="2026-04-29 13:33"/>
        <s v="2026-04-29 13:38"/>
        <s v="2026-04-29 14:48"/>
        <s v="2026-04-29 16:05"/>
        <s v="2026-04-29 16:14"/>
        <s v="2026-04-29 16:25"/>
        <s v="2026-04-29 19:28"/>
        <s v="2026-04-29 20:00"/>
        <s v="2026-04-29 20:30"/>
        <s v="2026-04-30 07:20"/>
        <s v="2026-04-30 10:02"/>
        <s v="2026-04-30 12:38"/>
        <s v="2026-04-30 14:40"/>
        <s v="2026-04-30 15:26"/>
        <s v="2026-04-30 19:42"/>
        <s v="2026-05-01 00:11"/>
        <s v="2026-05-01 08:31"/>
        <s v="2026-05-01 12:23"/>
        <s v="2026-05-01 12:32"/>
        <s v="2026-05-01 13:56"/>
        <s v="2026-05-01 14:09"/>
        <s v="2026-05-01 14:22"/>
        <s v="2026-05-01 15:28"/>
        <s v="2026-05-01 16:57"/>
        <s v="2026-05-01 18:46"/>
        <s v="2026-05-01 21:25"/>
        <s v="2026-05-02 02:09"/>
        <s v="2026-05-02 02:10"/>
        <s v="2026-05-02 02:35"/>
        <s v="2026-05-02 03:52"/>
        <s v="2026-05-02 04:12"/>
        <s v="2026-05-02 08:41"/>
        <s v="2026-05-02 08:59"/>
        <s v="2026-05-02 10:26"/>
        <s v="2026-05-02 10:31"/>
        <s v="2026-05-02 10:43"/>
        <s v="2026-05-02 12:21"/>
        <s v="2026-05-02 13:49"/>
        <s v="2026-05-02 17:04"/>
        <s v="2026-05-02 19:28"/>
        <s v="2026-05-02 22:27"/>
        <s v="2026-05-02 23:43"/>
        <s v="2026-05-03 03:00"/>
        <s v="2026-05-03 03:06"/>
        <s v="2026-05-03 03:57"/>
        <s v="2026-05-03 06:40"/>
        <s v="2026-05-03 06:43"/>
        <s v="2026-05-03 07:45"/>
        <s v="2026-05-03 08:30"/>
        <s v="2026-05-03 08:38"/>
        <s v="2026-05-03 10:06"/>
        <s v="2026-05-03 10:22"/>
        <s v="2026-05-03 11:12"/>
        <s v="2026-05-03 11:15"/>
        <s v="2026-05-03 11:35"/>
        <s v="2026-05-03 11:52"/>
        <s v="2026-05-03 12:57"/>
        <s v="2026-05-03 13:49"/>
        <s v="2026-05-03 21:26"/>
        <s v="2026-05-04 10:14"/>
        <s v="2026-05-04 10:39"/>
        <s v="2026-05-04 10:45"/>
        <s v="2026-05-04 13:13"/>
        <s v="2026-05-04 15:58"/>
        <s v="2026-05-04 16:44"/>
        <s v="2026-05-04 17:56"/>
        <s v="2026-05-04 20:05"/>
        <s v="2026-05-04 21:10"/>
        <s v="2026-05-04 21:38"/>
        <s v="2026-05-04 22:20"/>
        <s v="2026-05-05 01:59"/>
        <s v="2026-05-05 02:52"/>
        <s v="2026-05-05 03:51"/>
        <s v="2026-05-05 10:05"/>
        <s v="2026-05-05 11:18"/>
        <s v="2026-05-05 13:47"/>
        <s v="2026-05-05 15:01"/>
        <s v="2026-05-05 15:13"/>
        <s v="2026-05-06 00:49"/>
        <s v="2026-05-06 01:01"/>
        <s v="2026-05-06 01:44"/>
        <s v="2026-05-06 04:58"/>
        <s v="2026-05-06 05:33"/>
        <s v="2026-05-06 09:56"/>
        <s v="2026-05-06 11:17"/>
        <s v="2026-05-06 16:15"/>
        <s v="2026-05-06 19:18"/>
        <s v="2026-05-06 20:34"/>
        <s v="2026-05-06 22:15"/>
        <s v="2026-05-07 00:31"/>
        <s v="2026-05-07 01:10"/>
        <s v="2026-05-07 04:06"/>
        <s v="2026-05-07 04:54"/>
        <s v="2026-05-07 04:57"/>
        <s v="2026-05-07 05:18"/>
        <s v="2026-05-07 10:07"/>
        <s v="2026-05-07 11:59"/>
        <s v="2026-05-07 12:19"/>
        <s v="2026-05-07 15:31"/>
        <s v="2026-05-07 15:32"/>
        <s v="2026-05-07 23:52"/>
        <s v="2026-05-08 01:48"/>
        <s v="2026-05-08 02:27"/>
        <s v="2026-05-08 02:39"/>
        <s v="2026-05-08 03:45"/>
        <s v="2026-05-08 03:59"/>
        <s v="2026-05-08 06:14"/>
        <s v="2026-05-08 07:37"/>
        <s v="2026-05-08 09:52"/>
        <s v="2026-05-08 14:01"/>
        <s v="2026-05-08 14:40"/>
        <s v="2026-05-08 17:16"/>
        <s v="2026-05-08 17:32"/>
        <s v="2026-05-08 18:05"/>
        <s v="2026-05-08 18:20"/>
        <s v="2026-05-08 19:10"/>
        <s v="2026-05-08 21:04"/>
        <s v="2026-05-08 21:22"/>
        <s v="2026-05-08 21:44"/>
        <s v="2026-05-09 02:03"/>
        <s v="2026-05-09 04:53"/>
        <s v="2026-05-09 08:31"/>
        <s v="2026-05-09 13:36"/>
        <s v="2026-05-09 13:59"/>
        <s v="2026-05-09 15:33"/>
        <s v="2026-05-09 17:12"/>
        <s v="2026-05-09 21:26"/>
        <s v="2026-05-09 23:41"/>
        <s v="2026-05-10 07:57"/>
        <s v="2026-05-10 08:50"/>
        <s v="2026-05-10 09:57"/>
        <s v="2026-05-10 11:56"/>
        <s v="2026-05-10 12:01"/>
        <s v="2026-05-10 13:44"/>
        <s v="2026-05-10 18:49"/>
        <s v="2026-05-10 18:53"/>
        <s v="2026-05-10 19:21"/>
        <s v="2026-05-10 20:30"/>
        <s v="2026-05-10 20:33"/>
        <s v="2026-05-10 21:42"/>
        <s v="2026-05-11 00:08"/>
        <s v="2026-05-11 00:19"/>
        <s v="2026-05-11 03:39"/>
        <s v="2026-05-11 04:21"/>
        <s v="2026-05-11 05:35"/>
        <s v="2026-05-11 07:01"/>
        <s v="2026-05-11 08:13"/>
        <s v="2026-05-11 10:54"/>
        <s v="2026-05-11 12:21"/>
        <s v="2026-05-11 13:07"/>
        <s v="2026-05-11 13:14"/>
        <s v="2026-05-11 16:42"/>
        <s v="2026-05-11 17:08"/>
        <s v="2026-05-11 17:25"/>
        <s v="2026-05-11 18:01"/>
        <s v="2026-05-11 18:09"/>
        <s v="2026-05-11 19:19"/>
        <s v="2026-05-11 19:57"/>
        <s v="2026-05-11 20:42"/>
        <s v="2026-05-11 22:43"/>
        <s v="2026-05-11 23:27"/>
        <s v="2026-05-11 23:43"/>
        <s v="2026-05-12 04:01"/>
        <s v="2026-05-12 04:07"/>
        <s v="2026-05-12 04:32"/>
        <s v="2026-05-12 05:26"/>
        <s v="2026-05-12 05:42"/>
        <s v="2026-05-12 07:53"/>
        <s v="2026-05-12 09:39"/>
        <s v="2026-05-12 09:57"/>
        <s v="2026-05-12 11:40"/>
        <s v="2026-05-12 15:39"/>
        <s v="2026-05-12 17:57"/>
        <s v="2026-05-12 18:37"/>
        <s v="2026-05-12 20:02"/>
        <s v="2026-05-12 20:12"/>
        <s v="2026-05-12 21:51"/>
        <s v="2026-05-13 04:10"/>
        <s v="2026-05-13 05:07"/>
        <s v="2026-05-13 06:17"/>
        <s v="2026-05-13 07:13"/>
        <s v="2026-05-13 08:16"/>
        <s v="2026-05-13 09:10"/>
        <s v="2026-05-13 13:30"/>
        <s v="2026-05-13 15:56"/>
        <s v="2026-05-13 17:43"/>
        <s v="2026-05-13 18:32"/>
        <s v="2026-05-13 23:29"/>
        <s v="2026-05-14 02:21"/>
        <s v="2026-05-14 02:47"/>
        <s v="2026-05-14 02:52"/>
        <s v="2026-05-14 07:48"/>
        <s v="2026-05-14 10:16"/>
        <s v="2026-05-14 11:21"/>
        <s v="2026-05-14 14:03"/>
        <s v="2026-05-14 15:04"/>
        <s v="2026-05-14 18:21"/>
        <s v="2026-05-14 20:34"/>
        <s v="2026-05-14 22:35"/>
        <s v="2026-05-15 02:12"/>
        <s v="2026-05-15 03:13"/>
        <s v="2026-05-15 09:09"/>
        <s v="2026-05-15 09:27"/>
        <s v="2026-05-15 10:08"/>
        <s v="2026-05-15 10:50"/>
        <s v="2026-05-15 11:22"/>
        <s v="2026-05-15 11:48"/>
        <s v="2026-05-15 13:28"/>
        <s v="2026-05-15 14:14"/>
        <s v="2026-05-15 16:06"/>
        <s v="2026-05-15 16:08"/>
        <s v="2026-05-15 21:19"/>
        <s v="2026-05-15 22:58"/>
        <s v="2026-05-16 00:19"/>
        <s v="2026-05-16 01:26"/>
        <s v="2026-05-16 04:51"/>
        <s v="2026-05-16 05:19"/>
        <s v="2026-05-16 08:03"/>
        <s v="2026-05-16 08:25"/>
        <s v="2026-05-16 09:41"/>
        <s v="2026-05-16 13:29"/>
        <s v="2026-05-16 14:48"/>
        <s v="2026-05-16 16:17"/>
        <s v="2026-05-16 16:26"/>
        <s v="2026-05-16 19:07"/>
        <s v="2026-05-17 00:05"/>
        <s v="2026-05-17 01:40"/>
        <s v="2026-05-17 03:23"/>
        <s v="2026-05-17 04:26"/>
        <s v="2026-05-17 06:37"/>
        <s v="2026-05-17 08:28"/>
        <s v="2026-05-17 08:50"/>
        <s v="2026-05-17 09:51"/>
        <s v="2026-05-17 11:19"/>
        <s v="2026-05-17 13:49"/>
        <s v="2026-05-17 13:55"/>
        <s v="2026-05-17 15:32"/>
        <s v="2026-05-17 17:49"/>
        <s v="2026-05-17 19:34"/>
        <s v="2026-05-18 01:49"/>
        <s v="2026-05-18 06:28"/>
        <s v="2026-05-18 08:13"/>
        <s v="2026-05-18 09:40"/>
        <s v="2026-05-18 10:49"/>
        <s v="2026-05-18 11:51"/>
        <s v="2026-05-18 12:06"/>
        <s v="2026-05-18 13:22"/>
        <s v="2026-05-18 13:40"/>
        <s v="2026-05-18 14:30"/>
        <s v="2026-05-18 21:19"/>
        <s v="2026-05-18 23:00"/>
        <s v="2026-05-19 07:16"/>
        <s v="2026-05-19 11:26"/>
        <s v="2026-05-19 11:42"/>
        <s v="2026-05-19 13:23"/>
        <s v="2026-05-19 14:25"/>
        <s v="2026-05-19 14:56"/>
        <s v="2026-05-19 15:07"/>
        <s v="2026-05-19 17:57"/>
        <s v="2026-05-19 18:58"/>
        <s v="2026-05-19 23:13"/>
        <s v="2026-05-20 04:33"/>
        <s v="2026-05-20 10:41"/>
        <s v="2026-05-20 11:47"/>
        <s v="2026-05-20 12:06"/>
        <s v="2026-05-20 12:39"/>
        <s v="2026-05-20 13:29"/>
        <s v="2026-05-20 14:43"/>
        <s v="2026-05-20 15:48"/>
        <s v="2026-05-20 16:12"/>
        <s v="2026-05-20 17:04"/>
        <s v="2026-05-20 19:47"/>
        <s v="2026-05-20 22:21"/>
        <s v="2026-05-20 22:50"/>
        <s v="2026-05-21 02:51"/>
        <s v="2026-05-21 04:29"/>
        <s v="2026-05-21 06:00"/>
        <s v="2026-05-21 06:29"/>
        <s v="2026-05-21 09:02"/>
        <s v="2026-05-21 10:03"/>
        <s v="2026-05-21 12:42"/>
        <s v="2026-05-21 12:48"/>
        <s v="2026-05-21 13:47"/>
        <s v="2026-05-21 14:25"/>
        <s v="2026-05-21 14:40"/>
        <s v="2026-05-21 14:59"/>
        <s v="2026-05-21 16:09"/>
        <s v="2026-05-21 16:13"/>
        <s v="2026-05-21 23:22"/>
        <s v="2026-05-22 00:48"/>
        <s v="2026-05-22 03:33"/>
        <s v="2026-05-22 07:20"/>
        <s v="2026-05-22 09:41"/>
        <s v="2026-05-22 10:35"/>
        <s v="2026-05-22 12:36"/>
        <s v="2026-05-22 13:42"/>
        <s v="2026-05-22 14:26"/>
        <s v="2026-05-22 15:56"/>
        <s v="2026-05-22 17:38"/>
        <s v="2026-05-22 20:21"/>
        <s v="2026-05-22 23:43"/>
        <s v="2026-05-22 23:50"/>
        <s v="2026-05-22 23:51"/>
        <s v="2026-05-23 04:10"/>
        <s v="2026-05-23 04:25"/>
        <s v="2026-05-23 04:34"/>
        <s v="2026-05-23 06:17"/>
        <s v="2026-05-23 12:33"/>
        <s v="2026-05-23 15:23"/>
        <s v="2026-05-23 15:26"/>
        <s v="2026-05-23 15:55"/>
        <s v="2026-05-23 18:12"/>
        <s v="2026-05-23 18:15"/>
        <s v="2026-05-23 18:54"/>
        <s v="2026-05-23 19:20"/>
        <s v="2026-05-24 02:06"/>
        <s v="2026-05-24 04:07"/>
        <s v="2026-05-24 04:39"/>
        <s v="2026-05-24 06:29"/>
        <s v="2026-05-24 07:05"/>
        <s v="2026-05-24 07:46"/>
        <s v="2026-05-24 08:06"/>
        <s v="2026-05-24 08:11"/>
        <s v="2026-05-24 09:52"/>
        <s v="2026-05-24 12:17"/>
        <s v="2026-05-24 13:52"/>
        <s v="2026-05-24 16:39"/>
        <s v="2026-05-24 17:01"/>
        <s v="2026-05-24 20:40"/>
        <s v="2026-05-24 22:18"/>
        <s v="2026-05-24 23:21"/>
        <s v="2026-05-24 23:29"/>
        <s v="2026-05-24 23:33"/>
        <s v="2026-05-25 06:25"/>
        <s v="2026-05-25 09:42"/>
        <s v="2026-05-25 10:55"/>
        <s v="2026-05-25 13:01"/>
        <s v="2026-05-25 19:21"/>
        <s v="2026-05-25 21:32"/>
        <s v="2026-05-25 21:41"/>
        <s v="2026-05-25 21:48"/>
        <s v="2026-05-25 22:47"/>
        <s v="2026-05-26 03:29"/>
        <s v="2026-05-26 03:30"/>
        <s v="2026-05-26 05:01"/>
        <s v="2026-05-26 06:01"/>
        <s v="2026-05-26 06:34"/>
        <s v="2026-05-26 06:39"/>
        <s v="2026-05-26 08:33"/>
        <s v="2026-05-26 09:17"/>
        <s v="2026-05-26 12:30"/>
        <s v="2026-05-26 13:33"/>
        <s v="2026-05-26 20:38"/>
        <s v="2026-05-26 22:41"/>
        <s v="2026-05-27 03:20"/>
        <s v="2026-05-27 05:12"/>
        <s v="2026-05-27 06:22"/>
        <s v="2026-05-27 10:07"/>
        <s v="2026-05-27 10:13"/>
        <s v="2026-05-27 11:55"/>
        <s v="2026-05-27 14:09"/>
        <s v="2026-05-27 16:21"/>
        <s v="2026-05-27 17:03"/>
        <s v="2026-05-27 18:51"/>
        <s v="2026-05-27 23:42"/>
        <s v="2026-05-28 02:17"/>
        <s v="2026-05-28 03:02"/>
        <s v="2026-05-28 03:17"/>
        <s v="2026-05-28 03:58"/>
        <s v="2026-05-28 06:53"/>
        <s v="2026-05-28 07:13"/>
        <s v="2026-05-28 07:58"/>
        <s v="2026-05-28 08:48"/>
        <s v="2026-05-28 13:22"/>
        <s v="2026-05-28 15:14"/>
        <s v="2026-05-28 17:26"/>
        <s v="2026-05-28 18:19"/>
        <s v="2026-05-28 19:23"/>
        <s v="2026-05-28 20:58"/>
        <s v="2026-05-28 21:08"/>
        <s v="2026-05-28 22:50"/>
        <s v="2026-05-29 01:31"/>
        <s v="2026-05-29 02:09"/>
        <s v="2026-05-29 02:25"/>
        <s v="2026-05-29 06:54"/>
        <s v="2026-05-29 09:40"/>
        <s v="2026-05-29 10:17"/>
        <s v="2026-05-29 15:46"/>
        <s v="2026-05-29 19:27"/>
        <s v="2026-05-29 19:43"/>
        <s v="2026-05-29 20:07"/>
        <s v="2026-05-29 23:05"/>
        <s v="2026-05-30 01:54"/>
        <s v="2026-05-30 06:50"/>
        <s v="2026-05-30 10:43"/>
        <s v="2026-05-30 11:04"/>
        <s v="2026-05-30 15:16"/>
        <s v="2026-05-30 15:45"/>
        <s v="2026-05-30 16:54"/>
        <s v="2026-05-30 20:08"/>
        <s v="2026-05-31 04:13"/>
        <s v="2026-05-31 04:17"/>
        <s v="2026-05-31 05:18"/>
        <s v="2026-05-31 07:17"/>
        <s v="2026-05-31 08:31"/>
        <s v="2026-05-31 09:52"/>
        <s v="2026-05-31 09:59"/>
        <s v="2026-05-31 11:30"/>
        <s v="2026-05-31 11:52"/>
        <s v="2026-05-31 15:07"/>
        <s v="2026-05-31 18:17"/>
        <s v="2026-05-31 19:04"/>
        <s v="2026-05-31 23:02"/>
        <s v="2026-06-01 00:01"/>
        <s v="2026-06-01 00:14"/>
        <s v="2026-06-01 00:48"/>
        <s v="2026-06-01 02:35"/>
        <s v="2026-06-01 02:41"/>
        <s v="2026-06-01 05:35"/>
        <s v="2026-06-01 06:13"/>
        <s v="2026-06-01 12:05"/>
        <s v="2026-06-01 12:23"/>
        <s v="2026-06-01 14:01"/>
        <s v="2026-06-01 18:14"/>
        <s v="2026-06-01 18:59"/>
        <s v="2026-06-01 20:10"/>
        <s v="2026-06-02 00:00"/>
        <s v="2026-06-02 04:29"/>
        <s v="2026-06-02 05:57"/>
        <s v="2026-06-02 07:40"/>
        <s v="2026-06-02 08:31"/>
        <s v="2026-06-02 09:05"/>
        <s v="2026-06-02 09:27"/>
        <s v="2026-06-02 14:33"/>
        <s v="2026-06-02 14:57"/>
        <s v="2026-06-02 15:50"/>
        <s v="2026-06-02 20:16"/>
        <s v="2026-06-02 22:12"/>
        <s v="2026-06-03 02:35"/>
        <s v="2026-06-03 06:36"/>
        <s v="2026-06-03 07:47"/>
        <s v="2026-06-03 11:37"/>
        <s v="2026-06-03 13:26"/>
        <s v="2026-06-03 14:52"/>
        <s v="2026-06-03 15:16"/>
        <s v="2026-06-03 18:18"/>
        <s v="2026-06-03 18:49"/>
        <s v="2026-06-03 19:36"/>
        <s v="2026-06-03 19:54"/>
        <s v="2026-06-03 21:28"/>
        <s v="2026-06-03 21:50"/>
        <s v="2026-06-04 03:29"/>
        <s v="2026-06-04 04:34"/>
        <s v="2026-06-04 04:57"/>
        <s v="2026-06-04 07:17"/>
        <s v="2026-06-04 09:28"/>
        <s v="2026-06-04 09:38"/>
        <s v="2026-06-04 10:25"/>
        <s v="2026-06-04 12:00"/>
        <s v="2026-06-04 13:44"/>
        <s v="2026-06-04 15:28"/>
        <s v="2026-06-04 15:38"/>
        <s v="2026-06-04 18:44"/>
        <s v="2026-06-04 19:44"/>
        <s v="2026-06-04 21:34"/>
        <s v="2026-06-04 21:37"/>
        <s v="2026-06-04 22:42"/>
        <s v="2026-06-05 00:19"/>
        <s v="2026-06-05 00:29"/>
        <s v="2026-06-05 01:40"/>
        <s v="2026-06-05 03:13"/>
        <s v="2026-06-05 04:13"/>
        <s v="2026-06-05 04:25"/>
        <s v="2026-06-05 04:43"/>
        <s v="2026-06-05 06:16"/>
        <s v="2026-06-05 06:56"/>
        <s v="2026-06-05 07:01"/>
        <s v="2026-06-05 09:01"/>
        <s v="2026-06-05 23:11"/>
        <s v="2026-06-05 23:33"/>
        <s v="2026-06-06 00:45"/>
        <s v="2026-06-06 03:17"/>
        <s v="2026-06-06 04:34"/>
        <s v="2026-06-06 13:53"/>
        <s v="2026-06-06 16:26"/>
        <s v="2026-06-06 16:34"/>
        <s v="2026-06-06 16:55"/>
        <s v="2026-06-06 18:07"/>
        <s v="2026-06-06 19:02"/>
        <s v="2026-06-06 19:49"/>
        <s v="2026-06-06 20:38"/>
        <s v="2026-06-06 22:05"/>
        <s v="2026-06-06 22:10"/>
        <s v="2026-06-06 23:01"/>
        <s v="2026-06-06 23:29"/>
        <s v="2026-06-07 01:04"/>
        <s v="2026-06-07 02:25"/>
        <s v="2026-06-07 03:11"/>
        <s v="2026-06-07 03:47"/>
        <s v="2026-06-07 05:49"/>
        <s v="2026-06-07 13:10"/>
        <s v="2026-06-07 13:24"/>
        <s v="2026-06-07 17:36"/>
        <s v="2026-06-07 18:13"/>
        <s v="2026-06-07 18:37"/>
        <s v="2026-06-07 19:50"/>
        <s v="2026-06-07 23:00"/>
        <s v="2026-06-07 23:01"/>
        <s v="2026-06-08 00:55"/>
        <s v="2026-06-08 01:52"/>
        <s v="2026-06-08 03:07"/>
        <s v="2026-06-08 03:25"/>
        <s v="2026-06-08 06:49"/>
        <s v="2026-06-08 07:56"/>
        <s v="2026-06-08 10:25"/>
        <s v="2026-06-08 10:57"/>
        <s v="2026-06-08 11:43"/>
        <s v="2026-06-08 13:25"/>
        <s v="2026-06-08 18:06"/>
        <s v="2026-06-08 18:49"/>
        <s v="2026-06-09 03:23"/>
        <s v="2026-06-09 03:48"/>
        <s v="2026-06-09 05:15"/>
        <s v="2026-06-09 08:02"/>
        <s v="2026-06-09 08:40"/>
        <s v="2026-06-09 09:48"/>
        <s v="2026-06-09 12:07"/>
        <s v="2026-06-09 12:55"/>
        <s v="2026-06-09 14:42"/>
        <s v="2026-06-09 15:57"/>
        <s v="2026-06-09 17:55"/>
        <s v="2026-06-09 17:58"/>
        <s v="2026-06-09 18:22"/>
        <s v="2026-06-09 18:27"/>
        <s v="2026-06-09 18:49"/>
        <s v="2026-06-09 19:00"/>
        <s v="2026-06-09 19:44"/>
        <s v="2026-06-09 21:03"/>
        <s v="2026-06-09 21:04"/>
        <s v="2026-06-09 22:52"/>
        <s v="2026-06-10 00:04"/>
        <s v="2026-06-10 04:52"/>
        <s v="2026-06-10 05:20"/>
        <s v="2026-06-10 06:25"/>
        <s v="2026-06-10 07:05"/>
        <s v="2026-06-10 07:32"/>
        <s v="2026-06-10 08:37"/>
        <s v="2026-06-10 13:21"/>
        <s v="2026-06-10 15:30"/>
        <s v="2026-06-10 17:05"/>
        <s v="2026-06-10 18:17"/>
        <s v="2026-06-10 20:35"/>
        <s v="2026-06-10 20:37"/>
        <s v="2026-06-10 20:55"/>
        <s v="2026-06-10 23:46"/>
        <s v="2026-06-10 23:56"/>
        <s v="2026-06-11 02:32"/>
        <s v="2026-06-11 04:21"/>
        <s v="2026-06-11 06:49"/>
        <s v="2026-06-11 08:18"/>
        <s v="2026-06-11 10:24"/>
        <s v="2026-06-11 14:00"/>
        <s v="2026-06-11 15:53"/>
        <s v="2026-06-11 21:17"/>
        <s v="2026-06-11 22:41"/>
        <s v="2026-06-11 22:49"/>
        <s v="2026-06-11 23:21"/>
        <s v="2026-06-12 01:54"/>
        <s v="2026-06-12 04:37"/>
        <s v="2026-06-12 07:20"/>
        <s v="2026-06-12 08:17"/>
        <s v="2026-06-12 09:30"/>
        <s v="2026-06-12 09:48"/>
        <s v="2026-06-12 09:52"/>
        <s v="2026-06-12 10:10"/>
        <s v="2026-06-12 10:11"/>
        <s v="2026-06-12 12:28"/>
        <s v="2026-06-12 12:56"/>
        <s v="2026-06-12 14:20"/>
        <s v="2026-06-12 14:55"/>
        <s v="2026-06-12 15:19"/>
        <s v="2026-06-12 15:21"/>
        <s v="2026-06-12 16:19"/>
        <s v="2026-06-12 17:21"/>
        <s v="2026-06-12 17:54"/>
        <s v="2026-06-12 19:18"/>
        <s v="2026-06-12 23:01"/>
        <s v="2026-06-12 23:49"/>
        <s v="2026-06-13 00:41"/>
        <s v="2026-06-13 01:26"/>
        <s v="2026-06-13 01:45"/>
        <s v="2026-06-13 03:00"/>
        <s v="2026-06-13 06:11"/>
        <s v="2026-06-13 10:24"/>
        <s v="2026-06-13 11:32"/>
        <s v="2026-06-13 11:45"/>
        <s v="2026-06-13 16:30"/>
        <s v="2026-06-13 22:47"/>
        <s v="2026-06-13 23:18"/>
        <s v="2026-06-13 23:34"/>
        <s v="2026-06-14 01:03"/>
        <s v="2026-06-14 03:23"/>
        <s v="2026-06-14 03:49"/>
        <s v="2026-06-14 05:53"/>
        <s v="2026-06-14 07:15"/>
        <s v="2026-06-14 07:49"/>
        <s v="2026-06-14 08:51"/>
        <s v="2026-06-14 13:38"/>
        <s v="2026-06-14 13:59"/>
        <s v="2026-06-14 14:41"/>
        <s v="2026-06-14 15:48"/>
        <s v="2026-06-14 15:50"/>
        <s v="2026-06-14 15:52"/>
        <s v="2026-06-14 17:02"/>
        <s v="2026-06-14 18:16"/>
        <s v="2026-06-14 19:36"/>
        <s v="2026-06-14 20:13"/>
        <s v="2026-06-14 21:24"/>
        <s v="2026-06-14 21:27"/>
        <s v="2026-06-14 23:03"/>
        <s v="2026-06-14 23:06"/>
        <s v="2026-06-14 23:30"/>
        <s v="2026-06-15 05:38"/>
        <s v="2026-06-15 06:20"/>
        <s v="2026-06-15 09:40"/>
        <s v="2026-06-15 15:08"/>
        <s v="2026-06-15 15:14"/>
        <s v="2026-06-15 18:53"/>
        <s v="2026-06-15 19:53"/>
        <s v="2026-06-16 00:02"/>
        <s v="2026-06-16 00:21"/>
        <s v="2026-06-16 01:20"/>
        <s v="2026-06-16 04:17"/>
        <s v="2026-06-16 04:39"/>
        <s v="2026-06-16 08:10"/>
        <s v="2026-06-16 09:59"/>
        <s v="2026-06-16 10:27"/>
        <s v="2026-06-16 12:35"/>
        <s v="2026-06-16 13:52"/>
        <s v="2026-06-16 15:32"/>
        <s v="2026-06-16 16:13"/>
        <s v="2026-06-16 19:58"/>
        <s v="2026-06-16 20:35"/>
        <s v="2026-06-16 20:41"/>
        <s v="2026-06-16 21:49"/>
        <s v="2026-06-16 21:59"/>
        <s v="2026-06-17 00:47"/>
        <s v="2026-06-17 00:50"/>
        <s v="2026-06-17 02:18"/>
        <s v="2026-06-17 03:30"/>
        <s v="2026-06-17 06:31"/>
        <s v="2026-06-17 07:44"/>
        <s v="2026-06-17 07:55"/>
        <s v="2026-06-17 08:02"/>
        <s v="2026-06-17 08:13"/>
        <s v="2026-06-17 09:00"/>
        <s v="2026-06-17 10:15"/>
        <s v="2026-06-17 10:20"/>
        <s v="2026-06-17 10:26"/>
        <s v="2026-06-17 10:32"/>
        <s v="2026-06-17 13:49"/>
        <s v="2026-06-17 16:14"/>
        <s v="2026-06-17 18:15"/>
        <s v="2026-06-17 19:39"/>
        <s v="2026-06-18 00:33"/>
        <s v="2026-06-18 02:12"/>
        <s v="2026-06-18 02:50"/>
        <s v="2026-06-18 03:24"/>
        <s v="2026-06-18 06:01"/>
        <s v="2026-06-18 08:12"/>
        <s v="2026-06-18 10:17"/>
        <s v="2026-06-18 12:21"/>
        <s v="2026-06-18 13:33"/>
        <s v="2026-06-18 13:56"/>
        <s v="2026-06-18 15:18"/>
        <s v="2026-06-18 23:12"/>
        <s v="2026-06-18 23:36"/>
        <s v="2026-06-19 02:06"/>
        <s v="2026-06-19 05:51"/>
        <s v="2026-06-19 07:46"/>
        <s v="2026-06-19 08:05"/>
        <s v="2026-06-19 16:17"/>
        <s v="2026-06-19 17:08"/>
        <s v="2026-06-19 20:03"/>
        <s v="2026-06-19 20:38"/>
        <s v="2026-06-19 21:39"/>
        <s v="2026-06-20 01:51"/>
        <s v="2026-06-20 05:40"/>
        <s v="2026-06-20 07:17"/>
        <s v="2026-06-20 13:49"/>
        <s v="2026-06-20 14:40"/>
        <s v="2026-06-20 15:41"/>
        <s v="2026-06-20 18:49"/>
        <s v="2026-06-20 20:32"/>
        <s v="2026-06-20 22:02"/>
        <s v="2026-06-21 02:02"/>
        <s v="2026-06-21 02:50"/>
        <s v="2026-06-21 03:09"/>
        <s v="2026-06-21 04:22"/>
        <s v="2026-06-21 06:18"/>
        <s v="2026-06-21 07:54"/>
        <s v="2026-06-21 08:21"/>
        <s v="2026-06-21 08:23"/>
        <s v="2026-06-21 08:59"/>
        <s v="2026-06-21 09:25"/>
        <s v="2026-06-21 12:08"/>
        <s v="2026-06-21 23:15"/>
        <s v="2026-06-21 23:51"/>
        <s v="2026-06-21 23:53"/>
        <s v="2026-06-22 02:13"/>
        <s v="2026-06-22 03:31"/>
        <s v="2026-06-22 04:41"/>
        <s v="2026-06-22 04:54"/>
        <s v="2026-06-22 05:18"/>
        <s v="2026-06-22 08:13"/>
        <s v="2026-06-22 10:04"/>
        <s v="2026-06-22 10:21"/>
        <s v="2026-06-22 13:27"/>
        <s v="2026-06-22 13:29"/>
        <s v="2026-06-22 15:59"/>
        <s v="2026-06-22 17:06"/>
        <s v="2026-06-22 17:17"/>
        <s v="2026-06-22 19:05"/>
        <s v="2026-06-22 19:47"/>
        <s v="2026-06-22 20:54"/>
        <s v="2026-06-22 22:41"/>
        <s v="2026-06-23 01:02"/>
        <s v="2026-06-23 05:13"/>
        <s v="2026-06-23 07:23"/>
        <s v="2026-06-23 07:40"/>
        <s v="2026-06-23 07:52"/>
        <s v="2026-06-23 08:58"/>
        <s v="2026-06-23 11:11"/>
        <s v="2026-06-23 13:26"/>
        <s v="2026-06-23 14:15"/>
        <s v="2026-06-23 14:26"/>
        <s v="2026-06-23 15:11"/>
        <s v="2026-06-23 18:00"/>
        <s v="2026-06-23 19:06"/>
        <s v="2026-06-23 20:44"/>
        <s v="2026-06-23 23:05"/>
        <s v="2026-06-24 01:26"/>
        <s v="2026-06-24 01:32"/>
        <s v="2026-06-24 01:59"/>
        <s v="2026-06-24 03:09"/>
        <s v="2026-06-24 06:58"/>
        <s v="2026-06-24 07:29"/>
        <s v="2026-06-24 07:55"/>
        <s v="2026-06-24 08:12"/>
        <s v="2026-06-24 09:39"/>
        <s v="2026-06-24 10:14"/>
        <s v="2026-06-24 14:50"/>
        <s v="2026-06-24 15:38"/>
        <s v="2026-06-24 16:27"/>
        <s v="2026-06-24 17:32"/>
        <s v="2026-06-24 21:47"/>
        <s v="2026-06-24 21:56"/>
        <s v="2026-06-24 23:13"/>
        <s v="2026-06-24 23:36"/>
        <s v="2026-06-25 00:24"/>
        <s v="2026-06-25 04:29"/>
        <s v="2026-06-25 05:29"/>
        <s v="2026-06-25 08:39"/>
        <s v="2026-06-25 09:38"/>
        <s v="2026-06-25 10:03"/>
        <s v="2026-06-25 10:18"/>
        <s v="2026-06-25 12:01"/>
        <s v="2026-06-25 16:45"/>
        <s v="2026-06-25 23:23"/>
        <s v="2026-06-26 02:51"/>
        <s v="2026-06-26 05:43"/>
        <s v="2026-06-26 06:10"/>
        <s v="2026-06-26 07:01"/>
        <s v="2026-06-26 08:22"/>
        <s v="2026-06-26 11:24"/>
        <s v="2026-06-26 12:13"/>
        <s v="2026-06-26 12:29"/>
        <s v="2026-06-26 13:59"/>
        <s v="2026-06-26 15:45"/>
        <s v="2026-06-26 16:31"/>
        <s v="2026-06-26 17:53"/>
        <s v="2026-06-26 22:20"/>
        <s v="2026-06-27 00:01"/>
        <s v="2026-06-27 00:46"/>
        <s v="2026-06-27 01:27"/>
        <s v="2026-06-27 02:31"/>
        <s v="2026-06-27 03:37"/>
        <s v="2026-06-27 03:59"/>
        <s v="2026-06-27 04:23"/>
        <s v="2026-06-27 04:41"/>
        <s v="2026-06-27 05:43"/>
        <s v="2026-06-27 06:59"/>
        <s v="2026-06-27 10:59"/>
        <s v="2026-06-27 11:56"/>
        <s v="2026-06-27 14:00"/>
        <s v="2026-06-27 14:46"/>
        <s v="2026-06-27 15:35"/>
        <s v="2026-06-27 16:29"/>
        <s v="2026-06-27 19:51"/>
        <s v="2026-06-27 20:33"/>
        <s v="2026-06-27 22:23"/>
        <s v="2026-06-27 23:48"/>
        <s v="2026-06-28 02:28"/>
        <s v="2026-06-28 02:35"/>
        <s v="2026-06-28 03:57"/>
        <s v="2026-06-28 04:40"/>
        <s v="2026-06-28 06:36"/>
        <s v="2026-06-28 09:00"/>
        <s v="2026-06-28 10:59"/>
        <s v="2026-06-28 12:26"/>
        <s v="2026-06-28 15:26"/>
        <s v="2026-06-28 18:15"/>
        <s v="2026-06-28 19:08"/>
        <s v="2026-06-28 19:09"/>
        <s v="2026-06-28 19:35"/>
        <s v="2026-06-28 19:50"/>
        <s v="2026-06-28 20:04"/>
        <s v="2026-06-28 20:25"/>
        <s v="2026-06-29 01:05"/>
        <s v="2026-06-29 02:25"/>
        <s v="2026-06-29 02:40"/>
        <s v="2026-06-29 04:15"/>
        <s v="2026-06-29 08:49"/>
        <s v="2026-06-29 10:16"/>
        <s v="2026-06-29 11:08"/>
        <s v="2026-06-29 11:12"/>
        <s v="2026-06-29 11:22"/>
        <s v="2026-06-29 11:34"/>
        <s v="2026-06-29 12:02"/>
        <s v="2026-06-29 12:49"/>
        <s v="2026-06-29 15:26"/>
        <s v="2026-06-29 16:42"/>
        <s v="2026-06-29 16:59"/>
        <s v="2026-06-29 20:54"/>
        <s v="2026-06-29 22:56"/>
        <s v="2026-06-29 23:05"/>
        <s v="2026-06-30 00:36"/>
        <s v="2026-06-30 00:48"/>
        <s v="2026-06-30 00:58"/>
        <s v="2026-06-30 02:12"/>
        <s v="2026-06-30 02:20"/>
        <s v="2026-06-30 02:45"/>
        <s v="2026-06-30 04:24"/>
        <s v="2026-06-30 04:36"/>
        <s v="2026-06-30 06:02"/>
        <s v="2026-06-30 08:51"/>
        <s v="2026-06-30 08:53"/>
        <s v="2026-06-30 09:04"/>
        <s v="2026-06-30 11:47"/>
        <s v="2026-06-30 14:53"/>
        <s v="2026-06-30 16:27"/>
        <s v="2026-06-30 18:06"/>
        <s v="2026-06-30 18:54"/>
        <s v="2026-06-30 21:10"/>
        <s v="2026-06-30 22:05"/>
        <s v="2026-06-30 22:59"/>
        <s v="2026-07-01 01:51"/>
        <s v="2026-07-01 02:00"/>
        <s v="2026-07-01 02:06"/>
        <s v="2026-07-01 03:59"/>
        <s v="2026-07-01 04:09"/>
        <s v="2026-07-01 05:03"/>
        <s v="2026-07-01 06:52"/>
        <s v="2026-07-01 06:56"/>
        <s v="2026-07-01 07:41"/>
        <s v="2026-07-01 08:51"/>
        <s v="2026-07-01 10:22"/>
        <s v="2026-07-01 15:19"/>
        <s v="2026-07-01 17:10"/>
        <s v="2026-07-01 17:31"/>
        <s v="2026-07-01 18:22"/>
        <s v="2026-07-01 20:51"/>
        <s v="2026-07-01 21:39"/>
        <s v="2026-07-01 22:27"/>
        <s v="2026-07-01 22:31"/>
        <s v="2026-07-02 05:27"/>
        <s v="2026-07-02 10:50"/>
        <s v="2026-07-02 12:36"/>
        <s v="2026-07-02 20:40"/>
        <s v="2026-07-02 23:01"/>
        <s v="2026-07-03 00:06"/>
        <s v="2026-07-03 00:37"/>
        <s v="2026-07-03 04:45"/>
        <s v="2026-07-03 04:47"/>
        <s v="2026-07-03 06:01"/>
        <s v="2026-07-03 06:32"/>
        <s v="2026-07-03 06:45"/>
        <s v="2026-07-03 07:50"/>
        <s v="2026-07-03 07:57"/>
        <s v="2026-07-03 08:29"/>
        <s v="2026-07-03 09:29"/>
        <s v="2026-07-03 10:40"/>
        <s v="2026-07-03 12:02"/>
        <s v="2026-07-03 14:37"/>
        <s v="2026-07-03 15:42"/>
        <s v="2026-07-03 15:43"/>
        <s v="2026-07-03 18:46"/>
        <s v="2026-07-03 18:49"/>
        <s v="2026-07-03 19:37"/>
        <s v="2026-07-03 20:11"/>
        <s v="2026-07-03 20:59"/>
        <s v="2026-07-03 23:18"/>
        <s v="2026-07-03 23:58"/>
        <s v="2026-07-04 02:03"/>
        <s v="2026-07-04 04:15"/>
        <s v="2026-07-04 06:46"/>
        <s v="2026-07-04 08:16"/>
        <s v="2026-07-04 09:16"/>
        <s v="2026-07-04 09:50"/>
        <s v="2026-07-04 12:42"/>
        <s v="2026-07-04 19:17"/>
        <s v="2026-07-04 22:00"/>
        <s v="2026-07-04 23:38"/>
        <s v="2026-07-05 00:44"/>
        <s v="2026-07-05 01:25"/>
        <s v="2026-07-05 01:58"/>
        <s v="2026-07-05 10:56"/>
        <s v="2026-07-05 11:26"/>
        <s v="2026-07-05 11:41"/>
        <s v="2026-07-05 13:21"/>
        <s v="2026-07-05 14:46"/>
        <s v="2026-07-05 15:52"/>
        <s v="2026-07-05 16:58"/>
        <s v="2026-07-05 18:29"/>
        <s v="2026-07-05 21:59"/>
        <s v="2026-07-05 22:38"/>
        <s v="2026-07-05 23:41"/>
        <s v="2026-07-06 04:20"/>
        <s v="2026-07-06 04:44"/>
        <s v="2026-07-06 06:45"/>
        <s v="2026-07-06 06:59"/>
        <s v="2026-07-06 07:56"/>
        <s v="2026-07-06 08:53"/>
        <s v="2026-07-06 11:55"/>
        <s v="2026-07-06 11:56"/>
        <s v="2026-07-06 11:57"/>
        <s v="2026-07-06 20:48"/>
        <s v="2026-07-07 03:09"/>
        <s v="2026-07-07 03:19"/>
        <s v="2026-07-07 08:11"/>
        <s v="2026-07-07 08:28"/>
        <s v="2026-07-07 08:36"/>
        <s v="2026-07-07 09:05"/>
        <s v="2026-07-07 15:11"/>
        <s v="2026-07-07 17:34"/>
        <s v="2026-07-07 20:14"/>
        <s v="2026-07-07 20:30"/>
        <s v="2026-07-07 22:25"/>
        <s v="2026-07-07 23:43"/>
        <s v="2026-07-07 23:58"/>
        <s v="2026-07-08 00:01"/>
        <s v="2026-07-08 00:25"/>
        <s v="2026-07-08 02:11"/>
        <s v="2026-07-08 03:52"/>
        <s v="2026-07-08 04:29"/>
        <s v="2026-07-08 08:24"/>
        <s v="2026-07-08 08:41"/>
        <s v="2026-07-08 09:37"/>
        <s v="2026-07-08 12:39"/>
        <s v="2026-07-08 16:07"/>
        <s v="2026-07-08 19:40"/>
        <s v="2026-07-08 21:25"/>
        <s v="2026-07-08 21:28"/>
        <s v="2026-07-09 01:15"/>
        <s v="2026-07-09 04:32"/>
        <s v="2026-07-09 05:05"/>
        <s v="2026-07-09 07:12"/>
        <s v="2026-07-09 07:40"/>
        <s v="2026-07-09 09:45"/>
        <s v="2026-07-09 13:27"/>
        <s v="2026-07-09 16:42"/>
        <s v="2026-07-09 18:53"/>
        <s v="2026-07-09 23:11"/>
        <s v="2026-07-10 00:12"/>
        <s v="2026-07-10 01:51"/>
        <s v="2026-07-10 04:16"/>
        <s v="2026-07-10 05:35"/>
        <s v="2026-07-10 08:11"/>
        <s v="2026-07-10 08:47"/>
        <s v="2026-07-10 12:46"/>
        <s v="2026-07-10 20:18"/>
        <s v="2026-07-10 21:01"/>
        <s v="2026-07-10 23:24"/>
        <s v="2026-07-10 23:31"/>
        <s v="2026-07-11 03:53"/>
        <s v="2026-07-11 07:23"/>
        <s v="2026-07-11 10:10"/>
        <s v="2026-07-11 10:17"/>
        <s v="2026-07-11 14:16"/>
        <s v="2026-07-11 16:04"/>
        <s v="2026-07-11 17:33"/>
        <s v="2026-07-11 17:39"/>
        <s v="2026-07-11 20:07"/>
        <s v="2026-07-11 21:35"/>
        <s v="2026-07-11 21:53"/>
        <s v="2026-07-11 22:53"/>
        <s v="2026-07-11 23:58"/>
        <s v="2026-07-12 00:47"/>
        <s v="2026-07-12 01:41"/>
        <s v="2026-07-12 03:46"/>
        <s v="2026-07-12 05:13"/>
        <s v="2026-07-12 06:42"/>
        <s v="2026-07-12 06:46"/>
        <s v="2026-07-12 07:35"/>
        <s v="2026-07-12 10:25"/>
        <s v="2026-07-12 14:19"/>
        <s v="2026-07-12 14:34"/>
        <s v="2026-07-12 17:16"/>
        <s v="2026-07-12 17:58"/>
        <s v="2026-07-12 19:37"/>
        <s v="2026-07-12 22:27"/>
        <s v="2026-07-13 03:39"/>
        <s v="2026-07-13 03:48"/>
        <s v="2026-07-13 04:45"/>
        <s v="2026-07-13 05:04"/>
        <s v="2026-07-13 06:23"/>
        <s v="2026-07-13 06:31"/>
        <s v="2026-07-13 10:42"/>
        <s v="2026-07-13 10:50"/>
        <s v="2026-07-13 16:40"/>
        <s v="2026-07-13 19:38"/>
        <s v="2026-07-13 23:05"/>
        <s v="2026-07-14 04:37"/>
        <s v="2026-07-14 04:55"/>
        <s v="2026-07-14 05:00"/>
        <s v="2026-07-14 07:44"/>
        <s v="2026-07-14 08:17"/>
        <s v="2026-07-14 09:38"/>
        <s v="2026-07-14 09:42"/>
        <s v="2026-07-14 12:58"/>
        <s v="2026-07-14 17:05"/>
        <s v="2026-07-14 19:23"/>
        <s v="2026-07-14 20:25"/>
        <s v="2026-07-14 21:59"/>
        <s v="2026-07-14 23:12"/>
        <s v="2026-07-14 23:13"/>
        <s v="2026-07-15 02:37"/>
        <s v="2026-07-15 02:39"/>
        <s v="2026-07-15 04:45"/>
        <s v="2026-07-15 07:55"/>
        <s v="2026-07-15 08:19"/>
        <s v="2026-07-15 08:34"/>
        <s v="2026-07-15 09:22"/>
        <s v="2026-07-15 10:23"/>
        <s v="2026-07-15 10:51"/>
        <s v="2026-07-15 11:08"/>
        <s v="2026-07-15 12:50"/>
        <s v="2026-07-15 15:22"/>
        <s v="2026-07-15 16:47"/>
        <s v="2026-07-15 17:00"/>
        <s v="2026-07-15 20:00"/>
        <s v="2026-07-15 20:19"/>
        <s v="2026-07-15 20:40"/>
        <s v="2026-07-15 21:17"/>
        <s v="2026-07-15 22:12"/>
        <s v="2026-07-15 22:48"/>
        <s v="2026-07-15 23:55"/>
        <s v="2026-07-16 02:18"/>
        <s v="2026-07-16 04:00"/>
        <s v="2026-07-16 06:10"/>
        <s v="2026-07-16 07:55"/>
        <s v="2026-07-16 10:00"/>
        <s v="2026-07-16 11:33"/>
        <s v="2026-07-16 12:23"/>
        <s v="2026-07-16 14:47"/>
        <s v="2026-07-16 14:51"/>
        <s v="2026-07-16 17:29"/>
        <s v="2026-07-16 18:49"/>
        <s v="2026-07-16 21:23"/>
        <s v="2026-07-16 22:21"/>
        <s v="2026-07-17 01:34"/>
        <s v="2026-07-17 01:45"/>
        <s v="2026-07-17 02:05"/>
        <s v="2026-07-17 06:15"/>
        <s v="2026-07-17 09:36"/>
        <s v="2026-07-17 10:41"/>
        <s v="2026-07-17 14:08"/>
        <s v="2026-07-17 15:12"/>
        <s v="2026-07-17 15:50"/>
        <s v="2026-07-17 17:44"/>
        <s v="2026-07-17 18:20"/>
        <s v="2026-07-17 20:33"/>
        <s v="2026-07-17 23:48"/>
        <s v="2026-07-18 00:08"/>
        <s v="2026-07-18 01:06"/>
        <s v="2026-07-18 01:19"/>
        <s v="2026-07-18 01:32"/>
        <s v="2026-07-18 11:06"/>
        <s v="2026-07-18 12:19"/>
        <s v="2026-07-18 17:18"/>
        <s v="2026-07-18 18:44"/>
        <s v="2026-07-18 23:04"/>
        <s v="2026-07-19 01:21"/>
        <s v="2026-07-19 02:03"/>
        <s v="2026-07-19 05:36"/>
        <s v="2026-07-19 06:27"/>
        <s v="2026-07-19 07:35"/>
        <s v="2026-07-19 10:11"/>
        <s v="2026-07-19 12:59"/>
        <s v="2026-07-19 15:13"/>
        <s v="2026-07-19 15:16"/>
        <s v="2026-07-19 15:46"/>
        <s v="2026-07-19 16:11"/>
        <s v="2026-07-19 18:25"/>
        <s v="2026-07-19 20:08"/>
        <s v="2026-07-19 22:40"/>
        <s v="2026-07-20 00:56"/>
        <s v="2026-07-20 01:23"/>
        <s v="2026-07-20 02:52"/>
        <s v="2026-07-20 03:18"/>
        <s v="2026-07-20 15:11"/>
        <s v="2026-07-20 19:53"/>
        <s v="2026-07-20 21:30"/>
        <s v="2026-07-20 22:18"/>
        <s v="2026-07-20 23:55"/>
        <s v="2026-07-20 23:56"/>
        <s v="2026-07-21 03:17"/>
        <s v="2026-07-21 04:08"/>
        <s v="2026-07-21 05:42"/>
        <s v="2026-07-21 06:52"/>
        <s v="2026-07-21 07:42"/>
        <s v="2026-07-21 10:00"/>
        <s v="2026-07-21 10:26"/>
        <s v="2026-07-21 11:28"/>
        <s v="2026-07-21 16:17"/>
        <s v="2026-07-21 18:01"/>
        <s v="2026-07-21 19:00"/>
        <s v="2026-07-22 00:12"/>
        <s v="2026-07-22 00:18"/>
        <s v="2026-07-22 02:26"/>
        <s v="2026-07-22 04:36"/>
        <s v="2026-07-22 05:31"/>
        <s v="2026-07-22 05:54"/>
        <s v="2026-07-22 07:16"/>
        <s v="2026-07-22 09:03"/>
        <s v="2026-07-22 09:17"/>
        <s v="2026-07-22 12:41"/>
        <s v="2026-07-22 13:23"/>
        <s v="2026-07-22 14:55"/>
        <s v="2026-07-22 15:48"/>
        <s v="2026-07-22 16:36"/>
        <s v="2026-07-22 18:11"/>
        <s v="2026-07-22 18:58"/>
        <s v="2026-07-22 19:47"/>
        <s v="2026-07-22 21:37"/>
        <s v="2026-07-22 22:40"/>
        <s v="2026-07-22 23:04"/>
        <s v="2026-07-22 23:59"/>
        <s v="2026-07-23 01:05"/>
        <s v="2026-07-23 02:49"/>
        <s v="2026-07-23 02:55"/>
        <s v="2026-07-23 05:40"/>
        <s v="2026-07-23 08:21"/>
        <s v="2026-07-23 10:12"/>
        <s v="2026-07-23 11:16"/>
        <s v="2026-07-23 11:27"/>
        <s v="2026-07-23 13:24"/>
        <s v="2026-07-23 15:28"/>
        <s v="2026-07-23 17:53"/>
        <s v="2026-07-24 01:28"/>
        <s v="2026-07-24 02:45"/>
        <s v="2026-07-24 04:36"/>
        <s v="2026-07-24 05:48"/>
        <s v="2026-07-24 06:07"/>
        <s v="2026-07-24 06:45"/>
        <s v="2026-07-24 07:16"/>
        <s v="2026-07-24 07:33"/>
        <s v="2026-07-24 10:49"/>
        <s v="2026-07-24 13:02"/>
        <s v="2026-07-24 14:01"/>
        <s v="2026-07-24 14:06"/>
        <s v="2026-07-24 14:41"/>
        <s v="2026-07-24 15:57"/>
        <s v="2026-07-24 18:46"/>
        <s v="2026-07-24 20:29"/>
        <s v="2026-07-24 23:19"/>
        <s v="2026-07-25 00:53"/>
        <s v="2026-07-25 03:21"/>
        <s v="2026-07-25 05:26"/>
        <s v="2026-07-25 08:04"/>
        <s v="2026-07-25 13:05"/>
        <s v="2026-07-25 13:45"/>
        <s v="2026-07-25 15:06"/>
        <s v="2026-07-25 17:05"/>
        <s v="2026-07-25 17:27"/>
        <s v="2026-07-25 19:20"/>
        <s v="2026-07-25 22:38"/>
        <s v="2026-07-25 23:34"/>
        <s v="2026-07-26 01:59"/>
        <s v="2026-07-26 03:25"/>
        <s v="2026-07-26 04:53"/>
        <s v="2026-07-26 13:18"/>
        <s v="2026-07-26 13:23"/>
        <s v="2026-07-26 14:01"/>
        <s v="2026-07-26 17:34"/>
        <s v="2026-07-26 18:59"/>
        <s v="2026-07-26 19:32"/>
        <s v="2026-07-26 20:36"/>
        <s v="2026-07-26 23:56"/>
        <s v="2026-07-27 00:48"/>
        <s v="2026-07-27 01:31"/>
        <s v="2026-07-27 04:15"/>
        <s v="2026-07-27 05:05"/>
        <s v="2026-07-27 06:19"/>
        <s v="2026-07-27 07:06"/>
        <s v="2026-07-27 08:59"/>
        <s v="2026-07-27 09:20"/>
        <s v="2026-07-27 12:38"/>
        <s v="2026-07-27 13:03"/>
        <s v="2026-07-27 13:24"/>
        <s v="2026-07-27 13:51"/>
        <s v="2026-07-27 15:24"/>
        <s v="2026-07-27 17:37"/>
        <s v="2026-07-28 00:27"/>
        <s v="2026-07-28 00:39"/>
        <s v="2026-07-28 01:29"/>
        <s v="2026-07-28 01:41"/>
        <s v="2026-07-28 05:27"/>
        <s v="2026-07-28 06:58"/>
        <s v="2026-07-28 09:01"/>
        <s v="2026-07-28 09:50"/>
        <s v="2026-07-28 10:46"/>
        <s v="2026-07-28 10:47"/>
        <s v="2026-07-28 13:14"/>
        <s v="2026-07-28 15:10"/>
        <s v="2026-07-28 15:25"/>
        <s v="2026-07-28 15:48"/>
        <s v="2026-07-28 16:48"/>
        <s v="2026-07-29 02:17"/>
        <s v="2026-07-29 04:52"/>
        <s v="2026-07-29 06:25"/>
        <s v="2026-07-29 06:35"/>
        <s v="2026-07-29 09:14"/>
        <s v="2026-07-29 09:23"/>
        <s v="2026-07-29 15:42"/>
        <s v="2026-07-29 15:45"/>
        <s v="2026-07-29 18:17"/>
        <s v="2026-07-29 20:11"/>
        <s v="2026-07-29 20:28"/>
        <s v="2026-07-30 02:39"/>
        <s v="2026-07-30 06:40"/>
        <s v="2026-07-30 08:02"/>
        <s v="2026-07-30 08:14"/>
        <s v="2026-07-30 08:36"/>
        <s v="2026-07-30 10:05"/>
        <s v="2026-07-30 13:44"/>
        <s v="2026-07-30 15:53"/>
        <s v="2026-07-30 17:54"/>
        <s v="2026-07-30 19:23"/>
        <s v="2026-07-30 22:20"/>
        <s v="2026-07-30 23:18"/>
        <s v="2026-07-31 02:56"/>
        <s v="2026-07-31 06:04"/>
        <s v="2026-07-31 08:10"/>
        <s v="2026-07-31 08:37"/>
        <s v="2026-07-31 10:46"/>
        <s v="2026-07-31 11:17"/>
        <s v="2026-07-31 17:14"/>
        <s v="2026-07-31 19:37"/>
        <s v="2026-07-31 21:06"/>
        <s v="2026-07-31 21:30"/>
        <s v="2026-07-31 21:49"/>
        <s v="2026-07-31 23:16"/>
        <s v="2026-07-31 23:59"/>
        <s v="2026-08-01 00:31"/>
        <s v="2026-08-01 05:05"/>
        <s v="2026-08-01 05:27"/>
        <s v="2026-08-01 07:36"/>
        <s v="2026-08-01 12:17"/>
        <s v="2026-08-01 13:41"/>
        <s v="2026-08-01 15:20"/>
        <s v="2026-08-01 17:28"/>
        <s v="2026-08-01 17:38"/>
        <s v="2026-08-01 17:50"/>
        <s v="2026-08-01 20:37"/>
        <s v="2026-08-01 22:12"/>
        <s v="2026-08-01 22:34"/>
        <s v="2026-08-01 23:11"/>
        <s v="2026-08-01 23:41"/>
        <s v="2026-08-01 23:58"/>
        <s v="2026-08-02 00:33"/>
        <s v="2026-08-02 01:19"/>
        <s v="2026-08-02 02:21"/>
        <s v="2026-08-02 02:45"/>
        <s v="2026-08-02 04:40"/>
        <s v="2026-08-02 04:51"/>
        <s v="2026-08-02 05:11"/>
        <s v="2026-08-02 08:26"/>
        <s v="2026-08-02 09:31"/>
        <s v="2026-08-02 12:23"/>
        <s v="2026-08-02 12:43"/>
        <s v="2026-08-02 15:33"/>
        <s v="2026-08-02 16:04"/>
        <s v="2026-08-02 16:25"/>
        <s v="2026-08-02 22:48"/>
        <s v="2026-08-02 23:45"/>
        <s v="2026-08-03 01:14"/>
        <s v="2026-08-03 01:49"/>
        <s v="2026-08-03 02:19"/>
        <s v="2026-08-03 02:31"/>
        <s v="2026-08-03 03:05"/>
        <s v="2026-08-03 03:44"/>
        <s v="2026-08-03 04:36"/>
        <s v="2026-08-03 06:00"/>
        <s v="2026-08-03 06:22"/>
        <s v="2026-08-03 07:47"/>
        <s v="2026-08-03 08:17"/>
        <s v="2026-08-03 11:44"/>
        <s v="2026-08-03 21:23"/>
        <s v="2026-08-03 23:19"/>
        <s v="2026-08-03 23:24"/>
        <s v="2026-08-04 04:14"/>
        <s v="2026-08-04 07:44"/>
        <s v="2026-08-04 09:00"/>
        <s v="2026-08-04 09:22"/>
        <s v="2026-08-04 11:30"/>
        <s v="2026-08-04 12:53"/>
        <s v="2026-08-04 13:16"/>
        <s v="2026-08-04 14:21"/>
        <s v="2026-08-04 16:16"/>
        <s v="2026-08-04 16:55"/>
        <s v="2026-08-04 16:58"/>
        <s v="2026-08-04 20:06"/>
        <s v="2026-08-04 20:53"/>
        <s v="2026-08-04 22:35"/>
        <s v="2026-08-05 00:18"/>
        <s v="2026-08-05 01:32"/>
        <s v="2026-08-05 03:17"/>
        <s v="2026-08-05 06:10"/>
        <s v="2026-08-05 07:18"/>
        <s v="2026-08-05 09:23"/>
        <s v="2026-08-05 11:15"/>
        <s v="2026-08-05 11:31"/>
        <s v="2026-08-05 12:39"/>
        <s v="2026-08-05 13:30"/>
        <s v="2026-08-05 14:22"/>
        <s v="2026-08-05 17:31"/>
        <s v="2026-08-05 19:43"/>
        <s v="2026-08-05 22:31"/>
        <s v="2026-08-05 22:33"/>
        <s v="2026-08-06 04:28"/>
        <s v="2026-08-06 05:21"/>
        <s v="2026-08-06 12:13"/>
        <s v="2026-08-06 14:14"/>
        <s v="2026-08-06 21:05"/>
        <s v="2026-08-07 06:52"/>
        <s v="2026-08-07 07:23"/>
        <s v="2026-08-07 07:26"/>
        <s v="2026-08-07 09:04"/>
        <s v="2026-08-07 13:30"/>
        <s v="2026-08-07 16:45"/>
        <s v="2026-08-07 17:57"/>
        <s v="2026-08-07 18:02"/>
        <s v="2026-08-07 22:06"/>
        <s v="2026-08-07 22:43"/>
        <s v="2026-08-07 22:51"/>
        <s v="2026-08-07 23:01"/>
        <s v="2026-08-08 00:26"/>
        <s v="2026-08-08 09:21"/>
        <s v="2026-08-08 09:57"/>
        <s v="2026-08-08 11:01"/>
        <s v="2026-08-08 13:11"/>
        <s v="2026-08-08 13:27"/>
        <s v="2026-08-08 14:00"/>
        <s v="2026-08-08 16:14"/>
        <s v="2026-08-08 16:35"/>
        <s v="2026-08-08 16:40"/>
        <s v="2026-08-08 21:35"/>
        <s v="2026-08-08 23:13"/>
        <s v="2026-08-08 23:54"/>
        <s v="2026-08-09 03:33"/>
        <s v="2026-08-09 04:26"/>
        <s v="2026-08-09 04:56"/>
        <s v="2026-08-09 05:26"/>
        <s v="2026-08-09 06:36"/>
        <s v="2026-08-09 09:39"/>
        <s v="2026-08-09 12:32"/>
        <s v="2026-08-09 14:33"/>
        <s v="2026-08-09 15:04"/>
        <s v="2026-08-09 15:26"/>
        <s v="2026-08-09 16:08"/>
        <s v="2026-08-09 17:01"/>
        <s v="2026-08-09 17:15"/>
        <s v="2026-08-09 18:31"/>
        <s v="2026-08-09 22:23"/>
        <s v="2026-08-09 22:40"/>
        <s v="2026-08-10 02:25"/>
        <s v="2026-08-10 08:32"/>
        <s v="2026-08-10 10:06"/>
        <s v="2026-08-10 13:12"/>
        <s v="2026-08-10 15:20"/>
        <s v="2026-08-10 15:57"/>
        <s v="2026-08-10 16:22"/>
        <s v="2026-08-10 22:02"/>
        <s v="2026-08-10 22:12"/>
        <s v="2026-08-10 23:14"/>
        <s v="2026-08-11 00:31"/>
        <s v="2026-08-11 07:28"/>
        <s v="2026-08-11 07:30"/>
        <s v="2026-08-11 08:40"/>
        <s v="2026-08-11 09:05"/>
        <s v="2026-08-11 09:36"/>
        <s v="2026-08-11 14:43"/>
        <s v="2026-08-11 14:51"/>
        <s v="2026-08-11 15:10"/>
        <s v="2026-08-11 18:02"/>
        <s v="2026-08-11 22:00"/>
        <s v="2026-08-11 23:59"/>
        <s v="2026-08-12 01:55"/>
        <s v="2026-08-12 02:02"/>
        <s v="2026-08-12 03:05"/>
        <s v="2026-08-12 04:52"/>
        <s v="2026-08-12 06:50"/>
        <s v="2026-08-12 07:05"/>
        <s v="2026-08-12 07:53"/>
        <s v="2026-08-12 09:49"/>
        <s v="2026-08-12 09:50"/>
        <s v="2026-08-12 10:19"/>
        <s v="2026-08-12 10:29"/>
        <s v="2026-08-12 14:05"/>
        <s v="2026-08-12 18:23"/>
        <s v="2026-08-12 19:34"/>
        <s v="2026-08-12 20:19"/>
        <s v="2026-08-12 20:31"/>
        <s v="2026-08-12 21:41"/>
        <s v="2026-08-12 23:37"/>
        <s v="2026-08-13 03:09"/>
        <s v="2026-08-13 03:56"/>
        <s v="2026-08-13 04:31"/>
        <s v="2026-08-13 06:08"/>
        <s v="2026-08-13 06:19"/>
        <s v="2026-08-13 12:43"/>
        <s v="2026-08-13 14:36"/>
        <s v="2026-08-13 15:59"/>
        <s v="2026-08-13 17:17"/>
        <s v="2026-08-13 23:01"/>
        <s v="2026-08-13 23:25"/>
        <s v="2026-08-14 02:17"/>
        <s v="2026-08-14 04:49"/>
        <s v="2026-08-14 05:59"/>
        <s v="2026-08-14 07:21"/>
        <s v="2026-08-14 11:15"/>
        <s v="2026-08-14 11:30"/>
        <s v="2026-08-14 12:20"/>
        <s v="2026-08-14 15:14"/>
        <s v="2026-08-14 15:24"/>
        <s v="2026-08-14 16:14"/>
        <s v="2026-08-14 17:59"/>
        <s v="2026-08-14 18:35"/>
        <s v="2026-08-14 18:43"/>
        <s v="2026-08-14 20:12"/>
        <s v="2026-08-14 22:33"/>
        <s v="2026-08-15 01:24"/>
        <s v="2026-08-15 02:26"/>
        <s v="2026-08-15 05:01"/>
        <s v="2026-08-15 05:15"/>
        <s v="2026-08-15 05:47"/>
        <s v="2026-08-15 06:23"/>
        <s v="2026-08-15 09:13"/>
        <s v="2026-08-15 09:30"/>
        <s v="2026-08-15 09:32"/>
        <s v="2026-08-15 10:08"/>
        <s v="2026-08-15 20:36"/>
        <s v="2026-08-16 00:04"/>
        <s v="2026-08-16 03:38"/>
        <s v="2026-08-16 03:43"/>
        <s v="2026-08-16 04:48"/>
        <s v="2026-08-16 06:33"/>
        <s v="2026-08-16 07:46"/>
        <s v="2026-08-16 13:01"/>
        <s v="2026-08-16 13:39"/>
        <s v="2026-08-16 16:31"/>
        <s v="2026-08-16 18:10"/>
        <s v="2026-08-16 19:30"/>
        <s v="2026-08-16 20:19"/>
        <s v="2026-08-16 20:49"/>
        <s v="2026-08-17 01:51"/>
        <s v="2026-08-17 02:05"/>
        <s v="2026-08-17 02:58"/>
        <s v="2026-08-17 05:20"/>
        <s v="2026-08-17 06:38"/>
        <s v="2026-08-17 08:39"/>
        <s v="2026-08-17 09:16"/>
        <s v="2026-08-17 09:17"/>
        <s v="2026-08-17 10:50"/>
        <s v="2026-08-17 11:23"/>
        <s v="2026-08-17 11:42"/>
        <s v="2026-08-17 13:53"/>
        <s v="2026-08-17 14:15"/>
        <s v="2026-08-17 14:37"/>
        <s v="2026-08-17 19:41"/>
        <s v="2026-08-18 00:12"/>
        <s v="2026-08-18 01:43"/>
        <s v="2026-08-18 05:52"/>
        <s v="2026-08-18 08:33"/>
        <s v="2026-08-18 08:57"/>
        <s v="2026-08-18 09:05"/>
        <s v="2026-08-18 09:44"/>
        <s v="2026-08-18 09:46"/>
        <s v="2026-08-18 09:54"/>
        <s v="2026-08-18 11:55"/>
        <s v="2026-08-18 12:00"/>
        <s v="2026-08-18 13:32"/>
        <s v="2026-08-18 14:18"/>
        <s v="2026-08-18 14:37"/>
        <s v="2026-08-18 14:38"/>
        <s v="2026-08-18 15:50"/>
        <s v="2026-08-18 19:42"/>
        <s v="2026-08-18 22:54"/>
        <s v="2026-08-18 23:27"/>
        <s v="2026-08-19 04:44"/>
        <s v="2026-08-19 04:56"/>
        <s v="2026-08-19 04:58"/>
        <s v="2026-08-19 05:12"/>
        <s v="2026-08-19 07:30"/>
        <s v="2026-08-19 11:17"/>
        <s v="2026-08-19 12:19"/>
        <s v="2026-08-19 15:23"/>
        <s v="2026-08-19 18:07"/>
        <s v="2026-08-19 20:07"/>
        <s v="2026-08-20 01:11"/>
        <s v="2026-08-20 01:17"/>
        <s v="2026-08-20 02:00"/>
        <s v="2026-08-20 02:28"/>
        <s v="2026-08-20 06:11"/>
        <s v="2026-08-20 08:30"/>
        <s v="2026-08-20 15:08"/>
        <s v="2026-08-20 16:16"/>
        <s v="2026-08-20 18:28"/>
        <s v="2026-08-20 20:04"/>
        <s v="2026-08-20 20:16"/>
        <s v="2026-08-21 01:27"/>
        <s v="2026-08-21 02:03"/>
        <s v="2026-08-21 02:26"/>
        <s v="2026-08-21 03:57"/>
        <s v="2026-08-21 05:27"/>
        <s v="2026-08-21 08:18"/>
        <s v="2026-08-21 09:27"/>
        <s v="2026-08-21 12:07"/>
        <s v="2026-08-21 15:40"/>
        <s v="2026-08-21 16:07"/>
        <s v="2026-08-22 02:33"/>
        <s v="2026-08-22 05:49"/>
        <s v="2026-08-22 08:41"/>
        <s v="2026-08-22 10:52"/>
        <s v="2026-08-22 12:48"/>
        <s v="2026-08-22 17:07"/>
        <s v="2026-08-22 18:11"/>
        <s v="2026-08-22 21:00"/>
        <s v="2026-08-22 23:36"/>
        <s v="2026-08-23 01:10"/>
        <s v="2026-08-23 04:18"/>
        <s v="2026-08-23 04:35"/>
        <s v="2026-08-23 06:17"/>
        <s v="2026-08-23 07:30"/>
        <s v="2026-08-23 10:04"/>
        <s v="2026-08-23 11:22"/>
        <s v="2026-08-23 12:54"/>
        <s v="2026-08-23 16:58"/>
        <s v="2026-08-23 19:18"/>
        <s v="2026-08-23 20:45"/>
        <s v="2026-08-23 20:52"/>
        <s v="2026-08-23 21:53"/>
        <s v="2026-08-23 22:25"/>
        <s v="2026-08-24 00:11"/>
        <s v="2026-08-24 01:32"/>
        <s v="2026-08-24 04:27"/>
        <s v="2026-08-24 04:43"/>
        <s v="2026-08-24 07:58"/>
        <s v="2026-08-24 11:39"/>
        <s v="2026-08-24 12:36"/>
        <s v="2026-08-24 13:20"/>
        <s v="2026-08-24 14:28"/>
        <s v="2026-08-24 14:59"/>
        <s v="2026-08-24 15:12"/>
        <s v="2026-08-24 15:53"/>
        <s v="2026-08-24 17:26"/>
        <s v="2026-08-24 19:33"/>
        <s v="2026-08-24 21:23"/>
        <s v="2026-08-25 02:28"/>
        <s v="2026-08-25 03:49"/>
        <s v="2026-08-25 04:29"/>
        <s v="2026-08-25 04:43"/>
        <s v="2026-08-25 10:30"/>
        <s v="2026-08-25 11:59"/>
        <s v="2026-08-25 12:04"/>
        <s v="2026-08-25 13:10"/>
        <s v="2026-08-25 15:11"/>
        <s v="2026-08-25 17:30"/>
        <s v="2026-08-25 21:37"/>
        <s v="2026-08-25 23:42"/>
        <s v="2026-08-25 23:47"/>
        <s v="2026-08-26 00:19"/>
        <s v="2026-08-26 01:53"/>
        <s v="2026-08-26 05:27"/>
        <s v="2026-08-26 07:05"/>
        <s v="2026-08-26 08:49"/>
        <s v="2026-08-26 11:24"/>
        <s v="2026-08-26 11:53"/>
        <s v="2026-08-26 12:29"/>
        <s v="2026-08-26 12:33"/>
        <s v="2026-08-26 15:34"/>
        <s v="2026-08-26 17:29"/>
        <s v="2026-08-26 17:49"/>
        <s v="2026-08-26 19:27"/>
        <s v="2026-08-26 19:36"/>
        <s v="2026-08-26 19:58"/>
        <s v="2026-08-26 22:11"/>
        <s v="2026-08-26 23:05"/>
        <s v="2026-08-27 06:21"/>
        <s v="2026-08-27 08:24"/>
        <s v="2026-08-27 09:19"/>
        <s v="2026-08-27 09:22"/>
        <s v="2026-08-27 11:59"/>
        <s v="2026-08-27 12:23"/>
        <s v="2026-08-27 12:42"/>
        <s v="2026-08-27 16:06"/>
        <s v="2026-08-27 18:36"/>
        <s v="2026-08-27 19:23"/>
        <s v="2026-08-27 19:30"/>
        <s v="2026-08-27 20:54"/>
        <s v="2026-08-27 23:17"/>
        <s v="2026-08-28 01:48"/>
        <s v="2026-08-28 02:09"/>
        <s v="2026-08-28 02:24"/>
        <s v="2026-08-28 04:01"/>
        <s v="2026-08-28 04:08"/>
        <s v="2026-08-28 08:49"/>
        <s v="2026-08-28 11:57"/>
        <s v="2026-08-28 13:33"/>
        <s v="2026-08-28 16:12"/>
        <s v="2026-08-28 17:40"/>
        <s v="2026-08-28 22:02"/>
        <s v="2026-08-28 22:49"/>
        <s v="2026-08-29 00:44"/>
        <s v="2026-08-29 01:16"/>
        <s v="2026-08-29 02:44"/>
        <s v="2026-08-29 02:48"/>
        <s v="2026-08-29 03:24"/>
        <s v="2026-08-29 04:21"/>
        <s v="2026-08-29 04:34"/>
        <s v="2026-08-29 05:25"/>
        <s v="2026-08-29 07:26"/>
        <s v="2026-08-29 08:11"/>
        <s v="2026-08-29 08:41"/>
        <s v="2026-08-29 12:06"/>
        <s v="2026-08-29 14:14"/>
        <s v="2026-08-29 14:15"/>
        <s v="2026-08-29 14:30"/>
        <s v="2026-08-29 15:02"/>
        <s v="2026-08-29 15:18"/>
        <s v="2026-08-29 15:38"/>
        <s v="2026-08-29 20:22"/>
        <s v="2026-08-29 20:51"/>
        <s v="2026-08-29 20:58"/>
        <s v="2026-08-29 22:07"/>
        <s v="2026-08-29 22:14"/>
        <s v="2026-08-29 22:35"/>
        <s v="2026-08-30 01:18"/>
        <s v="2026-08-30 03:55"/>
        <s v="2026-08-30 05:03"/>
        <s v="2026-08-30 12:16"/>
        <s v="2026-08-30 15:15"/>
        <s v="2026-08-30 15:36"/>
        <s v="2026-08-30 16:36"/>
        <s v="2026-08-30 18:21"/>
        <s v="2026-08-30 21:50"/>
        <s v="2026-08-30 22:05"/>
      </sharedItems>
    </cacheField>
    <cacheField name="Month" numFmtId="0">
      <sharedItems count="6">
        <s v="2026-03"/>
        <s v="2026-04"/>
        <s v="2026-05"/>
        <s v="2026-06"/>
        <s v="2026-07"/>
        <s v="2026-08"/>
      </sharedItems>
    </cacheField>
    <cacheField name="Category" numFmtId="0">
      <sharedItems count="8">
        <s v="Business Apps (ERP/WMS)"/>
        <s v="Email &amp; Office 365"/>
        <s v="Hardware"/>
        <s v="Network / VPN"/>
        <s v="New Starter / Leaver"/>
        <s v="Password / Access"/>
        <s v="Printing &amp; Scanners"/>
        <s v="Security Incident"/>
      </sharedItems>
    </cacheField>
    <cacheField name="Priority" numFmtId="0">
      <sharedItems count="4">
        <s v="P1"/>
        <s v="P2"/>
        <s v="P3"/>
        <s v="P4"/>
      </sharedItems>
    </cacheField>
    <cacheField name="Channel" numFmtId="0">
      <sharedItems count="4">
        <s v="Email"/>
        <s v="Phone"/>
        <s v="Portal"/>
        <s v="Walk-up"/>
      </sharedItems>
    </cacheField>
    <cacheField name="SLA Target (h)" numFmtId="0">
      <sharedItems containsSemiMixedTypes="0" containsString="0" containsNumber="1" containsInteger="1" minValue="4" maxValue="72" count="4">
        <n v="4"/>
        <n v="8"/>
        <n v="24"/>
        <n v="72"/>
      </sharedItems>
    </cacheField>
    <cacheField name="Resolution (h)" numFmtId="0">
      <sharedItems containsSemiMixedTypes="0" containsString="0" containsNumber="1" minValue="0.0901999999999999" maxValue="147.59" count="1483">
        <n v="0.0901999999999999"/>
        <n v="0.0983999999999999"/>
        <n v="0.1"/>
        <n v="0.1066"/>
        <n v="0.11"/>
        <n v="0.1148"/>
        <n v="0.12"/>
        <n v="0.123"/>
        <n v="0.13"/>
        <n v="0.1312"/>
        <n v="0.1394"/>
        <n v="0.14"/>
        <n v="0.1476"/>
        <n v="0.15"/>
        <n v="0.1558"/>
        <n v="0.16"/>
        <n v="0.164"/>
        <n v="0.17"/>
        <n v="0.1722"/>
        <n v="0.18"/>
        <n v="0.1886"/>
        <n v="0.19"/>
        <n v="0.1968"/>
        <n v="0.2"/>
        <n v="0.205"/>
        <n v="0.21"/>
        <n v="0.2132"/>
        <n v="0.22"/>
        <n v="0.2214"/>
        <n v="0.2296"/>
        <n v="0.23"/>
        <n v="0.2378"/>
        <n v="0.24"/>
        <n v="0.246"/>
        <n v="0.25"/>
        <n v="0.2542"/>
        <n v="0.26"/>
        <n v="0.2624"/>
        <n v="0.27"/>
        <n v="0.2706"/>
        <n v="0.2788"/>
        <n v="0.28"/>
        <n v="0.287"/>
        <n v="0.29"/>
        <n v="0.2952"/>
        <n v="0.3"/>
        <n v="0.3034"/>
        <n v="0.31"/>
        <n v="0.3116"/>
        <n v="0.3198"/>
        <n v="0.32"/>
        <n v="0.328"/>
        <n v="0.33"/>
        <n v="0.3362"/>
        <n v="0.34"/>
        <n v="0.3444"/>
        <n v="0.35"/>
        <n v="0.3526"/>
        <n v="0.36"/>
        <n v="0.3608"/>
        <n v="0.369"/>
        <n v="0.37"/>
        <n v="0.3772"/>
        <n v="0.38"/>
        <n v="0.3854"/>
        <n v="0.39"/>
        <n v="0.3936"/>
        <n v="0.4"/>
        <n v="0.4018"/>
        <n v="0.41"/>
        <n v="0.4182"/>
        <n v="0.42"/>
        <n v="0.4264"/>
        <n v="0.43"/>
        <n v="0.4346"/>
        <n v="0.44"/>
        <n v="0.4428"/>
        <n v="0.45"/>
        <n v="0.451"/>
        <n v="0.4592"/>
        <n v="0.46"/>
        <n v="0.4674"/>
        <n v="0.47"/>
        <n v="0.4756"/>
        <n v="0.48"/>
        <n v="0.4838"/>
        <n v="0.49"/>
        <n v="0.492"/>
        <n v="0.5"/>
        <n v="0.5002"/>
        <n v="0.5084"/>
        <n v="0.51"/>
        <n v="0.5166"/>
        <n v="0.52"/>
        <n v="0.5248"/>
        <n v="0.53"/>
        <n v="0.533"/>
        <n v="0.54"/>
        <n v="0.5412"/>
        <n v="0.5494"/>
        <n v="0.55"/>
        <n v="0.5576"/>
        <n v="0.56"/>
        <n v="0.5658"/>
        <n v="0.57"/>
        <n v="0.574"/>
        <n v="0.58"/>
        <n v="0.5822"/>
        <n v="0.59"/>
        <n v="0.5904"/>
        <n v="0.5986"/>
        <n v="0.6"/>
        <n v="0.6068"/>
        <n v="0.61"/>
        <n v="0.615"/>
        <n v="0.62"/>
        <n v="0.6232"/>
        <n v="0.63"/>
        <n v="0.6314"/>
        <n v="0.6396"/>
        <n v="0.64"/>
        <n v="0.6478"/>
        <n v="0.65"/>
        <n v="0.656"/>
        <n v="0.66"/>
        <n v="0.6642"/>
        <n v="0.67"/>
        <n v="0.6724"/>
        <n v="0.68"/>
        <n v="0.6806"/>
        <n v="0.6888"/>
        <n v="0.69"/>
        <n v="0.697"/>
        <n v="0.7"/>
        <n v="0.7052"/>
        <n v="0.71"/>
        <n v="0.72"/>
        <n v="0.7298"/>
        <n v="0.73"/>
        <n v="0.738"/>
        <n v="0.74"/>
        <n v="0.7462"/>
        <n v="0.75"/>
        <n v="0.7544"/>
        <n v="0.76"/>
        <n v="0.7626"/>
        <n v="0.77"/>
        <n v="0.7708"/>
        <n v="0.78"/>
        <n v="0.7872"/>
        <n v="0.79"/>
        <n v="0.7954"/>
        <n v="0.8"/>
        <n v="0.8036"/>
        <n v="0.81"/>
        <n v="0.8118"/>
        <n v="0.82"/>
        <n v="0.8282"/>
        <n v="0.83"/>
        <n v="0.8364"/>
        <n v="0.84"/>
        <n v="0.8446"/>
        <n v="0.85"/>
        <n v="0.86"/>
        <n v="0.861"/>
        <n v="0.8692"/>
        <n v="0.87"/>
        <n v="0.8774"/>
        <n v="0.88"/>
        <n v="0.8856"/>
        <n v="0.89"/>
        <n v="0.8938"/>
        <n v="0.9"/>
        <n v="0.902"/>
        <n v="0.91"/>
        <n v="0.9102"/>
        <n v="0.9184"/>
        <n v="0.92"/>
        <n v="0.9266"/>
        <n v="0.93"/>
        <n v="0.9348"/>
        <n v="0.94"/>
        <n v="0.95"/>
        <n v="0.9594"/>
        <n v="0.96"/>
        <n v="0.97"/>
        <n v="0.98"/>
        <n v="0.984"/>
        <n v="0.99"/>
        <n v="1"/>
        <n v="1.0004"/>
        <n v="1.01"/>
        <n v="1.0168"/>
        <n v="1.02"/>
        <n v="1.025"/>
        <n v="1.03"/>
        <n v="1.04"/>
        <n v="1.05"/>
        <n v="1.06"/>
        <n v="1.066"/>
        <n v="1.0742"/>
        <n v="1.08"/>
        <n v="1.0824"/>
        <n v="1.09"/>
        <n v="1.0906"/>
        <n v="1.0988"/>
        <n v="1.1"/>
        <n v="1.1152"/>
        <n v="1.12"/>
        <n v="1.13"/>
        <n v="1.1316"/>
        <n v="1.1398"/>
        <n v="1.14"/>
        <n v="1.148"/>
        <n v="1.15"/>
        <n v="1.1562"/>
        <n v="1.16"/>
        <n v="1.17"/>
        <n v="1.1726"/>
        <n v="1.18"/>
        <n v="1.1808"/>
        <n v="1.189"/>
        <n v="1.19"/>
        <n v="1.1972"/>
        <n v="1.2"/>
        <n v="1.2054"/>
        <n v="1.21"/>
        <n v="1.2218"/>
        <n v="1.23"/>
        <n v="1.24"/>
        <n v="1.2464"/>
        <n v="1.25"/>
        <n v="1.26"/>
        <n v="1.2628"/>
        <n v="1.27"/>
        <n v="1.2792"/>
        <n v="1.28"/>
        <n v="1.2874"/>
        <n v="1.29"/>
        <n v="1.2956"/>
        <n v="1.3"/>
        <n v="1.3038"/>
        <n v="1.31"/>
        <n v="1.312"/>
        <n v="1.32"/>
        <n v="1.3202"/>
        <n v="1.33"/>
        <n v="1.34"/>
        <n v="1.35"/>
        <n v="1.353"/>
        <n v="1.36"/>
        <n v="1.3612"/>
        <n v="1.37"/>
        <n v="1.3776"/>
        <n v="1.38"/>
        <n v="1.3858"/>
        <n v="1.4"/>
        <n v="1.4022"/>
        <n v="1.41"/>
        <n v="1.4104"/>
        <n v="1.4186"/>
        <n v="1.42"/>
        <n v="1.43"/>
        <n v="1.435"/>
        <n v="1.44"/>
        <n v="1.4432"/>
        <n v="1.45"/>
        <n v="1.4678"/>
        <n v="1.476"/>
        <n v="1.48"/>
        <n v="1.4842"/>
        <n v="1.49"/>
        <n v="1.5"/>
        <n v="1.5088"/>
        <n v="1.52"/>
        <n v="1.53"/>
        <n v="1.54"/>
        <n v="1.5416"/>
        <n v="1.5498"/>
        <n v="1.55"/>
        <n v="1.558"/>
        <n v="1.56"/>
        <n v="1.57"/>
        <n v="1.58"/>
        <n v="1.5826"/>
        <n v="1.59"/>
        <n v="1.5908"/>
        <n v="1.6"/>
        <n v="1.61"/>
        <n v="1.6154"/>
        <n v="1.62"/>
        <n v="1.6236"/>
        <n v="1.63"/>
        <n v="1.64"/>
        <n v="1.6482"/>
        <n v="1.65"/>
        <n v="1.66"/>
        <n v="1.67"/>
        <n v="1.69"/>
        <n v="1.6974"/>
        <n v="1.7"/>
        <n v="1.7056"/>
        <n v="1.7138"/>
        <n v="1.72"/>
        <n v="1.722"/>
        <n v="1.73"/>
        <n v="1.7302"/>
        <n v="1.74"/>
        <n v="1.7466"/>
        <n v="1.75"/>
        <n v="1.76"/>
        <n v="1.77"/>
        <n v="1.7794"/>
        <n v="1.78"/>
        <n v="1.79"/>
        <n v="1.7958"/>
        <n v="1.8"/>
        <n v="1.804"/>
        <n v="1.81"/>
        <n v="1.8122"/>
        <n v="1.82"/>
        <n v="1.8204"/>
        <n v="1.8286"/>
        <n v="1.83"/>
        <n v="1.8368"/>
        <n v="1.84"/>
        <n v="1.85"/>
        <n v="1.8532"/>
        <n v="1.86"/>
        <n v="1.8614"/>
        <n v="1.87"/>
        <n v="1.8778"/>
        <n v="1.88"/>
        <n v="1.886"/>
        <n v="1.9"/>
        <n v="1.9024"/>
        <n v="1.91"/>
        <n v="1.9188"/>
        <n v="1.92"/>
        <n v="1.927"/>
        <n v="1.93"/>
        <n v="1.94"/>
        <n v="1.9434"/>
        <n v="1.95"/>
        <n v="1.9598"/>
        <n v="1.96"/>
        <n v="1.97"/>
        <n v="1.9762"/>
        <n v="1.98"/>
        <n v="1.9844"/>
        <n v="1.9926"/>
        <n v="2"/>
        <n v="2.009"/>
        <n v="2.01"/>
        <n v="2.0172"/>
        <n v="2.02"/>
        <n v="2.0254"/>
        <n v="2.06"/>
        <n v="2.07"/>
        <n v="2.0746"/>
        <n v="2.0828"/>
        <n v="2.09"/>
        <n v="2.1156"/>
        <n v="2.1238"/>
        <n v="2.13"/>
        <n v="2.14"/>
        <n v="2.1402"/>
        <n v="2.15"/>
        <n v="2.16"/>
        <n v="2.1648"/>
        <n v="2.17"/>
        <n v="2.173"/>
        <n v="2.18"/>
        <n v="2.19"/>
        <n v="2.1976"/>
        <n v="2.2"/>
        <n v="2.2058"/>
        <n v="2.21"/>
        <n v="2.214"/>
        <n v="2.22"/>
        <n v="2.23"/>
        <n v="2.2386"/>
        <n v="2.25"/>
        <n v="2.255"/>
        <n v="2.26"/>
        <n v="2.27"/>
        <n v="2.28"/>
        <n v="2.2878"/>
        <n v="2.29"/>
        <n v="2.3"/>
        <n v="2.3124"/>
        <n v="2.3288"/>
        <n v="2.337"/>
        <n v="2.34"/>
        <n v="2.35"/>
        <n v="2.3534"/>
        <n v="2.36"/>
        <n v="2.3616"/>
        <n v="2.37"/>
        <n v="2.39"/>
        <n v="2.3944"/>
        <n v="2.41"/>
        <n v="2.4108"/>
        <n v="2.4272"/>
        <n v="2.43"/>
        <n v="2.4354"/>
        <n v="2.4436"/>
        <n v="2.46"/>
        <n v="2.4682"/>
        <n v="2.47"/>
        <n v="2.48"/>
        <n v="2.49"/>
        <n v="2.5"/>
        <n v="2.51"/>
        <n v="2.54"/>
        <n v="2.55"/>
        <n v="2.5584"/>
        <n v="2.56"/>
        <n v="2.5666"/>
        <n v="2.583"/>
        <n v="2.59"/>
        <n v="2.5994"/>
        <n v="2.6"/>
        <n v="2.61"/>
        <n v="2.6158"/>
        <n v="2.62"/>
        <n v="2.624"/>
        <n v="2.63"/>
        <n v="2.64"/>
        <n v="2.6486"/>
        <n v="2.65"/>
        <n v="2.6568"/>
        <n v="2.66"/>
        <n v="2.67"/>
        <n v="2.68"/>
        <n v="2.69"/>
        <n v="2.6978"/>
        <n v="2.7"/>
        <n v="2.71"/>
        <n v="2.72"/>
        <n v="2.7224"/>
        <n v="2.73"/>
        <n v="2.74"/>
        <n v="2.75"/>
        <n v="2.7552"/>
        <n v="2.76"/>
        <n v="2.7634"/>
        <n v="2.79"/>
        <n v="2.7962"/>
        <n v="2.8"/>
        <n v="2.81"/>
        <n v="2.8126"/>
        <n v="2.86"/>
        <n v="2.8618"/>
        <n v="2.87"/>
        <n v="2.8782"/>
        <n v="2.89"/>
        <n v="2.9"/>
        <n v="2.91"/>
        <n v="2.911"/>
        <n v="2.9192"/>
        <n v="2.92"/>
        <n v="2.93"/>
        <n v="2.94"/>
        <n v="2.95"/>
        <n v="2.952"/>
        <n v="2.96"/>
        <n v="2.9602"/>
        <n v="2.9684"/>
        <n v="3.01"/>
        <n v="3.0176"/>
        <n v="3.02"/>
        <n v="3.03"/>
        <n v="3.034"/>
        <n v="3.05"/>
        <n v="3.06"/>
        <n v="3.07"/>
        <n v="3.075"/>
        <n v="3.08"/>
        <n v="3.0832"/>
        <n v="3.09"/>
        <n v="3.0996"/>
        <n v="3.1"/>
        <n v="3.1078"/>
        <n v="3.11"/>
        <n v="3.1242"/>
        <n v="3.13"/>
        <n v="3.14"/>
        <n v="3.1488"/>
        <n v="3.15"/>
        <n v="3.16"/>
        <n v="3.1898"/>
        <n v="3.19"/>
        <n v="3.2"/>
        <n v="3.2062"/>
        <n v="3.2144"/>
        <n v="3.22"/>
        <n v="3.23"/>
        <n v="3.239"/>
        <n v="3.24"/>
        <n v="3.25"/>
        <n v="3.2554"/>
        <n v="3.26"/>
        <n v="3.27"/>
        <n v="3.28"/>
        <n v="3.31"/>
        <n v="3.33"/>
        <n v="3.3374"/>
        <n v="3.34"/>
        <n v="3.35"/>
        <n v="3.37"/>
        <n v="3.3784"/>
        <n v="3.39"/>
        <n v="3.42"/>
        <n v="3.43"/>
        <n v="3.4358"/>
        <n v="3.44"/>
        <n v="3.45"/>
        <n v="3.46"/>
        <n v="3.4604"/>
        <n v="3.4686"/>
        <n v="3.47"/>
        <n v="3.485"/>
        <n v="3.49"/>
        <n v="3.5"/>
        <n v="3.5014"/>
        <n v="3.51"/>
        <n v="3.5178"/>
        <n v="3.52"/>
        <n v="3.54"/>
        <n v="3.55"/>
        <n v="3.5588"/>
        <n v="3.57"/>
        <n v="3.58"/>
        <n v="3.5834"/>
        <n v="3.5916"/>
        <n v="3.6"/>
        <n v="3.6162"/>
        <n v="3.62"/>
        <n v="3.65"/>
        <n v="3.6572"/>
        <n v="3.66"/>
        <n v="3.67"/>
        <n v="3.68"/>
        <n v="3.69"/>
        <n v="3.7"/>
        <n v="3.7146"/>
        <n v="3.72"/>
        <n v="3.7228"/>
        <n v="3.73"/>
        <n v="3.731"/>
        <n v="3.74"/>
        <n v="3.7474"/>
        <n v="3.75"/>
        <n v="3.76"/>
        <n v="3.77"/>
        <n v="3.79"/>
        <n v="3.81"/>
        <n v="3.813"/>
        <n v="3.82"/>
        <n v="3.83"/>
        <n v="3.8376"/>
        <n v="3.84"/>
        <n v="3.8458"/>
        <n v="3.8622"/>
        <n v="3.8704"/>
        <n v="3.91"/>
        <n v="3.9196"/>
        <n v="3.9278"/>
        <n v="3.93"/>
        <n v="3.936"/>
        <n v="3.94"/>
        <n v="3.9442"/>
        <n v="3.95"/>
        <n v="3.96"/>
        <n v="3.9688"/>
        <n v="3.98"/>
        <n v="3.99"/>
        <n v="4"/>
        <n v="4.0016"/>
        <n v="4.0098"/>
        <n v="4.01"/>
        <n v="4.02"/>
        <n v="4.0262"/>
        <n v="4.0344"/>
        <n v="4.04"/>
        <n v="4.05"/>
        <n v="4.0508"/>
        <n v="4.06"/>
        <n v="4.07"/>
        <n v="4.0754"/>
        <n v="4.08"/>
        <n v="4.09"/>
        <n v="4.0918"/>
        <n v="4.1"/>
        <n v="4.11"/>
        <n v="4.12"/>
        <n v="4.141"/>
        <n v="4.15"/>
        <n v="4.16"/>
        <n v="4.17"/>
        <n v="4.1902"/>
        <n v="4.1984"/>
        <n v="4.2"/>
        <n v="4.21"/>
        <n v="4.2148"/>
        <n v="4.22"/>
        <n v="4.223"/>
        <n v="4.23"/>
        <n v="4.2312"/>
        <n v="4.2558"/>
        <n v="4.27"/>
        <n v="4.2804"/>
        <n v="4.2886"/>
        <n v="4.29"/>
        <n v="4.31"/>
        <n v="4.32"/>
        <n v="4.34"/>
        <n v="4.35"/>
        <n v="4.37"/>
        <n v="4.3788"/>
        <n v="4.38"/>
        <n v="4.4"/>
        <n v="4.42"/>
        <n v="4.44"/>
        <n v="4.45"/>
        <n v="4.4526"/>
        <n v="4.46"/>
        <n v="4.4608"/>
        <n v="4.469"/>
        <n v="4.47"/>
        <n v="4.4772"/>
        <n v="4.48"/>
        <n v="4.4854"/>
        <n v="4.49"/>
        <n v="4.5"/>
        <n v="4.5018"/>
        <n v="4.53"/>
        <n v="4.55"/>
        <n v="4.5674"/>
        <n v="4.57"/>
        <n v="4.58"/>
        <n v="4.59"/>
        <n v="4.6"/>
        <n v="4.6084"/>
        <n v="4.6166"/>
        <n v="4.62"/>
        <n v="4.63"/>
        <n v="4.633"/>
        <n v="4.64"/>
        <n v="4.6412"/>
        <n v="4.65"/>
        <n v="4.67"/>
        <n v="4.68"/>
        <n v="4.7"/>
        <n v="4.71"/>
        <n v="4.715"/>
        <n v="4.72"/>
        <n v="4.7232"/>
        <n v="4.73"/>
        <n v="4.74"/>
        <n v="4.7478"/>
        <n v="4.75"/>
        <n v="4.756"/>
        <n v="4.7724"/>
        <n v="4.78"/>
        <n v="4.8"/>
        <n v="4.81"/>
        <n v="4.8216"/>
        <n v="4.83"/>
        <n v="4.838"/>
        <n v="4.8462"/>
        <n v="4.8626"/>
        <n v="4.87"/>
        <n v="4.89"/>
        <n v="4.8954"/>
        <n v="4.9"/>
        <n v="4.91"/>
        <n v="4.92"/>
        <n v="4.94"/>
        <n v="4.9528"/>
        <n v="4.96"/>
        <n v="4.961"/>
        <n v="4.99"/>
        <n v="5"/>
        <n v="5.002"/>
        <n v="5.03"/>
        <n v="5.043"/>
        <n v="5.05"/>
        <n v="5.06"/>
        <n v="5.09"/>
        <n v="5.1004"/>
        <n v="5.1332"/>
        <n v="5.14"/>
        <n v="5.15"/>
        <n v="5.1578"/>
        <n v="5.16"/>
        <n v="5.1824"/>
        <n v="5.1906"/>
        <n v="5.2"/>
        <n v="5.23"/>
        <n v="5.2398"/>
        <n v="5.24"/>
        <n v="5.26"/>
        <n v="5.27"/>
        <n v="5.2726"/>
        <n v="5.3"/>
        <n v="5.31"/>
        <n v="5.33"/>
        <n v="5.3464"/>
        <n v="5.35"/>
        <n v="5.36"/>
        <n v="5.38"/>
        <n v="5.3874"/>
        <n v="5.39"/>
        <n v="5.4038"/>
        <n v="5.42"/>
        <n v="5.4202"/>
        <n v="5.44"/>
        <n v="5.46"/>
        <n v="5.47"/>
        <n v="5.4776"/>
        <n v="5.494"/>
        <n v="5.5"/>
        <n v="5.51"/>
        <n v="5.52"/>
        <n v="5.54"/>
        <n v="5.56"/>
        <n v="5.57"/>
        <n v="5.59"/>
        <n v="5.6088"/>
        <n v="5.61"/>
        <n v="5.62"/>
        <n v="5.6334"/>
        <n v="5.64"/>
        <n v="5.66"/>
        <n v="5.69"/>
        <n v="5.6908"/>
        <n v="5.699"/>
        <n v="5.7072"/>
        <n v="5.73"/>
        <n v="5.7482"/>
        <n v="5.75"/>
        <n v="5.76"/>
        <n v="5.781"/>
        <n v="5.79"/>
        <n v="5.8"/>
        <n v="5.81"/>
        <n v="5.8138"/>
        <n v="5.83"/>
        <n v="5.8302"/>
        <n v="5.84"/>
        <n v="5.86"/>
        <n v="5.89"/>
        <n v="5.91"/>
        <n v="5.92"/>
        <n v="5.94"/>
        <n v="5.945"/>
        <n v="5.96"/>
        <n v="5.9696"/>
        <n v="5.99"/>
        <n v="6.04"/>
        <n v="6.05"/>
        <n v="6.07"/>
        <n v="6.08"/>
        <n v="6.09"/>
        <n v="6.109"/>
        <n v="6.12"/>
        <n v="6.13"/>
        <n v="6.1418"/>
        <n v="6.1582"/>
        <n v="6.16"/>
        <n v="6.17"/>
        <n v="6.18"/>
        <n v="6.21"/>
        <n v="6.2156"/>
        <n v="6.232"/>
        <n v="6.26"/>
        <n v="6.27"/>
        <n v="6.28"/>
        <n v="6.32"/>
        <n v="6.3222"/>
        <n v="6.3304"/>
        <n v="6.34"/>
        <n v="6.36"/>
        <n v="6.37"/>
        <n v="6.3796"/>
        <n v="6.38"/>
        <n v="6.39"/>
        <n v="6.4"/>
        <n v="6.41"/>
        <n v="6.4206"/>
        <n v="6.44"/>
        <n v="6.4452"/>
        <n v="6.47"/>
        <n v="6.51"/>
        <n v="6.5272"/>
        <n v="6.54"/>
        <n v="6.55"/>
        <n v="6.56"/>
        <n v="6.59"/>
        <n v="6.601"/>
        <n v="6.6092"/>
        <n v="6.61"/>
        <n v="6.64"/>
        <n v="6.66"/>
        <n v="6.6666"/>
        <n v="6.67"/>
        <n v="6.69"/>
        <n v="6.73"/>
        <n v="6.78"/>
        <n v="6.7814"/>
        <n v="6.79"/>
        <n v="6.7978"/>
        <n v="6.8"/>
        <n v="6.806"/>
        <n v="6.83"/>
        <n v="6.8388"/>
        <n v="6.84"/>
        <n v="6.85"/>
        <n v="6.88"/>
        <n v="6.888"/>
        <n v="6.93"/>
        <n v="6.96"/>
        <n v="6.99"/>
        <n v="7.0028"/>
        <n v="7.011"/>
        <n v="7.0192"/>
        <n v="7.03"/>
        <n v="7.04"/>
        <n v="7.06"/>
        <n v="7.0684"/>
        <n v="7.08"/>
        <n v="7.134"/>
        <n v="7.14"/>
        <n v="7.1422"/>
        <n v="7.15"/>
        <n v="7.16"/>
        <n v="7.17"/>
        <n v="7.23"/>
        <n v="7.25"/>
        <n v="7.257"/>
        <n v="7.3"/>
        <n v="7.339"/>
        <n v="7.3718"/>
        <n v="7.421"/>
        <n v="7.43"/>
        <n v="7.4374"/>
        <n v="7.4456"/>
        <n v="7.462"/>
        <n v="7.47"/>
        <n v="7.48"/>
        <n v="7.49"/>
        <n v="7.51"/>
        <n v="7.5358"/>
        <n v="7.55"/>
        <n v="7.5522"/>
        <n v="7.57"/>
        <n v="7.6"/>
        <n v="7.62"/>
        <n v="7.64"/>
        <n v="7.6752"/>
        <n v="7.68"/>
        <n v="7.6998"/>
        <n v="7.7"/>
        <n v="7.71"/>
        <n v="7.7162"/>
        <n v="7.72"/>
        <n v="7.7326"/>
        <n v="7.75"/>
        <n v="7.7736"/>
        <n v="7.83"/>
        <n v="7.88"/>
        <n v="7.89"/>
        <n v="7.9"/>
        <n v="7.91"/>
        <n v="7.9212"/>
        <n v="7.94"/>
        <n v="7.96"/>
        <n v="7.9622"/>
        <n v="7.98"/>
        <n v="7.9868"/>
        <n v="7.99"/>
        <n v="8.0114"/>
        <n v="8.0196"/>
        <n v="8.0442"/>
        <n v="8.09"/>
        <n v="8.12"/>
        <n v="8.13"/>
        <n v="8.14"/>
        <n v="8.16"/>
        <n v="8.2"/>
        <n v="8.2082"/>
        <n v="8.241"/>
        <n v="8.29"/>
        <n v="8.33"/>
        <n v="8.3394"/>
        <n v="8.34"/>
        <n v="8.35"/>
        <n v="8.36"/>
        <n v="8.3968"/>
        <n v="8.4"/>
        <n v="8.4296"/>
        <n v="8.45"/>
        <n v="8.4542"/>
        <n v="8.46"/>
        <n v="8.4706"/>
        <n v="8.487"/>
        <n v="8.5034"/>
        <n v="8.52"/>
        <n v="8.55"/>
        <n v="8.56"/>
        <n v="8.58"/>
        <n v="8.5854"/>
        <n v="8.59"/>
        <n v="8.66"/>
        <n v="8.68"/>
        <n v="8.692"/>
        <n v="8.733"/>
        <n v="8.75"/>
        <n v="8.7576"/>
        <n v="8.78"/>
        <n v="8.79"/>
        <n v="8.82"/>
        <n v="8.86"/>
        <n v="8.87"/>
        <n v="8.9"/>
        <n v="8.9216"/>
        <n v="8.9298"/>
        <n v="8.94"/>
        <n v="8.9462"/>
        <n v="8.95"/>
        <n v="8.97"/>
        <n v="8.99"/>
        <n v="9.02"/>
        <n v="9.0364"/>
        <n v="9.04"/>
        <n v="9.05"/>
        <n v="9.0528"/>
        <n v="9.06"/>
        <n v="9.102"/>
        <n v="9.1184"/>
        <n v="9.13"/>
        <n v="9.16"/>
        <n v="9.18"/>
        <n v="9.24"/>
        <n v="9.2414"/>
        <n v="9.25"/>
        <n v="9.26"/>
        <n v="9.32"/>
        <n v="9.35"/>
        <n v="9.3562"/>
        <n v="9.36"/>
        <n v="9.3644"/>
        <n v="9.3726"/>
        <n v="9.38"/>
        <n v="9.3808"/>
        <n v="9.471"/>
        <n v="9.51"/>
        <n v="9.512"/>
        <n v="9.5694"/>
        <n v="9.58"/>
        <n v="9.6"/>
        <n v="9.62"/>
        <n v="9.66"/>
        <n v="9.68"/>
        <n v="9.7006"/>
        <n v="9.7088"/>
        <n v="9.74"/>
        <n v="9.799"/>
        <n v="9.8482"/>
        <n v="9.89"/>
        <n v="9.91"/>
        <n v="9.922"/>
        <n v="9.9302"/>
        <n v="10.05"/>
        <n v="10.06"/>
        <n v="10.08"/>
        <n v="10.1"/>
        <n v="10.15"/>
        <n v="10.16"/>
        <n v="10.17"/>
        <n v="10.2"/>
        <n v="10.21"/>
        <n v="10.23"/>
        <n v="10.27"/>
        <n v="10.3"/>
        <n v="10.31"/>
        <n v="10.33"/>
        <n v="10.38"/>
        <n v="10.4222"/>
        <n v="10.4468"/>
        <n v="10.4714"/>
        <n v="10.52"/>
        <n v="10.5452"/>
        <n v="10.59"/>
        <n v="10.6"/>
        <n v="10.68"/>
        <n v="10.74"/>
        <n v="10.7666"/>
        <n v="10.77"/>
        <n v="10.7994"/>
        <n v="10.8076"/>
        <n v="10.8404"/>
        <n v="10.8486"/>
        <n v="10.87"/>
        <n v="10.9634"/>
        <n v="10.97"/>
        <n v="11.05"/>
        <n v="11.06"/>
        <n v="11.0864"/>
        <n v="11.111"/>
        <n v="11.2"/>
        <n v="11.2094"/>
        <n v="11.21"/>
        <n v="11.22"/>
        <n v="11.27"/>
        <n v="11.275"/>
        <n v="11.28"/>
        <n v="11.29"/>
        <n v="11.31"/>
        <n v="11.34"/>
        <n v="11.36"/>
        <n v="11.42"/>
        <n v="11.43"/>
        <n v="11.48"/>
        <n v="11.5128"/>
        <n v="11.5292"/>
        <n v="11.63"/>
        <n v="11.64"/>
        <n v="11.68"/>
        <n v="11.685"/>
        <n v="11.69"/>
        <n v="11.75"/>
        <n v="11.8"/>
        <n v="11.83"/>
        <n v="11.8654"/>
        <n v="11.8736"/>
        <n v="11.88"/>
        <n v="11.8818"/>
        <n v="11.92"/>
        <n v="11.93"/>
        <n v="11.94"/>
        <n v="11.95"/>
        <n v="11.96"/>
        <n v="12.01"/>
        <n v="12.03"/>
        <n v="12.1278"/>
        <n v="12.18"/>
        <n v="12.1934"/>
        <n v="12.2"/>
        <n v="12.2262"/>
        <n v="12.23"/>
        <n v="12.25"/>
        <n v="12.2508"/>
        <n v="12.32"/>
        <n v="12.3246"/>
        <n v="12.3492"/>
        <n v="12.35"/>
        <n v="12.36"/>
        <n v="12.38"/>
        <n v="12.4558"/>
        <n v="12.48"/>
        <n v="12.49"/>
        <n v="12.5"/>
        <n v="12.546"/>
        <n v="12.55"/>
        <n v="12.5624"/>
        <n v="12.57"/>
        <n v="12.6"/>
        <n v="12.6034"/>
        <n v="12.61"/>
        <n v="12.64"/>
        <n v="12.68"/>
        <n v="12.69"/>
        <n v="12.72"/>
        <n v="12.74"/>
        <n v="12.75"/>
        <n v="12.77"/>
        <n v="12.81"/>
        <n v="12.84"/>
        <n v="12.874"/>
        <n v="12.88"/>
        <n v="12.9"/>
        <n v="12.97"/>
        <n v="13.01"/>
        <n v="13.02"/>
        <n v="13.03"/>
        <n v="13.0708"/>
        <n v="13.23"/>
        <n v="13.27"/>
        <n v="13.2922"/>
        <n v="13.35"/>
        <n v="13.3988"/>
        <n v="13.42"/>
        <n v="13.45"/>
        <n v="13.46"/>
        <n v="13.47"/>
        <n v="13.48"/>
        <n v="13.4808"/>
        <n v="13.5"/>
        <n v="13.5136"/>
        <n v="13.54"/>
        <n v="13.5628"/>
        <n v="13.6"/>
        <n v="13.61"/>
        <n v="13.64"/>
        <n v="13.735"/>
        <n v="13.7678"/>
        <n v="13.85"/>
        <n v="13.86"/>
        <n v="13.93"/>
        <n v="13.96"/>
        <n v="13.9974"/>
        <n v="14"/>
        <n v="14.24"/>
        <n v="14.2434"/>
        <n v="14.2516"/>
        <n v="14.2598"/>
        <n v="14.29"/>
        <n v="14.391"/>
        <n v="14.3992"/>
        <n v="14.4"/>
        <n v="14.4402"/>
        <n v="14.45"/>
        <n v="14.48"/>
        <n v="14.5058"/>
        <n v="14.51"/>
        <n v="14.65"/>
        <n v="14.678"/>
        <n v="14.73"/>
        <n v="14.8092"/>
        <n v="14.82"/>
        <n v="14.83"/>
        <n v="14.96"/>
        <n v="15.03"/>
        <n v="15.07"/>
        <n v="15.12"/>
        <n v="15.13"/>
        <n v="15.1782"/>
        <n v="15.19"/>
        <n v="15.1946"/>
        <n v="15.33"/>
        <n v="15.36"/>
        <n v="15.38"/>
        <n v="15.4"/>
        <n v="15.4898"/>
        <n v="15.5"/>
        <n v="15.539"/>
        <n v="15.54"/>
        <n v="15.5554"/>
        <n v="15.58"/>
        <n v="15.64"/>
        <n v="15.68"/>
        <n v="15.78"/>
        <n v="15.79"/>
        <n v="15.8178"/>
        <n v="15.82"/>
        <n v="15.826"/>
        <n v="15.86"/>
        <n v="15.95"/>
        <n v="16.01"/>
        <n v="16.03"/>
        <n v="16.04"/>
        <n v="16.0802"/>
        <n v="16.21"/>
        <n v="16.29"/>
        <n v="16.32"/>
        <n v="16.34"/>
        <n v="16.37"/>
        <n v="16.3754"/>
        <n v="16.38"/>
        <n v="16.48"/>
        <n v="16.56"/>
        <n v="16.5722"/>
        <n v="16.58"/>
        <n v="16.59"/>
        <n v="16.64"/>
        <n v="16.68"/>
        <n v="16.71"/>
        <n v="16.73"/>
        <n v="16.74"/>
        <n v="16.7444"/>
        <n v="16.91"/>
        <n v="16.933"/>
        <n v="16.94"/>
        <n v="16.99"/>
        <n v="17.03"/>
        <n v="17.04"/>
        <n v="17.0642"/>
        <n v="17.11"/>
        <n v="17.13"/>
        <n v="17.16"/>
        <n v="17.39"/>
        <n v="17.4086"/>
        <n v="17.41"/>
        <n v="17.43"/>
        <n v="17.4988"/>
        <n v="17.5"/>
        <n v="17.51"/>
        <n v="17.54"/>
        <n v="17.67"/>
        <n v="17.69"/>
        <n v="17.71"/>
        <n v="17.8104"/>
        <n v="17.85"/>
        <n v="17.86"/>
        <n v="17.97"/>
        <n v="18.01"/>
        <n v="18.03"/>
        <n v="18.0318"/>
        <n v="18.1876"/>
        <n v="18.22"/>
        <n v="18.2286"/>
        <n v="18.25"/>
        <n v="18.3434"/>
        <n v="18.36"/>
        <n v="18.37"/>
        <n v="18.41"/>
        <n v="18.46"/>
        <n v="18.54"/>
        <n v="18.56"/>
        <n v="18.73"/>
        <n v="18.7452"/>
        <n v="18.778"/>
        <n v="18.79"/>
        <n v="18.86"/>
        <n v="18.88"/>
        <n v="18.89"/>
        <n v="19.04"/>
        <n v="19.065"/>
        <n v="19.0732"/>
        <n v="19.1306"/>
        <n v="19.229"/>
        <n v="19.43"/>
        <n v="19.44"/>
        <n v="19.46"/>
        <n v="19.49"/>
        <n v="19.5488"/>
        <n v="19.58"/>
        <n v="19.62"/>
        <n v="19.78"/>
        <n v="19.8"/>
        <n v="19.844"/>
        <n v="19.9014"/>
        <n v="19.93"/>
        <n v="19.96"/>
        <n v="20.03"/>
        <n v="20.0572"/>
        <n v="20.1556"/>
        <n v="20.29"/>
        <n v="20.3606"/>
        <n v="20.4098"/>
        <n v="20.4262"/>
        <n v="20.4344"/>
        <n v="20.47"/>
        <n v="20.48"/>
        <n v="20.53"/>
        <n v="20.56"/>
        <n v="20.7296"/>
        <n v="20.77"/>
        <n v="20.91"/>
        <n v="21.05"/>
        <n v="21.11"/>
        <n v="21.26"/>
        <n v="21.2872"/>
        <n v="21.34"/>
        <n v="21.47"/>
        <n v="21.4922"/>
        <n v="21.61"/>
        <n v="21.69"/>
        <n v="21.75"/>
        <n v="21.76"/>
        <n v="21.83"/>
        <n v="21.97"/>
        <n v="21.98"/>
        <n v="22.17"/>
        <n v="22.181"/>
        <n v="22.28"/>
        <n v="22.31"/>
        <n v="22.7796"/>
        <n v="22.8"/>
        <n v="22.81"/>
        <n v="23.03"/>
        <n v="23.0584"/>
        <n v="23.1076"/>
        <n v="23.165"/>
        <n v="23.2"/>
        <n v="23.2634"/>
        <n v="23.27"/>
        <n v="23.51"/>
        <n v="23.52"/>
        <n v="23.55"/>
        <n v="23.56"/>
        <n v="23.57"/>
        <n v="23.6406"/>
        <n v="23.68"/>
        <n v="23.81"/>
        <n v="23.862"/>
        <n v="23.94"/>
        <n v="23.97"/>
        <n v="24.4278"/>
        <n v="24.49"/>
        <n v="24.54"/>
        <n v="24.83"/>
        <n v="24.97"/>
        <n v="25.32"/>
        <n v="25.6"/>
        <n v="25.69"/>
        <n v="25.7562"/>
        <n v="25.77"/>
        <n v="25.8054"/>
        <n v="25.89"/>
        <n v="25.94"/>
        <n v="26.01"/>
        <n v="26.45"/>
        <n v="26.46"/>
        <n v="26.51"/>
        <n v="26.61"/>
        <n v="26.8058"/>
        <n v="26.81"/>
        <n v="26.83"/>
        <n v="27.17"/>
        <n v="27.33"/>
        <n v="27.4126"/>
        <n v="27.44"/>
        <n v="27.48"/>
        <n v="27.511"/>
        <n v="27.55"/>
        <n v="27.58"/>
        <n v="27.5848"/>
        <n v="27.59"/>
        <n v="28.03"/>
        <n v="28.04"/>
        <n v="28.044"/>
        <n v="28.0768"/>
        <n v="28.12"/>
        <n v="28.13"/>
        <n v="28.372"/>
        <n v="28.72"/>
        <n v="28.98"/>
        <n v="28.99"/>
        <n v="29.06"/>
        <n v="29.09"/>
        <n v="29.0936"/>
        <n v="29.1"/>
        <n v="29.13"/>
        <n v="29.31"/>
        <n v="29.37"/>
        <n v="29.56"/>
        <n v="29.58"/>
        <n v="29.61"/>
        <n v="29.7086"/>
        <n v="29.95"/>
        <n v="29.99"/>
        <n v="30.012"/>
        <n v="30.03"/>
        <n v="30.39"/>
        <n v="30.61"/>
        <n v="30.6598"/>
        <n v="30.7172"/>
        <n v="30.7664"/>
        <n v="31"/>
        <n v="31.13"/>
        <n v="31.16"/>
        <n v="31.23"/>
        <n v="31.2748"/>
        <n v="31.31"/>
        <n v="31.43"/>
        <n v="31.57"/>
        <n v="31.611"/>
        <n v="31.64"/>
        <n v="31.7996"/>
        <n v="32.5376"/>
        <n v="32.5704"/>
        <n v="32.89"/>
        <n v="32.9722"/>
        <n v="32.99"/>
        <n v="33.13"/>
        <n v="33.14"/>
        <n v="33.33"/>
        <n v="33.62"/>
        <n v="33.96"/>
        <n v="33.989"/>
        <n v="33.99"/>
        <n v="34.12"/>
        <n v="34.21"/>
        <n v="34.44"/>
        <n v="34.768"/>
        <n v="34.89"/>
        <n v="35.32"/>
        <n v="35.95"/>
        <n v="36.53"/>
        <n v="36.66"/>
        <n v="36.79"/>
        <n v="36.87"/>
        <n v="37.12"/>
        <n v="37.25"/>
        <n v="38.24"/>
        <n v="38.35"/>
        <n v="38.42"/>
        <n v="38.8352"/>
        <n v="39"/>
        <n v="39.08"/>
        <n v="39.5"/>
        <n v="40.3768"/>
        <n v="40.4752"/>
        <n v="40.4916"/>
        <n v="40.55"/>
        <n v="40.82"/>
        <n v="41.21"/>
        <n v="41.26"/>
        <n v="41.3"/>
        <n v="41.328"/>
        <n v="41.41"/>
        <n v="41.4592"/>
        <n v="41.61"/>
        <n v="41.71"/>
        <n v="41.7216"/>
        <n v="42.43"/>
        <n v="42.5252"/>
        <n v="42.62"/>
        <n v="42.6892"/>
        <n v="42.7"/>
        <n v="42.74"/>
        <n v="43.4518"/>
        <n v="43.48"/>
        <n v="43.5748"/>
        <n v="43.85"/>
        <n v="43.9028"/>
        <n v="44.28"/>
        <n v="44.6"/>
        <n v="44.73"/>
        <n v="45.68"/>
        <n v="46.04"/>
        <n v="47.17"/>
        <n v="47.31"/>
        <n v="49"/>
        <n v="49.5772"/>
        <n v="49.79"/>
        <n v="49.93"/>
        <n v="50.2004"/>
        <n v="50.56"/>
        <n v="50.83"/>
        <n v="50.95"/>
        <n v="51.36"/>
        <n v="51.79"/>
        <n v="52.3816"/>
        <n v="53.13"/>
        <n v="53.36"/>
        <n v="53.92"/>
        <n v="53.93"/>
        <n v="54.36"/>
        <n v="54.53"/>
        <n v="54.571"/>
        <n v="55.13"/>
        <n v="56.3"/>
        <n v="58.34"/>
        <n v="58.56"/>
        <n v="59.5566"/>
        <n v="60.63"/>
        <n v="60.65"/>
        <n v="60.69"/>
        <n v="61.25"/>
        <n v="61.6"/>
        <n v="63.16"/>
        <n v="63.45"/>
        <n v="65.36"/>
        <n v="69.62"/>
        <n v="70.49"/>
        <n v="71.7664"/>
        <n v="72.43"/>
        <n v="74.92"/>
        <n v="75.38"/>
        <n v="76.55"/>
        <n v="79.43"/>
        <n v="85.08"/>
        <n v="90.7904"/>
        <n v="92.13"/>
        <n v="96.84"/>
        <n v="107.84"/>
        <n v="121.8"/>
        <n v="147.59"/>
      </sharedItems>
    </cacheField>
    <cacheField name="FCR" numFmtId="0">
      <sharedItems containsSemiMixedTypes="0" containsString="0" containsNumber="1" containsInteger="1" minValue="0" maxValue="1" count="2">
        <n v="0"/>
        <n v="1"/>
      </sharedItems>
    </cacheField>
    <cacheField name="CSAT" numFmtId="0">
      <sharedItems containsSemiMixedTypes="0" containsString="0" containsNumber="1" containsInteger="1" minValue="2" maxValue="5" count="4">
        <n v="2"/>
        <n v="3"/>
        <n v="4"/>
        <n v="5"/>
      </sharedItems>
    </cacheField>
    <cacheField name="Agent" numFmtId="0">
      <sharedItems count="7">
        <s v="Agent A"/>
        <s v="Agent B"/>
        <s v="Agent C"/>
        <s v="Agent D"/>
        <s v="Agent E"/>
        <s v="Agent F"/>
        <s v="Agent G"/>
      </sharedItems>
    </cacheField>
    <cacheField name="SLA Met" numFmtId="0">
      <sharedItems count="2">
        <s v="No"/>
        <s v="Yes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cordCount="1200" createdVersion="3">
  <cacheSource type="worksheet">
    <worksheetSource ref="A4:R1204" sheet="P9 Inventory"/>
  </cacheSource>
  <cacheFields count="18">
    <cacheField name="SKU" numFmtId="0">
      <sharedItems count="1200">
        <s v="SKU10000"/>
        <s v="SKU10001"/>
        <s v="SKU10002"/>
        <s v="SKU10003"/>
        <s v="SKU10004"/>
        <s v="SKU10005"/>
        <s v="SKU10006"/>
        <s v="SKU10007"/>
        <s v="SKU10008"/>
        <s v="SKU10009"/>
        <s v="SKU10010"/>
        <s v="SKU10011"/>
        <s v="SKU10012"/>
        <s v="SKU10013"/>
        <s v="SKU10014"/>
        <s v="SKU10015"/>
        <s v="SKU10016"/>
        <s v="SKU10017"/>
        <s v="SKU10018"/>
        <s v="SKU10019"/>
        <s v="SKU10020"/>
        <s v="SKU10021"/>
        <s v="SKU10022"/>
        <s v="SKU10023"/>
        <s v="SKU10024"/>
        <s v="SKU10025"/>
        <s v="SKU10026"/>
        <s v="SKU10027"/>
        <s v="SKU10028"/>
        <s v="SKU10029"/>
        <s v="SKU10030"/>
        <s v="SKU10031"/>
        <s v="SKU10032"/>
        <s v="SKU10033"/>
        <s v="SKU10034"/>
        <s v="SKU10035"/>
        <s v="SKU10036"/>
        <s v="SKU10037"/>
        <s v="SKU10038"/>
        <s v="SKU10039"/>
        <s v="SKU10040"/>
        <s v="SKU10041"/>
        <s v="SKU10042"/>
        <s v="SKU10043"/>
        <s v="SKU10044"/>
        <s v="SKU10045"/>
        <s v="SKU10046"/>
        <s v="SKU10047"/>
        <s v="SKU10048"/>
        <s v="SKU10049"/>
        <s v="SKU10050"/>
        <s v="SKU10051"/>
        <s v="SKU10052"/>
        <s v="SKU10053"/>
        <s v="SKU10054"/>
        <s v="SKU10055"/>
        <s v="SKU10056"/>
        <s v="SKU10057"/>
        <s v="SKU10058"/>
        <s v="SKU10059"/>
        <s v="SKU10060"/>
        <s v="SKU10061"/>
        <s v="SKU10062"/>
        <s v="SKU10063"/>
        <s v="SKU10064"/>
        <s v="SKU10065"/>
        <s v="SKU10066"/>
        <s v="SKU10067"/>
        <s v="SKU10068"/>
        <s v="SKU10069"/>
        <s v="SKU10070"/>
        <s v="SKU10071"/>
        <s v="SKU10072"/>
        <s v="SKU10073"/>
        <s v="SKU10074"/>
        <s v="SKU10075"/>
        <s v="SKU10076"/>
        <s v="SKU10077"/>
        <s v="SKU10078"/>
        <s v="SKU10079"/>
        <s v="SKU10080"/>
        <s v="SKU10081"/>
        <s v="SKU10082"/>
        <s v="SKU10083"/>
        <s v="SKU10084"/>
        <s v="SKU10085"/>
        <s v="SKU10086"/>
        <s v="SKU10087"/>
        <s v="SKU10088"/>
        <s v="SKU10089"/>
        <s v="SKU10090"/>
        <s v="SKU10091"/>
        <s v="SKU10092"/>
        <s v="SKU10093"/>
        <s v="SKU10094"/>
        <s v="SKU10095"/>
        <s v="SKU10096"/>
        <s v="SKU10097"/>
        <s v="SKU10098"/>
        <s v="SKU10099"/>
        <s v="SKU10100"/>
        <s v="SKU10101"/>
        <s v="SKU10102"/>
        <s v="SKU10103"/>
        <s v="SKU10104"/>
        <s v="SKU10105"/>
        <s v="SKU10106"/>
        <s v="SKU10107"/>
        <s v="SKU10108"/>
        <s v="SKU10109"/>
        <s v="SKU10110"/>
        <s v="SKU10111"/>
        <s v="SKU10112"/>
        <s v="SKU10113"/>
        <s v="SKU10114"/>
        <s v="SKU10115"/>
        <s v="SKU10116"/>
        <s v="SKU10117"/>
        <s v="SKU10118"/>
        <s v="SKU10119"/>
        <s v="SKU10120"/>
        <s v="SKU10121"/>
        <s v="SKU10122"/>
        <s v="SKU10123"/>
        <s v="SKU10124"/>
        <s v="SKU10125"/>
        <s v="SKU10126"/>
        <s v="SKU10127"/>
        <s v="SKU10128"/>
        <s v="SKU10129"/>
        <s v="SKU10130"/>
        <s v="SKU10131"/>
        <s v="SKU10132"/>
        <s v="SKU10133"/>
        <s v="SKU10134"/>
        <s v="SKU10135"/>
        <s v="SKU10136"/>
        <s v="SKU10137"/>
        <s v="SKU10138"/>
        <s v="SKU10139"/>
        <s v="SKU10140"/>
        <s v="SKU10141"/>
        <s v="SKU10142"/>
        <s v="SKU10143"/>
        <s v="SKU10144"/>
        <s v="SKU10145"/>
        <s v="SKU10146"/>
        <s v="SKU10147"/>
        <s v="SKU10148"/>
        <s v="SKU10149"/>
        <s v="SKU10150"/>
        <s v="SKU10151"/>
        <s v="SKU10152"/>
        <s v="SKU10153"/>
        <s v="SKU10154"/>
        <s v="SKU10155"/>
        <s v="SKU10156"/>
        <s v="SKU10157"/>
        <s v="SKU10158"/>
        <s v="SKU10159"/>
        <s v="SKU10160"/>
        <s v="SKU10161"/>
        <s v="SKU10162"/>
        <s v="SKU10163"/>
        <s v="SKU10164"/>
        <s v="SKU10165"/>
        <s v="SKU10166"/>
        <s v="SKU10167"/>
        <s v="SKU10168"/>
        <s v="SKU10169"/>
        <s v="SKU10170"/>
        <s v="SKU10171"/>
        <s v="SKU10172"/>
        <s v="SKU10173"/>
        <s v="SKU10174"/>
        <s v="SKU10175"/>
        <s v="SKU10176"/>
        <s v="SKU10177"/>
        <s v="SKU10178"/>
        <s v="SKU10179"/>
        <s v="SKU10180"/>
        <s v="SKU10181"/>
        <s v="SKU10182"/>
        <s v="SKU10183"/>
        <s v="SKU10184"/>
        <s v="SKU10185"/>
        <s v="SKU10186"/>
        <s v="SKU10187"/>
        <s v="SKU10188"/>
        <s v="SKU10189"/>
        <s v="SKU10190"/>
        <s v="SKU10191"/>
        <s v="SKU10192"/>
        <s v="SKU10193"/>
        <s v="SKU10194"/>
        <s v="SKU10195"/>
        <s v="SKU10196"/>
        <s v="SKU10197"/>
        <s v="SKU10198"/>
        <s v="SKU10199"/>
        <s v="SKU10200"/>
        <s v="SKU10201"/>
        <s v="SKU10202"/>
        <s v="SKU10203"/>
        <s v="SKU10204"/>
        <s v="SKU10205"/>
        <s v="SKU10206"/>
        <s v="SKU10207"/>
        <s v="SKU10208"/>
        <s v="SKU10209"/>
        <s v="SKU10210"/>
        <s v="SKU10211"/>
        <s v="SKU10212"/>
        <s v="SKU10213"/>
        <s v="SKU10214"/>
        <s v="SKU10215"/>
        <s v="SKU10216"/>
        <s v="SKU10217"/>
        <s v="SKU10218"/>
        <s v="SKU10219"/>
        <s v="SKU10220"/>
        <s v="SKU10221"/>
        <s v="SKU10222"/>
        <s v="SKU10223"/>
        <s v="SKU10224"/>
        <s v="SKU10225"/>
        <s v="SKU10226"/>
        <s v="SKU10227"/>
        <s v="SKU10228"/>
        <s v="SKU10229"/>
        <s v="SKU10230"/>
        <s v="SKU10231"/>
        <s v="SKU10232"/>
        <s v="SKU10233"/>
        <s v="SKU10234"/>
        <s v="SKU10235"/>
        <s v="SKU10236"/>
        <s v="SKU10237"/>
        <s v="SKU10238"/>
        <s v="SKU10239"/>
        <s v="SKU10240"/>
        <s v="SKU10241"/>
        <s v="SKU10242"/>
        <s v="SKU10243"/>
        <s v="SKU10244"/>
        <s v="SKU10245"/>
        <s v="SKU10246"/>
        <s v="SKU10247"/>
        <s v="SKU10248"/>
        <s v="SKU10249"/>
        <s v="SKU10250"/>
        <s v="SKU10251"/>
        <s v="SKU10252"/>
        <s v="SKU10253"/>
        <s v="SKU10254"/>
        <s v="SKU10255"/>
        <s v="SKU10256"/>
        <s v="SKU10257"/>
        <s v="SKU10258"/>
        <s v="SKU10259"/>
        <s v="SKU10260"/>
        <s v="SKU10261"/>
        <s v="SKU10262"/>
        <s v="SKU10263"/>
        <s v="SKU10264"/>
        <s v="SKU10265"/>
        <s v="SKU10266"/>
        <s v="SKU10267"/>
        <s v="SKU10268"/>
        <s v="SKU10269"/>
        <s v="SKU10270"/>
        <s v="SKU10271"/>
        <s v="SKU10272"/>
        <s v="SKU10273"/>
        <s v="SKU10274"/>
        <s v="SKU10275"/>
        <s v="SKU10276"/>
        <s v="SKU10277"/>
        <s v="SKU10278"/>
        <s v="SKU10279"/>
        <s v="SKU10280"/>
        <s v="SKU10281"/>
        <s v="SKU10282"/>
        <s v="SKU10283"/>
        <s v="SKU10284"/>
        <s v="SKU10285"/>
        <s v="SKU10286"/>
        <s v="SKU10287"/>
        <s v="SKU10288"/>
        <s v="SKU10289"/>
        <s v="SKU10290"/>
        <s v="SKU10291"/>
        <s v="SKU10292"/>
        <s v="SKU10293"/>
        <s v="SKU10294"/>
        <s v="SKU10295"/>
        <s v="SKU10296"/>
        <s v="SKU10297"/>
        <s v="SKU10298"/>
        <s v="SKU10299"/>
        <s v="SKU10300"/>
        <s v="SKU10301"/>
        <s v="SKU10302"/>
        <s v="SKU10303"/>
        <s v="SKU10304"/>
        <s v="SKU10305"/>
        <s v="SKU10306"/>
        <s v="SKU10307"/>
        <s v="SKU10308"/>
        <s v="SKU10309"/>
        <s v="SKU10310"/>
        <s v="SKU10311"/>
        <s v="SKU10312"/>
        <s v="SKU10313"/>
        <s v="SKU10314"/>
        <s v="SKU10315"/>
        <s v="SKU10316"/>
        <s v="SKU10317"/>
        <s v="SKU10318"/>
        <s v="SKU10319"/>
        <s v="SKU10320"/>
        <s v="SKU10321"/>
        <s v="SKU10322"/>
        <s v="SKU10323"/>
        <s v="SKU10324"/>
        <s v="SKU10325"/>
        <s v="SKU10326"/>
        <s v="SKU10327"/>
        <s v="SKU10328"/>
        <s v="SKU10329"/>
        <s v="SKU10330"/>
        <s v="SKU10331"/>
        <s v="SKU10332"/>
        <s v="SKU10333"/>
        <s v="SKU10334"/>
        <s v="SKU10335"/>
        <s v="SKU10336"/>
        <s v="SKU10337"/>
        <s v="SKU10338"/>
        <s v="SKU10339"/>
        <s v="SKU10340"/>
        <s v="SKU10341"/>
        <s v="SKU10342"/>
        <s v="SKU10343"/>
        <s v="SKU10344"/>
        <s v="SKU10345"/>
        <s v="SKU10346"/>
        <s v="SKU10347"/>
        <s v="SKU10348"/>
        <s v="SKU10349"/>
        <s v="SKU10350"/>
        <s v="SKU10351"/>
        <s v="SKU10352"/>
        <s v="SKU10353"/>
        <s v="SKU10354"/>
        <s v="SKU10355"/>
        <s v="SKU10356"/>
        <s v="SKU10357"/>
        <s v="SKU10358"/>
        <s v="SKU10359"/>
        <s v="SKU10360"/>
        <s v="SKU10361"/>
        <s v="SKU10362"/>
        <s v="SKU10363"/>
        <s v="SKU10364"/>
        <s v="SKU10365"/>
        <s v="SKU10366"/>
        <s v="SKU10367"/>
        <s v="SKU10368"/>
        <s v="SKU10369"/>
        <s v="SKU10370"/>
        <s v="SKU10371"/>
        <s v="SKU10372"/>
        <s v="SKU10373"/>
        <s v="SKU10374"/>
        <s v="SKU10375"/>
        <s v="SKU10376"/>
        <s v="SKU10377"/>
        <s v="SKU10378"/>
        <s v="SKU10379"/>
        <s v="SKU10380"/>
        <s v="SKU10381"/>
        <s v="SKU10382"/>
        <s v="SKU10383"/>
        <s v="SKU10384"/>
        <s v="SKU10385"/>
        <s v="SKU10386"/>
        <s v="SKU10387"/>
        <s v="SKU10388"/>
        <s v="SKU10389"/>
        <s v="SKU10390"/>
        <s v="SKU10391"/>
        <s v="SKU10392"/>
        <s v="SKU10393"/>
        <s v="SKU10394"/>
        <s v="SKU10395"/>
        <s v="SKU10396"/>
        <s v="SKU10397"/>
        <s v="SKU10398"/>
        <s v="SKU10399"/>
        <s v="SKU10400"/>
        <s v="SKU10401"/>
        <s v="SKU10402"/>
        <s v="SKU10403"/>
        <s v="SKU10404"/>
        <s v="SKU10405"/>
        <s v="SKU10406"/>
        <s v="SKU10407"/>
        <s v="SKU10408"/>
        <s v="SKU10409"/>
        <s v="SKU10410"/>
        <s v="SKU10411"/>
        <s v="SKU10412"/>
        <s v="SKU10413"/>
        <s v="SKU10414"/>
        <s v="SKU10415"/>
        <s v="SKU10416"/>
        <s v="SKU10417"/>
        <s v="SKU10418"/>
        <s v="SKU10419"/>
        <s v="SKU10420"/>
        <s v="SKU10421"/>
        <s v="SKU10422"/>
        <s v="SKU10423"/>
        <s v="SKU10424"/>
        <s v="SKU10425"/>
        <s v="SKU10426"/>
        <s v="SKU10427"/>
        <s v="SKU10428"/>
        <s v="SKU10429"/>
        <s v="SKU10430"/>
        <s v="SKU10431"/>
        <s v="SKU10432"/>
        <s v="SKU10433"/>
        <s v="SKU10434"/>
        <s v="SKU10435"/>
        <s v="SKU10436"/>
        <s v="SKU10437"/>
        <s v="SKU10438"/>
        <s v="SKU10439"/>
        <s v="SKU10440"/>
        <s v="SKU10441"/>
        <s v="SKU10442"/>
        <s v="SKU10443"/>
        <s v="SKU10444"/>
        <s v="SKU10445"/>
        <s v="SKU10446"/>
        <s v="SKU10447"/>
        <s v="SKU10448"/>
        <s v="SKU10449"/>
        <s v="SKU10450"/>
        <s v="SKU10451"/>
        <s v="SKU10452"/>
        <s v="SKU10453"/>
        <s v="SKU10454"/>
        <s v="SKU10455"/>
        <s v="SKU10456"/>
        <s v="SKU10457"/>
        <s v="SKU10458"/>
        <s v="SKU10459"/>
        <s v="SKU10460"/>
        <s v="SKU10461"/>
        <s v="SKU10462"/>
        <s v="SKU10463"/>
        <s v="SKU10464"/>
        <s v="SKU10465"/>
        <s v="SKU10466"/>
        <s v="SKU10467"/>
        <s v="SKU10468"/>
        <s v="SKU10469"/>
        <s v="SKU10470"/>
        <s v="SKU10471"/>
        <s v="SKU10472"/>
        <s v="SKU10473"/>
        <s v="SKU10474"/>
        <s v="SKU10475"/>
        <s v="SKU10476"/>
        <s v="SKU10477"/>
        <s v="SKU10478"/>
        <s v="SKU10479"/>
        <s v="SKU10480"/>
        <s v="SKU10481"/>
        <s v="SKU10482"/>
        <s v="SKU10483"/>
        <s v="SKU10484"/>
        <s v="SKU10485"/>
        <s v="SKU10486"/>
        <s v="SKU10487"/>
        <s v="SKU10488"/>
        <s v="SKU10489"/>
        <s v="SKU10490"/>
        <s v="SKU10491"/>
        <s v="SKU10492"/>
        <s v="SKU10493"/>
        <s v="SKU10494"/>
        <s v="SKU10495"/>
        <s v="SKU10496"/>
        <s v="SKU10497"/>
        <s v="SKU10498"/>
        <s v="SKU10499"/>
        <s v="SKU10500"/>
        <s v="SKU10501"/>
        <s v="SKU10502"/>
        <s v="SKU10503"/>
        <s v="SKU10504"/>
        <s v="SKU10505"/>
        <s v="SKU10506"/>
        <s v="SKU10507"/>
        <s v="SKU10508"/>
        <s v="SKU10509"/>
        <s v="SKU10510"/>
        <s v="SKU10511"/>
        <s v="SKU10512"/>
        <s v="SKU10513"/>
        <s v="SKU10514"/>
        <s v="SKU10515"/>
        <s v="SKU10516"/>
        <s v="SKU10517"/>
        <s v="SKU10518"/>
        <s v="SKU10519"/>
        <s v="SKU10520"/>
        <s v="SKU10521"/>
        <s v="SKU10522"/>
        <s v="SKU10523"/>
        <s v="SKU10524"/>
        <s v="SKU10525"/>
        <s v="SKU10526"/>
        <s v="SKU10527"/>
        <s v="SKU10528"/>
        <s v="SKU10529"/>
        <s v="SKU10530"/>
        <s v="SKU10531"/>
        <s v="SKU10532"/>
        <s v="SKU10533"/>
        <s v="SKU10534"/>
        <s v="SKU10535"/>
        <s v="SKU10536"/>
        <s v="SKU10537"/>
        <s v="SKU10538"/>
        <s v="SKU10539"/>
        <s v="SKU10540"/>
        <s v="SKU10541"/>
        <s v="SKU10542"/>
        <s v="SKU10543"/>
        <s v="SKU10544"/>
        <s v="SKU10545"/>
        <s v="SKU10546"/>
        <s v="SKU10547"/>
        <s v="SKU10548"/>
        <s v="SKU10549"/>
        <s v="SKU10550"/>
        <s v="SKU10551"/>
        <s v="SKU10552"/>
        <s v="SKU10553"/>
        <s v="SKU10554"/>
        <s v="SKU10555"/>
        <s v="SKU10556"/>
        <s v="SKU10557"/>
        <s v="SKU10558"/>
        <s v="SKU10559"/>
        <s v="SKU10560"/>
        <s v="SKU10561"/>
        <s v="SKU10562"/>
        <s v="SKU10563"/>
        <s v="SKU10564"/>
        <s v="SKU10565"/>
        <s v="SKU10566"/>
        <s v="SKU10567"/>
        <s v="SKU10568"/>
        <s v="SKU10569"/>
        <s v="SKU10570"/>
        <s v="SKU10571"/>
        <s v="SKU10572"/>
        <s v="SKU10573"/>
        <s v="SKU10574"/>
        <s v="SKU10575"/>
        <s v="SKU10576"/>
        <s v="SKU10577"/>
        <s v="SKU10578"/>
        <s v="SKU10579"/>
        <s v="SKU10580"/>
        <s v="SKU10581"/>
        <s v="SKU10582"/>
        <s v="SKU10583"/>
        <s v="SKU10584"/>
        <s v="SKU10585"/>
        <s v="SKU10586"/>
        <s v="SKU10587"/>
        <s v="SKU10588"/>
        <s v="SKU10589"/>
        <s v="SKU10590"/>
        <s v="SKU10591"/>
        <s v="SKU10592"/>
        <s v="SKU10593"/>
        <s v="SKU10594"/>
        <s v="SKU10595"/>
        <s v="SKU10596"/>
        <s v="SKU10597"/>
        <s v="SKU10598"/>
        <s v="SKU10599"/>
        <s v="SKU10600"/>
        <s v="SKU10601"/>
        <s v="SKU10602"/>
        <s v="SKU10603"/>
        <s v="SKU10604"/>
        <s v="SKU10605"/>
        <s v="SKU10606"/>
        <s v="SKU10607"/>
        <s v="SKU10608"/>
        <s v="SKU10609"/>
        <s v="SKU10610"/>
        <s v="SKU10611"/>
        <s v="SKU10612"/>
        <s v="SKU10613"/>
        <s v="SKU10614"/>
        <s v="SKU10615"/>
        <s v="SKU10616"/>
        <s v="SKU10617"/>
        <s v="SKU10618"/>
        <s v="SKU10619"/>
        <s v="SKU10620"/>
        <s v="SKU10621"/>
        <s v="SKU10622"/>
        <s v="SKU10623"/>
        <s v="SKU10624"/>
        <s v="SKU10625"/>
        <s v="SKU10626"/>
        <s v="SKU10627"/>
        <s v="SKU10628"/>
        <s v="SKU10629"/>
        <s v="SKU10630"/>
        <s v="SKU10631"/>
        <s v="SKU10632"/>
        <s v="SKU10633"/>
        <s v="SKU10634"/>
        <s v="SKU10635"/>
        <s v="SKU10636"/>
        <s v="SKU10637"/>
        <s v="SKU10638"/>
        <s v="SKU10639"/>
        <s v="SKU10640"/>
        <s v="SKU10641"/>
        <s v="SKU10642"/>
        <s v="SKU10643"/>
        <s v="SKU10644"/>
        <s v="SKU10645"/>
        <s v="SKU10646"/>
        <s v="SKU10647"/>
        <s v="SKU10648"/>
        <s v="SKU10649"/>
        <s v="SKU10650"/>
        <s v="SKU10651"/>
        <s v="SKU10652"/>
        <s v="SKU10653"/>
        <s v="SKU10654"/>
        <s v="SKU10655"/>
        <s v="SKU10656"/>
        <s v="SKU10657"/>
        <s v="SKU10658"/>
        <s v="SKU10659"/>
        <s v="SKU10660"/>
        <s v="SKU10661"/>
        <s v="SKU10662"/>
        <s v="SKU10663"/>
        <s v="SKU10664"/>
        <s v="SKU10665"/>
        <s v="SKU10666"/>
        <s v="SKU10667"/>
        <s v="SKU10668"/>
        <s v="SKU10669"/>
        <s v="SKU10670"/>
        <s v="SKU10671"/>
        <s v="SKU10672"/>
        <s v="SKU10673"/>
        <s v="SKU10674"/>
        <s v="SKU10675"/>
        <s v="SKU10676"/>
        <s v="SKU10677"/>
        <s v="SKU10678"/>
        <s v="SKU10679"/>
        <s v="SKU10680"/>
        <s v="SKU10681"/>
        <s v="SKU10682"/>
        <s v="SKU10683"/>
        <s v="SKU10684"/>
        <s v="SKU10685"/>
        <s v="SKU10686"/>
        <s v="SKU10687"/>
        <s v="SKU10688"/>
        <s v="SKU10689"/>
        <s v="SKU10690"/>
        <s v="SKU10691"/>
        <s v="SKU10692"/>
        <s v="SKU10693"/>
        <s v="SKU10694"/>
        <s v="SKU10695"/>
        <s v="SKU10696"/>
        <s v="SKU10697"/>
        <s v="SKU10698"/>
        <s v="SKU10699"/>
        <s v="SKU10700"/>
        <s v="SKU10701"/>
        <s v="SKU10702"/>
        <s v="SKU10703"/>
        <s v="SKU10704"/>
        <s v="SKU10705"/>
        <s v="SKU10706"/>
        <s v="SKU10707"/>
        <s v="SKU10708"/>
        <s v="SKU10709"/>
        <s v="SKU10710"/>
        <s v="SKU10711"/>
        <s v="SKU10712"/>
        <s v="SKU10713"/>
        <s v="SKU10714"/>
        <s v="SKU10715"/>
        <s v="SKU10716"/>
        <s v="SKU10717"/>
        <s v="SKU10718"/>
        <s v="SKU10719"/>
        <s v="SKU10720"/>
        <s v="SKU10721"/>
        <s v="SKU10722"/>
        <s v="SKU10723"/>
        <s v="SKU10724"/>
        <s v="SKU10725"/>
        <s v="SKU10726"/>
        <s v="SKU10727"/>
        <s v="SKU10728"/>
        <s v="SKU10729"/>
        <s v="SKU10730"/>
        <s v="SKU10731"/>
        <s v="SKU10732"/>
        <s v="SKU10733"/>
        <s v="SKU10734"/>
        <s v="SKU10735"/>
        <s v="SKU10736"/>
        <s v="SKU10737"/>
        <s v="SKU10738"/>
        <s v="SKU10739"/>
        <s v="SKU10740"/>
        <s v="SKU10741"/>
        <s v="SKU10742"/>
        <s v="SKU10743"/>
        <s v="SKU10744"/>
        <s v="SKU10745"/>
        <s v="SKU10746"/>
        <s v="SKU10747"/>
        <s v="SKU10748"/>
        <s v="SKU10749"/>
        <s v="SKU10750"/>
        <s v="SKU10751"/>
        <s v="SKU10752"/>
        <s v="SKU10753"/>
        <s v="SKU10754"/>
        <s v="SKU10755"/>
        <s v="SKU10756"/>
        <s v="SKU10757"/>
        <s v="SKU10758"/>
        <s v="SKU10759"/>
        <s v="SKU10760"/>
        <s v="SKU10761"/>
        <s v="SKU10762"/>
        <s v="SKU10763"/>
        <s v="SKU10764"/>
        <s v="SKU10765"/>
        <s v="SKU10766"/>
        <s v="SKU10767"/>
        <s v="SKU10768"/>
        <s v="SKU10769"/>
        <s v="SKU10770"/>
        <s v="SKU10771"/>
        <s v="SKU10772"/>
        <s v="SKU10773"/>
        <s v="SKU10774"/>
        <s v="SKU10775"/>
        <s v="SKU10776"/>
        <s v="SKU10777"/>
        <s v="SKU10778"/>
        <s v="SKU10779"/>
        <s v="SKU10780"/>
        <s v="SKU10781"/>
        <s v="SKU10782"/>
        <s v="SKU10783"/>
        <s v="SKU10784"/>
        <s v="SKU10785"/>
        <s v="SKU10786"/>
        <s v="SKU10787"/>
        <s v="SKU10788"/>
        <s v="SKU10789"/>
        <s v="SKU10790"/>
        <s v="SKU10791"/>
        <s v="SKU10792"/>
        <s v="SKU10793"/>
        <s v="SKU10794"/>
        <s v="SKU10795"/>
        <s v="SKU10796"/>
        <s v="SKU10797"/>
        <s v="SKU10798"/>
        <s v="SKU10799"/>
        <s v="SKU10800"/>
        <s v="SKU10801"/>
        <s v="SKU10802"/>
        <s v="SKU10803"/>
        <s v="SKU10804"/>
        <s v="SKU10805"/>
        <s v="SKU10806"/>
        <s v="SKU10807"/>
        <s v="SKU10808"/>
        <s v="SKU10809"/>
        <s v="SKU10810"/>
        <s v="SKU10811"/>
        <s v="SKU10812"/>
        <s v="SKU10813"/>
        <s v="SKU10814"/>
        <s v="SKU10815"/>
        <s v="SKU10816"/>
        <s v="SKU10817"/>
        <s v="SKU10818"/>
        <s v="SKU10819"/>
        <s v="SKU10820"/>
        <s v="SKU10821"/>
        <s v="SKU10822"/>
        <s v="SKU10823"/>
        <s v="SKU10824"/>
        <s v="SKU10825"/>
        <s v="SKU10826"/>
        <s v="SKU10827"/>
        <s v="SKU10828"/>
        <s v="SKU10829"/>
        <s v="SKU10830"/>
        <s v="SKU10831"/>
        <s v="SKU10832"/>
        <s v="SKU10833"/>
        <s v="SKU10834"/>
        <s v="SKU10835"/>
        <s v="SKU10836"/>
        <s v="SKU10837"/>
        <s v="SKU10838"/>
        <s v="SKU10839"/>
        <s v="SKU10840"/>
        <s v="SKU10841"/>
        <s v="SKU10842"/>
        <s v="SKU10843"/>
        <s v="SKU10844"/>
        <s v="SKU10845"/>
        <s v="SKU10846"/>
        <s v="SKU10847"/>
        <s v="SKU10848"/>
        <s v="SKU10849"/>
        <s v="SKU10850"/>
        <s v="SKU10851"/>
        <s v="SKU10852"/>
        <s v="SKU10853"/>
        <s v="SKU10854"/>
        <s v="SKU10855"/>
        <s v="SKU10856"/>
        <s v="SKU10857"/>
        <s v="SKU10858"/>
        <s v="SKU10859"/>
        <s v="SKU10860"/>
        <s v="SKU10861"/>
        <s v="SKU10862"/>
        <s v="SKU10863"/>
        <s v="SKU10864"/>
        <s v="SKU10865"/>
        <s v="SKU10866"/>
        <s v="SKU10867"/>
        <s v="SKU10868"/>
        <s v="SKU10869"/>
        <s v="SKU10870"/>
        <s v="SKU10871"/>
        <s v="SKU10872"/>
        <s v="SKU10873"/>
        <s v="SKU10874"/>
        <s v="SKU10875"/>
        <s v="SKU10876"/>
        <s v="SKU10877"/>
        <s v="SKU10878"/>
        <s v="SKU10879"/>
        <s v="SKU10880"/>
        <s v="SKU10881"/>
        <s v="SKU10882"/>
        <s v="SKU10883"/>
        <s v="SKU10884"/>
        <s v="SKU10885"/>
        <s v="SKU10886"/>
        <s v="SKU10887"/>
        <s v="SKU10888"/>
        <s v="SKU10889"/>
        <s v="SKU10890"/>
        <s v="SKU10891"/>
        <s v="SKU10892"/>
        <s v="SKU10893"/>
        <s v="SKU10894"/>
        <s v="SKU10895"/>
        <s v="SKU10896"/>
        <s v="SKU10897"/>
        <s v="SKU10898"/>
        <s v="SKU10899"/>
        <s v="SKU10900"/>
        <s v="SKU10901"/>
        <s v="SKU10902"/>
        <s v="SKU10903"/>
        <s v="SKU10904"/>
        <s v="SKU10905"/>
        <s v="SKU10906"/>
        <s v="SKU10907"/>
        <s v="SKU10908"/>
        <s v="SKU10909"/>
        <s v="SKU10910"/>
        <s v="SKU10911"/>
        <s v="SKU10912"/>
        <s v="SKU10913"/>
        <s v="SKU10914"/>
        <s v="SKU10915"/>
        <s v="SKU10916"/>
        <s v="SKU10917"/>
        <s v="SKU10918"/>
        <s v="SKU10919"/>
        <s v="SKU10920"/>
        <s v="SKU10921"/>
        <s v="SKU10922"/>
        <s v="SKU10923"/>
        <s v="SKU10924"/>
        <s v="SKU10925"/>
        <s v="SKU10926"/>
        <s v="SKU10927"/>
        <s v="SKU10928"/>
        <s v="SKU10929"/>
        <s v="SKU10930"/>
        <s v="SKU10931"/>
        <s v="SKU10932"/>
        <s v="SKU10933"/>
        <s v="SKU10934"/>
        <s v="SKU10935"/>
        <s v="SKU10936"/>
        <s v="SKU10937"/>
        <s v="SKU10938"/>
        <s v="SKU10939"/>
        <s v="SKU10940"/>
        <s v="SKU10941"/>
        <s v="SKU10942"/>
        <s v="SKU10943"/>
        <s v="SKU10944"/>
        <s v="SKU10945"/>
        <s v="SKU10946"/>
        <s v="SKU10947"/>
        <s v="SKU10948"/>
        <s v="SKU10949"/>
        <s v="SKU10950"/>
        <s v="SKU10951"/>
        <s v="SKU10952"/>
        <s v="SKU10953"/>
        <s v="SKU10954"/>
        <s v="SKU10955"/>
        <s v="SKU10956"/>
        <s v="SKU10957"/>
        <s v="SKU10958"/>
        <s v="SKU10959"/>
        <s v="SKU10960"/>
        <s v="SKU10961"/>
        <s v="SKU10962"/>
        <s v="SKU10963"/>
        <s v="SKU10964"/>
        <s v="SKU10965"/>
        <s v="SKU10966"/>
        <s v="SKU10967"/>
        <s v="SKU10968"/>
        <s v="SKU10969"/>
        <s v="SKU10970"/>
        <s v="SKU10971"/>
        <s v="SKU10972"/>
        <s v="SKU10973"/>
        <s v="SKU10974"/>
        <s v="SKU10975"/>
        <s v="SKU10976"/>
        <s v="SKU10977"/>
        <s v="SKU10978"/>
        <s v="SKU10979"/>
        <s v="SKU10980"/>
        <s v="SKU10981"/>
        <s v="SKU10982"/>
        <s v="SKU10983"/>
        <s v="SKU10984"/>
        <s v="SKU10985"/>
        <s v="SKU10986"/>
        <s v="SKU10987"/>
        <s v="SKU10988"/>
        <s v="SKU10989"/>
        <s v="SKU10990"/>
        <s v="SKU10991"/>
        <s v="SKU10992"/>
        <s v="SKU10993"/>
        <s v="SKU10994"/>
        <s v="SKU10995"/>
        <s v="SKU10996"/>
        <s v="SKU10997"/>
        <s v="SKU10998"/>
        <s v="SKU10999"/>
        <s v="SKU11000"/>
        <s v="SKU11001"/>
        <s v="SKU11002"/>
        <s v="SKU11003"/>
        <s v="SKU11004"/>
        <s v="SKU11005"/>
        <s v="SKU11006"/>
        <s v="SKU11007"/>
        <s v="SKU11008"/>
        <s v="SKU11009"/>
        <s v="SKU11010"/>
        <s v="SKU11011"/>
        <s v="SKU11012"/>
        <s v="SKU11013"/>
        <s v="SKU11014"/>
        <s v="SKU11015"/>
        <s v="SKU11016"/>
        <s v="SKU11017"/>
        <s v="SKU11018"/>
        <s v="SKU11019"/>
        <s v="SKU11020"/>
        <s v="SKU11021"/>
        <s v="SKU11022"/>
        <s v="SKU11023"/>
        <s v="SKU11024"/>
        <s v="SKU11025"/>
        <s v="SKU11026"/>
        <s v="SKU11027"/>
        <s v="SKU11028"/>
        <s v="SKU11029"/>
        <s v="SKU11030"/>
        <s v="SKU11031"/>
        <s v="SKU11032"/>
        <s v="SKU11033"/>
        <s v="SKU11034"/>
        <s v="SKU11035"/>
        <s v="SKU11036"/>
        <s v="SKU11037"/>
        <s v="SKU11038"/>
        <s v="SKU11039"/>
        <s v="SKU11040"/>
        <s v="SKU11041"/>
        <s v="SKU11042"/>
        <s v="SKU11043"/>
        <s v="SKU11044"/>
        <s v="SKU11045"/>
        <s v="SKU11046"/>
        <s v="SKU11047"/>
        <s v="SKU11048"/>
        <s v="SKU11049"/>
        <s v="SKU11050"/>
        <s v="SKU11051"/>
        <s v="SKU11052"/>
        <s v="SKU11053"/>
        <s v="SKU11054"/>
        <s v="SKU11055"/>
        <s v="SKU11056"/>
        <s v="SKU11057"/>
        <s v="SKU11058"/>
        <s v="SKU11059"/>
        <s v="SKU11060"/>
        <s v="SKU11061"/>
        <s v="SKU11062"/>
        <s v="SKU11063"/>
        <s v="SKU11064"/>
        <s v="SKU11065"/>
        <s v="SKU11066"/>
        <s v="SKU11067"/>
        <s v="SKU11068"/>
        <s v="SKU11069"/>
        <s v="SKU11070"/>
        <s v="SKU11071"/>
        <s v="SKU11072"/>
        <s v="SKU11073"/>
        <s v="SKU11074"/>
        <s v="SKU11075"/>
        <s v="SKU11076"/>
        <s v="SKU11077"/>
        <s v="SKU11078"/>
        <s v="SKU11079"/>
        <s v="SKU11080"/>
        <s v="SKU11081"/>
        <s v="SKU11082"/>
        <s v="SKU11083"/>
        <s v="SKU11084"/>
        <s v="SKU11085"/>
        <s v="SKU11086"/>
        <s v="SKU11087"/>
        <s v="SKU11088"/>
        <s v="SKU11089"/>
        <s v="SKU11090"/>
        <s v="SKU11091"/>
        <s v="SKU11092"/>
        <s v="SKU11093"/>
        <s v="SKU11094"/>
        <s v="SKU11095"/>
        <s v="SKU11096"/>
        <s v="SKU11097"/>
        <s v="SKU11098"/>
        <s v="SKU11099"/>
        <s v="SKU11100"/>
        <s v="SKU11101"/>
        <s v="SKU11102"/>
        <s v="SKU11103"/>
        <s v="SKU11104"/>
        <s v="SKU11105"/>
        <s v="SKU11106"/>
        <s v="SKU11107"/>
        <s v="SKU11108"/>
        <s v="SKU11109"/>
        <s v="SKU11110"/>
        <s v="SKU11111"/>
        <s v="SKU11112"/>
        <s v="SKU11113"/>
        <s v="SKU11114"/>
        <s v="SKU11115"/>
        <s v="SKU11116"/>
        <s v="SKU11117"/>
        <s v="SKU11118"/>
        <s v="SKU11119"/>
        <s v="SKU11120"/>
        <s v="SKU11121"/>
        <s v="SKU11122"/>
        <s v="SKU11123"/>
        <s v="SKU11124"/>
        <s v="SKU11125"/>
        <s v="SKU11126"/>
        <s v="SKU11127"/>
        <s v="SKU11128"/>
        <s v="SKU11129"/>
        <s v="SKU11130"/>
        <s v="SKU11131"/>
        <s v="SKU11132"/>
        <s v="SKU11133"/>
        <s v="SKU11134"/>
        <s v="SKU11135"/>
        <s v="SKU11136"/>
        <s v="SKU11137"/>
        <s v="SKU11138"/>
        <s v="SKU11139"/>
        <s v="SKU11140"/>
        <s v="SKU11141"/>
        <s v="SKU11142"/>
        <s v="SKU11143"/>
        <s v="SKU11144"/>
        <s v="SKU11145"/>
        <s v="SKU11146"/>
        <s v="SKU11147"/>
        <s v="SKU11148"/>
        <s v="SKU11149"/>
        <s v="SKU11150"/>
        <s v="SKU11151"/>
        <s v="SKU11152"/>
        <s v="SKU11153"/>
        <s v="SKU11154"/>
        <s v="SKU11155"/>
        <s v="SKU11156"/>
        <s v="SKU11157"/>
        <s v="SKU11158"/>
        <s v="SKU11159"/>
        <s v="SKU11160"/>
        <s v="SKU11161"/>
        <s v="SKU11162"/>
        <s v="SKU11163"/>
        <s v="SKU11164"/>
        <s v="SKU11165"/>
        <s v="SKU11166"/>
        <s v="SKU11167"/>
        <s v="SKU11168"/>
        <s v="SKU11169"/>
        <s v="SKU11170"/>
        <s v="SKU11171"/>
        <s v="SKU11172"/>
        <s v="SKU11173"/>
        <s v="SKU11174"/>
        <s v="SKU11175"/>
        <s v="SKU11176"/>
        <s v="SKU11177"/>
        <s v="SKU11178"/>
        <s v="SKU11179"/>
        <s v="SKU11180"/>
        <s v="SKU11181"/>
        <s v="SKU11182"/>
        <s v="SKU11183"/>
        <s v="SKU11184"/>
        <s v="SKU11185"/>
        <s v="SKU11186"/>
        <s v="SKU11187"/>
        <s v="SKU11188"/>
        <s v="SKU11189"/>
        <s v="SKU11190"/>
        <s v="SKU11191"/>
        <s v="SKU11192"/>
        <s v="SKU11193"/>
        <s v="SKU11194"/>
        <s v="SKU11195"/>
        <s v="SKU11196"/>
        <s v="SKU11197"/>
        <s v="SKU11198"/>
        <s v="SKU11199"/>
      </sharedItems>
    </cacheField>
    <cacheField name="Category" numFmtId="0">
      <sharedItems count="6">
        <s v="Beauty"/>
        <s v="Footwear"/>
        <s v="Home"/>
        <s v="Kids"/>
        <s v="Menswear"/>
        <s v="Womenswear"/>
      </sharedItems>
    </cacheField>
    <cacheField name="Unit Cost" numFmtId="0">
      <sharedItems containsSemiMixedTypes="0" containsString="0" containsNumber="1" minValue="15.06" maxValue="650.27" count="1166">
        <n v="15.06"/>
        <n v="16.23"/>
        <n v="16.89"/>
        <n v="18.03"/>
        <n v="21.4"/>
        <n v="21.58"/>
        <n v="22.21"/>
        <n v="23.5"/>
        <n v="23.59"/>
        <n v="24.07"/>
        <n v="24.66"/>
        <n v="25.35"/>
        <n v="25.96"/>
        <n v="25.97"/>
        <n v="27.08"/>
        <n v="29.26"/>
        <n v="29.3"/>
        <n v="29.39"/>
        <n v="29.5"/>
        <n v="29.64"/>
        <n v="29.66"/>
        <n v="29.79"/>
        <n v="29.85"/>
        <n v="29.9"/>
        <n v="29.98"/>
        <n v="30.25"/>
        <n v="30.77"/>
        <n v="30.94"/>
        <n v="31.08"/>
        <n v="31.14"/>
        <n v="31.25"/>
        <n v="31.5"/>
        <n v="31.92"/>
        <n v="32.07"/>
        <n v="32.1"/>
        <n v="32.15"/>
        <n v="32.59"/>
        <n v="32.88"/>
        <n v="32.89"/>
        <n v="33.22"/>
        <n v="33.34"/>
        <n v="33.5"/>
        <n v="33.52"/>
        <n v="33.98"/>
        <n v="34.21"/>
        <n v="34.41"/>
        <n v="34.43"/>
        <n v="34.45"/>
        <n v="34.64"/>
        <n v="34.85"/>
        <n v="34.88"/>
        <n v="35.04"/>
        <n v="35.57"/>
        <n v="35.92"/>
        <n v="35.94"/>
        <n v="36.25"/>
        <n v="36.43"/>
        <n v="36.75"/>
        <n v="37.09"/>
        <n v="37.42"/>
        <n v="37.55"/>
        <n v="37.71"/>
        <n v="37.98"/>
        <n v="38"/>
        <n v="38.34"/>
        <n v="38.38"/>
        <n v="38.43"/>
        <n v="38.47"/>
        <n v="38.63"/>
        <n v="38.75"/>
        <n v="38.98"/>
        <n v="38.99"/>
        <n v="39.24"/>
        <n v="39.33"/>
        <n v="39.34"/>
        <n v="39.55"/>
        <n v="39.63"/>
        <n v="39.76"/>
        <n v="39.8"/>
        <n v="40.06"/>
        <n v="40.07"/>
        <n v="40.39"/>
        <n v="40.46"/>
        <n v="40.47"/>
        <n v="40.5"/>
        <n v="40.53"/>
        <n v="40.57"/>
        <n v="41.35"/>
        <n v="41.47"/>
        <n v="41.87"/>
        <n v="41.9"/>
        <n v="41.93"/>
        <n v="42.15"/>
        <n v="42.3"/>
        <n v="42.34"/>
        <n v="42.68"/>
        <n v="42.89"/>
        <n v="43.14"/>
        <n v="43.31"/>
        <n v="43.41"/>
        <n v="43.5"/>
        <n v="43.85"/>
        <n v="43.89"/>
        <n v="43.95"/>
        <n v="44.31"/>
        <n v="44.54"/>
        <n v="44.78"/>
        <n v="44.95"/>
        <n v="44.99"/>
        <n v="45.3"/>
        <n v="45.43"/>
        <n v="45.63"/>
        <n v="45.66"/>
        <n v="45.74"/>
        <n v="45.75"/>
        <n v="45.79"/>
        <n v="46.11"/>
        <n v="46.21"/>
        <n v="46.52"/>
        <n v="46.57"/>
        <n v="46.69"/>
        <n v="46.7"/>
        <n v="46.73"/>
        <n v="47.07"/>
        <n v="47.66"/>
        <n v="47.77"/>
        <n v="47.84"/>
        <n v="47.98"/>
        <n v="48.16"/>
        <n v="48.19"/>
        <n v="48.22"/>
        <n v="48.35"/>
        <n v="48.5"/>
        <n v="48.88"/>
        <n v="48.97"/>
        <n v="49.22"/>
        <n v="49.29"/>
        <n v="49.71"/>
        <n v="49.93"/>
        <n v="50.01"/>
        <n v="50.12"/>
        <n v="50.18"/>
        <n v="50.24"/>
        <n v="50.69"/>
        <n v="51.21"/>
        <n v="51.27"/>
        <n v="51.34"/>
        <n v="51.53"/>
        <n v="51.66"/>
        <n v="51.95"/>
        <n v="52.02"/>
        <n v="52.05"/>
        <n v="52.34"/>
        <n v="52.39"/>
        <n v="52.49"/>
        <n v="52.57"/>
        <n v="52.58"/>
        <n v="52.71"/>
        <n v="52.72"/>
        <n v="52.83"/>
        <n v="52.85"/>
        <n v="52.96"/>
        <n v="53.01"/>
        <n v="53.09"/>
        <n v="53.14"/>
        <n v="53.43"/>
        <n v="53.67"/>
        <n v="53.82"/>
        <n v="53.85"/>
        <n v="53.9"/>
        <n v="53.93"/>
        <n v="54.23"/>
        <n v="54.48"/>
        <n v="54.51"/>
        <n v="54.64"/>
        <n v="54.7"/>
        <n v="54.76"/>
        <n v="54.99"/>
        <n v="55.02"/>
        <n v="55.09"/>
        <n v="55.12"/>
        <n v="55.13"/>
        <n v="55.24"/>
        <n v="55.26"/>
        <n v="55.28"/>
        <n v="55.3"/>
        <n v="55.4"/>
        <n v="55.41"/>
        <n v="55.47"/>
        <n v="55.58"/>
        <n v="55.63"/>
        <n v="55.75"/>
        <n v="56.07"/>
        <n v="56.08"/>
        <n v="56.09"/>
        <n v="56.17"/>
        <n v="56.2"/>
        <n v="56.27"/>
        <n v="56.39"/>
        <n v="56.48"/>
        <n v="56.5"/>
        <n v="56.51"/>
        <n v="56.59"/>
        <n v="56.61"/>
        <n v="56.74"/>
        <n v="57.09"/>
        <n v="57.21"/>
        <n v="57.22"/>
        <n v="57.27"/>
        <n v="57.33"/>
        <n v="57.61"/>
        <n v="57.74"/>
        <n v="57.81"/>
        <n v="57.86"/>
        <n v="58.08"/>
        <n v="58.13"/>
        <n v="58.2"/>
        <n v="58.31"/>
        <n v="58.32"/>
        <n v="58.33"/>
        <n v="58.34"/>
        <n v="58.35"/>
        <n v="58.36"/>
        <n v="58.86"/>
        <n v="58.93"/>
        <n v="59.03"/>
        <n v="59.22"/>
        <n v="59.38"/>
        <n v="59.43"/>
        <n v="59.44"/>
        <n v="59.45"/>
        <n v="59.47"/>
        <n v="59.53"/>
        <n v="59.6"/>
        <n v="59.96"/>
        <n v="60.02"/>
        <n v="60.12"/>
        <n v="60.32"/>
        <n v="60.42"/>
        <n v="60.47"/>
        <n v="60.62"/>
        <n v="60.69"/>
        <n v="61.07"/>
        <n v="61.16"/>
        <n v="61.19"/>
        <n v="61.21"/>
        <n v="61.26"/>
        <n v="61.28"/>
        <n v="61.38"/>
        <n v="61.4"/>
        <n v="61.45"/>
        <n v="61.46"/>
        <n v="61.5"/>
        <n v="61.57"/>
        <n v="61.7"/>
        <n v="61.77"/>
        <n v="61.86"/>
        <n v="61.99"/>
        <n v="62.1"/>
        <n v="62.13"/>
        <n v="62.35"/>
        <n v="62.43"/>
        <n v="62.68"/>
        <n v="62.81"/>
        <n v="62.85"/>
        <n v="63"/>
        <n v="63.48"/>
        <n v="63.8"/>
        <n v="63.88"/>
        <n v="63.9"/>
        <n v="63.91"/>
        <n v="63.99"/>
        <n v="64.04"/>
        <n v="64.08"/>
        <n v="64.15"/>
        <n v="64.53"/>
        <n v="64.61"/>
        <n v="64.89"/>
        <n v="64.9"/>
        <n v="65.06"/>
        <n v="65.11"/>
        <n v="65.34"/>
        <n v="65.36"/>
        <n v="65.5"/>
        <n v="65.63"/>
        <n v="65.65"/>
        <n v="65.74"/>
        <n v="65.75"/>
        <n v="65.81"/>
        <n v="65.86"/>
        <n v="66.07"/>
        <n v="66.22"/>
        <n v="66.36"/>
        <n v="66.37"/>
        <n v="66.45"/>
        <n v="66.61"/>
        <n v="66.69"/>
        <n v="66.78"/>
        <n v="66.79"/>
        <n v="66.81"/>
        <n v="67.01"/>
        <n v="67.08"/>
        <n v="67.13"/>
        <n v="67.16"/>
        <n v="67.22"/>
        <n v="67.55"/>
        <n v="67.63"/>
        <n v="67.68"/>
        <n v="67.73"/>
        <n v="67.79"/>
        <n v="67.86"/>
        <n v="67.96"/>
        <n v="68"/>
        <n v="68.18"/>
        <n v="68.19"/>
        <n v="68.26"/>
        <n v="68.34"/>
        <n v="68.44"/>
        <n v="68.64"/>
        <n v="68.66"/>
        <n v="68.76"/>
        <n v="68.86"/>
        <n v="69.2"/>
        <n v="69.29"/>
        <n v="69.45"/>
        <n v="69.78"/>
        <n v="70.14"/>
        <n v="70.22"/>
        <n v="70.32"/>
        <n v="70.44"/>
        <n v="70.79"/>
        <n v="70.83"/>
        <n v="70.91"/>
        <n v="70.93"/>
        <n v="71.12"/>
        <n v="71.37"/>
        <n v="71.51"/>
        <n v="71.63"/>
        <n v="71.74"/>
        <n v="72.07"/>
        <n v="72.08"/>
        <n v="72.11"/>
        <n v="72.13"/>
        <n v="72.26"/>
        <n v="72.33"/>
        <n v="72.47"/>
        <n v="72.5"/>
        <n v="72.61"/>
        <n v="72.87"/>
        <n v="72.97"/>
        <n v="72.98"/>
        <n v="73.31"/>
        <n v="73.37"/>
        <n v="73.41"/>
        <n v="73.42"/>
        <n v="73.45"/>
        <n v="73.47"/>
        <n v="73.5"/>
        <n v="73.51"/>
        <n v="73.56"/>
        <n v="73.63"/>
        <n v="73.65"/>
        <n v="73.73"/>
        <n v="74.08"/>
        <n v="74.35"/>
        <n v="74.42"/>
        <n v="74.49"/>
        <n v="74.51"/>
        <n v="75.01"/>
        <n v="75.04"/>
        <n v="75.12"/>
        <n v="75.18"/>
        <n v="75.23"/>
        <n v="75.25"/>
        <n v="75.28"/>
        <n v="75.42"/>
        <n v="75.45"/>
        <n v="75.49"/>
        <n v="75.51"/>
        <n v="75.62"/>
        <n v="76.22"/>
        <n v="76.26"/>
        <n v="76.33"/>
        <n v="76.4"/>
        <n v="76.43"/>
        <n v="76.61"/>
        <n v="76.67"/>
        <n v="76.75"/>
        <n v="76.96"/>
        <n v="77.01"/>
        <n v="77.2"/>
        <n v="77.35"/>
        <n v="77.38"/>
        <n v="77.39"/>
        <n v="77.54"/>
        <n v="77.59"/>
        <n v="77.68"/>
        <n v="77.72"/>
        <n v="77.94"/>
        <n v="77.95"/>
        <n v="78.2"/>
        <n v="78.47"/>
        <n v="78.53"/>
        <n v="78.58"/>
        <n v="78.64"/>
        <n v="78.65"/>
        <n v="78.84"/>
        <n v="79.15"/>
        <n v="79.22"/>
        <n v="79.25"/>
        <n v="79.33"/>
        <n v="79.34"/>
        <n v="79.58"/>
        <n v="79.62"/>
        <n v="79.94"/>
        <n v="80.22"/>
        <n v="80.27"/>
        <n v="80.29"/>
        <n v="80.45"/>
        <n v="80.58"/>
        <n v="80.6"/>
        <n v="80.62"/>
        <n v="80.72"/>
        <n v="81.06"/>
        <n v="81.48"/>
        <n v="81.68"/>
        <n v="81.78"/>
        <n v="81.84"/>
        <n v="81.95"/>
        <n v="81.97"/>
        <n v="82.02"/>
        <n v="82.56"/>
        <n v="82.83"/>
        <n v="82.9"/>
        <n v="82.95"/>
        <n v="83.15"/>
        <n v="83.22"/>
        <n v="83.45"/>
        <n v="83.52"/>
        <n v="83.57"/>
        <n v="83.71"/>
        <n v="83.77"/>
        <n v="83.95"/>
        <n v="84.14"/>
        <n v="84.3"/>
        <n v="84.37"/>
        <n v="84.43"/>
        <n v="84.66"/>
        <n v="85.06"/>
        <n v="85.08"/>
        <n v="85.17"/>
        <n v="85.18"/>
        <n v="85.2"/>
        <n v="85.24"/>
        <n v="85.25"/>
        <n v="85.33"/>
        <n v="85.34"/>
        <n v="85.42"/>
        <n v="85.7"/>
        <n v="85.77"/>
        <n v="85.82"/>
        <n v="86.05"/>
        <n v="86.12"/>
        <n v="86.21"/>
        <n v="86.7"/>
        <n v="86.8"/>
        <n v="86.81"/>
        <n v="86.82"/>
        <n v="86.99"/>
        <n v="87.16"/>
        <n v="87.28"/>
        <n v="87.8"/>
        <n v="87.82"/>
        <n v="87.85"/>
        <n v="87.97"/>
        <n v="88.14"/>
        <n v="88.24"/>
        <n v="88.34"/>
        <n v="88.41"/>
        <n v="88.49"/>
        <n v="88.53"/>
        <n v="88.77"/>
        <n v="88.99"/>
        <n v="89.07"/>
        <n v="89.16"/>
        <n v="89.22"/>
        <n v="89.33"/>
        <n v="89.39"/>
        <n v="89.87"/>
        <n v="90.07"/>
        <n v="90.32"/>
        <n v="90.38"/>
        <n v="90.66"/>
        <n v="90.77"/>
        <n v="90.8"/>
        <n v="90.85"/>
        <n v="90.86"/>
        <n v="90.9"/>
        <n v="91.04"/>
        <n v="91.25"/>
        <n v="91.32"/>
        <n v="91.51"/>
        <n v="91.67"/>
        <n v="91.7"/>
        <n v="91.92"/>
        <n v="92.01"/>
        <n v="92.4"/>
        <n v="92.43"/>
        <n v="92.91"/>
        <n v="93.05"/>
        <n v="93.09"/>
        <n v="93.21"/>
        <n v="93.41"/>
        <n v="93.5"/>
        <n v="93.54"/>
        <n v="93.56"/>
        <n v="93.57"/>
        <n v="93.67"/>
        <n v="93.7"/>
        <n v="93.81"/>
        <n v="93.84"/>
        <n v="93.85"/>
        <n v="94"/>
        <n v="94.1"/>
        <n v="94.18"/>
        <n v="94.25"/>
        <n v="94.27"/>
        <n v="94.73"/>
        <n v="94.77"/>
        <n v="94.87"/>
        <n v="94.98"/>
        <n v="95.02"/>
        <n v="95.19"/>
        <n v="95.72"/>
        <n v="95.83"/>
        <n v="96.01"/>
        <n v="96.04"/>
        <n v="96.23"/>
        <n v="96.4"/>
        <n v="97.04"/>
        <n v="97.3"/>
        <n v="97.34"/>
        <n v="97.77"/>
        <n v="97.99"/>
        <n v="98.07"/>
        <n v="98.11"/>
        <n v="98.21"/>
        <n v="98.29"/>
        <n v="98.32"/>
        <n v="98.37"/>
        <n v="98.49"/>
        <n v="98.78"/>
        <n v="99.06"/>
        <n v="99.62"/>
        <n v="99.64"/>
        <n v="99.8"/>
        <n v="99.9"/>
        <n v="100.06"/>
        <n v="100.11"/>
        <n v="100.2"/>
        <n v="100.21"/>
        <n v="100.35"/>
        <n v="100.41"/>
        <n v="100.51"/>
        <n v="100.55"/>
        <n v="100.6"/>
        <n v="100.92"/>
        <n v="100.93"/>
        <n v="101.02"/>
        <n v="101.09"/>
        <n v="101.11"/>
        <n v="101.19"/>
        <n v="101.27"/>
        <n v="101.39"/>
        <n v="101.4"/>
        <n v="101.46"/>
        <n v="101.54"/>
        <n v="101.72"/>
        <n v="101.76"/>
        <n v="101.81"/>
        <n v="101.94"/>
        <n v="102.52"/>
        <n v="102.59"/>
        <n v="102.7"/>
        <n v="102.77"/>
        <n v="102.83"/>
        <n v="102.93"/>
        <n v="102.94"/>
        <n v="103.32"/>
        <n v="103.38"/>
        <n v="103.7"/>
        <n v="103.78"/>
        <n v="103.83"/>
        <n v="103.85"/>
        <n v="103.86"/>
        <n v="103.92"/>
        <n v="103.94"/>
        <n v="104"/>
        <n v="104.01"/>
        <n v="104.24"/>
        <n v="104.25"/>
        <n v="104.48"/>
        <n v="104.57"/>
        <n v="104.79"/>
        <n v="104.83"/>
        <n v="104.89"/>
        <n v="105.01"/>
        <n v="105.03"/>
        <n v="105.12"/>
        <n v="105.2"/>
        <n v="105.46"/>
        <n v="105.62"/>
        <n v="105.64"/>
        <n v="105.67"/>
        <n v="105.7"/>
        <n v="105.74"/>
        <n v="105.95"/>
        <n v="106.03"/>
        <n v="106.19"/>
        <n v="106.44"/>
        <n v="106.73"/>
        <n v="106.84"/>
        <n v="107.07"/>
        <n v="107.47"/>
        <n v="107.48"/>
        <n v="107.55"/>
        <n v="107.81"/>
        <n v="108.02"/>
        <n v="108.11"/>
        <n v="108.14"/>
        <n v="108.17"/>
        <n v="108.27"/>
        <n v="108.71"/>
        <n v="109.15"/>
        <n v="109.41"/>
        <n v="109.86"/>
        <n v="110.01"/>
        <n v="110.05"/>
        <n v="110.07"/>
        <n v="110.24"/>
        <n v="110.33"/>
        <n v="110.46"/>
        <n v="110.47"/>
        <n v="110.67"/>
        <n v="110.73"/>
        <n v="111.24"/>
        <n v="111.25"/>
        <n v="111.33"/>
        <n v="111.43"/>
        <n v="111.45"/>
        <n v="111.6"/>
        <n v="111.64"/>
        <n v="111.68"/>
        <n v="111.77"/>
        <n v="111.94"/>
        <n v="112.18"/>
        <n v="112.19"/>
        <n v="112.26"/>
        <n v="112.55"/>
        <n v="112.56"/>
        <n v="112.74"/>
        <n v="113.32"/>
        <n v="113.41"/>
        <n v="113.57"/>
        <n v="113.63"/>
        <n v="113.65"/>
        <n v="113.67"/>
        <n v="113.84"/>
        <n v="114.11"/>
        <n v="114.34"/>
        <n v="114.65"/>
        <n v="114.71"/>
        <n v="114.73"/>
        <n v="114.84"/>
        <n v="114.94"/>
        <n v="114.99"/>
        <n v="115.08"/>
        <n v="115.11"/>
        <n v="115.17"/>
        <n v="115.19"/>
        <n v="115.34"/>
        <n v="115.38"/>
        <n v="115.69"/>
        <n v="115.97"/>
        <n v="116.05"/>
        <n v="116.23"/>
        <n v="116.24"/>
        <n v="116.46"/>
        <n v="116.69"/>
        <n v="116.79"/>
        <n v="116.93"/>
        <n v="117.04"/>
        <n v="117.29"/>
        <n v="117.47"/>
        <n v="117.62"/>
        <n v="117.7"/>
        <n v="117.94"/>
        <n v="118.12"/>
        <n v="118.3"/>
        <n v="118.34"/>
        <n v="118.63"/>
        <n v="118.84"/>
        <n v="118.97"/>
        <n v="119.42"/>
        <n v="119.82"/>
        <n v="120.04"/>
        <n v="120.54"/>
        <n v="120.55"/>
        <n v="120.61"/>
        <n v="121.65"/>
        <n v="121.76"/>
        <n v="121.77"/>
        <n v="121.83"/>
        <n v="121.84"/>
        <n v="121.85"/>
        <n v="121.98"/>
        <n v="122.33"/>
        <n v="122.38"/>
        <n v="122.47"/>
        <n v="122.55"/>
        <n v="122.7"/>
        <n v="122.82"/>
        <n v="122.9"/>
        <n v="122.97"/>
        <n v="123.31"/>
        <n v="123.36"/>
        <n v="123.43"/>
        <n v="123.54"/>
        <n v="123.82"/>
        <n v="123.93"/>
        <n v="124.17"/>
        <n v="124.47"/>
        <n v="124.51"/>
        <n v="124.93"/>
        <n v="124.97"/>
        <n v="125.02"/>
        <n v="125.27"/>
        <n v="125.46"/>
        <n v="126.02"/>
        <n v="126.2"/>
        <n v="126.66"/>
        <n v="126.94"/>
        <n v="127.2"/>
        <n v="127.26"/>
        <n v="127.27"/>
        <n v="127.28"/>
        <n v="127.29"/>
        <n v="127.63"/>
        <n v="127.66"/>
        <n v="127.78"/>
        <n v="128.32"/>
        <n v="128.37"/>
        <n v="128.39"/>
        <n v="128.41"/>
        <n v="128.44"/>
        <n v="128.58"/>
        <n v="128.72"/>
        <n v="129.17"/>
        <n v="129.26"/>
        <n v="129.3"/>
        <n v="129.33"/>
        <n v="129.41"/>
        <n v="129.43"/>
        <n v="129.51"/>
        <n v="129.75"/>
        <n v="129.78"/>
        <n v="130.59"/>
        <n v="130.76"/>
        <n v="131.51"/>
        <n v="131.65"/>
        <n v="131.67"/>
        <n v="131.71"/>
        <n v="131.81"/>
        <n v="131.82"/>
        <n v="131.97"/>
        <n v="132.07"/>
        <n v="132.1"/>
        <n v="132.44"/>
        <n v="132.48"/>
        <n v="132.54"/>
        <n v="132.69"/>
        <n v="132.79"/>
        <n v="132.89"/>
        <n v="133.06"/>
        <n v="133.26"/>
        <n v="133.33"/>
        <n v="133.34"/>
        <n v="133.4"/>
        <n v="133.45"/>
        <n v="133.46"/>
        <n v="133.55"/>
        <n v="133.59"/>
        <n v="133.75"/>
        <n v="134.14"/>
        <n v="134.19"/>
        <n v="134.57"/>
        <n v="134.69"/>
        <n v="134.86"/>
        <n v="135.03"/>
        <n v="135.27"/>
        <n v="135.4"/>
        <n v="135.51"/>
        <n v="135.52"/>
        <n v="135.53"/>
        <n v="135.69"/>
        <n v="135.84"/>
        <n v="135.96"/>
        <n v="136.19"/>
        <n v="136.57"/>
        <n v="136.61"/>
        <n v="136.86"/>
        <n v="136.87"/>
        <n v="136.98"/>
        <n v="137.13"/>
        <n v="137.49"/>
        <n v="137.61"/>
        <n v="137.67"/>
        <n v="137.85"/>
        <n v="137.96"/>
        <n v="138.23"/>
        <n v="138.32"/>
        <n v="138.35"/>
        <n v="138.36"/>
        <n v="138.46"/>
        <n v="138.82"/>
        <n v="138.88"/>
        <n v="139.17"/>
        <n v="139.23"/>
        <n v="139.37"/>
        <n v="139.39"/>
        <n v="139.54"/>
        <n v="139.6"/>
        <n v="139.73"/>
        <n v="139.84"/>
        <n v="139.89"/>
        <n v="139.95"/>
        <n v="140"/>
        <n v="140.67"/>
        <n v="141.22"/>
        <n v="141.27"/>
        <n v="141.38"/>
        <n v="141.7"/>
        <n v="141.71"/>
        <n v="142.07"/>
        <n v="142.13"/>
        <n v="142.22"/>
        <n v="142.5"/>
        <n v="142.83"/>
        <n v="142.86"/>
        <n v="143.15"/>
        <n v="143.22"/>
        <n v="143.37"/>
        <n v="143.61"/>
        <n v="143.83"/>
        <n v="144.27"/>
        <n v="144.29"/>
        <n v="144.3"/>
        <n v="144.44"/>
        <n v="144.73"/>
        <n v="144.74"/>
        <n v="144.79"/>
        <n v="144.87"/>
        <n v="145.86"/>
        <n v="146.02"/>
        <n v="146.86"/>
        <n v="146.91"/>
        <n v="147.35"/>
        <n v="147.51"/>
        <n v="147.62"/>
        <n v="148.19"/>
        <n v="148.36"/>
        <n v="148.8"/>
        <n v="148.97"/>
        <n v="149.35"/>
        <n v="149.56"/>
        <n v="149.59"/>
        <n v="149.6"/>
        <n v="149.64"/>
        <n v="149.66"/>
        <n v="149.97"/>
        <n v="150.31"/>
        <n v="150.52"/>
        <n v="150.64"/>
        <n v="150.71"/>
        <n v="150.76"/>
        <n v="151.32"/>
        <n v="151.59"/>
        <n v="151.79"/>
        <n v="152.56"/>
        <n v="152.99"/>
        <n v="153.26"/>
        <n v="153.28"/>
        <n v="153.45"/>
        <n v="153.57"/>
        <n v="153.68"/>
        <n v="153.76"/>
        <n v="153.81"/>
        <n v="153.85"/>
        <n v="154.17"/>
        <n v="154.22"/>
        <n v="154.57"/>
        <n v="154.98"/>
        <n v="155.17"/>
        <n v="155.26"/>
        <n v="155.53"/>
        <n v="155.73"/>
        <n v="155.96"/>
        <n v="156.67"/>
        <n v="156.68"/>
        <n v="157.02"/>
        <n v="157.94"/>
        <n v="158.04"/>
        <n v="158.68"/>
        <n v="158.95"/>
        <n v="159.13"/>
        <n v="159.16"/>
        <n v="159.24"/>
        <n v="159.36"/>
        <n v="159.54"/>
        <n v="159.7"/>
        <n v="159.81"/>
        <n v="160.03"/>
        <n v="160.08"/>
        <n v="160.15"/>
        <n v="160.69"/>
        <n v="161.71"/>
        <n v="161.81"/>
        <n v="162.16"/>
        <n v="162.4"/>
        <n v="162.43"/>
        <n v="162.64"/>
        <n v="163.15"/>
        <n v="163.45"/>
        <n v="164.06"/>
        <n v="164.46"/>
        <n v="164.58"/>
        <n v="164.94"/>
        <n v="165.05"/>
        <n v="165.11"/>
        <n v="165.25"/>
        <n v="165.4"/>
        <n v="165.43"/>
        <n v="165.48"/>
        <n v="165.74"/>
        <n v="165.84"/>
        <n v="166.26"/>
        <n v="166.27"/>
        <n v="166.81"/>
        <n v="167.27"/>
        <n v="167.34"/>
        <n v="167.4"/>
        <n v="167.65"/>
        <n v="168.09"/>
        <n v="168.27"/>
        <n v="168.98"/>
        <n v="169.34"/>
        <n v="169.55"/>
        <n v="170.14"/>
        <n v="170.22"/>
        <n v="170.36"/>
        <n v="170.38"/>
        <n v="171.11"/>
        <n v="171.38"/>
        <n v="171.56"/>
        <n v="172.03"/>
        <n v="172.15"/>
        <n v="172.34"/>
        <n v="172.45"/>
        <n v="172.65"/>
        <n v="174.28"/>
        <n v="174.46"/>
        <n v="175.78"/>
        <n v="176.04"/>
        <n v="176.18"/>
        <n v="176.33"/>
        <n v="176.9"/>
        <n v="177.24"/>
        <n v="177.39"/>
        <n v="177.52"/>
        <n v="177.77"/>
        <n v="177.91"/>
        <n v="178.1"/>
        <n v="178.76"/>
        <n v="179.25"/>
        <n v="181.1"/>
        <n v="181.22"/>
        <n v="181.25"/>
        <n v="182.03"/>
        <n v="182.41"/>
        <n v="182.98"/>
        <n v="183.07"/>
        <n v="183.62"/>
        <n v="183.77"/>
        <n v="184.07"/>
        <n v="184.28"/>
        <n v="184.69"/>
        <n v="186.19"/>
        <n v="186.72"/>
        <n v="187"/>
        <n v="187.1"/>
        <n v="187.95"/>
        <n v="188.09"/>
        <n v="188.22"/>
        <n v="189.16"/>
        <n v="189.81"/>
        <n v="190.17"/>
        <n v="190.35"/>
        <n v="190.53"/>
        <n v="190.8"/>
        <n v="190.93"/>
        <n v="191.37"/>
        <n v="191.91"/>
        <n v="192.51"/>
        <n v="192.63"/>
        <n v="192.76"/>
        <n v="192.93"/>
        <n v="193.8"/>
        <n v="193.91"/>
        <n v="194.44"/>
        <n v="194.78"/>
        <n v="194.87"/>
        <n v="195.05"/>
        <n v="195.42"/>
        <n v="195.7"/>
        <n v="195.75"/>
        <n v="197.17"/>
        <n v="198.53"/>
        <n v="198.61"/>
        <n v="198.78"/>
        <n v="199.51"/>
        <n v="199.84"/>
        <n v="200.79"/>
        <n v="201.55"/>
        <n v="202.5"/>
        <n v="203.68"/>
        <n v="204.35"/>
        <n v="204.62"/>
        <n v="205.37"/>
        <n v="205.72"/>
        <n v="205.81"/>
        <n v="207.75"/>
        <n v="208.11"/>
        <n v="208.83"/>
        <n v="209.06"/>
        <n v="210.29"/>
        <n v="210.81"/>
        <n v="212.23"/>
        <n v="212.27"/>
        <n v="212.46"/>
        <n v="213.16"/>
        <n v="214.84"/>
        <n v="215.87"/>
        <n v="216.23"/>
        <n v="216.33"/>
        <n v="216.9"/>
        <n v="217.3"/>
        <n v="217.5"/>
        <n v="218.19"/>
        <n v="218.42"/>
        <n v="218.97"/>
        <n v="220.06"/>
        <n v="221.57"/>
        <n v="221.64"/>
        <n v="222.6"/>
        <n v="222.94"/>
        <n v="223.19"/>
        <n v="224.53"/>
        <n v="224.84"/>
        <n v="225.17"/>
        <n v="225.2"/>
        <n v="225.58"/>
        <n v="225.64"/>
        <n v="226.33"/>
        <n v="227.14"/>
        <n v="227.42"/>
        <n v="228.09"/>
        <n v="228.96"/>
        <n v="229.11"/>
        <n v="229.54"/>
        <n v="229.67"/>
        <n v="230.31"/>
        <n v="231.29"/>
        <n v="231.4"/>
        <n v="232.12"/>
        <n v="232.54"/>
        <n v="232.88"/>
        <n v="233.36"/>
        <n v="233.65"/>
        <n v="234.79"/>
        <n v="235.38"/>
        <n v="236.28"/>
        <n v="236.69"/>
        <n v="236.81"/>
        <n v="237.95"/>
        <n v="238.4"/>
        <n v="238.74"/>
        <n v="238.98"/>
        <n v="239.97"/>
        <n v="240.06"/>
        <n v="240.07"/>
        <n v="240.47"/>
        <n v="240.8"/>
        <n v="245.25"/>
        <n v="245.89"/>
        <n v="246.33"/>
        <n v="251.27"/>
        <n v="252.18"/>
        <n v="252.32"/>
        <n v="252.63"/>
        <n v="253.33"/>
        <n v="256.71"/>
        <n v="258.43"/>
        <n v="260.18"/>
        <n v="261.67"/>
        <n v="261.88"/>
        <n v="262.45"/>
        <n v="265.88"/>
        <n v="266.47"/>
        <n v="272.47"/>
        <n v="272.49"/>
        <n v="274.19"/>
        <n v="274.53"/>
        <n v="275.16"/>
        <n v="277.52"/>
        <n v="277.63"/>
        <n v="280.36"/>
        <n v="280.8"/>
        <n v="281.44"/>
        <n v="282.36"/>
        <n v="284.67"/>
        <n v="287.18"/>
        <n v="287.37"/>
        <n v="289.28"/>
        <n v="290.44"/>
        <n v="296.72"/>
        <n v="297.08"/>
        <n v="298.41"/>
        <n v="299.23"/>
        <n v="300.9"/>
        <n v="301.06"/>
        <n v="310"/>
        <n v="322.19"/>
        <n v="322.58"/>
        <n v="328.08"/>
        <n v="338.36"/>
        <n v="341.67"/>
        <n v="348.27"/>
        <n v="349.13"/>
        <n v="349.2"/>
        <n v="350.1"/>
        <n v="357.08"/>
        <n v="357.12"/>
        <n v="364.08"/>
        <n v="377.77"/>
        <n v="391.43"/>
        <n v="397.03"/>
        <n v="406.23"/>
        <n v="433.29"/>
        <n v="446.73"/>
        <n v="462.99"/>
        <n v="467.61"/>
        <n v="479.51"/>
        <n v="486.55"/>
        <n v="488.16"/>
        <n v="625.27"/>
        <n v="650.27"/>
      </sharedItems>
    </cacheField>
    <cacheField name="Unit Price" numFmtId="0">
      <sharedItems containsSemiMixedTypes="0" containsString="0" containsNumber="1" minValue="31.59" maxValue="1238.61" count="1186">
        <n v="31.59"/>
        <n v="36.71"/>
        <n v="37.43"/>
        <n v="40.06"/>
        <n v="44.2"/>
        <n v="46.79"/>
        <n v="47.36"/>
        <n v="49.7"/>
        <n v="51.35"/>
        <n v="53.71"/>
        <n v="54.86"/>
        <n v="55.98"/>
        <n v="56.37"/>
        <n v="57.71"/>
        <n v="58.09"/>
        <n v="59.36"/>
        <n v="60.44"/>
        <n v="61.5"/>
        <n v="61.82"/>
        <n v="63.39"/>
        <n v="65.36"/>
        <n v="65.54"/>
        <n v="66.71"/>
        <n v="67.87"/>
        <n v="67.94"/>
        <n v="68.64"/>
        <n v="68.8"/>
        <n v="69.11"/>
        <n v="69.44"/>
        <n v="70.48"/>
        <n v="70.56"/>
        <n v="70.58"/>
        <n v="71.08"/>
        <n v="71.9"/>
        <n v="72.45"/>
        <n v="72.6"/>
        <n v="72.63"/>
        <n v="73.32"/>
        <n v="73.88"/>
        <n v="74.06"/>
        <n v="74.12"/>
        <n v="74.3"/>
        <n v="74.65"/>
        <n v="74.94"/>
        <n v="75.14"/>
        <n v="75.38"/>
        <n v="76.08"/>
        <n v="76.21"/>
        <n v="76.27"/>
        <n v="77.83"/>
        <n v="78.15"/>
        <n v="79.67"/>
        <n v="79.72"/>
        <n v="80.44"/>
        <n v="81.1"/>
        <n v="81.7"/>
        <n v="81.79"/>
        <n v="82.05"/>
        <n v="82.46"/>
        <n v="82.72"/>
        <n v="82.94"/>
        <n v="83.43"/>
        <n v="84.19"/>
        <n v="84.21"/>
        <n v="84.25"/>
        <n v="84.28"/>
        <n v="84.29"/>
        <n v="84.39"/>
        <n v="84.54"/>
        <n v="85"/>
        <n v="85.22"/>
        <n v="85.59"/>
        <n v="86.15"/>
        <n v="86.2"/>
        <n v="86.35"/>
        <n v="86.68"/>
        <n v="86.99"/>
        <n v="87.31"/>
        <n v="87.62"/>
        <n v="87.97"/>
        <n v="88.05"/>
        <n v="88.59"/>
        <n v="88.63"/>
        <n v="89.1"/>
        <n v="89.25"/>
        <n v="90.01"/>
        <n v="90.35"/>
        <n v="90.54"/>
        <n v="90.81"/>
        <n v="91.15"/>
        <n v="91.42"/>
        <n v="91.49"/>
        <n v="92.05"/>
        <n v="92.26"/>
        <n v="92.45"/>
        <n v="92.75"/>
        <n v="92.85"/>
        <n v="92.96"/>
        <n v="93.07"/>
        <n v="93.37"/>
        <n v="94.33"/>
        <n v="94.91"/>
        <n v="94.96"/>
        <n v="95"/>
        <n v="95.23"/>
        <n v="95.24"/>
        <n v="95.25"/>
        <n v="95.5"/>
        <n v="95.75"/>
        <n v="96.7"/>
        <n v="96.98"/>
        <n v="97.26"/>
        <n v="97.35"/>
        <n v="97.56"/>
        <n v="97.79"/>
        <n v="98.95"/>
        <n v="99.93"/>
        <n v="99.98"/>
        <n v="100.07"/>
        <n v="100.21"/>
        <n v="100.24"/>
        <n v="100.52"/>
        <n v="100.72"/>
        <n v="101.56"/>
        <n v="102.25"/>
        <n v="102.65"/>
        <n v="103.18"/>
        <n v="103.61"/>
        <n v="103.86"/>
        <n v="104.88"/>
        <n v="105.03"/>
        <n v="105.77"/>
        <n v="105.8"/>
        <n v="105.99"/>
        <n v="106.27"/>
        <n v="107.09"/>
        <n v="107.19"/>
        <n v="107.38"/>
        <n v="107.67"/>
        <n v="109.05"/>
        <n v="109.37"/>
        <n v="109.51"/>
        <n v="109.73"/>
        <n v="109.76"/>
        <n v="110.01"/>
        <n v="110.71"/>
        <n v="110.89"/>
        <n v="111.11"/>
        <n v="111.19"/>
        <n v="111.64"/>
        <n v="112.48"/>
        <n v="112.57"/>
        <n v="112.64"/>
        <n v="112.93"/>
        <n v="112.96"/>
        <n v="113.39"/>
        <n v="113.47"/>
        <n v="113.54"/>
        <n v="113.55"/>
        <n v="113.7"/>
        <n v="113.73"/>
        <n v="114.01"/>
        <n v="114.06"/>
        <n v="114.21"/>
        <n v="114.24"/>
        <n v="114.64"/>
        <n v="114.72"/>
        <n v="115.09"/>
        <n v="115.11"/>
        <n v="115.63"/>
        <n v="115.77"/>
        <n v="115.96"/>
        <n v="116.29"/>
        <n v="116.44"/>
        <n v="116.79"/>
        <n v="116.95"/>
        <n v="117.08"/>
        <n v="117.16"/>
        <n v="117.31"/>
        <n v="117.79"/>
        <n v="118.09"/>
        <n v="118.12"/>
        <n v="118.62"/>
        <n v="118.75"/>
        <n v="119.24"/>
        <n v="119.69"/>
        <n v="119.72"/>
        <n v="120"/>
        <n v="120.18"/>
        <n v="120.3"/>
        <n v="120.51"/>
        <n v="120.53"/>
        <n v="121.26"/>
        <n v="121.37"/>
        <n v="121.4"/>
        <n v="121.65"/>
        <n v="121.88"/>
        <n v="122"/>
        <n v="122.11"/>
        <n v="122.29"/>
        <n v="122.81"/>
        <n v="123.02"/>
        <n v="123.11"/>
        <n v="123.16"/>
        <n v="123.19"/>
        <n v="123.28"/>
        <n v="123.35"/>
        <n v="123.42"/>
        <n v="123.49"/>
        <n v="123.56"/>
        <n v="124.25"/>
        <n v="124.27"/>
        <n v="124.45"/>
        <n v="124.54"/>
        <n v="124.78"/>
        <n v="125.28"/>
        <n v="125.35"/>
        <n v="125.45"/>
        <n v="125.84"/>
        <n v="126.02"/>
        <n v="126.14"/>
        <n v="126.19"/>
        <n v="126.34"/>
        <n v="126.48"/>
        <n v="126.61"/>
        <n v="126.78"/>
        <n v="127.11"/>
        <n v="127.71"/>
        <n v="128.02"/>
        <n v="128.27"/>
        <n v="128.34"/>
        <n v="128.54"/>
        <n v="128.63"/>
        <n v="128.95"/>
        <n v="129.43"/>
        <n v="129.73"/>
        <n v="129.76"/>
        <n v="129.87"/>
        <n v="130.12"/>
        <n v="130.15"/>
        <n v="130.25"/>
        <n v="130.33"/>
        <n v="130.49"/>
        <n v="130.67"/>
        <n v="130.99"/>
        <n v="131.24"/>
        <n v="131.46"/>
        <n v="131.5"/>
        <n v="131.57"/>
        <n v="131.66"/>
        <n v="132.5"/>
        <n v="132.57"/>
        <n v="133.01"/>
        <n v="133.13"/>
        <n v="133.43"/>
        <n v="133.48"/>
        <n v="133.69"/>
        <n v="133.81"/>
        <n v="133.98"/>
        <n v="134.17"/>
        <n v="134.31"/>
        <n v="134.43"/>
        <n v="134.53"/>
        <n v="134.54"/>
        <n v="135.13"/>
        <n v="135.4"/>
        <n v="135.63"/>
        <n v="135.98"/>
        <n v="136.04"/>
        <n v="136.15"/>
        <n v="136.24"/>
        <n v="136.53"/>
        <n v="137.13"/>
        <n v="138.28"/>
        <n v="138.38"/>
        <n v="138.42"/>
        <n v="138.5"/>
        <n v="138.58"/>
        <n v="138.87"/>
        <n v="139.43"/>
        <n v="139.58"/>
        <n v="140.39"/>
        <n v="141.06"/>
        <n v="141.11"/>
        <n v="141.51"/>
        <n v="141.57"/>
        <n v="141.7"/>
        <n v="141.83"/>
        <n v="142.88"/>
        <n v="143.18"/>
        <n v="143.26"/>
        <n v="143.38"/>
        <n v="143.41"/>
        <n v="143.83"/>
        <n v="144"/>
        <n v="144.09"/>
        <n v="144.64"/>
        <n v="144.85"/>
        <n v="144.96"/>
        <n v="145.34"/>
        <n v="146.04"/>
        <n v="146.3"/>
        <n v="146.41"/>
        <n v="146.47"/>
        <n v="146.63"/>
        <n v="146.99"/>
        <n v="147.2"/>
        <n v="147.23"/>
        <n v="147.33"/>
        <n v="147.62"/>
        <n v="147.91"/>
        <n v="148.24"/>
        <n v="148.41"/>
        <n v="148.58"/>
        <n v="148.64"/>
        <n v="148.81"/>
        <n v="148.91"/>
        <n v="149.65"/>
        <n v="149.89"/>
        <n v="150.23"/>
        <n v="150.26"/>
        <n v="150.82"/>
        <n v="151.02"/>
        <n v="151.29"/>
        <n v="151.4"/>
        <n v="151.45"/>
        <n v="151.7"/>
        <n v="152.3"/>
        <n v="152.37"/>
        <n v="152.73"/>
        <n v="153.01"/>
        <n v="153.13"/>
        <n v="153.89"/>
        <n v="153.94"/>
        <n v="154.01"/>
        <n v="154.08"/>
        <n v="154.21"/>
        <n v="154.31"/>
        <n v="154.32"/>
        <n v="154.63"/>
        <n v="155.24"/>
        <n v="155.25"/>
        <n v="155.6"/>
        <n v="155.97"/>
        <n v="156.15"/>
        <n v="156.51"/>
        <n v="156.56"/>
        <n v="156.58"/>
        <n v="156.83"/>
        <n v="156.99"/>
        <n v="157"/>
        <n v="157.08"/>
        <n v="157.19"/>
        <n v="157.33"/>
        <n v="157.35"/>
        <n v="157.44"/>
        <n v="157.69"/>
        <n v="157.88"/>
        <n v="158.02"/>
        <n v="158.41"/>
        <n v="159.17"/>
        <n v="159.55"/>
        <n v="159.59"/>
        <n v="159.74"/>
        <n v="159.86"/>
        <n v="159.93"/>
        <n v="160.72"/>
        <n v="161.15"/>
        <n v="161.19"/>
        <n v="161.22"/>
        <n v="161.65"/>
        <n v="161.83"/>
        <n v="161.85"/>
        <n v="162.03"/>
        <n v="162.23"/>
        <n v="162.75"/>
        <n v="162.94"/>
        <n v="163.08"/>
        <n v="163.1"/>
        <n v="163.34"/>
        <n v="163.48"/>
        <n v="163.54"/>
        <n v="163.72"/>
        <n v="163.95"/>
        <n v="164.72"/>
        <n v="164.8"/>
        <n v="165.54"/>
        <n v="166.15"/>
        <n v="166.36"/>
        <n v="167.42"/>
        <n v="167.43"/>
        <n v="167.82"/>
        <n v="167.99"/>
        <n v="168.03"/>
        <n v="168.46"/>
        <n v="168.74"/>
        <n v="168.81"/>
        <n v="168.88"/>
        <n v="169.26"/>
        <n v="169.73"/>
        <n v="169.79"/>
        <n v="169.8"/>
        <n v="169.81"/>
        <n v="170"/>
        <n v="171.04"/>
        <n v="171.39"/>
        <n v="171.74"/>
        <n v="172.12"/>
        <n v="172.38"/>
        <n v="172.41"/>
        <n v="172.66"/>
        <n v="173.1"/>
        <n v="173.17"/>
        <n v="173.18"/>
        <n v="173.28"/>
        <n v="173.84"/>
        <n v="174.64"/>
        <n v="174.75"/>
        <n v="175.51"/>
        <n v="175.73"/>
        <n v="175.96"/>
        <n v="176.2"/>
        <n v="176.25"/>
        <n v="176.56"/>
        <n v="176.83"/>
        <n v="177.01"/>
        <n v="177.07"/>
        <n v="177.46"/>
        <n v="177.75"/>
        <n v="177.86"/>
        <n v="177.93"/>
        <n v="178.43"/>
        <n v="178.57"/>
        <n v="178.81"/>
        <n v="178.97"/>
        <n v="179.07"/>
        <n v="179.64"/>
        <n v="179.74"/>
        <n v="180.2"/>
        <n v="180.41"/>
        <n v="180.53"/>
        <n v="180.76"/>
        <n v="180.95"/>
        <n v="180.96"/>
        <n v="181.55"/>
        <n v="182.1"/>
        <n v="182.17"/>
        <n v="182.41"/>
        <n v="182.73"/>
        <n v="182.92"/>
        <n v="183.24"/>
        <n v="183.36"/>
        <n v="183.47"/>
        <n v="183.49"/>
        <n v="184.05"/>
        <n v="184.14"/>
        <n v="184.87"/>
        <n v="184.89"/>
        <n v="184.98"/>
        <n v="185.43"/>
        <n v="185.53"/>
        <n v="185.78"/>
        <n v="186.24"/>
        <n v="186.47"/>
        <n v="186.5"/>
        <n v="186.88"/>
        <n v="186.9"/>
        <n v="186.97"/>
        <n v="187.05"/>
        <n v="187.17"/>
        <n v="187.28"/>
        <n v="187.39"/>
        <n v="187.44"/>
        <n v="187.75"/>
        <n v="187.78"/>
        <n v="188.37"/>
        <n v="188.6"/>
        <n v="188.67"/>
        <n v="189.83"/>
        <n v="190.49"/>
        <n v="190.61"/>
        <n v="191"/>
        <n v="191.01"/>
        <n v="192.08"/>
        <n v="192.25"/>
        <n v="193.06"/>
        <n v="193.58"/>
        <n v="193.61"/>
        <n v="193.76"/>
        <n v="193.93"/>
        <n v="193.99"/>
        <n v="194"/>
        <n v="194.31"/>
        <n v="194.5"/>
        <n v="195.27"/>
        <n v="195.52"/>
        <n v="195.94"/>
        <n v="195.99"/>
        <n v="196.27"/>
        <n v="196.7"/>
        <n v="197.66"/>
        <n v="198.02"/>
        <n v="198.67"/>
        <n v="198.71"/>
        <n v="198.74"/>
        <n v="199.22"/>
        <n v="199.77"/>
        <n v="200.01"/>
        <n v="200.06"/>
        <n v="200.69"/>
        <n v="200.76"/>
        <n v="201.09"/>
        <n v="201.15"/>
        <n v="201.99"/>
        <n v="202.32"/>
        <n v="202.64"/>
        <n v="203.53"/>
        <n v="204"/>
        <n v="204.2"/>
        <n v="204.3"/>
        <n v="204.79"/>
        <n v="205.39"/>
        <n v="205.5"/>
        <n v="205.58"/>
        <n v="206.03"/>
        <n v="206.07"/>
        <n v="206.68"/>
        <n v="206.9"/>
        <n v="207.43"/>
        <n v="207.52"/>
        <n v="208.32"/>
        <n v="208.4"/>
        <n v="208.5"/>
        <n v="208.9"/>
        <n v="209.05"/>
        <n v="209.06"/>
        <n v="209.24"/>
        <n v="209.6"/>
        <n v="209.63"/>
        <n v="210.3"/>
        <n v="210.82"/>
        <n v="210.88"/>
        <n v="210.93"/>
        <n v="210.95"/>
        <n v="211.27"/>
        <n v="211.84"/>
        <n v="211.92"/>
        <n v="212.07"/>
        <n v="212.69"/>
        <n v="212.74"/>
        <n v="212.79"/>
        <n v="212.85"/>
        <n v="212.98"/>
        <n v="213.03"/>
        <n v="213.72"/>
        <n v="214.43"/>
        <n v="214.48"/>
        <n v="214.79"/>
        <n v="214.83"/>
        <n v="215.74"/>
        <n v="215.96"/>
        <n v="216"/>
        <n v="216.36"/>
        <n v="216.4"/>
        <n v="216.47"/>
        <n v="216.6"/>
        <n v="217"/>
        <n v="217.1"/>
        <n v="217.14"/>
        <n v="217.26"/>
        <n v="217.54"/>
        <n v="217.96"/>
        <n v="218.36"/>
        <n v="218.61"/>
        <n v="218.75"/>
        <n v="218.9"/>
        <n v="219.02"/>
        <n v="219.27"/>
        <n v="219.62"/>
        <n v="220.13"/>
        <n v="221.17"/>
        <n v="221.91"/>
        <n v="222.82"/>
        <n v="222.89"/>
        <n v="222.91"/>
        <n v="223.09"/>
        <n v="223.14"/>
        <n v="223.39"/>
        <n v="223.55"/>
        <n v="223.68"/>
        <n v="223.8"/>
        <n v="224.57"/>
        <n v="225.36"/>
        <n v="225.59"/>
        <n v="225.66"/>
        <n v="225.81"/>
        <n v="226.32"/>
        <n v="226.96"/>
        <n v="227.61"/>
        <n v="227.63"/>
        <n v="227.82"/>
        <n v="228.05"/>
        <n v="228.17"/>
        <n v="228.39"/>
        <n v="228.51"/>
        <n v="228.63"/>
        <n v="229.23"/>
        <n v="229.24"/>
        <n v="229.86"/>
        <n v="229.93"/>
        <n v="230.16"/>
        <n v="230.41"/>
        <n v="230.43"/>
        <n v="230.49"/>
        <n v="230.57"/>
        <n v="230.58"/>
        <n v="230.6"/>
        <n v="231.01"/>
        <n v="231.14"/>
        <n v="231.17"/>
        <n v="231.62"/>
        <n v="232.1"/>
        <n v="232.12"/>
        <n v="232.41"/>
        <n v="232.42"/>
        <n v="232.65"/>
        <n v="232.88"/>
        <n v="233.12"/>
        <n v="233.3"/>
        <n v="233.4"/>
        <n v="233.62"/>
        <n v="233.87"/>
        <n v="234.02"/>
        <n v="234.18"/>
        <n v="234.89"/>
        <n v="235.34"/>
        <n v="235.49"/>
        <n v="236"/>
        <n v="236.14"/>
        <n v="236.17"/>
        <n v="236.24"/>
        <n v="237.06"/>
        <n v="238.04"/>
        <n v="238.2"/>
        <n v="238.24"/>
        <n v="238.35"/>
        <n v="238.45"/>
        <n v="238.82"/>
        <n v="239.05"/>
        <n v="239.47"/>
        <n v="239.6"/>
        <n v="240.19"/>
        <n v="240.48"/>
        <n v="240.95"/>
        <n v="241.07"/>
        <n v="241.24"/>
        <n v="241.53"/>
        <n v="241.67"/>
        <n v="241.92"/>
        <n v="241.97"/>
        <n v="242.29"/>
        <n v="242.5"/>
        <n v="242.57"/>
        <n v="243.11"/>
        <n v="243.28"/>
        <n v="244.05"/>
        <n v="244.21"/>
        <n v="244.49"/>
        <n v="244.73"/>
        <n v="245.06"/>
        <n v="245.48"/>
        <n v="245.86"/>
        <n v="245.91"/>
        <n v="246.06"/>
        <n v="246.08"/>
        <n v="246.19"/>
        <n v="246.31"/>
        <n v="246.35"/>
        <n v="246.54"/>
        <n v="246.71"/>
        <n v="247.07"/>
        <n v="247.46"/>
        <n v="248.18"/>
        <n v="248.31"/>
        <n v="248.36"/>
        <n v="249.41"/>
        <n v="250.57"/>
        <n v="250.79"/>
        <n v="250.88"/>
        <n v="251.55"/>
        <n v="251.62"/>
        <n v="251.68"/>
        <n v="251.73"/>
        <n v="251.96"/>
        <n v="252.07"/>
        <n v="252.61"/>
        <n v="253.03"/>
        <n v="253.24"/>
        <n v="253.37"/>
        <n v="253.5"/>
        <n v="253.88"/>
        <n v="254.17"/>
        <n v="254.31"/>
        <n v="254.34"/>
        <n v="254.41"/>
        <n v="255.23"/>
        <n v="255.56"/>
        <n v="255.96"/>
        <n v="256"/>
        <n v="256.32"/>
        <n v="256.49"/>
        <n v="256.74"/>
        <n v="256.86"/>
        <n v="257.41"/>
        <n v="258.02"/>
        <n v="258.9"/>
        <n v="259.27"/>
        <n v="259.42"/>
        <n v="259.75"/>
        <n v="260.8"/>
        <n v="261.71"/>
        <n v="261.91"/>
        <n v="261.92"/>
        <n v="261.97"/>
        <n v="262.37"/>
        <n v="263.48"/>
        <n v="263.57"/>
        <n v="263.75"/>
        <n v="264.65"/>
        <n v="264.89"/>
        <n v="265.17"/>
        <n v="265.23"/>
        <n v="265.51"/>
        <n v="265.86"/>
        <n v="266.05"/>
        <n v="266.12"/>
        <n v="266.58"/>
        <n v="266.6"/>
        <n v="267"/>
        <n v="267.28"/>
        <n v="267.4"/>
        <n v="267.73"/>
        <n v="267.77"/>
        <n v="268.08"/>
        <n v="268.2"/>
        <n v="268.21"/>
        <n v="268.27"/>
        <n v="268.48"/>
        <n v="268.97"/>
        <n v="269"/>
        <n v="269.95"/>
        <n v="270.33"/>
        <n v="270.96"/>
        <n v="271.13"/>
        <n v="271.74"/>
        <n v="271.94"/>
        <n v="272.3"/>
        <n v="272.51"/>
        <n v="273.33"/>
        <n v="273.56"/>
        <n v="274.14"/>
        <n v="274.34"/>
        <n v="274.62"/>
        <n v="274.73"/>
        <n v="275.72"/>
        <n v="275.87"/>
        <n v="276.1"/>
        <n v="276.31"/>
        <n v="277.18"/>
        <n v="277.39"/>
        <n v="277.46"/>
        <n v="277.84"/>
        <n v="279.16"/>
        <n v="279.42"/>
        <n v="279.57"/>
        <n v="279.83"/>
        <n v="281.63"/>
        <n v="282.21"/>
        <n v="283.11"/>
        <n v="283.67"/>
        <n v="284.14"/>
        <n v="284.48"/>
        <n v="284.52"/>
        <n v="284.54"/>
        <n v="285.28"/>
        <n v="285.35"/>
        <n v="285.99"/>
        <n v="286.56"/>
        <n v="286.92"/>
        <n v="286.95"/>
        <n v="286.98"/>
        <n v="287.05"/>
        <n v="287.26"/>
        <n v="288.11"/>
        <n v="288.3"/>
        <n v="288.7"/>
        <n v="289.04"/>
        <n v="289.06"/>
        <n v="289.89"/>
        <n v="289.96"/>
        <n v="289.99"/>
        <n v="290.07"/>
        <n v="290.34"/>
        <n v="291.44"/>
        <n v="292"/>
        <n v="292.11"/>
        <n v="292.49"/>
        <n v="292.91"/>
        <n v="293.32"/>
        <n v="293.45"/>
        <n v="293.49"/>
        <n v="293.59"/>
        <n v="294.12"/>
        <n v="295.17"/>
        <n v="295.68"/>
        <n v="296.39"/>
        <n v="296.46"/>
        <n v="296.86"/>
        <n v="297.17"/>
        <n v="297.32"/>
        <n v="297.33"/>
        <n v="297.51"/>
        <n v="297.61"/>
        <n v="297.91"/>
        <n v="298.74"/>
        <n v="298.8"/>
        <n v="299.08"/>
        <n v="299.54"/>
        <n v="299.6"/>
        <n v="299.8"/>
        <n v="300.17"/>
        <n v="300.93"/>
        <n v="300.95"/>
        <n v="301.04"/>
        <n v="301.44"/>
        <n v="302.11"/>
        <n v="302.87"/>
        <n v="303.77"/>
        <n v="303.79"/>
        <n v="304.62"/>
        <n v="306.18"/>
        <n v="306.48"/>
        <n v="306.72"/>
        <n v="307.1"/>
        <n v="308.07"/>
        <n v="308.19"/>
        <n v="308.46"/>
        <n v="308.54"/>
        <n v="308.57"/>
        <n v="308.6"/>
        <n v="309.64"/>
        <n v="310.06"/>
        <n v="311.53"/>
        <n v="311.69"/>
        <n v="312.3"/>
        <n v="312.79"/>
        <n v="313.63"/>
        <n v="313.92"/>
        <n v="313.95"/>
        <n v="314.31"/>
        <n v="314.91"/>
        <n v="315.64"/>
        <n v="315.76"/>
        <n v="316.15"/>
        <n v="316.38"/>
        <n v="316.92"/>
        <n v="317.22"/>
        <n v="318.23"/>
        <n v="319.02"/>
        <n v="320.14"/>
        <n v="320.44"/>
        <n v="320.68"/>
        <n v="320.99"/>
        <n v="322.41"/>
        <n v="322.68"/>
        <n v="323.37"/>
        <n v="323.71"/>
        <n v="323.94"/>
        <n v="323.97"/>
        <n v="324.6"/>
        <n v="325.05"/>
        <n v="325.12"/>
        <n v="325.52"/>
        <n v="325.72"/>
        <n v="325.92"/>
        <n v="325.97"/>
        <n v="327.09"/>
        <n v="327.65"/>
        <n v="327.73"/>
        <n v="328.04"/>
        <n v="328.07"/>
        <n v="328.28"/>
        <n v="328.64"/>
        <n v="328.95"/>
        <n v="329.01"/>
        <n v="329.74"/>
        <n v="331.66"/>
        <n v="332.18"/>
        <n v="332.39"/>
        <n v="332.74"/>
        <n v="333.07"/>
        <n v="333.37"/>
        <n v="333.42"/>
        <n v="334.57"/>
        <n v="334.99"/>
        <n v="336.55"/>
        <n v="336.83"/>
        <n v="337.29"/>
        <n v="337.52"/>
        <n v="338.2"/>
        <n v="338.45"/>
        <n v="339"/>
        <n v="340.22"/>
        <n v="340.48"/>
        <n v="340.57"/>
        <n v="341.51"/>
        <n v="341.58"/>
        <n v="341.7"/>
        <n v="341.8"/>
        <n v="342.07"/>
        <n v="342.08"/>
        <n v="342.62"/>
        <n v="344.05"/>
        <n v="345.44"/>
        <n v="345.5"/>
        <n v="346.82"/>
        <n v="347.39"/>
        <n v="347.52"/>
        <n v="348.08"/>
        <n v="348.76"/>
        <n v="349.73"/>
        <n v="350.29"/>
        <n v="350.34"/>
        <n v="351.48"/>
        <n v="351.66"/>
        <n v="351.98"/>
        <n v="352.79"/>
        <n v="353.86"/>
        <n v="353.95"/>
        <n v="354.89"/>
        <n v="355.29"/>
        <n v="356.21"/>
        <n v="356.74"/>
        <n v="357.42"/>
        <n v="357.86"/>
        <n v="358.25"/>
        <n v="358.46"/>
        <n v="359.67"/>
        <n v="359.79"/>
        <n v="360.08"/>
        <n v="360.13"/>
        <n v="360.5"/>
        <n v="360.64"/>
        <n v="360.9"/>
        <n v="361.4"/>
        <n v="363.44"/>
        <n v="363.57"/>
        <n v="364.02"/>
        <n v="364.14"/>
        <n v="364.62"/>
        <n v="365.81"/>
        <n v="366.9"/>
        <n v="367.21"/>
        <n v="367.22"/>
        <n v="367.29"/>
        <n v="367.36"/>
        <n v="368.35"/>
        <n v="369.1"/>
        <n v="369.96"/>
        <n v="370.55"/>
        <n v="371.18"/>
        <n v="371.29"/>
        <n v="372.16"/>
        <n v="372.75"/>
        <n v="372.91"/>
        <n v="373.89"/>
        <n v="374.76"/>
        <n v="375.18"/>
        <n v="377.48"/>
        <n v="377.67"/>
        <n v="378.4"/>
        <n v="378.42"/>
        <n v="378.82"/>
        <n v="378.85"/>
        <n v="379.17"/>
        <n v="379.95"/>
        <n v="381.51"/>
        <n v="382.13"/>
        <n v="382.87"/>
        <n v="385.63"/>
        <n v="385.87"/>
        <n v="387.08"/>
        <n v="387.13"/>
        <n v="387.16"/>
        <n v="387.82"/>
        <n v="388.03"/>
        <n v="388.16"/>
        <n v="389.33"/>
        <n v="391.48"/>
        <n v="392.09"/>
        <n v="392.27"/>
        <n v="393.27"/>
        <n v="393.55"/>
        <n v="394.92"/>
        <n v="396.38"/>
        <n v="397.38"/>
        <n v="398.9"/>
        <n v="400.04"/>
        <n v="400.48"/>
        <n v="400.8"/>
        <n v="402.17"/>
        <n v="403.05"/>
        <n v="403.21"/>
        <n v="403.9"/>
        <n v="404.56"/>
        <n v="404.63"/>
        <n v="406.59"/>
        <n v="408.88"/>
        <n v="409.07"/>
        <n v="409.14"/>
        <n v="409.24"/>
        <n v="410.59"/>
        <n v="411.06"/>
        <n v="412.37"/>
        <n v="413.09"/>
        <n v="413.46"/>
        <n v="413.95"/>
        <n v="416.94"/>
        <n v="417.12"/>
        <n v="417.67"/>
        <n v="419.27"/>
        <n v="419.42"/>
        <n v="420.34"/>
        <n v="421.94"/>
        <n v="422.36"/>
        <n v="422.83"/>
        <n v="423.02"/>
        <n v="423.47"/>
        <n v="425.03"/>
        <n v="425.69"/>
        <n v="426.07"/>
        <n v="428.2"/>
        <n v="428.23"/>
        <n v="428.5"/>
        <n v="428.57"/>
        <n v="428.75"/>
        <n v="428.84"/>
        <n v="429.46"/>
        <n v="430.46"/>
        <n v="430.59"/>
        <n v="431.13"/>
        <n v="434.02"/>
        <n v="434.09"/>
        <n v="434.57"/>
        <n v="434.58"/>
        <n v="438.99"/>
        <n v="439.04"/>
        <n v="439.18"/>
        <n v="440.86"/>
        <n v="441.47"/>
        <n v="442.01"/>
        <n v="444.83"/>
        <n v="446.6"/>
        <n v="447.28"/>
        <n v="454.4"/>
        <n v="454.44"/>
        <n v="454.95"/>
        <n v="456.78"/>
        <n v="460.08"/>
        <n v="461.62"/>
        <n v="463.22"/>
        <n v="463.39"/>
        <n v="463.45"/>
        <n v="469.78"/>
        <n v="471.21"/>
        <n v="472.25"/>
        <n v="472.48"/>
        <n v="475.25"/>
        <n v="476.42"/>
        <n v="476.88"/>
        <n v="478.1"/>
        <n v="483.78"/>
        <n v="486.48"/>
        <n v="490.56"/>
        <n v="491.19"/>
        <n v="491.52"/>
        <n v="492.47"/>
        <n v="492.93"/>
        <n v="493.85"/>
        <n v="494.42"/>
        <n v="495.82"/>
        <n v="497.1"/>
        <n v="498.17"/>
        <n v="498.95"/>
        <n v="501.47"/>
        <n v="504.76"/>
        <n v="508.23"/>
        <n v="508.4"/>
        <n v="509.72"/>
        <n v="511.24"/>
        <n v="512.78"/>
        <n v="512.84"/>
        <n v="513.69"/>
        <n v="516"/>
        <n v="521.26"/>
        <n v="521.75"/>
        <n v="521.84"/>
        <n v="524.61"/>
        <n v="524.7"/>
        <n v="527.93"/>
        <n v="528.2"/>
        <n v="528.32"/>
        <n v="530.07"/>
        <n v="530.38"/>
        <n v="531.63"/>
        <n v="532.31"/>
        <n v="534.11"/>
        <n v="535.63"/>
        <n v="536.37"/>
        <n v="536.47"/>
        <n v="536.5"/>
        <n v="543.36"/>
        <n v="545.11"/>
        <n v="552.29"/>
        <n v="553.52"/>
        <n v="557"/>
        <n v="559.69"/>
        <n v="559.72"/>
        <n v="560.16"/>
        <n v="562"/>
        <n v="568.41"/>
        <n v="569.46"/>
        <n v="573.19"/>
        <n v="573.31"/>
        <n v="573.56"/>
        <n v="573.88"/>
        <n v="578.06"/>
        <n v="583.19"/>
        <n v="589.59"/>
        <n v="597.71"/>
        <n v="598.4"/>
        <n v="612.53"/>
        <n v="612.55"/>
        <n v="613.56"/>
        <n v="614.05"/>
        <n v="616.95"/>
        <n v="630.45"/>
        <n v="635.6"/>
        <n v="644.97"/>
        <n v="645.35"/>
        <n v="645.99"/>
        <n v="652.01"/>
        <n v="666.24"/>
        <n v="669.64"/>
        <n v="671.93"/>
        <n v="678.5"/>
        <n v="681.49"/>
        <n v="683.79"/>
        <n v="696.68"/>
        <n v="700.46"/>
        <n v="711.1"/>
        <n v="714.48"/>
        <n v="718.19"/>
        <n v="719.87"/>
        <n v="730.62"/>
        <n v="743.19"/>
        <n v="770.51"/>
        <n v="773.71"/>
        <n v="799.44"/>
        <n v="809.76"/>
        <n v="829.04"/>
        <n v="835.02"/>
        <n v="835.54"/>
        <n v="849.21"/>
        <n v="891.65"/>
        <n v="908.84"/>
        <n v="910.24"/>
        <n v="918.34"/>
        <n v="943.47"/>
        <n v="958.87"/>
        <n v="1000.86"/>
        <n v="1091.3"/>
        <n v="1101.53"/>
        <n v="1113.49"/>
        <n v="1159.46"/>
        <n v="1238.61"/>
      </sharedItems>
    </cacheField>
    <cacheField name="Annual Units" numFmtId="0">
      <sharedItems containsSemiMixedTypes="0" containsString="0" containsNumber="1" containsInteger="1" minValue="0" maxValue="57393" count="850">
        <n v="0"/>
        <n v="1"/>
        <n v="2"/>
        <n v="3"/>
        <n v="4"/>
        <n v="6"/>
        <n v="7"/>
        <n v="8"/>
        <n v="10"/>
        <n v="12"/>
        <n v="13"/>
        <n v="14"/>
        <n v="15"/>
        <n v="16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1"/>
        <n v="42"/>
        <n v="44"/>
        <n v="45"/>
        <n v="46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9"/>
        <n v="70"/>
        <n v="71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9"/>
        <n v="90"/>
        <n v="91"/>
        <n v="93"/>
        <n v="94"/>
        <n v="95"/>
        <n v="96"/>
        <n v="97"/>
        <n v="98"/>
        <n v="99"/>
        <n v="100"/>
        <n v="101"/>
        <n v="102"/>
        <n v="104"/>
        <n v="105"/>
        <n v="106"/>
        <n v="108"/>
        <n v="109"/>
        <n v="111"/>
        <n v="113"/>
        <n v="114"/>
        <n v="116"/>
        <n v="117"/>
        <n v="118"/>
        <n v="119"/>
        <n v="120"/>
        <n v="122"/>
        <n v="123"/>
        <n v="124"/>
        <n v="125"/>
        <n v="127"/>
        <n v="128"/>
        <n v="129"/>
        <n v="130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6"/>
        <n v="148"/>
        <n v="149"/>
        <n v="151"/>
        <n v="153"/>
        <n v="154"/>
        <n v="155"/>
        <n v="156"/>
        <n v="157"/>
        <n v="158"/>
        <n v="159"/>
        <n v="160"/>
        <n v="161"/>
        <n v="162"/>
        <n v="164"/>
        <n v="165"/>
        <n v="166"/>
        <n v="167"/>
        <n v="168"/>
        <n v="169"/>
        <n v="170"/>
        <n v="171"/>
        <n v="172"/>
        <n v="174"/>
        <n v="175"/>
        <n v="177"/>
        <n v="178"/>
        <n v="179"/>
        <n v="181"/>
        <n v="182"/>
        <n v="184"/>
        <n v="186"/>
        <n v="187"/>
        <n v="189"/>
        <n v="190"/>
        <n v="191"/>
        <n v="192"/>
        <n v="193"/>
        <n v="194"/>
        <n v="197"/>
        <n v="198"/>
        <n v="199"/>
        <n v="200"/>
        <n v="202"/>
        <n v="205"/>
        <n v="206"/>
        <n v="207"/>
        <n v="208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8"/>
        <n v="229"/>
        <n v="230"/>
        <n v="232"/>
        <n v="233"/>
        <n v="234"/>
        <n v="236"/>
        <n v="237"/>
        <n v="238"/>
        <n v="240"/>
        <n v="241"/>
        <n v="243"/>
        <n v="245"/>
        <n v="247"/>
        <n v="249"/>
        <n v="250"/>
        <n v="251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8"/>
        <n v="269"/>
        <n v="270"/>
        <n v="271"/>
        <n v="274"/>
        <n v="275"/>
        <n v="276"/>
        <n v="277"/>
        <n v="278"/>
        <n v="279"/>
        <n v="281"/>
        <n v="282"/>
        <n v="283"/>
        <n v="284"/>
        <n v="286"/>
        <n v="287"/>
        <n v="292"/>
        <n v="293"/>
        <n v="294"/>
        <n v="296"/>
        <n v="297"/>
        <n v="298"/>
        <n v="302"/>
        <n v="305"/>
        <n v="306"/>
        <n v="307"/>
        <n v="308"/>
        <n v="309"/>
        <n v="310"/>
        <n v="311"/>
        <n v="313"/>
        <n v="314"/>
        <n v="315"/>
        <n v="317"/>
        <n v="319"/>
        <n v="320"/>
        <n v="322"/>
        <n v="324"/>
        <n v="326"/>
        <n v="327"/>
        <n v="329"/>
        <n v="331"/>
        <n v="332"/>
        <n v="333"/>
        <n v="337"/>
        <n v="339"/>
        <n v="340"/>
        <n v="342"/>
        <n v="345"/>
        <n v="352"/>
        <n v="355"/>
        <n v="356"/>
        <n v="358"/>
        <n v="359"/>
        <n v="360"/>
        <n v="362"/>
        <n v="366"/>
        <n v="367"/>
        <n v="369"/>
        <n v="373"/>
        <n v="374"/>
        <n v="375"/>
        <n v="377"/>
        <n v="379"/>
        <n v="380"/>
        <n v="382"/>
        <n v="384"/>
        <n v="387"/>
        <n v="388"/>
        <n v="390"/>
        <n v="391"/>
        <n v="392"/>
        <n v="394"/>
        <n v="395"/>
        <n v="396"/>
        <n v="397"/>
        <n v="399"/>
        <n v="405"/>
        <n v="406"/>
        <n v="407"/>
        <n v="408"/>
        <n v="409"/>
        <n v="410"/>
        <n v="411"/>
        <n v="412"/>
        <n v="414"/>
        <n v="415"/>
        <n v="418"/>
        <n v="422"/>
        <n v="424"/>
        <n v="428"/>
        <n v="431"/>
        <n v="438"/>
        <n v="440"/>
        <n v="441"/>
        <n v="445"/>
        <n v="448"/>
        <n v="449"/>
        <n v="450"/>
        <n v="452"/>
        <n v="454"/>
        <n v="457"/>
        <n v="460"/>
        <n v="463"/>
        <n v="467"/>
        <n v="471"/>
        <n v="472"/>
        <n v="474"/>
        <n v="475"/>
        <n v="477"/>
        <n v="478"/>
        <n v="480"/>
        <n v="482"/>
        <n v="489"/>
        <n v="491"/>
        <n v="498"/>
        <n v="502"/>
        <n v="506"/>
        <n v="507"/>
        <n v="509"/>
        <n v="510"/>
        <n v="513"/>
        <n v="514"/>
        <n v="518"/>
        <n v="519"/>
        <n v="520"/>
        <n v="521"/>
        <n v="523"/>
        <n v="526"/>
        <n v="527"/>
        <n v="528"/>
        <n v="529"/>
        <n v="531"/>
        <n v="532"/>
        <n v="535"/>
        <n v="536"/>
        <n v="537"/>
        <n v="540"/>
        <n v="542"/>
        <n v="544"/>
        <n v="546"/>
        <n v="547"/>
        <n v="549"/>
        <n v="550"/>
        <n v="552"/>
        <n v="554"/>
        <n v="555"/>
        <n v="558"/>
        <n v="559"/>
        <n v="561"/>
        <n v="562"/>
        <n v="563"/>
        <n v="564"/>
        <n v="565"/>
        <n v="567"/>
        <n v="568"/>
        <n v="569"/>
        <n v="570"/>
        <n v="573"/>
        <n v="574"/>
        <n v="577"/>
        <n v="580"/>
        <n v="581"/>
        <n v="582"/>
        <n v="583"/>
        <n v="584"/>
        <n v="587"/>
        <n v="589"/>
        <n v="590"/>
        <n v="591"/>
        <n v="592"/>
        <n v="595"/>
        <n v="596"/>
        <n v="597"/>
        <n v="600"/>
        <n v="602"/>
        <n v="603"/>
        <n v="607"/>
        <n v="611"/>
        <n v="612"/>
        <n v="613"/>
        <n v="614"/>
        <n v="617"/>
        <n v="621"/>
        <n v="622"/>
        <n v="623"/>
        <n v="624"/>
        <n v="626"/>
        <n v="631"/>
        <n v="632"/>
        <n v="639"/>
        <n v="642"/>
        <n v="643"/>
        <n v="645"/>
        <n v="647"/>
        <n v="649"/>
        <n v="654"/>
        <n v="655"/>
        <n v="657"/>
        <n v="659"/>
        <n v="660"/>
        <n v="662"/>
        <n v="665"/>
        <n v="668"/>
        <n v="672"/>
        <n v="673"/>
        <n v="674"/>
        <n v="675"/>
        <n v="677"/>
        <n v="678"/>
        <n v="679"/>
        <n v="682"/>
        <n v="683"/>
        <n v="684"/>
        <n v="688"/>
        <n v="691"/>
        <n v="695"/>
        <n v="696"/>
        <n v="699"/>
        <n v="703"/>
        <n v="704"/>
        <n v="705"/>
        <n v="708"/>
        <n v="709"/>
        <n v="710"/>
        <n v="711"/>
        <n v="712"/>
        <n v="718"/>
        <n v="721"/>
        <n v="722"/>
        <n v="724"/>
        <n v="734"/>
        <n v="736"/>
        <n v="738"/>
        <n v="739"/>
        <n v="742"/>
        <n v="744"/>
        <n v="745"/>
        <n v="748"/>
        <n v="751"/>
        <n v="752"/>
        <n v="756"/>
        <n v="757"/>
        <n v="760"/>
        <n v="764"/>
        <n v="767"/>
        <n v="769"/>
        <n v="772"/>
        <n v="776"/>
        <n v="777"/>
        <n v="781"/>
        <n v="788"/>
        <n v="789"/>
        <n v="790"/>
        <n v="791"/>
        <n v="797"/>
        <n v="798"/>
        <n v="801"/>
        <n v="808"/>
        <n v="809"/>
        <n v="810"/>
        <n v="815"/>
        <n v="818"/>
        <n v="819"/>
        <n v="820"/>
        <n v="821"/>
        <n v="822"/>
        <n v="823"/>
        <n v="828"/>
        <n v="833"/>
        <n v="834"/>
        <n v="835"/>
        <n v="838"/>
        <n v="839"/>
        <n v="840"/>
        <n v="841"/>
        <n v="845"/>
        <n v="849"/>
        <n v="855"/>
        <n v="859"/>
        <n v="863"/>
        <n v="864"/>
        <n v="867"/>
        <n v="873"/>
        <n v="878"/>
        <n v="884"/>
        <n v="894"/>
        <n v="896"/>
        <n v="897"/>
        <n v="899"/>
        <n v="907"/>
        <n v="908"/>
        <n v="913"/>
        <n v="921"/>
        <n v="922"/>
        <n v="924"/>
        <n v="934"/>
        <n v="938"/>
        <n v="944"/>
        <n v="948"/>
        <n v="952"/>
        <n v="955"/>
        <n v="957"/>
        <n v="960"/>
        <n v="965"/>
        <n v="968"/>
        <n v="976"/>
        <n v="977"/>
        <n v="979"/>
        <n v="980"/>
        <n v="981"/>
        <n v="983"/>
        <n v="988"/>
        <n v="995"/>
        <n v="1000"/>
        <n v="1013"/>
        <n v="1015"/>
        <n v="1024"/>
        <n v="1027"/>
        <n v="1032"/>
        <n v="1034"/>
        <n v="1049"/>
        <n v="1050"/>
        <n v="1055"/>
        <n v="1060"/>
        <n v="1063"/>
        <n v="1070"/>
        <n v="1073"/>
        <n v="1078"/>
        <n v="1080"/>
        <n v="1088"/>
        <n v="1090"/>
        <n v="1095"/>
        <n v="1097"/>
        <n v="1101"/>
        <n v="1104"/>
        <n v="1121"/>
        <n v="1124"/>
        <n v="1127"/>
        <n v="1129"/>
        <n v="1132"/>
        <n v="1138"/>
        <n v="1145"/>
        <n v="1158"/>
        <n v="1167"/>
        <n v="1173"/>
        <n v="1177"/>
        <n v="1179"/>
        <n v="1183"/>
        <n v="1188"/>
        <n v="1189"/>
        <n v="1194"/>
        <n v="1202"/>
        <n v="1205"/>
        <n v="1206"/>
        <n v="1207"/>
        <n v="1210"/>
        <n v="1217"/>
        <n v="1219"/>
        <n v="1229"/>
        <n v="1235"/>
        <n v="1238"/>
        <n v="1241"/>
        <n v="1245"/>
        <n v="1249"/>
        <n v="1257"/>
        <n v="1262"/>
        <n v="1269"/>
        <n v="1273"/>
        <n v="1274"/>
        <n v="1276"/>
        <n v="1283"/>
        <n v="1290"/>
        <n v="1293"/>
        <n v="1295"/>
        <n v="1300"/>
        <n v="1306"/>
        <n v="1307"/>
        <n v="1308"/>
        <n v="1313"/>
        <n v="1318"/>
        <n v="1319"/>
        <n v="1320"/>
        <n v="1322"/>
        <n v="1326"/>
        <n v="1330"/>
        <n v="1336"/>
        <n v="1337"/>
        <n v="1338"/>
        <n v="1343"/>
        <n v="1352"/>
        <n v="1362"/>
        <n v="1367"/>
        <n v="1371"/>
        <n v="1379"/>
        <n v="1383"/>
        <n v="1390"/>
        <n v="1401"/>
        <n v="1408"/>
        <n v="1410"/>
        <n v="1411"/>
        <n v="1413"/>
        <n v="1417"/>
        <n v="1424"/>
        <n v="1426"/>
        <n v="1433"/>
        <n v="1438"/>
        <n v="1441"/>
        <n v="1458"/>
        <n v="1467"/>
        <n v="1471"/>
        <n v="1481"/>
        <n v="1484"/>
        <n v="1488"/>
        <n v="1489"/>
        <n v="1490"/>
        <n v="1499"/>
        <n v="1508"/>
        <n v="1511"/>
        <n v="1512"/>
        <n v="1513"/>
        <n v="1544"/>
        <n v="1551"/>
        <n v="1572"/>
        <n v="1583"/>
        <n v="1587"/>
        <n v="1608"/>
        <n v="1641"/>
        <n v="1660"/>
        <n v="1680"/>
        <n v="1686"/>
        <n v="1691"/>
        <n v="1708"/>
        <n v="1711"/>
        <n v="1718"/>
        <n v="1744"/>
        <n v="1768"/>
        <n v="1770"/>
        <n v="1782"/>
        <n v="1783"/>
        <n v="1790"/>
        <n v="1806"/>
        <n v="1821"/>
        <n v="1825"/>
        <n v="1841"/>
        <n v="1851"/>
        <n v="1852"/>
        <n v="1863"/>
        <n v="1867"/>
        <n v="1869"/>
        <n v="1875"/>
        <n v="1897"/>
        <n v="1903"/>
        <n v="1909"/>
        <n v="1918"/>
        <n v="1930"/>
        <n v="1931"/>
        <n v="1932"/>
        <n v="1936"/>
        <n v="1942"/>
        <n v="1948"/>
        <n v="1954"/>
        <n v="1992"/>
        <n v="1998"/>
        <n v="2004"/>
        <n v="2008"/>
        <n v="2020"/>
        <n v="2068"/>
        <n v="2071"/>
        <n v="2077"/>
        <n v="2078"/>
        <n v="2092"/>
        <n v="2094"/>
        <n v="2103"/>
        <n v="2132"/>
        <n v="2133"/>
        <n v="2144"/>
        <n v="2149"/>
        <n v="2158"/>
        <n v="2165"/>
        <n v="2180"/>
        <n v="2183"/>
        <n v="2198"/>
        <n v="2205"/>
        <n v="2226"/>
        <n v="2235"/>
        <n v="2266"/>
        <n v="2270"/>
        <n v="2271"/>
        <n v="2280"/>
        <n v="2294"/>
        <n v="2321"/>
        <n v="2346"/>
        <n v="2366"/>
        <n v="2383"/>
        <n v="2387"/>
        <n v="2401"/>
        <n v="2446"/>
        <n v="2472"/>
        <n v="2483"/>
        <n v="2511"/>
        <n v="2515"/>
        <n v="2544"/>
        <n v="2548"/>
        <n v="2603"/>
        <n v="2606"/>
        <n v="2608"/>
        <n v="2629"/>
        <n v="2636"/>
        <n v="2654"/>
        <n v="2656"/>
        <n v="2676"/>
        <n v="2680"/>
        <n v="2690"/>
        <n v="2727"/>
        <n v="2772"/>
        <n v="2777"/>
        <n v="2792"/>
        <n v="2796"/>
        <n v="2809"/>
        <n v="2817"/>
        <n v="2828"/>
        <n v="2836"/>
        <n v="2846"/>
        <n v="2853"/>
        <n v="2900"/>
        <n v="2940"/>
        <n v="2948"/>
        <n v="2956"/>
        <n v="2968"/>
        <n v="2989"/>
        <n v="3035"/>
        <n v="3060"/>
        <n v="3082"/>
        <n v="3107"/>
        <n v="3134"/>
        <n v="3148"/>
        <n v="3176"/>
        <n v="3178"/>
        <n v="3189"/>
        <n v="3194"/>
        <n v="3239"/>
        <n v="3330"/>
        <n v="3468"/>
        <n v="3472"/>
        <n v="3483"/>
        <n v="3491"/>
        <n v="3512"/>
        <n v="3565"/>
        <n v="3582"/>
        <n v="3589"/>
        <n v="3634"/>
        <n v="3670"/>
        <n v="3706"/>
        <n v="3709"/>
        <n v="3710"/>
        <n v="3743"/>
        <n v="3752"/>
        <n v="3871"/>
        <n v="3872"/>
        <n v="3889"/>
        <n v="3994"/>
        <n v="4007"/>
        <n v="4010"/>
        <n v="4035"/>
        <n v="4085"/>
        <n v="4123"/>
        <n v="4205"/>
        <n v="4207"/>
        <n v="4234"/>
        <n v="4269"/>
        <n v="4421"/>
        <n v="4477"/>
        <n v="4577"/>
        <n v="4590"/>
        <n v="4676"/>
        <n v="4839"/>
        <n v="4899"/>
        <n v="5001"/>
        <n v="5070"/>
        <n v="5130"/>
        <n v="5139"/>
        <n v="5145"/>
        <n v="5146"/>
        <n v="5203"/>
        <n v="5245"/>
        <n v="5296"/>
        <n v="5357"/>
        <n v="5388"/>
        <n v="5511"/>
        <n v="5775"/>
        <n v="5925"/>
        <n v="5978"/>
        <n v="6441"/>
        <n v="6658"/>
        <n v="6795"/>
        <n v="7199"/>
        <n v="7219"/>
        <n v="7511"/>
        <n v="7527"/>
        <n v="7603"/>
        <n v="7608"/>
        <n v="7686"/>
        <n v="7987"/>
        <n v="8221"/>
        <n v="8961"/>
        <n v="9074"/>
        <n v="9205"/>
        <n v="9425"/>
        <n v="9826"/>
        <n v="10192"/>
        <n v="10313"/>
        <n v="10322"/>
        <n v="10356"/>
        <n v="10377"/>
        <n v="11131"/>
        <n v="11186"/>
        <n v="11251"/>
        <n v="11558"/>
        <n v="12079"/>
        <n v="12555"/>
        <n v="12689"/>
        <n v="13157"/>
        <n v="14566"/>
        <n v="14777"/>
        <n v="15075"/>
        <n v="15455"/>
        <n v="15485"/>
        <n v="17344"/>
        <n v="17956"/>
        <n v="20679"/>
        <n v="25171"/>
        <n v="57393"/>
      </sharedItems>
    </cacheField>
    <cacheField name="Avg Weekly" numFmtId="0">
      <sharedItems containsSemiMixedTypes="0" containsString="0" containsNumber="1" minValue="0" maxValue="1103.712" count="850">
        <n v="0"/>
        <n v="0.019"/>
        <n v="0.038"/>
        <n v="0.058"/>
        <n v="0.077"/>
        <n v="0.115"/>
        <n v="0.135"/>
        <n v="0.154"/>
        <n v="0.192"/>
        <n v="0.231"/>
        <n v="0.25"/>
        <n v="0.269"/>
        <n v="0.288"/>
        <n v="0.308"/>
        <n v="0.365"/>
        <n v="0.385"/>
        <n v="0.404"/>
        <n v="0.423"/>
        <n v="0.442"/>
        <n v="0.462"/>
        <n v="0.481"/>
        <n v="0.5"/>
        <n v="0.519"/>
        <n v="0.538"/>
        <n v="0.558"/>
        <n v="0.577"/>
        <n v="0.596"/>
        <n v="0.615"/>
        <n v="0.635"/>
        <n v="0.654"/>
        <n v="0.673"/>
        <n v="0.692"/>
        <n v="0.712"/>
        <n v="0.731"/>
        <n v="0.75"/>
        <n v="0.788"/>
        <n v="0.808"/>
        <n v="0.846"/>
        <n v="0.865"/>
        <n v="0.885"/>
        <n v="0.942"/>
        <n v="0.962"/>
        <n v="0.981"/>
        <n v="1"/>
        <n v="1.019"/>
        <n v="1.038"/>
        <n v="1.058"/>
        <n v="1.077"/>
        <n v="1.096"/>
        <n v="1.115"/>
        <n v="1.135"/>
        <n v="1.154"/>
        <n v="1.173"/>
        <n v="1.192"/>
        <n v="1.212"/>
        <n v="1.231"/>
        <n v="1.25"/>
        <n v="1.269"/>
        <n v="1.327"/>
        <n v="1.346"/>
        <n v="1.365"/>
        <n v="1.385"/>
        <n v="1.404"/>
        <n v="1.423"/>
        <n v="1.442"/>
        <n v="1.462"/>
        <n v="1.481"/>
        <n v="1.5"/>
        <n v="1.519"/>
        <n v="1.538"/>
        <n v="1.558"/>
        <n v="1.596"/>
        <n v="1.615"/>
        <n v="1.635"/>
        <n v="1.654"/>
        <n v="1.712"/>
        <n v="1.731"/>
        <n v="1.75"/>
        <n v="1.788"/>
        <n v="1.808"/>
        <n v="1.827"/>
        <n v="1.846"/>
        <n v="1.865"/>
        <n v="1.885"/>
        <n v="1.904"/>
        <n v="1.923"/>
        <n v="1.942"/>
        <n v="1.962"/>
        <n v="2"/>
        <n v="2.019"/>
        <n v="2.038"/>
        <n v="2.077"/>
        <n v="2.096"/>
        <n v="2.135"/>
        <n v="2.173"/>
        <n v="2.192"/>
        <n v="2.231"/>
        <n v="2.25"/>
        <n v="2.269"/>
        <n v="2.288"/>
        <n v="2.308"/>
        <n v="2.346"/>
        <n v="2.365"/>
        <n v="2.385"/>
        <n v="2.404"/>
        <n v="2.442"/>
        <n v="2.462"/>
        <n v="2.481"/>
        <n v="2.5"/>
        <n v="2.538"/>
        <n v="2.558"/>
        <n v="2.577"/>
        <n v="2.596"/>
        <n v="2.615"/>
        <n v="2.635"/>
        <n v="2.654"/>
        <n v="2.673"/>
        <n v="2.692"/>
        <n v="2.712"/>
        <n v="2.731"/>
        <n v="2.75"/>
        <n v="2.769"/>
        <n v="2.808"/>
        <n v="2.846"/>
        <n v="2.865"/>
        <n v="2.904"/>
        <n v="2.942"/>
        <n v="2.962"/>
        <n v="2.981"/>
        <n v="3"/>
        <n v="3.019"/>
        <n v="3.038"/>
        <n v="3.058"/>
        <n v="3.077"/>
        <n v="3.096"/>
        <n v="3.115"/>
        <n v="3.154"/>
        <n v="3.173"/>
        <n v="3.192"/>
        <n v="3.212"/>
        <n v="3.231"/>
        <n v="3.25"/>
        <n v="3.269"/>
        <n v="3.288"/>
        <n v="3.308"/>
        <n v="3.346"/>
        <n v="3.365"/>
        <n v="3.404"/>
        <n v="3.423"/>
        <n v="3.442"/>
        <n v="3.481"/>
        <n v="3.5"/>
        <n v="3.538"/>
        <n v="3.577"/>
        <n v="3.596"/>
        <n v="3.635"/>
        <n v="3.654"/>
        <n v="3.673"/>
        <n v="3.692"/>
        <n v="3.712"/>
        <n v="3.731"/>
        <n v="3.788"/>
        <n v="3.808"/>
        <n v="3.827"/>
        <n v="3.846"/>
        <n v="3.885"/>
        <n v="3.942"/>
        <n v="3.962"/>
        <n v="3.981"/>
        <n v="4"/>
        <n v="4.038"/>
        <n v="4.058"/>
        <n v="4.077"/>
        <n v="4.096"/>
        <n v="4.115"/>
        <n v="4.135"/>
        <n v="4.154"/>
        <n v="4.173"/>
        <n v="4.192"/>
        <n v="4.212"/>
        <n v="4.231"/>
        <n v="4.25"/>
        <n v="4.269"/>
        <n v="4.288"/>
        <n v="4.308"/>
        <n v="4.327"/>
        <n v="4.346"/>
        <n v="4.385"/>
        <n v="4.404"/>
        <n v="4.423"/>
        <n v="4.462"/>
        <n v="4.481"/>
        <n v="4.5"/>
        <n v="4.538"/>
        <n v="4.558"/>
        <n v="4.577"/>
        <n v="4.615"/>
        <n v="4.635"/>
        <n v="4.673"/>
        <n v="4.712"/>
        <n v="4.75"/>
        <n v="4.788"/>
        <n v="4.808"/>
        <n v="4.827"/>
        <n v="4.885"/>
        <n v="4.904"/>
        <n v="4.923"/>
        <n v="4.942"/>
        <n v="4.962"/>
        <n v="4.981"/>
        <n v="5"/>
        <n v="5.019"/>
        <n v="5.038"/>
        <n v="5.058"/>
        <n v="5.077"/>
        <n v="5.096"/>
        <n v="5.115"/>
        <n v="5.154"/>
        <n v="5.173"/>
        <n v="5.192"/>
        <n v="5.212"/>
        <n v="5.269"/>
        <n v="5.288"/>
        <n v="5.308"/>
        <n v="5.327"/>
        <n v="5.346"/>
        <n v="5.365"/>
        <n v="5.404"/>
        <n v="5.423"/>
        <n v="5.442"/>
        <n v="5.462"/>
        <n v="5.5"/>
        <n v="5.519"/>
        <n v="5.615"/>
        <n v="5.635"/>
        <n v="5.654"/>
        <n v="5.692"/>
        <n v="5.712"/>
        <n v="5.731"/>
        <n v="5.808"/>
        <n v="5.865"/>
        <n v="5.885"/>
        <n v="5.904"/>
        <n v="5.923"/>
        <n v="5.942"/>
        <n v="5.962"/>
        <n v="5.981"/>
        <n v="6.019"/>
        <n v="6.038"/>
        <n v="6.058"/>
        <n v="6.096"/>
        <n v="6.135"/>
        <n v="6.154"/>
        <n v="6.192"/>
        <n v="6.231"/>
        <n v="6.269"/>
        <n v="6.288"/>
        <n v="6.327"/>
        <n v="6.365"/>
        <n v="6.385"/>
        <n v="6.404"/>
        <n v="6.481"/>
        <n v="6.519"/>
        <n v="6.538"/>
        <n v="6.577"/>
        <n v="6.635"/>
        <n v="6.769"/>
        <n v="6.827"/>
        <n v="6.846"/>
        <n v="6.885"/>
        <n v="6.904"/>
        <n v="6.923"/>
        <n v="6.962"/>
        <n v="7.038"/>
        <n v="7.058"/>
        <n v="7.096"/>
        <n v="7.173"/>
        <n v="7.192"/>
        <n v="7.212"/>
        <n v="7.25"/>
        <n v="7.288"/>
        <n v="7.308"/>
        <n v="7.346"/>
        <n v="7.385"/>
        <n v="7.442"/>
        <n v="7.462"/>
        <n v="7.5"/>
        <n v="7.519"/>
        <n v="7.538"/>
        <n v="7.577"/>
        <n v="7.596"/>
        <n v="7.615"/>
        <n v="7.635"/>
        <n v="7.673"/>
        <n v="7.788"/>
        <n v="7.808"/>
        <n v="7.827"/>
        <n v="7.846"/>
        <n v="7.865"/>
        <n v="7.885"/>
        <n v="7.904"/>
        <n v="7.923"/>
        <n v="7.962"/>
        <n v="7.981"/>
        <n v="8.038"/>
        <n v="8.115"/>
        <n v="8.154"/>
        <n v="8.231"/>
        <n v="8.288"/>
        <n v="8.423"/>
        <n v="8.462"/>
        <n v="8.481"/>
        <n v="8.558"/>
        <n v="8.615"/>
        <n v="8.635"/>
        <n v="8.654"/>
        <n v="8.692"/>
        <n v="8.731"/>
        <n v="8.788"/>
        <n v="8.846"/>
        <n v="8.904"/>
        <n v="8.981"/>
        <n v="9.058"/>
        <n v="9.077"/>
        <n v="9.115"/>
        <n v="9.135"/>
        <n v="9.173"/>
        <n v="9.192"/>
        <n v="9.231"/>
        <n v="9.269"/>
        <n v="9.404"/>
        <n v="9.442"/>
        <n v="9.577"/>
        <n v="9.654"/>
        <n v="9.731"/>
        <n v="9.75"/>
        <n v="9.788"/>
        <n v="9.808"/>
        <n v="9.865"/>
        <n v="9.885"/>
        <n v="9.962"/>
        <n v="9.981"/>
        <n v="10"/>
        <n v="10.019"/>
        <n v="10.058"/>
        <n v="10.115"/>
        <n v="10.135"/>
        <n v="10.154"/>
        <n v="10.173"/>
        <n v="10.212"/>
        <n v="10.231"/>
        <n v="10.288"/>
        <n v="10.308"/>
        <n v="10.327"/>
        <n v="10.385"/>
        <n v="10.423"/>
        <n v="10.462"/>
        <n v="10.5"/>
        <n v="10.519"/>
        <n v="10.558"/>
        <n v="10.577"/>
        <n v="10.615"/>
        <n v="10.654"/>
        <n v="10.673"/>
        <n v="10.731"/>
        <n v="10.75"/>
        <n v="10.788"/>
        <n v="10.808"/>
        <n v="10.827"/>
        <n v="10.846"/>
        <n v="10.865"/>
        <n v="10.904"/>
        <n v="10.923"/>
        <n v="10.942"/>
        <n v="10.962"/>
        <n v="11.019"/>
        <n v="11.038"/>
        <n v="11.096"/>
        <n v="11.154"/>
        <n v="11.173"/>
        <n v="11.192"/>
        <n v="11.212"/>
        <n v="11.231"/>
        <n v="11.288"/>
        <n v="11.327"/>
        <n v="11.346"/>
        <n v="11.365"/>
        <n v="11.385"/>
        <n v="11.442"/>
        <n v="11.462"/>
        <n v="11.481"/>
        <n v="11.538"/>
        <n v="11.577"/>
        <n v="11.596"/>
        <n v="11.673"/>
        <n v="11.75"/>
        <n v="11.769"/>
        <n v="11.788"/>
        <n v="11.808"/>
        <n v="11.865"/>
        <n v="11.942"/>
        <n v="11.962"/>
        <n v="11.981"/>
        <n v="12"/>
        <n v="12.038"/>
        <n v="12.135"/>
        <n v="12.154"/>
        <n v="12.288"/>
        <n v="12.346"/>
        <n v="12.365"/>
        <n v="12.404"/>
        <n v="12.442"/>
        <n v="12.481"/>
        <n v="12.577"/>
        <n v="12.596"/>
        <n v="12.635"/>
        <n v="12.673"/>
        <n v="12.692"/>
        <n v="12.731"/>
        <n v="12.788"/>
        <n v="12.846"/>
        <n v="12.923"/>
        <n v="12.942"/>
        <n v="12.962"/>
        <n v="12.981"/>
        <n v="13.019"/>
        <n v="13.038"/>
        <n v="13.058"/>
        <n v="13.115"/>
        <n v="13.135"/>
        <n v="13.154"/>
        <n v="13.231"/>
        <n v="13.288"/>
        <n v="13.365"/>
        <n v="13.385"/>
        <n v="13.442"/>
        <n v="13.519"/>
        <n v="13.538"/>
        <n v="13.558"/>
        <n v="13.615"/>
        <n v="13.635"/>
        <n v="13.654"/>
        <n v="13.673"/>
        <n v="13.692"/>
        <n v="13.808"/>
        <n v="13.865"/>
        <n v="13.885"/>
        <n v="13.923"/>
        <n v="14.115"/>
        <n v="14.154"/>
        <n v="14.192"/>
        <n v="14.212"/>
        <n v="14.269"/>
        <n v="14.308"/>
        <n v="14.327"/>
        <n v="14.385"/>
        <n v="14.442"/>
        <n v="14.462"/>
        <n v="14.538"/>
        <n v="14.558"/>
        <n v="14.615"/>
        <n v="14.692"/>
        <n v="14.75"/>
        <n v="14.788"/>
        <n v="14.846"/>
        <n v="14.923"/>
        <n v="14.942"/>
        <n v="15.019"/>
        <n v="15.154"/>
        <n v="15.173"/>
        <n v="15.192"/>
        <n v="15.212"/>
        <n v="15.327"/>
        <n v="15.346"/>
        <n v="15.404"/>
        <n v="15.538"/>
        <n v="15.558"/>
        <n v="15.577"/>
        <n v="15.673"/>
        <n v="15.731"/>
        <n v="15.75"/>
        <n v="15.769"/>
        <n v="15.788"/>
        <n v="15.808"/>
        <n v="15.827"/>
        <n v="15.923"/>
        <n v="16.019"/>
        <n v="16.038"/>
        <n v="16.058"/>
        <n v="16.115"/>
        <n v="16.135"/>
        <n v="16.154"/>
        <n v="16.173"/>
        <n v="16.25"/>
        <n v="16.327"/>
        <n v="16.442"/>
        <n v="16.519"/>
        <n v="16.596"/>
        <n v="16.615"/>
        <n v="16.673"/>
        <n v="16.788"/>
        <n v="16.885"/>
        <n v="17"/>
        <n v="17.192"/>
        <n v="17.231"/>
        <n v="17.25"/>
        <n v="17.288"/>
        <n v="17.442"/>
        <n v="17.462"/>
        <n v="17.558"/>
        <n v="17.712"/>
        <n v="17.731"/>
        <n v="17.769"/>
        <n v="17.962"/>
        <n v="18.038"/>
        <n v="18.154"/>
        <n v="18.231"/>
        <n v="18.308"/>
        <n v="18.365"/>
        <n v="18.404"/>
        <n v="18.462"/>
        <n v="18.558"/>
        <n v="18.615"/>
        <n v="18.769"/>
        <n v="18.788"/>
        <n v="18.827"/>
        <n v="18.846"/>
        <n v="18.865"/>
        <n v="18.904"/>
        <n v="19"/>
        <n v="19.135"/>
        <n v="19.231"/>
        <n v="19.481"/>
        <n v="19.519"/>
        <n v="19.692"/>
        <n v="19.75"/>
        <n v="19.846"/>
        <n v="19.885"/>
        <n v="20.173"/>
        <n v="20.192"/>
        <n v="20.288"/>
        <n v="20.385"/>
        <n v="20.442"/>
        <n v="20.577"/>
        <n v="20.635"/>
        <n v="20.731"/>
        <n v="20.769"/>
        <n v="20.923"/>
        <n v="20.962"/>
        <n v="21.058"/>
        <n v="21.096"/>
        <n v="21.173"/>
        <n v="21.231"/>
        <n v="21.558"/>
        <n v="21.615"/>
        <n v="21.673"/>
        <n v="21.712"/>
        <n v="21.769"/>
        <n v="21.885"/>
        <n v="22.019"/>
        <n v="22.269"/>
        <n v="22.442"/>
        <n v="22.558"/>
        <n v="22.635"/>
        <n v="22.673"/>
        <n v="22.75"/>
        <n v="22.846"/>
        <n v="22.865"/>
        <n v="22.962"/>
        <n v="23.115"/>
        <n v="23.173"/>
        <n v="23.192"/>
        <n v="23.212"/>
        <n v="23.269"/>
        <n v="23.404"/>
        <n v="23.442"/>
        <n v="23.635"/>
        <n v="23.75"/>
        <n v="23.808"/>
        <n v="23.865"/>
        <n v="23.942"/>
        <n v="24.019"/>
        <n v="24.173"/>
        <n v="24.269"/>
        <n v="24.404"/>
        <n v="24.481"/>
        <n v="24.5"/>
        <n v="24.538"/>
        <n v="24.673"/>
        <n v="24.808"/>
        <n v="24.865"/>
        <n v="24.904"/>
        <n v="25"/>
        <n v="25.115"/>
        <n v="25.135"/>
        <n v="25.154"/>
        <n v="25.25"/>
        <n v="25.346"/>
        <n v="25.365"/>
        <n v="25.385"/>
        <n v="25.423"/>
        <n v="25.5"/>
        <n v="25.577"/>
        <n v="25.692"/>
        <n v="25.712"/>
        <n v="25.731"/>
        <n v="25.827"/>
        <n v="26"/>
        <n v="26.192"/>
        <n v="26.288"/>
        <n v="26.365"/>
        <n v="26.519"/>
        <n v="26.596"/>
        <n v="26.731"/>
        <n v="26.942"/>
        <n v="27.077"/>
        <n v="27.115"/>
        <n v="27.135"/>
        <n v="27.173"/>
        <n v="27.25"/>
        <n v="27.385"/>
        <n v="27.423"/>
        <n v="27.558"/>
        <n v="27.654"/>
        <n v="27.712"/>
        <n v="28.038"/>
        <n v="28.212"/>
        <n v="28.288"/>
        <n v="28.481"/>
        <n v="28.538"/>
        <n v="28.615"/>
        <n v="28.635"/>
        <n v="28.654"/>
        <n v="28.827"/>
        <n v="29"/>
        <n v="29.058"/>
        <n v="29.077"/>
        <n v="29.096"/>
        <n v="29.692"/>
        <n v="29.827"/>
        <n v="30.231"/>
        <n v="30.442"/>
        <n v="30.519"/>
        <n v="30.923"/>
        <n v="31.558"/>
        <n v="31.923"/>
        <n v="32.308"/>
        <n v="32.423"/>
        <n v="32.519"/>
        <n v="32.846"/>
        <n v="32.904"/>
        <n v="33.038"/>
        <n v="33.538"/>
        <n v="34"/>
        <n v="34.038"/>
        <n v="34.269"/>
        <n v="34.288"/>
        <n v="34.423"/>
        <n v="34.731"/>
        <n v="35.019"/>
        <n v="35.096"/>
        <n v="35.404"/>
        <n v="35.596"/>
        <n v="35.615"/>
        <n v="35.827"/>
        <n v="35.904"/>
        <n v="35.942"/>
        <n v="36.058"/>
        <n v="36.481"/>
        <n v="36.596"/>
        <n v="36.712"/>
        <n v="36.885"/>
        <n v="37.115"/>
        <n v="37.135"/>
        <n v="37.154"/>
        <n v="37.231"/>
        <n v="37.346"/>
        <n v="37.462"/>
        <n v="37.577"/>
        <n v="38.308"/>
        <n v="38.423"/>
        <n v="38.538"/>
        <n v="38.615"/>
        <n v="38.846"/>
        <n v="39.769"/>
        <n v="39.827"/>
        <n v="39.942"/>
        <n v="39.962"/>
        <n v="40.231"/>
        <n v="40.269"/>
        <n v="40.442"/>
        <n v="41"/>
        <n v="41.019"/>
        <n v="41.231"/>
        <n v="41.327"/>
        <n v="41.5"/>
        <n v="41.635"/>
        <n v="41.923"/>
        <n v="41.981"/>
        <n v="42.269"/>
        <n v="42.404"/>
        <n v="42.808"/>
        <n v="42.981"/>
        <n v="43.577"/>
        <n v="43.654"/>
        <n v="43.673"/>
        <n v="43.846"/>
        <n v="44.115"/>
        <n v="44.635"/>
        <n v="45.115"/>
        <n v="45.5"/>
        <n v="45.827"/>
        <n v="45.904"/>
        <n v="46.173"/>
        <n v="47.038"/>
        <n v="47.538"/>
        <n v="47.75"/>
        <n v="48.288"/>
        <n v="48.365"/>
        <n v="48.923"/>
        <n v="49"/>
        <n v="50.058"/>
        <n v="50.115"/>
        <n v="50.154"/>
        <n v="50.558"/>
        <n v="50.692"/>
        <n v="51.038"/>
        <n v="51.077"/>
        <n v="51.462"/>
        <n v="51.538"/>
        <n v="51.731"/>
        <n v="52.442"/>
        <n v="53.308"/>
        <n v="53.404"/>
        <n v="53.692"/>
        <n v="53.769"/>
        <n v="54.019"/>
        <n v="54.173"/>
        <n v="54.385"/>
        <n v="54.538"/>
        <n v="54.731"/>
        <n v="54.865"/>
        <n v="55.769"/>
        <n v="56.538"/>
        <n v="56.692"/>
        <n v="56.846"/>
        <n v="57.077"/>
        <n v="57.481"/>
        <n v="58.365"/>
        <n v="58.846"/>
        <n v="59.269"/>
        <n v="59.75"/>
        <n v="60.269"/>
        <n v="60.538"/>
        <n v="61.077"/>
        <n v="61.115"/>
        <n v="61.327"/>
        <n v="61.423"/>
        <n v="62.288"/>
        <n v="64.038"/>
        <n v="66.692"/>
        <n v="66.769"/>
        <n v="66.981"/>
        <n v="67.135"/>
        <n v="67.538"/>
        <n v="68.558"/>
        <n v="68.885"/>
        <n v="69.019"/>
        <n v="69.885"/>
        <n v="70.577"/>
        <n v="71.269"/>
        <n v="71.327"/>
        <n v="71.346"/>
        <n v="71.981"/>
        <n v="72.154"/>
        <n v="74.442"/>
        <n v="74.462"/>
        <n v="74.788"/>
        <n v="76.808"/>
        <n v="77.058"/>
        <n v="77.115"/>
        <n v="77.596"/>
        <n v="78.558"/>
        <n v="79.288"/>
        <n v="80.865"/>
        <n v="80.904"/>
        <n v="81.423"/>
        <n v="82.096"/>
        <n v="85.019"/>
        <n v="86.096"/>
        <n v="88.019"/>
        <n v="88.269"/>
        <n v="89.923"/>
        <n v="93.058"/>
        <n v="94.212"/>
        <n v="96.173"/>
        <n v="97.5"/>
        <n v="98.654"/>
        <n v="98.827"/>
        <n v="98.942"/>
        <n v="98.962"/>
        <n v="100.058"/>
        <n v="100.865"/>
        <n v="101.846"/>
        <n v="103.019"/>
        <n v="103.615"/>
        <n v="105.981"/>
        <n v="111.058"/>
        <n v="113.942"/>
        <n v="114.962"/>
        <n v="123.865"/>
        <n v="128.038"/>
        <n v="130.673"/>
        <n v="138.442"/>
        <n v="138.827"/>
        <n v="144.442"/>
        <n v="144.75"/>
        <n v="146.212"/>
        <n v="146.308"/>
        <n v="147.808"/>
        <n v="153.596"/>
        <n v="158.096"/>
        <n v="172.327"/>
        <n v="174.5"/>
        <n v="177.019"/>
        <n v="181.25"/>
        <n v="188.962"/>
        <n v="196"/>
        <n v="198.327"/>
        <n v="198.5"/>
        <n v="199.154"/>
        <n v="199.558"/>
        <n v="214.058"/>
        <n v="215.115"/>
        <n v="216.365"/>
        <n v="222.269"/>
        <n v="232.288"/>
        <n v="241.442"/>
        <n v="244.019"/>
        <n v="253.019"/>
        <n v="280.115"/>
        <n v="284.173"/>
        <n v="289.904"/>
        <n v="297.212"/>
        <n v="297.788"/>
        <n v="333.538"/>
        <n v="345.308"/>
        <n v="397.673"/>
        <n v="484.058"/>
        <n v="1103.712"/>
      </sharedItems>
    </cacheField>
    <cacheField name="CV" numFmtId="0">
      <sharedItems containsSemiMixedTypes="0" containsString="0" containsNumber="1" minValue="0.244" maxValue="9" count="559">
        <n v="0.244"/>
        <n v="0.247"/>
        <n v="0.264"/>
        <n v="0.268"/>
        <n v="0.269"/>
        <n v="0.272"/>
        <n v="0.274"/>
        <n v="0.275"/>
        <n v="0.276"/>
        <n v="0.277"/>
        <n v="0.282"/>
        <n v="0.283"/>
        <n v="0.284"/>
        <n v="0.285"/>
        <n v="0.286"/>
        <n v="0.287"/>
        <n v="0.288"/>
        <n v="0.289"/>
        <n v="0.29"/>
        <n v="0.291"/>
        <n v="0.293"/>
        <n v="0.294"/>
        <n v="0.296"/>
        <n v="0.297"/>
        <n v="0.298"/>
        <n v="0.299"/>
        <n v="0.3"/>
        <n v="0.301"/>
        <n v="0.302"/>
        <n v="0.303"/>
        <n v="0.304"/>
        <n v="0.305"/>
        <n v="0.306"/>
        <n v="0.307"/>
        <n v="0.308"/>
        <n v="0.309"/>
        <n v="0.31"/>
        <n v="0.311"/>
        <n v="0.312"/>
        <n v="0.313"/>
        <n v="0.314"/>
        <n v="0.315"/>
        <n v="0.316"/>
        <n v="0.318"/>
        <n v="0.319"/>
        <n v="0.32"/>
        <n v="0.321"/>
        <n v="0.322"/>
        <n v="0.323"/>
        <n v="0.324"/>
        <n v="0.325"/>
        <n v="0.326"/>
        <n v="0.327"/>
        <n v="0.328"/>
        <n v="0.329"/>
        <n v="0.33"/>
        <n v="0.331"/>
        <n v="0.332"/>
        <n v="0.333"/>
        <n v="0.334"/>
        <n v="0.335"/>
        <n v="0.336"/>
        <n v="0.337"/>
        <n v="0.338"/>
        <n v="0.339"/>
        <n v="0.34"/>
        <n v="0.341"/>
        <n v="0.342"/>
        <n v="0.343"/>
        <n v="0.344"/>
        <n v="0.345"/>
        <n v="0.346"/>
        <n v="0.347"/>
        <n v="0.348"/>
        <n v="0.349"/>
        <n v="0.35"/>
        <n v="0.351"/>
        <n v="0.352"/>
        <n v="0.353"/>
        <n v="0.354"/>
        <n v="0.355"/>
        <n v="0.356"/>
        <n v="0.357"/>
        <n v="0.358"/>
        <n v="0.359"/>
        <n v="0.36"/>
        <n v="0.361"/>
        <n v="0.362"/>
        <n v="0.363"/>
        <n v="0.364"/>
        <n v="0.365"/>
        <n v="0.366"/>
        <n v="0.367"/>
        <n v="0.368"/>
        <n v="0.369"/>
        <n v="0.37"/>
        <n v="0.372"/>
        <n v="0.374"/>
        <n v="0.375"/>
        <n v="0.376"/>
        <n v="0.378"/>
        <n v="0.379"/>
        <n v="0.38"/>
        <n v="0.381"/>
        <n v="0.383"/>
        <n v="0.385"/>
        <n v="0.387"/>
        <n v="0.388"/>
        <n v="0.389"/>
        <n v="0.39"/>
        <n v="0.391"/>
        <n v="0.392"/>
        <n v="0.394"/>
        <n v="0.4"/>
        <n v="0.404"/>
        <n v="0.405"/>
        <n v="0.409"/>
        <n v="0.412"/>
        <n v="0.418"/>
        <n v="0.419"/>
        <n v="0.421"/>
        <n v="0.427"/>
        <n v="0.431"/>
        <n v="0.432"/>
        <n v="0.435"/>
        <n v="0.437"/>
        <n v="0.438"/>
        <n v="0.44"/>
        <n v="0.441"/>
        <n v="0.442"/>
        <n v="0.448"/>
        <n v="0.449"/>
        <n v="0.454"/>
        <n v="0.457"/>
        <n v="0.458"/>
        <n v="0.459"/>
        <n v="0.46"/>
        <n v="0.461"/>
        <n v="0.462"/>
        <n v="0.463"/>
        <n v="0.464"/>
        <n v="0.465"/>
        <n v="0.467"/>
        <n v="0.469"/>
        <n v="0.471"/>
        <n v="0.472"/>
        <n v="0.473"/>
        <n v="0.474"/>
        <n v="0.476"/>
        <n v="0.477"/>
        <n v="0.478"/>
        <n v="0.479"/>
        <n v="0.48"/>
        <n v="0.482"/>
        <n v="0.483"/>
        <n v="0.484"/>
        <n v="0.485"/>
        <n v="0.487"/>
        <n v="0.488"/>
        <n v="0.489"/>
        <n v="0.49"/>
        <n v="0.491"/>
        <n v="0.492"/>
        <n v="0.493"/>
        <n v="0.494"/>
        <n v="0.495"/>
        <n v="0.496"/>
        <n v="0.498"/>
        <n v="0.5"/>
        <n v="0.501"/>
        <n v="0.502"/>
        <n v="0.503"/>
        <n v="0.505"/>
        <n v="0.506"/>
        <n v="0.507"/>
        <n v="0.508"/>
        <n v="0.51"/>
        <n v="0.511"/>
        <n v="0.512"/>
        <n v="0.514"/>
        <n v="0.515"/>
        <n v="0.516"/>
        <n v="0.517"/>
        <n v="0.518"/>
        <n v="0.519"/>
        <n v="0.52"/>
        <n v="0.521"/>
        <n v="0.522"/>
        <n v="0.523"/>
        <n v="0.525"/>
        <n v="0.526"/>
        <n v="0.527"/>
        <n v="0.528"/>
        <n v="0.529"/>
        <n v="0.53"/>
        <n v="0.531"/>
        <n v="0.532"/>
        <n v="0.533"/>
        <n v="0.534"/>
        <n v="0.535"/>
        <n v="0.536"/>
        <n v="0.537"/>
        <n v="0.538"/>
        <n v="0.539"/>
        <n v="0.54"/>
        <n v="0.541"/>
        <n v="0.542"/>
        <n v="0.543"/>
        <n v="0.544"/>
        <n v="0.545"/>
        <n v="0.546"/>
        <n v="0.547"/>
        <n v="0.548"/>
        <n v="0.549"/>
        <n v="0.55"/>
        <n v="0.551"/>
        <n v="0.552"/>
        <n v="0.553"/>
        <n v="0.554"/>
        <n v="0.555"/>
        <n v="0.556"/>
        <n v="0.557"/>
        <n v="0.558"/>
        <n v="0.559"/>
        <n v="0.56"/>
        <n v="0.561"/>
        <n v="0.562"/>
        <n v="0.563"/>
        <n v="0.564"/>
        <n v="0.566"/>
        <n v="0.567"/>
        <n v="0.568"/>
        <n v="0.569"/>
        <n v="0.57"/>
        <n v="0.571"/>
        <n v="0.572"/>
        <n v="0.573"/>
        <n v="0.574"/>
        <n v="0.575"/>
        <n v="0.576"/>
        <n v="0.577"/>
        <n v="0.579"/>
        <n v="0.58"/>
        <n v="0.581"/>
        <n v="0.582"/>
        <n v="0.583"/>
        <n v="0.584"/>
        <n v="0.586"/>
        <n v="0.587"/>
        <n v="0.588"/>
        <n v="0.589"/>
        <n v="0.59"/>
        <n v="0.592"/>
        <n v="0.593"/>
        <n v="0.594"/>
        <n v="0.595"/>
        <n v="0.596"/>
        <n v="0.597"/>
        <n v="0.598"/>
        <n v="0.599"/>
        <n v="0.6"/>
        <n v="0.601"/>
        <n v="0.602"/>
        <n v="0.603"/>
        <n v="0.604"/>
        <n v="0.605"/>
        <n v="0.606"/>
        <n v="0.607"/>
        <n v="0.608"/>
        <n v="0.609"/>
        <n v="0.61"/>
        <n v="0.611"/>
        <n v="0.612"/>
        <n v="0.613"/>
        <n v="0.614"/>
        <n v="0.615"/>
        <n v="0.616"/>
        <n v="0.617"/>
        <n v="0.618"/>
        <n v="0.62"/>
        <n v="0.621"/>
        <n v="0.622"/>
        <n v="0.623"/>
        <n v="0.624"/>
        <n v="0.626"/>
        <n v="0.627"/>
        <n v="0.628"/>
        <n v="0.63"/>
        <n v="0.631"/>
        <n v="0.632"/>
        <n v="0.634"/>
        <n v="0.635"/>
        <n v="0.636"/>
        <n v="0.637"/>
        <n v="0.639"/>
        <n v="0.64"/>
        <n v="0.643"/>
        <n v="0.644"/>
        <n v="0.645"/>
        <n v="0.647"/>
        <n v="0.648"/>
        <n v="0.649"/>
        <n v="0.65"/>
        <n v="0.651"/>
        <n v="0.652"/>
        <n v="0.655"/>
        <n v="0.656"/>
        <n v="0.659"/>
        <n v="0.66"/>
        <n v="0.661"/>
        <n v="0.666"/>
        <n v="0.668"/>
        <n v="0.67"/>
        <n v="0.674"/>
        <n v="0.675"/>
        <n v="0.678"/>
        <n v="0.679"/>
        <n v="0.686"/>
        <n v="0.689"/>
        <n v="0.691"/>
        <n v="0.697"/>
        <n v="0.7"/>
        <n v="0.702"/>
        <n v="0.705"/>
        <n v="0.706"/>
        <n v="0.708"/>
        <n v="0.714"/>
        <n v="0.718"/>
        <n v="0.721"/>
        <n v="0.723"/>
        <n v="0.729"/>
        <n v="0.733"/>
        <n v="0.743"/>
        <n v="0.753"/>
        <n v="0.754"/>
        <n v="0.755"/>
        <n v="0.759"/>
        <n v="0.761"/>
        <n v="0.763"/>
        <n v="0.765"/>
        <n v="0.767"/>
        <n v="0.768"/>
        <n v="0.769"/>
        <n v="0.772"/>
        <n v="0.775"/>
        <n v="0.778"/>
        <n v="0.78"/>
        <n v="0.784"/>
        <n v="0.785"/>
        <n v="0.787"/>
        <n v="0.788"/>
        <n v="0.789"/>
        <n v="0.793"/>
        <n v="0.794"/>
        <n v="0.795"/>
        <n v="0.797"/>
        <n v="0.803"/>
        <n v="0.804"/>
        <n v="0.807"/>
        <n v="0.808"/>
        <n v="0.809"/>
        <n v="0.81"/>
        <n v="0.811"/>
        <n v="0.812"/>
        <n v="0.815"/>
        <n v="0.816"/>
        <n v="0.817"/>
        <n v="0.819"/>
        <n v="0.82"/>
        <n v="0.821"/>
        <n v="0.822"/>
        <n v="0.823"/>
        <n v="0.824"/>
        <n v="0.825"/>
        <n v="0.826"/>
        <n v="0.827"/>
        <n v="0.831"/>
        <n v="0.832"/>
        <n v="0.836"/>
        <n v="0.839"/>
        <n v="0.84"/>
        <n v="0.843"/>
        <n v="0.844"/>
        <n v="0.845"/>
        <n v="0.848"/>
        <n v="0.85"/>
        <n v="0.851"/>
        <n v="0.852"/>
        <n v="0.856"/>
        <n v="0.859"/>
        <n v="0.863"/>
        <n v="0.864"/>
        <n v="0.867"/>
        <n v="0.868"/>
        <n v="0.871"/>
        <n v="0.872"/>
        <n v="0.873"/>
        <n v="0.874"/>
        <n v="0.875"/>
        <n v="0.876"/>
        <n v="0.878"/>
        <n v="0.879"/>
        <n v="0.881"/>
        <n v="0.882"/>
        <n v="0.883"/>
        <n v="0.884"/>
        <n v="0.885"/>
        <n v="0.886"/>
        <n v="0.887"/>
        <n v="0.888"/>
        <n v="0.889"/>
        <n v="0.891"/>
        <n v="0.894"/>
        <n v="0.895"/>
        <n v="0.897"/>
        <n v="0.899"/>
        <n v="0.9"/>
        <n v="0.902"/>
        <n v="0.903"/>
        <n v="0.905"/>
        <n v="0.906"/>
        <n v="0.907"/>
        <n v="0.908"/>
        <n v="0.909"/>
        <n v="0.91"/>
        <n v="0.913"/>
        <n v="0.914"/>
        <n v="0.915"/>
        <n v="0.916"/>
        <n v="0.917"/>
        <n v="0.919"/>
        <n v="0.92"/>
        <n v="0.921"/>
        <n v="0.922"/>
        <n v="0.923"/>
        <n v="0.924"/>
        <n v="0.925"/>
        <n v="0.926"/>
        <n v="0.927"/>
        <n v="0.93"/>
        <n v="0.931"/>
        <n v="0.933"/>
        <n v="0.934"/>
        <n v="0.936"/>
        <n v="0.937"/>
        <n v="0.938"/>
        <n v="0.94"/>
        <n v="0.941"/>
        <n v="0.942"/>
        <n v="0.943"/>
        <n v="0.944"/>
        <n v="0.945"/>
        <n v="0.95"/>
        <n v="0.952"/>
        <n v="0.955"/>
        <n v="0.956"/>
        <n v="0.957"/>
        <n v="0.959"/>
        <n v="0.96"/>
        <n v="0.962"/>
        <n v="0.963"/>
        <n v="0.964"/>
        <n v="0.967"/>
        <n v="0.969"/>
        <n v="0.974"/>
        <n v="0.976"/>
        <n v="0.977"/>
        <n v="0.978"/>
        <n v="0.979"/>
        <n v="0.982"/>
        <n v="0.983"/>
        <n v="0.985"/>
        <n v="0.986"/>
        <n v="0.987"/>
        <n v="0.989"/>
        <n v="0.99"/>
        <n v="0.991"/>
        <n v="0.995"/>
        <n v="0.996"/>
        <n v="0.998"/>
        <n v="0.999"/>
        <n v="1"/>
        <n v="1.001"/>
        <n v="1.002"/>
        <n v="1.003"/>
        <n v="1.005"/>
        <n v="1.008"/>
        <n v="1.01"/>
        <n v="1.012"/>
        <n v="1.013"/>
        <n v="1.015"/>
        <n v="1.018"/>
        <n v="1.02"/>
        <n v="1.021"/>
        <n v="1.027"/>
        <n v="1.028"/>
        <n v="1.029"/>
        <n v="1.034"/>
        <n v="1.036"/>
        <n v="1.037"/>
        <n v="1.039"/>
        <n v="1.049"/>
        <n v="1.054"/>
        <n v="1.055"/>
        <n v="1.059"/>
        <n v="1.062"/>
        <n v="1.064"/>
        <n v="1.066"/>
        <n v="1.069"/>
        <n v="1.07"/>
        <n v="1.075"/>
        <n v="1.079"/>
        <n v="1.08"/>
        <n v="1.082"/>
        <n v="1.094"/>
        <n v="1.099"/>
        <n v="1.104"/>
        <n v="1.106"/>
        <n v="1.109"/>
        <n v="1.11"/>
        <n v="1.111"/>
        <n v="1.113"/>
        <n v="1.114"/>
        <n v="1.115"/>
        <n v="1.12"/>
        <n v="1.123"/>
        <n v="1.144"/>
        <n v="1.148"/>
        <n v="1.166"/>
        <n v="1.168"/>
        <n v="1.171"/>
        <n v="1.174"/>
        <n v="1.177"/>
        <n v="1.18"/>
        <n v="1.191"/>
        <n v="1.215"/>
        <n v="1.236"/>
        <n v="1.265"/>
        <n v="1.275"/>
        <n v="1.28"/>
        <n v="1.318"/>
        <n v="1.33"/>
        <n v="1.441"/>
        <n v="1.5"/>
        <n v="1.543"/>
        <n v="1.571"/>
        <n v="1.648"/>
        <n v="1.732"/>
        <n v="1.826"/>
        <n v="2.049"/>
        <n v="2.345"/>
        <n v="2.535"/>
        <n v="2.669"/>
        <n v="2.769"/>
        <n v="3.464"/>
        <n v="4.041"/>
        <n v="5"/>
        <n v="7.141"/>
        <n v="9"/>
      </sharedItems>
    </cacheField>
    <cacheField name="ABC" numFmtId="0">
      <sharedItems count="3">
        <s v="A"/>
        <s v="B"/>
        <s v="C"/>
      </sharedItems>
    </cacheField>
    <cacheField name="XYZ" numFmtId="0">
      <sharedItems count="3">
        <s v="X"/>
        <s v="Y"/>
        <s v="Z"/>
      </sharedItems>
    </cacheField>
    <cacheField name="Lead Time (wks)" numFmtId="0">
      <sharedItems containsSemiMixedTypes="0" containsString="0" containsNumber="1" containsInteger="1" minValue="2" maxValue="6" count="4">
        <n v="2"/>
        <n v="3"/>
        <n v="4"/>
        <n v="6"/>
      </sharedItems>
    </cacheField>
    <cacheField name="On Hand" numFmtId="0">
      <sharedItems containsSemiMixedTypes="0" containsString="0" containsNumber="1" containsInteger="1" minValue="0" maxValue="12369" count="41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2"/>
        <n v="113"/>
        <n v="114"/>
        <n v="115"/>
        <n v="116"/>
        <n v="118"/>
        <n v="119"/>
        <n v="120"/>
        <n v="122"/>
        <n v="123"/>
        <n v="124"/>
        <n v="125"/>
        <n v="126"/>
        <n v="127"/>
        <n v="128"/>
        <n v="129"/>
        <n v="130"/>
        <n v="132"/>
        <n v="133"/>
        <n v="134"/>
        <n v="135"/>
        <n v="136"/>
        <n v="137"/>
        <n v="138"/>
        <n v="139"/>
        <n v="140"/>
        <n v="141"/>
        <n v="142"/>
        <n v="143"/>
        <n v="145"/>
        <n v="146"/>
        <n v="147"/>
        <n v="148"/>
        <n v="149"/>
        <n v="150"/>
        <n v="151"/>
        <n v="152"/>
        <n v="153"/>
        <n v="154"/>
        <n v="155"/>
        <n v="157"/>
        <n v="159"/>
        <n v="160"/>
        <n v="161"/>
        <n v="162"/>
        <n v="163"/>
        <n v="164"/>
        <n v="165"/>
        <n v="167"/>
        <n v="168"/>
        <n v="169"/>
        <n v="170"/>
        <n v="171"/>
        <n v="173"/>
        <n v="174"/>
        <n v="175"/>
        <n v="176"/>
        <n v="177"/>
        <n v="179"/>
        <n v="181"/>
        <n v="183"/>
        <n v="184"/>
        <n v="186"/>
        <n v="187"/>
        <n v="188"/>
        <n v="191"/>
        <n v="192"/>
        <n v="193"/>
        <n v="194"/>
        <n v="196"/>
        <n v="197"/>
        <n v="198"/>
        <n v="201"/>
        <n v="202"/>
        <n v="203"/>
        <n v="204"/>
        <n v="206"/>
        <n v="207"/>
        <n v="211"/>
        <n v="214"/>
        <n v="217"/>
        <n v="219"/>
        <n v="220"/>
        <n v="221"/>
        <n v="222"/>
        <n v="223"/>
        <n v="224"/>
        <n v="225"/>
        <n v="228"/>
        <n v="230"/>
        <n v="233"/>
        <n v="234"/>
        <n v="239"/>
        <n v="240"/>
        <n v="242"/>
        <n v="243"/>
        <n v="247"/>
        <n v="248"/>
        <n v="249"/>
        <n v="250"/>
        <n v="252"/>
        <n v="258"/>
        <n v="259"/>
        <n v="265"/>
        <n v="267"/>
        <n v="268"/>
        <n v="269"/>
        <n v="270"/>
        <n v="273"/>
        <n v="274"/>
        <n v="276"/>
        <n v="278"/>
        <n v="279"/>
        <n v="280"/>
        <n v="286"/>
        <n v="289"/>
        <n v="292"/>
        <n v="295"/>
        <n v="296"/>
        <n v="297"/>
        <n v="298"/>
        <n v="303"/>
        <n v="304"/>
        <n v="307"/>
        <n v="309"/>
        <n v="313"/>
        <n v="315"/>
        <n v="321"/>
        <n v="325"/>
        <n v="327"/>
        <n v="329"/>
        <n v="330"/>
        <n v="331"/>
        <n v="333"/>
        <n v="335"/>
        <n v="336"/>
        <n v="337"/>
        <n v="340"/>
        <n v="341"/>
        <n v="345"/>
        <n v="349"/>
        <n v="351"/>
        <n v="352"/>
        <n v="353"/>
        <n v="359"/>
        <n v="360"/>
        <n v="363"/>
        <n v="364"/>
        <n v="367"/>
        <n v="371"/>
        <n v="372"/>
        <n v="374"/>
        <n v="376"/>
        <n v="381"/>
        <n v="382"/>
        <n v="384"/>
        <n v="386"/>
        <n v="387"/>
        <n v="389"/>
        <n v="398"/>
        <n v="405"/>
        <n v="409"/>
        <n v="410"/>
        <n v="412"/>
        <n v="416"/>
        <n v="420"/>
        <n v="422"/>
        <n v="426"/>
        <n v="431"/>
        <n v="434"/>
        <n v="445"/>
        <n v="446"/>
        <n v="448"/>
        <n v="455"/>
        <n v="462"/>
        <n v="464"/>
        <n v="467"/>
        <n v="468"/>
        <n v="471"/>
        <n v="473"/>
        <n v="475"/>
        <n v="479"/>
        <n v="503"/>
        <n v="504"/>
        <n v="508"/>
        <n v="510"/>
        <n v="512"/>
        <n v="513"/>
        <n v="515"/>
        <n v="523"/>
        <n v="526"/>
        <n v="528"/>
        <n v="534"/>
        <n v="536"/>
        <n v="549"/>
        <n v="568"/>
        <n v="569"/>
        <n v="578"/>
        <n v="580"/>
        <n v="587"/>
        <n v="589"/>
        <n v="592"/>
        <n v="595"/>
        <n v="608"/>
        <n v="609"/>
        <n v="613"/>
        <n v="621"/>
        <n v="630"/>
        <n v="632"/>
        <n v="633"/>
        <n v="634"/>
        <n v="643"/>
        <n v="661"/>
        <n v="663"/>
        <n v="668"/>
        <n v="671"/>
        <n v="681"/>
        <n v="700"/>
        <n v="702"/>
        <n v="725"/>
        <n v="758"/>
        <n v="760"/>
        <n v="761"/>
        <n v="763"/>
        <n v="766"/>
        <n v="769"/>
        <n v="771"/>
        <n v="779"/>
        <n v="803"/>
        <n v="806"/>
        <n v="808"/>
        <n v="810"/>
        <n v="816"/>
        <n v="825"/>
        <n v="833"/>
        <n v="846"/>
        <n v="857"/>
        <n v="859"/>
        <n v="864"/>
        <n v="872"/>
        <n v="876"/>
        <n v="892"/>
        <n v="895"/>
        <n v="903"/>
        <n v="932"/>
        <n v="959"/>
        <n v="964"/>
        <n v="984"/>
        <n v="990"/>
        <n v="992"/>
        <n v="1006"/>
        <n v="1039"/>
        <n v="1065"/>
        <n v="1094"/>
        <n v="1095"/>
        <n v="1101"/>
        <n v="1107"/>
        <n v="1110"/>
        <n v="1139"/>
        <n v="1147"/>
        <n v="1193"/>
        <n v="1199"/>
        <n v="1203"/>
        <n v="1208"/>
        <n v="1229"/>
        <n v="1240"/>
        <n v="1261"/>
        <n v="1292"/>
        <n v="1321"/>
        <n v="1331"/>
        <n v="1410"/>
        <n v="1413"/>
        <n v="1418"/>
        <n v="1420"/>
        <n v="1443"/>
        <n v="1505"/>
        <n v="1514"/>
        <n v="1531"/>
        <n v="1601"/>
        <n v="1612"/>
        <n v="1619"/>
        <n v="1671"/>
        <n v="1728"/>
        <n v="1793"/>
        <n v="1900"/>
        <n v="2080"/>
        <n v="2105"/>
        <n v="2183"/>
        <n v="2445"/>
        <n v="2452"/>
        <n v="2558"/>
        <n v="2642"/>
        <n v="2719"/>
        <n v="2948"/>
        <n v="3018"/>
        <n v="3073"/>
        <n v="4266"/>
        <n v="6345"/>
        <n v="8722"/>
        <n v="12369"/>
      </sharedItems>
    </cacheField>
    <cacheField name="Annual Revenue" numFmtId="0">
      <sharedItems containsSemiMixedTypes="0" containsString="0" containsNumber="1" minValue="0" maxValue="13064368.59" count="1195">
        <n v="0"/>
        <n v="148.6"/>
        <n v="194.5"/>
        <n v="212.69"/>
        <n v="241.07"/>
        <n v="564.64"/>
        <n v="571.47"/>
        <n v="600.42"/>
        <n v="697.49"/>
        <n v="724.59"/>
        <n v="1054.28"/>
        <n v="1059.9"/>
        <n v="1137.51"/>
        <n v="1233.4"/>
        <n v="1642.65"/>
        <n v="1717.84"/>
        <n v="1736"/>
        <n v="1959.88"/>
        <n v="2210.32"/>
        <n v="2228.4"/>
        <n v="2236.28"/>
        <n v="2361.4"/>
        <n v="2385.11"/>
        <n v="3142.92"/>
        <n v="3175.2"/>
        <n v="3191"/>
        <n v="3244.86"/>
        <n v="3284.72"/>
        <n v="3321.85"/>
        <n v="3463.4"/>
        <n v="3482.92"/>
        <n v="3510.98"/>
        <n v="3546.41"/>
        <n v="3558.64"/>
        <n v="3821.12"/>
        <n v="3927.68"/>
        <n v="4182.9"/>
        <n v="4254.8"/>
        <n v="4265.58"/>
        <n v="4336.56"/>
        <n v="4448.34"/>
        <n v="4457.4"/>
        <n v="4572.6"/>
        <n v="4628.55"/>
        <n v="4745.75"/>
        <n v="4760.8"/>
        <n v="4947.18"/>
        <n v="5070.34"/>
        <n v="5223.5"/>
        <n v="5366.1"/>
        <n v="5446.56"/>
        <n v="5565.47"/>
        <n v="5576.62"/>
        <n v="5648.16"/>
        <n v="6089.79"/>
        <n v="6221.07"/>
        <n v="6343.2"/>
        <n v="6499.84"/>
        <n v="6512.82"/>
        <n v="6566.82"/>
        <n v="6645.78"/>
        <n v="6742.56"/>
        <n v="6816.16"/>
        <n v="6868.88"/>
        <n v="6910.92"/>
        <n v="6930.7"/>
        <n v="7194.44"/>
        <n v="7260"/>
        <n v="7337.88"/>
        <n v="7381.08"/>
        <n v="7396.56"/>
        <n v="7405.46"/>
        <n v="7525.8"/>
        <n v="7556.49"/>
        <n v="7584.72"/>
        <n v="7623.45"/>
        <n v="7854.67"/>
        <n v="8085.87"/>
        <n v="8121.76"/>
        <n v="8138"/>
        <n v="8481.85"/>
        <n v="8612.56"/>
        <n v="8797.8"/>
        <n v="8832.15"/>
        <n v="8947.44"/>
        <n v="9004.82"/>
        <n v="9012.16"/>
        <n v="9060.1"/>
        <n v="9116.01"/>
        <n v="9228.69"/>
        <n v="9244.62"/>
        <n v="9317.98"/>
        <n v="9345.15"/>
        <n v="9345.54"/>
        <n v="9446.94"/>
        <n v="9552.96"/>
        <n v="9566.6"/>
        <n v="9719.1"/>
        <n v="9893.06"/>
        <n v="9942.21"/>
        <n v="10018.73"/>
        <n v="10122.75"/>
        <n v="10425.2"/>
        <n v="10495.1"/>
        <n v="10526.34"/>
        <n v="10542.4"/>
        <n v="10627.26"/>
        <n v="10658.24"/>
        <n v="10787.14"/>
        <n v="10903.05"/>
        <n v="11203.36"/>
        <n v="11242.86"/>
        <n v="11317.12"/>
        <n v="11329.26"/>
        <n v="11334.84"/>
        <n v="11387.28"/>
        <n v="11439.48"/>
        <n v="11454.73"/>
        <n v="11624.55"/>
        <n v="11688.39"/>
        <n v="11711.25"/>
        <n v="11858.6"/>
        <n v="11861.58"/>
        <n v="11898.88"/>
        <n v="11898.99"/>
        <n v="11905"/>
        <n v="11960.6"/>
        <n v="11997.3"/>
        <n v="12240.55"/>
        <n v="12337.92"/>
        <n v="12373"/>
        <n v="12582"/>
        <n v="12586.14"/>
        <n v="12698.32"/>
        <n v="12865.22"/>
        <n v="12951.9"/>
        <n v="13148.66"/>
        <n v="13421.72"/>
        <n v="13513"/>
        <n v="13616.13"/>
        <n v="13746.45"/>
        <n v="13802.04"/>
        <n v="13808.97"/>
        <n v="13833.6"/>
        <n v="13852.62"/>
        <n v="13916.2"/>
        <n v="14041.56"/>
        <n v="14072.58"/>
        <n v="14123.42"/>
        <n v="14174.16"/>
        <n v="14305.28"/>
        <n v="14466.76"/>
        <n v="14482"/>
        <n v="14532.64"/>
        <n v="14554.21"/>
        <n v="14743.24"/>
        <n v="14761.6"/>
        <n v="14875.29"/>
        <n v="14960.4"/>
        <n v="14981.85"/>
        <n v="15048.95"/>
        <n v="15188.25"/>
        <n v="15278.1"/>
        <n v="15429.12"/>
        <n v="15480"/>
        <n v="15768"/>
        <n v="15835.24"/>
        <n v="15881.04"/>
        <n v="15969.85"/>
        <n v="16039"/>
        <n v="16049.68"/>
        <n v="16070.94"/>
        <n v="16300.56"/>
        <n v="16412.96"/>
        <n v="16474.59"/>
        <n v="16487.64"/>
        <n v="16777.2"/>
        <n v="16844.64"/>
        <n v="17116.8"/>
        <n v="17371.14"/>
        <n v="17545.95"/>
        <n v="17871.2"/>
        <n v="17958.08"/>
        <n v="17985.66"/>
        <n v="18055.52"/>
        <n v="18084.15"/>
        <n v="18188.95"/>
        <n v="18373.6"/>
        <n v="18493.28"/>
        <n v="18646.8"/>
        <n v="18775.57"/>
        <n v="18868.26"/>
        <n v="19068"/>
        <n v="19145.92"/>
        <n v="19264.63"/>
        <n v="19498.56"/>
        <n v="19668.83"/>
        <n v="19769.88"/>
        <n v="19877"/>
        <n v="19998.85"/>
        <n v="20197.45"/>
        <n v="20275.64"/>
        <n v="20332.62"/>
        <n v="20567.72"/>
        <n v="20903.32"/>
        <n v="20915.73"/>
        <n v="21117.91"/>
        <n v="21128.85"/>
        <n v="21164.64"/>
        <n v="21251.7"/>
        <n v="21426.2"/>
        <n v="21437.8"/>
        <n v="21619.5"/>
        <n v="21632.03"/>
        <n v="21654.91"/>
        <n v="21701.4"/>
        <n v="21776.85"/>
        <n v="21816.52"/>
        <n v="21928.98"/>
        <n v="22074.48"/>
        <n v="22188.25"/>
        <n v="22603.55"/>
        <n v="22688.82"/>
        <n v="22767.93"/>
        <n v="22784.33"/>
        <n v="22883.74"/>
        <n v="22944.6"/>
        <n v="22960.33"/>
        <n v="23120.72"/>
        <n v="23202.45"/>
        <n v="23238.46"/>
        <n v="23245.8"/>
        <n v="23266.1"/>
        <n v="23365.45"/>
        <n v="23468.5"/>
        <n v="23512.44"/>
        <n v="23702.33"/>
        <n v="24333.45"/>
        <n v="24528.96"/>
        <n v="24692.25"/>
        <n v="24975.66"/>
        <n v="25022.58"/>
        <n v="25107.3"/>
        <n v="25215.42"/>
        <n v="25552.68"/>
        <n v="25936.35"/>
        <n v="26062.8"/>
        <n v="26118.82"/>
        <n v="26147.88"/>
        <n v="26205.46"/>
        <n v="26367.2"/>
        <n v="26438.22"/>
        <n v="26480"/>
        <n v="26539.88"/>
        <n v="26776.75"/>
        <n v="26972.33"/>
        <n v="27379.36"/>
        <n v="27408.93"/>
        <n v="27886.25"/>
        <n v="27902.39"/>
        <n v="28383.8"/>
        <n v="28393.04"/>
        <n v="28426.2"/>
        <n v="28552.84"/>
        <n v="28554.07"/>
        <n v="28963.98"/>
        <n v="29117.88"/>
        <n v="29135.14"/>
        <n v="29257.76"/>
        <n v="29283.93"/>
        <n v="29326.12"/>
        <n v="29453.64"/>
        <n v="29458.26"/>
        <n v="29808.64"/>
        <n v="29934.45"/>
        <n v="29952"/>
        <n v="29975.76"/>
        <n v="29987.4"/>
        <n v="30048.35"/>
        <n v="30099.8"/>
        <n v="30129.84"/>
        <n v="30179.52"/>
        <n v="30228.9"/>
        <n v="30273.6"/>
        <n v="30341.22"/>
        <n v="30452.48"/>
        <n v="30535.38"/>
        <n v="30575.52"/>
        <n v="30610.02"/>
        <n v="30611.05"/>
        <n v="30762.04"/>
        <n v="31068.18"/>
        <n v="31230.32"/>
        <n v="31326.22"/>
        <n v="31417.1"/>
        <n v="31445"/>
        <n v="31609.84"/>
        <n v="31793.6"/>
        <n v="31799.34"/>
        <n v="31824.05"/>
        <n v="31830.57"/>
        <n v="32084.5"/>
        <n v="32228.3"/>
        <n v="32283.77"/>
        <n v="32385.34"/>
        <n v="32526.13"/>
        <n v="32692.14"/>
        <n v="32799.96"/>
        <n v="32911.32"/>
        <n v="33081.25"/>
        <n v="33126.75"/>
        <n v="33275.07"/>
        <n v="33328.32"/>
        <n v="33560"/>
        <n v="33614.7"/>
        <n v="33664.8"/>
        <n v="33845.7"/>
        <n v="33856.2"/>
        <n v="33912"/>
        <n v="34198.56"/>
        <n v="34239.92"/>
        <n v="34269.03"/>
        <n v="34301.8"/>
        <n v="34330.22"/>
        <n v="34342.22"/>
        <n v="34456.62"/>
        <n v="34510.33"/>
        <n v="34576.78"/>
        <n v="34729.5"/>
        <n v="34730"/>
        <n v="34769.93"/>
        <n v="34813.7"/>
        <n v="34987.91"/>
        <n v="35094.78"/>
        <n v="35208.09"/>
        <n v="35297.75"/>
        <n v="35359.29"/>
        <n v="35409.92"/>
        <n v="35665.08"/>
        <n v="35767.74"/>
        <n v="35828.46"/>
        <n v="36521.19"/>
        <n v="36609.3"/>
        <n v="36741.6"/>
        <n v="36907.08"/>
        <n v="37167.99"/>
        <n v="37505.35"/>
        <n v="37582"/>
        <n v="37597.56"/>
        <n v="37603.76"/>
        <n v="37745.1"/>
        <n v="37854.47"/>
        <n v="38808.99"/>
        <n v="38857.05"/>
        <n v="39033.25"/>
        <n v="39328.65"/>
        <n v="39405.39"/>
        <n v="39433.68"/>
        <n v="39569.2"/>
        <n v="39814.45"/>
        <n v="39864.96"/>
        <n v="39997.44"/>
        <n v="40000.82"/>
        <n v="40017.12"/>
        <n v="40267.88"/>
        <n v="40593.69"/>
        <n v="40746.25"/>
        <n v="41128"/>
        <n v="41323.14"/>
        <n v="41488.32"/>
        <n v="41488.5"/>
        <n v="41649.12"/>
        <n v="42033.69"/>
        <n v="42312.79"/>
        <n v="42355.92"/>
        <n v="42380.2"/>
        <n v="42530.36"/>
        <n v="42858.75"/>
        <n v="42920.44"/>
        <n v="42981.42"/>
        <n v="43575.06"/>
        <n v="43780"/>
        <n v="44127.03"/>
        <n v="44898.69"/>
        <n v="44899.76"/>
        <n v="45178.26"/>
        <n v="45194"/>
        <n v="45448.6"/>
        <n v="45488.51"/>
        <n v="45972.68"/>
        <n v="46735.34"/>
        <n v="46864.11"/>
        <n v="46932.48"/>
        <n v="47065.19"/>
        <n v="47326.08"/>
        <n v="47390.52"/>
        <n v="47826.26"/>
        <n v="47900.38"/>
        <n v="47984.1"/>
        <n v="48330.44"/>
        <n v="49164"/>
        <n v="49275.8"/>
        <n v="49540.4"/>
        <n v="49593.6"/>
        <n v="49733.6"/>
        <n v="49790.86"/>
        <n v="49869.4"/>
        <n v="49970"/>
        <n v="50608.24"/>
        <n v="50870.4"/>
        <n v="50899.98"/>
        <n v="50972.48"/>
        <n v="51096.24"/>
        <n v="51198.54"/>
        <n v="51394.5"/>
        <n v="51403.2"/>
        <n v="51482.4"/>
        <n v="51546.84"/>
        <n v="51559.56"/>
        <n v="51687.45"/>
        <n v="51739.44"/>
        <n v="51887.01"/>
        <n v="52257.33"/>
        <n v="52762.1"/>
        <n v="52797.08"/>
        <n v="53147.64"/>
        <n v="53372.88"/>
        <n v="53955.72"/>
        <n v="54305.64"/>
        <n v="54379.89"/>
        <n v="54592.2"/>
        <n v="54915.7"/>
        <n v="55186.25"/>
        <n v="55474.59"/>
        <n v="56180.04"/>
        <n v="56202.6"/>
        <n v="56305.72"/>
        <n v="56447.28"/>
        <n v="57240.88"/>
        <n v="57899.45"/>
        <n v="58148.59"/>
        <n v="58249.8"/>
        <n v="58563.78"/>
        <n v="58567.25"/>
        <n v="59165.42"/>
        <n v="59368.4"/>
        <n v="59431.62"/>
        <n v="59533.74"/>
        <n v="59763.2"/>
        <n v="60091.14"/>
        <n v="60129.3"/>
        <n v="60333.22"/>
        <n v="60822.6"/>
        <n v="61031.25"/>
        <n v="61081.82"/>
        <n v="61264.6"/>
        <n v="61274.4"/>
        <n v="61308.5"/>
        <n v="61377.73"/>
        <n v="61443.13"/>
        <n v="61541.48"/>
        <n v="62304.48"/>
        <n v="62741.14"/>
        <n v="62942.4"/>
        <n v="63304.14"/>
        <n v="63857.4"/>
        <n v="63918.4"/>
        <n v="64017.4"/>
        <n v="64041.45"/>
        <n v="64312.02"/>
        <n v="64477.84"/>
        <n v="65096"/>
        <n v="65186.37"/>
        <n v="65398.77"/>
        <n v="65761.56"/>
        <n v="65850.2"/>
        <n v="65952.81"/>
        <n v="66144.04"/>
        <n v="66199.14"/>
        <n v="66383.32"/>
        <n v="66752.4"/>
        <n v="66771.02"/>
        <n v="66801.84"/>
        <n v="67341.47"/>
        <n v="67545.45"/>
        <n v="67618.98"/>
        <n v="68006.61"/>
        <n v="68392.44"/>
        <n v="68539.6"/>
        <n v="68554.2"/>
        <n v="68627.72"/>
        <n v="68789.25"/>
        <n v="69558.28"/>
        <n v="69711"/>
        <n v="69898.4"/>
        <n v="70536.6"/>
        <n v="70644.1"/>
        <n v="71340.37"/>
        <n v="71460.8"/>
        <n v="71467.33"/>
        <n v="71484.98"/>
        <n v="71809.94"/>
        <n v="71849.52"/>
        <n v="71881.5"/>
        <n v="72184.28"/>
        <n v="72394.16"/>
        <n v="72613.98"/>
        <n v="72713.54"/>
        <n v="72928.96"/>
        <n v="73060.26"/>
        <n v="73127.44"/>
        <n v="73136.55"/>
        <n v="73421.24"/>
        <n v="73579.74"/>
        <n v="73617.84"/>
        <n v="73719.16"/>
        <n v="73740.35"/>
        <n v="74085.9"/>
        <n v="74276.4"/>
        <n v="74277.1"/>
        <n v="74344.96"/>
        <n v="74879.08"/>
        <n v="75006.36"/>
        <n v="75109.04"/>
        <n v="75110.37"/>
        <n v="75556.8"/>
        <n v="75607.74"/>
        <n v="75811.52"/>
        <n v="76036.8"/>
        <n v="76126.81"/>
        <n v="76188.64"/>
        <n v="76227.54"/>
        <n v="76243.2"/>
        <n v="76265.4"/>
        <n v="76534.85"/>
        <n v="76645.32"/>
        <n v="77607.75"/>
        <n v="78367.8"/>
        <n v="78420.18"/>
        <n v="79115.96"/>
        <n v="79394.16"/>
        <n v="79475.2"/>
        <n v="79494.8"/>
        <n v="80141.25"/>
        <n v="80197.23"/>
        <n v="80327.7"/>
        <n v="80346.08"/>
        <n v="80437.44"/>
        <n v="81435.85"/>
        <n v="82752.72"/>
        <n v="82920"/>
        <n v="82938.75"/>
        <n v="83094.06"/>
        <n v="83338.36"/>
        <n v="83347"/>
        <n v="83404.68"/>
        <n v="84093.91"/>
        <n v="84168"/>
        <n v="84555.2"/>
        <n v="85231.2"/>
        <n v="85269.06"/>
        <n v="85289.54"/>
        <n v="85961.92"/>
        <n v="86194.8"/>
        <n v="86399.61"/>
        <n v="86825.25"/>
        <n v="87544.08"/>
        <n v="88221.56"/>
        <n v="89222.93"/>
        <n v="89280.24"/>
        <n v="89410.5"/>
        <n v="89667.67"/>
        <n v="89758.2"/>
        <n v="89922"/>
        <n v="90062.6"/>
        <n v="90158"/>
        <n v="90195.4"/>
        <n v="90495.5"/>
        <n v="90535.12"/>
        <n v="90766.18"/>
        <n v="90799.38"/>
        <n v="91147.28"/>
        <n v="91365.12"/>
        <n v="91381.5"/>
        <n v="91603.05"/>
        <n v="91682.18"/>
        <n v="91914.24"/>
        <n v="92120.04"/>
        <n v="92536.86"/>
        <n v="92657.4"/>
        <n v="93040"/>
        <n v="93658.95"/>
        <n v="94159.98"/>
        <n v="94393.6"/>
        <n v="94446.88"/>
        <n v="94638.72"/>
        <n v="94646.65"/>
        <n v="94700.97"/>
        <n v="95634"/>
        <n v="95800.91"/>
        <n v="96026.86"/>
        <n v="96249.97"/>
        <n v="96335.44"/>
        <n v="96815.68"/>
        <n v="97051.06"/>
        <n v="97184.8"/>
        <n v="97268.4"/>
        <n v="97397.28"/>
        <n v="98598.6"/>
        <n v="99180.56"/>
        <n v="99248.94"/>
        <n v="99408.48"/>
        <n v="99744.8"/>
        <n v="101271.44"/>
        <n v="101579.48"/>
        <n v="101750.22"/>
        <n v="101784.9"/>
        <n v="101823.08"/>
        <n v="101941.84"/>
        <n v="102013.56"/>
        <n v="102196.82"/>
        <n v="102332.31"/>
        <n v="102775.5"/>
        <n v="103172.45"/>
        <n v="103230.88"/>
        <n v="103276.17"/>
        <n v="103290.39"/>
        <n v="104028.18"/>
        <n v="104391"/>
        <n v="104787.2"/>
        <n v="105027.67"/>
        <n v="105287.67"/>
        <n v="105354.54"/>
        <n v="105883.2"/>
        <n v="106686.72"/>
        <n v="106845"/>
        <n v="106981.32"/>
        <n v="106981.38"/>
        <n v="107025.17"/>
        <n v="107344.46"/>
        <n v="107605.83"/>
        <n v="108254.92"/>
        <n v="109490.42"/>
        <n v="110127.36"/>
        <n v="110261.85"/>
        <n v="110707.74"/>
        <n v="110728.78"/>
        <n v="110868.62"/>
        <n v="111320.55"/>
        <n v="111732.16"/>
        <n v="112117"/>
        <n v="112399.68"/>
        <n v="112983.44"/>
        <n v="112984.48"/>
        <n v="113474.02"/>
        <n v="113701.5"/>
        <n v="113780.32"/>
        <n v="113820.32"/>
        <n v="114348.64"/>
        <n v="114366.42"/>
        <n v="114595.18"/>
        <n v="115564.8"/>
        <n v="116003.68"/>
        <n v="116222.12"/>
        <n v="117070.43"/>
        <n v="117921.28"/>
        <n v="118154.4"/>
        <n v="118548.96"/>
        <n v="118617.6"/>
        <n v="118841.68"/>
        <n v="118913.4"/>
        <n v="118922.82"/>
        <n v="119626.83"/>
        <n v="119638.4"/>
        <n v="119655.36"/>
        <n v="119752.32"/>
        <n v="119762.58"/>
        <n v="120158.55"/>
        <n v="120313.6"/>
        <n v="120341.52"/>
        <n v="120617.1"/>
        <n v="120923.18"/>
        <n v="121497.78"/>
        <n v="122198.52"/>
        <n v="122547.96"/>
        <n v="123030.9"/>
        <n v="123388.1"/>
        <n v="123665.71"/>
        <n v="123834.39"/>
        <n v="124768.3"/>
        <n v="125798.2"/>
        <n v="126134.49"/>
        <n v="126204.38"/>
        <n v="126462.96"/>
        <n v="126802.03"/>
        <n v="127190.75"/>
        <n v="127491.78"/>
        <n v="127605.52"/>
        <n v="127686.4"/>
        <n v="127834.2"/>
        <n v="128042.49"/>
        <n v="129231.9"/>
        <n v="130225.92"/>
        <n v="130568.51"/>
        <n v="130770.86"/>
        <n v="131046.64"/>
        <n v="131950.88"/>
        <n v="132498.18"/>
        <n v="132758.64"/>
        <n v="133172.64"/>
        <n v="133280.41"/>
        <n v="133761.4"/>
        <n v="133812.6"/>
        <n v="134048.64"/>
        <n v="135226.97"/>
        <n v="135482.2"/>
        <n v="135767.25"/>
        <n v="137024.58"/>
        <n v="140268.44"/>
        <n v="140790.66"/>
        <n v="140972.4"/>
        <n v="141122.52"/>
        <n v="141505.28"/>
        <n v="141756.21"/>
        <n v="141810.21"/>
        <n v="142207.14"/>
        <n v="142438.17"/>
        <n v="143081.92"/>
        <n v="143450.58"/>
        <n v="143881.68"/>
        <n v="144393.2"/>
        <n v="145382.51"/>
        <n v="146134.54"/>
        <n v="146704.32"/>
        <n v="147185.58"/>
        <n v="147753.1"/>
        <n v="147918.75"/>
        <n v="149499"/>
        <n v="149550.9"/>
        <n v="149665.69"/>
        <n v="150110.24"/>
        <n v="150162.63"/>
        <n v="151422.21"/>
        <n v="151831.38"/>
        <n v="152103.75"/>
        <n v="153244.26"/>
        <n v="153277.11"/>
        <n v="153316.35"/>
        <n v="153671.04"/>
        <n v="154008.6"/>
        <n v="154023.76"/>
        <n v="154309"/>
        <n v="154543.9"/>
        <n v="155509.75"/>
        <n v="156366.24"/>
        <n v="157709.28"/>
        <n v="159138.87"/>
        <n v="159536.78"/>
        <n v="161005.76"/>
        <n v="161300.1"/>
        <n v="161605.64"/>
        <n v="161659.8"/>
        <n v="161830.85"/>
        <n v="162492.12"/>
        <n v="162510.48"/>
        <n v="162809.01"/>
        <n v="163707.9"/>
        <n v="163788.75"/>
        <n v="163850.5"/>
        <n v="163908.15"/>
        <n v="164560"/>
        <n v="164800.35"/>
        <n v="164894.4"/>
        <n v="165336.65"/>
        <n v="165520.32"/>
        <n v="166905.86"/>
        <n v="167064.48"/>
        <n v="167354.88"/>
        <n v="168147.77"/>
        <n v="168370.44"/>
        <n v="168495.39"/>
        <n v="169418.09"/>
        <n v="169589.97"/>
        <n v="171818.3"/>
        <n v="171927.08"/>
        <n v="174149.64"/>
        <n v="174550.32"/>
        <n v="175509.36"/>
        <n v="176828.08"/>
        <n v="176939.73"/>
        <n v="177763.56"/>
        <n v="178162.4"/>
        <n v="178323.6"/>
        <n v="178445.5"/>
        <n v="179625.1"/>
        <n v="180030.42"/>
        <n v="180210.48"/>
        <n v="183633.48"/>
        <n v="184285.5"/>
        <n v="184335.48"/>
        <n v="185618.4"/>
        <n v="186453.05"/>
        <n v="186963.28"/>
        <n v="187021.49"/>
        <n v="187625.83"/>
        <n v="188553.96"/>
        <n v="189032.16"/>
        <n v="190466.7"/>
        <n v="190966.62"/>
        <n v="191249.2"/>
        <n v="191592.88"/>
        <n v="192154.74"/>
        <n v="192244.2"/>
        <n v="192633.58"/>
        <n v="194352.8"/>
        <n v="194357.79"/>
        <n v="195439.5"/>
        <n v="196327.8"/>
        <n v="196876.89"/>
        <n v="197719.82"/>
        <n v="198070.4"/>
        <n v="198302.22"/>
        <n v="199120.28"/>
        <n v="199819.1"/>
        <n v="199884.96"/>
        <n v="200543.05"/>
        <n v="200833.41"/>
        <n v="202245"/>
        <n v="202917.96"/>
        <n v="203723.21"/>
        <n v="204878.8"/>
        <n v="207625.5"/>
        <n v="208642.95"/>
        <n v="210089.88"/>
        <n v="210118.16"/>
        <n v="211230.78"/>
        <n v="212416.96"/>
        <n v="212830.65"/>
        <n v="213340.64"/>
        <n v="214887.65"/>
        <n v="215970.48"/>
        <n v="216033.8"/>
        <n v="219746.34"/>
        <n v="220563"/>
        <n v="220749.6"/>
        <n v="221342.46"/>
        <n v="221675.85"/>
        <n v="223590.9"/>
        <n v="223661.76"/>
        <n v="223990.14"/>
        <n v="224319.9"/>
        <n v="225410.08"/>
        <n v="225820.14"/>
        <n v="226619.4"/>
        <n v="226927"/>
        <n v="226961.64"/>
        <n v="229112.45"/>
        <n v="229190.36"/>
        <n v="229653.19"/>
        <n v="231170"/>
        <n v="231756"/>
        <n v="231878"/>
        <n v="231973.2"/>
        <n v="232817.13"/>
        <n v="232896"/>
        <n v="232929.84"/>
        <n v="237254.31"/>
        <n v="237811.89"/>
        <n v="237852.25"/>
        <n v="241282.5"/>
        <n v="242885.7"/>
        <n v="244091.4"/>
        <n v="244384.21"/>
        <n v="245257.95"/>
        <n v="245590.2"/>
        <n v="245631"/>
        <n v="245790.72"/>
        <n v="246127.3"/>
        <n v="246696"/>
        <n v="247305.19"/>
        <n v="247321.4"/>
        <n v="249825.68"/>
        <n v="249891.76"/>
        <n v="250041.61"/>
        <n v="250449.55"/>
        <n v="251078.5"/>
        <n v="252085.54"/>
        <n v="255209.25"/>
        <n v="256990.56"/>
        <n v="257290.5"/>
        <n v="258817.34"/>
        <n v="259452.36"/>
        <n v="259750.96"/>
        <n v="261452.07"/>
        <n v="261660.34"/>
        <n v="264515.58"/>
        <n v="265659.68"/>
        <n v="266319"/>
        <n v="267483.96"/>
        <n v="269919.6"/>
        <n v="273611.52"/>
        <n v="274469.4"/>
        <n v="276649.02"/>
        <n v="277505.61"/>
        <n v="277609.95"/>
        <n v="278302.18"/>
        <n v="281520.84"/>
        <n v="283846.64"/>
        <n v="284584.85"/>
        <n v="288594.9"/>
        <n v="288920.36"/>
        <n v="288949.2"/>
        <n v="290877.65"/>
        <n v="290942.4"/>
        <n v="291554.1"/>
        <n v="292672"/>
        <n v="293894.56"/>
        <n v="294252.66"/>
        <n v="294447.82"/>
        <n v="296439.36"/>
        <n v="296686.72"/>
        <n v="302738.41"/>
        <n v="303662.08"/>
        <n v="303818.7"/>
        <n v="307442.04"/>
        <n v="307911.16"/>
        <n v="309421.26"/>
        <n v="310771.44"/>
        <n v="313253.14"/>
        <n v="313931.25"/>
        <n v="316590.12"/>
        <n v="318718.68"/>
        <n v="322997.91"/>
        <n v="324209.76"/>
        <n v="325073.88"/>
        <n v="326362.07"/>
        <n v="328564.6"/>
        <n v="333903.87"/>
        <n v="335160.32"/>
        <n v="335513.6"/>
        <n v="336198.73"/>
        <n v="336765.52"/>
        <n v="338921.8"/>
        <n v="341837.08"/>
        <n v="341909"/>
        <n v="343440.72"/>
        <n v="343500.36"/>
        <n v="346127.6"/>
        <n v="349165.08"/>
        <n v="349394.45"/>
        <n v="350026.12"/>
        <n v="350596.36"/>
        <n v="352284.66"/>
        <n v="355106.43"/>
        <n v="355343.04"/>
        <n v="356719.3"/>
        <n v="363612.15"/>
        <n v="365708.58"/>
        <n v="366628.56"/>
        <n v="369018"/>
        <n v="370568.65"/>
        <n v="371601.24"/>
        <n v="372008"/>
        <n v="375264"/>
        <n v="376444.53"/>
        <n v="379705.48"/>
        <n v="383327.5"/>
        <n v="384319.2"/>
        <n v="384922.33"/>
        <n v="385553.51"/>
        <n v="387516.24"/>
        <n v="388703.75"/>
        <n v="389543.77"/>
        <n v="389568.02"/>
        <n v="394304.82"/>
        <n v="395910.96"/>
        <n v="396324.17"/>
        <n v="396913.23"/>
        <n v="399418.24"/>
        <n v="400192.8"/>
        <n v="400586.4"/>
        <n v="404748.78"/>
        <n v="410293.44"/>
        <n v="410503.58"/>
        <n v="411924.96"/>
        <n v="413843.18"/>
        <n v="415351.8"/>
        <n v="419636.94"/>
        <n v="428197.38"/>
        <n v="428592.78"/>
        <n v="431757.69"/>
        <n v="432323.34"/>
        <n v="433592.28"/>
        <n v="433916.68"/>
        <n v="436966.8"/>
        <n v="440289"/>
        <n v="441021.09"/>
        <n v="453009.51"/>
        <n v="454874.14"/>
        <n v="455442"/>
        <n v="456755.94"/>
        <n v="462312.6"/>
        <n v="466083.06"/>
        <n v="466981.2"/>
        <n v="468023.92"/>
        <n v="471233.07"/>
        <n v="471523.52"/>
        <n v="473276.4"/>
        <n v="474986.38"/>
        <n v="478158.8"/>
        <n v="481320.85"/>
        <n v="485703.68"/>
        <n v="487171"/>
        <n v="488011.68"/>
        <n v="488576.12"/>
        <n v="489606.25"/>
        <n v="490626"/>
        <n v="491268.96"/>
        <n v="494674.7"/>
        <n v="495184.41"/>
        <n v="499733.76"/>
        <n v="499963.44"/>
        <n v="503199.68"/>
        <n v="506207.16"/>
        <n v="506527.8"/>
        <n v="507562.09"/>
        <n v="508404.65"/>
        <n v="510041.95"/>
        <n v="516879.28"/>
        <n v="524699.9"/>
        <n v="530128.08"/>
        <n v="534372.72"/>
        <n v="534549.21"/>
        <n v="535360.42"/>
        <n v="544422.05"/>
        <n v="554517.09"/>
        <n v="556156.64"/>
        <n v="560758.92"/>
        <n v="568898.48"/>
        <n v="569326.4"/>
        <n v="571547.52"/>
        <n v="577011.84"/>
        <n v="578965.77"/>
        <n v="581139.9"/>
        <n v="584912.43"/>
        <n v="587488.16"/>
        <n v="587730.88"/>
        <n v="590300.52"/>
        <n v="594588.6"/>
        <n v="596247.33"/>
        <n v="600299"/>
        <n v="604926.4"/>
        <n v="605088.99"/>
        <n v="609846.72"/>
        <n v="613607.04"/>
        <n v="618416.64"/>
        <n v="631035.12"/>
        <n v="631207.78"/>
        <n v="633269.4"/>
        <n v="635405.85"/>
        <n v="663954.2"/>
        <n v="675529.56"/>
        <n v="681543.14"/>
        <n v="683500.8"/>
        <n v="687940.14"/>
        <n v="694139.46"/>
        <n v="702559.47"/>
        <n v="703471.2"/>
        <n v="704308.78"/>
        <n v="709810.1"/>
        <n v="732385.6"/>
        <n v="732607.5"/>
        <n v="732816.48"/>
        <n v="734739.72"/>
        <n v="745041.99"/>
        <n v="757204.14"/>
        <n v="761144.86"/>
        <n v="762205.11"/>
        <n v="762658.61"/>
        <n v="765248.49"/>
        <n v="773604.54"/>
        <n v="774139.98"/>
        <n v="774918.83"/>
        <n v="788111.1"/>
        <n v="796361.96"/>
        <n v="808502.16"/>
        <n v="815853.64"/>
        <n v="819460.41"/>
        <n v="821996.31"/>
        <n v="827662.99"/>
        <n v="828435.33"/>
        <n v="838094.4"/>
        <n v="857511.6"/>
        <n v="866567"/>
        <n v="868478.8"/>
        <n v="879565.3"/>
        <n v="888464.95"/>
        <n v="891268.56"/>
        <n v="894203.44"/>
        <n v="894813.12"/>
        <n v="909216"/>
        <n v="912912.28"/>
        <n v="913527.03"/>
        <n v="917700.84"/>
        <n v="932010.2"/>
        <n v="936954.97"/>
        <n v="940428.36"/>
        <n v="941439.12"/>
        <n v="942500.67"/>
        <n v="945384.28"/>
        <n v="952260"/>
        <n v="955881.72"/>
        <n v="957014.79"/>
        <n v="957528.82"/>
        <n v="959415.4"/>
        <n v="964827.69"/>
        <n v="967446.14"/>
        <n v="972918.48"/>
        <n v="985302"/>
        <n v="995552.71"/>
        <n v="1000846.72"/>
        <n v="1001898.8"/>
        <n v="1053869.61"/>
        <n v="1078902.2"/>
        <n v="1083922.08"/>
        <n v="1083967.94"/>
        <n v="1086696.1"/>
        <n v="1095055.68"/>
        <n v="1118384.84"/>
        <n v="1130478"/>
        <n v="1142569.44"/>
        <n v="1144988.88"/>
        <n v="1149808.65"/>
        <n v="1163035.82"/>
        <n v="1171237.34"/>
        <n v="1173858.84"/>
        <n v="1188869.5"/>
        <n v="1210188.96"/>
        <n v="1228101.05"/>
        <n v="1249416.96"/>
        <n v="1251505.19"/>
        <n v="1275552"/>
        <n v="1296128.4"/>
        <n v="1316768.4"/>
        <n v="1344858.06"/>
        <n v="1348256.36"/>
        <n v="1368629"/>
        <n v="1390477.26"/>
        <n v="1399260.15"/>
        <n v="1401775.52"/>
        <n v="1470755.7"/>
        <n v="1505161.5"/>
        <n v="1521045.05"/>
        <n v="1563338.81"/>
        <n v="1578884.21"/>
        <n v="1592191.35"/>
        <n v="1608890.08"/>
        <n v="1624461.72"/>
        <n v="1658994.47"/>
        <n v="1666204.8"/>
        <n v="1695769.02"/>
        <n v="1747124.1"/>
        <n v="1758595.96"/>
        <n v="1794595.93"/>
        <n v="1805610.85"/>
        <n v="1900068.88"/>
        <n v="1916863.65"/>
        <n v="1981777.72"/>
        <n v="1995333.9"/>
        <n v="2066838.76"/>
        <n v="2075156.76"/>
        <n v="2082519"/>
        <n v="2125408.05"/>
        <n v="2185088.35"/>
        <n v="2239247.2"/>
        <n v="2382740.42"/>
        <n v="2387961.1"/>
        <n v="2783837.79"/>
        <n v="2977210.18"/>
        <n v="3214776.49"/>
        <n v="3266868.54"/>
        <n v="3284097.74"/>
        <n v="3286002.72"/>
        <n v="3312011.61"/>
        <n v="3316221.36"/>
        <n v="3529206.06"/>
        <n v="3953860.68"/>
        <n v="3965784.2"/>
        <n v="4026880.27"/>
        <n v="4048746.35"/>
        <n v="4084338.56"/>
        <n v="4190392.56"/>
        <n v="4211970.4"/>
        <n v="4807359.88"/>
        <n v="13064368.59"/>
      </sharedItems>
    </cacheField>
    <cacheField name="Service z" numFmtId="0">
      <sharedItems containsSemiMixedTypes="0" containsString="0" containsNumber="1" minValue="0.84" maxValue="1.65" count="3">
        <n v="0.84"/>
        <n v="1.28"/>
        <n v="1.65"/>
      </sharedItems>
    </cacheField>
    <cacheField name="Safety Stock" numFmtId="0">
      <sharedItems containsSemiMixedTypes="0" containsString="0" containsNumber="1" containsInteger="1" minValue="0" maxValue="2637" count="17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5"/>
        <n v="67"/>
        <n v="68"/>
        <n v="69"/>
        <n v="70"/>
        <n v="72"/>
        <n v="73"/>
        <n v="74"/>
        <n v="75"/>
        <n v="76"/>
        <n v="77"/>
        <n v="78"/>
        <n v="79"/>
        <n v="80"/>
        <n v="81"/>
        <n v="82"/>
        <n v="83"/>
        <n v="85"/>
        <n v="86"/>
        <n v="88"/>
        <n v="89"/>
        <n v="90"/>
        <n v="91"/>
        <n v="92"/>
        <n v="93"/>
        <n v="96"/>
        <n v="97"/>
        <n v="98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4"/>
        <n v="116"/>
        <n v="118"/>
        <n v="121"/>
        <n v="122"/>
        <n v="123"/>
        <n v="124"/>
        <n v="125"/>
        <n v="128"/>
        <n v="132"/>
        <n v="137"/>
        <n v="138"/>
        <n v="140"/>
        <n v="143"/>
        <n v="146"/>
        <n v="148"/>
        <n v="150"/>
        <n v="153"/>
        <n v="154"/>
        <n v="165"/>
        <n v="167"/>
        <n v="168"/>
        <n v="169"/>
        <n v="171"/>
        <n v="174"/>
        <n v="185"/>
        <n v="187"/>
        <n v="191"/>
        <n v="200"/>
        <n v="208"/>
        <n v="210"/>
        <n v="219"/>
        <n v="222"/>
        <n v="230"/>
        <n v="231"/>
        <n v="241"/>
        <n v="242"/>
        <n v="244"/>
        <n v="250"/>
        <n v="257"/>
        <n v="268"/>
        <n v="277"/>
        <n v="278"/>
        <n v="284"/>
        <n v="287"/>
        <n v="296"/>
        <n v="298"/>
        <n v="305"/>
        <n v="311"/>
        <n v="314"/>
        <n v="339"/>
        <n v="345"/>
        <n v="362"/>
        <n v="372"/>
        <n v="377"/>
        <n v="391"/>
        <n v="393"/>
        <n v="411"/>
        <n v="414"/>
        <n v="424"/>
        <n v="444"/>
        <n v="514"/>
        <n v="577"/>
        <n v="585"/>
        <n v="587"/>
        <n v="601"/>
        <n v="815"/>
        <n v="992"/>
        <n v="2637"/>
      </sharedItems>
    </cacheField>
    <cacheField name="Reorder Point" numFmtId="0">
      <sharedItems containsSemiMixedTypes="0" containsString="0" containsNumber="1" containsInteger="1" minValue="0" maxValue="5949" count="315">
        <n v="0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6"/>
        <n v="87"/>
        <n v="88"/>
        <n v="89"/>
        <n v="90"/>
        <n v="91"/>
        <n v="92"/>
        <n v="93"/>
        <n v="94"/>
        <n v="95"/>
        <n v="97"/>
        <n v="98"/>
        <n v="99"/>
        <n v="100"/>
        <n v="101"/>
        <n v="102"/>
        <n v="103"/>
        <n v="104"/>
        <n v="105"/>
        <n v="106"/>
        <n v="107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6"/>
        <n v="127"/>
        <n v="128"/>
        <n v="130"/>
        <n v="131"/>
        <n v="132"/>
        <n v="133"/>
        <n v="134"/>
        <n v="135"/>
        <n v="136"/>
        <n v="137"/>
        <n v="138"/>
        <n v="140"/>
        <n v="141"/>
        <n v="143"/>
        <n v="144"/>
        <n v="145"/>
        <n v="147"/>
        <n v="149"/>
        <n v="150"/>
        <n v="151"/>
        <n v="152"/>
        <n v="154"/>
        <n v="156"/>
        <n v="157"/>
        <n v="158"/>
        <n v="160"/>
        <n v="162"/>
        <n v="163"/>
        <n v="164"/>
        <n v="165"/>
        <n v="167"/>
        <n v="168"/>
        <n v="169"/>
        <n v="174"/>
        <n v="175"/>
        <n v="176"/>
        <n v="177"/>
        <n v="178"/>
        <n v="179"/>
        <n v="180"/>
        <n v="183"/>
        <n v="184"/>
        <n v="185"/>
        <n v="186"/>
        <n v="187"/>
        <n v="188"/>
        <n v="191"/>
        <n v="192"/>
        <n v="193"/>
        <n v="196"/>
        <n v="197"/>
        <n v="198"/>
        <n v="199"/>
        <n v="203"/>
        <n v="204"/>
        <n v="207"/>
        <n v="208"/>
        <n v="209"/>
        <n v="210"/>
        <n v="213"/>
        <n v="214"/>
        <n v="217"/>
        <n v="219"/>
        <n v="222"/>
        <n v="223"/>
        <n v="224"/>
        <n v="228"/>
        <n v="232"/>
        <n v="235"/>
        <n v="237"/>
        <n v="239"/>
        <n v="240"/>
        <n v="241"/>
        <n v="242"/>
        <n v="246"/>
        <n v="247"/>
        <n v="250"/>
        <n v="252"/>
        <n v="253"/>
        <n v="254"/>
        <n v="255"/>
        <n v="256"/>
        <n v="258"/>
        <n v="259"/>
        <n v="261"/>
        <n v="264"/>
        <n v="266"/>
        <n v="269"/>
        <n v="271"/>
        <n v="273"/>
        <n v="274"/>
        <n v="277"/>
        <n v="279"/>
        <n v="280"/>
        <n v="281"/>
        <n v="284"/>
        <n v="289"/>
        <n v="292"/>
        <n v="293"/>
        <n v="296"/>
        <n v="301"/>
        <n v="303"/>
        <n v="306"/>
        <n v="310"/>
        <n v="313"/>
        <n v="320"/>
        <n v="321"/>
        <n v="323"/>
        <n v="330"/>
        <n v="333"/>
        <n v="340"/>
        <n v="341"/>
        <n v="345"/>
        <n v="349"/>
        <n v="353"/>
        <n v="354"/>
        <n v="356"/>
        <n v="357"/>
        <n v="362"/>
        <n v="363"/>
        <n v="366"/>
        <n v="373"/>
        <n v="377"/>
        <n v="383"/>
        <n v="385"/>
        <n v="386"/>
        <n v="388"/>
        <n v="392"/>
        <n v="393"/>
        <n v="405"/>
        <n v="414"/>
        <n v="416"/>
        <n v="418"/>
        <n v="422"/>
        <n v="439"/>
        <n v="445"/>
        <n v="449"/>
        <n v="451"/>
        <n v="454"/>
        <n v="463"/>
        <n v="467"/>
        <n v="468"/>
        <n v="477"/>
        <n v="482"/>
        <n v="499"/>
        <n v="506"/>
        <n v="517"/>
        <n v="533"/>
        <n v="554"/>
        <n v="574"/>
        <n v="575"/>
        <n v="601"/>
        <n v="644"/>
        <n v="688"/>
        <n v="718"/>
        <n v="723"/>
        <n v="743"/>
        <n v="745"/>
        <n v="746"/>
        <n v="748"/>
        <n v="761"/>
        <n v="767"/>
        <n v="769"/>
        <n v="779"/>
        <n v="780"/>
        <n v="808"/>
        <n v="843"/>
        <n v="874"/>
        <n v="890"/>
        <n v="913"/>
        <n v="916"/>
        <n v="925"/>
        <n v="955"/>
        <n v="976"/>
        <n v="996"/>
        <n v="1002"/>
        <n v="1005"/>
        <n v="1057"/>
        <n v="1084"/>
        <n v="1097"/>
        <n v="1102"/>
        <n v="1121"/>
        <n v="1238"/>
        <n v="1336"/>
        <n v="1345"/>
        <n v="1376"/>
        <n v="1443"/>
        <n v="1457"/>
        <n v="1534"/>
        <n v="1537"/>
        <n v="1570"/>
        <n v="1705"/>
        <n v="1788"/>
        <n v="5949"/>
      </sharedItems>
    </cacheField>
    <cacheField name="Weeks Cover" numFmtId="0">
      <sharedItems containsSemiMixedTypes="0" containsString="0" containsNumber="1" minValue="1.16852765515451" maxValue="263.157894736842" count="1154">
        <n v="1.16852765515451"/>
        <n v="1.31995776135164"/>
        <n v="1.32912443927563"/>
        <n v="1.33333333333333"/>
        <n v="1.5271838729383"/>
        <n v="1.64673253596811"/>
        <n v="1.67714884696017"/>
        <n v="1.73310225303293"/>
        <n v="1.82481751824818"/>
        <n v="1.8348623853211"/>
        <n v="1.83683810488979"/>
        <n v="1.84885602033742"/>
        <n v="1.85442744552619"/>
        <n v="1.87197753626956"/>
        <n v="1.8910741301059"/>
        <n v="1.92678227360308"/>
        <n v="1.94115243154884"/>
        <n v="1.95052752903626"/>
        <n v="1.96966712625566"/>
        <n v="1.97841978981044"/>
        <n v="2"/>
        <n v="2.01031964082289"/>
        <n v="2.01198690791618"/>
        <n v="2.01531640467553"/>
        <n v="2.09230769230769"/>
        <n v="2.1561291140846"/>
        <n v="2.16450216450216"/>
        <n v="2.19699743683632"/>
        <n v="2.27461529332648"/>
        <n v="2.28102189781022"/>
        <n v="2.2870899789347"/>
        <n v="2.31522707034728"/>
        <n v="2.32705733023059"/>
        <n v="2.34134319162046"/>
        <n v="2.34604105571847"/>
        <n v="2.35718247365502"/>
        <n v="2.36326806212019"/>
        <n v="2.36344537815126"/>
        <n v="2.36406619385343"/>
        <n v="2.38633509168551"/>
        <n v="2.42266774340789"/>
        <n v="2.42311276794035"/>
        <n v="2.43972072983986"/>
        <n v="2.45700245700246"/>
        <n v="2.46062992125984"/>
        <n v="2.46808510638298"/>
        <n v="2.47524752475248"/>
        <n v="2.47678018575851"/>
        <n v="2.48230210535993"/>
        <n v="2.5"/>
        <n v="2.52056248341735"/>
        <n v="2.52295185366879"/>
        <n v="2.52343186733958"/>
        <n v="2.53375946560709"/>
        <n v="2.56303972366149"/>
        <n v="2.59403372243839"/>
        <n v="2.59965337954939"/>
        <n v="2.60191470311388"/>
        <n v="2.6281208935611"/>
        <n v="2.63527758257203"/>
        <n v="2.65908335487683"/>
        <n v="2.67314702308627"/>
        <n v="2.67513793679987"/>
        <n v="2.70133378355563"/>
        <n v="2.71803356180572"/>
        <n v="2.72067714631197"/>
        <n v="2.74736213418276"/>
        <n v="2.75313551544815"/>
        <n v="2.75482093663912"/>
        <n v="2.76352151598895"/>
        <n v="2.7698355968549"/>
        <n v="2.78551532033426"/>
        <n v="2.78940027894003"/>
        <n v="2.80691387206382"/>
        <n v="2.82144296654575"/>
        <n v="2.83433595557612"/>
        <n v="2.83643239836117"/>
        <n v="2.85481239804241"/>
        <n v="2.85672958703985"/>
        <n v="2.85714285714286"/>
        <n v="2.85956365176869"/>
        <n v="2.86259541984733"/>
        <n v="2.87798147053026"/>
        <n v="2.93164635087178"/>
        <n v="2.93674256514674"/>
        <n v="2.94736842105263"/>
        <n v="2.94827124095417"/>
        <n v="2.95199600345156"/>
        <n v="2.96076980014804"/>
        <n v="2.97113752122241"/>
        <n v="2.97176820208024"/>
        <n v="2.98507462686567"/>
        <n v="2.9975237846996"/>
        <n v="2.99837231217339"/>
        <n v="3"/>
        <n v="3.00531171372659"/>
        <n v="3.01431801055011"/>
        <n v="3.01912110030191"/>
        <n v="3.0208220951559"/>
        <n v="3.0229746070133"/>
        <n v="3.03605313092979"/>
        <n v="3.0538730196224"/>
        <n v="3.05810397553517"/>
        <n v="3.06844417963804"/>
        <n v="3.06847545219638"/>
        <n v="3.09242927499714"/>
        <n v="3.09312823942485"/>
        <n v="3.1328320802005"/>
        <n v="3.1424696503589"/>
        <n v="3.16233309908644"/>
        <n v="3.18861908265882"/>
        <n v="3.20783386797231"/>
        <n v="3.2171581769437"/>
        <n v="3.22135296824666"/>
        <n v="3.22605422843536"/>
        <n v="3.23108736860245"/>
        <n v="3.23755564548766"/>
        <n v="3.25027085590466"/>
        <n v="3.25817802684739"/>
        <n v="3.26476025646069"/>
        <n v="3.27610552417688"/>
        <n v="3.27620967741936"/>
        <n v="3.29115775616178"/>
        <n v="3.29706561160567"/>
        <n v="3.29715620277511"/>
        <n v="3.32851849525843"/>
        <n v="3.33064732742412"/>
        <n v="3.33304287208086"/>
        <n v="3.33594976452119"/>
        <n v="3.34323922734027"/>
        <n v="3.3590445384424"/>
        <n v="3.36640680368533"/>
        <n v="3.40063761955367"/>
        <n v="3.43106674984404"/>
        <n v="3.43782847956471"/>
        <n v="3.44168260038241"/>
        <n v="3.44611528822055"/>
        <n v="3.45199568500539"/>
        <n v="3.45559765185895"/>
        <n v="3.4667507091081"/>
        <n v="3.46687211093991"/>
        <n v="3.47423277359583"/>
        <n v="3.48634514816967"/>
        <n v="3.4889834153802"/>
        <n v="3.49040139616056"/>
        <n v="3.49243306169965"/>
        <n v="3.52526439482961"/>
        <n v="3.53084676125056"/>
        <n v="3.53644633675345"/>
        <n v="3.54554049795147"/>
        <n v="3.55054302422723"/>
        <n v="3.55555555555556"/>
        <n v="3.5704185520362"/>
        <n v="3.57107915076803"/>
        <n v="3.57272448153627"/>
        <n v="3.57703716628861"/>
        <n v="3.58215853940374"/>
        <n v="3.59453630481668"/>
        <n v="3.59712230215827"/>
        <n v="3.61745421659507"/>
        <n v="3.62452844145277"/>
        <n v="3.62756952841596"/>
        <n v="3.64014560582423"/>
        <n v="3.66428197522247"/>
        <n v="3.68087425810533"/>
        <n v="3.68376310569566"/>
        <n v="3.68550368550369"/>
        <n v="3.7041015746047"/>
        <n v="3.7084811351177"/>
        <n v="3.71747211895911"/>
        <n v="3.74111485222596"/>
        <n v="3.74376039933444"/>
        <n v="3.74707259953162"/>
        <n v="3.75335120643432"/>
        <n v="3.75512061902594"/>
        <n v="3.7627610029917"/>
        <n v="3.76872435836275"/>
        <n v="3.78071833648393"/>
        <n v="3.79175443876016"/>
        <n v="3.80252694465749"/>
        <n v="3.80765883376849"/>
        <n v="3.81449508130897"/>
        <n v="3.82143969202027"/>
        <n v="3.82486979166667"/>
        <n v="3.86245878473858"/>
        <n v="3.90117035110533"/>
        <n v="3.92156862745098"/>
        <n v="3.96170353251898"/>
        <n v="3.97255326832792"/>
        <n v="3.98048279404212"/>
        <n v="3.99157334516022"/>
        <n v="4"/>
        <n v="4.00896120740479"/>
        <n v="4.02183280666475"/>
        <n v="4.03063280935107"/>
        <n v="4.04390525707683"/>
        <n v="4.04395245292267"/>
        <n v="4.05131667792032"/>
        <n v="4.0595399188092"/>
        <n v="4.06391428835319"/>
        <n v="4.0729788539865"/>
        <n v="4.07747196738022"/>
        <n v="4.08289037824513"/>
        <n v="4.08510638297872"/>
        <n v="4.10396716826265"/>
        <n v="4.11259367574484"/>
        <n v="4.11450582158803"/>
        <n v="4.12654745529574"/>
        <n v="4.14336026517506"/>
        <n v="4.14976766672934"/>
        <n v="4.15800415800416"/>
        <n v="4.16358253145818"/>
        <n v="4.16849495392716"/>
        <n v="4.17335473515249"/>
        <n v="4.1796267496112"/>
        <n v="4.18686646099603"/>
        <n v="4.18775082882569"/>
        <n v="4.18789697773435"/>
        <n v="4.19463087248322"/>
        <n v="4.20074072232855"/>
        <n v="4.20379255197624"/>
        <n v="4.20917006232734"/>
        <n v="4.210004952947"/>
        <n v="4.21373498296575"/>
        <n v="4.22143336851195"/>
        <n v="4.22866092404072"/>
        <n v="4.23188405797102"/>
        <n v="4.23327225627093"/>
        <n v="4.23704811428701"/>
        <n v="4.23728813559322"/>
        <n v="4.24515786680817"/>
        <n v="4.24628450106157"/>
        <n v="4.25726014900411"/>
        <n v="4.25769526069659"/>
        <n v="4.26257459505541"/>
        <n v="4.27118644067797"/>
        <n v="4.28539871879832"/>
        <n v="4.28958458759783"/>
        <n v="4.29045421608634"/>
        <n v="4.30065487244649"/>
        <n v="4.30206331968925"/>
        <n v="4.30412045929312"/>
        <n v="4.30769230769231"/>
        <n v="4.33275563258232"/>
        <n v="4.33955081842406"/>
        <n v="4.34530706836616"/>
        <n v="4.35164835164835"/>
        <n v="4.36865839909808"/>
        <n v="4.38212094653813"/>
        <n v="4.39453125"/>
        <n v="4.40366972477064"/>
        <n v="4.40528634361233"/>
        <n v="4.40690414983474"/>
        <n v="4.43369609028618"/>
        <n v="4.43429185702768"/>
        <n v="4.43857018858992"/>
        <n v="4.44072596215729"/>
        <n v="4.45765230312036"/>
        <n v="4.46998722860792"/>
        <n v="4.48430493273543"/>
        <n v="4.516711833785"/>
        <n v="4.51722190852626"/>
        <n v="4.53023439038802"/>
        <n v="4.53988413547237"/>
        <n v="4.54039235843399"/>
        <n v="4.54316002019182"/>
        <n v="4.551201011378"/>
        <n v="4.55616653574234"/>
        <n v="4.55729166666667"/>
        <n v="4.55769629169256"/>
        <n v="4.56530369194125"/>
        <n v="4.56927164816608"/>
        <n v="4.5757071547421"/>
        <n v="4.57974137931034"/>
        <n v="4.59638565336976"/>
        <n v="4.59946339593714"/>
        <n v="4.61924244423915"/>
        <n v="4.6242774566474"/>
        <n v="4.62962962962963"/>
        <n v="4.63729711825108"/>
        <n v="4.64136834414887"/>
        <n v="4.65050732807215"/>
        <n v="4.65400591822842"/>
        <n v="4.66666666666667"/>
        <n v="4.67265323170095"/>
        <n v="4.674262342974"/>
        <n v="4.69116497263487"/>
        <n v="4.70529965329371"/>
        <n v="4.7244094488189"/>
        <n v="4.74790865928103"/>
        <n v="4.75785896346644"/>
        <n v="4.76520934536202"/>
        <n v="4.77774933879362"/>
        <n v="4.77834885962094"/>
        <n v="4.78182904961148"/>
        <n v="4.7829536438853"/>
        <n v="4.78369384359401"/>
        <n v="4.80130004431969"/>
        <n v="4.80854853072128"/>
        <n v="4.81695568400771"/>
        <n v="4.82093663911846"/>
        <n v="4.83321106460105"/>
        <n v="4.83374835213124"/>
        <n v="4.85436893203884"/>
        <n v="4.86344930789375"/>
        <n v="4.86568677141409"/>
        <n v="4.87762390035711"/>
        <n v="4.88942380021062"/>
        <n v="4.90516677567037"/>
        <n v="4.9154880993446"/>
        <n v="4.92857739537215"/>
        <n v="4.9520272361498"/>
        <n v="4.95238095238095"/>
        <n v="4.96096372984295"/>
        <n v="4.97131931166348"/>
        <n v="4.97389072026605"/>
        <n v="4.9802255749231"/>
        <n v="5"/>
        <n v="5.00263296471827"/>
        <n v="5.00422810939799"/>
        <n v="5.0055617352614"/>
        <n v="5.00770416024653"/>
        <n v="5.01415285078852"/>
        <n v="5.01423795963848"/>
        <n v="5.01539815222173"/>
        <n v="5.01882057716437"/>
        <n v="5.02749410840534"/>
        <n v="5.02820701496198"/>
        <n v="5.03355704697987"/>
        <n v="5.04607283896446"/>
        <n v="5.05536831969186"/>
        <n v="5.06845708267509"/>
        <n v="5.06934651839423"/>
        <n v="5.06952491309386"/>
        <n v="5.0761421319797"/>
        <n v="5.08069336521219"/>
        <n v="5.08351488743646"/>
        <n v="5.08633382411993"/>
        <n v="5.08762012436405"/>
        <n v="5.08865389202513"/>
        <n v="5.09090909090909"/>
        <n v="5.0978792822186"/>
        <n v="5.10111131353616"/>
        <n v="5.10266067306524"/>
        <n v="5.10802210684977"/>
        <n v="5.11460503883311"/>
        <n v="5.11538461538462"/>
        <n v="5.11853448275862"/>
        <n v="5.12321327936882"/>
        <n v="5.12820512820513"/>
        <n v="5.14071047254992"/>
        <n v="5.14817218256543"/>
        <n v="5.14933058702369"/>
        <n v="5.17792222099813"/>
        <n v="5.20588235294118"/>
        <n v="5.21574205784732"/>
        <n v="5.21983537442281"/>
        <n v="5.23412413695762"/>
        <n v="5.23864959254948"/>
        <n v="5.23982265215639"/>
        <n v="5.24809160305344"/>
        <n v="5.25700934579439"/>
        <n v="5.26732673267327"/>
        <n v="5.26762956669499"/>
        <n v="5.2750565184627"/>
        <n v="5.28479154433353"/>
        <n v="5.29411764705882"/>
        <n v="5.30232558139535"/>
        <n v="5.31309297912714"/>
        <n v="5.32043530834341"/>
        <n v="5.32774049610625"/>
        <n v="5.33333333333333"/>
        <n v="5.34011443102352"/>
        <n v="5.34179116935147"/>
        <n v="5.34988230258934"/>
        <n v="5.35140920442383"/>
        <n v="5.35304613815957"/>
        <n v="5.39049152642225"/>
        <n v="5.39151466290436"/>
        <n v="5.42138984721538"/>
        <n v="5.42723715764231"/>
        <n v="5.4375531011045"/>
        <n v="5.44090785433912"/>
        <n v="5.44514021236047"/>
        <n v="5.44658300518898"/>
        <n v="5.45073375262055"/>
        <n v="5.46609543507165"/>
        <n v="5.47195622435021"/>
        <n v="5.47345374931582"/>
        <n v="5.47445255474453"/>
        <n v="5.48696844993141"/>
        <n v="5.49202527836293"/>
        <n v="5.49249359209081"/>
        <n v="5.49682875264271"/>
        <n v="5.50133096716948"/>
        <n v="5.50476752187162"/>
        <n v="5.50868882561141"/>
        <n v="5.51331901804887"/>
        <n v="5.52231937413714"/>
        <n v="5.52712384851587"/>
        <n v="5.52820247041548"/>
        <n v="5.5357848952155"/>
        <n v="5.53984979582512"/>
        <n v="5.54188786740904"/>
        <n v="5.55262837919994"/>
        <n v="5.5574987369321"/>
        <n v="5.5653688871682"/>
        <n v="5.56571519440248"/>
        <n v="5.57275541795666"/>
        <n v="5.58464223385689"/>
        <n v="5.58943089430894"/>
        <n v="5.59578670177749"/>
        <n v="5.6"/>
        <n v="5.60485754320411"/>
        <n v="5.6144578313253"/>
        <n v="5.62148657089319"/>
        <n v="5.6390977443609"/>
        <n v="5.63945708277576"/>
        <n v="5.64949273920827"/>
        <n v="5.66514921598381"/>
        <n v="5.6698931804655"/>
        <n v="5.67003180749551"/>
        <n v="5.67013338033962"/>
        <n v="5.6710775047259"/>
        <n v="5.67134552672622"/>
        <n v="5.67241786811629"/>
        <n v="5.67286479672235"/>
        <n v="5.67665758401453"/>
        <n v="5.67951318458418"/>
        <n v="5.68181818181818"/>
        <n v="5.68797399783315"/>
        <n v="5.6895930860641"/>
        <n v="5.70488084249858"/>
        <n v="5.70488206253428"/>
        <n v="5.70703868103995"/>
        <n v="5.72672087962433"/>
        <n v="5.73613766730402"/>
        <n v="5.74790066909156"/>
        <n v="5.75657894736842"/>
        <n v="5.76712304935544"/>
        <n v="5.76723078377612"/>
        <n v="5.77767506355443"/>
        <n v="5.77838205302515"/>
        <n v="5.78034682080925"/>
        <n v="5.78286710879593"/>
        <n v="5.78372068343415"/>
        <n v="5.7838492894128"/>
        <n v="5.78490665264265"/>
        <n v="5.80771979985704"/>
        <n v="5.81102291215028"/>
        <n v="5.82362728785358"/>
        <n v="5.83354287151119"/>
        <n v="5.84024114544084"/>
        <n v="5.84180631076793"/>
        <n v="5.8428279287175"/>
        <n v="5.84929992630803"/>
        <n v="5.85399449035813"/>
        <n v="5.85529067335843"/>
        <n v="5.86666666666667"/>
        <n v="5.86725339200587"/>
        <n v="5.87113991612657"/>
        <n v="5.87792012057272"/>
        <n v="5.87915712678024"/>
        <n v="5.88812561334642"/>
        <n v="5.92153960029608"/>
        <n v="5.92960979342005"/>
        <n v="5.93043757012342"/>
        <n v="5.96760443307758"/>
        <n v="5.97072419106317"/>
        <n v="5.97329585382994"/>
        <n v="5.97375263092733"/>
        <n v="5.97767374864962"/>
        <n v="5.9891624679152"/>
        <n v="6.00436681222707"/>
        <n v="6.00511646694493"/>
        <n v="6.01640163646125"/>
        <n v="6.02544074983263"/>
        <n v="6.02863602110023"/>
        <n v="6.0459492140266"/>
        <n v="6.05530932018228"/>
        <n v="6.06469002695418"/>
        <n v="6.06673407482305"/>
        <n v="6.07180570221753"/>
        <n v="6.07785442091554"/>
        <n v="6.08901821316952"/>
        <n v="6.09260763606824"/>
        <n v="6.09672745167728"/>
        <n v="6.11620795107034"/>
        <n v="6.11828687967369"/>
        <n v="6.12392898391126"/>
        <n v="6.12624439339241"/>
        <n v="6.13026819923372"/>
        <n v="6.13538069534315"/>
        <n v="6.1534749034749"/>
        <n v="6.16228358646929"/>
        <n v="6.16258135992245"/>
        <n v="6.16740088105727"/>
        <n v="6.17011899515205"/>
        <n v="6.172028890348"/>
        <n v="6.17470791210122"/>
        <n v="6.21578996196308"/>
        <n v="6.21724513003065"/>
        <n v="6.23338110187954"/>
        <n v="6.24770305034914"/>
        <n v="6.25230049362921"/>
        <n v="6.25932880735712"/>
        <n v="6.27058525462376"/>
        <n v="6.2780269058296"/>
        <n v="6.28385698808234"/>
        <n v="6.28696254462145"/>
        <n v="6.28930817610063"/>
        <n v="6.29034432146655"/>
        <n v="6.29277986310444"/>
        <n v="6.30301404767493"/>
        <n v="6.30417651694248"/>
        <n v="6.30756018833842"/>
        <n v="6.31500742942051"/>
        <n v="6.32137030995106"/>
        <n v="6.33161851998417"/>
        <n v="6.35696821515893"/>
        <n v="6.35844102352881"/>
        <n v="6.36604774535809"/>
        <n v="6.37885863993621"/>
        <n v="6.39017666959028"/>
        <n v="6.39163277164439"/>
        <n v="6.39599555061179"/>
        <n v="6.4"/>
        <n v="6.40641683377171"/>
        <n v="6.41781270464964"/>
        <n v="6.42508352608584"/>
        <n v="6.426735218509"/>
        <n v="6.44270593649333"/>
        <n v="6.44359032330997"/>
        <n v="6.45241688705501"/>
        <n v="6.45835311995441"/>
        <n v="6.45994832041344"/>
        <n v="6.46298472385429"/>
        <n v="6.49045980606819"/>
        <n v="6.49350649350649"/>
        <n v="6.49819494584838"/>
        <n v="6.5008479366874"/>
        <n v="6.51009476720231"/>
        <n v="6.51121865376155"/>
        <n v="6.54353970650869"/>
        <n v="6.55479811221814"/>
        <n v="6.57058075455702"/>
        <n v="6.58411582058284"/>
        <n v="6.59978880675818"/>
        <n v="6.60101467826477"/>
        <n v="6.62471016893011"/>
        <n v="6.62937642428009"/>
        <n v="6.63716814159292"/>
        <n v="6.6501081644099"/>
        <n v="6.65557404326123"/>
        <n v="6.66666666666667"/>
        <n v="6.68216153399187"/>
        <n v="6.68647845468053"/>
        <n v="6.71140939597315"/>
        <n v="6.71649875419781"/>
        <n v="6.7174473699994"/>
        <n v="6.71925211802512"/>
        <n v="6.72278647908547"/>
        <n v="6.72338090010977"/>
        <n v="6.72561962884544"/>
        <n v="6.72988681553992"/>
        <n v="6.73059192328969"/>
        <n v="6.73166202414113"/>
        <n v="6.73883052106548"/>
        <n v="6.7575919897812"/>
        <n v="6.76223965377333"/>
        <n v="6.7679102013866"/>
        <n v="6.76923076923077"/>
        <n v="6.77425782028293"/>
        <n v="6.77845165893685"/>
        <n v="6.78349349915206"/>
        <n v="6.78733031674208"/>
        <n v="6.7963586482105"/>
        <n v="6.79865521105715"/>
        <n v="6.81321506620388"/>
        <n v="6.86542495709109"/>
        <n v="6.8738792588165"/>
        <n v="6.88179803082633"/>
        <n v="6.89151091155894"/>
        <n v="6.89729690792199"/>
        <n v="6.90399137001079"/>
        <n v="6.90787815050387"/>
        <n v="6.92617144013764"/>
        <n v="6.9335014182162"/>
        <n v="6.93374422187982"/>
        <n v="6.93412580485389"/>
        <n v="6.9425537707596"/>
        <n v="6.95715854998169"/>
        <n v="6.9848661233993"/>
        <n v="6.98732531686708"/>
        <n v="6.9975945768642"/>
        <n v="7.00431034482759"/>
        <n v="7.01480904130943"/>
        <n v="7.04067111077822"/>
        <n v="7.04129993229519"/>
        <n v="7.04379926169809"/>
        <n v="7.04461590070446"/>
        <n v="7.04550532509123"/>
        <n v="7.04681678276365"/>
        <n v="7.04845814977974"/>
        <n v="7.05794947994056"/>
        <n v="7.06538580725132"/>
        <n v="7.07547169811321"/>
        <n v="7.07669892808825"/>
        <n v="7.08449440324942"/>
        <n v="7.09052233514536"/>
        <n v="7.09219858156028"/>
        <n v="7.11548987411056"/>
        <n v="7.12126645832266"/>
        <n v="7.13299585826047"/>
        <n v="7.13557594291539"/>
        <n v="7.1704025066281"/>
        <n v="7.18010732370947"/>
        <n v="7.18608169440242"/>
        <n v="7.2"/>
        <n v="7.20099504658826"/>
        <n v="7.21153846153846"/>
        <n v="7.22195474241695"/>
        <n v="7.22282412423258"/>
        <n v="7.25880955523294"/>
        <n v="7.26165378308737"/>
        <n v="7.26658095086751"/>
        <n v="7.2943969140992"/>
        <n v="7.30353491089687"/>
        <n v="7.32386113959279"/>
        <n v="7.34891641494516"/>
        <n v="7.35148618748089"/>
        <n v="7.35294117647059"/>
        <n v="7.36224489795918"/>
        <n v="7.37254901960784"/>
        <n v="7.39034970277942"/>
        <n v="7.40940320625084"/>
        <n v="7.42105263157895"/>
        <n v="7.42836929607358"/>
        <n v="7.42942050520059"/>
        <n v="7.43005137349807"/>
        <n v="7.44177500114842"/>
        <n v="7.4719800747198"/>
        <n v="7.48039412829278"/>
        <n v="7.48111295374977"/>
        <n v="7.48620961386919"/>
        <n v="7.498766650222"/>
        <n v="7.50090155066715"/>
        <n v="7.50126710593006"/>
        <n v="7.50428816466552"/>
        <n v="7.51769408485826"/>
        <n v="7.52017608217168"/>
        <n v="7.52161242531299"/>
        <n v="7.52393980848153"/>
        <n v="7.52941176470588"/>
        <n v="7.53007892267785"/>
        <n v="7.53684210526316"/>
        <n v="7.55379885814668"/>
        <n v="7.55617418969974"/>
        <n v="7.59421798481156"/>
        <n v="7.5948013050222"/>
        <n v="7.62790697674419"/>
        <n v="7.63923114834894"/>
        <n v="7.64693030369238"/>
        <n v="7.64818355640535"/>
        <n v="7.65146783260462"/>
        <n v="7.66255021574171"/>
        <n v="7.66565889268658"/>
        <n v="7.67263427109974"/>
        <n v="7.68026611877507"/>
        <n v="7.68073070735378"/>
        <n v="7.73014757554462"/>
        <n v="7.74406055084449"/>
        <n v="7.74479070625115"/>
        <n v="7.76006711409396"/>
        <n v="7.76801538519552"/>
        <n v="7.79220779220779"/>
        <n v="7.82047915025242"/>
        <n v="7.82196761044398"/>
        <n v="7.82778864970646"/>
        <n v="7.86713286713287"/>
        <n v="7.87236030648477"/>
        <n v="7.88022064617809"/>
        <n v="7.89993416721527"/>
        <n v="7.90826413602214"/>
        <n v="7.90960451977401"/>
        <n v="7.9161926431551"/>
        <n v="7.9295154185022"/>
        <n v="7.93339093551174"/>
        <n v="7.95107033639144"/>
        <n v="7.95755968169761"/>
        <n v="7.96045451627399"/>
        <n v="8"/>
        <n v="8.01998422298186"/>
        <n v="8.0254138103996"/>
        <n v="8.03105340650515"/>
        <n v="8.03313668884147"/>
        <n v="8.03390129778406"/>
        <n v="8.06451612903226"/>
        <n v="8.070133301309"/>
        <n v="8.08509041794853"/>
        <n v="8.09248554913295"/>
        <n v="8.10033969166449"/>
        <n v="8.11209439528024"/>
        <n v="8.11848601206802"/>
        <n v="8.12202852614897"/>
        <n v="8.12512695510867"/>
        <n v="8.12884369481824"/>
        <n v="8.13008130081301"/>
        <n v="8.13526878289998"/>
        <n v="8.15365102373619"/>
        <n v="8.15494393476045"/>
        <n v="8.17757009345795"/>
        <n v="8.18181818181818"/>
        <n v="8.18216073639447"/>
        <n v="8.19672131147541"/>
        <n v="8.21053904119709"/>
        <n v="8.21167883211679"/>
        <n v="8.21286402681752"/>
        <n v="8.22368421052632"/>
        <n v="8.23680823680824"/>
        <n v="8.27454054524867"/>
        <n v="8.28937452901281"/>
        <n v="8.30702774547267"/>
        <n v="8.31600831600832"/>
        <n v="8.31729447346714"/>
        <n v="8.31885380366729"/>
        <n v="8.35654596100279"/>
        <n v="8.3587847612924"/>
        <n v="8.37679785048206"/>
        <n v="8.40336134453782"/>
        <n v="8.47508929111932"/>
        <n v="8.49256900212314"/>
        <n v="8.49762066621346"/>
        <n v="8.55826201448321"/>
        <n v="8.56055802155992"/>
        <n v="8.5686829320378"/>
        <n v="8.57807824448631"/>
        <n v="8.63392171910975"/>
        <n v="8.6448253843509"/>
        <n v="8.65800865800866"/>
        <n v="8.66195577843629"/>
        <n v="8.66703236423478"/>
        <n v="8.69909054962436"/>
        <n v="8.72190540087219"/>
        <n v="8.72455338595762"/>
        <n v="8.74114719581446"/>
        <n v="8.7436723423838"/>
        <n v="8.75752599890531"/>
        <n v="8.75966825086199"/>
        <n v="8.77035097766506"/>
        <n v="8.8"/>
        <n v="8.82926269923174"/>
        <n v="8.86075949367089"/>
        <n v="8.86605917742673"/>
        <n v="8.88888888888889"/>
        <n v="8.89192886456908"/>
        <n v="8.89679715302491"/>
        <n v="8.90392663164456"/>
        <n v="8.92"/>
        <n v="8.94800483675937"/>
        <n v="8.96120740478717"/>
        <n v="8.98461538461539"/>
        <n v="8.98587933247753"/>
        <n v="8.98876404494382"/>
        <n v="9"/>
        <n v="9.01481004507405"/>
        <n v="9.01582131223825"/>
        <n v="9.04465799886942"/>
        <n v="9.0504922197523"/>
        <n v="9.06872261356703"/>
        <n v="9.14591089092131"/>
        <n v="9.17431192660551"/>
        <n v="9.17651292508847"/>
        <n v="9.17686318131257"/>
        <n v="9.192760700948"/>
        <n v="9.21931034482759"/>
        <n v="9.23222599226702"/>
        <n v="9.23435538820154"/>
        <n v="9.24261152938533"/>
        <n v="9.26524455936221"/>
        <n v="9.29543311329651"/>
        <n v="9.30410400203926"/>
        <n v="9.30487137383689"/>
        <n v="9.3071354705274"/>
        <n v="9.32035251234255"/>
        <n v="9.33333333333333"/>
        <n v="9.33997509339975"/>
        <n v="9.34438583270535"/>
        <n v="9.34579439252337"/>
        <n v="9.35005701254276"/>
        <n v="9.36440744154079"/>
        <n v="9.37046324402798"/>
        <n v="9.37081659973226"/>
        <n v="9.37766410912191"/>
        <n v="9.38609842719432"/>
        <n v="9.40487203206907"/>
        <n v="9.41664198993189"/>
        <n v="9.4186902133922"/>
        <n v="9.45454545454546"/>
        <n v="9.46938775510204"/>
        <n v="9.5"/>
        <n v="9.51467768107391"/>
        <n v="9.53846153846154"/>
        <n v="9.54534036674203"/>
        <n v="9.57178841309824"/>
        <n v="9.57592339261286"/>
        <n v="9.58466453674121"/>
        <n v="9.6"/>
        <n v="9.61827472197175"/>
        <n v="9.65576202569841"/>
        <n v="9.70418953286039"/>
        <n v="9.71185254316379"/>
        <n v="9.71606452221488"/>
        <n v="9.74817221770918"/>
        <n v="9.76573368204329"/>
        <n v="9.7919961075295"/>
        <n v="9.79653353428787"/>
        <n v="9.80104712041885"/>
        <n v="9.80229273965775"/>
        <n v="9.81284774911482"/>
        <n v="9.82426778242678"/>
        <n v="9.8314606741573"/>
        <n v="9.86104885701479"/>
        <n v="9.87797791981406"/>
        <n v="9.9009900990099"/>
        <n v="9.9092446582978"/>
        <n v="9.93788819875777"/>
        <n v="9.98336106489185"/>
        <n v="9.99805485314141"/>
        <n v="10"/>
        <n v="10.023603298223"/>
        <n v="10.0339691664489"/>
        <n v="10.0381449508131"/>
        <n v="10.0465677819938"/>
        <n v="10.0527458889234"/>
        <n v="10.0871877077061"/>
        <n v="10.0880410858401"/>
        <n v="10.1087455965692"/>
        <n v="10.1224489795918"/>
        <n v="10.1450045147926"/>
        <n v="10.1642617297395"/>
        <n v="10.1666666666667"/>
        <n v="10.2249488752556"/>
        <n v="10.3008972388837"/>
        <n v="10.3276353276353"/>
        <n v="10.3433717984802"/>
        <n v="10.3540159878188"/>
        <n v="10.3611891159098"/>
        <n v="10.3654251581167"/>
        <n v="10.390243902439"/>
        <n v="10.3963019129926"/>
        <n v="10.3986135181976"/>
        <n v="10.4166666666667"/>
        <n v="10.4310477067035"/>
        <n v="10.4463437796771"/>
        <n v="10.4553583711652"/>
        <n v="10.4588061174149"/>
        <n v="10.4659014179608"/>
        <n v="10.5034632482167"/>
        <n v="10.5042016806723"/>
        <n v="10.5058709278715"/>
        <n v="10.5116279069767"/>
        <n v="10.533245556287"/>
        <n v="10.5600320304289"/>
        <n v="10.567296996663"/>
        <n v="10.5731775180857"/>
        <n v="10.6007067137809"/>
        <n v="10.6040040719376"/>
        <n v="10.6856634016028"/>
        <n v="10.7260726072607"/>
        <n v="10.7569523620681"/>
        <n v="10.8029667849081"/>
        <n v="10.8409383230232"/>
        <n v="10.8427796944308"/>
        <n v="10.8457026770209"/>
        <n v="10.8543417366947"/>
        <n v="10.8964834076275"/>
        <n v="10.8971646212442"/>
        <n v="10.958904109589"/>
        <n v="10.9673444239063"/>
        <n v="10.986328125"/>
        <n v="10.9936575052854"/>
        <n v="11.0091743119266"/>
        <n v="11.0105745121552"/>
        <n v="11.0170985369293"/>
        <n v="11.0272780034823"/>
        <n v="11.0336081166772"/>
        <n v="11.0410094637224"/>
        <n v="11.0579796772265"/>
        <n v="11.0600402183281"/>
        <n v="11.1386138613861"/>
        <n v="11.1441307578009"/>
        <n v="11.1654615057422"/>
        <n v="11.2067278420458"/>
        <n v="11.2205801860974"/>
        <n v="11.243851018974"/>
        <n v="11.2857098926781"/>
        <n v="11.2897707834417"/>
        <n v="11.3215108706542"/>
        <n v="11.3349604931122"/>
        <n v="11.3419882875891"/>
        <n v="11.3482384823848"/>
        <n v="11.3728675873274"/>
        <n v="11.3821138211382"/>
        <n v="11.3867425782839"/>
        <n v="11.3919390119767"/>
        <n v="11.3973643594919"/>
        <n v="11.4345114345114"/>
        <n v="11.4404576183047"/>
        <n v="11.452449121721"/>
        <n v="11.4571092831962"/>
        <n v="11.5364894889762"/>
        <n v="11.5629722094475"/>
        <n v="11.5822631451417"/>
        <n v="11.6822429906542"/>
        <n v="11.6986746010279"/>
        <n v="11.6997075073123"/>
        <n v="11.7034882702314"/>
        <n v="11.779687997453"/>
        <n v="11.8203309692671"/>
        <n v="11.8534482758621"/>
        <n v="11.8546845124283"/>
        <n v="11.8620689655172"/>
        <n v="11.8654190722676"/>
        <n v="11.887072808321"/>
        <n v="11.9089729984672"/>
        <n v="11.9313469023161"/>
        <n v="11.9591507659231"/>
        <n v="11.9715675271231"/>
        <n v="12.0538879697471"/>
        <n v="12.131857358768"/>
        <n v="12.1722008413139"/>
        <n v="12.2015915119363"/>
        <n v="12.2214234363767"/>
        <n v="12.279810298103"/>
        <n v="12.3337363966143"/>
        <n v="12.3546011425425"/>
        <n v="12.3614663256607"/>
        <n v="12.4056094929881"/>
        <n v="12.4580218827863"/>
        <n v="12.5139043381535"/>
        <n v="12.5172572480442"/>
        <n v="12.5190507293708"/>
        <n v="12.5821178042534"/>
        <n v="12.5889436234264"/>
        <n v="12.6101312449186"/>
        <n v="12.6334787186043"/>
        <n v="12.6666666666667"/>
        <n v="12.7206010833479"/>
        <n v="12.7576054955839"/>
        <n v="12.7919911012236"/>
        <n v="12.8264925373134"/>
        <n v="12.8397175262144"/>
        <n v="12.8443315223395"/>
        <n v="12.8577401969894"/>
        <n v="12.8651835968909"/>
        <n v="12.8854118729867"/>
        <n v="12.8902683951068"/>
        <n v="12.9163834126445"/>
        <n v="12.9207210081353"/>
        <n v="12.9775841727924"/>
        <n v="12.987012987013"/>
        <n v="12.9988597491448"/>
        <n v="13.0186172198086"/>
        <n v="13.1090233777584"/>
        <n v="13.1253095591877"/>
        <n v="13.1328108451599"/>
        <n v="13.1794074251306"/>
        <n v="13.1876412961567"/>
        <n v="13.2013201320132"/>
        <n v="13.2951868057893"/>
        <n v="13.3729569093611"/>
        <n v="13.4228187919463"/>
        <n v="13.4297520661157"/>
        <n v="13.4333804680016"/>
        <n v="13.4874759152216"/>
        <n v="13.608068329875"/>
        <n v="13.7876698837896"/>
        <n v="13.8274336283186"/>
        <n v="13.8347777689433"/>
        <n v="13.8648180242634"/>
        <n v="13.8670028364324"/>
        <n v="13.8951142985208"/>
        <n v="13.9056831922612"/>
        <n v="13.9518028628375"/>
        <n v="13.9794967381174"/>
        <n v="14"/>
        <n v="14.0548137737175"/>
        <n v="14.091612880778"/>
        <n v="14.1179215930305"/>
        <n v="14.1296876193386"/>
        <n v="14.1430948419301"/>
        <n v="14.1478497142322"/>
        <n v="14.1928033065889"/>
        <n v="14.2028516626996"/>
        <n v="14.2342000379579"/>
        <n v="14.3253817998233"/>
        <n v="14.3801759003659"/>
        <n v="14.4453004622496"/>
        <n v="14.4746247319514"/>
        <n v="14.4774820176845"/>
        <n v="14.479215319944"/>
        <n v="14.5086791328317"/>
        <n v="14.5266321589581"/>
        <n v="14.5313451004261"/>
        <n v="14.5317676866108"/>
        <n v="14.6474271712497"/>
        <n v="14.6948003014318"/>
        <n v="14.7305981216016"/>
        <n v="14.7544092546937"/>
        <n v="14.7783251231527"/>
        <n v="14.8305084745763"/>
        <n v="14.8698884758364"/>
        <n v="14.8728697712567"/>
        <n v="14.8737762542486"/>
        <n v="14.9226403002838"/>
        <n v="14.957264957265"/>
        <n v="14.9744939937469"/>
        <n v="15.0035967526462"/>
        <n v="15.0715900527506"/>
        <n v="15.080603224129"/>
        <n v="15.1807586667656"/>
        <n v="15.2144537310445"/>
        <n v="15.2187698161065"/>
        <n v="15.2368333885393"/>
        <n v="15.3627983928149"/>
        <n v="15.3927579058792"/>
        <n v="15.4783991518685"/>
        <n v="15.5023547880691"/>
        <n v="15.5038759689922"/>
        <n v="15.5467720685112"/>
        <n v="15.5816618911175"/>
        <n v="15.5844155844156"/>
        <n v="15.6002713090662"/>
        <n v="15.601020310962"/>
        <n v="15.7714720040537"/>
        <n v="15.8159597411934"/>
        <n v="15.8730158730159"/>
        <n v="15.898686987747"/>
        <n v="16.0235448005232"/>
        <n v="16.0818713450292"/>
        <n v="16.0941108545035"/>
        <n v="16.1255175419481"/>
        <n v="16.1290322580645"/>
        <n v="16.2019593067069"/>
        <n v="16.2086555866381"/>
        <n v="16.219740810172"/>
        <n v="16.2213740458015"/>
        <n v="16.3191583750555"/>
        <n v="16.3784217157256"/>
        <n v="16.3969795037756"/>
        <n v="16.5162333288428"/>
        <n v="16.548463356974"/>
        <n v="16.6051303860355"/>
        <n v="16.6915175612989"/>
        <n v="16.7277806879693"/>
        <n v="16.8211644620352"/>
        <n v="16.8238592913587"/>
        <n v="16.8512277323062"/>
        <n v="16.9129773954662"/>
        <n v="17.0165394402036"/>
        <n v="17.3160173160173"/>
        <n v="17.3310225303293"/>
        <n v="17.3314339981007"/>
        <n v="17.5862068965517"/>
        <n v="17.6865935620799"/>
        <n v="17.6926995571927"/>
        <n v="17.7304964539007"/>
        <n v="17.7552314521243"/>
        <n v="17.8793356682861"/>
        <n v="17.9854585654152"/>
        <n v="18.0214004129904"/>
        <n v="18.0938926320365"/>
        <n v="18.0995475113122"/>
        <n v="18.1584739545121"/>
        <n v="18.1869239155572"/>
        <n v="18.4466557640602"/>
        <n v="18.4943429068755"/>
        <n v="18.5764698049138"/>
        <n v="18.7857209781692"/>
        <n v="18.818292189397"/>
        <n v="18.9510797708242"/>
        <n v="19.1082802547771"/>
        <n v="19.1929598819449"/>
        <n v="19.2307692307692"/>
        <n v="19.3570068332026"/>
        <n v="19.6440952160851"/>
        <n v="19.6626409821339"/>
        <n v="19.8986296226769"/>
        <n v="20"/>
        <n v="20.0092163663263"/>
        <n v="20.2349869451697"/>
        <n v="20.460358056266"/>
        <n v="20.4646017699115"/>
        <n v="20.528158243551"/>
        <n v="20.5663469546761"/>
        <n v="20.5941931127616"/>
        <n v="20.7445296959363"/>
        <n v="20.8333333333333"/>
        <n v="20.9154593617395"/>
        <n v="20.9737013692676"/>
        <n v="21.0181685899638"/>
        <n v="21.2765957446809"/>
        <n v="21.2831672048294"/>
        <n v="21.4402395861693"/>
        <n v="21.7587765033021"/>
        <n v="21.932592858957"/>
        <n v="22"/>
        <n v="22.1927790659159"/>
        <n v="22.3826714801444"/>
        <n v="22.5988700564972"/>
        <n v="22.6666666666667"/>
        <n v="22.8043872800442"/>
        <n v="23.1872356111004"/>
        <n v="23.3766233766234"/>
        <n v="23.4013210423169"/>
        <n v="23.4531708069742"/>
        <n v="23.8095238095238"/>
        <n v="23.9152910167123"/>
        <n v="24.1621200311769"/>
        <n v="24.263431542461"/>
        <n v="24.6238030095759"/>
        <n v="25.032967032967"/>
        <n v="25.1211086809885"/>
        <n v="25.2820949542261"/>
        <n v="25.4654397603253"/>
        <n v="25.974025974026"/>
        <n v="26.1059565933439"/>
        <n v="26.4470199814286"/>
        <n v="27.5807722616233"/>
        <n v="28.7657761022783"/>
        <n v="29.1557876414273"/>
        <n v="29.4958510564117"/>
        <n v="29.5783886934224"/>
        <n v="29.6296296296296"/>
        <n v="30.1625057466669"/>
        <n v="30.7418513371852"/>
        <n v="33.096926713948"/>
        <n v="34.2101261973544"/>
        <n v="34.4827586206897"/>
        <n v="34.7826086956522"/>
        <n v="37.2389945471472"/>
        <n v="39.2671429265685"/>
        <n v="41.8775885872066"/>
        <n v="42.0168067226891"/>
        <n v="45.4499289051391"/>
        <n v="50.185873605948"/>
        <n v="51.7241379310345"/>
        <n v="51.948051948052"/>
        <n v="68.9655172413793"/>
        <n v="99"/>
        <n v="103.896103896104"/>
        <n v="105.263157894737"/>
        <n v="263.157894736842"/>
      </sharedItems>
    </cacheField>
    <cacheField name="Status" numFmtId="0">
      <sharedItems count="4">
        <s v="Healthy"/>
        <s v="Overstock"/>
        <s v="Reorder now"/>
        <s v="Stock-out risk"/>
      </sharedItems>
    </cacheField>
    <cacheField name="Stock Value" numFmtId="0">
      <sharedItems containsSemiMixedTypes="0" containsString="0" containsNumber="1" minValue="0" maxValue="1469931.96" count="1194">
        <n v="0"/>
        <n v="61.07"/>
        <n v="63.8"/>
        <n v="72.12"/>
        <n v="90.86"/>
        <n v="91.25"/>
        <n v="99.64"/>
        <n v="123.76"/>
        <n v="137.52"/>
        <n v="146.82"/>
        <n v="150.03"/>
        <n v="160.24"/>
        <n v="161.81"/>
        <n v="173.6"/>
        <n v="179.88"/>
        <n v="181.25"/>
        <n v="184.8"/>
        <n v="187.05"/>
        <n v="200.22"/>
        <n v="208.48"/>
        <n v="213.72"/>
        <n v="215.39"/>
        <n v="217.98"/>
        <n v="224.32"/>
        <n v="228.99"/>
        <n v="232.92"/>
        <n v="233.86"/>
        <n v="235.41"/>
        <n v="236.46"/>
        <n v="238.85"/>
        <n v="240.8"/>
        <n v="246.06"/>
        <n v="259.68"/>
        <n v="271.92"/>
        <n v="279.04"/>
        <n v="289.35"/>
        <n v="291.44"/>
        <n v="297.88"/>
        <n v="308.49"/>
        <n v="316.26"/>
        <n v="322.3"/>
        <n v="325.55"/>
        <n v="326.13"/>
        <n v="327.12"/>
        <n v="328.92"/>
        <n v="333.81"/>
        <n v="347.28"/>
        <n v="347.97"/>
        <n v="351.12"/>
        <n v="352.77"/>
        <n v="355.32"/>
        <n v="357.48"/>
        <n v="366"/>
        <n v="367.25"/>
        <n v="377.57"/>
        <n v="385.05"/>
        <n v="385.6"/>
        <n v="386.68"/>
        <n v="395.12"/>
        <n v="398.07"/>
        <n v="405.3"/>
        <n v="410.36"/>
        <n v="412.11"/>
        <n v="415.66"/>
        <n v="425.58"/>
        <n v="426"/>
        <n v="426.21"/>
        <n v="428.28"/>
        <n v="428.85"/>
        <n v="430.25"/>
        <n v="433.08"/>
        <n v="434.91"/>
        <n v="441"/>
        <n v="445.35"/>
        <n v="446.1"/>
        <n v="450.6"/>
        <n v="457.68"/>
        <n v="467.64"/>
        <n v="470"/>
        <n v="481.74"/>
        <n v="487.36"/>
        <n v="495.18"/>
        <n v="500.7"/>
        <n v="507.76"/>
        <n v="510.66"/>
        <n v="519.12"/>
        <n v="520.36"/>
        <n v="524.97"/>
        <n v="526.68"/>
        <n v="533.55"/>
        <n v="534.24"/>
        <n v="534.42"/>
        <n v="535.05"/>
        <n v="542.12"/>
        <n v="544"/>
        <n v="544.7"/>
        <n v="547.92"/>
        <n v="550.48"/>
        <n v="558.92"/>
        <n v="562.02"/>
        <n v="563.97"/>
        <n v="568.88"/>
        <n v="573.65"/>
        <n v="584.54"/>
        <n v="609.12"/>
        <n v="614.28"/>
        <n v="615.06"/>
        <n v="621.39"/>
        <n v="625.05"/>
        <n v="628.05"/>
        <n v="630.18"/>
        <n v="639.1"/>
        <n v="648.48"/>
        <n v="652.47"/>
        <n v="654.99"/>
        <n v="658.35"/>
        <n v="682.26"/>
        <n v="702.56"/>
        <n v="703.74"/>
        <n v="705.36"/>
        <n v="716.3"/>
        <n v="716.98"/>
        <n v="725.56"/>
        <n v="730.08"/>
        <n v="738"/>
        <n v="738.08"/>
        <n v="738.3"/>
        <n v="743.86"/>
        <n v="744.2"/>
        <n v="746.82"/>
        <n v="757.26"/>
        <n v="759.99"/>
        <n v="771.72"/>
        <n v="775.6"/>
        <n v="796.2"/>
        <n v="797.64"/>
        <n v="800.15"/>
        <n v="802.44"/>
        <n v="802.8"/>
        <n v="814.14"/>
        <n v="815.4"/>
        <n v="819.39"/>
        <n v="828.09"/>
        <n v="832.8"/>
        <n v="836.24"/>
        <n v="840.08"/>
        <n v="841.5"/>
        <n v="841.6"/>
        <n v="851.8"/>
        <n v="856.24"/>
        <n v="859.84"/>
        <n v="860.75"/>
        <n v="865.32"/>
        <n v="868.35"/>
        <n v="870"/>
        <n v="882.14"/>
        <n v="884.1"/>
        <n v="886.56"/>
        <n v="905.1"/>
        <n v="909.54"/>
        <n v="913.14"/>
        <n v="919.2"/>
        <n v="936.09"/>
        <n v="952.08"/>
        <n v="963.2"/>
        <n v="967"/>
        <n v="980.16"/>
        <n v="984.48"/>
        <n v="986.86"/>
        <n v="999.15"/>
        <n v="1005.12"/>
        <n v="1010.31"/>
        <n v="1010.65"/>
        <n v="1012.44"/>
        <n v="1013.88"/>
        <n v="1025.44"/>
        <n v="1029.14"/>
        <n v="1032.57"/>
        <n v="1033.76"/>
        <n v="1044.72"/>
        <n v="1044.78"/>
        <n v="1045.22"/>
        <n v="1046.5"/>
        <n v="1047.36"/>
        <n v="1048.25"/>
        <n v="1048.52"/>
        <n v="1054.68"/>
        <n v="1057.98"/>
        <n v="1068.45"/>
        <n v="1075.21"/>
        <n v="1081.64"/>
        <n v="1082.61"/>
        <n v="1092.24"/>
        <n v="1095.39"/>
        <n v="1102.64"/>
        <n v="1107.34"/>
        <n v="1118.92"/>
        <n v="1119.16"/>
        <n v="1119.56"/>
        <n v="1125.6"/>
        <n v="1126.8"/>
        <n v="1128"/>
        <n v="1140.45"/>
        <n v="1146.6"/>
        <n v="1147.58"/>
        <n v="1165.87"/>
        <n v="1172.96"/>
        <n v="1183.5"/>
        <n v="1185.39"/>
        <n v="1190.4"/>
        <n v="1193.5"/>
        <n v="1197.77"/>
        <n v="1204.48"/>
        <n v="1215.48"/>
        <n v="1219.59"/>
        <n v="1229"/>
        <n v="1237.41"/>
        <n v="1237.86"/>
        <n v="1239.84"/>
        <n v="1242.02"/>
        <n v="1243.5"/>
        <n v="1245.6"/>
        <n v="1245.84"/>
        <n v="1267.07"/>
        <n v="1269.01"/>
        <n v="1269.6"/>
        <n v="1274.52"/>
        <n v="1275.38"/>
        <n v="1283.04"/>
        <n v="1283.8"/>
        <n v="1288.76"/>
        <n v="1294.02"/>
        <n v="1297.8"/>
        <n v="1300.78"/>
        <n v="1309.75"/>
        <n v="1310.22"/>
        <n v="1312.74"/>
        <n v="1317.5"/>
        <n v="1326.8"/>
        <n v="1337.22"/>
        <n v="1339.59"/>
        <n v="1340.19"/>
        <n v="1347.12"/>
        <n v="1348.5"/>
        <n v="1351.28"/>
        <n v="1356.84"/>
        <n v="1366.08"/>
        <n v="1368.51"/>
        <n v="1373.58"/>
        <n v="1374.32"/>
        <n v="1377.97"/>
        <n v="1383.5"/>
        <n v="1395"/>
        <n v="1396.53"/>
        <n v="1405.5"/>
        <n v="1410.85"/>
        <n v="1417.1"/>
        <n v="1419.12"/>
        <n v="1420.06"/>
        <n v="1423.59"/>
        <n v="1424.7"/>
        <n v="1430.24"/>
        <n v="1431.99"/>
        <n v="1432.44"/>
        <n v="1437.45"/>
        <n v="1437.48"/>
        <n v="1439.68"/>
        <n v="1456.11"/>
        <n v="1463.28"/>
        <n v="1467.4"/>
        <n v="1468.96"/>
        <n v="1474.22"/>
        <n v="1474.8"/>
        <n v="1487.38"/>
        <n v="1488.8"/>
        <n v="1503.36"/>
        <n v="1505.3"/>
        <n v="1505.75"/>
        <n v="1528.92"/>
        <n v="1542.75"/>
        <n v="1556.7"/>
        <n v="1562.58"/>
        <n v="1580.48"/>
        <n v="1582.88"/>
        <n v="1605.76"/>
        <n v="1605.94"/>
        <n v="1618.68"/>
        <n v="1629.98"/>
        <n v="1643.31"/>
        <n v="1643.53"/>
        <n v="1690.48"/>
        <n v="1691.84"/>
        <n v="1695.5"/>
        <n v="1703.4"/>
        <n v="1711"/>
        <n v="1724.85"/>
        <n v="1732.32"/>
        <n v="1736.67"/>
        <n v="1744.6"/>
        <n v="1766.24"/>
        <n v="1768.71"/>
        <n v="1781.64"/>
        <n v="1783.08"/>
        <n v="1786.68"/>
        <n v="1786.82"/>
        <n v="1805.12"/>
        <n v="1805.44"/>
        <n v="1822.5"/>
        <n v="1824.76"/>
        <n v="1832.58"/>
        <n v="1843.1"/>
        <n v="1844.85"/>
        <n v="1846.9"/>
        <n v="1847.1"/>
        <n v="1854.84"/>
        <n v="1858.85"/>
        <n v="1859.68"/>
        <n v="1860.62"/>
        <n v="1862"/>
        <n v="1864.09"/>
        <n v="1866.62"/>
        <n v="1873.02"/>
        <n v="1883.94"/>
        <n v="1885.92"/>
        <n v="1887.55"/>
        <n v="1890.42"/>
        <n v="1899.04"/>
        <n v="1912.32"/>
        <n v="1913.6"/>
        <n v="1916.4"/>
        <n v="1917"/>
        <n v="1926.15"/>
        <n v="1927.2"/>
        <n v="1928.68"/>
        <n v="1934.4"/>
        <n v="1940.12"/>
        <n v="1945.98"/>
        <n v="1949.97"/>
        <n v="1961.97"/>
        <n v="1979.52"/>
        <n v="1982.73"/>
        <n v="1985.24"/>
        <n v="1986.48"/>
        <n v="1991.1"/>
        <n v="1993.42"/>
        <n v="1999.62"/>
        <n v="2019.64"/>
        <n v="2020.06"/>
        <n v="2040.68"/>
        <n v="2044.08"/>
        <n v="2057"/>
        <n v="2065.14"/>
        <n v="2068.69"/>
        <n v="2076.12"/>
        <n v="2107.52"/>
        <n v="2124.15"/>
        <n v="2128.68"/>
        <n v="2129.95"/>
        <n v="2132.82"/>
        <n v="2192.52"/>
        <n v="2203.52"/>
        <n v="2224.95"/>
        <n v="2234.78"/>
        <n v="2235.67"/>
        <n v="2273.67"/>
        <n v="2281.44"/>
        <n v="2304.45"/>
        <n v="2314.56"/>
        <n v="2320.04"/>
        <n v="2326.62"/>
        <n v="2329.21"/>
        <n v="2334.15"/>
        <n v="2339.96"/>
        <n v="2345.17"/>
        <n v="2361.64"/>
        <n v="2364.34"/>
        <n v="2371.04"/>
        <n v="2381.7"/>
        <n v="2404.7"/>
        <n v="2407.5"/>
        <n v="2411.36"/>
        <n v="2415.15"/>
        <n v="2428.2"/>
        <n v="2432.3"/>
        <n v="2477.72"/>
        <n v="2489.76"/>
        <n v="2502.6"/>
        <n v="2507.46"/>
        <n v="2522.3"/>
        <n v="2541.59"/>
        <n v="2544.08"/>
        <n v="2546"/>
        <n v="2550.6"/>
        <n v="2584.96"/>
        <n v="2587.61"/>
        <n v="2605.47"/>
        <n v="2606.36"/>
        <n v="2614.59"/>
        <n v="2615.85"/>
        <n v="2626.52"/>
        <n v="2635.08"/>
        <n v="2648.02"/>
        <n v="2651.85"/>
        <n v="2693.88"/>
        <n v="2699.58"/>
        <n v="2714.46"/>
        <n v="2716.48"/>
        <n v="2720.76"/>
        <n v="2742.08"/>
        <n v="2747.17"/>
        <n v="2748.96"/>
        <n v="2776.05"/>
        <n v="2786.04"/>
        <n v="2800.32"/>
        <n v="2825.28"/>
        <n v="2835.25"/>
        <n v="2842.4"/>
        <n v="2843.16"/>
        <n v="2847.12"/>
        <n v="2850.25"/>
        <n v="2862.3"/>
        <n v="2863.73"/>
        <n v="2874.56"/>
        <n v="2875.84"/>
        <n v="2885.04"/>
        <n v="2902.6"/>
        <n v="2905.56"/>
        <n v="2912.56"/>
        <n v="2914.8"/>
        <n v="2921.1"/>
        <n v="2931.61"/>
        <n v="2935.5"/>
        <n v="2947.89"/>
        <n v="2972.31"/>
        <n v="2980.32"/>
        <n v="2999.5"/>
        <n v="3017.7"/>
        <n v="3026.4"/>
        <n v="3063.56"/>
        <n v="3096.54"/>
        <n v="3105.2"/>
        <n v="3114.76"/>
        <n v="3120"/>
        <n v="3124.32"/>
        <n v="3173.04"/>
        <n v="3178.56"/>
        <n v="3179.46"/>
        <n v="3180.48"/>
        <n v="3188.49"/>
        <n v="3190.8"/>
        <n v="3190.83"/>
        <n v="3228.73"/>
        <n v="3231.75"/>
        <n v="3263.76"/>
        <n v="3266.51"/>
        <n v="3283.65"/>
        <n v="3299.34"/>
        <n v="3309.12"/>
        <n v="3312"/>
        <n v="3318.21"/>
        <n v="3319.8"/>
        <n v="3334.1"/>
        <n v="3343.2"/>
        <n v="3347.42"/>
        <n v="3383.1"/>
        <n v="3383.12"/>
        <n v="3383.6"/>
        <n v="3396.32"/>
        <n v="3399.84"/>
        <n v="3450.85"/>
        <n v="3467.88"/>
        <n v="3468.71"/>
        <n v="3500"/>
        <n v="3501.66"/>
        <n v="3510.9"/>
        <n v="3526.56"/>
        <n v="3533.92"/>
        <n v="3547.68"/>
        <n v="3549.15"/>
        <n v="3550.11"/>
        <n v="3558.3"/>
        <n v="3564.22"/>
        <n v="3572.8"/>
        <n v="3575.28"/>
        <n v="3587.08"/>
        <n v="3600.83"/>
        <n v="3601.58"/>
        <n v="3623.13"/>
        <n v="3649.8"/>
        <n v="3652.29"/>
        <n v="3668"/>
        <n v="3671.25"/>
        <n v="3672.64"/>
        <n v="3685.6"/>
        <n v="3690.86"/>
        <n v="3691.41"/>
        <n v="3696.75"/>
        <n v="3702.53"/>
        <n v="3718.26"/>
        <n v="3725.6"/>
        <n v="3735.02"/>
        <n v="3750.5"/>
        <n v="3761.16"/>
        <n v="3766.69"/>
        <n v="3769.36"/>
        <n v="3775.2"/>
        <n v="3782.61"/>
        <n v="3804.2"/>
        <n v="3815.7"/>
        <n v="3819.84"/>
        <n v="3840.64"/>
        <n v="3846.25"/>
        <n v="3883.1"/>
        <n v="3884"/>
        <n v="3899.34"/>
        <n v="3997.8"/>
        <n v="4053.6"/>
        <n v="4057.04"/>
        <n v="4096.3"/>
        <n v="4102.6"/>
        <n v="4129.92"/>
        <n v="4132.5"/>
        <n v="4149.32"/>
        <n v="4157.73"/>
        <n v="4167.57"/>
        <n v="4174.68"/>
        <n v="4191.84"/>
        <n v="4205.18"/>
        <n v="4217.22"/>
        <n v="4224.44"/>
        <n v="4234.58"/>
        <n v="4244.22"/>
        <n v="4258.1"/>
        <n v="4287.92"/>
        <n v="4293.12"/>
        <n v="4299.48"/>
        <n v="4302.87"/>
        <n v="4316.13"/>
        <n v="4316.97"/>
        <n v="4324.05"/>
        <n v="4333.28"/>
        <n v="4338.63"/>
        <n v="4339.44"/>
        <n v="4341.45"/>
        <n v="4345.3"/>
        <n v="4366.22"/>
        <n v="4367.72"/>
        <n v="4402.56"/>
        <n v="4417"/>
        <n v="4429.2"/>
        <n v="4471.68"/>
        <n v="4515.54"/>
        <n v="4532.81"/>
        <n v="4572.54"/>
        <n v="4572.84"/>
        <n v="4594.88"/>
        <n v="4599"/>
        <n v="4628"/>
        <n v="4631.3"/>
        <n v="4676.04"/>
        <n v="4702.65"/>
        <n v="4713.5"/>
        <n v="4756.5"/>
        <n v="4758.9"/>
        <n v="4779.29"/>
        <n v="4790.99"/>
        <n v="4810.32"/>
        <n v="4817.4"/>
        <n v="4828.56"/>
        <n v="4833.36"/>
        <n v="4834.3"/>
        <n v="4851"/>
        <n v="4864.5"/>
        <n v="4864.59"/>
        <n v="4866.18"/>
        <n v="4881.36"/>
        <n v="4889.6"/>
        <n v="4902.4"/>
        <n v="4919.08"/>
        <n v="4960.56"/>
        <n v="5010.09"/>
        <n v="5018.04"/>
        <n v="5020.84"/>
        <n v="5064.84"/>
        <n v="5072.43"/>
        <n v="5101.47"/>
        <n v="5138.76"/>
        <n v="5141.85"/>
        <n v="5143.5"/>
        <n v="5168.68"/>
        <n v="5171.11"/>
        <n v="5190.23"/>
        <n v="5202.85"/>
        <n v="5204.52"/>
        <n v="5229.22"/>
        <n v="5233.5"/>
        <n v="5236.4"/>
        <n v="5238"/>
        <n v="5247.06"/>
        <n v="5249"/>
        <n v="5268.2"/>
        <n v="5304.48"/>
        <n v="5311.98"/>
        <n v="5315.31"/>
        <n v="5331.15"/>
        <n v="5333.58"/>
        <n v="5362.47"/>
        <n v="5396.75"/>
        <n v="5425.64"/>
        <n v="5434.24"/>
        <n v="5462.8"/>
        <n v="5564.76"/>
        <n v="5565.12"/>
        <n v="5597.97"/>
        <n v="5607.9"/>
        <n v="5609.1"/>
        <n v="5618.75"/>
        <n v="5651.91"/>
        <n v="5711.95"/>
        <n v="5713.93"/>
        <n v="5736.42"/>
        <n v="5743.14"/>
        <n v="5750.1"/>
        <n v="5777.2"/>
        <n v="5787.6"/>
        <n v="5804.96"/>
        <n v="5823.84"/>
        <n v="5831.1"/>
        <n v="5867.1"/>
        <n v="5884.2"/>
        <n v="5895.27"/>
        <n v="5926.36"/>
        <n v="5944.5"/>
        <n v="5979.68"/>
        <n v="6070.36"/>
        <n v="6082.12"/>
        <n v="6108.08"/>
        <n v="6114.4"/>
        <n v="6147.25"/>
        <n v="6221.37"/>
        <n v="6231.12"/>
        <n v="6247.26"/>
        <n v="6247.71"/>
        <n v="6268.6"/>
        <n v="6281.76"/>
        <n v="6300.69"/>
        <n v="6302.88"/>
        <n v="6382.03"/>
        <n v="6407.45"/>
        <n v="6460.02"/>
        <n v="6472.89"/>
        <n v="6505.14"/>
        <n v="6509.93"/>
        <n v="6520.8"/>
        <n v="6616.26"/>
        <n v="6651.33"/>
        <n v="6719.18"/>
        <n v="6726.46"/>
        <n v="6756.48"/>
        <n v="6802.18"/>
        <n v="6802.31"/>
        <n v="6871.41"/>
        <n v="6875.25"/>
        <n v="6917.14"/>
        <n v="6928.68"/>
        <n v="6934.41"/>
        <n v="6949.36"/>
        <n v="6962.03"/>
        <n v="6998.92"/>
        <n v="7014.35"/>
        <n v="7059.78"/>
        <n v="7059.98"/>
        <n v="7077.56"/>
        <n v="7122.96"/>
        <n v="7123.29"/>
        <n v="7207"/>
        <n v="7234.28"/>
        <n v="7235.8"/>
        <n v="7245.99"/>
        <n v="7259.76"/>
        <n v="7309.02"/>
        <n v="7351.26"/>
        <n v="7376.37"/>
        <n v="7390.4"/>
        <n v="7416.64"/>
        <n v="7423.65"/>
        <n v="7432.85"/>
        <n v="7444.98"/>
        <n v="7459.21"/>
        <n v="7482.04"/>
        <n v="7491.6"/>
        <n v="7493.22"/>
        <n v="7562"/>
        <n v="7615.2"/>
        <n v="7633.85"/>
        <n v="7647.36"/>
        <n v="7653.49"/>
        <n v="7654.35"/>
        <n v="7716.1"/>
        <n v="7723.83"/>
        <n v="7793.4"/>
        <n v="7806.22"/>
        <n v="7808.4"/>
        <n v="7839.01"/>
        <n v="7881.2"/>
        <n v="7902"/>
        <n v="7936.5"/>
        <n v="7963.92"/>
        <n v="7993.48"/>
        <n v="8002.36"/>
        <n v="8043.84"/>
        <n v="8091.6"/>
        <n v="8226.96"/>
        <n v="8247.21"/>
        <n v="8258.03"/>
        <n v="8294.99"/>
        <n v="8314.96"/>
        <n v="8359.4"/>
        <n v="8391.2"/>
        <n v="8450.89"/>
        <n v="8505.42"/>
        <n v="8522.04"/>
        <n v="8532.07"/>
        <n v="8611.86"/>
        <n v="8637.86"/>
        <n v="8776.8"/>
        <n v="8776.88"/>
        <n v="8832.18"/>
        <n v="8884.16"/>
        <n v="8900.56"/>
        <n v="8925.14"/>
        <n v="8931.03"/>
        <n v="9074.94"/>
        <n v="9081.78"/>
        <n v="9162.51"/>
        <n v="9165.6"/>
        <n v="9167"/>
        <n v="9207.9"/>
        <n v="9230.08"/>
        <n v="9231"/>
        <n v="9266.99"/>
        <n v="9358.83"/>
        <n v="9381.06"/>
        <n v="9400.8"/>
        <n v="9402.4"/>
        <n v="9451.28"/>
        <n v="9491.36"/>
        <n v="9545.48"/>
        <n v="9547.2"/>
        <n v="9574.5"/>
        <n v="9576.48"/>
        <n v="9600.24"/>
        <n v="9642.96"/>
        <n v="9698.75"/>
        <n v="9754.05"/>
        <n v="9770.15"/>
        <n v="9866.7"/>
        <n v="9941.61"/>
        <n v="9947.53"/>
        <n v="9961.9"/>
        <n v="9999"/>
        <n v="10170.74"/>
        <n v="10288.74"/>
        <n v="10320.87"/>
        <n v="10389.6"/>
        <n v="10441.6"/>
        <n v="10498.31"/>
        <n v="10560.96"/>
        <n v="10614.45"/>
        <n v="10661.42"/>
        <n v="10687.5"/>
        <n v="10698.9"/>
        <n v="10748.08"/>
        <n v="10766.25"/>
        <n v="10780"/>
        <n v="10812.73"/>
        <n v="10827.36"/>
        <n v="10837.5"/>
        <n v="10873.99"/>
        <n v="10942.9"/>
        <n v="11095.92"/>
        <n v="11299.86"/>
        <n v="11326.5"/>
        <n v="11366.54"/>
        <n v="11373.02"/>
        <n v="11374.44"/>
        <n v="11392.38"/>
        <n v="11440.64"/>
        <n v="11460.19"/>
        <n v="11502.4"/>
        <n v="11512.32"/>
        <n v="11635.47"/>
        <n v="11665.3"/>
        <n v="11669.97"/>
        <n v="11723.52"/>
        <n v="11743.68"/>
        <n v="11744.04"/>
        <n v="11762.94"/>
        <n v="11887.35"/>
        <n v="11940.71"/>
        <n v="11987.75"/>
        <n v="12047.4"/>
        <n v="12126.25"/>
        <n v="12143.2"/>
        <n v="12230.28"/>
        <n v="12262.05"/>
        <n v="12320.75"/>
        <n v="12368.72"/>
        <n v="12376"/>
        <n v="12509.76"/>
        <n v="12524.76"/>
        <n v="12529.95"/>
        <n v="12533.22"/>
        <n v="12568.78"/>
        <n v="12573.03"/>
        <n v="12667.3"/>
        <n v="12803.31"/>
        <n v="12903.2"/>
        <n v="13079.31"/>
        <n v="13119.6"/>
        <n v="13154.56"/>
        <n v="13171.34"/>
        <n v="13182.4"/>
        <n v="13245.28"/>
        <n v="13267.5"/>
        <n v="13328.28"/>
        <n v="13352.56"/>
        <n v="13379.08"/>
        <n v="13439.06"/>
        <n v="13465.68"/>
        <n v="13763.2"/>
        <n v="13825.2"/>
        <n v="13855.54"/>
        <n v="13886.4"/>
        <n v="13906.48"/>
        <n v="13907.81"/>
        <n v="13949.48"/>
        <n v="13978.88"/>
        <n v="14001.48"/>
        <n v="14142.08"/>
        <n v="14173.39"/>
        <n v="14229.6"/>
        <n v="14333.76"/>
        <n v="14399.37"/>
        <n v="14407.2"/>
        <n v="14443.2"/>
        <n v="14494.08"/>
        <n v="14593.76"/>
        <n v="14655.7"/>
        <n v="14660.24"/>
        <n v="14682.33"/>
        <n v="14684.6"/>
        <n v="14685.6"/>
        <n v="14690.11"/>
        <n v="14704.32"/>
        <n v="14720.64"/>
        <n v="14722.88"/>
        <n v="14879.76"/>
        <n v="14882.35"/>
        <n v="14900.4"/>
        <n v="15013.92"/>
        <n v="15033.85"/>
        <n v="15051.87"/>
        <n v="15112.97"/>
        <n v="15279.69"/>
        <n v="15291.7"/>
        <n v="15508.15"/>
        <n v="15579.18"/>
        <n v="15654.55"/>
        <n v="15716.82"/>
        <n v="15774"/>
        <n v="15804"/>
        <n v="15817.14"/>
        <n v="15899.8"/>
        <n v="15970.5"/>
        <n v="16033.6"/>
        <n v="16051.56"/>
        <n v="16123.8"/>
        <n v="16167.61"/>
        <n v="16172.73"/>
        <n v="16192.44"/>
        <n v="16341.71"/>
        <n v="16610.56"/>
        <n v="16792.26"/>
        <n v="16848.09"/>
        <n v="16965"/>
        <n v="17046.16"/>
        <n v="17076.84"/>
        <n v="17081.52"/>
        <n v="17095.44"/>
        <n v="17175.07"/>
        <n v="17243.1"/>
        <n v="17287.13"/>
        <n v="17290.26"/>
        <n v="17296.38"/>
        <n v="17310.08"/>
        <n v="17402.04"/>
        <n v="17414.92"/>
        <n v="17435.99"/>
        <n v="17535.43"/>
        <n v="17769.92"/>
        <n v="18009.46"/>
        <n v="18422.12"/>
        <n v="18523.2"/>
        <n v="18601.76"/>
        <n v="18755.52"/>
        <n v="18767.31"/>
        <n v="18860.46"/>
        <n v="19382.91"/>
        <n v="19401.08"/>
        <n v="19418.4"/>
        <n v="19477.56"/>
        <n v="19511.9"/>
        <n v="19520.74"/>
        <n v="19716.48"/>
        <n v="19743.27"/>
        <n v="19916.36"/>
        <n v="20008.64"/>
        <n v="20040.13"/>
        <n v="20074.64"/>
        <n v="20185.76"/>
        <n v="20246.66"/>
        <n v="20349.1"/>
        <n v="20434.4"/>
        <n v="20614.88"/>
        <n v="20644.62"/>
        <n v="20998.12"/>
        <n v="21247.17"/>
        <n v="21467.88"/>
        <n v="21637.54"/>
        <n v="21695.38"/>
        <n v="21887.19"/>
        <n v="21941.01"/>
        <n v="22252.91"/>
        <n v="22267.43"/>
        <n v="22267.77"/>
        <n v="22382.08"/>
        <n v="22424.5"/>
        <n v="22487"/>
        <n v="22593.12"/>
        <n v="22852.83"/>
        <n v="22871.12"/>
        <n v="22882.68"/>
        <n v="22923.88"/>
        <n v="22957.22"/>
        <n v="23026.72"/>
        <n v="23156.82"/>
        <n v="23311.08"/>
        <n v="23346.33"/>
        <n v="23411.9"/>
        <n v="23431.68"/>
        <n v="23681.7"/>
        <n v="23830.8"/>
        <n v="23945.44"/>
        <n v="24019.97"/>
        <n v="24323.42"/>
        <n v="24329.08"/>
        <n v="24410.75"/>
        <n v="24495.48"/>
        <n v="24516.36"/>
        <n v="24657.64"/>
        <n v="24715.26"/>
        <n v="25106.62"/>
        <n v="25209.2"/>
        <n v="25357.5"/>
        <n v="25390.88"/>
        <n v="25438.05"/>
        <n v="25507.78"/>
        <n v="25603.83"/>
        <n v="25718.55"/>
        <n v="25820.95"/>
        <n v="25901.48"/>
        <n v="26156.4"/>
        <n v="26176.5"/>
        <n v="26291.57"/>
        <n v="26350.36"/>
        <n v="26459.4"/>
        <n v="26533.88"/>
        <n v="27074.42"/>
        <n v="27308.24"/>
        <n v="27319.92"/>
        <n v="27398.25"/>
        <n v="27422.31"/>
        <n v="27764.55"/>
        <n v="27953.8"/>
        <n v="28166.11"/>
        <n v="28203"/>
        <n v="28759.08"/>
        <n v="28936.64"/>
        <n v="29093.67"/>
        <n v="29129.66"/>
        <n v="29748.68"/>
        <n v="29886.71"/>
        <n v="30163.4"/>
        <n v="30213.84"/>
        <n v="30694.26"/>
        <n v="31122.45"/>
        <n v="31422.72"/>
        <n v="31488.75"/>
        <n v="32051.28"/>
        <n v="32108.8"/>
        <n v="32112.3"/>
        <n v="32194.71"/>
        <n v="32497.92"/>
        <n v="32517.4"/>
        <n v="32894.9"/>
        <n v="33043.5"/>
        <n v="33139.8"/>
        <n v="33289.91"/>
        <n v="33942.7"/>
        <n v="34355.3"/>
        <n v="34937.41"/>
        <n v="35761.25"/>
        <n v="35997"/>
        <n v="36039.6"/>
        <n v="36554.72"/>
        <n v="37078.44"/>
        <n v="37125.6"/>
        <n v="37258.38"/>
        <n v="37366.5"/>
        <n v="37630.86"/>
        <n v="37778.98"/>
        <n v="37820"/>
        <n v="37997.63"/>
        <n v="38114"/>
        <n v="38116.08"/>
        <n v="38834.18"/>
        <n v="38896.05"/>
        <n v="39325.44"/>
        <n v="40048.86"/>
        <n v="40829.96"/>
        <n v="41269.03"/>
        <n v="42136.2"/>
        <n v="42311.01"/>
        <n v="42332.16"/>
        <n v="42814.98"/>
        <n v="43105.5"/>
        <n v="43262"/>
        <n v="44135.82"/>
        <n v="45464.25"/>
        <n v="45524.16"/>
        <n v="45949.05"/>
        <n v="46048.95"/>
        <n v="46223.31"/>
        <n v="46972.87"/>
        <n v="48409.96"/>
        <n v="49077"/>
        <n v="49245.84"/>
        <n v="49320.48"/>
        <n v="50033.83"/>
        <n v="50170.4"/>
        <n v="50882.18"/>
        <n v="52060.32"/>
        <n v="52130.43"/>
        <n v="52467.45"/>
        <n v="52595.67"/>
        <n v="52701"/>
        <n v="53559.11"/>
        <n v="53627"/>
        <n v="53788.52"/>
        <n v="54001.98"/>
        <n v="54186.3"/>
        <n v="54334.98"/>
        <n v="54572.04"/>
        <n v="54815.94"/>
        <n v="54996.48"/>
        <n v="55238.89"/>
        <n v="55448.2"/>
        <n v="56707.89"/>
        <n v="56728.49"/>
        <n v="57112.4"/>
        <n v="57416.4"/>
        <n v="58723.84"/>
        <n v="59020.75"/>
        <n v="59117.28"/>
        <n v="59351.36"/>
        <n v="59469.2"/>
        <n v="59607.68"/>
        <n v="60055.06"/>
        <n v="60204"/>
        <n v="60699.78"/>
        <n v="60828.1"/>
        <n v="60907.35"/>
        <n v="61531.44"/>
        <n v="62733.42"/>
        <n v="62953.2"/>
        <n v="64148.18"/>
        <n v="64335.23"/>
        <n v="64968.66"/>
        <n v="65619.6"/>
        <n v="65779.65"/>
        <n v="66133.76"/>
        <n v="66214.65"/>
        <n v="67195.44"/>
        <n v="67263.84"/>
        <n v="67765.72"/>
        <n v="68080.55"/>
        <n v="69374.48"/>
        <n v="69938.88"/>
        <n v="70253.4"/>
        <n v="73144.77"/>
        <n v="75160.69"/>
        <n v="75971.7"/>
        <n v="76345.5"/>
        <n v="77493.08"/>
        <n v="78618.71"/>
        <n v="79309.19"/>
        <n v="79316.94"/>
        <n v="79961.44"/>
        <n v="81107.2"/>
        <n v="82633.53"/>
        <n v="82676.94"/>
        <n v="82895.34"/>
        <n v="83178.58"/>
        <n v="83793.45"/>
        <n v="85784.4"/>
        <n v="86116.52"/>
        <n v="87751.18"/>
        <n v="88869.56"/>
        <n v="89988.22"/>
        <n v="90924.12"/>
        <n v="91651.56"/>
        <n v="92070"/>
        <n v="93310.7"/>
        <n v="94428.21"/>
        <n v="94432.8"/>
        <n v="94716.18"/>
        <n v="94864.24"/>
        <n v="95485.94"/>
        <n v="95569.5"/>
        <n v="95649.12"/>
        <n v="96417.6"/>
        <n v="97291.65"/>
        <n v="99408.24"/>
        <n v="99710.84"/>
        <n v="100956.57"/>
        <n v="101535.58"/>
        <n v="103267.62"/>
        <n v="106792.17"/>
        <n v="107097.9"/>
        <n v="107510.08"/>
        <n v="109682.1"/>
        <n v="111068.1"/>
        <n v="111895.04"/>
        <n v="111928.77"/>
        <n v="115750.35"/>
        <n v="116622"/>
        <n v="118703.28"/>
        <n v="118703.86"/>
        <n v="120511.86"/>
        <n v="120854.18"/>
        <n v="120997.94"/>
        <n v="126062.37"/>
        <n v="126303.75"/>
        <n v="132610.83"/>
        <n v="133987.36"/>
        <n v="139504.64"/>
        <n v="140686.5"/>
        <n v="141499.27"/>
        <n v="145423.3"/>
        <n v="149087.95"/>
        <n v="153723.56"/>
        <n v="155849.16"/>
        <n v="156347.2"/>
        <n v="156478.4"/>
        <n v="162013.76"/>
        <n v="163952.18"/>
        <n v="167740.44"/>
        <n v="173938.56"/>
        <n v="179573.76"/>
        <n v="188754"/>
        <n v="188991.12"/>
        <n v="191814.92"/>
        <n v="193564.02"/>
        <n v="194774.36"/>
        <n v="219212.06"/>
        <n v="220368.3"/>
        <n v="221869.26"/>
        <n v="226012.4"/>
        <n v="227128.32"/>
        <n v="230733.2"/>
        <n v="236742.27"/>
        <n v="238280.42"/>
        <n v="250940.16"/>
        <n v="252523.14"/>
        <n v="276141.69"/>
        <n v="291683.7"/>
        <n v="319330.04"/>
        <n v="334589.75"/>
        <n v="439285.34"/>
        <n v="524291.4"/>
        <n v="758726.78"/>
        <n v="859113"/>
        <n v="1469931.9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x v="1483"/>
    <x v="0"/>
    <x v="0"/>
    <x v="3"/>
    <x v="1"/>
    <x v="1"/>
    <x v="216"/>
    <x v="2"/>
    <x v="2"/>
    <x v="7"/>
    <x v="1204"/>
    <x v="2"/>
    <x v="1"/>
    <x v="0"/>
  </r>
  <r>
    <x v="1581"/>
    <x v="0"/>
    <x v="4"/>
    <x v="1"/>
    <x v="1"/>
    <x v="1"/>
    <x v="192"/>
    <x v="1"/>
    <x v="1"/>
    <x v="7"/>
    <x v="604"/>
    <x v="2"/>
    <x v="1"/>
    <x v="0"/>
  </r>
  <r>
    <x v="1401"/>
    <x v="0"/>
    <x v="2"/>
    <x v="0"/>
    <x v="0"/>
    <x v="1"/>
    <x v="68"/>
    <x v="4"/>
    <x v="4"/>
    <x v="7"/>
    <x v="2725"/>
    <x v="2"/>
    <x v="1"/>
    <x v="0"/>
  </r>
  <r>
    <x v="2183"/>
    <x v="0"/>
    <x v="4"/>
    <x v="1"/>
    <x v="1"/>
    <x v="1"/>
    <x v="227"/>
    <x v="1"/>
    <x v="1"/>
    <x v="7"/>
    <x v="871"/>
    <x v="2"/>
    <x v="1"/>
    <x v="0"/>
  </r>
  <r>
    <x v="775"/>
    <x v="0"/>
    <x v="5"/>
    <x v="3"/>
    <x v="2"/>
    <x v="1"/>
    <x v="135"/>
    <x v="2"/>
    <x v="2"/>
    <x v="7"/>
    <x v="1968"/>
    <x v="2"/>
    <x v="1"/>
    <x v="0"/>
  </r>
  <r>
    <x v="1551"/>
    <x v="0"/>
    <x v="4"/>
    <x v="0"/>
    <x v="3"/>
    <x v="1"/>
    <x v="91"/>
    <x v="4"/>
    <x v="3"/>
    <x v="7"/>
    <x v="1580"/>
    <x v="2"/>
    <x v="1"/>
    <x v="0"/>
  </r>
  <r>
    <x v="1605"/>
    <x v="0"/>
    <x v="1"/>
    <x v="0"/>
    <x v="0"/>
    <x v="1"/>
    <x v="67"/>
    <x v="4"/>
    <x v="4"/>
    <x v="7"/>
    <x v="1985"/>
    <x v="2"/>
    <x v="1"/>
    <x v="0"/>
  </r>
  <r>
    <x v="1914"/>
    <x v="0"/>
    <x v="4"/>
    <x v="3"/>
    <x v="1"/>
    <x v="1"/>
    <x v="160"/>
    <x v="2"/>
    <x v="2"/>
    <x v="7"/>
    <x v="1932"/>
    <x v="3"/>
    <x v="1"/>
    <x v="0"/>
  </r>
  <r>
    <x v="1180"/>
    <x v="0"/>
    <x v="4"/>
    <x v="1"/>
    <x v="1"/>
    <x v="1"/>
    <x v="139"/>
    <x v="1"/>
    <x v="1"/>
    <x v="7"/>
    <x v="1182"/>
    <x v="3"/>
    <x v="1"/>
    <x v="0"/>
  </r>
  <r>
    <x v="119"/>
    <x v="0"/>
    <x v="4"/>
    <x v="1"/>
    <x v="0"/>
    <x v="1"/>
    <x v="170"/>
    <x v="1"/>
    <x v="0"/>
    <x v="7"/>
    <x v="807"/>
    <x v="3"/>
    <x v="1"/>
    <x v="0"/>
  </r>
  <r>
    <x v="2117"/>
    <x v="0"/>
    <x v="2"/>
    <x v="2"/>
    <x v="1"/>
    <x v="1"/>
    <x v="222"/>
    <x v="1"/>
    <x v="1"/>
    <x v="7"/>
    <x v="2760"/>
    <x v="3"/>
    <x v="1"/>
    <x v="0"/>
  </r>
  <r>
    <x v="2810"/>
    <x v="0"/>
    <x v="4"/>
    <x v="2"/>
    <x v="1"/>
    <x v="1"/>
    <x v="132"/>
    <x v="1"/>
    <x v="1"/>
    <x v="7"/>
    <x v="2473"/>
    <x v="2"/>
    <x v="1"/>
    <x v="0"/>
  </r>
  <r>
    <x v="1389"/>
    <x v="0"/>
    <x v="0"/>
    <x v="0"/>
    <x v="0"/>
    <x v="1"/>
    <x v="72"/>
    <x v="4"/>
    <x v="4"/>
    <x v="7"/>
    <x v="1704"/>
    <x v="2"/>
    <x v="1"/>
    <x v="0"/>
  </r>
  <r>
    <x v="384"/>
    <x v="0"/>
    <x v="1"/>
    <x v="2"/>
    <x v="0"/>
    <x v="1"/>
    <x v="83"/>
    <x v="1"/>
    <x v="1"/>
    <x v="7"/>
    <x v="2814"/>
    <x v="3"/>
    <x v="1"/>
    <x v="0"/>
  </r>
  <r>
    <x v="1336"/>
    <x v="0"/>
    <x v="4"/>
    <x v="0"/>
    <x v="1"/>
    <x v="1"/>
    <x v="161"/>
    <x v="4"/>
    <x v="4"/>
    <x v="7"/>
    <x v="1194"/>
    <x v="3"/>
    <x v="1"/>
    <x v="0"/>
  </r>
  <r>
    <x v="1390"/>
    <x v="0"/>
    <x v="2"/>
    <x v="3"/>
    <x v="1"/>
    <x v="0"/>
    <x v="0"/>
    <x v="1"/>
    <x v="3"/>
    <x v="1"/>
    <x v="847"/>
    <x v="0"/>
    <x v="0"/>
    <x v="2"/>
  </r>
  <r>
    <x v="871"/>
    <x v="0"/>
    <x v="1"/>
    <x v="3"/>
    <x v="1"/>
    <x v="1"/>
    <x v="128"/>
    <x v="2"/>
    <x v="2"/>
    <x v="7"/>
    <x v="858"/>
    <x v="3"/>
    <x v="1"/>
    <x v="0"/>
  </r>
  <r>
    <x v="2210"/>
    <x v="0"/>
    <x v="5"/>
    <x v="3"/>
    <x v="2"/>
    <x v="1"/>
    <x v="49"/>
    <x v="2"/>
    <x v="2"/>
    <x v="7"/>
    <x v="1131"/>
    <x v="3"/>
    <x v="1"/>
    <x v="0"/>
  </r>
  <r>
    <x v="72"/>
    <x v="0"/>
    <x v="1"/>
    <x v="3"/>
    <x v="0"/>
    <x v="1"/>
    <x v="132"/>
    <x v="2"/>
    <x v="5"/>
    <x v="1"/>
    <x v="2721"/>
    <x v="1"/>
    <x v="0"/>
    <x v="3"/>
  </r>
  <r>
    <x v="594"/>
    <x v="0"/>
    <x v="0"/>
    <x v="3"/>
    <x v="1"/>
    <x v="1"/>
    <x v="214"/>
    <x v="2"/>
    <x v="2"/>
    <x v="7"/>
    <x v="721"/>
    <x v="3"/>
    <x v="1"/>
    <x v="0"/>
  </r>
  <r>
    <x v="2214"/>
    <x v="0"/>
    <x v="0"/>
    <x v="1"/>
    <x v="3"/>
    <x v="1"/>
    <x v="243"/>
    <x v="1"/>
    <x v="1"/>
    <x v="7"/>
    <x v="1955"/>
    <x v="3"/>
    <x v="1"/>
    <x v="0"/>
  </r>
  <r>
    <x v="2094"/>
    <x v="0"/>
    <x v="5"/>
    <x v="0"/>
    <x v="1"/>
    <x v="1"/>
    <x v="218"/>
    <x v="4"/>
    <x v="4"/>
    <x v="7"/>
    <x v="1231"/>
    <x v="3"/>
    <x v="1"/>
    <x v="0"/>
  </r>
  <r>
    <x v="1086"/>
    <x v="0"/>
    <x v="4"/>
    <x v="3"/>
    <x v="1"/>
    <x v="1"/>
    <x v="222"/>
    <x v="2"/>
    <x v="5"/>
    <x v="5"/>
    <x v="1756"/>
    <x v="1"/>
    <x v="0"/>
    <x v="3"/>
  </r>
  <r>
    <x v="1257"/>
    <x v="0"/>
    <x v="1"/>
    <x v="0"/>
    <x v="2"/>
    <x v="1"/>
    <x v="90"/>
    <x v="4"/>
    <x v="4"/>
    <x v="7"/>
    <x v="1259"/>
    <x v="3"/>
    <x v="1"/>
    <x v="0"/>
  </r>
  <r>
    <x v="448"/>
    <x v="0"/>
    <x v="2"/>
    <x v="3"/>
    <x v="1"/>
    <x v="1"/>
    <x v="122"/>
    <x v="2"/>
    <x v="1"/>
    <x v="7"/>
    <x v="303"/>
    <x v="3"/>
    <x v="1"/>
    <x v="0"/>
  </r>
  <r>
    <x v="1942"/>
    <x v="0"/>
    <x v="1"/>
    <x v="1"/>
    <x v="1"/>
    <x v="1"/>
    <x v="199"/>
    <x v="1"/>
    <x v="1"/>
    <x v="7"/>
    <x v="1168"/>
    <x v="2"/>
    <x v="1"/>
    <x v="0"/>
  </r>
  <r>
    <x v="1635"/>
    <x v="0"/>
    <x v="1"/>
    <x v="3"/>
    <x v="1"/>
    <x v="1"/>
    <x v="222"/>
    <x v="2"/>
    <x v="4"/>
    <x v="5"/>
    <x v="371"/>
    <x v="1"/>
    <x v="0"/>
    <x v="2"/>
  </r>
  <r>
    <x v="2590"/>
    <x v="0"/>
    <x v="5"/>
    <x v="3"/>
    <x v="1"/>
    <x v="0"/>
    <x v="0"/>
    <x v="1"/>
    <x v="1"/>
    <x v="7"/>
    <x v="17"/>
    <x v="3"/>
    <x v="1"/>
    <x v="0"/>
  </r>
  <r>
    <x v="249"/>
    <x v="0"/>
    <x v="4"/>
    <x v="2"/>
    <x v="1"/>
    <x v="1"/>
    <x v="150"/>
    <x v="1"/>
    <x v="1"/>
    <x v="7"/>
    <x v="2839"/>
    <x v="3"/>
    <x v="1"/>
    <x v="0"/>
  </r>
  <r>
    <x v="1579"/>
    <x v="0"/>
    <x v="2"/>
    <x v="1"/>
    <x v="1"/>
    <x v="1"/>
    <x v="164"/>
    <x v="1"/>
    <x v="4"/>
    <x v="0"/>
    <x v="285"/>
    <x v="2"/>
    <x v="0"/>
    <x v="3"/>
  </r>
  <r>
    <x v="1496"/>
    <x v="0"/>
    <x v="4"/>
    <x v="3"/>
    <x v="1"/>
    <x v="1"/>
    <x v="191"/>
    <x v="2"/>
    <x v="2"/>
    <x v="7"/>
    <x v="1764"/>
    <x v="3"/>
    <x v="1"/>
    <x v="0"/>
  </r>
  <r>
    <x v="1361"/>
    <x v="0"/>
    <x v="4"/>
    <x v="1"/>
    <x v="0"/>
    <x v="1"/>
    <x v="66"/>
    <x v="1"/>
    <x v="1"/>
    <x v="7"/>
    <x v="1021"/>
    <x v="2"/>
    <x v="1"/>
    <x v="0"/>
  </r>
  <r>
    <x v="179"/>
    <x v="0"/>
    <x v="4"/>
    <x v="0"/>
    <x v="1"/>
    <x v="1"/>
    <x v="202"/>
    <x v="4"/>
    <x v="4"/>
    <x v="7"/>
    <x v="1824"/>
    <x v="2"/>
    <x v="1"/>
    <x v="0"/>
  </r>
  <r>
    <x v="409"/>
    <x v="0"/>
    <x v="2"/>
    <x v="2"/>
    <x v="1"/>
    <x v="1"/>
    <x v="137"/>
    <x v="1"/>
    <x v="1"/>
    <x v="7"/>
    <x v="2437"/>
    <x v="3"/>
    <x v="1"/>
    <x v="0"/>
  </r>
  <r>
    <x v="2205"/>
    <x v="0"/>
    <x v="4"/>
    <x v="3"/>
    <x v="0"/>
    <x v="0"/>
    <x v="0"/>
    <x v="1"/>
    <x v="1"/>
    <x v="7"/>
    <x v="68"/>
    <x v="3"/>
    <x v="1"/>
    <x v="0"/>
  </r>
  <r>
    <x v="1931"/>
    <x v="0"/>
    <x v="4"/>
    <x v="3"/>
    <x v="1"/>
    <x v="1"/>
    <x v="144"/>
    <x v="2"/>
    <x v="1"/>
    <x v="7"/>
    <x v="2232"/>
    <x v="2"/>
    <x v="1"/>
    <x v="0"/>
  </r>
  <r>
    <x v="263"/>
    <x v="0"/>
    <x v="4"/>
    <x v="3"/>
    <x v="0"/>
    <x v="1"/>
    <x v="139"/>
    <x v="2"/>
    <x v="2"/>
    <x v="7"/>
    <x v="1069"/>
    <x v="3"/>
    <x v="1"/>
    <x v="0"/>
  </r>
  <r>
    <x v="2255"/>
    <x v="0"/>
    <x v="1"/>
    <x v="3"/>
    <x v="1"/>
    <x v="1"/>
    <x v="262"/>
    <x v="2"/>
    <x v="2"/>
    <x v="7"/>
    <x v="999"/>
    <x v="1"/>
    <x v="1"/>
    <x v="0"/>
  </r>
  <r>
    <x v="210"/>
    <x v="0"/>
    <x v="1"/>
    <x v="3"/>
    <x v="0"/>
    <x v="1"/>
    <x v="154"/>
    <x v="2"/>
    <x v="5"/>
    <x v="1"/>
    <x v="859"/>
    <x v="2"/>
    <x v="0"/>
    <x v="3"/>
  </r>
  <r>
    <x v="162"/>
    <x v="0"/>
    <x v="4"/>
    <x v="3"/>
    <x v="0"/>
    <x v="1"/>
    <x v="127"/>
    <x v="2"/>
    <x v="2"/>
    <x v="7"/>
    <x v="2117"/>
    <x v="3"/>
    <x v="1"/>
    <x v="0"/>
  </r>
  <r>
    <x v="1802"/>
    <x v="0"/>
    <x v="3"/>
    <x v="2"/>
    <x v="1"/>
    <x v="1"/>
    <x v="144"/>
    <x v="1"/>
    <x v="1"/>
    <x v="7"/>
    <x v="2763"/>
    <x v="2"/>
    <x v="1"/>
    <x v="0"/>
  </r>
  <r>
    <x v="1344"/>
    <x v="0"/>
    <x v="2"/>
    <x v="1"/>
    <x v="1"/>
    <x v="0"/>
    <x v="0"/>
    <x v="0"/>
    <x v="0"/>
    <x v="7"/>
    <x v="493"/>
    <x v="2"/>
    <x v="1"/>
    <x v="0"/>
  </r>
  <r>
    <x v="1688"/>
    <x v="0"/>
    <x v="4"/>
    <x v="1"/>
    <x v="1"/>
    <x v="1"/>
    <x v="237"/>
    <x v="1"/>
    <x v="1"/>
    <x v="7"/>
    <x v="1470"/>
    <x v="2"/>
    <x v="1"/>
    <x v="0"/>
  </r>
  <r>
    <x v="2325"/>
    <x v="0"/>
    <x v="2"/>
    <x v="1"/>
    <x v="1"/>
    <x v="1"/>
    <x v="243"/>
    <x v="1"/>
    <x v="1"/>
    <x v="7"/>
    <x v="942"/>
    <x v="3"/>
    <x v="1"/>
    <x v="0"/>
  </r>
  <r>
    <x v="58"/>
    <x v="0"/>
    <x v="1"/>
    <x v="0"/>
    <x v="0"/>
    <x v="1"/>
    <x v="57"/>
    <x v="4"/>
    <x v="4"/>
    <x v="7"/>
    <x v="1313"/>
    <x v="2"/>
    <x v="1"/>
    <x v="0"/>
  </r>
  <r>
    <x v="2301"/>
    <x v="0"/>
    <x v="3"/>
    <x v="3"/>
    <x v="1"/>
    <x v="1"/>
    <x v="188"/>
    <x v="2"/>
    <x v="2"/>
    <x v="7"/>
    <x v="681"/>
    <x v="3"/>
    <x v="1"/>
    <x v="0"/>
  </r>
  <r>
    <x v="1063"/>
    <x v="0"/>
    <x v="1"/>
    <x v="2"/>
    <x v="1"/>
    <x v="1"/>
    <x v="112"/>
    <x v="1"/>
    <x v="1"/>
    <x v="7"/>
    <x v="2930"/>
    <x v="2"/>
    <x v="1"/>
    <x v="0"/>
  </r>
  <r>
    <x v="2509"/>
    <x v="0"/>
    <x v="1"/>
    <x v="1"/>
    <x v="1"/>
    <x v="1"/>
    <x v="242"/>
    <x v="1"/>
    <x v="1"/>
    <x v="7"/>
    <x v="383"/>
    <x v="3"/>
    <x v="1"/>
    <x v="0"/>
  </r>
  <r>
    <x v="1497"/>
    <x v="0"/>
    <x v="5"/>
    <x v="1"/>
    <x v="0"/>
    <x v="0"/>
    <x v="0"/>
    <x v="1"/>
    <x v="1"/>
    <x v="7"/>
    <x v="208"/>
    <x v="3"/>
    <x v="1"/>
    <x v="0"/>
  </r>
  <r>
    <x v="512"/>
    <x v="0"/>
    <x v="1"/>
    <x v="1"/>
    <x v="0"/>
    <x v="1"/>
    <x v="95"/>
    <x v="1"/>
    <x v="1"/>
    <x v="7"/>
    <x v="678"/>
    <x v="2"/>
    <x v="1"/>
    <x v="0"/>
  </r>
  <r>
    <x v="878"/>
    <x v="0"/>
    <x v="4"/>
    <x v="0"/>
    <x v="2"/>
    <x v="1"/>
    <x v="103"/>
    <x v="4"/>
    <x v="3"/>
    <x v="7"/>
    <x v="984"/>
    <x v="3"/>
    <x v="1"/>
    <x v="0"/>
  </r>
  <r>
    <x v="343"/>
    <x v="0"/>
    <x v="4"/>
    <x v="1"/>
    <x v="3"/>
    <x v="1"/>
    <x v="120"/>
    <x v="1"/>
    <x v="0"/>
    <x v="7"/>
    <x v="901"/>
    <x v="3"/>
    <x v="1"/>
    <x v="0"/>
  </r>
  <r>
    <x v="110"/>
    <x v="0"/>
    <x v="5"/>
    <x v="3"/>
    <x v="1"/>
    <x v="1"/>
    <x v="167"/>
    <x v="2"/>
    <x v="2"/>
    <x v="7"/>
    <x v="1936"/>
    <x v="3"/>
    <x v="1"/>
    <x v="0"/>
  </r>
  <r>
    <x v="949"/>
    <x v="0"/>
    <x v="2"/>
    <x v="3"/>
    <x v="0"/>
    <x v="1"/>
    <x v="150"/>
    <x v="2"/>
    <x v="2"/>
    <x v="7"/>
    <x v="198"/>
    <x v="3"/>
    <x v="1"/>
    <x v="0"/>
  </r>
  <r>
    <x v="2320"/>
    <x v="0"/>
    <x v="4"/>
    <x v="0"/>
    <x v="3"/>
    <x v="1"/>
    <x v="244"/>
    <x v="4"/>
    <x v="4"/>
    <x v="7"/>
    <x v="1321"/>
    <x v="2"/>
    <x v="1"/>
    <x v="0"/>
  </r>
  <r>
    <x v="2462"/>
    <x v="0"/>
    <x v="3"/>
    <x v="3"/>
    <x v="3"/>
    <x v="1"/>
    <x v="71"/>
    <x v="2"/>
    <x v="4"/>
    <x v="0"/>
    <x v="1617"/>
    <x v="1"/>
    <x v="0"/>
    <x v="2"/>
  </r>
  <r>
    <x v="2159"/>
    <x v="0"/>
    <x v="3"/>
    <x v="3"/>
    <x v="1"/>
    <x v="1"/>
    <x v="165"/>
    <x v="2"/>
    <x v="2"/>
    <x v="7"/>
    <x v="624"/>
    <x v="2"/>
    <x v="1"/>
    <x v="0"/>
  </r>
  <r>
    <x v="2655"/>
    <x v="0"/>
    <x v="1"/>
    <x v="0"/>
    <x v="0"/>
    <x v="1"/>
    <x v="101"/>
    <x v="4"/>
    <x v="4"/>
    <x v="7"/>
    <x v="1000"/>
    <x v="3"/>
    <x v="1"/>
    <x v="0"/>
  </r>
  <r>
    <x v="172"/>
    <x v="0"/>
    <x v="3"/>
    <x v="3"/>
    <x v="1"/>
    <x v="1"/>
    <x v="175"/>
    <x v="2"/>
    <x v="2"/>
    <x v="7"/>
    <x v="2658"/>
    <x v="3"/>
    <x v="1"/>
    <x v="0"/>
  </r>
  <r>
    <x v="2160"/>
    <x v="0"/>
    <x v="4"/>
    <x v="0"/>
    <x v="0"/>
    <x v="1"/>
    <x v="116"/>
    <x v="4"/>
    <x v="4"/>
    <x v="7"/>
    <x v="1812"/>
    <x v="3"/>
    <x v="1"/>
    <x v="0"/>
  </r>
  <r>
    <x v="2680"/>
    <x v="0"/>
    <x v="4"/>
    <x v="1"/>
    <x v="1"/>
    <x v="1"/>
    <x v="174"/>
    <x v="1"/>
    <x v="1"/>
    <x v="7"/>
    <x v="2169"/>
    <x v="2"/>
    <x v="1"/>
    <x v="0"/>
  </r>
  <r>
    <x v="969"/>
    <x v="0"/>
    <x v="4"/>
    <x v="3"/>
    <x v="3"/>
    <x v="1"/>
    <x v="166"/>
    <x v="2"/>
    <x v="2"/>
    <x v="7"/>
    <x v="2120"/>
    <x v="2"/>
    <x v="1"/>
    <x v="0"/>
  </r>
  <r>
    <x v="361"/>
    <x v="0"/>
    <x v="2"/>
    <x v="3"/>
    <x v="0"/>
    <x v="0"/>
    <x v="0"/>
    <x v="2"/>
    <x v="2"/>
    <x v="7"/>
    <x v="2743"/>
    <x v="2"/>
    <x v="1"/>
    <x v="0"/>
  </r>
  <r>
    <x v="677"/>
    <x v="0"/>
    <x v="4"/>
    <x v="3"/>
    <x v="2"/>
    <x v="1"/>
    <x v="93"/>
    <x v="2"/>
    <x v="2"/>
    <x v="7"/>
    <x v="1372"/>
    <x v="3"/>
    <x v="1"/>
    <x v="0"/>
  </r>
  <r>
    <x v="2488"/>
    <x v="0"/>
    <x v="4"/>
    <x v="3"/>
    <x v="3"/>
    <x v="1"/>
    <x v="293"/>
    <x v="2"/>
    <x v="2"/>
    <x v="7"/>
    <x v="1209"/>
    <x v="3"/>
    <x v="1"/>
    <x v="0"/>
  </r>
  <r>
    <x v="1026"/>
    <x v="0"/>
    <x v="4"/>
    <x v="2"/>
    <x v="0"/>
    <x v="1"/>
    <x v="117"/>
    <x v="1"/>
    <x v="1"/>
    <x v="7"/>
    <x v="2555"/>
    <x v="3"/>
    <x v="1"/>
    <x v="0"/>
  </r>
  <r>
    <x v="921"/>
    <x v="0"/>
    <x v="4"/>
    <x v="3"/>
    <x v="2"/>
    <x v="1"/>
    <x v="117"/>
    <x v="2"/>
    <x v="2"/>
    <x v="7"/>
    <x v="1538"/>
    <x v="2"/>
    <x v="1"/>
    <x v="0"/>
  </r>
  <r>
    <x v="1468"/>
    <x v="0"/>
    <x v="4"/>
    <x v="3"/>
    <x v="3"/>
    <x v="1"/>
    <x v="54"/>
    <x v="2"/>
    <x v="2"/>
    <x v="7"/>
    <x v="1964"/>
    <x v="3"/>
    <x v="1"/>
    <x v="0"/>
  </r>
  <r>
    <x v="1222"/>
    <x v="0"/>
    <x v="4"/>
    <x v="3"/>
    <x v="1"/>
    <x v="0"/>
    <x v="0"/>
    <x v="1"/>
    <x v="1"/>
    <x v="7"/>
    <x v="36"/>
    <x v="2"/>
    <x v="1"/>
    <x v="0"/>
  </r>
  <r>
    <x v="778"/>
    <x v="0"/>
    <x v="4"/>
    <x v="2"/>
    <x v="1"/>
    <x v="1"/>
    <x v="138"/>
    <x v="1"/>
    <x v="1"/>
    <x v="7"/>
    <x v="2879"/>
    <x v="2"/>
    <x v="1"/>
    <x v="0"/>
  </r>
  <r>
    <x v="1589"/>
    <x v="0"/>
    <x v="2"/>
    <x v="1"/>
    <x v="3"/>
    <x v="1"/>
    <x v="143"/>
    <x v="1"/>
    <x v="1"/>
    <x v="7"/>
    <x v="2592"/>
    <x v="2"/>
    <x v="1"/>
    <x v="0"/>
  </r>
  <r>
    <x v="1001"/>
    <x v="0"/>
    <x v="3"/>
    <x v="3"/>
    <x v="1"/>
    <x v="1"/>
    <x v="164"/>
    <x v="2"/>
    <x v="2"/>
    <x v="7"/>
    <x v="2102"/>
    <x v="2"/>
    <x v="1"/>
    <x v="0"/>
  </r>
  <r>
    <x v="561"/>
    <x v="0"/>
    <x v="1"/>
    <x v="0"/>
    <x v="3"/>
    <x v="0"/>
    <x v="0"/>
    <x v="3"/>
    <x v="2"/>
    <x v="7"/>
    <x v="259"/>
    <x v="2"/>
    <x v="1"/>
    <x v="0"/>
  </r>
  <r>
    <x v="2400"/>
    <x v="0"/>
    <x v="4"/>
    <x v="3"/>
    <x v="0"/>
    <x v="1"/>
    <x v="104"/>
    <x v="2"/>
    <x v="2"/>
    <x v="7"/>
    <x v="1418"/>
    <x v="2"/>
    <x v="1"/>
    <x v="0"/>
  </r>
  <r>
    <x v="59"/>
    <x v="0"/>
    <x v="4"/>
    <x v="1"/>
    <x v="1"/>
    <x v="1"/>
    <x v="255"/>
    <x v="1"/>
    <x v="4"/>
    <x v="5"/>
    <x v="1848"/>
    <x v="1"/>
    <x v="0"/>
    <x v="3"/>
  </r>
  <r>
    <x v="2996"/>
    <x v="0"/>
    <x v="0"/>
    <x v="3"/>
    <x v="0"/>
    <x v="1"/>
    <x v="61"/>
    <x v="2"/>
    <x v="2"/>
    <x v="7"/>
    <x v="357"/>
    <x v="2"/>
    <x v="1"/>
    <x v="0"/>
  </r>
  <r>
    <x v="890"/>
    <x v="0"/>
    <x v="4"/>
    <x v="1"/>
    <x v="3"/>
    <x v="1"/>
    <x v="137"/>
    <x v="1"/>
    <x v="1"/>
    <x v="7"/>
    <x v="1488"/>
    <x v="2"/>
    <x v="1"/>
    <x v="0"/>
  </r>
  <r>
    <x v="1984"/>
    <x v="0"/>
    <x v="1"/>
    <x v="3"/>
    <x v="1"/>
    <x v="0"/>
    <x v="0"/>
    <x v="2"/>
    <x v="2"/>
    <x v="7"/>
    <x v="2396"/>
    <x v="2"/>
    <x v="1"/>
    <x v="0"/>
  </r>
  <r>
    <x v="2141"/>
    <x v="0"/>
    <x v="2"/>
    <x v="1"/>
    <x v="0"/>
    <x v="1"/>
    <x v="89"/>
    <x v="1"/>
    <x v="1"/>
    <x v="7"/>
    <x v="2283"/>
    <x v="2"/>
    <x v="1"/>
    <x v="0"/>
  </r>
  <r>
    <x v="1510"/>
    <x v="0"/>
    <x v="4"/>
    <x v="0"/>
    <x v="1"/>
    <x v="1"/>
    <x v="197"/>
    <x v="4"/>
    <x v="4"/>
    <x v="7"/>
    <x v="1339"/>
    <x v="3"/>
    <x v="1"/>
    <x v="0"/>
  </r>
  <r>
    <x v="827"/>
    <x v="0"/>
    <x v="4"/>
    <x v="3"/>
    <x v="2"/>
    <x v="1"/>
    <x v="105"/>
    <x v="2"/>
    <x v="2"/>
    <x v="7"/>
    <x v="1531"/>
    <x v="3"/>
    <x v="1"/>
    <x v="0"/>
  </r>
  <r>
    <x v="2547"/>
    <x v="0"/>
    <x v="4"/>
    <x v="3"/>
    <x v="1"/>
    <x v="1"/>
    <x v="163"/>
    <x v="2"/>
    <x v="2"/>
    <x v="7"/>
    <x v="2026"/>
    <x v="3"/>
    <x v="1"/>
    <x v="0"/>
  </r>
  <r>
    <x v="181"/>
    <x v="0"/>
    <x v="1"/>
    <x v="3"/>
    <x v="3"/>
    <x v="1"/>
    <x v="224"/>
    <x v="2"/>
    <x v="2"/>
    <x v="7"/>
    <x v="2066"/>
    <x v="2"/>
    <x v="1"/>
    <x v="0"/>
  </r>
  <r>
    <x v="2713"/>
    <x v="0"/>
    <x v="4"/>
    <x v="3"/>
    <x v="1"/>
    <x v="0"/>
    <x v="0"/>
    <x v="1"/>
    <x v="1"/>
    <x v="7"/>
    <x v="151"/>
    <x v="2"/>
    <x v="1"/>
    <x v="0"/>
  </r>
  <r>
    <x v="946"/>
    <x v="0"/>
    <x v="4"/>
    <x v="3"/>
    <x v="1"/>
    <x v="1"/>
    <x v="154"/>
    <x v="2"/>
    <x v="2"/>
    <x v="7"/>
    <x v="1810"/>
    <x v="2"/>
    <x v="1"/>
    <x v="0"/>
  </r>
  <r>
    <x v="499"/>
    <x v="0"/>
    <x v="4"/>
    <x v="3"/>
    <x v="0"/>
    <x v="1"/>
    <x v="124"/>
    <x v="2"/>
    <x v="2"/>
    <x v="7"/>
    <x v="356"/>
    <x v="3"/>
    <x v="1"/>
    <x v="0"/>
  </r>
  <r>
    <x v="1444"/>
    <x v="0"/>
    <x v="4"/>
    <x v="3"/>
    <x v="1"/>
    <x v="1"/>
    <x v="156"/>
    <x v="2"/>
    <x v="2"/>
    <x v="7"/>
    <x v="1648"/>
    <x v="3"/>
    <x v="1"/>
    <x v="0"/>
  </r>
  <r>
    <x v="756"/>
    <x v="0"/>
    <x v="2"/>
    <x v="3"/>
    <x v="1"/>
    <x v="1"/>
    <x v="164"/>
    <x v="2"/>
    <x v="2"/>
    <x v="7"/>
    <x v="726"/>
    <x v="3"/>
    <x v="1"/>
    <x v="0"/>
  </r>
  <r>
    <x v="1029"/>
    <x v="0"/>
    <x v="5"/>
    <x v="3"/>
    <x v="1"/>
    <x v="1"/>
    <x v="184"/>
    <x v="2"/>
    <x v="2"/>
    <x v="7"/>
    <x v="766"/>
    <x v="2"/>
    <x v="1"/>
    <x v="0"/>
  </r>
  <r>
    <x v="1837"/>
    <x v="0"/>
    <x v="4"/>
    <x v="3"/>
    <x v="1"/>
    <x v="1"/>
    <x v="146"/>
    <x v="2"/>
    <x v="2"/>
    <x v="7"/>
    <x v="2587"/>
    <x v="3"/>
    <x v="1"/>
    <x v="0"/>
  </r>
  <r>
    <x v="798"/>
    <x v="0"/>
    <x v="1"/>
    <x v="3"/>
    <x v="1"/>
    <x v="1"/>
    <x v="268"/>
    <x v="2"/>
    <x v="2"/>
    <x v="7"/>
    <x v="318"/>
    <x v="2"/>
    <x v="1"/>
    <x v="0"/>
  </r>
  <r>
    <x v="1555"/>
    <x v="0"/>
    <x v="4"/>
    <x v="3"/>
    <x v="0"/>
    <x v="1"/>
    <x v="52"/>
    <x v="2"/>
    <x v="2"/>
    <x v="7"/>
    <x v="860"/>
    <x v="2"/>
    <x v="1"/>
    <x v="0"/>
  </r>
  <r>
    <x v="818"/>
    <x v="0"/>
    <x v="4"/>
    <x v="2"/>
    <x v="1"/>
    <x v="1"/>
    <x v="157"/>
    <x v="1"/>
    <x v="1"/>
    <x v="7"/>
    <x v="2330"/>
    <x v="3"/>
    <x v="1"/>
    <x v="0"/>
  </r>
  <r>
    <x v="2539"/>
    <x v="0"/>
    <x v="4"/>
    <x v="0"/>
    <x v="1"/>
    <x v="1"/>
    <x v="152"/>
    <x v="4"/>
    <x v="7"/>
    <x v="2"/>
    <x v="2770"/>
    <x v="1"/>
    <x v="0"/>
    <x v="3"/>
  </r>
  <r>
    <x v="2693"/>
    <x v="0"/>
    <x v="5"/>
    <x v="3"/>
    <x v="1"/>
    <x v="1"/>
    <x v="203"/>
    <x v="2"/>
    <x v="2"/>
    <x v="7"/>
    <x v="1567"/>
    <x v="2"/>
    <x v="1"/>
    <x v="0"/>
  </r>
  <r>
    <x v="2358"/>
    <x v="0"/>
    <x v="4"/>
    <x v="0"/>
    <x v="1"/>
    <x v="1"/>
    <x v="168"/>
    <x v="4"/>
    <x v="5"/>
    <x v="1"/>
    <x v="2691"/>
    <x v="1"/>
    <x v="0"/>
    <x v="1"/>
  </r>
  <r>
    <x v="2185"/>
    <x v="0"/>
    <x v="4"/>
    <x v="3"/>
    <x v="1"/>
    <x v="1"/>
    <x v="253"/>
    <x v="2"/>
    <x v="5"/>
    <x v="0"/>
    <x v="1460"/>
    <x v="1"/>
    <x v="0"/>
    <x v="3"/>
  </r>
  <r>
    <x v="2723"/>
    <x v="0"/>
    <x v="3"/>
    <x v="3"/>
    <x v="0"/>
    <x v="1"/>
    <x v="84"/>
    <x v="2"/>
    <x v="2"/>
    <x v="7"/>
    <x v="1947"/>
    <x v="2"/>
    <x v="1"/>
    <x v="0"/>
  </r>
  <r>
    <x v="868"/>
    <x v="0"/>
    <x v="4"/>
    <x v="3"/>
    <x v="1"/>
    <x v="1"/>
    <x v="152"/>
    <x v="2"/>
    <x v="2"/>
    <x v="7"/>
    <x v="1496"/>
    <x v="2"/>
    <x v="1"/>
    <x v="0"/>
  </r>
  <r>
    <x v="2594"/>
    <x v="0"/>
    <x v="1"/>
    <x v="1"/>
    <x v="0"/>
    <x v="1"/>
    <x v="151"/>
    <x v="1"/>
    <x v="1"/>
    <x v="7"/>
    <x v="1439"/>
    <x v="2"/>
    <x v="1"/>
    <x v="0"/>
  </r>
  <r>
    <x v="1548"/>
    <x v="0"/>
    <x v="4"/>
    <x v="1"/>
    <x v="3"/>
    <x v="1"/>
    <x v="90"/>
    <x v="1"/>
    <x v="2"/>
    <x v="5"/>
    <x v="1650"/>
    <x v="0"/>
    <x v="0"/>
    <x v="1"/>
  </r>
  <r>
    <x v="1879"/>
    <x v="0"/>
    <x v="1"/>
    <x v="3"/>
    <x v="0"/>
    <x v="1"/>
    <x v="120"/>
    <x v="2"/>
    <x v="3"/>
    <x v="3"/>
    <x v="137"/>
    <x v="0"/>
    <x v="0"/>
    <x v="1"/>
  </r>
  <r>
    <x v="1559"/>
    <x v="0"/>
    <x v="4"/>
    <x v="0"/>
    <x v="0"/>
    <x v="0"/>
    <x v="0"/>
    <x v="3"/>
    <x v="3"/>
    <x v="7"/>
    <x v="243"/>
    <x v="2"/>
    <x v="1"/>
    <x v="0"/>
  </r>
  <r>
    <x v="900"/>
    <x v="0"/>
    <x v="2"/>
    <x v="3"/>
    <x v="1"/>
    <x v="1"/>
    <x v="164"/>
    <x v="2"/>
    <x v="2"/>
    <x v="7"/>
    <x v="2782"/>
    <x v="2"/>
    <x v="1"/>
    <x v="0"/>
  </r>
  <r>
    <x v="1106"/>
    <x v="0"/>
    <x v="1"/>
    <x v="0"/>
    <x v="0"/>
    <x v="1"/>
    <x v="217"/>
    <x v="4"/>
    <x v="4"/>
    <x v="7"/>
    <x v="498"/>
    <x v="3"/>
    <x v="1"/>
    <x v="0"/>
  </r>
  <r>
    <x v="1005"/>
    <x v="0"/>
    <x v="4"/>
    <x v="0"/>
    <x v="1"/>
    <x v="1"/>
    <x v="195"/>
    <x v="4"/>
    <x v="4"/>
    <x v="7"/>
    <x v="341"/>
    <x v="3"/>
    <x v="1"/>
    <x v="0"/>
  </r>
  <r>
    <x v="1350"/>
    <x v="0"/>
    <x v="4"/>
    <x v="2"/>
    <x v="1"/>
    <x v="0"/>
    <x v="0"/>
    <x v="1"/>
    <x v="1"/>
    <x v="7"/>
    <x v="2471"/>
    <x v="3"/>
    <x v="1"/>
    <x v="0"/>
  </r>
  <r>
    <x v="1394"/>
    <x v="0"/>
    <x v="4"/>
    <x v="1"/>
    <x v="0"/>
    <x v="0"/>
    <x v="0"/>
    <x v="0"/>
    <x v="0"/>
    <x v="7"/>
    <x v="663"/>
    <x v="3"/>
    <x v="1"/>
    <x v="0"/>
  </r>
  <r>
    <x v="138"/>
    <x v="0"/>
    <x v="4"/>
    <x v="3"/>
    <x v="0"/>
    <x v="1"/>
    <x v="107"/>
    <x v="2"/>
    <x v="2"/>
    <x v="7"/>
    <x v="2230"/>
    <x v="3"/>
    <x v="1"/>
    <x v="0"/>
  </r>
  <r>
    <x v="2839"/>
    <x v="0"/>
    <x v="5"/>
    <x v="3"/>
    <x v="0"/>
    <x v="1"/>
    <x v="246"/>
    <x v="2"/>
    <x v="3"/>
    <x v="0"/>
    <x v="2599"/>
    <x v="1"/>
    <x v="0"/>
    <x v="1"/>
  </r>
  <r>
    <x v="462"/>
    <x v="0"/>
    <x v="4"/>
    <x v="3"/>
    <x v="1"/>
    <x v="1"/>
    <x v="124"/>
    <x v="2"/>
    <x v="3"/>
    <x v="0"/>
    <x v="500"/>
    <x v="0"/>
    <x v="0"/>
    <x v="1"/>
  </r>
  <r>
    <x v="458"/>
    <x v="0"/>
    <x v="4"/>
    <x v="0"/>
    <x v="3"/>
    <x v="1"/>
    <x v="118"/>
    <x v="4"/>
    <x v="4"/>
    <x v="7"/>
    <x v="1088"/>
    <x v="3"/>
    <x v="1"/>
    <x v="0"/>
  </r>
  <r>
    <x v="46"/>
    <x v="0"/>
    <x v="4"/>
    <x v="0"/>
    <x v="1"/>
    <x v="1"/>
    <x v="128"/>
    <x v="4"/>
    <x v="3"/>
    <x v="7"/>
    <x v="1405"/>
    <x v="3"/>
    <x v="1"/>
    <x v="0"/>
  </r>
  <r>
    <x v="2797"/>
    <x v="0"/>
    <x v="0"/>
    <x v="2"/>
    <x v="0"/>
    <x v="1"/>
    <x v="87"/>
    <x v="1"/>
    <x v="1"/>
    <x v="7"/>
    <x v="2594"/>
    <x v="1"/>
    <x v="1"/>
    <x v="0"/>
  </r>
  <r>
    <x v="2136"/>
    <x v="0"/>
    <x v="4"/>
    <x v="1"/>
    <x v="1"/>
    <x v="1"/>
    <x v="190"/>
    <x v="1"/>
    <x v="2"/>
    <x v="2"/>
    <x v="237"/>
    <x v="2"/>
    <x v="0"/>
    <x v="1"/>
  </r>
  <r>
    <x v="945"/>
    <x v="0"/>
    <x v="4"/>
    <x v="0"/>
    <x v="1"/>
    <x v="1"/>
    <x v="126"/>
    <x v="4"/>
    <x v="4"/>
    <x v="7"/>
    <x v="261"/>
    <x v="3"/>
    <x v="1"/>
    <x v="0"/>
  </r>
  <r>
    <x v="686"/>
    <x v="0"/>
    <x v="1"/>
    <x v="3"/>
    <x v="0"/>
    <x v="1"/>
    <x v="200"/>
    <x v="2"/>
    <x v="2"/>
    <x v="7"/>
    <x v="2737"/>
    <x v="3"/>
    <x v="1"/>
    <x v="0"/>
  </r>
  <r>
    <x v="1196"/>
    <x v="0"/>
    <x v="5"/>
    <x v="2"/>
    <x v="1"/>
    <x v="1"/>
    <x v="105"/>
    <x v="1"/>
    <x v="1"/>
    <x v="7"/>
    <x v="2377"/>
    <x v="3"/>
    <x v="1"/>
    <x v="0"/>
  </r>
  <r>
    <x v="1211"/>
    <x v="0"/>
    <x v="5"/>
    <x v="3"/>
    <x v="1"/>
    <x v="1"/>
    <x v="192"/>
    <x v="2"/>
    <x v="5"/>
    <x v="5"/>
    <x v="1787"/>
    <x v="2"/>
    <x v="0"/>
    <x v="3"/>
  </r>
  <r>
    <x v="324"/>
    <x v="0"/>
    <x v="2"/>
    <x v="0"/>
    <x v="3"/>
    <x v="1"/>
    <x v="181"/>
    <x v="4"/>
    <x v="4"/>
    <x v="7"/>
    <x v="899"/>
    <x v="3"/>
    <x v="1"/>
    <x v="0"/>
  </r>
  <r>
    <x v="808"/>
    <x v="0"/>
    <x v="4"/>
    <x v="3"/>
    <x v="1"/>
    <x v="0"/>
    <x v="0"/>
    <x v="2"/>
    <x v="2"/>
    <x v="7"/>
    <x v="1790"/>
    <x v="3"/>
    <x v="1"/>
    <x v="0"/>
  </r>
  <r>
    <x v="2866"/>
    <x v="0"/>
    <x v="4"/>
    <x v="3"/>
    <x v="0"/>
    <x v="0"/>
    <x v="0"/>
    <x v="1"/>
    <x v="1"/>
    <x v="7"/>
    <x v="1145"/>
    <x v="3"/>
    <x v="1"/>
    <x v="0"/>
  </r>
  <r>
    <x v="17"/>
    <x v="0"/>
    <x v="1"/>
    <x v="1"/>
    <x v="1"/>
    <x v="1"/>
    <x v="240"/>
    <x v="1"/>
    <x v="1"/>
    <x v="7"/>
    <x v="1588"/>
    <x v="2"/>
    <x v="1"/>
    <x v="0"/>
  </r>
  <r>
    <x v="1855"/>
    <x v="0"/>
    <x v="4"/>
    <x v="3"/>
    <x v="0"/>
    <x v="1"/>
    <x v="143"/>
    <x v="2"/>
    <x v="2"/>
    <x v="7"/>
    <x v="438"/>
    <x v="2"/>
    <x v="1"/>
    <x v="0"/>
  </r>
  <r>
    <x v="719"/>
    <x v="0"/>
    <x v="2"/>
    <x v="1"/>
    <x v="0"/>
    <x v="0"/>
    <x v="0"/>
    <x v="1"/>
    <x v="1"/>
    <x v="7"/>
    <x v="1056"/>
    <x v="2"/>
    <x v="1"/>
    <x v="0"/>
  </r>
  <r>
    <x v="1177"/>
    <x v="0"/>
    <x v="1"/>
    <x v="3"/>
    <x v="1"/>
    <x v="1"/>
    <x v="141"/>
    <x v="2"/>
    <x v="1"/>
    <x v="7"/>
    <x v="1417"/>
    <x v="3"/>
    <x v="1"/>
    <x v="0"/>
  </r>
  <r>
    <x v="2903"/>
    <x v="0"/>
    <x v="0"/>
    <x v="0"/>
    <x v="1"/>
    <x v="1"/>
    <x v="144"/>
    <x v="4"/>
    <x v="4"/>
    <x v="7"/>
    <x v="2772"/>
    <x v="3"/>
    <x v="1"/>
    <x v="0"/>
  </r>
  <r>
    <x v="2880"/>
    <x v="0"/>
    <x v="1"/>
    <x v="2"/>
    <x v="0"/>
    <x v="1"/>
    <x v="47"/>
    <x v="1"/>
    <x v="1"/>
    <x v="7"/>
    <x v="2483"/>
    <x v="2"/>
    <x v="1"/>
    <x v="0"/>
  </r>
  <r>
    <x v="2762"/>
    <x v="0"/>
    <x v="1"/>
    <x v="1"/>
    <x v="3"/>
    <x v="1"/>
    <x v="117"/>
    <x v="1"/>
    <x v="2"/>
    <x v="0"/>
    <x v="1854"/>
    <x v="1"/>
    <x v="0"/>
    <x v="1"/>
  </r>
  <r>
    <x v="2180"/>
    <x v="0"/>
    <x v="3"/>
    <x v="0"/>
    <x v="0"/>
    <x v="1"/>
    <x v="77"/>
    <x v="4"/>
    <x v="4"/>
    <x v="7"/>
    <x v="2045"/>
    <x v="3"/>
    <x v="1"/>
    <x v="0"/>
  </r>
  <r>
    <x v="2877"/>
    <x v="0"/>
    <x v="4"/>
    <x v="1"/>
    <x v="1"/>
    <x v="1"/>
    <x v="148"/>
    <x v="1"/>
    <x v="0"/>
    <x v="7"/>
    <x v="2593"/>
    <x v="3"/>
    <x v="1"/>
    <x v="0"/>
  </r>
  <r>
    <x v="330"/>
    <x v="0"/>
    <x v="4"/>
    <x v="3"/>
    <x v="1"/>
    <x v="1"/>
    <x v="183"/>
    <x v="2"/>
    <x v="2"/>
    <x v="7"/>
    <x v="2285"/>
    <x v="2"/>
    <x v="1"/>
    <x v="0"/>
  </r>
  <r>
    <x v="2479"/>
    <x v="0"/>
    <x v="4"/>
    <x v="3"/>
    <x v="1"/>
    <x v="1"/>
    <x v="123"/>
    <x v="2"/>
    <x v="2"/>
    <x v="7"/>
    <x v="141"/>
    <x v="2"/>
    <x v="1"/>
    <x v="0"/>
  </r>
  <r>
    <x v="2321"/>
    <x v="0"/>
    <x v="2"/>
    <x v="2"/>
    <x v="1"/>
    <x v="0"/>
    <x v="0"/>
    <x v="0"/>
    <x v="0"/>
    <x v="7"/>
    <x v="2398"/>
    <x v="2"/>
    <x v="1"/>
    <x v="0"/>
  </r>
  <r>
    <x v="2641"/>
    <x v="0"/>
    <x v="1"/>
    <x v="0"/>
    <x v="1"/>
    <x v="1"/>
    <x v="201"/>
    <x v="4"/>
    <x v="4"/>
    <x v="7"/>
    <x v="1601"/>
    <x v="2"/>
    <x v="1"/>
    <x v="0"/>
  </r>
  <r>
    <x v="984"/>
    <x v="0"/>
    <x v="1"/>
    <x v="3"/>
    <x v="2"/>
    <x v="1"/>
    <x v="127"/>
    <x v="2"/>
    <x v="2"/>
    <x v="7"/>
    <x v="1052"/>
    <x v="3"/>
    <x v="1"/>
    <x v="0"/>
  </r>
  <r>
    <x v="2978"/>
    <x v="0"/>
    <x v="4"/>
    <x v="0"/>
    <x v="1"/>
    <x v="1"/>
    <x v="159"/>
    <x v="4"/>
    <x v="5"/>
    <x v="1"/>
    <x v="715"/>
    <x v="1"/>
    <x v="0"/>
    <x v="1"/>
  </r>
  <r>
    <x v="1164"/>
    <x v="0"/>
    <x v="4"/>
    <x v="1"/>
    <x v="3"/>
    <x v="1"/>
    <x v="61"/>
    <x v="1"/>
    <x v="1"/>
    <x v="7"/>
    <x v="224"/>
    <x v="2"/>
    <x v="1"/>
    <x v="0"/>
  </r>
  <r>
    <x v="547"/>
    <x v="0"/>
    <x v="4"/>
    <x v="2"/>
    <x v="0"/>
    <x v="1"/>
    <x v="211"/>
    <x v="1"/>
    <x v="1"/>
    <x v="7"/>
    <x v="2373"/>
    <x v="2"/>
    <x v="1"/>
    <x v="0"/>
  </r>
  <r>
    <x v="2466"/>
    <x v="0"/>
    <x v="3"/>
    <x v="3"/>
    <x v="1"/>
    <x v="1"/>
    <x v="150"/>
    <x v="2"/>
    <x v="3"/>
    <x v="3"/>
    <x v="1836"/>
    <x v="2"/>
    <x v="0"/>
    <x v="1"/>
  </r>
  <r>
    <x v="2759"/>
    <x v="0"/>
    <x v="1"/>
    <x v="3"/>
    <x v="0"/>
    <x v="1"/>
    <x v="84"/>
    <x v="2"/>
    <x v="2"/>
    <x v="7"/>
    <x v="1487"/>
    <x v="2"/>
    <x v="1"/>
    <x v="0"/>
  </r>
  <r>
    <x v="2690"/>
    <x v="0"/>
    <x v="4"/>
    <x v="1"/>
    <x v="0"/>
    <x v="1"/>
    <x v="74"/>
    <x v="1"/>
    <x v="1"/>
    <x v="7"/>
    <x v="1047"/>
    <x v="3"/>
    <x v="1"/>
    <x v="0"/>
  </r>
  <r>
    <x v="1493"/>
    <x v="0"/>
    <x v="4"/>
    <x v="3"/>
    <x v="0"/>
    <x v="0"/>
    <x v="0"/>
    <x v="1"/>
    <x v="1"/>
    <x v="7"/>
    <x v="1072"/>
    <x v="2"/>
    <x v="1"/>
    <x v="0"/>
  </r>
  <r>
    <x v="1706"/>
    <x v="0"/>
    <x v="4"/>
    <x v="0"/>
    <x v="0"/>
    <x v="1"/>
    <x v="117"/>
    <x v="4"/>
    <x v="4"/>
    <x v="7"/>
    <x v="729"/>
    <x v="2"/>
    <x v="1"/>
    <x v="0"/>
  </r>
  <r>
    <x v="389"/>
    <x v="0"/>
    <x v="2"/>
    <x v="3"/>
    <x v="1"/>
    <x v="0"/>
    <x v="0"/>
    <x v="2"/>
    <x v="2"/>
    <x v="7"/>
    <x v="2614"/>
    <x v="3"/>
    <x v="1"/>
    <x v="0"/>
  </r>
  <r>
    <x v="2661"/>
    <x v="0"/>
    <x v="4"/>
    <x v="3"/>
    <x v="1"/>
    <x v="1"/>
    <x v="177"/>
    <x v="2"/>
    <x v="2"/>
    <x v="7"/>
    <x v="2821"/>
    <x v="3"/>
    <x v="1"/>
    <x v="0"/>
  </r>
  <r>
    <x v="730"/>
    <x v="0"/>
    <x v="4"/>
    <x v="3"/>
    <x v="1"/>
    <x v="1"/>
    <x v="160"/>
    <x v="2"/>
    <x v="5"/>
    <x v="5"/>
    <x v="2400"/>
    <x v="1"/>
    <x v="0"/>
    <x v="3"/>
  </r>
  <r>
    <x v="1543"/>
    <x v="0"/>
    <x v="4"/>
    <x v="3"/>
    <x v="3"/>
    <x v="1"/>
    <x v="142"/>
    <x v="2"/>
    <x v="2"/>
    <x v="7"/>
    <x v="428"/>
    <x v="2"/>
    <x v="1"/>
    <x v="0"/>
  </r>
  <r>
    <x v="1898"/>
    <x v="0"/>
    <x v="4"/>
    <x v="3"/>
    <x v="2"/>
    <x v="1"/>
    <x v="89"/>
    <x v="2"/>
    <x v="2"/>
    <x v="7"/>
    <x v="850"/>
    <x v="2"/>
    <x v="1"/>
    <x v="0"/>
  </r>
  <r>
    <x v="84"/>
    <x v="0"/>
    <x v="4"/>
    <x v="1"/>
    <x v="0"/>
    <x v="1"/>
    <x v="60"/>
    <x v="1"/>
    <x v="1"/>
    <x v="7"/>
    <x v="1684"/>
    <x v="3"/>
    <x v="1"/>
    <x v="0"/>
  </r>
  <r>
    <x v="2733"/>
    <x v="0"/>
    <x v="2"/>
    <x v="3"/>
    <x v="1"/>
    <x v="1"/>
    <x v="119"/>
    <x v="2"/>
    <x v="2"/>
    <x v="7"/>
    <x v="2240"/>
    <x v="3"/>
    <x v="1"/>
    <x v="0"/>
  </r>
  <r>
    <x v="1253"/>
    <x v="0"/>
    <x v="1"/>
    <x v="3"/>
    <x v="0"/>
    <x v="1"/>
    <x v="181"/>
    <x v="2"/>
    <x v="2"/>
    <x v="7"/>
    <x v="1266"/>
    <x v="3"/>
    <x v="1"/>
    <x v="0"/>
  </r>
  <r>
    <x v="847"/>
    <x v="0"/>
    <x v="4"/>
    <x v="3"/>
    <x v="1"/>
    <x v="0"/>
    <x v="0"/>
    <x v="1"/>
    <x v="1"/>
    <x v="7"/>
    <x v="60"/>
    <x v="2"/>
    <x v="1"/>
    <x v="0"/>
  </r>
  <r>
    <x v="403"/>
    <x v="0"/>
    <x v="4"/>
    <x v="2"/>
    <x v="0"/>
    <x v="0"/>
    <x v="0"/>
    <x v="1"/>
    <x v="1"/>
    <x v="7"/>
    <x v="2588"/>
    <x v="2"/>
    <x v="1"/>
    <x v="0"/>
  </r>
  <r>
    <x v="2238"/>
    <x v="0"/>
    <x v="1"/>
    <x v="3"/>
    <x v="3"/>
    <x v="1"/>
    <x v="50"/>
    <x v="2"/>
    <x v="2"/>
    <x v="7"/>
    <x v="2110"/>
    <x v="3"/>
    <x v="1"/>
    <x v="0"/>
  </r>
  <r>
    <x v="255"/>
    <x v="0"/>
    <x v="1"/>
    <x v="3"/>
    <x v="1"/>
    <x v="1"/>
    <x v="289"/>
    <x v="2"/>
    <x v="5"/>
    <x v="1"/>
    <x v="1498"/>
    <x v="1"/>
    <x v="0"/>
    <x v="3"/>
  </r>
  <r>
    <x v="1149"/>
    <x v="0"/>
    <x v="1"/>
    <x v="0"/>
    <x v="2"/>
    <x v="1"/>
    <x v="157"/>
    <x v="4"/>
    <x v="3"/>
    <x v="7"/>
    <x v="1633"/>
    <x v="2"/>
    <x v="1"/>
    <x v="0"/>
  </r>
  <r>
    <x v="2940"/>
    <x v="0"/>
    <x v="0"/>
    <x v="1"/>
    <x v="1"/>
    <x v="1"/>
    <x v="282"/>
    <x v="1"/>
    <x v="0"/>
    <x v="7"/>
    <x v="1512"/>
    <x v="2"/>
    <x v="1"/>
    <x v="0"/>
  </r>
  <r>
    <x v="2122"/>
    <x v="0"/>
    <x v="4"/>
    <x v="3"/>
    <x v="3"/>
    <x v="1"/>
    <x v="128"/>
    <x v="2"/>
    <x v="2"/>
    <x v="7"/>
    <x v="2637"/>
    <x v="2"/>
    <x v="1"/>
    <x v="0"/>
  </r>
  <r>
    <x v="977"/>
    <x v="0"/>
    <x v="4"/>
    <x v="1"/>
    <x v="1"/>
    <x v="1"/>
    <x v="140"/>
    <x v="1"/>
    <x v="3"/>
    <x v="1"/>
    <x v="1446"/>
    <x v="1"/>
    <x v="0"/>
    <x v="2"/>
  </r>
  <r>
    <x v="1032"/>
    <x v="0"/>
    <x v="4"/>
    <x v="3"/>
    <x v="1"/>
    <x v="1"/>
    <x v="114"/>
    <x v="2"/>
    <x v="4"/>
    <x v="1"/>
    <x v="2208"/>
    <x v="2"/>
    <x v="0"/>
    <x v="2"/>
  </r>
  <r>
    <x v="24"/>
    <x v="0"/>
    <x v="1"/>
    <x v="2"/>
    <x v="1"/>
    <x v="1"/>
    <x v="183"/>
    <x v="1"/>
    <x v="0"/>
    <x v="7"/>
    <x v="2470"/>
    <x v="2"/>
    <x v="1"/>
    <x v="0"/>
  </r>
  <r>
    <x v="1913"/>
    <x v="0"/>
    <x v="4"/>
    <x v="3"/>
    <x v="1"/>
    <x v="1"/>
    <x v="133"/>
    <x v="2"/>
    <x v="2"/>
    <x v="7"/>
    <x v="2099"/>
    <x v="2"/>
    <x v="1"/>
    <x v="0"/>
  </r>
  <r>
    <x v="1748"/>
    <x v="0"/>
    <x v="4"/>
    <x v="3"/>
    <x v="2"/>
    <x v="1"/>
    <x v="56"/>
    <x v="2"/>
    <x v="2"/>
    <x v="7"/>
    <x v="417"/>
    <x v="3"/>
    <x v="1"/>
    <x v="0"/>
  </r>
  <r>
    <x v="828"/>
    <x v="0"/>
    <x v="4"/>
    <x v="3"/>
    <x v="2"/>
    <x v="1"/>
    <x v="148"/>
    <x v="2"/>
    <x v="2"/>
    <x v="7"/>
    <x v="2170"/>
    <x v="3"/>
    <x v="1"/>
    <x v="0"/>
  </r>
  <r>
    <x v="809"/>
    <x v="0"/>
    <x v="4"/>
    <x v="2"/>
    <x v="0"/>
    <x v="0"/>
    <x v="0"/>
    <x v="1"/>
    <x v="0"/>
    <x v="7"/>
    <x v="2914"/>
    <x v="2"/>
    <x v="1"/>
    <x v="0"/>
  </r>
  <r>
    <x v="528"/>
    <x v="0"/>
    <x v="4"/>
    <x v="3"/>
    <x v="0"/>
    <x v="1"/>
    <x v="96"/>
    <x v="2"/>
    <x v="2"/>
    <x v="7"/>
    <x v="666"/>
    <x v="3"/>
    <x v="1"/>
    <x v="0"/>
  </r>
  <r>
    <x v="1134"/>
    <x v="0"/>
    <x v="4"/>
    <x v="3"/>
    <x v="1"/>
    <x v="0"/>
    <x v="0"/>
    <x v="1"/>
    <x v="1"/>
    <x v="7"/>
    <x v="763"/>
    <x v="3"/>
    <x v="1"/>
    <x v="0"/>
  </r>
  <r>
    <x v="1042"/>
    <x v="0"/>
    <x v="4"/>
    <x v="2"/>
    <x v="2"/>
    <x v="1"/>
    <x v="73"/>
    <x v="1"/>
    <x v="1"/>
    <x v="7"/>
    <x v="2615"/>
    <x v="2"/>
    <x v="1"/>
    <x v="0"/>
  </r>
  <r>
    <x v="2497"/>
    <x v="0"/>
    <x v="1"/>
    <x v="2"/>
    <x v="0"/>
    <x v="1"/>
    <x v="99"/>
    <x v="1"/>
    <x v="1"/>
    <x v="7"/>
    <x v="2654"/>
    <x v="3"/>
    <x v="1"/>
    <x v="0"/>
  </r>
  <r>
    <x v="544"/>
    <x v="0"/>
    <x v="4"/>
    <x v="3"/>
    <x v="0"/>
    <x v="1"/>
    <x v="79"/>
    <x v="2"/>
    <x v="2"/>
    <x v="7"/>
    <x v="2268"/>
    <x v="3"/>
    <x v="1"/>
    <x v="0"/>
  </r>
  <r>
    <x v="141"/>
    <x v="0"/>
    <x v="2"/>
    <x v="3"/>
    <x v="1"/>
    <x v="1"/>
    <x v="270"/>
    <x v="2"/>
    <x v="2"/>
    <x v="7"/>
    <x v="2609"/>
    <x v="2"/>
    <x v="1"/>
    <x v="0"/>
  </r>
  <r>
    <x v="281"/>
    <x v="0"/>
    <x v="4"/>
    <x v="1"/>
    <x v="1"/>
    <x v="1"/>
    <x v="253"/>
    <x v="1"/>
    <x v="0"/>
    <x v="7"/>
    <x v="1840"/>
    <x v="3"/>
    <x v="1"/>
    <x v="0"/>
  </r>
  <r>
    <x v="374"/>
    <x v="0"/>
    <x v="4"/>
    <x v="3"/>
    <x v="1"/>
    <x v="1"/>
    <x v="147"/>
    <x v="2"/>
    <x v="2"/>
    <x v="7"/>
    <x v="1901"/>
    <x v="3"/>
    <x v="1"/>
    <x v="0"/>
  </r>
  <r>
    <x v="1937"/>
    <x v="0"/>
    <x v="4"/>
    <x v="1"/>
    <x v="0"/>
    <x v="1"/>
    <x v="176"/>
    <x v="1"/>
    <x v="1"/>
    <x v="7"/>
    <x v="2197"/>
    <x v="2"/>
    <x v="1"/>
    <x v="0"/>
  </r>
  <r>
    <x v="2234"/>
    <x v="0"/>
    <x v="4"/>
    <x v="0"/>
    <x v="0"/>
    <x v="1"/>
    <x v="105"/>
    <x v="4"/>
    <x v="4"/>
    <x v="7"/>
    <x v="2391"/>
    <x v="2"/>
    <x v="1"/>
    <x v="0"/>
  </r>
  <r>
    <x v="825"/>
    <x v="0"/>
    <x v="5"/>
    <x v="2"/>
    <x v="2"/>
    <x v="1"/>
    <x v="76"/>
    <x v="1"/>
    <x v="1"/>
    <x v="7"/>
    <x v="2754"/>
    <x v="3"/>
    <x v="1"/>
    <x v="0"/>
  </r>
  <r>
    <x v="280"/>
    <x v="0"/>
    <x v="4"/>
    <x v="3"/>
    <x v="1"/>
    <x v="1"/>
    <x v="169"/>
    <x v="2"/>
    <x v="1"/>
    <x v="7"/>
    <x v="1815"/>
    <x v="2"/>
    <x v="1"/>
    <x v="0"/>
  </r>
  <r>
    <x v="2043"/>
    <x v="0"/>
    <x v="4"/>
    <x v="1"/>
    <x v="1"/>
    <x v="1"/>
    <x v="121"/>
    <x v="1"/>
    <x v="1"/>
    <x v="7"/>
    <x v="244"/>
    <x v="3"/>
    <x v="1"/>
    <x v="0"/>
  </r>
  <r>
    <x v="173"/>
    <x v="0"/>
    <x v="4"/>
    <x v="1"/>
    <x v="1"/>
    <x v="1"/>
    <x v="263"/>
    <x v="1"/>
    <x v="2"/>
    <x v="0"/>
    <x v="514"/>
    <x v="1"/>
    <x v="0"/>
    <x v="1"/>
  </r>
  <r>
    <x v="1739"/>
    <x v="0"/>
    <x v="4"/>
    <x v="3"/>
    <x v="0"/>
    <x v="0"/>
    <x v="0"/>
    <x v="1"/>
    <x v="1"/>
    <x v="7"/>
    <x v="2564"/>
    <x v="3"/>
    <x v="1"/>
    <x v="0"/>
  </r>
  <r>
    <x v="1451"/>
    <x v="0"/>
    <x v="1"/>
    <x v="0"/>
    <x v="2"/>
    <x v="1"/>
    <x v="219"/>
    <x v="4"/>
    <x v="3"/>
    <x v="7"/>
    <x v="1457"/>
    <x v="3"/>
    <x v="1"/>
    <x v="0"/>
  </r>
  <r>
    <x v="2250"/>
    <x v="0"/>
    <x v="5"/>
    <x v="3"/>
    <x v="1"/>
    <x v="1"/>
    <x v="186"/>
    <x v="2"/>
    <x v="5"/>
    <x v="2"/>
    <x v="2271"/>
    <x v="0"/>
    <x v="0"/>
    <x v="3"/>
  </r>
  <r>
    <x v="843"/>
    <x v="0"/>
    <x v="5"/>
    <x v="3"/>
    <x v="0"/>
    <x v="1"/>
    <x v="60"/>
    <x v="2"/>
    <x v="2"/>
    <x v="7"/>
    <x v="1284"/>
    <x v="2"/>
    <x v="1"/>
    <x v="0"/>
  </r>
  <r>
    <x v="1596"/>
    <x v="0"/>
    <x v="2"/>
    <x v="0"/>
    <x v="2"/>
    <x v="1"/>
    <x v="81"/>
    <x v="4"/>
    <x v="4"/>
    <x v="7"/>
    <x v="1111"/>
    <x v="4"/>
    <x v="1"/>
    <x v="0"/>
  </r>
  <r>
    <x v="1612"/>
    <x v="0"/>
    <x v="1"/>
    <x v="3"/>
    <x v="1"/>
    <x v="1"/>
    <x v="182"/>
    <x v="2"/>
    <x v="2"/>
    <x v="7"/>
    <x v="2226"/>
    <x v="3"/>
    <x v="1"/>
    <x v="0"/>
  </r>
  <r>
    <x v="2875"/>
    <x v="0"/>
    <x v="2"/>
    <x v="3"/>
    <x v="1"/>
    <x v="1"/>
    <x v="107"/>
    <x v="2"/>
    <x v="5"/>
    <x v="1"/>
    <x v="1347"/>
    <x v="2"/>
    <x v="0"/>
    <x v="3"/>
  </r>
  <r>
    <x v="1170"/>
    <x v="0"/>
    <x v="4"/>
    <x v="1"/>
    <x v="1"/>
    <x v="1"/>
    <x v="256"/>
    <x v="1"/>
    <x v="3"/>
    <x v="0"/>
    <x v="1178"/>
    <x v="0"/>
    <x v="0"/>
    <x v="2"/>
  </r>
  <r>
    <x v="602"/>
    <x v="0"/>
    <x v="0"/>
    <x v="3"/>
    <x v="1"/>
    <x v="1"/>
    <x v="232"/>
    <x v="2"/>
    <x v="2"/>
    <x v="7"/>
    <x v="1951"/>
    <x v="2"/>
    <x v="1"/>
    <x v="0"/>
  </r>
  <r>
    <x v="1690"/>
    <x v="0"/>
    <x v="4"/>
    <x v="0"/>
    <x v="3"/>
    <x v="1"/>
    <x v="203"/>
    <x v="4"/>
    <x v="4"/>
    <x v="7"/>
    <x v="1408"/>
    <x v="2"/>
    <x v="1"/>
    <x v="0"/>
  </r>
  <r>
    <x v="2228"/>
    <x v="0"/>
    <x v="4"/>
    <x v="0"/>
    <x v="1"/>
    <x v="0"/>
    <x v="0"/>
    <x v="3"/>
    <x v="3"/>
    <x v="7"/>
    <x v="178"/>
    <x v="1"/>
    <x v="1"/>
    <x v="0"/>
  </r>
  <r>
    <x v="951"/>
    <x v="0"/>
    <x v="2"/>
    <x v="3"/>
    <x v="1"/>
    <x v="1"/>
    <x v="216"/>
    <x v="2"/>
    <x v="2"/>
    <x v="7"/>
    <x v="2929"/>
    <x v="3"/>
    <x v="1"/>
    <x v="0"/>
  </r>
  <r>
    <x v="2890"/>
    <x v="0"/>
    <x v="1"/>
    <x v="3"/>
    <x v="0"/>
    <x v="1"/>
    <x v="242"/>
    <x v="2"/>
    <x v="4"/>
    <x v="2"/>
    <x v="887"/>
    <x v="1"/>
    <x v="0"/>
    <x v="2"/>
  </r>
  <r>
    <x v="982"/>
    <x v="0"/>
    <x v="1"/>
    <x v="3"/>
    <x v="1"/>
    <x v="1"/>
    <x v="128"/>
    <x v="2"/>
    <x v="2"/>
    <x v="7"/>
    <x v="968"/>
    <x v="3"/>
    <x v="1"/>
    <x v="0"/>
  </r>
  <r>
    <x v="2350"/>
    <x v="0"/>
    <x v="4"/>
    <x v="3"/>
    <x v="3"/>
    <x v="1"/>
    <x v="123"/>
    <x v="2"/>
    <x v="2"/>
    <x v="7"/>
    <x v="1555"/>
    <x v="3"/>
    <x v="1"/>
    <x v="0"/>
  </r>
  <r>
    <x v="2628"/>
    <x v="0"/>
    <x v="2"/>
    <x v="3"/>
    <x v="0"/>
    <x v="1"/>
    <x v="206"/>
    <x v="2"/>
    <x v="2"/>
    <x v="7"/>
    <x v="1852"/>
    <x v="2"/>
    <x v="1"/>
    <x v="0"/>
  </r>
  <r>
    <x v="2557"/>
    <x v="0"/>
    <x v="4"/>
    <x v="3"/>
    <x v="0"/>
    <x v="0"/>
    <x v="0"/>
    <x v="1"/>
    <x v="1"/>
    <x v="7"/>
    <x v="586"/>
    <x v="2"/>
    <x v="1"/>
    <x v="0"/>
  </r>
  <r>
    <x v="28"/>
    <x v="0"/>
    <x v="1"/>
    <x v="3"/>
    <x v="1"/>
    <x v="1"/>
    <x v="199"/>
    <x v="2"/>
    <x v="1"/>
    <x v="7"/>
    <x v="2378"/>
    <x v="3"/>
    <x v="1"/>
    <x v="0"/>
  </r>
  <r>
    <x v="2148"/>
    <x v="0"/>
    <x v="1"/>
    <x v="2"/>
    <x v="1"/>
    <x v="1"/>
    <x v="160"/>
    <x v="1"/>
    <x v="0"/>
    <x v="7"/>
    <x v="2623"/>
    <x v="3"/>
    <x v="1"/>
    <x v="0"/>
  </r>
  <r>
    <x v="733"/>
    <x v="0"/>
    <x v="1"/>
    <x v="1"/>
    <x v="1"/>
    <x v="1"/>
    <x v="218"/>
    <x v="1"/>
    <x v="0"/>
    <x v="7"/>
    <x v="1734"/>
    <x v="3"/>
    <x v="1"/>
    <x v="0"/>
  </r>
  <r>
    <x v="185"/>
    <x v="0"/>
    <x v="1"/>
    <x v="3"/>
    <x v="1"/>
    <x v="1"/>
    <x v="264"/>
    <x v="2"/>
    <x v="2"/>
    <x v="7"/>
    <x v="1252"/>
    <x v="3"/>
    <x v="1"/>
    <x v="0"/>
  </r>
  <r>
    <x v="685"/>
    <x v="0"/>
    <x v="4"/>
    <x v="3"/>
    <x v="2"/>
    <x v="1"/>
    <x v="99"/>
    <x v="2"/>
    <x v="5"/>
    <x v="0"/>
    <x v="134"/>
    <x v="1"/>
    <x v="0"/>
    <x v="3"/>
  </r>
  <r>
    <x v="1791"/>
    <x v="0"/>
    <x v="2"/>
    <x v="2"/>
    <x v="1"/>
    <x v="0"/>
    <x v="0"/>
    <x v="1"/>
    <x v="0"/>
    <x v="7"/>
    <x v="2512"/>
    <x v="2"/>
    <x v="1"/>
    <x v="0"/>
  </r>
  <r>
    <x v="693"/>
    <x v="0"/>
    <x v="4"/>
    <x v="3"/>
    <x v="1"/>
    <x v="1"/>
    <x v="176"/>
    <x v="2"/>
    <x v="2"/>
    <x v="7"/>
    <x v="1988"/>
    <x v="2"/>
    <x v="1"/>
    <x v="0"/>
  </r>
  <r>
    <x v="51"/>
    <x v="0"/>
    <x v="5"/>
    <x v="3"/>
    <x v="1"/>
    <x v="1"/>
    <x v="301"/>
    <x v="2"/>
    <x v="5"/>
    <x v="1"/>
    <x v="1393"/>
    <x v="1"/>
    <x v="0"/>
    <x v="3"/>
  </r>
  <r>
    <x v="1080"/>
    <x v="0"/>
    <x v="4"/>
    <x v="0"/>
    <x v="0"/>
    <x v="1"/>
    <x v="131"/>
    <x v="4"/>
    <x v="4"/>
    <x v="7"/>
    <x v="1913"/>
    <x v="2"/>
    <x v="1"/>
    <x v="0"/>
  </r>
  <r>
    <x v="161"/>
    <x v="0"/>
    <x v="4"/>
    <x v="3"/>
    <x v="3"/>
    <x v="0"/>
    <x v="0"/>
    <x v="2"/>
    <x v="2"/>
    <x v="7"/>
    <x v="1954"/>
    <x v="2"/>
    <x v="1"/>
    <x v="0"/>
  </r>
  <r>
    <x v="2701"/>
    <x v="0"/>
    <x v="0"/>
    <x v="3"/>
    <x v="0"/>
    <x v="1"/>
    <x v="213"/>
    <x v="2"/>
    <x v="1"/>
    <x v="7"/>
    <x v="247"/>
    <x v="3"/>
    <x v="1"/>
    <x v="0"/>
  </r>
  <r>
    <x v="1642"/>
    <x v="0"/>
    <x v="4"/>
    <x v="3"/>
    <x v="3"/>
    <x v="1"/>
    <x v="61"/>
    <x v="2"/>
    <x v="2"/>
    <x v="7"/>
    <x v="1463"/>
    <x v="2"/>
    <x v="1"/>
    <x v="0"/>
  </r>
  <r>
    <x v="892"/>
    <x v="0"/>
    <x v="3"/>
    <x v="3"/>
    <x v="1"/>
    <x v="1"/>
    <x v="166"/>
    <x v="2"/>
    <x v="2"/>
    <x v="7"/>
    <x v="2645"/>
    <x v="3"/>
    <x v="1"/>
    <x v="0"/>
  </r>
  <r>
    <x v="165"/>
    <x v="0"/>
    <x v="4"/>
    <x v="2"/>
    <x v="3"/>
    <x v="1"/>
    <x v="126"/>
    <x v="1"/>
    <x v="1"/>
    <x v="7"/>
    <x v="2459"/>
    <x v="3"/>
    <x v="1"/>
    <x v="0"/>
  </r>
  <r>
    <x v="1091"/>
    <x v="0"/>
    <x v="4"/>
    <x v="1"/>
    <x v="1"/>
    <x v="0"/>
    <x v="0"/>
    <x v="1"/>
    <x v="1"/>
    <x v="7"/>
    <x v="1242"/>
    <x v="2"/>
    <x v="1"/>
    <x v="0"/>
  </r>
  <r>
    <x v="90"/>
    <x v="0"/>
    <x v="1"/>
    <x v="1"/>
    <x v="0"/>
    <x v="1"/>
    <x v="147"/>
    <x v="1"/>
    <x v="1"/>
    <x v="7"/>
    <x v="1051"/>
    <x v="2"/>
    <x v="1"/>
    <x v="0"/>
  </r>
  <r>
    <x v="1424"/>
    <x v="0"/>
    <x v="1"/>
    <x v="1"/>
    <x v="3"/>
    <x v="0"/>
    <x v="0"/>
    <x v="0"/>
    <x v="0"/>
    <x v="7"/>
    <x v="143"/>
    <x v="2"/>
    <x v="1"/>
    <x v="0"/>
  </r>
  <r>
    <x v="1182"/>
    <x v="0"/>
    <x v="2"/>
    <x v="3"/>
    <x v="1"/>
    <x v="1"/>
    <x v="170"/>
    <x v="2"/>
    <x v="2"/>
    <x v="7"/>
    <x v="689"/>
    <x v="3"/>
    <x v="1"/>
    <x v="0"/>
  </r>
  <r>
    <x v="188"/>
    <x v="0"/>
    <x v="1"/>
    <x v="1"/>
    <x v="1"/>
    <x v="1"/>
    <x v="114"/>
    <x v="1"/>
    <x v="1"/>
    <x v="7"/>
    <x v="2802"/>
    <x v="3"/>
    <x v="1"/>
    <x v="0"/>
  </r>
  <r>
    <x v="1481"/>
    <x v="0"/>
    <x v="4"/>
    <x v="3"/>
    <x v="1"/>
    <x v="1"/>
    <x v="213"/>
    <x v="2"/>
    <x v="2"/>
    <x v="7"/>
    <x v="964"/>
    <x v="3"/>
    <x v="1"/>
    <x v="0"/>
  </r>
  <r>
    <x v="901"/>
    <x v="0"/>
    <x v="4"/>
    <x v="0"/>
    <x v="1"/>
    <x v="1"/>
    <x v="276"/>
    <x v="4"/>
    <x v="4"/>
    <x v="7"/>
    <x v="2702"/>
    <x v="3"/>
    <x v="1"/>
    <x v="0"/>
  </r>
  <r>
    <x v="1421"/>
    <x v="0"/>
    <x v="4"/>
    <x v="1"/>
    <x v="1"/>
    <x v="1"/>
    <x v="134"/>
    <x v="1"/>
    <x v="1"/>
    <x v="7"/>
    <x v="991"/>
    <x v="2"/>
    <x v="1"/>
    <x v="0"/>
  </r>
  <r>
    <x v="1248"/>
    <x v="0"/>
    <x v="0"/>
    <x v="3"/>
    <x v="0"/>
    <x v="1"/>
    <x v="85"/>
    <x v="2"/>
    <x v="2"/>
    <x v="7"/>
    <x v="503"/>
    <x v="3"/>
    <x v="1"/>
    <x v="0"/>
  </r>
  <r>
    <x v="313"/>
    <x v="0"/>
    <x v="2"/>
    <x v="0"/>
    <x v="0"/>
    <x v="0"/>
    <x v="0"/>
    <x v="3"/>
    <x v="3"/>
    <x v="7"/>
    <x v="1708"/>
    <x v="3"/>
    <x v="1"/>
    <x v="0"/>
  </r>
  <r>
    <x v="1204"/>
    <x v="0"/>
    <x v="0"/>
    <x v="1"/>
    <x v="1"/>
    <x v="0"/>
    <x v="0"/>
    <x v="0"/>
    <x v="0"/>
    <x v="7"/>
    <x v="7"/>
    <x v="3"/>
    <x v="1"/>
    <x v="0"/>
  </r>
  <r>
    <x v="1485"/>
    <x v="0"/>
    <x v="4"/>
    <x v="1"/>
    <x v="1"/>
    <x v="1"/>
    <x v="283"/>
    <x v="1"/>
    <x v="1"/>
    <x v="7"/>
    <x v="2344"/>
    <x v="3"/>
    <x v="1"/>
    <x v="0"/>
  </r>
  <r>
    <x v="2918"/>
    <x v="0"/>
    <x v="4"/>
    <x v="3"/>
    <x v="1"/>
    <x v="1"/>
    <x v="248"/>
    <x v="2"/>
    <x v="2"/>
    <x v="7"/>
    <x v="1294"/>
    <x v="2"/>
    <x v="1"/>
    <x v="0"/>
  </r>
  <r>
    <x v="836"/>
    <x v="0"/>
    <x v="4"/>
    <x v="3"/>
    <x v="0"/>
    <x v="1"/>
    <x v="143"/>
    <x v="2"/>
    <x v="2"/>
    <x v="7"/>
    <x v="788"/>
    <x v="2"/>
    <x v="1"/>
    <x v="0"/>
  </r>
  <r>
    <x v="2688"/>
    <x v="0"/>
    <x v="3"/>
    <x v="0"/>
    <x v="1"/>
    <x v="1"/>
    <x v="241"/>
    <x v="4"/>
    <x v="4"/>
    <x v="7"/>
    <x v="349"/>
    <x v="2"/>
    <x v="1"/>
    <x v="0"/>
  </r>
  <r>
    <x v="911"/>
    <x v="0"/>
    <x v="1"/>
    <x v="0"/>
    <x v="0"/>
    <x v="1"/>
    <x v="149"/>
    <x v="4"/>
    <x v="4"/>
    <x v="7"/>
    <x v="895"/>
    <x v="2"/>
    <x v="1"/>
    <x v="0"/>
  </r>
  <r>
    <x v="2664"/>
    <x v="0"/>
    <x v="4"/>
    <x v="3"/>
    <x v="0"/>
    <x v="0"/>
    <x v="0"/>
    <x v="2"/>
    <x v="2"/>
    <x v="7"/>
    <x v="1471"/>
    <x v="2"/>
    <x v="1"/>
    <x v="0"/>
  </r>
  <r>
    <x v="2786"/>
    <x v="0"/>
    <x v="4"/>
    <x v="3"/>
    <x v="1"/>
    <x v="0"/>
    <x v="0"/>
    <x v="2"/>
    <x v="2"/>
    <x v="7"/>
    <x v="749"/>
    <x v="2"/>
    <x v="1"/>
    <x v="0"/>
  </r>
  <r>
    <x v="1031"/>
    <x v="0"/>
    <x v="4"/>
    <x v="3"/>
    <x v="1"/>
    <x v="1"/>
    <x v="135"/>
    <x v="2"/>
    <x v="2"/>
    <x v="7"/>
    <x v="1112"/>
    <x v="2"/>
    <x v="1"/>
    <x v="0"/>
  </r>
  <r>
    <x v="2491"/>
    <x v="0"/>
    <x v="3"/>
    <x v="1"/>
    <x v="1"/>
    <x v="1"/>
    <x v="144"/>
    <x v="1"/>
    <x v="1"/>
    <x v="7"/>
    <x v="2898"/>
    <x v="2"/>
    <x v="1"/>
    <x v="0"/>
  </r>
  <r>
    <x v="219"/>
    <x v="0"/>
    <x v="1"/>
    <x v="3"/>
    <x v="3"/>
    <x v="1"/>
    <x v="151"/>
    <x v="2"/>
    <x v="1"/>
    <x v="7"/>
    <x v="861"/>
    <x v="3"/>
    <x v="1"/>
    <x v="0"/>
  </r>
  <r>
    <x v="2424"/>
    <x v="0"/>
    <x v="5"/>
    <x v="0"/>
    <x v="0"/>
    <x v="1"/>
    <x v="126"/>
    <x v="4"/>
    <x v="4"/>
    <x v="7"/>
    <x v="717"/>
    <x v="3"/>
    <x v="1"/>
    <x v="0"/>
  </r>
  <r>
    <x v="2331"/>
    <x v="0"/>
    <x v="0"/>
    <x v="3"/>
    <x v="1"/>
    <x v="0"/>
    <x v="0"/>
    <x v="2"/>
    <x v="1"/>
    <x v="7"/>
    <x v="1520"/>
    <x v="2"/>
    <x v="1"/>
    <x v="0"/>
  </r>
  <r>
    <x v="340"/>
    <x v="0"/>
    <x v="4"/>
    <x v="0"/>
    <x v="1"/>
    <x v="0"/>
    <x v="0"/>
    <x v="3"/>
    <x v="3"/>
    <x v="7"/>
    <x v="2797"/>
    <x v="3"/>
    <x v="1"/>
    <x v="0"/>
  </r>
  <r>
    <x v="566"/>
    <x v="0"/>
    <x v="1"/>
    <x v="3"/>
    <x v="1"/>
    <x v="1"/>
    <x v="128"/>
    <x v="2"/>
    <x v="2"/>
    <x v="7"/>
    <x v="2502"/>
    <x v="3"/>
    <x v="1"/>
    <x v="0"/>
  </r>
  <r>
    <x v="375"/>
    <x v="0"/>
    <x v="2"/>
    <x v="0"/>
    <x v="0"/>
    <x v="1"/>
    <x v="102"/>
    <x v="4"/>
    <x v="4"/>
    <x v="7"/>
    <x v="233"/>
    <x v="2"/>
    <x v="1"/>
    <x v="0"/>
  </r>
  <r>
    <x v="1691"/>
    <x v="0"/>
    <x v="4"/>
    <x v="1"/>
    <x v="3"/>
    <x v="1"/>
    <x v="81"/>
    <x v="1"/>
    <x v="1"/>
    <x v="7"/>
    <x v="745"/>
    <x v="3"/>
    <x v="1"/>
    <x v="0"/>
  </r>
  <r>
    <x v="2980"/>
    <x v="0"/>
    <x v="1"/>
    <x v="3"/>
    <x v="1"/>
    <x v="1"/>
    <x v="292"/>
    <x v="2"/>
    <x v="2"/>
    <x v="7"/>
    <x v="1184"/>
    <x v="3"/>
    <x v="1"/>
    <x v="0"/>
  </r>
  <r>
    <x v="2077"/>
    <x v="0"/>
    <x v="2"/>
    <x v="1"/>
    <x v="1"/>
    <x v="0"/>
    <x v="0"/>
    <x v="1"/>
    <x v="1"/>
    <x v="7"/>
    <x v="2247"/>
    <x v="3"/>
    <x v="1"/>
    <x v="0"/>
  </r>
  <r>
    <x v="591"/>
    <x v="0"/>
    <x v="2"/>
    <x v="1"/>
    <x v="1"/>
    <x v="1"/>
    <x v="182"/>
    <x v="1"/>
    <x v="4"/>
    <x v="1"/>
    <x v="394"/>
    <x v="2"/>
    <x v="0"/>
    <x v="3"/>
  </r>
  <r>
    <x v="329"/>
    <x v="0"/>
    <x v="2"/>
    <x v="3"/>
    <x v="1"/>
    <x v="1"/>
    <x v="200"/>
    <x v="2"/>
    <x v="2"/>
    <x v="7"/>
    <x v="1028"/>
    <x v="2"/>
    <x v="1"/>
    <x v="0"/>
  </r>
  <r>
    <x v="1698"/>
    <x v="0"/>
    <x v="4"/>
    <x v="3"/>
    <x v="1"/>
    <x v="1"/>
    <x v="123"/>
    <x v="2"/>
    <x v="2"/>
    <x v="7"/>
    <x v="2233"/>
    <x v="2"/>
    <x v="1"/>
    <x v="0"/>
  </r>
  <r>
    <x v="2277"/>
    <x v="0"/>
    <x v="4"/>
    <x v="1"/>
    <x v="1"/>
    <x v="0"/>
    <x v="0"/>
    <x v="1"/>
    <x v="1"/>
    <x v="7"/>
    <x v="2131"/>
    <x v="3"/>
    <x v="1"/>
    <x v="0"/>
  </r>
  <r>
    <x v="2523"/>
    <x v="0"/>
    <x v="4"/>
    <x v="0"/>
    <x v="3"/>
    <x v="0"/>
    <x v="0"/>
    <x v="3"/>
    <x v="3"/>
    <x v="7"/>
    <x v="172"/>
    <x v="3"/>
    <x v="1"/>
    <x v="0"/>
  </r>
  <r>
    <x v="713"/>
    <x v="0"/>
    <x v="1"/>
    <x v="0"/>
    <x v="0"/>
    <x v="1"/>
    <x v="103"/>
    <x v="4"/>
    <x v="4"/>
    <x v="7"/>
    <x v="1670"/>
    <x v="2"/>
    <x v="1"/>
    <x v="0"/>
  </r>
  <r>
    <x v="2083"/>
    <x v="0"/>
    <x v="4"/>
    <x v="0"/>
    <x v="0"/>
    <x v="0"/>
    <x v="0"/>
    <x v="3"/>
    <x v="3"/>
    <x v="7"/>
    <x v="44"/>
    <x v="3"/>
    <x v="1"/>
    <x v="0"/>
  </r>
  <r>
    <x v="2344"/>
    <x v="0"/>
    <x v="4"/>
    <x v="0"/>
    <x v="0"/>
    <x v="1"/>
    <x v="95"/>
    <x v="4"/>
    <x v="4"/>
    <x v="7"/>
    <x v="919"/>
    <x v="2"/>
    <x v="1"/>
    <x v="0"/>
  </r>
  <r>
    <x v="1466"/>
    <x v="0"/>
    <x v="4"/>
    <x v="3"/>
    <x v="1"/>
    <x v="1"/>
    <x v="195"/>
    <x v="2"/>
    <x v="2"/>
    <x v="7"/>
    <x v="1649"/>
    <x v="3"/>
    <x v="1"/>
    <x v="0"/>
  </r>
  <r>
    <x v="1943"/>
    <x v="0"/>
    <x v="1"/>
    <x v="3"/>
    <x v="0"/>
    <x v="1"/>
    <x v="95"/>
    <x v="2"/>
    <x v="2"/>
    <x v="7"/>
    <x v="1216"/>
    <x v="3"/>
    <x v="1"/>
    <x v="0"/>
  </r>
  <r>
    <x v="855"/>
    <x v="0"/>
    <x v="1"/>
    <x v="2"/>
    <x v="0"/>
    <x v="1"/>
    <x v="84"/>
    <x v="1"/>
    <x v="1"/>
    <x v="7"/>
    <x v="2600"/>
    <x v="3"/>
    <x v="1"/>
    <x v="0"/>
  </r>
  <r>
    <x v="1619"/>
    <x v="0"/>
    <x v="3"/>
    <x v="3"/>
    <x v="1"/>
    <x v="1"/>
    <x v="169"/>
    <x v="2"/>
    <x v="2"/>
    <x v="7"/>
    <x v="700"/>
    <x v="2"/>
    <x v="1"/>
    <x v="0"/>
  </r>
  <r>
    <x v="1784"/>
    <x v="0"/>
    <x v="3"/>
    <x v="1"/>
    <x v="0"/>
    <x v="1"/>
    <x v="115"/>
    <x v="1"/>
    <x v="1"/>
    <x v="7"/>
    <x v="269"/>
    <x v="3"/>
    <x v="1"/>
    <x v="0"/>
  </r>
  <r>
    <x v="1766"/>
    <x v="0"/>
    <x v="5"/>
    <x v="3"/>
    <x v="1"/>
    <x v="1"/>
    <x v="138"/>
    <x v="2"/>
    <x v="5"/>
    <x v="6"/>
    <x v="1007"/>
    <x v="1"/>
    <x v="0"/>
    <x v="3"/>
  </r>
  <r>
    <x v="406"/>
    <x v="0"/>
    <x v="4"/>
    <x v="3"/>
    <x v="0"/>
    <x v="0"/>
    <x v="0"/>
    <x v="2"/>
    <x v="2"/>
    <x v="7"/>
    <x v="539"/>
    <x v="3"/>
    <x v="1"/>
    <x v="0"/>
  </r>
  <r>
    <x v="522"/>
    <x v="0"/>
    <x v="2"/>
    <x v="3"/>
    <x v="1"/>
    <x v="1"/>
    <x v="208"/>
    <x v="2"/>
    <x v="2"/>
    <x v="7"/>
    <x v="1853"/>
    <x v="3"/>
    <x v="1"/>
    <x v="0"/>
  </r>
  <r>
    <x v="1070"/>
    <x v="0"/>
    <x v="1"/>
    <x v="1"/>
    <x v="3"/>
    <x v="0"/>
    <x v="0"/>
    <x v="1"/>
    <x v="1"/>
    <x v="7"/>
    <x v="682"/>
    <x v="2"/>
    <x v="1"/>
    <x v="0"/>
  </r>
  <r>
    <x v="1082"/>
    <x v="0"/>
    <x v="1"/>
    <x v="0"/>
    <x v="1"/>
    <x v="1"/>
    <x v="155"/>
    <x v="4"/>
    <x v="4"/>
    <x v="7"/>
    <x v="1156"/>
    <x v="2"/>
    <x v="1"/>
    <x v="0"/>
  </r>
  <r>
    <x v="2035"/>
    <x v="0"/>
    <x v="4"/>
    <x v="3"/>
    <x v="0"/>
    <x v="1"/>
    <x v="109"/>
    <x v="2"/>
    <x v="2"/>
    <x v="7"/>
    <x v="361"/>
    <x v="2"/>
    <x v="1"/>
    <x v="0"/>
  </r>
  <r>
    <x v="2667"/>
    <x v="0"/>
    <x v="4"/>
    <x v="1"/>
    <x v="1"/>
    <x v="1"/>
    <x v="115"/>
    <x v="1"/>
    <x v="1"/>
    <x v="7"/>
    <x v="397"/>
    <x v="2"/>
    <x v="1"/>
    <x v="0"/>
  </r>
  <r>
    <x v="1819"/>
    <x v="0"/>
    <x v="4"/>
    <x v="1"/>
    <x v="3"/>
    <x v="1"/>
    <x v="44"/>
    <x v="1"/>
    <x v="1"/>
    <x v="7"/>
    <x v="1517"/>
    <x v="2"/>
    <x v="1"/>
    <x v="0"/>
  </r>
  <r>
    <x v="967"/>
    <x v="0"/>
    <x v="1"/>
    <x v="0"/>
    <x v="0"/>
    <x v="1"/>
    <x v="90"/>
    <x v="4"/>
    <x v="4"/>
    <x v="7"/>
    <x v="582"/>
    <x v="2"/>
    <x v="1"/>
    <x v="0"/>
  </r>
  <r>
    <x v="1674"/>
    <x v="0"/>
    <x v="4"/>
    <x v="2"/>
    <x v="0"/>
    <x v="1"/>
    <x v="69"/>
    <x v="1"/>
    <x v="0"/>
    <x v="7"/>
    <x v="2781"/>
    <x v="3"/>
    <x v="1"/>
    <x v="0"/>
  </r>
  <r>
    <x v="2355"/>
    <x v="0"/>
    <x v="4"/>
    <x v="0"/>
    <x v="0"/>
    <x v="1"/>
    <x v="85"/>
    <x v="4"/>
    <x v="5"/>
    <x v="3"/>
    <x v="634"/>
    <x v="1"/>
    <x v="0"/>
    <x v="1"/>
  </r>
  <r>
    <x v="1572"/>
    <x v="0"/>
    <x v="2"/>
    <x v="2"/>
    <x v="0"/>
    <x v="1"/>
    <x v="73"/>
    <x v="1"/>
    <x v="0"/>
    <x v="7"/>
    <x v="2830"/>
    <x v="2"/>
    <x v="1"/>
    <x v="0"/>
  </r>
  <r>
    <x v="2146"/>
    <x v="0"/>
    <x v="2"/>
    <x v="3"/>
    <x v="0"/>
    <x v="1"/>
    <x v="175"/>
    <x v="2"/>
    <x v="2"/>
    <x v="7"/>
    <x v="265"/>
    <x v="3"/>
    <x v="1"/>
    <x v="0"/>
  </r>
  <r>
    <x v="2521"/>
    <x v="0"/>
    <x v="0"/>
    <x v="0"/>
    <x v="0"/>
    <x v="1"/>
    <x v="166"/>
    <x v="4"/>
    <x v="4"/>
    <x v="7"/>
    <x v="2733"/>
    <x v="2"/>
    <x v="1"/>
    <x v="0"/>
  </r>
  <r>
    <x v="6"/>
    <x v="0"/>
    <x v="4"/>
    <x v="3"/>
    <x v="3"/>
    <x v="1"/>
    <x v="79"/>
    <x v="2"/>
    <x v="2"/>
    <x v="7"/>
    <x v="287"/>
    <x v="3"/>
    <x v="1"/>
    <x v="0"/>
  </r>
  <r>
    <x v="1646"/>
    <x v="0"/>
    <x v="2"/>
    <x v="0"/>
    <x v="1"/>
    <x v="1"/>
    <x v="151"/>
    <x v="4"/>
    <x v="4"/>
    <x v="7"/>
    <x v="651"/>
    <x v="2"/>
    <x v="1"/>
    <x v="0"/>
  </r>
  <r>
    <x v="2383"/>
    <x v="0"/>
    <x v="4"/>
    <x v="3"/>
    <x v="3"/>
    <x v="1"/>
    <x v="100"/>
    <x v="2"/>
    <x v="2"/>
    <x v="7"/>
    <x v="1902"/>
    <x v="3"/>
    <x v="1"/>
    <x v="0"/>
  </r>
  <r>
    <x v="1626"/>
    <x v="0"/>
    <x v="5"/>
    <x v="2"/>
    <x v="1"/>
    <x v="1"/>
    <x v="265"/>
    <x v="1"/>
    <x v="0"/>
    <x v="7"/>
    <x v="2902"/>
    <x v="3"/>
    <x v="1"/>
    <x v="0"/>
  </r>
  <r>
    <x v="25"/>
    <x v="0"/>
    <x v="4"/>
    <x v="1"/>
    <x v="1"/>
    <x v="0"/>
    <x v="0"/>
    <x v="0"/>
    <x v="0"/>
    <x v="7"/>
    <x v="40"/>
    <x v="3"/>
    <x v="1"/>
    <x v="0"/>
  </r>
  <r>
    <x v="1720"/>
    <x v="0"/>
    <x v="4"/>
    <x v="3"/>
    <x v="0"/>
    <x v="1"/>
    <x v="69"/>
    <x v="2"/>
    <x v="2"/>
    <x v="7"/>
    <x v="2229"/>
    <x v="3"/>
    <x v="1"/>
    <x v="0"/>
  </r>
  <r>
    <x v="2024"/>
    <x v="0"/>
    <x v="2"/>
    <x v="2"/>
    <x v="1"/>
    <x v="1"/>
    <x v="156"/>
    <x v="1"/>
    <x v="1"/>
    <x v="7"/>
    <x v="2460"/>
    <x v="3"/>
    <x v="1"/>
    <x v="0"/>
  </r>
  <r>
    <x v="368"/>
    <x v="0"/>
    <x v="4"/>
    <x v="3"/>
    <x v="1"/>
    <x v="1"/>
    <x v="205"/>
    <x v="2"/>
    <x v="2"/>
    <x v="7"/>
    <x v="2069"/>
    <x v="2"/>
    <x v="1"/>
    <x v="0"/>
  </r>
  <r>
    <x v="2081"/>
    <x v="0"/>
    <x v="4"/>
    <x v="3"/>
    <x v="1"/>
    <x v="1"/>
    <x v="138"/>
    <x v="2"/>
    <x v="2"/>
    <x v="7"/>
    <x v="1594"/>
    <x v="3"/>
    <x v="1"/>
    <x v="0"/>
  </r>
  <r>
    <x v="303"/>
    <x v="0"/>
    <x v="4"/>
    <x v="3"/>
    <x v="0"/>
    <x v="1"/>
    <x v="297"/>
    <x v="2"/>
    <x v="2"/>
    <x v="7"/>
    <x v="976"/>
    <x v="3"/>
    <x v="1"/>
    <x v="0"/>
  </r>
  <r>
    <x v="394"/>
    <x v="0"/>
    <x v="4"/>
    <x v="3"/>
    <x v="1"/>
    <x v="1"/>
    <x v="146"/>
    <x v="2"/>
    <x v="2"/>
    <x v="7"/>
    <x v="1456"/>
    <x v="1"/>
    <x v="1"/>
    <x v="0"/>
  </r>
  <r>
    <x v="2139"/>
    <x v="0"/>
    <x v="1"/>
    <x v="1"/>
    <x v="0"/>
    <x v="1"/>
    <x v="153"/>
    <x v="1"/>
    <x v="1"/>
    <x v="7"/>
    <x v="702"/>
    <x v="2"/>
    <x v="1"/>
    <x v="0"/>
  </r>
  <r>
    <x v="1"/>
    <x v="0"/>
    <x v="4"/>
    <x v="3"/>
    <x v="0"/>
    <x v="1"/>
    <x v="73"/>
    <x v="2"/>
    <x v="2"/>
    <x v="7"/>
    <x v="1479"/>
    <x v="2"/>
    <x v="1"/>
    <x v="0"/>
  </r>
  <r>
    <x v="1285"/>
    <x v="0"/>
    <x v="4"/>
    <x v="2"/>
    <x v="3"/>
    <x v="1"/>
    <x v="110"/>
    <x v="1"/>
    <x v="1"/>
    <x v="7"/>
    <x v="2908"/>
    <x v="3"/>
    <x v="1"/>
    <x v="0"/>
  </r>
  <r>
    <x v="1476"/>
    <x v="0"/>
    <x v="1"/>
    <x v="2"/>
    <x v="1"/>
    <x v="0"/>
    <x v="0"/>
    <x v="1"/>
    <x v="1"/>
    <x v="7"/>
    <x v="2576"/>
    <x v="2"/>
    <x v="1"/>
    <x v="0"/>
  </r>
  <r>
    <x v="2608"/>
    <x v="0"/>
    <x v="4"/>
    <x v="0"/>
    <x v="1"/>
    <x v="1"/>
    <x v="189"/>
    <x v="4"/>
    <x v="4"/>
    <x v="7"/>
    <x v="228"/>
    <x v="3"/>
    <x v="1"/>
    <x v="0"/>
  </r>
  <r>
    <x v="1624"/>
    <x v="0"/>
    <x v="4"/>
    <x v="3"/>
    <x v="1"/>
    <x v="1"/>
    <x v="218"/>
    <x v="2"/>
    <x v="2"/>
    <x v="7"/>
    <x v="1473"/>
    <x v="3"/>
    <x v="1"/>
    <x v="0"/>
  </r>
  <r>
    <x v="2849"/>
    <x v="0"/>
    <x v="3"/>
    <x v="3"/>
    <x v="0"/>
    <x v="0"/>
    <x v="0"/>
    <x v="1"/>
    <x v="1"/>
    <x v="7"/>
    <x v="1575"/>
    <x v="2"/>
    <x v="1"/>
    <x v="0"/>
  </r>
  <r>
    <x v="1060"/>
    <x v="0"/>
    <x v="2"/>
    <x v="1"/>
    <x v="0"/>
    <x v="1"/>
    <x v="135"/>
    <x v="1"/>
    <x v="1"/>
    <x v="7"/>
    <x v="1698"/>
    <x v="2"/>
    <x v="1"/>
    <x v="0"/>
  </r>
  <r>
    <x v="613"/>
    <x v="0"/>
    <x v="0"/>
    <x v="3"/>
    <x v="0"/>
    <x v="0"/>
    <x v="0"/>
    <x v="1"/>
    <x v="1"/>
    <x v="7"/>
    <x v="121"/>
    <x v="3"/>
    <x v="1"/>
    <x v="0"/>
  </r>
  <r>
    <x v="2036"/>
    <x v="0"/>
    <x v="4"/>
    <x v="3"/>
    <x v="0"/>
    <x v="1"/>
    <x v="167"/>
    <x v="2"/>
    <x v="2"/>
    <x v="7"/>
    <x v="1638"/>
    <x v="3"/>
    <x v="1"/>
    <x v="0"/>
  </r>
  <r>
    <x v="2012"/>
    <x v="0"/>
    <x v="4"/>
    <x v="2"/>
    <x v="1"/>
    <x v="1"/>
    <x v="175"/>
    <x v="1"/>
    <x v="1"/>
    <x v="7"/>
    <x v="2579"/>
    <x v="3"/>
    <x v="1"/>
    <x v="0"/>
  </r>
  <r>
    <x v="399"/>
    <x v="0"/>
    <x v="3"/>
    <x v="0"/>
    <x v="0"/>
    <x v="1"/>
    <x v="200"/>
    <x v="4"/>
    <x v="4"/>
    <x v="7"/>
    <x v="1987"/>
    <x v="2"/>
    <x v="1"/>
    <x v="0"/>
  </r>
  <r>
    <x v="1300"/>
    <x v="0"/>
    <x v="1"/>
    <x v="3"/>
    <x v="1"/>
    <x v="1"/>
    <x v="203"/>
    <x v="2"/>
    <x v="2"/>
    <x v="7"/>
    <x v="743"/>
    <x v="3"/>
    <x v="1"/>
    <x v="0"/>
  </r>
  <r>
    <x v="638"/>
    <x v="0"/>
    <x v="4"/>
    <x v="3"/>
    <x v="0"/>
    <x v="0"/>
    <x v="0"/>
    <x v="2"/>
    <x v="2"/>
    <x v="7"/>
    <x v="524"/>
    <x v="2"/>
    <x v="1"/>
    <x v="0"/>
  </r>
  <r>
    <x v="1458"/>
    <x v="0"/>
    <x v="5"/>
    <x v="3"/>
    <x v="0"/>
    <x v="0"/>
    <x v="0"/>
    <x v="2"/>
    <x v="2"/>
    <x v="7"/>
    <x v="1880"/>
    <x v="2"/>
    <x v="1"/>
    <x v="0"/>
  </r>
  <r>
    <x v="1550"/>
    <x v="0"/>
    <x v="4"/>
    <x v="3"/>
    <x v="1"/>
    <x v="1"/>
    <x v="166"/>
    <x v="2"/>
    <x v="3"/>
    <x v="1"/>
    <x v="2699"/>
    <x v="0"/>
    <x v="0"/>
    <x v="1"/>
  </r>
  <r>
    <x v="1746"/>
    <x v="0"/>
    <x v="1"/>
    <x v="3"/>
    <x v="0"/>
    <x v="1"/>
    <x v="52"/>
    <x v="2"/>
    <x v="2"/>
    <x v="7"/>
    <x v="944"/>
    <x v="3"/>
    <x v="1"/>
    <x v="0"/>
  </r>
  <r>
    <x v="617"/>
    <x v="0"/>
    <x v="1"/>
    <x v="0"/>
    <x v="1"/>
    <x v="1"/>
    <x v="198"/>
    <x v="4"/>
    <x v="4"/>
    <x v="7"/>
    <x v="309"/>
    <x v="3"/>
    <x v="1"/>
    <x v="0"/>
  </r>
  <r>
    <x v="1172"/>
    <x v="0"/>
    <x v="4"/>
    <x v="2"/>
    <x v="2"/>
    <x v="1"/>
    <x v="108"/>
    <x v="1"/>
    <x v="1"/>
    <x v="7"/>
    <x v="2516"/>
    <x v="3"/>
    <x v="1"/>
    <x v="0"/>
  </r>
  <r>
    <x v="392"/>
    <x v="0"/>
    <x v="4"/>
    <x v="3"/>
    <x v="3"/>
    <x v="1"/>
    <x v="119"/>
    <x v="2"/>
    <x v="2"/>
    <x v="7"/>
    <x v="1527"/>
    <x v="3"/>
    <x v="1"/>
    <x v="0"/>
  </r>
  <r>
    <x v="2716"/>
    <x v="0"/>
    <x v="4"/>
    <x v="3"/>
    <x v="0"/>
    <x v="1"/>
    <x v="291"/>
    <x v="2"/>
    <x v="2"/>
    <x v="7"/>
    <x v="851"/>
    <x v="2"/>
    <x v="1"/>
    <x v="0"/>
  </r>
  <r>
    <x v="1713"/>
    <x v="0"/>
    <x v="1"/>
    <x v="3"/>
    <x v="0"/>
    <x v="1"/>
    <x v="77"/>
    <x v="2"/>
    <x v="2"/>
    <x v="7"/>
    <x v="1816"/>
    <x v="2"/>
    <x v="1"/>
    <x v="0"/>
  </r>
  <r>
    <x v="2030"/>
    <x v="0"/>
    <x v="4"/>
    <x v="2"/>
    <x v="1"/>
    <x v="0"/>
    <x v="0"/>
    <x v="1"/>
    <x v="0"/>
    <x v="7"/>
    <x v="2468"/>
    <x v="3"/>
    <x v="1"/>
    <x v="0"/>
  </r>
  <r>
    <x v="2339"/>
    <x v="0"/>
    <x v="1"/>
    <x v="2"/>
    <x v="0"/>
    <x v="1"/>
    <x v="121"/>
    <x v="1"/>
    <x v="1"/>
    <x v="7"/>
    <x v="2306"/>
    <x v="3"/>
    <x v="1"/>
    <x v="0"/>
  </r>
  <r>
    <x v="1758"/>
    <x v="0"/>
    <x v="1"/>
    <x v="0"/>
    <x v="3"/>
    <x v="0"/>
    <x v="0"/>
    <x v="3"/>
    <x v="3"/>
    <x v="7"/>
    <x v="1560"/>
    <x v="3"/>
    <x v="1"/>
    <x v="0"/>
  </r>
  <r>
    <x v="234"/>
    <x v="0"/>
    <x v="2"/>
    <x v="0"/>
    <x v="1"/>
    <x v="1"/>
    <x v="216"/>
    <x v="4"/>
    <x v="4"/>
    <x v="7"/>
    <x v="1874"/>
    <x v="3"/>
    <x v="1"/>
    <x v="0"/>
  </r>
  <r>
    <x v="2029"/>
    <x v="0"/>
    <x v="1"/>
    <x v="3"/>
    <x v="1"/>
    <x v="1"/>
    <x v="210"/>
    <x v="2"/>
    <x v="2"/>
    <x v="7"/>
    <x v="213"/>
    <x v="3"/>
    <x v="1"/>
    <x v="0"/>
  </r>
  <r>
    <x v="1014"/>
    <x v="0"/>
    <x v="2"/>
    <x v="2"/>
    <x v="0"/>
    <x v="1"/>
    <x v="258"/>
    <x v="1"/>
    <x v="1"/>
    <x v="7"/>
    <x v="2896"/>
    <x v="3"/>
    <x v="1"/>
    <x v="0"/>
  </r>
  <r>
    <x v="423"/>
    <x v="0"/>
    <x v="4"/>
    <x v="1"/>
    <x v="1"/>
    <x v="1"/>
    <x v="135"/>
    <x v="1"/>
    <x v="2"/>
    <x v="3"/>
    <x v="521"/>
    <x v="1"/>
    <x v="0"/>
    <x v="1"/>
  </r>
  <r>
    <x v="107"/>
    <x v="0"/>
    <x v="2"/>
    <x v="3"/>
    <x v="3"/>
    <x v="1"/>
    <x v="73"/>
    <x v="2"/>
    <x v="1"/>
    <x v="7"/>
    <x v="2181"/>
    <x v="3"/>
    <x v="1"/>
    <x v="0"/>
  </r>
  <r>
    <x v="1841"/>
    <x v="0"/>
    <x v="2"/>
    <x v="1"/>
    <x v="0"/>
    <x v="1"/>
    <x v="189"/>
    <x v="1"/>
    <x v="1"/>
    <x v="7"/>
    <x v="515"/>
    <x v="3"/>
    <x v="1"/>
    <x v="0"/>
  </r>
  <r>
    <x v="1519"/>
    <x v="0"/>
    <x v="4"/>
    <x v="3"/>
    <x v="3"/>
    <x v="1"/>
    <x v="91"/>
    <x v="2"/>
    <x v="2"/>
    <x v="7"/>
    <x v="193"/>
    <x v="1"/>
    <x v="1"/>
    <x v="0"/>
  </r>
  <r>
    <x v="1938"/>
    <x v="0"/>
    <x v="4"/>
    <x v="1"/>
    <x v="0"/>
    <x v="1"/>
    <x v="242"/>
    <x v="1"/>
    <x v="2"/>
    <x v="1"/>
    <x v="223"/>
    <x v="2"/>
    <x v="0"/>
    <x v="1"/>
  </r>
  <r>
    <x v="2846"/>
    <x v="0"/>
    <x v="3"/>
    <x v="3"/>
    <x v="1"/>
    <x v="1"/>
    <x v="246"/>
    <x v="2"/>
    <x v="2"/>
    <x v="7"/>
    <x v="2530"/>
    <x v="2"/>
    <x v="1"/>
    <x v="0"/>
  </r>
  <r>
    <x v="1125"/>
    <x v="0"/>
    <x v="4"/>
    <x v="3"/>
    <x v="1"/>
    <x v="1"/>
    <x v="221"/>
    <x v="2"/>
    <x v="2"/>
    <x v="7"/>
    <x v="1227"/>
    <x v="3"/>
    <x v="1"/>
    <x v="0"/>
  </r>
  <r>
    <x v="1865"/>
    <x v="0"/>
    <x v="4"/>
    <x v="3"/>
    <x v="3"/>
    <x v="1"/>
    <x v="270"/>
    <x v="2"/>
    <x v="1"/>
    <x v="7"/>
    <x v="124"/>
    <x v="3"/>
    <x v="1"/>
    <x v="0"/>
  </r>
  <r>
    <x v="2428"/>
    <x v="0"/>
    <x v="5"/>
    <x v="0"/>
    <x v="3"/>
    <x v="1"/>
    <x v="100"/>
    <x v="4"/>
    <x v="3"/>
    <x v="7"/>
    <x v="1424"/>
    <x v="2"/>
    <x v="1"/>
    <x v="0"/>
  </r>
  <r>
    <x v="2468"/>
    <x v="0"/>
    <x v="1"/>
    <x v="1"/>
    <x v="1"/>
    <x v="1"/>
    <x v="180"/>
    <x v="1"/>
    <x v="1"/>
    <x v="7"/>
    <x v="1837"/>
    <x v="3"/>
    <x v="1"/>
    <x v="0"/>
  </r>
  <r>
    <x v="1386"/>
    <x v="0"/>
    <x v="4"/>
    <x v="3"/>
    <x v="0"/>
    <x v="1"/>
    <x v="199"/>
    <x v="2"/>
    <x v="5"/>
    <x v="0"/>
    <x v="2267"/>
    <x v="1"/>
    <x v="0"/>
    <x v="3"/>
  </r>
  <r>
    <x v="1876"/>
    <x v="0"/>
    <x v="4"/>
    <x v="3"/>
    <x v="0"/>
    <x v="1"/>
    <x v="72"/>
    <x v="2"/>
    <x v="1"/>
    <x v="7"/>
    <x v="1159"/>
    <x v="3"/>
    <x v="1"/>
    <x v="0"/>
  </r>
  <r>
    <x v="268"/>
    <x v="0"/>
    <x v="2"/>
    <x v="2"/>
    <x v="2"/>
    <x v="1"/>
    <x v="141"/>
    <x v="1"/>
    <x v="1"/>
    <x v="7"/>
    <x v="2774"/>
    <x v="3"/>
    <x v="1"/>
    <x v="0"/>
  </r>
  <r>
    <x v="2179"/>
    <x v="0"/>
    <x v="3"/>
    <x v="0"/>
    <x v="1"/>
    <x v="1"/>
    <x v="298"/>
    <x v="4"/>
    <x v="4"/>
    <x v="7"/>
    <x v="1789"/>
    <x v="2"/>
    <x v="1"/>
    <x v="0"/>
  </r>
  <r>
    <x v="1241"/>
    <x v="0"/>
    <x v="4"/>
    <x v="3"/>
    <x v="1"/>
    <x v="1"/>
    <x v="187"/>
    <x v="2"/>
    <x v="2"/>
    <x v="7"/>
    <x v="1918"/>
    <x v="2"/>
    <x v="1"/>
    <x v="0"/>
  </r>
  <r>
    <x v="2896"/>
    <x v="0"/>
    <x v="2"/>
    <x v="3"/>
    <x v="3"/>
    <x v="1"/>
    <x v="269"/>
    <x v="2"/>
    <x v="2"/>
    <x v="7"/>
    <x v="386"/>
    <x v="3"/>
    <x v="1"/>
    <x v="0"/>
  </r>
  <r>
    <x v="2684"/>
    <x v="0"/>
    <x v="1"/>
    <x v="3"/>
    <x v="0"/>
    <x v="0"/>
    <x v="0"/>
    <x v="2"/>
    <x v="2"/>
    <x v="7"/>
    <x v="664"/>
    <x v="3"/>
    <x v="1"/>
    <x v="0"/>
  </r>
  <r>
    <x v="70"/>
    <x v="0"/>
    <x v="3"/>
    <x v="3"/>
    <x v="0"/>
    <x v="1"/>
    <x v="126"/>
    <x v="2"/>
    <x v="1"/>
    <x v="7"/>
    <x v="2195"/>
    <x v="2"/>
    <x v="1"/>
    <x v="0"/>
  </r>
  <r>
    <x v="2626"/>
    <x v="0"/>
    <x v="0"/>
    <x v="3"/>
    <x v="1"/>
    <x v="0"/>
    <x v="0"/>
    <x v="2"/>
    <x v="2"/>
    <x v="7"/>
    <x v="491"/>
    <x v="3"/>
    <x v="1"/>
    <x v="0"/>
  </r>
  <r>
    <x v="1721"/>
    <x v="0"/>
    <x v="4"/>
    <x v="3"/>
    <x v="0"/>
    <x v="1"/>
    <x v="109"/>
    <x v="2"/>
    <x v="2"/>
    <x v="7"/>
    <x v="640"/>
    <x v="3"/>
    <x v="1"/>
    <x v="0"/>
  </r>
  <r>
    <x v="1569"/>
    <x v="0"/>
    <x v="1"/>
    <x v="3"/>
    <x v="2"/>
    <x v="1"/>
    <x v="234"/>
    <x v="2"/>
    <x v="2"/>
    <x v="7"/>
    <x v="1830"/>
    <x v="3"/>
    <x v="1"/>
    <x v="0"/>
  </r>
  <r>
    <x v="2078"/>
    <x v="0"/>
    <x v="2"/>
    <x v="3"/>
    <x v="2"/>
    <x v="0"/>
    <x v="0"/>
    <x v="1"/>
    <x v="1"/>
    <x v="7"/>
    <x v="79"/>
    <x v="2"/>
    <x v="1"/>
    <x v="0"/>
  </r>
  <r>
    <x v="2656"/>
    <x v="0"/>
    <x v="2"/>
    <x v="1"/>
    <x v="1"/>
    <x v="0"/>
    <x v="0"/>
    <x v="0"/>
    <x v="0"/>
    <x v="7"/>
    <x v="2294"/>
    <x v="2"/>
    <x v="1"/>
    <x v="0"/>
  </r>
  <r>
    <x v="1056"/>
    <x v="0"/>
    <x v="5"/>
    <x v="3"/>
    <x v="0"/>
    <x v="1"/>
    <x v="163"/>
    <x v="2"/>
    <x v="2"/>
    <x v="7"/>
    <x v="180"/>
    <x v="3"/>
    <x v="1"/>
    <x v="0"/>
  </r>
  <r>
    <x v="131"/>
    <x v="0"/>
    <x v="1"/>
    <x v="3"/>
    <x v="1"/>
    <x v="1"/>
    <x v="130"/>
    <x v="2"/>
    <x v="1"/>
    <x v="7"/>
    <x v="1147"/>
    <x v="2"/>
    <x v="1"/>
    <x v="0"/>
  </r>
  <r>
    <x v="1522"/>
    <x v="0"/>
    <x v="4"/>
    <x v="3"/>
    <x v="0"/>
    <x v="1"/>
    <x v="69"/>
    <x v="2"/>
    <x v="2"/>
    <x v="7"/>
    <x v="231"/>
    <x v="2"/>
    <x v="1"/>
    <x v="0"/>
  </r>
  <r>
    <x v="1760"/>
    <x v="0"/>
    <x v="4"/>
    <x v="1"/>
    <x v="3"/>
    <x v="1"/>
    <x v="107"/>
    <x v="1"/>
    <x v="1"/>
    <x v="7"/>
    <x v="2237"/>
    <x v="2"/>
    <x v="1"/>
    <x v="0"/>
  </r>
  <r>
    <x v="632"/>
    <x v="0"/>
    <x v="2"/>
    <x v="1"/>
    <x v="1"/>
    <x v="1"/>
    <x v="207"/>
    <x v="1"/>
    <x v="1"/>
    <x v="7"/>
    <x v="1102"/>
    <x v="3"/>
    <x v="1"/>
    <x v="0"/>
  </r>
  <r>
    <x v="1320"/>
    <x v="0"/>
    <x v="1"/>
    <x v="3"/>
    <x v="3"/>
    <x v="1"/>
    <x v="106"/>
    <x v="2"/>
    <x v="2"/>
    <x v="7"/>
    <x v="2016"/>
    <x v="2"/>
    <x v="1"/>
    <x v="0"/>
  </r>
  <r>
    <x v="1658"/>
    <x v="0"/>
    <x v="1"/>
    <x v="3"/>
    <x v="3"/>
    <x v="1"/>
    <x v="165"/>
    <x v="2"/>
    <x v="2"/>
    <x v="7"/>
    <x v="1066"/>
    <x v="2"/>
    <x v="1"/>
    <x v="0"/>
  </r>
  <r>
    <x v="260"/>
    <x v="0"/>
    <x v="2"/>
    <x v="1"/>
    <x v="1"/>
    <x v="1"/>
    <x v="203"/>
    <x v="1"/>
    <x v="1"/>
    <x v="7"/>
    <x v="2101"/>
    <x v="3"/>
    <x v="1"/>
    <x v="0"/>
  </r>
  <r>
    <x v="577"/>
    <x v="0"/>
    <x v="2"/>
    <x v="3"/>
    <x v="1"/>
    <x v="1"/>
    <x v="186"/>
    <x v="2"/>
    <x v="2"/>
    <x v="7"/>
    <x v="2805"/>
    <x v="2"/>
    <x v="1"/>
    <x v="0"/>
  </r>
  <r>
    <x v="709"/>
    <x v="0"/>
    <x v="4"/>
    <x v="3"/>
    <x v="1"/>
    <x v="1"/>
    <x v="131"/>
    <x v="2"/>
    <x v="2"/>
    <x v="7"/>
    <x v="1501"/>
    <x v="3"/>
    <x v="1"/>
    <x v="0"/>
  </r>
  <r>
    <x v="2535"/>
    <x v="0"/>
    <x v="4"/>
    <x v="3"/>
    <x v="1"/>
    <x v="1"/>
    <x v="172"/>
    <x v="2"/>
    <x v="2"/>
    <x v="7"/>
    <x v="2480"/>
    <x v="1"/>
    <x v="1"/>
    <x v="0"/>
  </r>
  <r>
    <x v="863"/>
    <x v="0"/>
    <x v="4"/>
    <x v="3"/>
    <x v="1"/>
    <x v="1"/>
    <x v="158"/>
    <x v="2"/>
    <x v="2"/>
    <x v="7"/>
    <x v="1508"/>
    <x v="2"/>
    <x v="1"/>
    <x v="0"/>
  </r>
  <r>
    <x v="1892"/>
    <x v="0"/>
    <x v="1"/>
    <x v="3"/>
    <x v="0"/>
    <x v="0"/>
    <x v="0"/>
    <x v="1"/>
    <x v="1"/>
    <x v="7"/>
    <x v="77"/>
    <x v="3"/>
    <x v="1"/>
    <x v="0"/>
  </r>
  <r>
    <x v="1403"/>
    <x v="0"/>
    <x v="1"/>
    <x v="0"/>
    <x v="0"/>
    <x v="1"/>
    <x v="80"/>
    <x v="4"/>
    <x v="4"/>
    <x v="7"/>
    <x v="2086"/>
    <x v="3"/>
    <x v="1"/>
    <x v="0"/>
  </r>
  <r>
    <x v="1252"/>
    <x v="0"/>
    <x v="4"/>
    <x v="3"/>
    <x v="1"/>
    <x v="1"/>
    <x v="286"/>
    <x v="2"/>
    <x v="1"/>
    <x v="7"/>
    <x v="1262"/>
    <x v="3"/>
    <x v="1"/>
    <x v="0"/>
  </r>
  <r>
    <x v="2511"/>
    <x v="0"/>
    <x v="4"/>
    <x v="3"/>
    <x v="0"/>
    <x v="1"/>
    <x v="74"/>
    <x v="2"/>
    <x v="5"/>
    <x v="0"/>
    <x v="1254"/>
    <x v="2"/>
    <x v="0"/>
    <x v="3"/>
  </r>
  <r>
    <x v="596"/>
    <x v="0"/>
    <x v="1"/>
    <x v="0"/>
    <x v="0"/>
    <x v="1"/>
    <x v="151"/>
    <x v="4"/>
    <x v="4"/>
    <x v="7"/>
    <x v="2140"/>
    <x v="3"/>
    <x v="1"/>
    <x v="0"/>
  </r>
  <r>
    <x v="74"/>
    <x v="0"/>
    <x v="4"/>
    <x v="3"/>
    <x v="0"/>
    <x v="1"/>
    <x v="107"/>
    <x v="2"/>
    <x v="3"/>
    <x v="1"/>
    <x v="771"/>
    <x v="1"/>
    <x v="0"/>
    <x v="1"/>
  </r>
  <r>
    <x v="1756"/>
    <x v="0"/>
    <x v="2"/>
    <x v="3"/>
    <x v="0"/>
    <x v="1"/>
    <x v="159"/>
    <x v="2"/>
    <x v="1"/>
    <x v="7"/>
    <x v="1769"/>
    <x v="2"/>
    <x v="1"/>
    <x v="0"/>
  </r>
  <r>
    <x v="38"/>
    <x v="0"/>
    <x v="2"/>
    <x v="3"/>
    <x v="3"/>
    <x v="1"/>
    <x v="267"/>
    <x v="2"/>
    <x v="1"/>
    <x v="7"/>
    <x v="450"/>
    <x v="3"/>
    <x v="1"/>
    <x v="0"/>
  </r>
  <r>
    <x v="1969"/>
    <x v="0"/>
    <x v="1"/>
    <x v="3"/>
    <x v="0"/>
    <x v="1"/>
    <x v="120"/>
    <x v="2"/>
    <x v="2"/>
    <x v="7"/>
    <x v="2049"/>
    <x v="3"/>
    <x v="1"/>
    <x v="0"/>
  </r>
  <r>
    <x v="1489"/>
    <x v="0"/>
    <x v="1"/>
    <x v="3"/>
    <x v="1"/>
    <x v="1"/>
    <x v="197"/>
    <x v="2"/>
    <x v="3"/>
    <x v="4"/>
    <x v="963"/>
    <x v="1"/>
    <x v="0"/>
    <x v="1"/>
  </r>
  <r>
    <x v="1919"/>
    <x v="0"/>
    <x v="2"/>
    <x v="3"/>
    <x v="1"/>
    <x v="1"/>
    <x v="221"/>
    <x v="2"/>
    <x v="3"/>
    <x v="3"/>
    <x v="2899"/>
    <x v="2"/>
    <x v="0"/>
    <x v="1"/>
  </r>
  <r>
    <x v="1800"/>
    <x v="0"/>
    <x v="5"/>
    <x v="0"/>
    <x v="0"/>
    <x v="1"/>
    <x v="127"/>
    <x v="4"/>
    <x v="4"/>
    <x v="7"/>
    <x v="564"/>
    <x v="3"/>
    <x v="1"/>
    <x v="0"/>
  </r>
  <r>
    <x v="2807"/>
    <x v="0"/>
    <x v="2"/>
    <x v="3"/>
    <x v="1"/>
    <x v="1"/>
    <x v="194"/>
    <x v="2"/>
    <x v="2"/>
    <x v="7"/>
    <x v="1466"/>
    <x v="3"/>
    <x v="1"/>
    <x v="0"/>
  </r>
  <r>
    <x v="2328"/>
    <x v="0"/>
    <x v="1"/>
    <x v="2"/>
    <x v="3"/>
    <x v="0"/>
    <x v="0"/>
    <x v="0"/>
    <x v="0"/>
    <x v="7"/>
    <x v="2258"/>
    <x v="2"/>
    <x v="1"/>
    <x v="0"/>
  </r>
  <r>
    <x v="359"/>
    <x v="0"/>
    <x v="4"/>
    <x v="3"/>
    <x v="0"/>
    <x v="1"/>
    <x v="140"/>
    <x v="2"/>
    <x v="2"/>
    <x v="7"/>
    <x v="577"/>
    <x v="2"/>
    <x v="1"/>
    <x v="0"/>
  </r>
  <r>
    <x v="2495"/>
    <x v="0"/>
    <x v="4"/>
    <x v="1"/>
    <x v="3"/>
    <x v="1"/>
    <x v="49"/>
    <x v="1"/>
    <x v="1"/>
    <x v="7"/>
    <x v="1093"/>
    <x v="2"/>
    <x v="1"/>
    <x v="0"/>
  </r>
  <r>
    <x v="1345"/>
    <x v="0"/>
    <x v="1"/>
    <x v="3"/>
    <x v="1"/>
    <x v="1"/>
    <x v="205"/>
    <x v="2"/>
    <x v="2"/>
    <x v="7"/>
    <x v="708"/>
    <x v="1"/>
    <x v="1"/>
    <x v="0"/>
  </r>
  <r>
    <x v="1751"/>
    <x v="0"/>
    <x v="4"/>
    <x v="0"/>
    <x v="0"/>
    <x v="1"/>
    <x v="118"/>
    <x v="4"/>
    <x v="4"/>
    <x v="7"/>
    <x v="753"/>
    <x v="3"/>
    <x v="1"/>
    <x v="0"/>
  </r>
  <r>
    <x v="2103"/>
    <x v="0"/>
    <x v="5"/>
    <x v="3"/>
    <x v="0"/>
    <x v="1"/>
    <x v="178"/>
    <x v="2"/>
    <x v="4"/>
    <x v="5"/>
    <x v="844"/>
    <x v="1"/>
    <x v="0"/>
    <x v="2"/>
  </r>
  <r>
    <x v="2778"/>
    <x v="0"/>
    <x v="1"/>
    <x v="3"/>
    <x v="1"/>
    <x v="0"/>
    <x v="0"/>
    <x v="1"/>
    <x v="1"/>
    <x v="7"/>
    <x v="1777"/>
    <x v="2"/>
    <x v="1"/>
    <x v="0"/>
  </r>
  <r>
    <x v="379"/>
    <x v="0"/>
    <x v="4"/>
    <x v="2"/>
    <x v="0"/>
    <x v="1"/>
    <x v="82"/>
    <x v="1"/>
    <x v="1"/>
    <x v="7"/>
    <x v="2824"/>
    <x v="2"/>
    <x v="1"/>
    <x v="0"/>
  </r>
  <r>
    <x v="2936"/>
    <x v="0"/>
    <x v="4"/>
    <x v="3"/>
    <x v="0"/>
    <x v="1"/>
    <x v="175"/>
    <x v="2"/>
    <x v="2"/>
    <x v="7"/>
    <x v="1604"/>
    <x v="3"/>
    <x v="1"/>
    <x v="0"/>
  </r>
  <r>
    <x v="355"/>
    <x v="0"/>
    <x v="1"/>
    <x v="3"/>
    <x v="1"/>
    <x v="1"/>
    <x v="113"/>
    <x v="2"/>
    <x v="2"/>
    <x v="7"/>
    <x v="2366"/>
    <x v="3"/>
    <x v="1"/>
    <x v="0"/>
  </r>
  <r>
    <x v="1535"/>
    <x v="0"/>
    <x v="2"/>
    <x v="2"/>
    <x v="0"/>
    <x v="0"/>
    <x v="0"/>
    <x v="1"/>
    <x v="1"/>
    <x v="7"/>
    <x v="2683"/>
    <x v="2"/>
    <x v="1"/>
    <x v="0"/>
  </r>
  <r>
    <x v="1061"/>
    <x v="0"/>
    <x v="5"/>
    <x v="1"/>
    <x v="1"/>
    <x v="1"/>
    <x v="177"/>
    <x v="1"/>
    <x v="0"/>
    <x v="7"/>
    <x v="587"/>
    <x v="2"/>
    <x v="1"/>
    <x v="0"/>
  </r>
  <r>
    <x v="1866"/>
    <x v="0"/>
    <x v="4"/>
    <x v="3"/>
    <x v="1"/>
    <x v="0"/>
    <x v="0"/>
    <x v="1"/>
    <x v="1"/>
    <x v="7"/>
    <x v="1256"/>
    <x v="2"/>
    <x v="1"/>
    <x v="0"/>
  </r>
  <r>
    <x v="2097"/>
    <x v="0"/>
    <x v="4"/>
    <x v="3"/>
    <x v="0"/>
    <x v="0"/>
    <x v="0"/>
    <x v="1"/>
    <x v="4"/>
    <x v="5"/>
    <x v="556"/>
    <x v="1"/>
    <x v="0"/>
    <x v="3"/>
  </r>
  <r>
    <x v="1922"/>
    <x v="0"/>
    <x v="4"/>
    <x v="3"/>
    <x v="0"/>
    <x v="1"/>
    <x v="167"/>
    <x v="2"/>
    <x v="5"/>
    <x v="1"/>
    <x v="2200"/>
    <x v="1"/>
    <x v="0"/>
    <x v="3"/>
  </r>
  <r>
    <x v="1392"/>
    <x v="0"/>
    <x v="0"/>
    <x v="3"/>
    <x v="3"/>
    <x v="1"/>
    <x v="173"/>
    <x v="2"/>
    <x v="2"/>
    <x v="7"/>
    <x v="2454"/>
    <x v="2"/>
    <x v="1"/>
    <x v="0"/>
  </r>
  <r>
    <x v="441"/>
    <x v="0"/>
    <x v="4"/>
    <x v="2"/>
    <x v="1"/>
    <x v="1"/>
    <x v="158"/>
    <x v="1"/>
    <x v="1"/>
    <x v="7"/>
    <x v="2836"/>
    <x v="2"/>
    <x v="1"/>
    <x v="0"/>
  </r>
  <r>
    <x v="529"/>
    <x v="0"/>
    <x v="1"/>
    <x v="1"/>
    <x v="0"/>
    <x v="1"/>
    <x v="96"/>
    <x v="1"/>
    <x v="1"/>
    <x v="7"/>
    <x v="1894"/>
    <x v="2"/>
    <x v="1"/>
    <x v="0"/>
  </r>
  <r>
    <x v="1044"/>
    <x v="0"/>
    <x v="2"/>
    <x v="1"/>
    <x v="0"/>
    <x v="1"/>
    <x v="147"/>
    <x v="1"/>
    <x v="1"/>
    <x v="7"/>
    <x v="1802"/>
    <x v="3"/>
    <x v="1"/>
    <x v="0"/>
  </r>
  <r>
    <x v="804"/>
    <x v="0"/>
    <x v="1"/>
    <x v="3"/>
    <x v="1"/>
    <x v="1"/>
    <x v="205"/>
    <x v="2"/>
    <x v="2"/>
    <x v="7"/>
    <x v="1795"/>
    <x v="2"/>
    <x v="1"/>
    <x v="0"/>
  </r>
  <r>
    <x v="2235"/>
    <x v="0"/>
    <x v="2"/>
    <x v="0"/>
    <x v="0"/>
    <x v="1"/>
    <x v="118"/>
    <x v="4"/>
    <x v="4"/>
    <x v="7"/>
    <x v="2100"/>
    <x v="3"/>
    <x v="1"/>
    <x v="0"/>
  </r>
  <r>
    <x v="2002"/>
    <x v="0"/>
    <x v="2"/>
    <x v="1"/>
    <x v="0"/>
    <x v="1"/>
    <x v="292"/>
    <x v="1"/>
    <x v="1"/>
    <x v="7"/>
    <x v="848"/>
    <x v="3"/>
    <x v="1"/>
    <x v="0"/>
  </r>
  <r>
    <x v="2992"/>
    <x v="0"/>
    <x v="1"/>
    <x v="3"/>
    <x v="1"/>
    <x v="1"/>
    <x v="158"/>
    <x v="2"/>
    <x v="5"/>
    <x v="0"/>
    <x v="1566"/>
    <x v="2"/>
    <x v="0"/>
    <x v="3"/>
  </r>
  <r>
    <x v="2813"/>
    <x v="0"/>
    <x v="1"/>
    <x v="3"/>
    <x v="0"/>
    <x v="1"/>
    <x v="74"/>
    <x v="2"/>
    <x v="2"/>
    <x v="7"/>
    <x v="1687"/>
    <x v="2"/>
    <x v="1"/>
    <x v="0"/>
  </r>
  <r>
    <x v="1631"/>
    <x v="0"/>
    <x v="3"/>
    <x v="3"/>
    <x v="3"/>
    <x v="0"/>
    <x v="0"/>
    <x v="2"/>
    <x v="2"/>
    <x v="7"/>
    <x v="1421"/>
    <x v="2"/>
    <x v="1"/>
    <x v="0"/>
  </r>
  <r>
    <x v="34"/>
    <x v="0"/>
    <x v="3"/>
    <x v="1"/>
    <x v="1"/>
    <x v="1"/>
    <x v="213"/>
    <x v="1"/>
    <x v="1"/>
    <x v="7"/>
    <x v="1400"/>
    <x v="1"/>
    <x v="1"/>
    <x v="0"/>
  </r>
  <r>
    <x v="2412"/>
    <x v="0"/>
    <x v="4"/>
    <x v="3"/>
    <x v="1"/>
    <x v="1"/>
    <x v="177"/>
    <x v="2"/>
    <x v="2"/>
    <x v="7"/>
    <x v="2521"/>
    <x v="2"/>
    <x v="1"/>
    <x v="0"/>
  </r>
  <r>
    <x v="113"/>
    <x v="0"/>
    <x v="4"/>
    <x v="0"/>
    <x v="3"/>
    <x v="1"/>
    <x v="50"/>
    <x v="4"/>
    <x v="4"/>
    <x v="7"/>
    <x v="1541"/>
    <x v="2"/>
    <x v="1"/>
    <x v="0"/>
  </r>
  <r>
    <x v="2144"/>
    <x v="0"/>
    <x v="4"/>
    <x v="1"/>
    <x v="3"/>
    <x v="1"/>
    <x v="58"/>
    <x v="1"/>
    <x v="1"/>
    <x v="7"/>
    <x v="2178"/>
    <x v="2"/>
    <x v="1"/>
    <x v="0"/>
  </r>
  <r>
    <x v="2900"/>
    <x v="0"/>
    <x v="4"/>
    <x v="3"/>
    <x v="1"/>
    <x v="1"/>
    <x v="149"/>
    <x v="2"/>
    <x v="2"/>
    <x v="7"/>
    <x v="473"/>
    <x v="2"/>
    <x v="1"/>
    <x v="0"/>
  </r>
  <r>
    <x v="941"/>
    <x v="0"/>
    <x v="1"/>
    <x v="0"/>
    <x v="1"/>
    <x v="1"/>
    <x v="290"/>
    <x v="4"/>
    <x v="6"/>
    <x v="1"/>
    <x v="2792"/>
    <x v="1"/>
    <x v="0"/>
    <x v="2"/>
  </r>
  <r>
    <x v="167"/>
    <x v="0"/>
    <x v="1"/>
    <x v="1"/>
    <x v="0"/>
    <x v="0"/>
    <x v="0"/>
    <x v="1"/>
    <x v="1"/>
    <x v="7"/>
    <x v="390"/>
    <x v="3"/>
    <x v="1"/>
    <x v="0"/>
  </r>
  <r>
    <x v="314"/>
    <x v="0"/>
    <x v="4"/>
    <x v="3"/>
    <x v="0"/>
    <x v="1"/>
    <x v="145"/>
    <x v="2"/>
    <x v="2"/>
    <x v="7"/>
    <x v="1180"/>
    <x v="2"/>
    <x v="1"/>
    <x v="0"/>
  </r>
  <r>
    <x v="1348"/>
    <x v="0"/>
    <x v="4"/>
    <x v="3"/>
    <x v="1"/>
    <x v="0"/>
    <x v="0"/>
    <x v="2"/>
    <x v="2"/>
    <x v="7"/>
    <x v="2447"/>
    <x v="3"/>
    <x v="1"/>
    <x v="0"/>
  </r>
  <r>
    <x v="2874"/>
    <x v="0"/>
    <x v="4"/>
    <x v="3"/>
    <x v="0"/>
    <x v="1"/>
    <x v="111"/>
    <x v="2"/>
    <x v="2"/>
    <x v="7"/>
    <x v="2297"/>
    <x v="2"/>
    <x v="1"/>
    <x v="0"/>
  </r>
  <r>
    <x v="2292"/>
    <x v="0"/>
    <x v="0"/>
    <x v="2"/>
    <x v="0"/>
    <x v="0"/>
    <x v="0"/>
    <x v="0"/>
    <x v="0"/>
    <x v="7"/>
    <x v="2846"/>
    <x v="2"/>
    <x v="1"/>
    <x v="0"/>
  </r>
  <r>
    <x v="2439"/>
    <x v="0"/>
    <x v="1"/>
    <x v="3"/>
    <x v="1"/>
    <x v="1"/>
    <x v="134"/>
    <x v="2"/>
    <x v="2"/>
    <x v="7"/>
    <x v="1629"/>
    <x v="2"/>
    <x v="1"/>
    <x v="0"/>
  </r>
  <r>
    <x v="1582"/>
    <x v="0"/>
    <x v="4"/>
    <x v="3"/>
    <x v="0"/>
    <x v="1"/>
    <x v="100"/>
    <x v="2"/>
    <x v="2"/>
    <x v="7"/>
    <x v="705"/>
    <x v="3"/>
    <x v="1"/>
    <x v="0"/>
  </r>
  <r>
    <x v="1081"/>
    <x v="0"/>
    <x v="4"/>
    <x v="3"/>
    <x v="1"/>
    <x v="1"/>
    <x v="214"/>
    <x v="2"/>
    <x v="2"/>
    <x v="7"/>
    <x v="2632"/>
    <x v="2"/>
    <x v="1"/>
    <x v="0"/>
  </r>
  <r>
    <x v="1144"/>
    <x v="0"/>
    <x v="1"/>
    <x v="1"/>
    <x v="0"/>
    <x v="1"/>
    <x v="71"/>
    <x v="1"/>
    <x v="1"/>
    <x v="7"/>
    <x v="793"/>
    <x v="3"/>
    <x v="1"/>
    <x v="0"/>
  </r>
  <r>
    <x v="631"/>
    <x v="0"/>
    <x v="5"/>
    <x v="1"/>
    <x v="1"/>
    <x v="1"/>
    <x v="249"/>
    <x v="1"/>
    <x v="0"/>
    <x v="7"/>
    <x v="1590"/>
    <x v="2"/>
    <x v="1"/>
    <x v="0"/>
  </r>
  <r>
    <x v="1166"/>
    <x v="0"/>
    <x v="1"/>
    <x v="0"/>
    <x v="1"/>
    <x v="1"/>
    <x v="174"/>
    <x v="4"/>
    <x v="4"/>
    <x v="7"/>
    <x v="2686"/>
    <x v="3"/>
    <x v="1"/>
    <x v="0"/>
  </r>
  <r>
    <x v="445"/>
    <x v="0"/>
    <x v="4"/>
    <x v="0"/>
    <x v="1"/>
    <x v="1"/>
    <x v="187"/>
    <x v="4"/>
    <x v="4"/>
    <x v="7"/>
    <x v="1374"/>
    <x v="2"/>
    <x v="1"/>
    <x v="0"/>
  </r>
  <r>
    <x v="1039"/>
    <x v="0"/>
    <x v="4"/>
    <x v="3"/>
    <x v="1"/>
    <x v="1"/>
    <x v="266"/>
    <x v="2"/>
    <x v="2"/>
    <x v="7"/>
    <x v="166"/>
    <x v="3"/>
    <x v="1"/>
    <x v="0"/>
  </r>
  <r>
    <x v="2304"/>
    <x v="0"/>
    <x v="4"/>
    <x v="1"/>
    <x v="1"/>
    <x v="1"/>
    <x v="302"/>
    <x v="1"/>
    <x v="2"/>
    <x v="4"/>
    <x v="1622"/>
    <x v="1"/>
    <x v="0"/>
    <x v="1"/>
  </r>
  <r>
    <x v="2784"/>
    <x v="0"/>
    <x v="2"/>
    <x v="0"/>
    <x v="1"/>
    <x v="1"/>
    <x v="227"/>
    <x v="4"/>
    <x v="4"/>
    <x v="7"/>
    <x v="310"/>
    <x v="3"/>
    <x v="1"/>
    <x v="0"/>
  </r>
  <r>
    <x v="1369"/>
    <x v="0"/>
    <x v="4"/>
    <x v="1"/>
    <x v="2"/>
    <x v="1"/>
    <x v="129"/>
    <x v="1"/>
    <x v="1"/>
    <x v="7"/>
    <x v="1657"/>
    <x v="3"/>
    <x v="1"/>
    <x v="0"/>
  </r>
  <r>
    <x v="2841"/>
    <x v="0"/>
    <x v="1"/>
    <x v="3"/>
    <x v="3"/>
    <x v="1"/>
    <x v="179"/>
    <x v="2"/>
    <x v="2"/>
    <x v="7"/>
    <x v="1597"/>
    <x v="2"/>
    <x v="1"/>
    <x v="0"/>
  </r>
  <r>
    <x v="1012"/>
    <x v="0"/>
    <x v="2"/>
    <x v="3"/>
    <x v="1"/>
    <x v="1"/>
    <x v="168"/>
    <x v="2"/>
    <x v="1"/>
    <x v="7"/>
    <x v="2382"/>
    <x v="1"/>
    <x v="1"/>
    <x v="0"/>
  </r>
  <r>
    <x v="230"/>
    <x v="0"/>
    <x v="3"/>
    <x v="3"/>
    <x v="0"/>
    <x v="1"/>
    <x v="87"/>
    <x v="2"/>
    <x v="2"/>
    <x v="7"/>
    <x v="2742"/>
    <x v="2"/>
    <x v="1"/>
    <x v="0"/>
  </r>
  <r>
    <x v="2602"/>
    <x v="0"/>
    <x v="1"/>
    <x v="3"/>
    <x v="3"/>
    <x v="1"/>
    <x v="107"/>
    <x v="2"/>
    <x v="2"/>
    <x v="7"/>
    <x v="1336"/>
    <x v="3"/>
    <x v="1"/>
    <x v="0"/>
  </r>
  <r>
    <x v="2460"/>
    <x v="0"/>
    <x v="4"/>
    <x v="3"/>
    <x v="1"/>
    <x v="1"/>
    <x v="152"/>
    <x v="2"/>
    <x v="2"/>
    <x v="7"/>
    <x v="239"/>
    <x v="3"/>
    <x v="1"/>
    <x v="0"/>
  </r>
  <r>
    <x v="246"/>
    <x v="0"/>
    <x v="4"/>
    <x v="3"/>
    <x v="0"/>
    <x v="1"/>
    <x v="113"/>
    <x v="2"/>
    <x v="1"/>
    <x v="7"/>
    <x v="2076"/>
    <x v="3"/>
    <x v="1"/>
    <x v="0"/>
  </r>
  <r>
    <x v="2796"/>
    <x v="0"/>
    <x v="0"/>
    <x v="0"/>
    <x v="3"/>
    <x v="1"/>
    <x v="51"/>
    <x v="4"/>
    <x v="4"/>
    <x v="7"/>
    <x v="2221"/>
    <x v="2"/>
    <x v="1"/>
    <x v="0"/>
  </r>
  <r>
    <x v="1326"/>
    <x v="0"/>
    <x v="2"/>
    <x v="1"/>
    <x v="1"/>
    <x v="1"/>
    <x v="178"/>
    <x v="1"/>
    <x v="1"/>
    <x v="7"/>
    <x v="1980"/>
    <x v="3"/>
    <x v="1"/>
    <x v="0"/>
  </r>
  <r>
    <x v="2514"/>
    <x v="0"/>
    <x v="4"/>
    <x v="3"/>
    <x v="0"/>
    <x v="0"/>
    <x v="0"/>
    <x v="2"/>
    <x v="2"/>
    <x v="7"/>
    <x v="1288"/>
    <x v="2"/>
    <x v="1"/>
    <x v="0"/>
  </r>
  <r>
    <x v="2646"/>
    <x v="0"/>
    <x v="4"/>
    <x v="1"/>
    <x v="3"/>
    <x v="0"/>
    <x v="0"/>
    <x v="1"/>
    <x v="1"/>
    <x v="7"/>
    <x v="1515"/>
    <x v="2"/>
    <x v="1"/>
    <x v="0"/>
  </r>
  <r>
    <x v="752"/>
    <x v="0"/>
    <x v="2"/>
    <x v="3"/>
    <x v="3"/>
    <x v="1"/>
    <x v="109"/>
    <x v="2"/>
    <x v="2"/>
    <x v="7"/>
    <x v="1171"/>
    <x v="3"/>
    <x v="1"/>
    <x v="0"/>
  </r>
  <r>
    <x v="1148"/>
    <x v="0"/>
    <x v="1"/>
    <x v="3"/>
    <x v="0"/>
    <x v="1"/>
    <x v="155"/>
    <x v="2"/>
    <x v="2"/>
    <x v="7"/>
    <x v="2736"/>
    <x v="3"/>
    <x v="1"/>
    <x v="0"/>
  </r>
  <r>
    <x v="2163"/>
    <x v="0"/>
    <x v="1"/>
    <x v="3"/>
    <x v="1"/>
    <x v="0"/>
    <x v="0"/>
    <x v="1"/>
    <x v="1"/>
    <x v="7"/>
    <x v="358"/>
    <x v="3"/>
    <x v="1"/>
    <x v="0"/>
  </r>
  <r>
    <x v="2240"/>
    <x v="0"/>
    <x v="3"/>
    <x v="3"/>
    <x v="3"/>
    <x v="1"/>
    <x v="115"/>
    <x v="2"/>
    <x v="2"/>
    <x v="7"/>
    <x v="369"/>
    <x v="3"/>
    <x v="1"/>
    <x v="0"/>
  </r>
  <r>
    <x v="129"/>
    <x v="0"/>
    <x v="4"/>
    <x v="0"/>
    <x v="0"/>
    <x v="1"/>
    <x v="85"/>
    <x v="4"/>
    <x v="3"/>
    <x v="7"/>
    <x v="1669"/>
    <x v="2"/>
    <x v="1"/>
    <x v="0"/>
  </r>
  <r>
    <x v="1531"/>
    <x v="0"/>
    <x v="0"/>
    <x v="1"/>
    <x v="2"/>
    <x v="0"/>
    <x v="0"/>
    <x v="1"/>
    <x v="0"/>
    <x v="7"/>
    <x v="2103"/>
    <x v="3"/>
    <x v="1"/>
    <x v="0"/>
  </r>
  <r>
    <x v="1227"/>
    <x v="0"/>
    <x v="1"/>
    <x v="3"/>
    <x v="1"/>
    <x v="0"/>
    <x v="0"/>
    <x v="1"/>
    <x v="1"/>
    <x v="7"/>
    <x v="274"/>
    <x v="2"/>
    <x v="1"/>
    <x v="0"/>
  </r>
  <r>
    <x v="1220"/>
    <x v="0"/>
    <x v="4"/>
    <x v="3"/>
    <x v="1"/>
    <x v="1"/>
    <x v="175"/>
    <x v="2"/>
    <x v="1"/>
    <x v="7"/>
    <x v="1912"/>
    <x v="2"/>
    <x v="1"/>
    <x v="0"/>
  </r>
  <r>
    <x v="747"/>
    <x v="0"/>
    <x v="2"/>
    <x v="1"/>
    <x v="0"/>
    <x v="0"/>
    <x v="0"/>
    <x v="1"/>
    <x v="1"/>
    <x v="7"/>
    <x v="2384"/>
    <x v="2"/>
    <x v="1"/>
    <x v="0"/>
  </r>
  <r>
    <x v="846"/>
    <x v="0"/>
    <x v="1"/>
    <x v="0"/>
    <x v="2"/>
    <x v="1"/>
    <x v="179"/>
    <x v="4"/>
    <x v="4"/>
    <x v="7"/>
    <x v="579"/>
    <x v="2"/>
    <x v="1"/>
    <x v="0"/>
  </r>
  <r>
    <x v="2408"/>
    <x v="0"/>
    <x v="4"/>
    <x v="1"/>
    <x v="3"/>
    <x v="1"/>
    <x v="145"/>
    <x v="1"/>
    <x v="2"/>
    <x v="0"/>
    <x v="2319"/>
    <x v="2"/>
    <x v="0"/>
    <x v="1"/>
  </r>
  <r>
    <x v="523"/>
    <x v="0"/>
    <x v="4"/>
    <x v="0"/>
    <x v="2"/>
    <x v="1"/>
    <x v="120"/>
    <x v="4"/>
    <x v="4"/>
    <x v="7"/>
    <x v="1519"/>
    <x v="2"/>
    <x v="1"/>
    <x v="0"/>
  </r>
  <r>
    <x v="1609"/>
    <x v="0"/>
    <x v="2"/>
    <x v="1"/>
    <x v="0"/>
    <x v="0"/>
    <x v="0"/>
    <x v="1"/>
    <x v="1"/>
    <x v="7"/>
    <x v="570"/>
    <x v="3"/>
    <x v="1"/>
    <x v="0"/>
  </r>
  <r>
    <x v="2855"/>
    <x v="0"/>
    <x v="2"/>
    <x v="3"/>
    <x v="0"/>
    <x v="1"/>
    <x v="82"/>
    <x v="2"/>
    <x v="2"/>
    <x v="7"/>
    <x v="284"/>
    <x v="3"/>
    <x v="1"/>
    <x v="0"/>
  </r>
  <r>
    <x v="1302"/>
    <x v="0"/>
    <x v="0"/>
    <x v="3"/>
    <x v="0"/>
    <x v="1"/>
    <x v="154"/>
    <x v="2"/>
    <x v="2"/>
    <x v="7"/>
    <x v="2850"/>
    <x v="3"/>
    <x v="1"/>
    <x v="0"/>
  </r>
  <r>
    <x v="79"/>
    <x v="0"/>
    <x v="1"/>
    <x v="3"/>
    <x v="1"/>
    <x v="1"/>
    <x v="103"/>
    <x v="2"/>
    <x v="2"/>
    <x v="7"/>
    <x v="2442"/>
    <x v="2"/>
    <x v="1"/>
    <x v="0"/>
  </r>
  <r>
    <x v="2704"/>
    <x v="0"/>
    <x v="1"/>
    <x v="3"/>
    <x v="2"/>
    <x v="1"/>
    <x v="68"/>
    <x v="2"/>
    <x v="2"/>
    <x v="7"/>
    <x v="691"/>
    <x v="3"/>
    <x v="1"/>
    <x v="0"/>
  </r>
  <r>
    <x v="779"/>
    <x v="0"/>
    <x v="5"/>
    <x v="0"/>
    <x v="0"/>
    <x v="1"/>
    <x v="67"/>
    <x v="4"/>
    <x v="3"/>
    <x v="7"/>
    <x v="696"/>
    <x v="3"/>
    <x v="1"/>
    <x v="0"/>
  </r>
  <r>
    <x v="2960"/>
    <x v="0"/>
    <x v="4"/>
    <x v="3"/>
    <x v="0"/>
    <x v="1"/>
    <x v="257"/>
    <x v="2"/>
    <x v="2"/>
    <x v="7"/>
    <x v="883"/>
    <x v="2"/>
    <x v="1"/>
    <x v="0"/>
  </r>
  <r>
    <x v="1050"/>
    <x v="0"/>
    <x v="1"/>
    <x v="3"/>
    <x v="1"/>
    <x v="1"/>
    <x v="157"/>
    <x v="2"/>
    <x v="2"/>
    <x v="7"/>
    <x v="1876"/>
    <x v="2"/>
    <x v="1"/>
    <x v="0"/>
  </r>
  <r>
    <x v="2307"/>
    <x v="0"/>
    <x v="4"/>
    <x v="3"/>
    <x v="0"/>
    <x v="1"/>
    <x v="66"/>
    <x v="2"/>
    <x v="2"/>
    <x v="7"/>
    <x v="2883"/>
    <x v="3"/>
    <x v="1"/>
    <x v="0"/>
  </r>
  <r>
    <x v="1616"/>
    <x v="0"/>
    <x v="3"/>
    <x v="0"/>
    <x v="0"/>
    <x v="1"/>
    <x v="252"/>
    <x v="4"/>
    <x v="6"/>
    <x v="4"/>
    <x v="1264"/>
    <x v="2"/>
    <x v="0"/>
    <x v="2"/>
  </r>
  <r>
    <x v="1650"/>
    <x v="0"/>
    <x v="4"/>
    <x v="3"/>
    <x v="2"/>
    <x v="0"/>
    <x v="0"/>
    <x v="1"/>
    <x v="0"/>
    <x v="7"/>
    <x v="55"/>
    <x v="1"/>
    <x v="1"/>
    <x v="0"/>
  </r>
  <r>
    <x v="1083"/>
    <x v="0"/>
    <x v="4"/>
    <x v="3"/>
    <x v="1"/>
    <x v="1"/>
    <x v="180"/>
    <x v="2"/>
    <x v="2"/>
    <x v="7"/>
    <x v="1062"/>
    <x v="3"/>
    <x v="1"/>
    <x v="0"/>
  </r>
  <r>
    <x v="2781"/>
    <x v="0"/>
    <x v="4"/>
    <x v="3"/>
    <x v="3"/>
    <x v="1"/>
    <x v="96"/>
    <x v="2"/>
    <x v="2"/>
    <x v="7"/>
    <x v="142"/>
    <x v="3"/>
    <x v="1"/>
    <x v="0"/>
  </r>
  <r>
    <x v="1416"/>
    <x v="0"/>
    <x v="4"/>
    <x v="0"/>
    <x v="2"/>
    <x v="1"/>
    <x v="89"/>
    <x v="4"/>
    <x v="4"/>
    <x v="7"/>
    <x v="1050"/>
    <x v="2"/>
    <x v="1"/>
    <x v="0"/>
  </r>
  <r>
    <x v="586"/>
    <x v="0"/>
    <x v="4"/>
    <x v="3"/>
    <x v="2"/>
    <x v="0"/>
    <x v="0"/>
    <x v="1"/>
    <x v="1"/>
    <x v="7"/>
    <x v="65"/>
    <x v="3"/>
    <x v="1"/>
    <x v="0"/>
  </r>
  <r>
    <x v="1038"/>
    <x v="0"/>
    <x v="2"/>
    <x v="3"/>
    <x v="3"/>
    <x v="0"/>
    <x v="0"/>
    <x v="1"/>
    <x v="1"/>
    <x v="7"/>
    <x v="74"/>
    <x v="2"/>
    <x v="1"/>
    <x v="0"/>
  </r>
  <r>
    <x v="1271"/>
    <x v="0"/>
    <x v="4"/>
    <x v="3"/>
    <x v="0"/>
    <x v="1"/>
    <x v="172"/>
    <x v="2"/>
    <x v="2"/>
    <x v="7"/>
    <x v="2096"/>
    <x v="3"/>
    <x v="1"/>
    <x v="0"/>
  </r>
  <r>
    <x v="2828"/>
    <x v="0"/>
    <x v="1"/>
    <x v="1"/>
    <x v="0"/>
    <x v="1"/>
    <x v="108"/>
    <x v="1"/>
    <x v="1"/>
    <x v="7"/>
    <x v="2574"/>
    <x v="2"/>
    <x v="1"/>
    <x v="0"/>
  </r>
  <r>
    <x v="2459"/>
    <x v="0"/>
    <x v="0"/>
    <x v="1"/>
    <x v="0"/>
    <x v="1"/>
    <x v="88"/>
    <x v="1"/>
    <x v="1"/>
    <x v="7"/>
    <x v="1414"/>
    <x v="3"/>
    <x v="1"/>
    <x v="0"/>
  </r>
  <r>
    <x v="1699"/>
    <x v="0"/>
    <x v="4"/>
    <x v="3"/>
    <x v="1"/>
    <x v="0"/>
    <x v="0"/>
    <x v="2"/>
    <x v="2"/>
    <x v="7"/>
    <x v="2277"/>
    <x v="3"/>
    <x v="1"/>
    <x v="0"/>
  </r>
  <r>
    <x v="352"/>
    <x v="0"/>
    <x v="4"/>
    <x v="1"/>
    <x v="0"/>
    <x v="0"/>
    <x v="0"/>
    <x v="1"/>
    <x v="1"/>
    <x v="7"/>
    <x v="1397"/>
    <x v="1"/>
    <x v="1"/>
    <x v="0"/>
  </r>
  <r>
    <x v="1765"/>
    <x v="0"/>
    <x v="4"/>
    <x v="3"/>
    <x v="2"/>
    <x v="1"/>
    <x v="268"/>
    <x v="2"/>
    <x v="2"/>
    <x v="7"/>
    <x v="2799"/>
    <x v="2"/>
    <x v="1"/>
    <x v="0"/>
  </r>
  <r>
    <x v="250"/>
    <x v="0"/>
    <x v="5"/>
    <x v="1"/>
    <x v="3"/>
    <x v="0"/>
    <x v="0"/>
    <x v="1"/>
    <x v="0"/>
    <x v="7"/>
    <x v="2884"/>
    <x v="3"/>
    <x v="1"/>
    <x v="0"/>
  </r>
  <r>
    <x v="518"/>
    <x v="0"/>
    <x v="1"/>
    <x v="3"/>
    <x v="2"/>
    <x v="1"/>
    <x v="199"/>
    <x v="2"/>
    <x v="3"/>
    <x v="3"/>
    <x v="1447"/>
    <x v="1"/>
    <x v="0"/>
    <x v="1"/>
  </r>
  <r>
    <x v="1795"/>
    <x v="0"/>
    <x v="1"/>
    <x v="1"/>
    <x v="0"/>
    <x v="1"/>
    <x v="179"/>
    <x v="1"/>
    <x v="1"/>
    <x v="7"/>
    <x v="782"/>
    <x v="2"/>
    <x v="1"/>
    <x v="0"/>
  </r>
  <r>
    <x v="2587"/>
    <x v="0"/>
    <x v="1"/>
    <x v="1"/>
    <x v="1"/>
    <x v="1"/>
    <x v="159"/>
    <x v="1"/>
    <x v="1"/>
    <x v="7"/>
    <x v="1702"/>
    <x v="2"/>
    <x v="1"/>
    <x v="0"/>
  </r>
  <r>
    <x v="1491"/>
    <x v="0"/>
    <x v="4"/>
    <x v="1"/>
    <x v="1"/>
    <x v="1"/>
    <x v="173"/>
    <x v="1"/>
    <x v="0"/>
    <x v="7"/>
    <x v="1904"/>
    <x v="3"/>
    <x v="1"/>
    <x v="0"/>
  </r>
  <r>
    <x v="2333"/>
    <x v="0"/>
    <x v="2"/>
    <x v="0"/>
    <x v="1"/>
    <x v="1"/>
    <x v="219"/>
    <x v="4"/>
    <x v="3"/>
    <x v="7"/>
    <x v="1783"/>
    <x v="3"/>
    <x v="1"/>
    <x v="0"/>
  </r>
  <r>
    <x v="1073"/>
    <x v="0"/>
    <x v="4"/>
    <x v="1"/>
    <x v="1"/>
    <x v="1"/>
    <x v="183"/>
    <x v="1"/>
    <x v="1"/>
    <x v="7"/>
    <x v="2350"/>
    <x v="2"/>
    <x v="1"/>
    <x v="0"/>
  </r>
  <r>
    <x v="734"/>
    <x v="0"/>
    <x v="4"/>
    <x v="3"/>
    <x v="1"/>
    <x v="1"/>
    <x v="142"/>
    <x v="2"/>
    <x v="2"/>
    <x v="7"/>
    <x v="1106"/>
    <x v="2"/>
    <x v="1"/>
    <x v="0"/>
  </r>
  <r>
    <x v="2718"/>
    <x v="0"/>
    <x v="5"/>
    <x v="3"/>
    <x v="1"/>
    <x v="0"/>
    <x v="0"/>
    <x v="2"/>
    <x v="2"/>
    <x v="7"/>
    <x v="402"/>
    <x v="2"/>
    <x v="1"/>
    <x v="0"/>
  </r>
  <r>
    <x v="2127"/>
    <x v="0"/>
    <x v="1"/>
    <x v="2"/>
    <x v="1"/>
    <x v="1"/>
    <x v="169"/>
    <x v="1"/>
    <x v="1"/>
    <x v="7"/>
    <x v="2422"/>
    <x v="3"/>
    <x v="1"/>
    <x v="0"/>
  </r>
  <r>
    <x v="1338"/>
    <x v="0"/>
    <x v="4"/>
    <x v="3"/>
    <x v="1"/>
    <x v="0"/>
    <x v="0"/>
    <x v="2"/>
    <x v="2"/>
    <x v="7"/>
    <x v="750"/>
    <x v="3"/>
    <x v="1"/>
    <x v="0"/>
  </r>
  <r>
    <x v="2911"/>
    <x v="0"/>
    <x v="4"/>
    <x v="1"/>
    <x v="1"/>
    <x v="1"/>
    <x v="160"/>
    <x v="1"/>
    <x v="3"/>
    <x v="1"/>
    <x v="2127"/>
    <x v="1"/>
    <x v="0"/>
    <x v="2"/>
  </r>
  <r>
    <x v="866"/>
    <x v="0"/>
    <x v="1"/>
    <x v="0"/>
    <x v="3"/>
    <x v="1"/>
    <x v="156"/>
    <x v="4"/>
    <x v="4"/>
    <x v="7"/>
    <x v="2043"/>
    <x v="3"/>
    <x v="1"/>
    <x v="0"/>
  </r>
  <r>
    <x v="1997"/>
    <x v="0"/>
    <x v="1"/>
    <x v="3"/>
    <x v="0"/>
    <x v="1"/>
    <x v="54"/>
    <x v="2"/>
    <x v="2"/>
    <x v="7"/>
    <x v="2234"/>
    <x v="3"/>
    <x v="1"/>
    <x v="0"/>
  </r>
  <r>
    <x v="1198"/>
    <x v="0"/>
    <x v="2"/>
    <x v="1"/>
    <x v="0"/>
    <x v="1"/>
    <x v="216"/>
    <x v="1"/>
    <x v="1"/>
    <x v="7"/>
    <x v="861"/>
    <x v="2"/>
    <x v="1"/>
    <x v="0"/>
  </r>
  <r>
    <x v="1981"/>
    <x v="0"/>
    <x v="4"/>
    <x v="3"/>
    <x v="1"/>
    <x v="1"/>
    <x v="213"/>
    <x v="2"/>
    <x v="2"/>
    <x v="7"/>
    <x v="568"/>
    <x v="3"/>
    <x v="1"/>
    <x v="0"/>
  </r>
  <r>
    <x v="1767"/>
    <x v="0"/>
    <x v="3"/>
    <x v="1"/>
    <x v="0"/>
    <x v="1"/>
    <x v="146"/>
    <x v="1"/>
    <x v="1"/>
    <x v="7"/>
    <x v="1754"/>
    <x v="2"/>
    <x v="1"/>
    <x v="0"/>
  </r>
  <r>
    <x v="1112"/>
    <x v="0"/>
    <x v="4"/>
    <x v="1"/>
    <x v="0"/>
    <x v="1"/>
    <x v="88"/>
    <x v="1"/>
    <x v="1"/>
    <x v="7"/>
    <x v="578"/>
    <x v="3"/>
    <x v="1"/>
    <x v="0"/>
  </r>
  <r>
    <x v="142"/>
    <x v="0"/>
    <x v="0"/>
    <x v="1"/>
    <x v="1"/>
    <x v="1"/>
    <x v="249"/>
    <x v="1"/>
    <x v="1"/>
    <x v="7"/>
    <x v="1486"/>
    <x v="3"/>
    <x v="1"/>
    <x v="0"/>
  </r>
  <r>
    <x v="1152"/>
    <x v="0"/>
    <x v="5"/>
    <x v="1"/>
    <x v="0"/>
    <x v="1"/>
    <x v="69"/>
    <x v="1"/>
    <x v="1"/>
    <x v="7"/>
    <x v="1448"/>
    <x v="3"/>
    <x v="1"/>
    <x v="0"/>
  </r>
  <r>
    <x v="2619"/>
    <x v="0"/>
    <x v="3"/>
    <x v="1"/>
    <x v="0"/>
    <x v="1"/>
    <x v="139"/>
    <x v="1"/>
    <x v="2"/>
    <x v="1"/>
    <x v="825"/>
    <x v="1"/>
    <x v="0"/>
    <x v="1"/>
  </r>
  <r>
    <x v="1665"/>
    <x v="0"/>
    <x v="1"/>
    <x v="3"/>
    <x v="1"/>
    <x v="0"/>
    <x v="0"/>
    <x v="1"/>
    <x v="1"/>
    <x v="7"/>
    <x v="548"/>
    <x v="3"/>
    <x v="1"/>
    <x v="0"/>
  </r>
  <r>
    <x v="2819"/>
    <x v="0"/>
    <x v="4"/>
    <x v="3"/>
    <x v="3"/>
    <x v="1"/>
    <x v="71"/>
    <x v="2"/>
    <x v="2"/>
    <x v="7"/>
    <x v="393"/>
    <x v="2"/>
    <x v="1"/>
    <x v="0"/>
  </r>
  <r>
    <x v="2663"/>
    <x v="0"/>
    <x v="4"/>
    <x v="3"/>
    <x v="0"/>
    <x v="1"/>
    <x v="91"/>
    <x v="2"/>
    <x v="2"/>
    <x v="7"/>
    <x v="1481"/>
    <x v="2"/>
    <x v="1"/>
    <x v="0"/>
  </r>
  <r>
    <x v="2740"/>
    <x v="0"/>
    <x v="2"/>
    <x v="3"/>
    <x v="1"/>
    <x v="1"/>
    <x v="163"/>
    <x v="2"/>
    <x v="2"/>
    <x v="7"/>
    <x v="1389"/>
    <x v="2"/>
    <x v="1"/>
    <x v="0"/>
  </r>
  <r>
    <x v="2635"/>
    <x v="0"/>
    <x v="1"/>
    <x v="3"/>
    <x v="3"/>
    <x v="1"/>
    <x v="72"/>
    <x v="2"/>
    <x v="2"/>
    <x v="7"/>
    <x v="396"/>
    <x v="3"/>
    <x v="1"/>
    <x v="0"/>
  </r>
  <r>
    <x v="1445"/>
    <x v="0"/>
    <x v="1"/>
    <x v="2"/>
    <x v="2"/>
    <x v="1"/>
    <x v="103"/>
    <x v="1"/>
    <x v="1"/>
    <x v="7"/>
    <x v="2682"/>
    <x v="2"/>
    <x v="1"/>
    <x v="0"/>
  </r>
  <r>
    <x v="2093"/>
    <x v="0"/>
    <x v="2"/>
    <x v="1"/>
    <x v="2"/>
    <x v="0"/>
    <x v="0"/>
    <x v="0"/>
    <x v="0"/>
    <x v="7"/>
    <x v="2028"/>
    <x v="3"/>
    <x v="1"/>
    <x v="0"/>
  </r>
  <r>
    <x v="1414"/>
    <x v="0"/>
    <x v="5"/>
    <x v="3"/>
    <x v="2"/>
    <x v="0"/>
    <x v="0"/>
    <x v="1"/>
    <x v="1"/>
    <x v="7"/>
    <x v="38"/>
    <x v="3"/>
    <x v="1"/>
    <x v="0"/>
  </r>
  <r>
    <x v="2844"/>
    <x v="0"/>
    <x v="4"/>
    <x v="3"/>
    <x v="0"/>
    <x v="0"/>
    <x v="0"/>
    <x v="1"/>
    <x v="1"/>
    <x v="7"/>
    <x v="674"/>
    <x v="3"/>
    <x v="1"/>
    <x v="0"/>
  </r>
  <r>
    <x v="2246"/>
    <x v="0"/>
    <x v="4"/>
    <x v="3"/>
    <x v="1"/>
    <x v="1"/>
    <x v="235"/>
    <x v="2"/>
    <x v="2"/>
    <x v="7"/>
    <x v="906"/>
    <x v="3"/>
    <x v="1"/>
    <x v="0"/>
  </r>
  <r>
    <x v="792"/>
    <x v="0"/>
    <x v="4"/>
    <x v="2"/>
    <x v="1"/>
    <x v="1"/>
    <x v="143"/>
    <x v="1"/>
    <x v="0"/>
    <x v="7"/>
    <x v="2885"/>
    <x v="2"/>
    <x v="1"/>
    <x v="0"/>
  </r>
  <r>
    <x v="1707"/>
    <x v="0"/>
    <x v="4"/>
    <x v="2"/>
    <x v="0"/>
    <x v="1"/>
    <x v="63"/>
    <x v="1"/>
    <x v="1"/>
    <x v="7"/>
    <x v="2524"/>
    <x v="3"/>
    <x v="1"/>
    <x v="0"/>
  </r>
  <r>
    <x v="1146"/>
    <x v="0"/>
    <x v="1"/>
    <x v="3"/>
    <x v="3"/>
    <x v="0"/>
    <x v="0"/>
    <x v="1"/>
    <x v="1"/>
    <x v="7"/>
    <x v="43"/>
    <x v="2"/>
    <x v="1"/>
    <x v="0"/>
  </r>
  <r>
    <x v="9"/>
    <x v="0"/>
    <x v="4"/>
    <x v="3"/>
    <x v="0"/>
    <x v="1"/>
    <x v="136"/>
    <x v="2"/>
    <x v="2"/>
    <x v="7"/>
    <x v="347"/>
    <x v="3"/>
    <x v="1"/>
    <x v="0"/>
  </r>
  <r>
    <x v="1987"/>
    <x v="0"/>
    <x v="3"/>
    <x v="3"/>
    <x v="1"/>
    <x v="1"/>
    <x v="275"/>
    <x v="2"/>
    <x v="2"/>
    <x v="7"/>
    <x v="992"/>
    <x v="2"/>
    <x v="1"/>
    <x v="0"/>
  </r>
  <r>
    <x v="1950"/>
    <x v="0"/>
    <x v="2"/>
    <x v="0"/>
    <x v="3"/>
    <x v="1"/>
    <x v="129"/>
    <x v="4"/>
    <x v="6"/>
    <x v="0"/>
    <x v="764"/>
    <x v="1"/>
    <x v="0"/>
    <x v="2"/>
  </r>
  <r>
    <x v="204"/>
    <x v="0"/>
    <x v="1"/>
    <x v="0"/>
    <x v="1"/>
    <x v="1"/>
    <x v="211"/>
    <x v="4"/>
    <x v="3"/>
    <x v="7"/>
    <x v="1917"/>
    <x v="3"/>
    <x v="1"/>
    <x v="0"/>
  </r>
  <r>
    <x v="2275"/>
    <x v="0"/>
    <x v="4"/>
    <x v="3"/>
    <x v="0"/>
    <x v="1"/>
    <x v="109"/>
    <x v="2"/>
    <x v="1"/>
    <x v="7"/>
    <x v="1399"/>
    <x v="3"/>
    <x v="1"/>
    <x v="0"/>
  </r>
  <r>
    <x v="287"/>
    <x v="0"/>
    <x v="2"/>
    <x v="3"/>
    <x v="1"/>
    <x v="1"/>
    <x v="114"/>
    <x v="2"/>
    <x v="2"/>
    <x v="7"/>
    <x v="1621"/>
    <x v="3"/>
    <x v="1"/>
    <x v="0"/>
  </r>
  <r>
    <x v="1007"/>
    <x v="0"/>
    <x v="5"/>
    <x v="3"/>
    <x v="0"/>
    <x v="1"/>
    <x v="221"/>
    <x v="2"/>
    <x v="2"/>
    <x v="7"/>
    <x v="519"/>
    <x v="3"/>
    <x v="1"/>
    <x v="0"/>
  </r>
  <r>
    <x v="1740"/>
    <x v="0"/>
    <x v="3"/>
    <x v="1"/>
    <x v="1"/>
    <x v="1"/>
    <x v="305"/>
    <x v="1"/>
    <x v="1"/>
    <x v="7"/>
    <x v="185"/>
    <x v="3"/>
    <x v="1"/>
    <x v="0"/>
  </r>
  <r>
    <x v="2414"/>
    <x v="0"/>
    <x v="1"/>
    <x v="0"/>
    <x v="1"/>
    <x v="1"/>
    <x v="193"/>
    <x v="4"/>
    <x v="6"/>
    <x v="1"/>
    <x v="880"/>
    <x v="2"/>
    <x v="0"/>
    <x v="2"/>
  </r>
  <r>
    <x v="130"/>
    <x v="0"/>
    <x v="4"/>
    <x v="3"/>
    <x v="1"/>
    <x v="0"/>
    <x v="0"/>
    <x v="1"/>
    <x v="1"/>
    <x v="7"/>
    <x v="81"/>
    <x v="3"/>
    <x v="1"/>
    <x v="0"/>
  </r>
  <r>
    <x v="2969"/>
    <x v="0"/>
    <x v="5"/>
    <x v="3"/>
    <x v="0"/>
    <x v="1"/>
    <x v="178"/>
    <x v="2"/>
    <x v="2"/>
    <x v="7"/>
    <x v="1957"/>
    <x v="3"/>
    <x v="1"/>
    <x v="0"/>
  </r>
  <r>
    <x v="2714"/>
    <x v="0"/>
    <x v="4"/>
    <x v="3"/>
    <x v="0"/>
    <x v="0"/>
    <x v="0"/>
    <x v="1"/>
    <x v="1"/>
    <x v="7"/>
    <x v="2250"/>
    <x v="2"/>
    <x v="1"/>
    <x v="0"/>
  </r>
  <r>
    <x v="538"/>
    <x v="0"/>
    <x v="4"/>
    <x v="2"/>
    <x v="1"/>
    <x v="1"/>
    <x v="218"/>
    <x v="1"/>
    <x v="0"/>
    <x v="7"/>
    <x v="2387"/>
    <x v="3"/>
    <x v="1"/>
    <x v="0"/>
  </r>
  <r>
    <x v="2780"/>
    <x v="0"/>
    <x v="4"/>
    <x v="3"/>
    <x v="1"/>
    <x v="0"/>
    <x v="0"/>
    <x v="2"/>
    <x v="2"/>
    <x v="7"/>
    <x v="846"/>
    <x v="3"/>
    <x v="1"/>
    <x v="0"/>
  </r>
  <r>
    <x v="707"/>
    <x v="0"/>
    <x v="1"/>
    <x v="0"/>
    <x v="1"/>
    <x v="0"/>
    <x v="0"/>
    <x v="4"/>
    <x v="4"/>
    <x v="7"/>
    <x v="2854"/>
    <x v="2"/>
    <x v="1"/>
    <x v="0"/>
  </r>
  <r>
    <x v="87"/>
    <x v="0"/>
    <x v="4"/>
    <x v="3"/>
    <x v="2"/>
    <x v="1"/>
    <x v="162"/>
    <x v="2"/>
    <x v="2"/>
    <x v="7"/>
    <x v="1697"/>
    <x v="2"/>
    <x v="1"/>
    <x v="0"/>
  </r>
  <r>
    <x v="1577"/>
    <x v="0"/>
    <x v="1"/>
    <x v="3"/>
    <x v="3"/>
    <x v="1"/>
    <x v="116"/>
    <x v="2"/>
    <x v="2"/>
    <x v="7"/>
    <x v="1535"/>
    <x v="3"/>
    <x v="1"/>
    <x v="0"/>
  </r>
  <r>
    <x v="27"/>
    <x v="1"/>
    <x v="4"/>
    <x v="1"/>
    <x v="0"/>
    <x v="1"/>
    <x v="117"/>
    <x v="1"/>
    <x v="1"/>
    <x v="7"/>
    <x v="2222"/>
    <x v="2"/>
    <x v="1"/>
    <x v="0"/>
  </r>
  <r>
    <x v="2120"/>
    <x v="1"/>
    <x v="0"/>
    <x v="3"/>
    <x v="1"/>
    <x v="1"/>
    <x v="198"/>
    <x v="2"/>
    <x v="1"/>
    <x v="7"/>
    <x v="408"/>
    <x v="3"/>
    <x v="1"/>
    <x v="0"/>
  </r>
  <r>
    <x v="2902"/>
    <x v="1"/>
    <x v="2"/>
    <x v="3"/>
    <x v="3"/>
    <x v="1"/>
    <x v="107"/>
    <x v="2"/>
    <x v="2"/>
    <x v="7"/>
    <x v="2003"/>
    <x v="3"/>
    <x v="1"/>
    <x v="0"/>
  </r>
  <r>
    <x v="420"/>
    <x v="1"/>
    <x v="1"/>
    <x v="1"/>
    <x v="1"/>
    <x v="1"/>
    <x v="171"/>
    <x v="1"/>
    <x v="1"/>
    <x v="7"/>
    <x v="643"/>
    <x v="3"/>
    <x v="1"/>
    <x v="0"/>
  </r>
  <r>
    <x v="2284"/>
    <x v="1"/>
    <x v="4"/>
    <x v="3"/>
    <x v="3"/>
    <x v="1"/>
    <x v="70"/>
    <x v="2"/>
    <x v="2"/>
    <x v="7"/>
    <x v="411"/>
    <x v="2"/>
    <x v="1"/>
    <x v="0"/>
  </r>
  <r>
    <x v="862"/>
    <x v="1"/>
    <x v="4"/>
    <x v="3"/>
    <x v="1"/>
    <x v="1"/>
    <x v="196"/>
    <x v="2"/>
    <x v="2"/>
    <x v="7"/>
    <x v="896"/>
    <x v="3"/>
    <x v="1"/>
    <x v="0"/>
  </r>
  <r>
    <x v="2878"/>
    <x v="1"/>
    <x v="2"/>
    <x v="0"/>
    <x v="0"/>
    <x v="1"/>
    <x v="74"/>
    <x v="4"/>
    <x v="4"/>
    <x v="7"/>
    <x v="1215"/>
    <x v="2"/>
    <x v="1"/>
    <x v="0"/>
  </r>
  <r>
    <x v="2994"/>
    <x v="1"/>
    <x v="3"/>
    <x v="3"/>
    <x v="2"/>
    <x v="1"/>
    <x v="175"/>
    <x v="2"/>
    <x v="2"/>
    <x v="7"/>
    <x v="1656"/>
    <x v="3"/>
    <x v="1"/>
    <x v="0"/>
  </r>
  <r>
    <x v="2823"/>
    <x v="1"/>
    <x v="4"/>
    <x v="3"/>
    <x v="1"/>
    <x v="1"/>
    <x v="223"/>
    <x v="2"/>
    <x v="2"/>
    <x v="7"/>
    <x v="1167"/>
    <x v="2"/>
    <x v="1"/>
    <x v="0"/>
  </r>
  <r>
    <x v="1023"/>
    <x v="1"/>
    <x v="4"/>
    <x v="0"/>
    <x v="1"/>
    <x v="1"/>
    <x v="179"/>
    <x v="4"/>
    <x v="4"/>
    <x v="7"/>
    <x v="2563"/>
    <x v="2"/>
    <x v="1"/>
    <x v="0"/>
  </r>
  <r>
    <x v="1450"/>
    <x v="1"/>
    <x v="1"/>
    <x v="3"/>
    <x v="0"/>
    <x v="1"/>
    <x v="128"/>
    <x v="2"/>
    <x v="2"/>
    <x v="7"/>
    <x v="1856"/>
    <x v="3"/>
    <x v="1"/>
    <x v="0"/>
  </r>
  <r>
    <x v="2363"/>
    <x v="1"/>
    <x v="5"/>
    <x v="3"/>
    <x v="3"/>
    <x v="1"/>
    <x v="145"/>
    <x v="2"/>
    <x v="2"/>
    <x v="7"/>
    <x v="1979"/>
    <x v="3"/>
    <x v="1"/>
    <x v="0"/>
  </r>
  <r>
    <x v="1988"/>
    <x v="1"/>
    <x v="0"/>
    <x v="2"/>
    <x v="0"/>
    <x v="1"/>
    <x v="130"/>
    <x v="1"/>
    <x v="1"/>
    <x v="7"/>
    <x v="2889"/>
    <x v="2"/>
    <x v="1"/>
    <x v="0"/>
  </r>
  <r>
    <x v="2742"/>
    <x v="1"/>
    <x v="4"/>
    <x v="3"/>
    <x v="0"/>
    <x v="1"/>
    <x v="112"/>
    <x v="2"/>
    <x v="2"/>
    <x v="7"/>
    <x v="400"/>
    <x v="3"/>
    <x v="1"/>
    <x v="0"/>
  </r>
  <r>
    <x v="304"/>
    <x v="1"/>
    <x v="1"/>
    <x v="0"/>
    <x v="0"/>
    <x v="1"/>
    <x v="126"/>
    <x v="4"/>
    <x v="4"/>
    <x v="7"/>
    <x v="1530"/>
    <x v="4"/>
    <x v="1"/>
    <x v="0"/>
  </r>
  <r>
    <x v="626"/>
    <x v="1"/>
    <x v="4"/>
    <x v="3"/>
    <x v="1"/>
    <x v="1"/>
    <x v="224"/>
    <x v="2"/>
    <x v="2"/>
    <x v="7"/>
    <x v="1396"/>
    <x v="3"/>
    <x v="1"/>
    <x v="0"/>
  </r>
  <r>
    <x v="521"/>
    <x v="1"/>
    <x v="1"/>
    <x v="0"/>
    <x v="0"/>
    <x v="1"/>
    <x v="126"/>
    <x v="4"/>
    <x v="4"/>
    <x v="7"/>
    <x v="2293"/>
    <x v="2"/>
    <x v="1"/>
    <x v="0"/>
  </r>
  <r>
    <x v="1306"/>
    <x v="1"/>
    <x v="5"/>
    <x v="0"/>
    <x v="2"/>
    <x v="1"/>
    <x v="176"/>
    <x v="4"/>
    <x v="4"/>
    <x v="7"/>
    <x v="2146"/>
    <x v="3"/>
    <x v="1"/>
    <x v="0"/>
  </r>
  <r>
    <x v="604"/>
    <x v="1"/>
    <x v="4"/>
    <x v="1"/>
    <x v="1"/>
    <x v="1"/>
    <x v="181"/>
    <x v="1"/>
    <x v="1"/>
    <x v="7"/>
    <x v="950"/>
    <x v="3"/>
    <x v="1"/>
    <x v="0"/>
  </r>
  <r>
    <x v="1109"/>
    <x v="1"/>
    <x v="4"/>
    <x v="3"/>
    <x v="1"/>
    <x v="1"/>
    <x v="187"/>
    <x v="2"/>
    <x v="2"/>
    <x v="7"/>
    <x v="1327"/>
    <x v="2"/>
    <x v="1"/>
    <x v="0"/>
  </r>
  <r>
    <x v="1813"/>
    <x v="1"/>
    <x v="2"/>
    <x v="1"/>
    <x v="0"/>
    <x v="1"/>
    <x v="84"/>
    <x v="1"/>
    <x v="1"/>
    <x v="7"/>
    <x v="2062"/>
    <x v="3"/>
    <x v="1"/>
    <x v="0"/>
  </r>
  <r>
    <x v="176"/>
    <x v="1"/>
    <x v="4"/>
    <x v="0"/>
    <x v="1"/>
    <x v="1"/>
    <x v="128"/>
    <x v="4"/>
    <x v="5"/>
    <x v="1"/>
    <x v="1162"/>
    <x v="1"/>
    <x v="0"/>
    <x v="1"/>
  </r>
  <r>
    <x v="157"/>
    <x v="1"/>
    <x v="5"/>
    <x v="3"/>
    <x v="3"/>
    <x v="1"/>
    <x v="91"/>
    <x v="2"/>
    <x v="2"/>
    <x v="7"/>
    <x v="2675"/>
    <x v="3"/>
    <x v="1"/>
    <x v="0"/>
  </r>
  <r>
    <x v="336"/>
    <x v="1"/>
    <x v="1"/>
    <x v="1"/>
    <x v="1"/>
    <x v="0"/>
    <x v="0"/>
    <x v="1"/>
    <x v="1"/>
    <x v="7"/>
    <x v="413"/>
    <x v="3"/>
    <x v="1"/>
    <x v="0"/>
  </r>
  <r>
    <x v="2215"/>
    <x v="1"/>
    <x v="3"/>
    <x v="1"/>
    <x v="2"/>
    <x v="1"/>
    <x v="110"/>
    <x v="1"/>
    <x v="4"/>
    <x v="2"/>
    <x v="2260"/>
    <x v="1"/>
    <x v="0"/>
    <x v="3"/>
  </r>
  <r>
    <x v="1420"/>
    <x v="1"/>
    <x v="2"/>
    <x v="3"/>
    <x v="1"/>
    <x v="1"/>
    <x v="137"/>
    <x v="2"/>
    <x v="2"/>
    <x v="7"/>
    <x v="1237"/>
    <x v="3"/>
    <x v="1"/>
    <x v="0"/>
  </r>
  <r>
    <x v="937"/>
    <x v="1"/>
    <x v="1"/>
    <x v="0"/>
    <x v="1"/>
    <x v="1"/>
    <x v="123"/>
    <x v="4"/>
    <x v="4"/>
    <x v="7"/>
    <x v="1416"/>
    <x v="3"/>
    <x v="1"/>
    <x v="0"/>
  </r>
  <r>
    <x v="2421"/>
    <x v="1"/>
    <x v="1"/>
    <x v="1"/>
    <x v="1"/>
    <x v="1"/>
    <x v="247"/>
    <x v="1"/>
    <x v="1"/>
    <x v="7"/>
    <x v="1038"/>
    <x v="3"/>
    <x v="1"/>
    <x v="0"/>
  </r>
  <r>
    <x v="2913"/>
    <x v="1"/>
    <x v="1"/>
    <x v="3"/>
    <x v="1"/>
    <x v="0"/>
    <x v="0"/>
    <x v="1"/>
    <x v="1"/>
    <x v="7"/>
    <x v="152"/>
    <x v="2"/>
    <x v="1"/>
    <x v="0"/>
  </r>
  <r>
    <x v="1321"/>
    <x v="1"/>
    <x v="0"/>
    <x v="3"/>
    <x v="1"/>
    <x v="1"/>
    <x v="147"/>
    <x v="2"/>
    <x v="4"/>
    <x v="0"/>
    <x v="264"/>
    <x v="1"/>
    <x v="0"/>
    <x v="2"/>
  </r>
  <r>
    <x v="1678"/>
    <x v="1"/>
    <x v="5"/>
    <x v="3"/>
    <x v="0"/>
    <x v="1"/>
    <x v="97"/>
    <x v="2"/>
    <x v="2"/>
    <x v="7"/>
    <x v="479"/>
    <x v="1"/>
    <x v="1"/>
    <x v="0"/>
  </r>
  <r>
    <x v="564"/>
    <x v="1"/>
    <x v="4"/>
    <x v="3"/>
    <x v="1"/>
    <x v="1"/>
    <x v="218"/>
    <x v="2"/>
    <x v="2"/>
    <x v="7"/>
    <x v="1287"/>
    <x v="3"/>
    <x v="1"/>
    <x v="0"/>
  </r>
  <r>
    <x v="1845"/>
    <x v="1"/>
    <x v="1"/>
    <x v="3"/>
    <x v="1"/>
    <x v="1"/>
    <x v="284"/>
    <x v="2"/>
    <x v="2"/>
    <x v="7"/>
    <x v="169"/>
    <x v="3"/>
    <x v="1"/>
    <x v="0"/>
  </r>
  <r>
    <x v="2532"/>
    <x v="1"/>
    <x v="5"/>
    <x v="3"/>
    <x v="3"/>
    <x v="1"/>
    <x v="132"/>
    <x v="2"/>
    <x v="1"/>
    <x v="7"/>
    <x v="2359"/>
    <x v="3"/>
    <x v="1"/>
    <x v="0"/>
  </r>
  <r>
    <x v="1228"/>
    <x v="1"/>
    <x v="1"/>
    <x v="0"/>
    <x v="1"/>
    <x v="1"/>
    <x v="171"/>
    <x v="4"/>
    <x v="3"/>
    <x v="7"/>
    <x v="2141"/>
    <x v="2"/>
    <x v="1"/>
    <x v="0"/>
  </r>
  <r>
    <x v="1470"/>
    <x v="1"/>
    <x v="2"/>
    <x v="1"/>
    <x v="1"/>
    <x v="1"/>
    <x v="124"/>
    <x v="1"/>
    <x v="0"/>
    <x v="7"/>
    <x v="1211"/>
    <x v="2"/>
    <x v="1"/>
    <x v="0"/>
  </r>
  <r>
    <x v="865"/>
    <x v="1"/>
    <x v="1"/>
    <x v="1"/>
    <x v="1"/>
    <x v="1"/>
    <x v="201"/>
    <x v="1"/>
    <x v="1"/>
    <x v="7"/>
    <x v="109"/>
    <x v="2"/>
    <x v="1"/>
    <x v="0"/>
  </r>
  <r>
    <x v="2121"/>
    <x v="1"/>
    <x v="2"/>
    <x v="3"/>
    <x v="3"/>
    <x v="1"/>
    <x v="82"/>
    <x v="2"/>
    <x v="2"/>
    <x v="7"/>
    <x v="1018"/>
    <x v="3"/>
    <x v="1"/>
    <x v="0"/>
  </r>
  <r>
    <x v="819"/>
    <x v="1"/>
    <x v="4"/>
    <x v="3"/>
    <x v="0"/>
    <x v="0"/>
    <x v="0"/>
    <x v="1"/>
    <x v="1"/>
    <x v="7"/>
    <x v="153"/>
    <x v="2"/>
    <x v="1"/>
    <x v="0"/>
  </r>
  <r>
    <x v="1747"/>
    <x v="1"/>
    <x v="1"/>
    <x v="0"/>
    <x v="1"/>
    <x v="1"/>
    <x v="266"/>
    <x v="4"/>
    <x v="4"/>
    <x v="7"/>
    <x v="724"/>
    <x v="3"/>
    <x v="1"/>
    <x v="0"/>
  </r>
  <r>
    <x v="2297"/>
    <x v="1"/>
    <x v="1"/>
    <x v="2"/>
    <x v="1"/>
    <x v="1"/>
    <x v="160"/>
    <x v="1"/>
    <x v="1"/>
    <x v="7"/>
    <x v="2843"/>
    <x v="3"/>
    <x v="1"/>
    <x v="0"/>
  </r>
  <r>
    <x v="717"/>
    <x v="1"/>
    <x v="1"/>
    <x v="2"/>
    <x v="1"/>
    <x v="1"/>
    <x v="144"/>
    <x v="1"/>
    <x v="1"/>
    <x v="7"/>
    <x v="2853"/>
    <x v="3"/>
    <x v="1"/>
    <x v="0"/>
  </r>
  <r>
    <x v="936"/>
    <x v="1"/>
    <x v="1"/>
    <x v="2"/>
    <x v="1"/>
    <x v="1"/>
    <x v="122"/>
    <x v="1"/>
    <x v="1"/>
    <x v="7"/>
    <x v="2608"/>
    <x v="3"/>
    <x v="1"/>
    <x v="0"/>
  </r>
  <r>
    <x v="2792"/>
    <x v="1"/>
    <x v="0"/>
    <x v="3"/>
    <x v="1"/>
    <x v="1"/>
    <x v="222"/>
    <x v="2"/>
    <x v="2"/>
    <x v="7"/>
    <x v="1116"/>
    <x v="2"/>
    <x v="1"/>
    <x v="0"/>
  </r>
  <r>
    <x v="419"/>
    <x v="1"/>
    <x v="1"/>
    <x v="3"/>
    <x v="1"/>
    <x v="1"/>
    <x v="116"/>
    <x v="2"/>
    <x v="3"/>
    <x v="1"/>
    <x v="818"/>
    <x v="1"/>
    <x v="0"/>
    <x v="1"/>
  </r>
  <r>
    <x v="144"/>
    <x v="1"/>
    <x v="4"/>
    <x v="3"/>
    <x v="0"/>
    <x v="1"/>
    <x v="65"/>
    <x v="2"/>
    <x v="2"/>
    <x v="7"/>
    <x v="1806"/>
    <x v="3"/>
    <x v="1"/>
    <x v="0"/>
  </r>
  <r>
    <x v="1689"/>
    <x v="1"/>
    <x v="2"/>
    <x v="3"/>
    <x v="1"/>
    <x v="1"/>
    <x v="280"/>
    <x v="2"/>
    <x v="4"/>
    <x v="1"/>
    <x v="1010"/>
    <x v="2"/>
    <x v="0"/>
    <x v="2"/>
  </r>
  <r>
    <x v="2072"/>
    <x v="1"/>
    <x v="4"/>
    <x v="3"/>
    <x v="1"/>
    <x v="1"/>
    <x v="165"/>
    <x v="2"/>
    <x v="2"/>
    <x v="7"/>
    <x v="291"/>
    <x v="2"/>
    <x v="1"/>
    <x v="0"/>
  </r>
  <r>
    <x v="2223"/>
    <x v="1"/>
    <x v="4"/>
    <x v="2"/>
    <x v="3"/>
    <x v="0"/>
    <x v="0"/>
    <x v="0"/>
    <x v="2"/>
    <x v="4"/>
    <x v="1953"/>
    <x v="2"/>
    <x v="0"/>
    <x v="2"/>
  </r>
  <r>
    <x v="306"/>
    <x v="1"/>
    <x v="1"/>
    <x v="3"/>
    <x v="3"/>
    <x v="0"/>
    <x v="0"/>
    <x v="2"/>
    <x v="2"/>
    <x v="7"/>
    <x v="2389"/>
    <x v="3"/>
    <x v="1"/>
    <x v="0"/>
  </r>
  <r>
    <x v="1178"/>
    <x v="1"/>
    <x v="4"/>
    <x v="0"/>
    <x v="1"/>
    <x v="1"/>
    <x v="131"/>
    <x v="4"/>
    <x v="3"/>
    <x v="7"/>
    <x v="1606"/>
    <x v="3"/>
    <x v="1"/>
    <x v="0"/>
  </r>
  <r>
    <x v="706"/>
    <x v="1"/>
    <x v="4"/>
    <x v="1"/>
    <x v="1"/>
    <x v="1"/>
    <x v="197"/>
    <x v="1"/>
    <x v="1"/>
    <x v="7"/>
    <x v="1123"/>
    <x v="2"/>
    <x v="1"/>
    <x v="0"/>
  </r>
  <r>
    <x v="532"/>
    <x v="1"/>
    <x v="1"/>
    <x v="3"/>
    <x v="0"/>
    <x v="1"/>
    <x v="82"/>
    <x v="2"/>
    <x v="2"/>
    <x v="7"/>
    <x v="1039"/>
    <x v="2"/>
    <x v="1"/>
    <x v="0"/>
  </r>
  <r>
    <x v="1742"/>
    <x v="1"/>
    <x v="2"/>
    <x v="0"/>
    <x v="1"/>
    <x v="1"/>
    <x v="243"/>
    <x v="4"/>
    <x v="5"/>
    <x v="1"/>
    <x v="2766"/>
    <x v="2"/>
    <x v="0"/>
    <x v="1"/>
  </r>
  <r>
    <x v="2974"/>
    <x v="1"/>
    <x v="4"/>
    <x v="3"/>
    <x v="1"/>
    <x v="1"/>
    <x v="206"/>
    <x v="2"/>
    <x v="2"/>
    <x v="7"/>
    <x v="2363"/>
    <x v="3"/>
    <x v="1"/>
    <x v="0"/>
  </r>
  <r>
    <x v="1156"/>
    <x v="1"/>
    <x v="4"/>
    <x v="2"/>
    <x v="0"/>
    <x v="1"/>
    <x v="79"/>
    <x v="1"/>
    <x v="1"/>
    <x v="7"/>
    <x v="2735"/>
    <x v="2"/>
    <x v="1"/>
    <x v="0"/>
  </r>
  <r>
    <x v="1966"/>
    <x v="1"/>
    <x v="1"/>
    <x v="3"/>
    <x v="1"/>
    <x v="1"/>
    <x v="139"/>
    <x v="2"/>
    <x v="2"/>
    <x v="7"/>
    <x v="2282"/>
    <x v="3"/>
    <x v="1"/>
    <x v="0"/>
  </r>
  <r>
    <x v="953"/>
    <x v="1"/>
    <x v="1"/>
    <x v="2"/>
    <x v="0"/>
    <x v="1"/>
    <x v="65"/>
    <x v="1"/>
    <x v="1"/>
    <x v="7"/>
    <x v="2510"/>
    <x v="2"/>
    <x v="1"/>
    <x v="0"/>
  </r>
  <r>
    <x v="239"/>
    <x v="1"/>
    <x v="2"/>
    <x v="3"/>
    <x v="1"/>
    <x v="1"/>
    <x v="131"/>
    <x v="2"/>
    <x v="2"/>
    <x v="7"/>
    <x v="544"/>
    <x v="2"/>
    <x v="1"/>
    <x v="0"/>
  </r>
  <r>
    <x v="959"/>
    <x v="1"/>
    <x v="4"/>
    <x v="3"/>
    <x v="1"/>
    <x v="1"/>
    <x v="152"/>
    <x v="2"/>
    <x v="2"/>
    <x v="7"/>
    <x v="670"/>
    <x v="2"/>
    <x v="1"/>
    <x v="0"/>
  </r>
  <r>
    <x v="1015"/>
    <x v="1"/>
    <x v="5"/>
    <x v="1"/>
    <x v="3"/>
    <x v="1"/>
    <x v="74"/>
    <x v="1"/>
    <x v="1"/>
    <x v="7"/>
    <x v="1401"/>
    <x v="2"/>
    <x v="1"/>
    <x v="0"/>
  </r>
  <r>
    <x v="1639"/>
    <x v="1"/>
    <x v="4"/>
    <x v="0"/>
    <x v="1"/>
    <x v="1"/>
    <x v="216"/>
    <x v="4"/>
    <x v="3"/>
    <x v="7"/>
    <x v="2089"/>
    <x v="3"/>
    <x v="1"/>
    <x v="0"/>
  </r>
  <r>
    <x v="1743"/>
    <x v="1"/>
    <x v="4"/>
    <x v="3"/>
    <x v="1"/>
    <x v="1"/>
    <x v="111"/>
    <x v="2"/>
    <x v="2"/>
    <x v="7"/>
    <x v="2810"/>
    <x v="2"/>
    <x v="1"/>
    <x v="0"/>
  </r>
  <r>
    <x v="1963"/>
    <x v="1"/>
    <x v="2"/>
    <x v="3"/>
    <x v="1"/>
    <x v="1"/>
    <x v="209"/>
    <x v="2"/>
    <x v="2"/>
    <x v="7"/>
    <x v="1087"/>
    <x v="2"/>
    <x v="1"/>
    <x v="0"/>
  </r>
  <r>
    <x v="2865"/>
    <x v="1"/>
    <x v="4"/>
    <x v="1"/>
    <x v="1"/>
    <x v="1"/>
    <x v="184"/>
    <x v="1"/>
    <x v="1"/>
    <x v="7"/>
    <x v="840"/>
    <x v="3"/>
    <x v="1"/>
    <x v="0"/>
  </r>
  <r>
    <x v="2494"/>
    <x v="1"/>
    <x v="4"/>
    <x v="3"/>
    <x v="3"/>
    <x v="1"/>
    <x v="120"/>
    <x v="2"/>
    <x v="2"/>
    <x v="7"/>
    <x v="2037"/>
    <x v="2"/>
    <x v="1"/>
    <x v="0"/>
  </r>
  <r>
    <x v="2831"/>
    <x v="1"/>
    <x v="0"/>
    <x v="3"/>
    <x v="1"/>
    <x v="1"/>
    <x v="158"/>
    <x v="2"/>
    <x v="2"/>
    <x v="7"/>
    <x v="1489"/>
    <x v="2"/>
    <x v="1"/>
    <x v="0"/>
  </r>
  <r>
    <x v="2269"/>
    <x v="1"/>
    <x v="1"/>
    <x v="1"/>
    <x v="0"/>
    <x v="1"/>
    <x v="116"/>
    <x v="1"/>
    <x v="1"/>
    <x v="7"/>
    <x v="2527"/>
    <x v="3"/>
    <x v="1"/>
    <x v="0"/>
  </r>
  <r>
    <x v="2544"/>
    <x v="1"/>
    <x v="4"/>
    <x v="3"/>
    <x v="2"/>
    <x v="1"/>
    <x v="149"/>
    <x v="2"/>
    <x v="2"/>
    <x v="7"/>
    <x v="1420"/>
    <x v="1"/>
    <x v="1"/>
    <x v="0"/>
  </r>
  <r>
    <x v="619"/>
    <x v="1"/>
    <x v="2"/>
    <x v="2"/>
    <x v="1"/>
    <x v="0"/>
    <x v="0"/>
    <x v="0"/>
    <x v="0"/>
    <x v="7"/>
    <x v="2270"/>
    <x v="2"/>
    <x v="1"/>
    <x v="0"/>
  </r>
  <r>
    <x v="2788"/>
    <x v="1"/>
    <x v="4"/>
    <x v="3"/>
    <x v="0"/>
    <x v="1"/>
    <x v="210"/>
    <x v="2"/>
    <x v="2"/>
    <x v="7"/>
    <x v="474"/>
    <x v="3"/>
    <x v="1"/>
    <x v="0"/>
  </r>
  <r>
    <x v="2201"/>
    <x v="1"/>
    <x v="5"/>
    <x v="3"/>
    <x v="1"/>
    <x v="1"/>
    <x v="187"/>
    <x v="2"/>
    <x v="2"/>
    <x v="7"/>
    <x v="1154"/>
    <x v="3"/>
    <x v="1"/>
    <x v="0"/>
  </r>
  <r>
    <x v="1776"/>
    <x v="1"/>
    <x v="4"/>
    <x v="0"/>
    <x v="2"/>
    <x v="1"/>
    <x v="168"/>
    <x v="4"/>
    <x v="4"/>
    <x v="7"/>
    <x v="970"/>
    <x v="3"/>
    <x v="1"/>
    <x v="0"/>
  </r>
  <r>
    <x v="1723"/>
    <x v="1"/>
    <x v="2"/>
    <x v="1"/>
    <x v="0"/>
    <x v="1"/>
    <x v="93"/>
    <x v="1"/>
    <x v="0"/>
    <x v="7"/>
    <x v="1834"/>
    <x v="2"/>
    <x v="1"/>
    <x v="0"/>
  </r>
  <r>
    <x v="2291"/>
    <x v="1"/>
    <x v="4"/>
    <x v="3"/>
    <x v="2"/>
    <x v="1"/>
    <x v="64"/>
    <x v="2"/>
    <x v="2"/>
    <x v="7"/>
    <x v="2295"/>
    <x v="2"/>
    <x v="1"/>
    <x v="0"/>
  </r>
  <r>
    <x v="2282"/>
    <x v="1"/>
    <x v="1"/>
    <x v="3"/>
    <x v="1"/>
    <x v="1"/>
    <x v="144"/>
    <x v="2"/>
    <x v="2"/>
    <x v="7"/>
    <x v="1119"/>
    <x v="2"/>
    <x v="1"/>
    <x v="0"/>
  </r>
  <r>
    <x v="2649"/>
    <x v="1"/>
    <x v="4"/>
    <x v="2"/>
    <x v="1"/>
    <x v="1"/>
    <x v="229"/>
    <x v="1"/>
    <x v="1"/>
    <x v="7"/>
    <x v="2758"/>
    <x v="2"/>
    <x v="1"/>
    <x v="0"/>
  </r>
  <r>
    <x v="989"/>
    <x v="1"/>
    <x v="4"/>
    <x v="3"/>
    <x v="2"/>
    <x v="1"/>
    <x v="64"/>
    <x v="2"/>
    <x v="2"/>
    <x v="7"/>
    <x v="296"/>
    <x v="2"/>
    <x v="1"/>
    <x v="0"/>
  </r>
  <r>
    <x v="2905"/>
    <x v="1"/>
    <x v="1"/>
    <x v="3"/>
    <x v="1"/>
    <x v="1"/>
    <x v="195"/>
    <x v="2"/>
    <x v="2"/>
    <x v="7"/>
    <x v="2033"/>
    <x v="2"/>
    <x v="1"/>
    <x v="0"/>
  </r>
  <r>
    <x v="2869"/>
    <x v="1"/>
    <x v="4"/>
    <x v="3"/>
    <x v="0"/>
    <x v="1"/>
    <x v="116"/>
    <x v="2"/>
    <x v="2"/>
    <x v="7"/>
    <x v="1872"/>
    <x v="3"/>
    <x v="1"/>
    <x v="0"/>
  </r>
  <r>
    <x v="909"/>
    <x v="1"/>
    <x v="4"/>
    <x v="3"/>
    <x v="3"/>
    <x v="1"/>
    <x v="120"/>
    <x v="2"/>
    <x v="2"/>
    <x v="7"/>
    <x v="2796"/>
    <x v="3"/>
    <x v="1"/>
    <x v="0"/>
  </r>
  <r>
    <x v="939"/>
    <x v="1"/>
    <x v="4"/>
    <x v="3"/>
    <x v="2"/>
    <x v="1"/>
    <x v="107"/>
    <x v="2"/>
    <x v="2"/>
    <x v="7"/>
    <x v="107"/>
    <x v="3"/>
    <x v="1"/>
    <x v="0"/>
  </r>
  <r>
    <x v="887"/>
    <x v="1"/>
    <x v="4"/>
    <x v="3"/>
    <x v="1"/>
    <x v="0"/>
    <x v="0"/>
    <x v="2"/>
    <x v="2"/>
    <x v="7"/>
    <x v="595"/>
    <x v="3"/>
    <x v="1"/>
    <x v="0"/>
  </r>
  <r>
    <x v="2152"/>
    <x v="1"/>
    <x v="4"/>
    <x v="3"/>
    <x v="1"/>
    <x v="1"/>
    <x v="240"/>
    <x v="2"/>
    <x v="3"/>
    <x v="5"/>
    <x v="1720"/>
    <x v="1"/>
    <x v="0"/>
    <x v="1"/>
  </r>
  <r>
    <x v="436"/>
    <x v="1"/>
    <x v="4"/>
    <x v="2"/>
    <x v="1"/>
    <x v="1"/>
    <x v="175"/>
    <x v="1"/>
    <x v="1"/>
    <x v="7"/>
    <x v="2759"/>
    <x v="3"/>
    <x v="1"/>
    <x v="0"/>
  </r>
  <r>
    <x v="1363"/>
    <x v="1"/>
    <x v="4"/>
    <x v="0"/>
    <x v="1"/>
    <x v="1"/>
    <x v="219"/>
    <x v="4"/>
    <x v="4"/>
    <x v="7"/>
    <x v="2794"/>
    <x v="2"/>
    <x v="1"/>
    <x v="0"/>
  </r>
  <r>
    <x v="416"/>
    <x v="1"/>
    <x v="4"/>
    <x v="3"/>
    <x v="0"/>
    <x v="1"/>
    <x v="70"/>
    <x v="2"/>
    <x v="2"/>
    <x v="7"/>
    <x v="1909"/>
    <x v="3"/>
    <x v="1"/>
    <x v="0"/>
  </r>
  <r>
    <x v="667"/>
    <x v="1"/>
    <x v="4"/>
    <x v="0"/>
    <x v="3"/>
    <x v="1"/>
    <x v="127"/>
    <x v="4"/>
    <x v="4"/>
    <x v="7"/>
    <x v="802"/>
    <x v="3"/>
    <x v="1"/>
    <x v="0"/>
  </r>
  <r>
    <x v="690"/>
    <x v="1"/>
    <x v="4"/>
    <x v="1"/>
    <x v="0"/>
    <x v="0"/>
    <x v="0"/>
    <x v="1"/>
    <x v="1"/>
    <x v="7"/>
    <x v="210"/>
    <x v="3"/>
    <x v="1"/>
    <x v="0"/>
  </r>
  <r>
    <x v="2288"/>
    <x v="1"/>
    <x v="1"/>
    <x v="3"/>
    <x v="1"/>
    <x v="1"/>
    <x v="160"/>
    <x v="2"/>
    <x v="2"/>
    <x v="7"/>
    <x v="956"/>
    <x v="3"/>
    <x v="1"/>
    <x v="0"/>
  </r>
  <r>
    <x v="645"/>
    <x v="1"/>
    <x v="2"/>
    <x v="3"/>
    <x v="1"/>
    <x v="1"/>
    <x v="133"/>
    <x v="2"/>
    <x v="4"/>
    <x v="0"/>
    <x v="1924"/>
    <x v="1"/>
    <x v="0"/>
    <x v="2"/>
  </r>
  <r>
    <x v="390"/>
    <x v="1"/>
    <x v="2"/>
    <x v="1"/>
    <x v="3"/>
    <x v="1"/>
    <x v="101"/>
    <x v="1"/>
    <x v="1"/>
    <x v="7"/>
    <x v="2412"/>
    <x v="2"/>
    <x v="1"/>
    <x v="0"/>
  </r>
  <r>
    <x v="1184"/>
    <x v="1"/>
    <x v="2"/>
    <x v="1"/>
    <x v="1"/>
    <x v="1"/>
    <x v="124"/>
    <x v="1"/>
    <x v="4"/>
    <x v="5"/>
    <x v="1866"/>
    <x v="1"/>
    <x v="0"/>
    <x v="3"/>
  </r>
  <r>
    <x v="1352"/>
    <x v="1"/>
    <x v="4"/>
    <x v="1"/>
    <x v="1"/>
    <x v="1"/>
    <x v="237"/>
    <x v="1"/>
    <x v="1"/>
    <x v="7"/>
    <x v="1319"/>
    <x v="3"/>
    <x v="1"/>
    <x v="0"/>
  </r>
  <r>
    <x v="509"/>
    <x v="1"/>
    <x v="4"/>
    <x v="2"/>
    <x v="0"/>
    <x v="1"/>
    <x v="139"/>
    <x v="1"/>
    <x v="1"/>
    <x v="7"/>
    <x v="2309"/>
    <x v="2"/>
    <x v="1"/>
    <x v="0"/>
  </r>
  <r>
    <x v="2909"/>
    <x v="1"/>
    <x v="5"/>
    <x v="3"/>
    <x v="1"/>
    <x v="1"/>
    <x v="185"/>
    <x v="2"/>
    <x v="2"/>
    <x v="7"/>
    <x v="1364"/>
    <x v="2"/>
    <x v="1"/>
    <x v="0"/>
  </r>
  <r>
    <x v="720"/>
    <x v="1"/>
    <x v="1"/>
    <x v="3"/>
    <x v="1"/>
    <x v="1"/>
    <x v="198"/>
    <x v="2"/>
    <x v="2"/>
    <x v="7"/>
    <x v="181"/>
    <x v="2"/>
    <x v="1"/>
    <x v="0"/>
  </r>
  <r>
    <x v="2707"/>
    <x v="1"/>
    <x v="1"/>
    <x v="3"/>
    <x v="0"/>
    <x v="1"/>
    <x v="123"/>
    <x v="2"/>
    <x v="1"/>
    <x v="7"/>
    <x v="2275"/>
    <x v="3"/>
    <x v="1"/>
    <x v="0"/>
  </r>
  <r>
    <x v="1463"/>
    <x v="1"/>
    <x v="4"/>
    <x v="3"/>
    <x v="1"/>
    <x v="0"/>
    <x v="0"/>
    <x v="1"/>
    <x v="1"/>
    <x v="7"/>
    <x v="1735"/>
    <x v="3"/>
    <x v="1"/>
    <x v="0"/>
  </r>
  <r>
    <x v="2524"/>
    <x v="1"/>
    <x v="4"/>
    <x v="3"/>
    <x v="1"/>
    <x v="1"/>
    <x v="161"/>
    <x v="2"/>
    <x v="2"/>
    <x v="7"/>
    <x v="761"/>
    <x v="3"/>
    <x v="1"/>
    <x v="0"/>
  </r>
  <r>
    <x v="1325"/>
    <x v="1"/>
    <x v="5"/>
    <x v="3"/>
    <x v="0"/>
    <x v="1"/>
    <x v="210"/>
    <x v="2"/>
    <x v="2"/>
    <x v="7"/>
    <x v="665"/>
    <x v="2"/>
    <x v="1"/>
    <x v="0"/>
  </r>
  <r>
    <x v="1606"/>
    <x v="1"/>
    <x v="4"/>
    <x v="1"/>
    <x v="0"/>
    <x v="1"/>
    <x v="93"/>
    <x v="1"/>
    <x v="1"/>
    <x v="7"/>
    <x v="353"/>
    <x v="3"/>
    <x v="1"/>
    <x v="0"/>
  </r>
  <r>
    <x v="2739"/>
    <x v="1"/>
    <x v="4"/>
    <x v="3"/>
    <x v="1"/>
    <x v="0"/>
    <x v="0"/>
    <x v="2"/>
    <x v="2"/>
    <x v="7"/>
    <x v="813"/>
    <x v="2"/>
    <x v="1"/>
    <x v="0"/>
  </r>
  <r>
    <x v="2627"/>
    <x v="1"/>
    <x v="0"/>
    <x v="2"/>
    <x v="1"/>
    <x v="1"/>
    <x v="120"/>
    <x v="1"/>
    <x v="1"/>
    <x v="7"/>
    <x v="2757"/>
    <x v="3"/>
    <x v="1"/>
    <x v="0"/>
  </r>
  <r>
    <x v="1936"/>
    <x v="1"/>
    <x v="4"/>
    <x v="3"/>
    <x v="0"/>
    <x v="1"/>
    <x v="71"/>
    <x v="2"/>
    <x v="2"/>
    <x v="7"/>
    <x v="1571"/>
    <x v="3"/>
    <x v="1"/>
    <x v="0"/>
  </r>
  <r>
    <x v="194"/>
    <x v="1"/>
    <x v="2"/>
    <x v="2"/>
    <x v="0"/>
    <x v="1"/>
    <x v="147"/>
    <x v="1"/>
    <x v="1"/>
    <x v="7"/>
    <x v="2831"/>
    <x v="2"/>
    <x v="1"/>
    <x v="0"/>
  </r>
  <r>
    <x v="2086"/>
    <x v="1"/>
    <x v="1"/>
    <x v="3"/>
    <x v="1"/>
    <x v="1"/>
    <x v="220"/>
    <x v="2"/>
    <x v="2"/>
    <x v="7"/>
    <x v="997"/>
    <x v="3"/>
    <x v="1"/>
    <x v="0"/>
  </r>
  <r>
    <x v="745"/>
    <x v="1"/>
    <x v="4"/>
    <x v="3"/>
    <x v="1"/>
    <x v="1"/>
    <x v="140"/>
    <x v="2"/>
    <x v="2"/>
    <x v="7"/>
    <x v="2048"/>
    <x v="3"/>
    <x v="1"/>
    <x v="0"/>
  </r>
  <r>
    <x v="931"/>
    <x v="1"/>
    <x v="4"/>
    <x v="0"/>
    <x v="1"/>
    <x v="1"/>
    <x v="295"/>
    <x v="4"/>
    <x v="7"/>
    <x v="1"/>
    <x v="754"/>
    <x v="0"/>
    <x v="0"/>
    <x v="3"/>
  </r>
  <r>
    <x v="2299"/>
    <x v="1"/>
    <x v="4"/>
    <x v="2"/>
    <x v="1"/>
    <x v="1"/>
    <x v="244"/>
    <x v="1"/>
    <x v="0"/>
    <x v="7"/>
    <x v="2517"/>
    <x v="3"/>
    <x v="1"/>
    <x v="0"/>
  </r>
  <r>
    <x v="1878"/>
    <x v="1"/>
    <x v="0"/>
    <x v="0"/>
    <x v="0"/>
    <x v="1"/>
    <x v="171"/>
    <x v="4"/>
    <x v="3"/>
    <x v="7"/>
    <x v="275"/>
    <x v="2"/>
    <x v="1"/>
    <x v="0"/>
  </r>
  <r>
    <x v="2876"/>
    <x v="1"/>
    <x v="4"/>
    <x v="1"/>
    <x v="1"/>
    <x v="1"/>
    <x v="221"/>
    <x v="1"/>
    <x v="1"/>
    <x v="7"/>
    <x v="2578"/>
    <x v="2"/>
    <x v="1"/>
    <x v="0"/>
  </r>
  <r>
    <x v="551"/>
    <x v="1"/>
    <x v="0"/>
    <x v="3"/>
    <x v="1"/>
    <x v="1"/>
    <x v="123"/>
    <x v="2"/>
    <x v="2"/>
    <x v="7"/>
    <x v="1462"/>
    <x v="2"/>
    <x v="1"/>
    <x v="0"/>
  </r>
  <r>
    <x v="483"/>
    <x v="1"/>
    <x v="4"/>
    <x v="0"/>
    <x v="1"/>
    <x v="1"/>
    <x v="178"/>
    <x v="4"/>
    <x v="4"/>
    <x v="7"/>
    <x v="2244"/>
    <x v="2"/>
    <x v="1"/>
    <x v="0"/>
  </r>
  <r>
    <x v="1780"/>
    <x v="1"/>
    <x v="4"/>
    <x v="1"/>
    <x v="0"/>
    <x v="1"/>
    <x v="127"/>
    <x v="1"/>
    <x v="4"/>
    <x v="3"/>
    <x v="1999"/>
    <x v="2"/>
    <x v="0"/>
    <x v="3"/>
  </r>
  <r>
    <x v="2817"/>
    <x v="1"/>
    <x v="1"/>
    <x v="3"/>
    <x v="1"/>
    <x v="0"/>
    <x v="0"/>
    <x v="2"/>
    <x v="2"/>
    <x v="7"/>
    <x v="2857"/>
    <x v="3"/>
    <x v="1"/>
    <x v="0"/>
  </r>
  <r>
    <x v="2745"/>
    <x v="1"/>
    <x v="2"/>
    <x v="3"/>
    <x v="3"/>
    <x v="0"/>
    <x v="0"/>
    <x v="1"/>
    <x v="1"/>
    <x v="7"/>
    <x v="20"/>
    <x v="2"/>
    <x v="1"/>
    <x v="0"/>
  </r>
  <r>
    <x v="1077"/>
    <x v="1"/>
    <x v="4"/>
    <x v="3"/>
    <x v="1"/>
    <x v="1"/>
    <x v="166"/>
    <x v="2"/>
    <x v="3"/>
    <x v="4"/>
    <x v="2717"/>
    <x v="3"/>
    <x v="0"/>
    <x v="1"/>
  </r>
  <r>
    <x v="1243"/>
    <x v="1"/>
    <x v="4"/>
    <x v="2"/>
    <x v="1"/>
    <x v="1"/>
    <x v="170"/>
    <x v="1"/>
    <x v="0"/>
    <x v="7"/>
    <x v="2554"/>
    <x v="3"/>
    <x v="1"/>
    <x v="0"/>
  </r>
  <r>
    <x v="1954"/>
    <x v="1"/>
    <x v="2"/>
    <x v="3"/>
    <x v="1"/>
    <x v="1"/>
    <x v="165"/>
    <x v="2"/>
    <x v="3"/>
    <x v="4"/>
    <x v="2428"/>
    <x v="1"/>
    <x v="0"/>
    <x v="1"/>
  </r>
  <r>
    <x v="1870"/>
    <x v="1"/>
    <x v="1"/>
    <x v="3"/>
    <x v="1"/>
    <x v="0"/>
    <x v="0"/>
    <x v="1"/>
    <x v="1"/>
    <x v="7"/>
    <x v="881"/>
    <x v="2"/>
    <x v="1"/>
    <x v="0"/>
  </r>
  <r>
    <x v="738"/>
    <x v="1"/>
    <x v="4"/>
    <x v="3"/>
    <x v="0"/>
    <x v="0"/>
    <x v="0"/>
    <x v="2"/>
    <x v="2"/>
    <x v="7"/>
    <x v="868"/>
    <x v="3"/>
    <x v="1"/>
    <x v="0"/>
  </r>
  <r>
    <x v="2138"/>
    <x v="1"/>
    <x v="5"/>
    <x v="3"/>
    <x v="1"/>
    <x v="1"/>
    <x v="155"/>
    <x v="2"/>
    <x v="2"/>
    <x v="7"/>
    <x v="2257"/>
    <x v="3"/>
    <x v="1"/>
    <x v="0"/>
  </r>
  <r>
    <x v="1439"/>
    <x v="1"/>
    <x v="2"/>
    <x v="0"/>
    <x v="1"/>
    <x v="0"/>
    <x v="0"/>
    <x v="4"/>
    <x v="4"/>
    <x v="7"/>
    <x v="940"/>
    <x v="2"/>
    <x v="1"/>
    <x v="0"/>
  </r>
  <r>
    <x v="2434"/>
    <x v="1"/>
    <x v="1"/>
    <x v="2"/>
    <x v="0"/>
    <x v="1"/>
    <x v="165"/>
    <x v="1"/>
    <x v="2"/>
    <x v="6"/>
    <x v="2791"/>
    <x v="2"/>
    <x v="0"/>
    <x v="1"/>
  </r>
  <r>
    <x v="1165"/>
    <x v="1"/>
    <x v="1"/>
    <x v="0"/>
    <x v="1"/>
    <x v="0"/>
    <x v="0"/>
    <x v="4"/>
    <x v="3"/>
    <x v="7"/>
    <x v="2249"/>
    <x v="3"/>
    <x v="1"/>
    <x v="0"/>
  </r>
  <r>
    <x v="1232"/>
    <x v="1"/>
    <x v="3"/>
    <x v="3"/>
    <x v="3"/>
    <x v="1"/>
    <x v="96"/>
    <x v="2"/>
    <x v="4"/>
    <x v="2"/>
    <x v="748"/>
    <x v="2"/>
    <x v="0"/>
    <x v="2"/>
  </r>
  <r>
    <x v="2599"/>
    <x v="1"/>
    <x v="2"/>
    <x v="3"/>
    <x v="1"/>
    <x v="1"/>
    <x v="149"/>
    <x v="2"/>
    <x v="2"/>
    <x v="7"/>
    <x v="923"/>
    <x v="3"/>
    <x v="1"/>
    <x v="0"/>
  </r>
  <r>
    <x v="333"/>
    <x v="1"/>
    <x v="0"/>
    <x v="3"/>
    <x v="0"/>
    <x v="1"/>
    <x v="63"/>
    <x v="2"/>
    <x v="2"/>
    <x v="7"/>
    <x v="234"/>
    <x v="3"/>
    <x v="1"/>
    <x v="0"/>
  </r>
  <r>
    <x v="837"/>
    <x v="1"/>
    <x v="5"/>
    <x v="3"/>
    <x v="1"/>
    <x v="1"/>
    <x v="162"/>
    <x v="2"/>
    <x v="2"/>
    <x v="7"/>
    <x v="2678"/>
    <x v="3"/>
    <x v="1"/>
    <x v="0"/>
  </r>
  <r>
    <x v="648"/>
    <x v="1"/>
    <x v="4"/>
    <x v="3"/>
    <x v="1"/>
    <x v="1"/>
    <x v="190"/>
    <x v="2"/>
    <x v="1"/>
    <x v="7"/>
    <x v="1881"/>
    <x v="2"/>
    <x v="1"/>
    <x v="0"/>
  </r>
  <r>
    <x v="1796"/>
    <x v="1"/>
    <x v="4"/>
    <x v="3"/>
    <x v="1"/>
    <x v="1"/>
    <x v="182"/>
    <x v="2"/>
    <x v="4"/>
    <x v="4"/>
    <x v="1651"/>
    <x v="1"/>
    <x v="0"/>
    <x v="2"/>
  </r>
  <r>
    <x v="2729"/>
    <x v="1"/>
    <x v="1"/>
    <x v="3"/>
    <x v="0"/>
    <x v="1"/>
    <x v="60"/>
    <x v="2"/>
    <x v="2"/>
    <x v="7"/>
    <x v="1782"/>
    <x v="3"/>
    <x v="1"/>
    <x v="0"/>
  </r>
  <r>
    <x v="2100"/>
    <x v="1"/>
    <x v="0"/>
    <x v="3"/>
    <x v="1"/>
    <x v="0"/>
    <x v="0"/>
    <x v="2"/>
    <x v="2"/>
    <x v="7"/>
    <x v="1781"/>
    <x v="3"/>
    <x v="1"/>
    <x v="0"/>
  </r>
  <r>
    <x v="320"/>
    <x v="1"/>
    <x v="4"/>
    <x v="1"/>
    <x v="2"/>
    <x v="0"/>
    <x v="0"/>
    <x v="0"/>
    <x v="0"/>
    <x v="7"/>
    <x v="52"/>
    <x v="3"/>
    <x v="1"/>
    <x v="0"/>
  </r>
  <r>
    <x v="1992"/>
    <x v="1"/>
    <x v="4"/>
    <x v="2"/>
    <x v="3"/>
    <x v="1"/>
    <x v="72"/>
    <x v="1"/>
    <x v="1"/>
    <x v="7"/>
    <x v="2383"/>
    <x v="3"/>
    <x v="1"/>
    <x v="0"/>
  </r>
  <r>
    <x v="253"/>
    <x v="1"/>
    <x v="4"/>
    <x v="3"/>
    <x v="1"/>
    <x v="1"/>
    <x v="190"/>
    <x v="2"/>
    <x v="2"/>
    <x v="7"/>
    <x v="1001"/>
    <x v="2"/>
    <x v="1"/>
    <x v="0"/>
  </r>
  <r>
    <x v="1684"/>
    <x v="1"/>
    <x v="1"/>
    <x v="2"/>
    <x v="3"/>
    <x v="1"/>
    <x v="70"/>
    <x v="1"/>
    <x v="1"/>
    <x v="7"/>
    <x v="2669"/>
    <x v="3"/>
    <x v="1"/>
    <x v="0"/>
  </r>
  <r>
    <x v="715"/>
    <x v="1"/>
    <x v="4"/>
    <x v="1"/>
    <x v="0"/>
    <x v="0"/>
    <x v="0"/>
    <x v="0"/>
    <x v="0"/>
    <x v="7"/>
    <x v="2407"/>
    <x v="3"/>
    <x v="1"/>
    <x v="0"/>
  </r>
  <r>
    <x v="744"/>
    <x v="1"/>
    <x v="2"/>
    <x v="1"/>
    <x v="0"/>
    <x v="0"/>
    <x v="0"/>
    <x v="1"/>
    <x v="1"/>
    <x v="7"/>
    <x v="918"/>
    <x v="3"/>
    <x v="1"/>
    <x v="0"/>
  </r>
  <r>
    <x v="444"/>
    <x v="1"/>
    <x v="4"/>
    <x v="3"/>
    <x v="1"/>
    <x v="0"/>
    <x v="0"/>
    <x v="1"/>
    <x v="1"/>
    <x v="7"/>
    <x v="2452"/>
    <x v="3"/>
    <x v="1"/>
    <x v="0"/>
  </r>
  <r>
    <x v="2843"/>
    <x v="1"/>
    <x v="3"/>
    <x v="2"/>
    <x v="1"/>
    <x v="0"/>
    <x v="0"/>
    <x v="1"/>
    <x v="1"/>
    <x v="7"/>
    <x v="2461"/>
    <x v="2"/>
    <x v="1"/>
    <x v="0"/>
  </r>
  <r>
    <x v="2800"/>
    <x v="1"/>
    <x v="3"/>
    <x v="2"/>
    <x v="3"/>
    <x v="1"/>
    <x v="140"/>
    <x v="1"/>
    <x v="3"/>
    <x v="4"/>
    <x v="2636"/>
    <x v="1"/>
    <x v="0"/>
    <x v="2"/>
  </r>
  <r>
    <x v="1676"/>
    <x v="1"/>
    <x v="4"/>
    <x v="3"/>
    <x v="1"/>
    <x v="0"/>
    <x v="0"/>
    <x v="2"/>
    <x v="2"/>
    <x v="7"/>
    <x v="560"/>
    <x v="2"/>
    <x v="1"/>
    <x v="0"/>
  </r>
  <r>
    <x v="1269"/>
    <x v="1"/>
    <x v="4"/>
    <x v="3"/>
    <x v="3"/>
    <x v="1"/>
    <x v="281"/>
    <x v="2"/>
    <x v="3"/>
    <x v="1"/>
    <x v="2849"/>
    <x v="2"/>
    <x v="0"/>
    <x v="1"/>
  </r>
  <r>
    <x v="2988"/>
    <x v="1"/>
    <x v="4"/>
    <x v="3"/>
    <x v="1"/>
    <x v="1"/>
    <x v="287"/>
    <x v="2"/>
    <x v="2"/>
    <x v="7"/>
    <x v="1727"/>
    <x v="3"/>
    <x v="1"/>
    <x v="0"/>
  </r>
  <r>
    <x v="800"/>
    <x v="1"/>
    <x v="2"/>
    <x v="3"/>
    <x v="1"/>
    <x v="1"/>
    <x v="125"/>
    <x v="2"/>
    <x v="2"/>
    <x v="7"/>
    <x v="1630"/>
    <x v="2"/>
    <x v="1"/>
    <x v="0"/>
  </r>
  <r>
    <x v="884"/>
    <x v="1"/>
    <x v="1"/>
    <x v="3"/>
    <x v="1"/>
    <x v="0"/>
    <x v="0"/>
    <x v="2"/>
    <x v="2"/>
    <x v="7"/>
    <x v="267"/>
    <x v="3"/>
    <x v="1"/>
    <x v="0"/>
  </r>
  <r>
    <x v="1554"/>
    <x v="1"/>
    <x v="1"/>
    <x v="3"/>
    <x v="1"/>
    <x v="1"/>
    <x v="119"/>
    <x v="2"/>
    <x v="2"/>
    <x v="7"/>
    <x v="2032"/>
    <x v="3"/>
    <x v="1"/>
    <x v="0"/>
  </r>
  <r>
    <x v="380"/>
    <x v="1"/>
    <x v="4"/>
    <x v="3"/>
    <x v="1"/>
    <x v="1"/>
    <x v="135"/>
    <x v="2"/>
    <x v="2"/>
    <x v="7"/>
    <x v="1268"/>
    <x v="3"/>
    <x v="1"/>
    <x v="0"/>
  </r>
  <r>
    <x v="2842"/>
    <x v="1"/>
    <x v="3"/>
    <x v="1"/>
    <x v="1"/>
    <x v="1"/>
    <x v="235"/>
    <x v="1"/>
    <x v="1"/>
    <x v="7"/>
    <x v="2844"/>
    <x v="2"/>
    <x v="1"/>
    <x v="0"/>
  </r>
  <r>
    <x v="125"/>
    <x v="1"/>
    <x v="4"/>
    <x v="3"/>
    <x v="1"/>
    <x v="1"/>
    <x v="165"/>
    <x v="2"/>
    <x v="2"/>
    <x v="7"/>
    <x v="1652"/>
    <x v="3"/>
    <x v="1"/>
    <x v="0"/>
  </r>
  <r>
    <x v="2069"/>
    <x v="1"/>
    <x v="4"/>
    <x v="3"/>
    <x v="0"/>
    <x v="1"/>
    <x v="220"/>
    <x v="2"/>
    <x v="2"/>
    <x v="7"/>
    <x v="985"/>
    <x v="2"/>
    <x v="1"/>
    <x v="0"/>
  </r>
  <r>
    <x v="2555"/>
    <x v="1"/>
    <x v="0"/>
    <x v="3"/>
    <x v="3"/>
    <x v="1"/>
    <x v="82"/>
    <x v="2"/>
    <x v="2"/>
    <x v="7"/>
    <x v="2859"/>
    <x v="3"/>
    <x v="1"/>
    <x v="0"/>
  </r>
  <r>
    <x v="1975"/>
    <x v="1"/>
    <x v="4"/>
    <x v="3"/>
    <x v="3"/>
    <x v="1"/>
    <x v="94"/>
    <x v="2"/>
    <x v="2"/>
    <x v="7"/>
    <x v="2362"/>
    <x v="2"/>
    <x v="1"/>
    <x v="0"/>
  </r>
  <r>
    <x v="1687"/>
    <x v="1"/>
    <x v="1"/>
    <x v="2"/>
    <x v="0"/>
    <x v="1"/>
    <x v="74"/>
    <x v="1"/>
    <x v="1"/>
    <x v="7"/>
    <x v="2697"/>
    <x v="2"/>
    <x v="1"/>
    <x v="0"/>
  </r>
  <r>
    <x v="1104"/>
    <x v="1"/>
    <x v="1"/>
    <x v="3"/>
    <x v="1"/>
    <x v="1"/>
    <x v="116"/>
    <x v="2"/>
    <x v="2"/>
    <x v="7"/>
    <x v="650"/>
    <x v="2"/>
    <x v="1"/>
    <x v="0"/>
  </r>
  <r>
    <x v="2385"/>
    <x v="1"/>
    <x v="3"/>
    <x v="3"/>
    <x v="1"/>
    <x v="1"/>
    <x v="110"/>
    <x v="2"/>
    <x v="4"/>
    <x v="5"/>
    <x v="2059"/>
    <x v="1"/>
    <x v="0"/>
    <x v="2"/>
  </r>
  <r>
    <x v="1399"/>
    <x v="1"/>
    <x v="4"/>
    <x v="0"/>
    <x v="1"/>
    <x v="1"/>
    <x v="225"/>
    <x v="4"/>
    <x v="4"/>
    <x v="7"/>
    <x v="2590"/>
    <x v="3"/>
    <x v="1"/>
    <x v="0"/>
  </r>
  <r>
    <x v="2347"/>
    <x v="1"/>
    <x v="4"/>
    <x v="0"/>
    <x v="1"/>
    <x v="1"/>
    <x v="164"/>
    <x v="4"/>
    <x v="6"/>
    <x v="1"/>
    <x v="147"/>
    <x v="2"/>
    <x v="0"/>
    <x v="2"/>
  </r>
  <r>
    <x v="1238"/>
    <x v="1"/>
    <x v="4"/>
    <x v="1"/>
    <x v="0"/>
    <x v="1"/>
    <x v="63"/>
    <x v="1"/>
    <x v="1"/>
    <x v="7"/>
    <x v="1292"/>
    <x v="3"/>
    <x v="1"/>
    <x v="0"/>
  </r>
  <r>
    <x v="139"/>
    <x v="1"/>
    <x v="4"/>
    <x v="3"/>
    <x v="0"/>
    <x v="1"/>
    <x v="62"/>
    <x v="2"/>
    <x v="2"/>
    <x v="7"/>
    <x v="1805"/>
    <x v="3"/>
    <x v="1"/>
    <x v="0"/>
  </r>
  <r>
    <x v="1179"/>
    <x v="1"/>
    <x v="2"/>
    <x v="0"/>
    <x v="0"/>
    <x v="1"/>
    <x v="85"/>
    <x v="4"/>
    <x v="4"/>
    <x v="7"/>
    <x v="2905"/>
    <x v="3"/>
    <x v="1"/>
    <x v="0"/>
  </r>
  <r>
    <x v="82"/>
    <x v="1"/>
    <x v="5"/>
    <x v="3"/>
    <x v="0"/>
    <x v="1"/>
    <x v="165"/>
    <x v="2"/>
    <x v="2"/>
    <x v="7"/>
    <x v="917"/>
    <x v="3"/>
    <x v="1"/>
    <x v="0"/>
  </r>
  <r>
    <x v="1068"/>
    <x v="1"/>
    <x v="3"/>
    <x v="0"/>
    <x v="3"/>
    <x v="1"/>
    <x v="79"/>
    <x v="4"/>
    <x v="4"/>
    <x v="7"/>
    <x v="854"/>
    <x v="3"/>
    <x v="1"/>
    <x v="0"/>
  </r>
  <r>
    <x v="2050"/>
    <x v="1"/>
    <x v="4"/>
    <x v="3"/>
    <x v="0"/>
    <x v="1"/>
    <x v="183"/>
    <x v="2"/>
    <x v="2"/>
    <x v="7"/>
    <x v="1380"/>
    <x v="3"/>
    <x v="1"/>
    <x v="0"/>
  </r>
  <r>
    <x v="2041"/>
    <x v="1"/>
    <x v="4"/>
    <x v="3"/>
    <x v="0"/>
    <x v="1"/>
    <x v="54"/>
    <x v="2"/>
    <x v="2"/>
    <x v="7"/>
    <x v="110"/>
    <x v="2"/>
    <x v="1"/>
    <x v="0"/>
  </r>
  <r>
    <x v="2073"/>
    <x v="1"/>
    <x v="1"/>
    <x v="2"/>
    <x v="1"/>
    <x v="1"/>
    <x v="103"/>
    <x v="1"/>
    <x v="1"/>
    <x v="7"/>
    <x v="2446"/>
    <x v="1"/>
    <x v="1"/>
    <x v="0"/>
  </r>
  <r>
    <x v="657"/>
    <x v="1"/>
    <x v="2"/>
    <x v="3"/>
    <x v="0"/>
    <x v="1"/>
    <x v="97"/>
    <x v="2"/>
    <x v="2"/>
    <x v="7"/>
    <x v="673"/>
    <x v="3"/>
    <x v="1"/>
    <x v="0"/>
  </r>
  <r>
    <x v="618"/>
    <x v="1"/>
    <x v="2"/>
    <x v="1"/>
    <x v="1"/>
    <x v="1"/>
    <x v="149"/>
    <x v="1"/>
    <x v="1"/>
    <x v="7"/>
    <x v="1008"/>
    <x v="2"/>
    <x v="1"/>
    <x v="0"/>
  </r>
  <r>
    <x v="1607"/>
    <x v="1"/>
    <x v="4"/>
    <x v="3"/>
    <x v="1"/>
    <x v="1"/>
    <x v="167"/>
    <x v="2"/>
    <x v="2"/>
    <x v="7"/>
    <x v="436"/>
    <x v="3"/>
    <x v="1"/>
    <x v="0"/>
  </r>
  <r>
    <x v="1592"/>
    <x v="1"/>
    <x v="4"/>
    <x v="3"/>
    <x v="1"/>
    <x v="1"/>
    <x v="243"/>
    <x v="2"/>
    <x v="2"/>
    <x v="7"/>
    <x v="1597"/>
    <x v="3"/>
    <x v="1"/>
    <x v="0"/>
  </r>
  <r>
    <x v="1396"/>
    <x v="1"/>
    <x v="4"/>
    <x v="1"/>
    <x v="1"/>
    <x v="1"/>
    <x v="132"/>
    <x v="1"/>
    <x v="1"/>
    <x v="7"/>
    <x v="1444"/>
    <x v="3"/>
    <x v="1"/>
    <x v="0"/>
  </r>
  <r>
    <x v="2420"/>
    <x v="1"/>
    <x v="4"/>
    <x v="3"/>
    <x v="2"/>
    <x v="1"/>
    <x v="84"/>
    <x v="2"/>
    <x v="2"/>
    <x v="7"/>
    <x v="1643"/>
    <x v="2"/>
    <x v="1"/>
    <x v="0"/>
  </r>
  <r>
    <x v="857"/>
    <x v="1"/>
    <x v="1"/>
    <x v="3"/>
    <x v="0"/>
    <x v="1"/>
    <x v="89"/>
    <x v="2"/>
    <x v="2"/>
    <x v="7"/>
    <x v="1956"/>
    <x v="3"/>
    <x v="1"/>
    <x v="0"/>
  </r>
  <r>
    <x v="2908"/>
    <x v="1"/>
    <x v="4"/>
    <x v="0"/>
    <x v="0"/>
    <x v="1"/>
    <x v="125"/>
    <x v="4"/>
    <x v="3"/>
    <x v="7"/>
    <x v="2582"/>
    <x v="3"/>
    <x v="1"/>
    <x v="0"/>
  </r>
  <r>
    <x v="2776"/>
    <x v="1"/>
    <x v="1"/>
    <x v="3"/>
    <x v="0"/>
    <x v="1"/>
    <x v="183"/>
    <x v="2"/>
    <x v="2"/>
    <x v="7"/>
    <x v="292"/>
    <x v="2"/>
    <x v="1"/>
    <x v="0"/>
  </r>
  <r>
    <x v="1948"/>
    <x v="1"/>
    <x v="5"/>
    <x v="1"/>
    <x v="1"/>
    <x v="1"/>
    <x v="125"/>
    <x v="1"/>
    <x v="1"/>
    <x v="7"/>
    <x v="1223"/>
    <x v="3"/>
    <x v="1"/>
    <x v="0"/>
  </r>
  <r>
    <x v="1380"/>
    <x v="1"/>
    <x v="1"/>
    <x v="3"/>
    <x v="1"/>
    <x v="1"/>
    <x v="212"/>
    <x v="2"/>
    <x v="2"/>
    <x v="7"/>
    <x v="2369"/>
    <x v="3"/>
    <x v="1"/>
    <x v="0"/>
  </r>
  <r>
    <x v="1826"/>
    <x v="1"/>
    <x v="1"/>
    <x v="3"/>
    <x v="0"/>
    <x v="1"/>
    <x v="114"/>
    <x v="2"/>
    <x v="2"/>
    <x v="7"/>
    <x v="1285"/>
    <x v="3"/>
    <x v="1"/>
    <x v="0"/>
  </r>
  <r>
    <x v="656"/>
    <x v="1"/>
    <x v="2"/>
    <x v="1"/>
    <x v="3"/>
    <x v="1"/>
    <x v="264"/>
    <x v="1"/>
    <x v="0"/>
    <x v="7"/>
    <x v="1683"/>
    <x v="2"/>
    <x v="1"/>
    <x v="0"/>
  </r>
  <r>
    <x v="1402"/>
    <x v="1"/>
    <x v="4"/>
    <x v="2"/>
    <x v="0"/>
    <x v="1"/>
    <x v="134"/>
    <x v="1"/>
    <x v="1"/>
    <x v="7"/>
    <x v="2926"/>
    <x v="2"/>
    <x v="1"/>
    <x v="0"/>
  </r>
  <r>
    <x v="282"/>
    <x v="1"/>
    <x v="5"/>
    <x v="0"/>
    <x v="3"/>
    <x v="1"/>
    <x v="182"/>
    <x v="4"/>
    <x v="5"/>
    <x v="6"/>
    <x v="1371"/>
    <x v="1"/>
    <x v="0"/>
    <x v="1"/>
  </r>
  <r>
    <x v="1897"/>
    <x v="1"/>
    <x v="1"/>
    <x v="0"/>
    <x v="1"/>
    <x v="1"/>
    <x v="217"/>
    <x v="4"/>
    <x v="3"/>
    <x v="7"/>
    <x v="1861"/>
    <x v="3"/>
    <x v="1"/>
    <x v="0"/>
  </r>
  <r>
    <x v="2366"/>
    <x v="1"/>
    <x v="5"/>
    <x v="1"/>
    <x v="3"/>
    <x v="1"/>
    <x v="120"/>
    <x v="1"/>
    <x v="0"/>
    <x v="7"/>
    <x v="781"/>
    <x v="2"/>
    <x v="1"/>
    <x v="0"/>
  </r>
  <r>
    <x v="418"/>
    <x v="1"/>
    <x v="4"/>
    <x v="2"/>
    <x v="1"/>
    <x v="1"/>
    <x v="160"/>
    <x v="1"/>
    <x v="0"/>
    <x v="7"/>
    <x v="2887"/>
    <x v="2"/>
    <x v="1"/>
    <x v="0"/>
  </r>
  <r>
    <x v="225"/>
    <x v="1"/>
    <x v="4"/>
    <x v="1"/>
    <x v="2"/>
    <x v="1"/>
    <x v="77"/>
    <x v="1"/>
    <x v="1"/>
    <x v="7"/>
    <x v="1741"/>
    <x v="2"/>
    <x v="1"/>
    <x v="0"/>
  </r>
  <r>
    <x v="2161"/>
    <x v="1"/>
    <x v="1"/>
    <x v="3"/>
    <x v="0"/>
    <x v="1"/>
    <x v="70"/>
    <x v="2"/>
    <x v="2"/>
    <x v="7"/>
    <x v="687"/>
    <x v="3"/>
    <x v="1"/>
    <x v="0"/>
  </r>
  <r>
    <x v="583"/>
    <x v="1"/>
    <x v="4"/>
    <x v="3"/>
    <x v="0"/>
    <x v="1"/>
    <x v="126"/>
    <x v="2"/>
    <x v="1"/>
    <x v="7"/>
    <x v="1359"/>
    <x v="3"/>
    <x v="1"/>
    <x v="0"/>
  </r>
  <r>
    <x v="2526"/>
    <x v="1"/>
    <x v="1"/>
    <x v="3"/>
    <x v="1"/>
    <x v="1"/>
    <x v="152"/>
    <x v="2"/>
    <x v="2"/>
    <x v="7"/>
    <x v="1139"/>
    <x v="3"/>
    <x v="1"/>
    <x v="0"/>
  </r>
  <r>
    <x v="1724"/>
    <x v="1"/>
    <x v="4"/>
    <x v="3"/>
    <x v="3"/>
    <x v="1"/>
    <x v="95"/>
    <x v="2"/>
    <x v="2"/>
    <x v="7"/>
    <x v="2472"/>
    <x v="3"/>
    <x v="1"/>
    <x v="0"/>
  </r>
  <r>
    <x v="1057"/>
    <x v="1"/>
    <x v="4"/>
    <x v="3"/>
    <x v="0"/>
    <x v="0"/>
    <x v="0"/>
    <x v="1"/>
    <x v="1"/>
    <x v="7"/>
    <x v="2216"/>
    <x v="3"/>
    <x v="1"/>
    <x v="0"/>
  </r>
  <r>
    <x v="1382"/>
    <x v="1"/>
    <x v="4"/>
    <x v="3"/>
    <x v="0"/>
    <x v="1"/>
    <x v="103"/>
    <x v="2"/>
    <x v="2"/>
    <x v="7"/>
    <x v="465"/>
    <x v="2"/>
    <x v="1"/>
    <x v="0"/>
  </r>
  <r>
    <x v="1663"/>
    <x v="1"/>
    <x v="4"/>
    <x v="0"/>
    <x v="1"/>
    <x v="1"/>
    <x v="143"/>
    <x v="4"/>
    <x v="4"/>
    <x v="7"/>
    <x v="398"/>
    <x v="2"/>
    <x v="1"/>
    <x v="0"/>
  </r>
  <r>
    <x v="2699"/>
    <x v="1"/>
    <x v="3"/>
    <x v="3"/>
    <x v="1"/>
    <x v="0"/>
    <x v="0"/>
    <x v="2"/>
    <x v="2"/>
    <x v="7"/>
    <x v="1994"/>
    <x v="3"/>
    <x v="1"/>
    <x v="0"/>
  </r>
  <r>
    <x v="2814"/>
    <x v="1"/>
    <x v="2"/>
    <x v="0"/>
    <x v="3"/>
    <x v="0"/>
    <x v="0"/>
    <x v="4"/>
    <x v="4"/>
    <x v="7"/>
    <x v="1873"/>
    <x v="2"/>
    <x v="1"/>
    <x v="0"/>
  </r>
  <r>
    <x v="548"/>
    <x v="1"/>
    <x v="4"/>
    <x v="3"/>
    <x v="1"/>
    <x v="1"/>
    <x v="118"/>
    <x v="2"/>
    <x v="2"/>
    <x v="7"/>
    <x v="2372"/>
    <x v="2"/>
    <x v="1"/>
    <x v="0"/>
  </r>
  <r>
    <x v="552"/>
    <x v="1"/>
    <x v="4"/>
    <x v="0"/>
    <x v="1"/>
    <x v="1"/>
    <x v="194"/>
    <x v="4"/>
    <x v="5"/>
    <x v="3"/>
    <x v="1293"/>
    <x v="1"/>
    <x v="0"/>
    <x v="1"/>
  </r>
  <r>
    <x v="1158"/>
    <x v="1"/>
    <x v="0"/>
    <x v="3"/>
    <x v="0"/>
    <x v="0"/>
    <x v="0"/>
    <x v="2"/>
    <x v="2"/>
    <x v="7"/>
    <x v="1711"/>
    <x v="3"/>
    <x v="1"/>
    <x v="0"/>
  </r>
  <r>
    <x v="1923"/>
    <x v="1"/>
    <x v="1"/>
    <x v="0"/>
    <x v="1"/>
    <x v="1"/>
    <x v="144"/>
    <x v="4"/>
    <x v="4"/>
    <x v="7"/>
    <x v="2577"/>
    <x v="2"/>
    <x v="1"/>
    <x v="0"/>
  </r>
  <r>
    <x v="2538"/>
    <x v="1"/>
    <x v="4"/>
    <x v="3"/>
    <x v="0"/>
    <x v="1"/>
    <x v="105"/>
    <x v="2"/>
    <x v="2"/>
    <x v="7"/>
    <x v="2364"/>
    <x v="3"/>
    <x v="1"/>
    <x v="0"/>
  </r>
  <r>
    <x v="1370"/>
    <x v="1"/>
    <x v="4"/>
    <x v="2"/>
    <x v="3"/>
    <x v="1"/>
    <x v="166"/>
    <x v="1"/>
    <x v="1"/>
    <x v="7"/>
    <x v="2767"/>
    <x v="3"/>
    <x v="1"/>
    <x v="0"/>
  </r>
  <r>
    <x v="100"/>
    <x v="1"/>
    <x v="1"/>
    <x v="2"/>
    <x v="1"/>
    <x v="1"/>
    <x v="150"/>
    <x v="1"/>
    <x v="3"/>
    <x v="1"/>
    <x v="2474"/>
    <x v="2"/>
    <x v="0"/>
    <x v="2"/>
  </r>
  <r>
    <x v="91"/>
    <x v="1"/>
    <x v="4"/>
    <x v="3"/>
    <x v="1"/>
    <x v="1"/>
    <x v="235"/>
    <x v="2"/>
    <x v="3"/>
    <x v="3"/>
    <x v="668"/>
    <x v="2"/>
    <x v="0"/>
    <x v="1"/>
  </r>
  <r>
    <x v="1983"/>
    <x v="1"/>
    <x v="4"/>
    <x v="0"/>
    <x v="1"/>
    <x v="1"/>
    <x v="132"/>
    <x v="4"/>
    <x v="5"/>
    <x v="1"/>
    <x v="2113"/>
    <x v="0"/>
    <x v="0"/>
    <x v="1"/>
  </r>
  <r>
    <x v="1357"/>
    <x v="1"/>
    <x v="2"/>
    <x v="3"/>
    <x v="1"/>
    <x v="1"/>
    <x v="176"/>
    <x v="2"/>
    <x v="1"/>
    <x v="7"/>
    <x v="370"/>
    <x v="3"/>
    <x v="1"/>
    <x v="0"/>
  </r>
  <r>
    <x v="1102"/>
    <x v="1"/>
    <x v="4"/>
    <x v="1"/>
    <x v="1"/>
    <x v="0"/>
    <x v="0"/>
    <x v="0"/>
    <x v="0"/>
    <x v="7"/>
    <x v="1595"/>
    <x v="3"/>
    <x v="1"/>
    <x v="0"/>
  </r>
  <r>
    <x v="2384"/>
    <x v="1"/>
    <x v="4"/>
    <x v="3"/>
    <x v="1"/>
    <x v="1"/>
    <x v="233"/>
    <x v="2"/>
    <x v="2"/>
    <x v="7"/>
    <x v="1514"/>
    <x v="2"/>
    <x v="1"/>
    <x v="0"/>
  </r>
  <r>
    <x v="796"/>
    <x v="1"/>
    <x v="0"/>
    <x v="0"/>
    <x v="0"/>
    <x v="1"/>
    <x v="140"/>
    <x v="4"/>
    <x v="4"/>
    <x v="7"/>
    <x v="633"/>
    <x v="2"/>
    <x v="1"/>
    <x v="0"/>
  </r>
  <r>
    <x v="2410"/>
    <x v="1"/>
    <x v="4"/>
    <x v="0"/>
    <x v="3"/>
    <x v="1"/>
    <x v="93"/>
    <x v="4"/>
    <x v="3"/>
    <x v="7"/>
    <x v="2864"/>
    <x v="1"/>
    <x v="1"/>
    <x v="0"/>
  </r>
  <r>
    <x v="2882"/>
    <x v="1"/>
    <x v="4"/>
    <x v="3"/>
    <x v="2"/>
    <x v="1"/>
    <x v="84"/>
    <x v="2"/>
    <x v="2"/>
    <x v="7"/>
    <x v="2072"/>
    <x v="3"/>
    <x v="1"/>
    <x v="0"/>
  </r>
  <r>
    <x v="2642"/>
    <x v="1"/>
    <x v="1"/>
    <x v="3"/>
    <x v="1"/>
    <x v="1"/>
    <x v="201"/>
    <x v="2"/>
    <x v="2"/>
    <x v="7"/>
    <x v="540"/>
    <x v="2"/>
    <x v="1"/>
    <x v="0"/>
  </r>
  <r>
    <x v="2755"/>
    <x v="1"/>
    <x v="1"/>
    <x v="1"/>
    <x v="1"/>
    <x v="1"/>
    <x v="260"/>
    <x v="1"/>
    <x v="1"/>
    <x v="7"/>
    <x v="471"/>
    <x v="2"/>
    <x v="1"/>
    <x v="0"/>
  </r>
  <r>
    <x v="2712"/>
    <x v="1"/>
    <x v="1"/>
    <x v="0"/>
    <x v="2"/>
    <x v="1"/>
    <x v="197"/>
    <x v="4"/>
    <x v="4"/>
    <x v="7"/>
    <x v="2492"/>
    <x v="2"/>
    <x v="1"/>
    <x v="0"/>
  </r>
  <r>
    <x v="78"/>
    <x v="1"/>
    <x v="2"/>
    <x v="1"/>
    <x v="0"/>
    <x v="0"/>
    <x v="0"/>
    <x v="0"/>
    <x v="0"/>
    <x v="7"/>
    <x v="95"/>
    <x v="3"/>
    <x v="1"/>
    <x v="0"/>
  </r>
  <r>
    <x v="1565"/>
    <x v="1"/>
    <x v="4"/>
    <x v="2"/>
    <x v="1"/>
    <x v="1"/>
    <x v="136"/>
    <x v="1"/>
    <x v="1"/>
    <x v="7"/>
    <x v="2430"/>
    <x v="2"/>
    <x v="1"/>
    <x v="0"/>
  </r>
  <r>
    <x v="2791"/>
    <x v="1"/>
    <x v="4"/>
    <x v="0"/>
    <x v="1"/>
    <x v="0"/>
    <x v="0"/>
    <x v="4"/>
    <x v="4"/>
    <x v="7"/>
    <x v="1680"/>
    <x v="3"/>
    <x v="1"/>
    <x v="0"/>
  </r>
  <r>
    <x v="1260"/>
    <x v="1"/>
    <x v="0"/>
    <x v="3"/>
    <x v="1"/>
    <x v="1"/>
    <x v="225"/>
    <x v="2"/>
    <x v="2"/>
    <x v="7"/>
    <x v="908"/>
    <x v="2"/>
    <x v="1"/>
    <x v="0"/>
  </r>
  <r>
    <x v="1190"/>
    <x v="1"/>
    <x v="1"/>
    <x v="3"/>
    <x v="1"/>
    <x v="1"/>
    <x v="184"/>
    <x v="2"/>
    <x v="2"/>
    <x v="7"/>
    <x v="1662"/>
    <x v="3"/>
    <x v="1"/>
    <x v="0"/>
  </r>
  <r>
    <x v="582"/>
    <x v="1"/>
    <x v="4"/>
    <x v="0"/>
    <x v="1"/>
    <x v="0"/>
    <x v="0"/>
    <x v="4"/>
    <x v="4"/>
    <x v="7"/>
    <x v="658"/>
    <x v="3"/>
    <x v="1"/>
    <x v="0"/>
  </r>
  <r>
    <x v="2440"/>
    <x v="1"/>
    <x v="1"/>
    <x v="0"/>
    <x v="1"/>
    <x v="1"/>
    <x v="234"/>
    <x v="4"/>
    <x v="4"/>
    <x v="7"/>
    <x v="2724"/>
    <x v="2"/>
    <x v="1"/>
    <x v="0"/>
  </r>
  <r>
    <x v="1685"/>
    <x v="1"/>
    <x v="2"/>
    <x v="0"/>
    <x v="0"/>
    <x v="0"/>
    <x v="0"/>
    <x v="4"/>
    <x v="4"/>
    <x v="7"/>
    <x v="1784"/>
    <x v="1"/>
    <x v="1"/>
    <x v="0"/>
  </r>
  <r>
    <x v="187"/>
    <x v="1"/>
    <x v="4"/>
    <x v="2"/>
    <x v="0"/>
    <x v="1"/>
    <x v="129"/>
    <x v="1"/>
    <x v="3"/>
    <x v="1"/>
    <x v="2762"/>
    <x v="1"/>
    <x v="0"/>
    <x v="2"/>
  </r>
  <r>
    <x v="1343"/>
    <x v="1"/>
    <x v="1"/>
    <x v="3"/>
    <x v="0"/>
    <x v="1"/>
    <x v="111"/>
    <x v="2"/>
    <x v="1"/>
    <x v="7"/>
    <x v="1071"/>
    <x v="2"/>
    <x v="1"/>
    <x v="0"/>
  </r>
  <r>
    <x v="1133"/>
    <x v="1"/>
    <x v="4"/>
    <x v="3"/>
    <x v="3"/>
    <x v="1"/>
    <x v="116"/>
    <x v="2"/>
    <x v="2"/>
    <x v="7"/>
    <x v="603"/>
    <x v="3"/>
    <x v="1"/>
    <x v="0"/>
  </r>
  <r>
    <x v="2827"/>
    <x v="1"/>
    <x v="5"/>
    <x v="3"/>
    <x v="2"/>
    <x v="1"/>
    <x v="97"/>
    <x v="2"/>
    <x v="2"/>
    <x v="7"/>
    <x v="1001"/>
    <x v="2"/>
    <x v="1"/>
    <x v="0"/>
  </r>
  <r>
    <x v="2743"/>
    <x v="1"/>
    <x v="4"/>
    <x v="0"/>
    <x v="1"/>
    <x v="1"/>
    <x v="152"/>
    <x v="4"/>
    <x v="4"/>
    <x v="7"/>
    <x v="1192"/>
    <x v="2"/>
    <x v="1"/>
    <x v="0"/>
  </r>
  <r>
    <x v="2499"/>
    <x v="1"/>
    <x v="1"/>
    <x v="3"/>
    <x v="1"/>
    <x v="1"/>
    <x v="166"/>
    <x v="2"/>
    <x v="2"/>
    <x v="7"/>
    <x v="1247"/>
    <x v="3"/>
    <x v="1"/>
    <x v="0"/>
  </r>
  <r>
    <x v="1971"/>
    <x v="1"/>
    <x v="1"/>
    <x v="0"/>
    <x v="3"/>
    <x v="1"/>
    <x v="44"/>
    <x v="4"/>
    <x v="4"/>
    <x v="7"/>
    <x v="167"/>
    <x v="3"/>
    <x v="1"/>
    <x v="0"/>
  </r>
  <r>
    <x v="841"/>
    <x v="1"/>
    <x v="4"/>
    <x v="3"/>
    <x v="1"/>
    <x v="0"/>
    <x v="0"/>
    <x v="1"/>
    <x v="1"/>
    <x v="7"/>
    <x v="131"/>
    <x v="3"/>
    <x v="1"/>
    <x v="0"/>
  </r>
  <r>
    <x v="2574"/>
    <x v="1"/>
    <x v="4"/>
    <x v="3"/>
    <x v="0"/>
    <x v="1"/>
    <x v="87"/>
    <x v="2"/>
    <x v="1"/>
    <x v="7"/>
    <x v="190"/>
    <x v="2"/>
    <x v="1"/>
    <x v="0"/>
  </r>
  <r>
    <x v="565"/>
    <x v="1"/>
    <x v="1"/>
    <x v="3"/>
    <x v="0"/>
    <x v="1"/>
    <x v="168"/>
    <x v="2"/>
    <x v="2"/>
    <x v="7"/>
    <x v="1085"/>
    <x v="2"/>
    <x v="1"/>
    <x v="0"/>
  </r>
  <r>
    <x v="2309"/>
    <x v="1"/>
    <x v="5"/>
    <x v="3"/>
    <x v="1"/>
    <x v="1"/>
    <x v="158"/>
    <x v="2"/>
    <x v="3"/>
    <x v="5"/>
    <x v="936"/>
    <x v="1"/>
    <x v="0"/>
    <x v="1"/>
  </r>
  <r>
    <x v="1175"/>
    <x v="1"/>
    <x v="4"/>
    <x v="0"/>
    <x v="1"/>
    <x v="1"/>
    <x v="169"/>
    <x v="4"/>
    <x v="4"/>
    <x v="7"/>
    <x v="1829"/>
    <x v="2"/>
    <x v="1"/>
    <x v="0"/>
  </r>
  <r>
    <x v="1417"/>
    <x v="1"/>
    <x v="4"/>
    <x v="2"/>
    <x v="2"/>
    <x v="1"/>
    <x v="182"/>
    <x v="1"/>
    <x v="4"/>
    <x v="4"/>
    <x v="2508"/>
    <x v="1"/>
    <x v="0"/>
    <x v="3"/>
  </r>
  <r>
    <x v="2761"/>
    <x v="1"/>
    <x v="1"/>
    <x v="3"/>
    <x v="1"/>
    <x v="1"/>
    <x v="170"/>
    <x v="2"/>
    <x v="2"/>
    <x v="7"/>
    <x v="941"/>
    <x v="3"/>
    <x v="1"/>
    <x v="0"/>
  </r>
  <r>
    <x v="391"/>
    <x v="1"/>
    <x v="3"/>
    <x v="3"/>
    <x v="0"/>
    <x v="1"/>
    <x v="79"/>
    <x v="2"/>
    <x v="2"/>
    <x v="7"/>
    <x v="504"/>
    <x v="2"/>
    <x v="1"/>
    <x v="0"/>
  </r>
  <r>
    <x v="1043"/>
    <x v="1"/>
    <x v="0"/>
    <x v="1"/>
    <x v="1"/>
    <x v="0"/>
    <x v="0"/>
    <x v="0"/>
    <x v="3"/>
    <x v="5"/>
    <x v="61"/>
    <x v="1"/>
    <x v="0"/>
    <x v="3"/>
  </r>
  <r>
    <x v="2174"/>
    <x v="1"/>
    <x v="4"/>
    <x v="3"/>
    <x v="0"/>
    <x v="1"/>
    <x v="101"/>
    <x v="2"/>
    <x v="2"/>
    <x v="7"/>
    <x v="2175"/>
    <x v="2"/>
    <x v="1"/>
    <x v="0"/>
  </r>
  <r>
    <x v="305"/>
    <x v="1"/>
    <x v="4"/>
    <x v="3"/>
    <x v="1"/>
    <x v="1"/>
    <x v="167"/>
    <x v="2"/>
    <x v="2"/>
    <x v="7"/>
    <x v="480"/>
    <x v="3"/>
    <x v="1"/>
    <x v="0"/>
  </r>
  <r>
    <x v="1452"/>
    <x v="1"/>
    <x v="4"/>
    <x v="3"/>
    <x v="1"/>
    <x v="1"/>
    <x v="135"/>
    <x v="2"/>
    <x v="2"/>
    <x v="7"/>
    <x v="701"/>
    <x v="2"/>
    <x v="1"/>
    <x v="0"/>
  </r>
  <r>
    <x v="2516"/>
    <x v="1"/>
    <x v="4"/>
    <x v="1"/>
    <x v="3"/>
    <x v="1"/>
    <x v="41"/>
    <x v="1"/>
    <x v="1"/>
    <x v="7"/>
    <x v="739"/>
    <x v="2"/>
    <x v="1"/>
    <x v="0"/>
  </r>
  <r>
    <x v="979"/>
    <x v="1"/>
    <x v="5"/>
    <x v="1"/>
    <x v="1"/>
    <x v="1"/>
    <x v="205"/>
    <x v="1"/>
    <x v="3"/>
    <x v="4"/>
    <x v="1483"/>
    <x v="2"/>
    <x v="0"/>
    <x v="2"/>
  </r>
  <r>
    <x v="851"/>
    <x v="1"/>
    <x v="4"/>
    <x v="1"/>
    <x v="1"/>
    <x v="1"/>
    <x v="254"/>
    <x v="1"/>
    <x v="1"/>
    <x v="7"/>
    <x v="245"/>
    <x v="2"/>
    <x v="1"/>
    <x v="0"/>
  </r>
  <r>
    <x v="595"/>
    <x v="1"/>
    <x v="0"/>
    <x v="2"/>
    <x v="1"/>
    <x v="0"/>
    <x v="0"/>
    <x v="0"/>
    <x v="0"/>
    <x v="7"/>
    <x v="2932"/>
    <x v="3"/>
    <x v="1"/>
    <x v="0"/>
  </r>
  <r>
    <x v="2829"/>
    <x v="1"/>
    <x v="4"/>
    <x v="1"/>
    <x v="3"/>
    <x v="1"/>
    <x v="108"/>
    <x v="1"/>
    <x v="0"/>
    <x v="7"/>
    <x v="1921"/>
    <x v="3"/>
    <x v="1"/>
    <x v="0"/>
  </r>
  <r>
    <x v="1980"/>
    <x v="1"/>
    <x v="4"/>
    <x v="0"/>
    <x v="1"/>
    <x v="1"/>
    <x v="239"/>
    <x v="4"/>
    <x v="6"/>
    <x v="3"/>
    <x v="900"/>
    <x v="1"/>
    <x v="0"/>
    <x v="2"/>
  </r>
  <r>
    <x v="639"/>
    <x v="1"/>
    <x v="4"/>
    <x v="1"/>
    <x v="0"/>
    <x v="0"/>
    <x v="0"/>
    <x v="1"/>
    <x v="1"/>
    <x v="7"/>
    <x v="1944"/>
    <x v="3"/>
    <x v="1"/>
    <x v="0"/>
  </r>
  <r>
    <x v="2296"/>
    <x v="1"/>
    <x v="1"/>
    <x v="3"/>
    <x v="0"/>
    <x v="1"/>
    <x v="178"/>
    <x v="2"/>
    <x v="2"/>
    <x v="7"/>
    <x v="1148"/>
    <x v="3"/>
    <x v="1"/>
    <x v="0"/>
  </r>
  <r>
    <x v="81"/>
    <x v="1"/>
    <x v="4"/>
    <x v="3"/>
    <x v="0"/>
    <x v="1"/>
    <x v="61"/>
    <x v="2"/>
    <x v="1"/>
    <x v="7"/>
    <x v="292"/>
    <x v="3"/>
    <x v="1"/>
    <x v="0"/>
  </r>
  <r>
    <x v="1266"/>
    <x v="1"/>
    <x v="4"/>
    <x v="3"/>
    <x v="3"/>
    <x v="0"/>
    <x v="0"/>
    <x v="1"/>
    <x v="1"/>
    <x v="7"/>
    <x v="423"/>
    <x v="3"/>
    <x v="1"/>
    <x v="0"/>
  </r>
  <r>
    <x v="2630"/>
    <x v="1"/>
    <x v="1"/>
    <x v="3"/>
    <x v="0"/>
    <x v="1"/>
    <x v="65"/>
    <x v="2"/>
    <x v="2"/>
    <x v="7"/>
    <x v="329"/>
    <x v="2"/>
    <x v="1"/>
    <x v="0"/>
  </r>
  <r>
    <x v="1600"/>
    <x v="1"/>
    <x v="4"/>
    <x v="3"/>
    <x v="1"/>
    <x v="1"/>
    <x v="203"/>
    <x v="2"/>
    <x v="2"/>
    <x v="7"/>
    <x v="523"/>
    <x v="2"/>
    <x v="1"/>
    <x v="0"/>
  </r>
  <r>
    <x v="1704"/>
    <x v="1"/>
    <x v="2"/>
    <x v="3"/>
    <x v="1"/>
    <x v="1"/>
    <x v="210"/>
    <x v="2"/>
    <x v="1"/>
    <x v="7"/>
    <x v="1619"/>
    <x v="2"/>
    <x v="1"/>
    <x v="0"/>
  </r>
  <r>
    <x v="331"/>
    <x v="1"/>
    <x v="4"/>
    <x v="3"/>
    <x v="3"/>
    <x v="1"/>
    <x v="230"/>
    <x v="2"/>
    <x v="1"/>
    <x v="7"/>
    <x v="1061"/>
    <x v="3"/>
    <x v="1"/>
    <x v="0"/>
  </r>
  <r>
    <x v="2964"/>
    <x v="1"/>
    <x v="2"/>
    <x v="1"/>
    <x v="0"/>
    <x v="1"/>
    <x v="80"/>
    <x v="1"/>
    <x v="1"/>
    <x v="7"/>
    <x v="1533"/>
    <x v="2"/>
    <x v="1"/>
    <x v="0"/>
  </r>
  <r>
    <x v="2575"/>
    <x v="1"/>
    <x v="4"/>
    <x v="1"/>
    <x v="1"/>
    <x v="1"/>
    <x v="195"/>
    <x v="1"/>
    <x v="1"/>
    <x v="7"/>
    <x v="1270"/>
    <x v="2"/>
    <x v="1"/>
    <x v="0"/>
  </r>
  <r>
    <x v="2622"/>
    <x v="1"/>
    <x v="5"/>
    <x v="1"/>
    <x v="1"/>
    <x v="1"/>
    <x v="215"/>
    <x v="1"/>
    <x v="1"/>
    <x v="7"/>
    <x v="324"/>
    <x v="3"/>
    <x v="1"/>
    <x v="0"/>
  </r>
  <r>
    <x v="337"/>
    <x v="1"/>
    <x v="3"/>
    <x v="0"/>
    <x v="3"/>
    <x v="1"/>
    <x v="116"/>
    <x v="4"/>
    <x v="4"/>
    <x v="7"/>
    <x v="1172"/>
    <x v="2"/>
    <x v="1"/>
    <x v="0"/>
  </r>
  <r>
    <x v="1670"/>
    <x v="1"/>
    <x v="0"/>
    <x v="3"/>
    <x v="1"/>
    <x v="1"/>
    <x v="130"/>
    <x v="2"/>
    <x v="2"/>
    <x v="7"/>
    <x v="1494"/>
    <x v="3"/>
    <x v="1"/>
    <x v="0"/>
  </r>
  <r>
    <x v="2959"/>
    <x v="1"/>
    <x v="2"/>
    <x v="1"/>
    <x v="0"/>
    <x v="1"/>
    <x v="124"/>
    <x v="1"/>
    <x v="1"/>
    <x v="7"/>
    <x v="1721"/>
    <x v="3"/>
    <x v="1"/>
    <x v="0"/>
  </r>
  <r>
    <x v="628"/>
    <x v="1"/>
    <x v="1"/>
    <x v="3"/>
    <x v="0"/>
    <x v="0"/>
    <x v="0"/>
    <x v="1"/>
    <x v="1"/>
    <x v="7"/>
    <x v="59"/>
    <x v="3"/>
    <x v="1"/>
    <x v="0"/>
  </r>
  <r>
    <x v="511"/>
    <x v="1"/>
    <x v="1"/>
    <x v="3"/>
    <x v="0"/>
    <x v="1"/>
    <x v="41"/>
    <x v="2"/>
    <x v="2"/>
    <x v="7"/>
    <x v="2934"/>
    <x v="3"/>
    <x v="1"/>
    <x v="0"/>
  </r>
  <r>
    <x v="1715"/>
    <x v="1"/>
    <x v="2"/>
    <x v="3"/>
    <x v="2"/>
    <x v="1"/>
    <x v="214"/>
    <x v="2"/>
    <x v="2"/>
    <x v="7"/>
    <x v="1275"/>
    <x v="2"/>
    <x v="1"/>
    <x v="0"/>
  </r>
  <r>
    <x v="1139"/>
    <x v="1"/>
    <x v="1"/>
    <x v="1"/>
    <x v="1"/>
    <x v="1"/>
    <x v="274"/>
    <x v="1"/>
    <x v="1"/>
    <x v="7"/>
    <x v="2007"/>
    <x v="3"/>
    <x v="1"/>
    <x v="0"/>
  </r>
  <r>
    <x v="2933"/>
    <x v="1"/>
    <x v="4"/>
    <x v="3"/>
    <x v="0"/>
    <x v="1"/>
    <x v="157"/>
    <x v="2"/>
    <x v="4"/>
    <x v="5"/>
    <x v="1474"/>
    <x v="1"/>
    <x v="0"/>
    <x v="2"/>
  </r>
  <r>
    <x v="1052"/>
    <x v="1"/>
    <x v="4"/>
    <x v="1"/>
    <x v="0"/>
    <x v="1"/>
    <x v="119"/>
    <x v="1"/>
    <x v="2"/>
    <x v="5"/>
    <x v="516"/>
    <x v="0"/>
    <x v="0"/>
    <x v="1"/>
  </r>
  <r>
    <x v="245"/>
    <x v="1"/>
    <x v="4"/>
    <x v="3"/>
    <x v="1"/>
    <x v="1"/>
    <x v="118"/>
    <x v="2"/>
    <x v="2"/>
    <x v="7"/>
    <x v="2539"/>
    <x v="3"/>
    <x v="1"/>
    <x v="0"/>
  </r>
  <r>
    <x v="1686"/>
    <x v="1"/>
    <x v="4"/>
    <x v="3"/>
    <x v="1"/>
    <x v="1"/>
    <x v="218"/>
    <x v="2"/>
    <x v="2"/>
    <x v="7"/>
    <x v="614"/>
    <x v="2"/>
    <x v="1"/>
    <x v="0"/>
  </r>
  <r>
    <x v="1205"/>
    <x v="1"/>
    <x v="1"/>
    <x v="3"/>
    <x v="1"/>
    <x v="1"/>
    <x v="226"/>
    <x v="2"/>
    <x v="2"/>
    <x v="7"/>
    <x v="1587"/>
    <x v="1"/>
    <x v="1"/>
    <x v="0"/>
  </r>
  <r>
    <x v="1764"/>
    <x v="1"/>
    <x v="2"/>
    <x v="1"/>
    <x v="0"/>
    <x v="1"/>
    <x v="121"/>
    <x v="1"/>
    <x v="1"/>
    <x v="7"/>
    <x v="211"/>
    <x v="3"/>
    <x v="1"/>
    <x v="0"/>
  </r>
  <r>
    <x v="417"/>
    <x v="1"/>
    <x v="4"/>
    <x v="3"/>
    <x v="0"/>
    <x v="1"/>
    <x v="142"/>
    <x v="2"/>
    <x v="2"/>
    <x v="7"/>
    <x v="1129"/>
    <x v="2"/>
    <x v="1"/>
    <x v="0"/>
  </r>
  <r>
    <x v="2252"/>
    <x v="1"/>
    <x v="0"/>
    <x v="3"/>
    <x v="0"/>
    <x v="0"/>
    <x v="0"/>
    <x v="1"/>
    <x v="1"/>
    <x v="7"/>
    <x v="99"/>
    <x v="3"/>
    <x v="1"/>
    <x v="0"/>
  </r>
  <r>
    <x v="782"/>
    <x v="1"/>
    <x v="4"/>
    <x v="3"/>
    <x v="3"/>
    <x v="1"/>
    <x v="121"/>
    <x v="2"/>
    <x v="3"/>
    <x v="1"/>
    <x v="294"/>
    <x v="1"/>
    <x v="0"/>
    <x v="1"/>
  </r>
  <r>
    <x v="1371"/>
    <x v="1"/>
    <x v="1"/>
    <x v="3"/>
    <x v="1"/>
    <x v="1"/>
    <x v="199"/>
    <x v="2"/>
    <x v="2"/>
    <x v="7"/>
    <x v="2602"/>
    <x v="3"/>
    <x v="1"/>
    <x v="0"/>
  </r>
  <r>
    <x v="1634"/>
    <x v="1"/>
    <x v="2"/>
    <x v="1"/>
    <x v="2"/>
    <x v="1"/>
    <x v="66"/>
    <x v="1"/>
    <x v="1"/>
    <x v="7"/>
    <x v="1525"/>
    <x v="3"/>
    <x v="1"/>
    <x v="0"/>
  </r>
  <r>
    <x v="833"/>
    <x v="1"/>
    <x v="1"/>
    <x v="3"/>
    <x v="1"/>
    <x v="1"/>
    <x v="147"/>
    <x v="2"/>
    <x v="2"/>
    <x v="7"/>
    <x v="377"/>
    <x v="3"/>
    <x v="1"/>
    <x v="0"/>
  </r>
  <r>
    <x v="2561"/>
    <x v="1"/>
    <x v="2"/>
    <x v="3"/>
    <x v="1"/>
    <x v="1"/>
    <x v="135"/>
    <x v="2"/>
    <x v="2"/>
    <x v="7"/>
    <x v="467"/>
    <x v="3"/>
    <x v="1"/>
    <x v="0"/>
  </r>
  <r>
    <x v="1408"/>
    <x v="1"/>
    <x v="4"/>
    <x v="1"/>
    <x v="0"/>
    <x v="1"/>
    <x v="57"/>
    <x v="1"/>
    <x v="0"/>
    <x v="7"/>
    <x v="1245"/>
    <x v="2"/>
    <x v="1"/>
    <x v="0"/>
  </r>
  <r>
    <x v="897"/>
    <x v="1"/>
    <x v="1"/>
    <x v="3"/>
    <x v="1"/>
    <x v="1"/>
    <x v="155"/>
    <x v="2"/>
    <x v="3"/>
    <x v="4"/>
    <x v="1686"/>
    <x v="1"/>
    <x v="0"/>
    <x v="1"/>
  </r>
  <r>
    <x v="1242"/>
    <x v="1"/>
    <x v="4"/>
    <x v="0"/>
    <x v="3"/>
    <x v="0"/>
    <x v="0"/>
    <x v="4"/>
    <x v="4"/>
    <x v="7"/>
    <x v="2121"/>
    <x v="3"/>
    <x v="1"/>
    <x v="0"/>
  </r>
  <r>
    <x v="899"/>
    <x v="1"/>
    <x v="4"/>
    <x v="0"/>
    <x v="0"/>
    <x v="1"/>
    <x v="148"/>
    <x v="4"/>
    <x v="4"/>
    <x v="7"/>
    <x v="2522"/>
    <x v="3"/>
    <x v="1"/>
    <x v="0"/>
  </r>
  <r>
    <x v="2099"/>
    <x v="1"/>
    <x v="4"/>
    <x v="1"/>
    <x v="0"/>
    <x v="1"/>
    <x v="80"/>
    <x v="1"/>
    <x v="1"/>
    <x v="7"/>
    <x v="2351"/>
    <x v="3"/>
    <x v="1"/>
    <x v="0"/>
  </r>
  <r>
    <x v="1921"/>
    <x v="1"/>
    <x v="1"/>
    <x v="3"/>
    <x v="1"/>
    <x v="1"/>
    <x v="201"/>
    <x v="2"/>
    <x v="2"/>
    <x v="7"/>
    <x v="2484"/>
    <x v="3"/>
    <x v="1"/>
    <x v="0"/>
  </r>
  <r>
    <x v="956"/>
    <x v="1"/>
    <x v="4"/>
    <x v="3"/>
    <x v="0"/>
    <x v="0"/>
    <x v="0"/>
    <x v="1"/>
    <x v="1"/>
    <x v="7"/>
    <x v="1035"/>
    <x v="2"/>
    <x v="1"/>
    <x v="0"/>
  </r>
  <r>
    <x v="616"/>
    <x v="1"/>
    <x v="4"/>
    <x v="3"/>
    <x v="0"/>
    <x v="0"/>
    <x v="0"/>
    <x v="2"/>
    <x v="2"/>
    <x v="7"/>
    <x v="2495"/>
    <x v="2"/>
    <x v="1"/>
    <x v="0"/>
  </r>
  <r>
    <x v="620"/>
    <x v="1"/>
    <x v="1"/>
    <x v="3"/>
    <x v="1"/>
    <x v="1"/>
    <x v="200"/>
    <x v="2"/>
    <x v="2"/>
    <x v="7"/>
    <x v="2431"/>
    <x v="2"/>
    <x v="1"/>
    <x v="0"/>
  </r>
  <r>
    <x v="2092"/>
    <x v="1"/>
    <x v="1"/>
    <x v="3"/>
    <x v="3"/>
    <x v="1"/>
    <x v="140"/>
    <x v="2"/>
    <x v="2"/>
    <x v="7"/>
    <x v="646"/>
    <x v="2"/>
    <x v="1"/>
    <x v="0"/>
  </r>
  <r>
    <x v="41"/>
    <x v="1"/>
    <x v="1"/>
    <x v="0"/>
    <x v="0"/>
    <x v="1"/>
    <x v="168"/>
    <x v="4"/>
    <x v="5"/>
    <x v="0"/>
    <x v="580"/>
    <x v="2"/>
    <x v="0"/>
    <x v="1"/>
  </r>
  <r>
    <x v="1297"/>
    <x v="1"/>
    <x v="4"/>
    <x v="3"/>
    <x v="2"/>
    <x v="0"/>
    <x v="0"/>
    <x v="1"/>
    <x v="1"/>
    <x v="7"/>
    <x v="21"/>
    <x v="2"/>
    <x v="1"/>
    <x v="0"/>
  </r>
  <r>
    <x v="2313"/>
    <x v="1"/>
    <x v="3"/>
    <x v="3"/>
    <x v="0"/>
    <x v="1"/>
    <x v="47"/>
    <x v="2"/>
    <x v="2"/>
    <x v="7"/>
    <x v="768"/>
    <x v="3"/>
    <x v="1"/>
    <x v="0"/>
  </r>
  <r>
    <x v="2935"/>
    <x v="1"/>
    <x v="2"/>
    <x v="1"/>
    <x v="1"/>
    <x v="1"/>
    <x v="174"/>
    <x v="1"/>
    <x v="1"/>
    <x v="7"/>
    <x v="1892"/>
    <x v="2"/>
    <x v="1"/>
    <x v="0"/>
  </r>
  <r>
    <x v="2753"/>
    <x v="1"/>
    <x v="4"/>
    <x v="0"/>
    <x v="2"/>
    <x v="1"/>
    <x v="106"/>
    <x v="4"/>
    <x v="4"/>
    <x v="7"/>
    <x v="219"/>
    <x v="3"/>
    <x v="1"/>
    <x v="0"/>
  </r>
  <r>
    <x v="2752"/>
    <x v="1"/>
    <x v="5"/>
    <x v="0"/>
    <x v="0"/>
    <x v="1"/>
    <x v="42"/>
    <x v="4"/>
    <x v="4"/>
    <x v="7"/>
    <x v="1394"/>
    <x v="2"/>
    <x v="1"/>
    <x v="0"/>
  </r>
  <r>
    <x v="197"/>
    <x v="1"/>
    <x v="2"/>
    <x v="1"/>
    <x v="3"/>
    <x v="1"/>
    <x v="101"/>
    <x v="1"/>
    <x v="0"/>
    <x v="7"/>
    <x v="1015"/>
    <x v="2"/>
    <x v="1"/>
    <x v="0"/>
  </r>
  <r>
    <x v="2374"/>
    <x v="1"/>
    <x v="4"/>
    <x v="3"/>
    <x v="3"/>
    <x v="1"/>
    <x v="140"/>
    <x v="2"/>
    <x v="2"/>
    <x v="7"/>
    <x v="1476"/>
    <x v="2"/>
    <x v="1"/>
    <x v="0"/>
  </r>
  <r>
    <x v="1869"/>
    <x v="1"/>
    <x v="5"/>
    <x v="3"/>
    <x v="1"/>
    <x v="1"/>
    <x v="179"/>
    <x v="2"/>
    <x v="2"/>
    <x v="7"/>
    <x v="2533"/>
    <x v="3"/>
    <x v="1"/>
    <x v="0"/>
  </r>
  <r>
    <x v="2356"/>
    <x v="1"/>
    <x v="0"/>
    <x v="3"/>
    <x v="0"/>
    <x v="1"/>
    <x v="61"/>
    <x v="2"/>
    <x v="2"/>
    <x v="7"/>
    <x v="2168"/>
    <x v="3"/>
    <x v="1"/>
    <x v="0"/>
  </r>
  <r>
    <x v="760"/>
    <x v="1"/>
    <x v="1"/>
    <x v="2"/>
    <x v="3"/>
    <x v="1"/>
    <x v="126"/>
    <x v="1"/>
    <x v="1"/>
    <x v="7"/>
    <x v="2776"/>
    <x v="2"/>
    <x v="1"/>
    <x v="0"/>
  </r>
  <r>
    <x v="2340"/>
    <x v="1"/>
    <x v="4"/>
    <x v="3"/>
    <x v="1"/>
    <x v="1"/>
    <x v="131"/>
    <x v="2"/>
    <x v="3"/>
    <x v="1"/>
    <x v="2321"/>
    <x v="2"/>
    <x v="0"/>
    <x v="1"/>
  </r>
  <r>
    <x v="371"/>
    <x v="1"/>
    <x v="5"/>
    <x v="3"/>
    <x v="1"/>
    <x v="1"/>
    <x v="184"/>
    <x v="2"/>
    <x v="2"/>
    <x v="7"/>
    <x v="1934"/>
    <x v="3"/>
    <x v="1"/>
    <x v="0"/>
  </r>
  <r>
    <x v="1358"/>
    <x v="1"/>
    <x v="4"/>
    <x v="2"/>
    <x v="0"/>
    <x v="0"/>
    <x v="0"/>
    <x v="0"/>
    <x v="0"/>
    <x v="7"/>
    <x v="2648"/>
    <x v="3"/>
    <x v="1"/>
    <x v="0"/>
  </r>
  <r>
    <x v="23"/>
    <x v="1"/>
    <x v="1"/>
    <x v="1"/>
    <x v="1"/>
    <x v="1"/>
    <x v="130"/>
    <x v="1"/>
    <x v="1"/>
    <x v="7"/>
    <x v="1143"/>
    <x v="2"/>
    <x v="1"/>
    <x v="0"/>
  </r>
  <r>
    <x v="1944"/>
    <x v="1"/>
    <x v="5"/>
    <x v="3"/>
    <x v="1"/>
    <x v="1"/>
    <x v="122"/>
    <x v="2"/>
    <x v="2"/>
    <x v="7"/>
    <x v="904"/>
    <x v="3"/>
    <x v="1"/>
    <x v="0"/>
  </r>
  <r>
    <x v="1431"/>
    <x v="1"/>
    <x v="4"/>
    <x v="3"/>
    <x v="3"/>
    <x v="1"/>
    <x v="233"/>
    <x v="2"/>
    <x v="2"/>
    <x v="7"/>
    <x v="1772"/>
    <x v="2"/>
    <x v="1"/>
    <x v="0"/>
  </r>
  <r>
    <x v="2934"/>
    <x v="1"/>
    <x v="1"/>
    <x v="2"/>
    <x v="1"/>
    <x v="1"/>
    <x v="124"/>
    <x v="1"/>
    <x v="2"/>
    <x v="1"/>
    <x v="2640"/>
    <x v="1"/>
    <x v="0"/>
    <x v="1"/>
  </r>
  <r>
    <x v="2570"/>
    <x v="1"/>
    <x v="4"/>
    <x v="2"/>
    <x v="1"/>
    <x v="0"/>
    <x v="0"/>
    <x v="0"/>
    <x v="0"/>
    <x v="7"/>
    <x v="2519"/>
    <x v="3"/>
    <x v="1"/>
    <x v="0"/>
  </r>
  <r>
    <x v="396"/>
    <x v="1"/>
    <x v="3"/>
    <x v="0"/>
    <x v="0"/>
    <x v="1"/>
    <x v="143"/>
    <x v="4"/>
    <x v="4"/>
    <x v="7"/>
    <x v="889"/>
    <x v="2"/>
    <x v="1"/>
    <x v="0"/>
  </r>
  <r>
    <x v="2605"/>
    <x v="1"/>
    <x v="4"/>
    <x v="3"/>
    <x v="2"/>
    <x v="0"/>
    <x v="0"/>
    <x v="2"/>
    <x v="2"/>
    <x v="7"/>
    <x v="2921"/>
    <x v="3"/>
    <x v="1"/>
    <x v="0"/>
  </r>
  <r>
    <x v="367"/>
    <x v="1"/>
    <x v="5"/>
    <x v="1"/>
    <x v="1"/>
    <x v="0"/>
    <x v="0"/>
    <x v="0"/>
    <x v="0"/>
    <x v="7"/>
    <x v="575"/>
    <x v="3"/>
    <x v="1"/>
    <x v="0"/>
  </r>
  <r>
    <x v="2621"/>
    <x v="1"/>
    <x v="1"/>
    <x v="0"/>
    <x v="1"/>
    <x v="1"/>
    <x v="160"/>
    <x v="4"/>
    <x v="4"/>
    <x v="7"/>
    <x v="905"/>
    <x v="1"/>
    <x v="1"/>
    <x v="0"/>
  </r>
  <r>
    <x v="2904"/>
    <x v="1"/>
    <x v="1"/>
    <x v="0"/>
    <x v="1"/>
    <x v="1"/>
    <x v="147"/>
    <x v="4"/>
    <x v="4"/>
    <x v="7"/>
    <x v="1203"/>
    <x v="3"/>
    <x v="1"/>
    <x v="0"/>
  </r>
  <r>
    <x v="2042"/>
    <x v="1"/>
    <x v="1"/>
    <x v="3"/>
    <x v="0"/>
    <x v="1"/>
    <x v="82"/>
    <x v="2"/>
    <x v="2"/>
    <x v="7"/>
    <x v="2185"/>
    <x v="3"/>
    <x v="1"/>
    <x v="0"/>
  </r>
  <r>
    <x v="1157"/>
    <x v="1"/>
    <x v="4"/>
    <x v="3"/>
    <x v="0"/>
    <x v="1"/>
    <x v="196"/>
    <x v="2"/>
    <x v="5"/>
    <x v="5"/>
    <x v="165"/>
    <x v="0"/>
    <x v="0"/>
    <x v="3"/>
  </r>
  <r>
    <x v="2689"/>
    <x v="1"/>
    <x v="0"/>
    <x v="3"/>
    <x v="1"/>
    <x v="0"/>
    <x v="0"/>
    <x v="1"/>
    <x v="1"/>
    <x v="7"/>
    <x v="2482"/>
    <x v="3"/>
    <x v="1"/>
    <x v="0"/>
  </r>
  <r>
    <x v="2551"/>
    <x v="1"/>
    <x v="1"/>
    <x v="1"/>
    <x v="0"/>
    <x v="1"/>
    <x v="109"/>
    <x v="1"/>
    <x v="1"/>
    <x v="7"/>
    <x v="215"/>
    <x v="3"/>
    <x v="1"/>
    <x v="0"/>
  </r>
  <r>
    <x v="1757"/>
    <x v="1"/>
    <x v="4"/>
    <x v="3"/>
    <x v="1"/>
    <x v="1"/>
    <x v="124"/>
    <x v="2"/>
    <x v="2"/>
    <x v="7"/>
    <x v="1358"/>
    <x v="2"/>
    <x v="1"/>
    <x v="0"/>
  </r>
  <r>
    <x v="2089"/>
    <x v="1"/>
    <x v="4"/>
    <x v="3"/>
    <x v="3"/>
    <x v="1"/>
    <x v="59"/>
    <x v="2"/>
    <x v="2"/>
    <x v="7"/>
    <x v="2541"/>
    <x v="3"/>
    <x v="1"/>
    <x v="0"/>
  </r>
  <r>
    <x v="701"/>
    <x v="1"/>
    <x v="1"/>
    <x v="2"/>
    <x v="1"/>
    <x v="1"/>
    <x v="121"/>
    <x v="1"/>
    <x v="1"/>
    <x v="7"/>
    <x v="2467"/>
    <x v="1"/>
    <x v="1"/>
    <x v="0"/>
  </r>
  <r>
    <x v="2463"/>
    <x v="1"/>
    <x v="5"/>
    <x v="0"/>
    <x v="1"/>
    <x v="1"/>
    <x v="162"/>
    <x v="4"/>
    <x v="3"/>
    <x v="7"/>
    <x v="2091"/>
    <x v="3"/>
    <x v="1"/>
    <x v="0"/>
  </r>
  <r>
    <x v="2004"/>
    <x v="1"/>
    <x v="5"/>
    <x v="1"/>
    <x v="1"/>
    <x v="0"/>
    <x v="0"/>
    <x v="0"/>
    <x v="1"/>
    <x v="1"/>
    <x v="792"/>
    <x v="1"/>
    <x v="0"/>
    <x v="1"/>
  </r>
  <r>
    <x v="1798"/>
    <x v="1"/>
    <x v="4"/>
    <x v="3"/>
    <x v="1"/>
    <x v="1"/>
    <x v="277"/>
    <x v="2"/>
    <x v="2"/>
    <x v="7"/>
    <x v="2083"/>
    <x v="2"/>
    <x v="1"/>
    <x v="0"/>
  </r>
  <r>
    <x v="751"/>
    <x v="1"/>
    <x v="1"/>
    <x v="0"/>
    <x v="0"/>
    <x v="1"/>
    <x v="109"/>
    <x v="4"/>
    <x v="7"/>
    <x v="1"/>
    <x v="1190"/>
    <x v="1"/>
    <x v="0"/>
    <x v="3"/>
  </r>
  <r>
    <x v="2349"/>
    <x v="1"/>
    <x v="4"/>
    <x v="1"/>
    <x v="1"/>
    <x v="1"/>
    <x v="195"/>
    <x v="1"/>
    <x v="1"/>
    <x v="7"/>
    <x v="2591"/>
    <x v="2"/>
    <x v="1"/>
    <x v="0"/>
  </r>
  <r>
    <x v="63"/>
    <x v="1"/>
    <x v="4"/>
    <x v="3"/>
    <x v="1"/>
    <x v="1"/>
    <x v="131"/>
    <x v="2"/>
    <x v="3"/>
    <x v="1"/>
    <x v="1261"/>
    <x v="1"/>
    <x v="0"/>
    <x v="1"/>
  </r>
  <r>
    <x v="1831"/>
    <x v="1"/>
    <x v="4"/>
    <x v="1"/>
    <x v="3"/>
    <x v="0"/>
    <x v="0"/>
    <x v="0"/>
    <x v="0"/>
    <x v="7"/>
    <x v="179"/>
    <x v="3"/>
    <x v="1"/>
    <x v="0"/>
  </r>
  <r>
    <x v="1610"/>
    <x v="1"/>
    <x v="4"/>
    <x v="2"/>
    <x v="0"/>
    <x v="1"/>
    <x v="122"/>
    <x v="1"/>
    <x v="1"/>
    <x v="7"/>
    <x v="2732"/>
    <x v="3"/>
    <x v="1"/>
    <x v="0"/>
  </r>
  <r>
    <x v="382"/>
    <x v="1"/>
    <x v="4"/>
    <x v="3"/>
    <x v="3"/>
    <x v="1"/>
    <x v="180"/>
    <x v="2"/>
    <x v="2"/>
    <x v="7"/>
    <x v="283"/>
    <x v="2"/>
    <x v="1"/>
    <x v="0"/>
  </r>
  <r>
    <x v="2953"/>
    <x v="1"/>
    <x v="2"/>
    <x v="1"/>
    <x v="3"/>
    <x v="1"/>
    <x v="85"/>
    <x v="1"/>
    <x v="1"/>
    <x v="7"/>
    <x v="1831"/>
    <x v="3"/>
    <x v="1"/>
    <x v="0"/>
  </r>
  <r>
    <x v="1400"/>
    <x v="1"/>
    <x v="1"/>
    <x v="0"/>
    <x v="3"/>
    <x v="1"/>
    <x v="99"/>
    <x v="4"/>
    <x v="4"/>
    <x v="7"/>
    <x v="1522"/>
    <x v="2"/>
    <x v="1"/>
    <x v="0"/>
  </r>
  <r>
    <x v="2200"/>
    <x v="1"/>
    <x v="1"/>
    <x v="3"/>
    <x v="1"/>
    <x v="1"/>
    <x v="130"/>
    <x v="2"/>
    <x v="1"/>
    <x v="7"/>
    <x v="427"/>
    <x v="3"/>
    <x v="1"/>
    <x v="0"/>
  </r>
  <r>
    <x v="2279"/>
    <x v="1"/>
    <x v="1"/>
    <x v="0"/>
    <x v="0"/>
    <x v="1"/>
    <x v="58"/>
    <x v="4"/>
    <x v="4"/>
    <x v="7"/>
    <x v="1716"/>
    <x v="2"/>
    <x v="1"/>
    <x v="0"/>
  </r>
  <r>
    <x v="2809"/>
    <x v="1"/>
    <x v="3"/>
    <x v="3"/>
    <x v="0"/>
    <x v="1"/>
    <x v="99"/>
    <x v="2"/>
    <x v="4"/>
    <x v="1"/>
    <x v="2215"/>
    <x v="2"/>
    <x v="0"/>
    <x v="2"/>
  </r>
  <r>
    <x v="2795"/>
    <x v="1"/>
    <x v="2"/>
    <x v="0"/>
    <x v="1"/>
    <x v="1"/>
    <x v="191"/>
    <x v="4"/>
    <x v="4"/>
    <x v="7"/>
    <x v="279"/>
    <x v="2"/>
    <x v="1"/>
    <x v="0"/>
  </r>
  <r>
    <x v="2329"/>
    <x v="1"/>
    <x v="4"/>
    <x v="3"/>
    <x v="2"/>
    <x v="1"/>
    <x v="132"/>
    <x v="2"/>
    <x v="2"/>
    <x v="7"/>
    <x v="1709"/>
    <x v="3"/>
    <x v="1"/>
    <x v="0"/>
  </r>
  <r>
    <x v="1181"/>
    <x v="1"/>
    <x v="2"/>
    <x v="3"/>
    <x v="3"/>
    <x v="1"/>
    <x v="274"/>
    <x v="2"/>
    <x v="2"/>
    <x v="7"/>
    <x v="819"/>
    <x v="2"/>
    <x v="1"/>
    <x v="0"/>
  </r>
  <r>
    <x v="1138"/>
    <x v="1"/>
    <x v="1"/>
    <x v="1"/>
    <x v="1"/>
    <x v="1"/>
    <x v="135"/>
    <x v="1"/>
    <x v="1"/>
    <x v="7"/>
    <x v="2085"/>
    <x v="3"/>
    <x v="1"/>
    <x v="0"/>
  </r>
  <r>
    <x v="1314"/>
    <x v="1"/>
    <x v="4"/>
    <x v="2"/>
    <x v="0"/>
    <x v="1"/>
    <x v="99"/>
    <x v="1"/>
    <x v="0"/>
    <x v="7"/>
    <x v="2381"/>
    <x v="2"/>
    <x v="1"/>
    <x v="0"/>
  </r>
  <r>
    <x v="580"/>
    <x v="1"/>
    <x v="4"/>
    <x v="2"/>
    <x v="2"/>
    <x v="0"/>
    <x v="0"/>
    <x v="0"/>
    <x v="0"/>
    <x v="7"/>
    <x v="2349"/>
    <x v="3"/>
    <x v="1"/>
    <x v="0"/>
  </r>
  <r>
    <x v="727"/>
    <x v="1"/>
    <x v="4"/>
    <x v="3"/>
    <x v="3"/>
    <x v="1"/>
    <x v="241"/>
    <x v="2"/>
    <x v="4"/>
    <x v="1"/>
    <x v="884"/>
    <x v="1"/>
    <x v="0"/>
    <x v="2"/>
  </r>
  <r>
    <x v="670"/>
    <x v="1"/>
    <x v="2"/>
    <x v="0"/>
    <x v="1"/>
    <x v="1"/>
    <x v="213"/>
    <x v="4"/>
    <x v="4"/>
    <x v="7"/>
    <x v="1733"/>
    <x v="3"/>
    <x v="1"/>
    <x v="0"/>
  </r>
  <r>
    <x v="1367"/>
    <x v="1"/>
    <x v="4"/>
    <x v="3"/>
    <x v="1"/>
    <x v="1"/>
    <x v="257"/>
    <x v="2"/>
    <x v="2"/>
    <x v="7"/>
    <x v="2193"/>
    <x v="3"/>
    <x v="1"/>
    <x v="0"/>
  </r>
  <r>
    <x v="2724"/>
    <x v="1"/>
    <x v="4"/>
    <x v="2"/>
    <x v="3"/>
    <x v="1"/>
    <x v="46"/>
    <x v="1"/>
    <x v="1"/>
    <x v="7"/>
    <x v="2751"/>
    <x v="3"/>
    <x v="1"/>
    <x v="0"/>
  </r>
  <r>
    <x v="1002"/>
    <x v="1"/>
    <x v="4"/>
    <x v="3"/>
    <x v="2"/>
    <x v="0"/>
    <x v="0"/>
    <x v="1"/>
    <x v="1"/>
    <x v="7"/>
    <x v="67"/>
    <x v="2"/>
    <x v="1"/>
    <x v="0"/>
  </r>
  <r>
    <x v="325"/>
    <x v="1"/>
    <x v="4"/>
    <x v="3"/>
    <x v="2"/>
    <x v="1"/>
    <x v="240"/>
    <x v="2"/>
    <x v="3"/>
    <x v="1"/>
    <x v="2084"/>
    <x v="2"/>
    <x v="0"/>
    <x v="1"/>
  </r>
  <r>
    <x v="2010"/>
    <x v="1"/>
    <x v="4"/>
    <x v="3"/>
    <x v="3"/>
    <x v="1"/>
    <x v="114"/>
    <x v="2"/>
    <x v="1"/>
    <x v="7"/>
    <x v="136"/>
    <x v="2"/>
    <x v="1"/>
    <x v="0"/>
  </r>
  <r>
    <x v="211"/>
    <x v="1"/>
    <x v="4"/>
    <x v="3"/>
    <x v="1"/>
    <x v="1"/>
    <x v="134"/>
    <x v="2"/>
    <x v="1"/>
    <x v="7"/>
    <x v="339"/>
    <x v="3"/>
    <x v="1"/>
    <x v="0"/>
  </r>
  <r>
    <x v="1949"/>
    <x v="1"/>
    <x v="1"/>
    <x v="2"/>
    <x v="0"/>
    <x v="1"/>
    <x v="145"/>
    <x v="1"/>
    <x v="1"/>
    <x v="7"/>
    <x v="2643"/>
    <x v="3"/>
    <x v="1"/>
    <x v="0"/>
  </r>
  <r>
    <x v="1249"/>
    <x v="1"/>
    <x v="1"/>
    <x v="2"/>
    <x v="1"/>
    <x v="1"/>
    <x v="187"/>
    <x v="1"/>
    <x v="1"/>
    <x v="7"/>
    <x v="2501"/>
    <x v="3"/>
    <x v="1"/>
    <x v="0"/>
  </r>
  <r>
    <x v="1633"/>
    <x v="1"/>
    <x v="1"/>
    <x v="1"/>
    <x v="0"/>
    <x v="1"/>
    <x v="98"/>
    <x v="1"/>
    <x v="3"/>
    <x v="2"/>
    <x v="756"/>
    <x v="2"/>
    <x v="0"/>
    <x v="2"/>
  </r>
  <r>
    <x v="2683"/>
    <x v="1"/>
    <x v="4"/>
    <x v="0"/>
    <x v="0"/>
    <x v="1"/>
    <x v="123"/>
    <x v="4"/>
    <x v="4"/>
    <x v="7"/>
    <x v="546"/>
    <x v="2"/>
    <x v="1"/>
    <x v="0"/>
  </r>
  <r>
    <x v="2922"/>
    <x v="1"/>
    <x v="4"/>
    <x v="3"/>
    <x v="1"/>
    <x v="1"/>
    <x v="145"/>
    <x v="2"/>
    <x v="2"/>
    <x v="7"/>
    <x v="1636"/>
    <x v="3"/>
    <x v="1"/>
    <x v="0"/>
  </r>
  <r>
    <x v="1161"/>
    <x v="1"/>
    <x v="4"/>
    <x v="0"/>
    <x v="1"/>
    <x v="1"/>
    <x v="148"/>
    <x v="4"/>
    <x v="4"/>
    <x v="7"/>
    <x v="1547"/>
    <x v="3"/>
    <x v="1"/>
    <x v="0"/>
  </r>
  <r>
    <x v="1844"/>
    <x v="1"/>
    <x v="4"/>
    <x v="3"/>
    <x v="0"/>
    <x v="1"/>
    <x v="68"/>
    <x v="2"/>
    <x v="2"/>
    <x v="7"/>
    <x v="1868"/>
    <x v="3"/>
    <x v="1"/>
    <x v="0"/>
  </r>
  <r>
    <x v="606"/>
    <x v="1"/>
    <x v="1"/>
    <x v="3"/>
    <x v="1"/>
    <x v="1"/>
    <x v="133"/>
    <x v="2"/>
    <x v="1"/>
    <x v="7"/>
    <x v="1898"/>
    <x v="1"/>
    <x v="1"/>
    <x v="0"/>
  </r>
  <r>
    <x v="2527"/>
    <x v="1"/>
    <x v="4"/>
    <x v="3"/>
    <x v="2"/>
    <x v="1"/>
    <x v="123"/>
    <x v="2"/>
    <x v="2"/>
    <x v="7"/>
    <x v="1869"/>
    <x v="2"/>
    <x v="1"/>
    <x v="0"/>
  </r>
  <r>
    <x v="966"/>
    <x v="1"/>
    <x v="2"/>
    <x v="1"/>
    <x v="1"/>
    <x v="1"/>
    <x v="162"/>
    <x v="1"/>
    <x v="1"/>
    <x v="7"/>
    <x v="1786"/>
    <x v="3"/>
    <x v="1"/>
    <x v="0"/>
  </r>
  <r>
    <x v="2556"/>
    <x v="1"/>
    <x v="2"/>
    <x v="0"/>
    <x v="2"/>
    <x v="1"/>
    <x v="142"/>
    <x v="4"/>
    <x v="4"/>
    <x v="7"/>
    <x v="463"/>
    <x v="2"/>
    <x v="1"/>
    <x v="0"/>
  </r>
  <r>
    <x v="2172"/>
    <x v="1"/>
    <x v="0"/>
    <x v="2"/>
    <x v="1"/>
    <x v="1"/>
    <x v="182"/>
    <x v="1"/>
    <x v="1"/>
    <x v="7"/>
    <x v="2509"/>
    <x v="2"/>
    <x v="1"/>
    <x v="0"/>
  </r>
  <r>
    <x v="2049"/>
    <x v="1"/>
    <x v="1"/>
    <x v="0"/>
    <x v="1"/>
    <x v="1"/>
    <x v="128"/>
    <x v="4"/>
    <x v="4"/>
    <x v="7"/>
    <x v="1078"/>
    <x v="2"/>
    <x v="1"/>
    <x v="0"/>
  </r>
  <r>
    <x v="158"/>
    <x v="1"/>
    <x v="2"/>
    <x v="0"/>
    <x v="0"/>
    <x v="1"/>
    <x v="88"/>
    <x v="4"/>
    <x v="4"/>
    <x v="7"/>
    <x v="1826"/>
    <x v="2"/>
    <x v="1"/>
    <x v="0"/>
  </r>
  <r>
    <x v="1124"/>
    <x v="1"/>
    <x v="4"/>
    <x v="3"/>
    <x v="3"/>
    <x v="1"/>
    <x v="76"/>
    <x v="2"/>
    <x v="2"/>
    <x v="7"/>
    <x v="1984"/>
    <x v="3"/>
    <x v="1"/>
    <x v="0"/>
  </r>
  <r>
    <x v="2435"/>
    <x v="1"/>
    <x v="4"/>
    <x v="3"/>
    <x v="1"/>
    <x v="1"/>
    <x v="188"/>
    <x v="2"/>
    <x v="2"/>
    <x v="7"/>
    <x v="401"/>
    <x v="3"/>
    <x v="1"/>
    <x v="0"/>
  </r>
  <r>
    <x v="710"/>
    <x v="1"/>
    <x v="2"/>
    <x v="0"/>
    <x v="0"/>
    <x v="1"/>
    <x v="232"/>
    <x v="4"/>
    <x v="4"/>
    <x v="7"/>
    <x v="466"/>
    <x v="2"/>
    <x v="1"/>
    <x v="0"/>
  </r>
  <r>
    <x v="520"/>
    <x v="1"/>
    <x v="4"/>
    <x v="3"/>
    <x v="1"/>
    <x v="1"/>
    <x v="223"/>
    <x v="2"/>
    <x v="2"/>
    <x v="7"/>
    <x v="2304"/>
    <x v="3"/>
    <x v="1"/>
    <x v="0"/>
  </r>
  <r>
    <x v="642"/>
    <x v="1"/>
    <x v="1"/>
    <x v="3"/>
    <x v="1"/>
    <x v="0"/>
    <x v="0"/>
    <x v="1"/>
    <x v="1"/>
    <x v="7"/>
    <x v="1077"/>
    <x v="3"/>
    <x v="1"/>
    <x v="0"/>
  </r>
  <r>
    <x v="1575"/>
    <x v="1"/>
    <x v="4"/>
    <x v="3"/>
    <x v="0"/>
    <x v="1"/>
    <x v="68"/>
    <x v="2"/>
    <x v="2"/>
    <x v="7"/>
    <x v="2261"/>
    <x v="2"/>
    <x v="1"/>
    <x v="0"/>
  </r>
  <r>
    <x v="533"/>
    <x v="1"/>
    <x v="4"/>
    <x v="3"/>
    <x v="1"/>
    <x v="1"/>
    <x v="142"/>
    <x v="2"/>
    <x v="2"/>
    <x v="7"/>
    <x v="311"/>
    <x v="3"/>
    <x v="1"/>
    <x v="0"/>
  </r>
  <r>
    <x v="740"/>
    <x v="1"/>
    <x v="5"/>
    <x v="3"/>
    <x v="0"/>
    <x v="1"/>
    <x v="91"/>
    <x v="2"/>
    <x v="2"/>
    <x v="7"/>
    <x v="328"/>
    <x v="3"/>
    <x v="1"/>
    <x v="0"/>
  </r>
  <r>
    <x v="1840"/>
    <x v="1"/>
    <x v="4"/>
    <x v="0"/>
    <x v="1"/>
    <x v="1"/>
    <x v="187"/>
    <x v="4"/>
    <x v="4"/>
    <x v="7"/>
    <x v="608"/>
    <x v="2"/>
    <x v="1"/>
    <x v="0"/>
  </r>
  <r>
    <x v="1649"/>
    <x v="1"/>
    <x v="4"/>
    <x v="3"/>
    <x v="1"/>
    <x v="1"/>
    <x v="214"/>
    <x v="2"/>
    <x v="1"/>
    <x v="7"/>
    <x v="405"/>
    <x v="3"/>
    <x v="1"/>
    <x v="0"/>
  </r>
  <r>
    <x v="1435"/>
    <x v="1"/>
    <x v="4"/>
    <x v="3"/>
    <x v="3"/>
    <x v="1"/>
    <x v="95"/>
    <x v="2"/>
    <x v="2"/>
    <x v="7"/>
    <x v="1542"/>
    <x v="3"/>
    <x v="1"/>
    <x v="0"/>
  </r>
  <r>
    <x v="646"/>
    <x v="1"/>
    <x v="1"/>
    <x v="1"/>
    <x v="1"/>
    <x v="0"/>
    <x v="0"/>
    <x v="1"/>
    <x v="0"/>
    <x v="7"/>
    <x v="1075"/>
    <x v="2"/>
    <x v="1"/>
    <x v="0"/>
  </r>
  <r>
    <x v="2016"/>
    <x v="1"/>
    <x v="4"/>
    <x v="1"/>
    <x v="1"/>
    <x v="1"/>
    <x v="153"/>
    <x v="1"/>
    <x v="1"/>
    <x v="7"/>
    <x v="2182"/>
    <x v="2"/>
    <x v="1"/>
    <x v="0"/>
  </r>
  <r>
    <x v="1752"/>
    <x v="1"/>
    <x v="4"/>
    <x v="3"/>
    <x v="1"/>
    <x v="1"/>
    <x v="165"/>
    <x v="2"/>
    <x v="3"/>
    <x v="1"/>
    <x v="2115"/>
    <x v="1"/>
    <x v="0"/>
    <x v="1"/>
  </r>
  <r>
    <x v="1024"/>
    <x v="1"/>
    <x v="4"/>
    <x v="3"/>
    <x v="0"/>
    <x v="0"/>
    <x v="0"/>
    <x v="2"/>
    <x v="1"/>
    <x v="7"/>
    <x v="2892"/>
    <x v="2"/>
    <x v="1"/>
    <x v="0"/>
  </r>
  <r>
    <x v="835"/>
    <x v="1"/>
    <x v="4"/>
    <x v="0"/>
    <x v="2"/>
    <x v="1"/>
    <x v="58"/>
    <x v="4"/>
    <x v="4"/>
    <x v="7"/>
    <x v="554"/>
    <x v="2"/>
    <x v="1"/>
    <x v="0"/>
  </r>
  <r>
    <x v="1016"/>
    <x v="1"/>
    <x v="4"/>
    <x v="3"/>
    <x v="1"/>
    <x v="1"/>
    <x v="171"/>
    <x v="2"/>
    <x v="2"/>
    <x v="7"/>
    <x v="2647"/>
    <x v="2"/>
    <x v="1"/>
    <x v="0"/>
  </r>
  <r>
    <x v="2872"/>
    <x v="1"/>
    <x v="1"/>
    <x v="1"/>
    <x v="1"/>
    <x v="1"/>
    <x v="208"/>
    <x v="1"/>
    <x v="1"/>
    <x v="7"/>
    <x v="1910"/>
    <x v="2"/>
    <x v="1"/>
    <x v="0"/>
  </r>
  <r>
    <x v="749"/>
    <x v="1"/>
    <x v="4"/>
    <x v="3"/>
    <x v="1"/>
    <x v="1"/>
    <x v="288"/>
    <x v="2"/>
    <x v="2"/>
    <x v="7"/>
    <x v="961"/>
    <x v="3"/>
    <x v="1"/>
    <x v="0"/>
  </r>
  <r>
    <x v="1477"/>
    <x v="1"/>
    <x v="0"/>
    <x v="3"/>
    <x v="3"/>
    <x v="0"/>
    <x v="0"/>
    <x v="1"/>
    <x v="1"/>
    <x v="7"/>
    <x v="1759"/>
    <x v="3"/>
    <x v="1"/>
    <x v="0"/>
  </r>
  <r>
    <x v="92"/>
    <x v="1"/>
    <x v="2"/>
    <x v="3"/>
    <x v="1"/>
    <x v="1"/>
    <x v="245"/>
    <x v="2"/>
    <x v="5"/>
    <x v="3"/>
    <x v="2575"/>
    <x v="1"/>
    <x v="0"/>
    <x v="3"/>
  </r>
  <r>
    <x v="1018"/>
    <x v="1"/>
    <x v="4"/>
    <x v="1"/>
    <x v="1"/>
    <x v="1"/>
    <x v="192"/>
    <x v="1"/>
    <x v="0"/>
    <x v="7"/>
    <x v="2801"/>
    <x v="3"/>
    <x v="1"/>
    <x v="0"/>
  </r>
  <r>
    <x v="507"/>
    <x v="1"/>
    <x v="4"/>
    <x v="0"/>
    <x v="1"/>
    <x v="0"/>
    <x v="0"/>
    <x v="3"/>
    <x v="3"/>
    <x v="7"/>
    <x v="246"/>
    <x v="2"/>
    <x v="1"/>
    <x v="0"/>
  </r>
  <r>
    <x v="1852"/>
    <x v="1"/>
    <x v="5"/>
    <x v="0"/>
    <x v="0"/>
    <x v="1"/>
    <x v="55"/>
    <x v="4"/>
    <x v="4"/>
    <x v="7"/>
    <x v="1797"/>
    <x v="2"/>
    <x v="1"/>
    <x v="0"/>
  </r>
  <r>
    <x v="2326"/>
    <x v="1"/>
    <x v="2"/>
    <x v="3"/>
    <x v="1"/>
    <x v="1"/>
    <x v="171"/>
    <x v="2"/>
    <x v="2"/>
    <x v="7"/>
    <x v="1993"/>
    <x v="3"/>
    <x v="1"/>
    <x v="0"/>
  </r>
  <r>
    <x v="199"/>
    <x v="1"/>
    <x v="1"/>
    <x v="1"/>
    <x v="1"/>
    <x v="1"/>
    <x v="118"/>
    <x v="1"/>
    <x v="1"/>
    <x v="7"/>
    <x v="1667"/>
    <x v="3"/>
    <x v="1"/>
    <x v="0"/>
  </r>
  <r>
    <x v="2453"/>
    <x v="1"/>
    <x v="1"/>
    <x v="3"/>
    <x v="1"/>
    <x v="1"/>
    <x v="228"/>
    <x v="2"/>
    <x v="2"/>
    <x v="7"/>
    <x v="953"/>
    <x v="2"/>
    <x v="1"/>
    <x v="0"/>
  </r>
  <r>
    <x v="378"/>
    <x v="1"/>
    <x v="4"/>
    <x v="3"/>
    <x v="0"/>
    <x v="1"/>
    <x v="180"/>
    <x v="2"/>
    <x v="2"/>
    <x v="7"/>
    <x v="2414"/>
    <x v="2"/>
    <x v="1"/>
    <x v="0"/>
  </r>
  <r>
    <x v="2592"/>
    <x v="1"/>
    <x v="4"/>
    <x v="3"/>
    <x v="0"/>
    <x v="1"/>
    <x v="90"/>
    <x v="2"/>
    <x v="2"/>
    <x v="7"/>
    <x v="1383"/>
    <x v="2"/>
    <x v="1"/>
    <x v="0"/>
  </r>
  <r>
    <x v="2837"/>
    <x v="1"/>
    <x v="5"/>
    <x v="3"/>
    <x v="0"/>
    <x v="0"/>
    <x v="0"/>
    <x v="1"/>
    <x v="1"/>
    <x v="7"/>
    <x v="510"/>
    <x v="3"/>
    <x v="1"/>
    <x v="0"/>
  </r>
  <r>
    <x v="1337"/>
    <x v="1"/>
    <x v="4"/>
    <x v="3"/>
    <x v="0"/>
    <x v="1"/>
    <x v="79"/>
    <x v="2"/>
    <x v="1"/>
    <x v="7"/>
    <x v="1030"/>
    <x v="2"/>
    <x v="1"/>
    <x v="0"/>
  </r>
  <r>
    <x v="2962"/>
    <x v="1"/>
    <x v="4"/>
    <x v="0"/>
    <x v="0"/>
    <x v="1"/>
    <x v="63"/>
    <x v="4"/>
    <x v="4"/>
    <x v="7"/>
    <x v="415"/>
    <x v="3"/>
    <x v="1"/>
    <x v="0"/>
  </r>
  <r>
    <x v="292"/>
    <x v="1"/>
    <x v="4"/>
    <x v="1"/>
    <x v="0"/>
    <x v="1"/>
    <x v="76"/>
    <x v="1"/>
    <x v="1"/>
    <x v="7"/>
    <x v="1450"/>
    <x v="3"/>
    <x v="1"/>
    <x v="0"/>
  </r>
  <r>
    <x v="2"/>
    <x v="1"/>
    <x v="1"/>
    <x v="3"/>
    <x v="1"/>
    <x v="0"/>
    <x v="0"/>
    <x v="1"/>
    <x v="0"/>
    <x v="7"/>
    <x v="27"/>
    <x v="3"/>
    <x v="1"/>
    <x v="0"/>
  </r>
  <r>
    <x v="127"/>
    <x v="1"/>
    <x v="4"/>
    <x v="3"/>
    <x v="0"/>
    <x v="1"/>
    <x v="186"/>
    <x v="2"/>
    <x v="4"/>
    <x v="2"/>
    <x v="1329"/>
    <x v="1"/>
    <x v="0"/>
    <x v="2"/>
  </r>
  <r>
    <x v="2169"/>
    <x v="1"/>
    <x v="1"/>
    <x v="0"/>
    <x v="1"/>
    <x v="1"/>
    <x v="188"/>
    <x v="4"/>
    <x v="4"/>
    <x v="7"/>
    <x v="2873"/>
    <x v="3"/>
    <x v="1"/>
    <x v="0"/>
  </r>
  <r>
    <x v="2756"/>
    <x v="1"/>
    <x v="2"/>
    <x v="1"/>
    <x v="1"/>
    <x v="0"/>
    <x v="0"/>
    <x v="0"/>
    <x v="0"/>
    <x v="7"/>
    <x v="403"/>
    <x v="2"/>
    <x v="1"/>
    <x v="0"/>
  </r>
  <r>
    <x v="242"/>
    <x v="1"/>
    <x v="2"/>
    <x v="3"/>
    <x v="1"/>
    <x v="0"/>
    <x v="0"/>
    <x v="2"/>
    <x v="2"/>
    <x v="7"/>
    <x v="1542"/>
    <x v="3"/>
    <x v="1"/>
    <x v="0"/>
  </r>
  <r>
    <x v="2580"/>
    <x v="1"/>
    <x v="5"/>
    <x v="3"/>
    <x v="1"/>
    <x v="0"/>
    <x v="0"/>
    <x v="1"/>
    <x v="0"/>
    <x v="7"/>
    <x v="64"/>
    <x v="2"/>
    <x v="1"/>
    <x v="0"/>
  </r>
  <r>
    <x v="2396"/>
    <x v="1"/>
    <x v="4"/>
    <x v="3"/>
    <x v="3"/>
    <x v="1"/>
    <x v="142"/>
    <x v="2"/>
    <x v="2"/>
    <x v="7"/>
    <x v="2242"/>
    <x v="2"/>
    <x v="1"/>
    <x v="0"/>
  </r>
  <r>
    <x v="498"/>
    <x v="1"/>
    <x v="2"/>
    <x v="3"/>
    <x v="0"/>
    <x v="0"/>
    <x v="0"/>
    <x v="1"/>
    <x v="1"/>
    <x v="7"/>
    <x v="94"/>
    <x v="3"/>
    <x v="1"/>
    <x v="0"/>
  </r>
  <r>
    <x v="790"/>
    <x v="1"/>
    <x v="2"/>
    <x v="3"/>
    <x v="1"/>
    <x v="0"/>
    <x v="0"/>
    <x v="2"/>
    <x v="1"/>
    <x v="7"/>
    <x v="779"/>
    <x v="2"/>
    <x v="1"/>
    <x v="0"/>
  </r>
  <r>
    <x v="1968"/>
    <x v="1"/>
    <x v="1"/>
    <x v="0"/>
    <x v="3"/>
    <x v="1"/>
    <x v="82"/>
    <x v="4"/>
    <x v="3"/>
    <x v="7"/>
    <x v="1140"/>
    <x v="2"/>
    <x v="1"/>
    <x v="0"/>
  </r>
  <r>
    <x v="400"/>
    <x v="1"/>
    <x v="5"/>
    <x v="0"/>
    <x v="1"/>
    <x v="0"/>
    <x v="0"/>
    <x v="4"/>
    <x v="6"/>
    <x v="1"/>
    <x v="513"/>
    <x v="1"/>
    <x v="0"/>
    <x v="2"/>
  </r>
  <r>
    <x v="18"/>
    <x v="1"/>
    <x v="4"/>
    <x v="3"/>
    <x v="0"/>
    <x v="1"/>
    <x v="231"/>
    <x v="2"/>
    <x v="2"/>
    <x v="7"/>
    <x v="1744"/>
    <x v="2"/>
    <x v="1"/>
    <x v="0"/>
  </r>
  <r>
    <x v="562"/>
    <x v="1"/>
    <x v="1"/>
    <x v="3"/>
    <x v="1"/>
    <x v="1"/>
    <x v="136"/>
    <x v="2"/>
    <x v="2"/>
    <x v="7"/>
    <x v="118"/>
    <x v="3"/>
    <x v="1"/>
    <x v="0"/>
  </r>
  <r>
    <x v="1110"/>
    <x v="1"/>
    <x v="4"/>
    <x v="0"/>
    <x v="1"/>
    <x v="1"/>
    <x v="158"/>
    <x v="4"/>
    <x v="4"/>
    <x v="7"/>
    <x v="2641"/>
    <x v="2"/>
    <x v="1"/>
    <x v="0"/>
  </r>
  <r>
    <x v="404"/>
    <x v="1"/>
    <x v="4"/>
    <x v="1"/>
    <x v="3"/>
    <x v="1"/>
    <x v="84"/>
    <x v="1"/>
    <x v="0"/>
    <x v="7"/>
    <x v="563"/>
    <x v="2"/>
    <x v="1"/>
    <x v="0"/>
  </r>
  <r>
    <x v="466"/>
    <x v="1"/>
    <x v="1"/>
    <x v="0"/>
    <x v="1"/>
    <x v="1"/>
    <x v="249"/>
    <x v="4"/>
    <x v="3"/>
    <x v="7"/>
    <x v="606"/>
    <x v="2"/>
    <x v="1"/>
    <x v="0"/>
  </r>
  <r>
    <x v="97"/>
    <x v="1"/>
    <x v="2"/>
    <x v="3"/>
    <x v="1"/>
    <x v="1"/>
    <x v="148"/>
    <x v="2"/>
    <x v="2"/>
    <x v="7"/>
    <x v="2549"/>
    <x v="3"/>
    <x v="1"/>
    <x v="0"/>
  </r>
  <r>
    <x v="2725"/>
    <x v="1"/>
    <x v="0"/>
    <x v="3"/>
    <x v="1"/>
    <x v="1"/>
    <x v="200"/>
    <x v="2"/>
    <x v="1"/>
    <x v="7"/>
    <x v="1158"/>
    <x v="3"/>
    <x v="1"/>
    <x v="0"/>
  </r>
  <r>
    <x v="300"/>
    <x v="1"/>
    <x v="2"/>
    <x v="1"/>
    <x v="1"/>
    <x v="1"/>
    <x v="155"/>
    <x v="1"/>
    <x v="4"/>
    <x v="2"/>
    <x v="1626"/>
    <x v="1"/>
    <x v="0"/>
    <x v="3"/>
  </r>
  <r>
    <x v="258"/>
    <x v="1"/>
    <x v="1"/>
    <x v="3"/>
    <x v="1"/>
    <x v="1"/>
    <x v="181"/>
    <x v="2"/>
    <x v="2"/>
    <x v="7"/>
    <x v="990"/>
    <x v="2"/>
    <x v="1"/>
    <x v="0"/>
  </r>
  <r>
    <x v="164"/>
    <x v="1"/>
    <x v="1"/>
    <x v="1"/>
    <x v="3"/>
    <x v="1"/>
    <x v="67"/>
    <x v="1"/>
    <x v="1"/>
    <x v="7"/>
    <x v="2053"/>
    <x v="2"/>
    <x v="1"/>
    <x v="0"/>
  </r>
  <r>
    <x v="286"/>
    <x v="1"/>
    <x v="4"/>
    <x v="3"/>
    <x v="0"/>
    <x v="1"/>
    <x v="96"/>
    <x v="2"/>
    <x v="2"/>
    <x v="7"/>
    <x v="1472"/>
    <x v="3"/>
    <x v="1"/>
    <x v="0"/>
  </r>
  <r>
    <x v="2956"/>
    <x v="1"/>
    <x v="0"/>
    <x v="3"/>
    <x v="0"/>
    <x v="1"/>
    <x v="60"/>
    <x v="2"/>
    <x v="2"/>
    <x v="7"/>
    <x v="1966"/>
    <x v="2"/>
    <x v="1"/>
    <x v="0"/>
  </r>
  <r>
    <x v="2984"/>
    <x v="1"/>
    <x v="4"/>
    <x v="3"/>
    <x v="2"/>
    <x v="1"/>
    <x v="78"/>
    <x v="2"/>
    <x v="1"/>
    <x v="7"/>
    <x v="1132"/>
    <x v="2"/>
    <x v="1"/>
    <x v="0"/>
  </r>
  <r>
    <x v="2979"/>
    <x v="1"/>
    <x v="4"/>
    <x v="0"/>
    <x v="3"/>
    <x v="0"/>
    <x v="0"/>
    <x v="4"/>
    <x v="4"/>
    <x v="7"/>
    <x v="1378"/>
    <x v="3"/>
    <x v="1"/>
    <x v="0"/>
  </r>
  <r>
    <x v="2749"/>
    <x v="1"/>
    <x v="2"/>
    <x v="0"/>
    <x v="1"/>
    <x v="1"/>
    <x v="181"/>
    <x v="4"/>
    <x v="3"/>
    <x v="7"/>
    <x v="1026"/>
    <x v="2"/>
    <x v="1"/>
    <x v="0"/>
  </r>
  <r>
    <x v="2187"/>
    <x v="1"/>
    <x v="5"/>
    <x v="2"/>
    <x v="0"/>
    <x v="1"/>
    <x v="158"/>
    <x v="1"/>
    <x v="2"/>
    <x v="2"/>
    <x v="2464"/>
    <x v="0"/>
    <x v="0"/>
    <x v="1"/>
  </r>
  <r>
    <x v="2480"/>
    <x v="1"/>
    <x v="4"/>
    <x v="1"/>
    <x v="1"/>
    <x v="1"/>
    <x v="113"/>
    <x v="1"/>
    <x v="1"/>
    <x v="7"/>
    <x v="2068"/>
    <x v="3"/>
    <x v="1"/>
    <x v="0"/>
  </r>
  <r>
    <x v="2451"/>
    <x v="1"/>
    <x v="4"/>
    <x v="3"/>
    <x v="3"/>
    <x v="1"/>
    <x v="118"/>
    <x v="2"/>
    <x v="2"/>
    <x v="7"/>
    <x v="2825"/>
    <x v="2"/>
    <x v="1"/>
    <x v="0"/>
  </r>
  <r>
    <x v="2607"/>
    <x v="1"/>
    <x v="4"/>
    <x v="3"/>
    <x v="2"/>
    <x v="1"/>
    <x v="113"/>
    <x v="2"/>
    <x v="2"/>
    <x v="7"/>
    <x v="977"/>
    <x v="2"/>
    <x v="1"/>
    <x v="0"/>
  </r>
  <r>
    <x v="212"/>
    <x v="1"/>
    <x v="4"/>
    <x v="3"/>
    <x v="1"/>
    <x v="1"/>
    <x v="220"/>
    <x v="2"/>
    <x v="1"/>
    <x v="7"/>
    <x v="1819"/>
    <x v="2"/>
    <x v="1"/>
    <x v="0"/>
  </r>
  <r>
    <x v="743"/>
    <x v="1"/>
    <x v="2"/>
    <x v="3"/>
    <x v="1"/>
    <x v="1"/>
    <x v="181"/>
    <x v="2"/>
    <x v="2"/>
    <x v="7"/>
    <x v="684"/>
    <x v="2"/>
    <x v="1"/>
    <x v="0"/>
  </r>
  <r>
    <x v="1490"/>
    <x v="1"/>
    <x v="5"/>
    <x v="2"/>
    <x v="1"/>
    <x v="1"/>
    <x v="111"/>
    <x v="1"/>
    <x v="0"/>
    <x v="7"/>
    <x v="2692"/>
    <x v="3"/>
    <x v="1"/>
    <x v="0"/>
  </r>
  <r>
    <x v="1019"/>
    <x v="1"/>
    <x v="1"/>
    <x v="0"/>
    <x v="0"/>
    <x v="0"/>
    <x v="0"/>
    <x v="4"/>
    <x v="4"/>
    <x v="7"/>
    <x v="584"/>
    <x v="2"/>
    <x v="1"/>
    <x v="0"/>
  </r>
  <r>
    <x v="2711"/>
    <x v="1"/>
    <x v="4"/>
    <x v="0"/>
    <x v="1"/>
    <x v="1"/>
    <x v="166"/>
    <x v="4"/>
    <x v="3"/>
    <x v="7"/>
    <x v="1353"/>
    <x v="3"/>
    <x v="1"/>
    <x v="0"/>
  </r>
  <r>
    <x v="2487"/>
    <x v="1"/>
    <x v="1"/>
    <x v="0"/>
    <x v="2"/>
    <x v="0"/>
    <x v="0"/>
    <x v="3"/>
    <x v="2"/>
    <x v="7"/>
    <x v="1693"/>
    <x v="2"/>
    <x v="1"/>
    <x v="0"/>
  </r>
  <r>
    <x v="2104"/>
    <x v="1"/>
    <x v="1"/>
    <x v="1"/>
    <x v="0"/>
    <x v="1"/>
    <x v="107"/>
    <x v="1"/>
    <x v="1"/>
    <x v="7"/>
    <x v="1839"/>
    <x v="3"/>
    <x v="1"/>
    <x v="0"/>
  </r>
  <r>
    <x v="1933"/>
    <x v="1"/>
    <x v="3"/>
    <x v="3"/>
    <x v="0"/>
    <x v="1"/>
    <x v="83"/>
    <x v="2"/>
    <x v="2"/>
    <x v="7"/>
    <x v="517"/>
    <x v="3"/>
    <x v="1"/>
    <x v="0"/>
  </r>
  <r>
    <x v="207"/>
    <x v="1"/>
    <x v="4"/>
    <x v="3"/>
    <x v="1"/>
    <x v="1"/>
    <x v="175"/>
    <x v="2"/>
    <x v="3"/>
    <x v="5"/>
    <x v="2901"/>
    <x v="1"/>
    <x v="0"/>
    <x v="1"/>
  </r>
  <r>
    <x v="807"/>
    <x v="1"/>
    <x v="4"/>
    <x v="3"/>
    <x v="1"/>
    <x v="1"/>
    <x v="128"/>
    <x v="2"/>
    <x v="4"/>
    <x v="2"/>
    <x v="930"/>
    <x v="1"/>
    <x v="0"/>
    <x v="2"/>
  </r>
  <r>
    <x v="2009"/>
    <x v="1"/>
    <x v="4"/>
    <x v="3"/>
    <x v="1"/>
    <x v="0"/>
    <x v="0"/>
    <x v="1"/>
    <x v="1"/>
    <x v="7"/>
    <x v="1628"/>
    <x v="3"/>
    <x v="1"/>
    <x v="0"/>
  </r>
  <r>
    <x v="1303"/>
    <x v="1"/>
    <x v="4"/>
    <x v="0"/>
    <x v="1"/>
    <x v="1"/>
    <x v="158"/>
    <x v="4"/>
    <x v="4"/>
    <x v="7"/>
    <x v="387"/>
    <x v="3"/>
    <x v="1"/>
    <x v="0"/>
  </r>
  <r>
    <x v="86"/>
    <x v="1"/>
    <x v="0"/>
    <x v="3"/>
    <x v="3"/>
    <x v="1"/>
    <x v="159"/>
    <x v="2"/>
    <x v="2"/>
    <x v="7"/>
    <x v="132"/>
    <x v="2"/>
    <x v="1"/>
    <x v="0"/>
  </r>
  <r>
    <x v="1436"/>
    <x v="1"/>
    <x v="4"/>
    <x v="3"/>
    <x v="1"/>
    <x v="1"/>
    <x v="140"/>
    <x v="2"/>
    <x v="2"/>
    <x v="7"/>
    <x v="2557"/>
    <x v="3"/>
    <x v="1"/>
    <x v="0"/>
  </r>
  <r>
    <x v="2593"/>
    <x v="1"/>
    <x v="4"/>
    <x v="0"/>
    <x v="1"/>
    <x v="0"/>
    <x v="0"/>
    <x v="4"/>
    <x v="4"/>
    <x v="7"/>
    <x v="888"/>
    <x v="2"/>
    <x v="1"/>
    <x v="0"/>
  </r>
  <r>
    <x v="37"/>
    <x v="1"/>
    <x v="4"/>
    <x v="0"/>
    <x v="1"/>
    <x v="1"/>
    <x v="178"/>
    <x v="4"/>
    <x v="3"/>
    <x v="7"/>
    <x v="332"/>
    <x v="2"/>
    <x v="1"/>
    <x v="0"/>
  </r>
  <r>
    <x v="543"/>
    <x v="1"/>
    <x v="4"/>
    <x v="3"/>
    <x v="0"/>
    <x v="1"/>
    <x v="93"/>
    <x v="2"/>
    <x v="2"/>
    <x v="7"/>
    <x v="1068"/>
    <x v="3"/>
    <x v="1"/>
    <x v="0"/>
  </r>
  <r>
    <x v="2108"/>
    <x v="1"/>
    <x v="0"/>
    <x v="1"/>
    <x v="1"/>
    <x v="1"/>
    <x v="180"/>
    <x v="1"/>
    <x v="2"/>
    <x v="4"/>
    <x v="195"/>
    <x v="2"/>
    <x v="0"/>
    <x v="1"/>
  </r>
  <r>
    <x v="44"/>
    <x v="1"/>
    <x v="4"/>
    <x v="2"/>
    <x v="0"/>
    <x v="0"/>
    <x v="0"/>
    <x v="1"/>
    <x v="1"/>
    <x v="7"/>
    <x v="2851"/>
    <x v="3"/>
    <x v="1"/>
    <x v="0"/>
  </r>
  <r>
    <x v="2542"/>
    <x v="1"/>
    <x v="4"/>
    <x v="3"/>
    <x v="0"/>
    <x v="1"/>
    <x v="147"/>
    <x v="2"/>
    <x v="1"/>
    <x v="7"/>
    <x v="1290"/>
    <x v="2"/>
    <x v="1"/>
    <x v="0"/>
  </r>
  <r>
    <x v="1930"/>
    <x v="1"/>
    <x v="4"/>
    <x v="3"/>
    <x v="0"/>
    <x v="1"/>
    <x v="124"/>
    <x v="2"/>
    <x v="1"/>
    <x v="7"/>
    <x v="2013"/>
    <x v="3"/>
    <x v="1"/>
    <x v="0"/>
  </r>
  <r>
    <x v="2404"/>
    <x v="1"/>
    <x v="4"/>
    <x v="0"/>
    <x v="1"/>
    <x v="1"/>
    <x v="176"/>
    <x v="4"/>
    <x v="7"/>
    <x v="1"/>
    <x v="2205"/>
    <x v="1"/>
    <x v="0"/>
    <x v="3"/>
  </r>
  <r>
    <x v="486"/>
    <x v="1"/>
    <x v="1"/>
    <x v="3"/>
    <x v="1"/>
    <x v="1"/>
    <x v="146"/>
    <x v="2"/>
    <x v="2"/>
    <x v="7"/>
    <x v="2718"/>
    <x v="3"/>
    <x v="1"/>
    <x v="0"/>
  </r>
  <r>
    <x v="1185"/>
    <x v="1"/>
    <x v="4"/>
    <x v="3"/>
    <x v="1"/>
    <x v="0"/>
    <x v="0"/>
    <x v="1"/>
    <x v="1"/>
    <x v="7"/>
    <x v="948"/>
    <x v="3"/>
    <x v="1"/>
    <x v="0"/>
  </r>
  <r>
    <x v="799"/>
    <x v="1"/>
    <x v="4"/>
    <x v="1"/>
    <x v="0"/>
    <x v="0"/>
    <x v="0"/>
    <x v="1"/>
    <x v="1"/>
    <x v="7"/>
    <x v="1183"/>
    <x v="3"/>
    <x v="1"/>
    <x v="0"/>
  </r>
  <r>
    <x v="2727"/>
    <x v="1"/>
    <x v="1"/>
    <x v="3"/>
    <x v="0"/>
    <x v="1"/>
    <x v="132"/>
    <x v="2"/>
    <x v="4"/>
    <x v="1"/>
    <x v="1239"/>
    <x v="1"/>
    <x v="0"/>
    <x v="2"/>
  </r>
  <r>
    <x v="2779"/>
    <x v="1"/>
    <x v="2"/>
    <x v="0"/>
    <x v="0"/>
    <x v="1"/>
    <x v="106"/>
    <x v="4"/>
    <x v="4"/>
    <x v="7"/>
    <x v="2780"/>
    <x v="2"/>
    <x v="1"/>
    <x v="0"/>
  </r>
  <r>
    <x v="2028"/>
    <x v="1"/>
    <x v="1"/>
    <x v="2"/>
    <x v="1"/>
    <x v="1"/>
    <x v="193"/>
    <x v="1"/>
    <x v="1"/>
    <x v="7"/>
    <x v="2688"/>
    <x v="3"/>
    <x v="1"/>
    <x v="0"/>
  </r>
  <r>
    <x v="721"/>
    <x v="1"/>
    <x v="1"/>
    <x v="3"/>
    <x v="3"/>
    <x v="1"/>
    <x v="104"/>
    <x v="2"/>
    <x v="2"/>
    <x v="7"/>
    <x v="1161"/>
    <x v="2"/>
    <x v="1"/>
    <x v="0"/>
  </r>
  <r>
    <x v="1979"/>
    <x v="1"/>
    <x v="1"/>
    <x v="3"/>
    <x v="2"/>
    <x v="1"/>
    <x v="157"/>
    <x v="2"/>
    <x v="1"/>
    <x v="7"/>
    <x v="2035"/>
    <x v="2"/>
    <x v="1"/>
    <x v="0"/>
  </r>
  <r>
    <x v="1527"/>
    <x v="1"/>
    <x v="2"/>
    <x v="2"/>
    <x v="0"/>
    <x v="1"/>
    <x v="143"/>
    <x v="1"/>
    <x v="1"/>
    <x v="7"/>
    <x v="2500"/>
    <x v="3"/>
    <x v="1"/>
    <x v="0"/>
  </r>
  <r>
    <x v="2822"/>
    <x v="1"/>
    <x v="4"/>
    <x v="2"/>
    <x v="2"/>
    <x v="1"/>
    <x v="92"/>
    <x v="1"/>
    <x v="1"/>
    <x v="7"/>
    <x v="2765"/>
    <x v="2"/>
    <x v="1"/>
    <x v="0"/>
  </r>
  <r>
    <x v="1094"/>
    <x v="1"/>
    <x v="4"/>
    <x v="3"/>
    <x v="0"/>
    <x v="1"/>
    <x v="139"/>
    <x v="2"/>
    <x v="2"/>
    <x v="7"/>
    <x v="2895"/>
    <x v="3"/>
    <x v="1"/>
    <x v="0"/>
  </r>
  <r>
    <x v="2334"/>
    <x v="1"/>
    <x v="4"/>
    <x v="0"/>
    <x v="3"/>
    <x v="1"/>
    <x v="70"/>
    <x v="4"/>
    <x v="3"/>
    <x v="7"/>
    <x v="567"/>
    <x v="2"/>
    <x v="1"/>
    <x v="0"/>
  </r>
  <r>
    <x v="2585"/>
    <x v="1"/>
    <x v="4"/>
    <x v="1"/>
    <x v="1"/>
    <x v="1"/>
    <x v="191"/>
    <x v="1"/>
    <x v="0"/>
    <x v="7"/>
    <x v="755"/>
    <x v="3"/>
    <x v="1"/>
    <x v="0"/>
  </r>
  <r>
    <x v="2983"/>
    <x v="2"/>
    <x v="4"/>
    <x v="0"/>
    <x v="0"/>
    <x v="1"/>
    <x v="54"/>
    <x v="4"/>
    <x v="4"/>
    <x v="7"/>
    <x v="2211"/>
    <x v="2"/>
    <x v="1"/>
    <x v="0"/>
  </r>
  <r>
    <x v="1482"/>
    <x v="2"/>
    <x v="4"/>
    <x v="3"/>
    <x v="0"/>
    <x v="0"/>
    <x v="0"/>
    <x v="2"/>
    <x v="2"/>
    <x v="7"/>
    <x v="2308"/>
    <x v="3"/>
    <x v="1"/>
    <x v="0"/>
  </r>
  <r>
    <x v="2388"/>
    <x v="2"/>
    <x v="5"/>
    <x v="3"/>
    <x v="1"/>
    <x v="1"/>
    <x v="148"/>
    <x v="2"/>
    <x v="2"/>
    <x v="7"/>
    <x v="902"/>
    <x v="3"/>
    <x v="1"/>
    <x v="0"/>
  </r>
  <r>
    <x v="1777"/>
    <x v="2"/>
    <x v="1"/>
    <x v="0"/>
    <x v="1"/>
    <x v="1"/>
    <x v="205"/>
    <x v="4"/>
    <x v="4"/>
    <x v="7"/>
    <x v="477"/>
    <x v="2"/>
    <x v="1"/>
    <x v="0"/>
  </r>
  <r>
    <x v="2378"/>
    <x v="2"/>
    <x v="4"/>
    <x v="3"/>
    <x v="1"/>
    <x v="1"/>
    <x v="143"/>
    <x v="2"/>
    <x v="4"/>
    <x v="1"/>
    <x v="591"/>
    <x v="2"/>
    <x v="0"/>
    <x v="2"/>
  </r>
  <r>
    <x v="1322"/>
    <x v="2"/>
    <x v="5"/>
    <x v="3"/>
    <x v="1"/>
    <x v="1"/>
    <x v="71"/>
    <x v="2"/>
    <x v="2"/>
    <x v="7"/>
    <x v="778"/>
    <x v="3"/>
    <x v="1"/>
    <x v="0"/>
  </r>
  <r>
    <x v="2530"/>
    <x v="2"/>
    <x v="4"/>
    <x v="3"/>
    <x v="1"/>
    <x v="1"/>
    <x v="149"/>
    <x v="2"/>
    <x v="2"/>
    <x v="7"/>
    <x v="1654"/>
    <x v="3"/>
    <x v="1"/>
    <x v="0"/>
  </r>
  <r>
    <x v="1281"/>
    <x v="2"/>
    <x v="2"/>
    <x v="0"/>
    <x v="1"/>
    <x v="1"/>
    <x v="145"/>
    <x v="4"/>
    <x v="6"/>
    <x v="3"/>
    <x v="206"/>
    <x v="1"/>
    <x v="0"/>
    <x v="2"/>
  </r>
  <r>
    <x v="302"/>
    <x v="2"/>
    <x v="4"/>
    <x v="1"/>
    <x v="0"/>
    <x v="1"/>
    <x v="80"/>
    <x v="1"/>
    <x v="0"/>
    <x v="7"/>
    <x v="1578"/>
    <x v="3"/>
    <x v="1"/>
    <x v="0"/>
  </r>
  <r>
    <x v="1856"/>
    <x v="2"/>
    <x v="4"/>
    <x v="1"/>
    <x v="1"/>
    <x v="1"/>
    <x v="107"/>
    <x v="1"/>
    <x v="1"/>
    <x v="7"/>
    <x v="327"/>
    <x v="3"/>
    <x v="1"/>
    <x v="0"/>
  </r>
  <r>
    <x v="1223"/>
    <x v="2"/>
    <x v="2"/>
    <x v="3"/>
    <x v="0"/>
    <x v="1"/>
    <x v="65"/>
    <x v="2"/>
    <x v="2"/>
    <x v="7"/>
    <x v="2413"/>
    <x v="3"/>
    <x v="1"/>
    <x v="0"/>
  </r>
  <r>
    <x v="288"/>
    <x v="2"/>
    <x v="0"/>
    <x v="3"/>
    <x v="1"/>
    <x v="1"/>
    <x v="187"/>
    <x v="2"/>
    <x v="2"/>
    <x v="7"/>
    <x v="592"/>
    <x v="2"/>
    <x v="1"/>
    <x v="0"/>
  </r>
  <r>
    <x v="236"/>
    <x v="2"/>
    <x v="4"/>
    <x v="1"/>
    <x v="1"/>
    <x v="0"/>
    <x v="0"/>
    <x v="0"/>
    <x v="0"/>
    <x v="7"/>
    <x v="2401"/>
    <x v="2"/>
    <x v="1"/>
    <x v="0"/>
  </r>
  <r>
    <x v="1809"/>
    <x v="2"/>
    <x v="1"/>
    <x v="0"/>
    <x v="2"/>
    <x v="0"/>
    <x v="0"/>
    <x v="3"/>
    <x v="3"/>
    <x v="7"/>
    <x v="1677"/>
    <x v="3"/>
    <x v="1"/>
    <x v="0"/>
  </r>
  <r>
    <x v="2113"/>
    <x v="2"/>
    <x v="1"/>
    <x v="1"/>
    <x v="1"/>
    <x v="1"/>
    <x v="112"/>
    <x v="1"/>
    <x v="1"/>
    <x v="7"/>
    <x v="1208"/>
    <x v="2"/>
    <x v="1"/>
    <x v="0"/>
  </r>
  <r>
    <x v="2474"/>
    <x v="2"/>
    <x v="4"/>
    <x v="3"/>
    <x v="3"/>
    <x v="1"/>
    <x v="33"/>
    <x v="2"/>
    <x v="2"/>
    <x v="7"/>
    <x v="1742"/>
    <x v="2"/>
    <x v="1"/>
    <x v="0"/>
  </r>
  <r>
    <x v="2826"/>
    <x v="2"/>
    <x v="4"/>
    <x v="3"/>
    <x v="1"/>
    <x v="1"/>
    <x v="77"/>
    <x v="2"/>
    <x v="2"/>
    <x v="7"/>
    <x v="518"/>
    <x v="2"/>
    <x v="1"/>
    <x v="0"/>
  </r>
  <r>
    <x v="705"/>
    <x v="2"/>
    <x v="4"/>
    <x v="3"/>
    <x v="1"/>
    <x v="1"/>
    <x v="132"/>
    <x v="2"/>
    <x v="1"/>
    <x v="7"/>
    <x v="158"/>
    <x v="3"/>
    <x v="1"/>
    <x v="0"/>
  </r>
  <r>
    <x v="10"/>
    <x v="2"/>
    <x v="1"/>
    <x v="1"/>
    <x v="1"/>
    <x v="1"/>
    <x v="247"/>
    <x v="1"/>
    <x v="1"/>
    <x v="7"/>
    <x v="2661"/>
    <x v="3"/>
    <x v="1"/>
    <x v="0"/>
  </r>
  <r>
    <x v="2442"/>
    <x v="2"/>
    <x v="1"/>
    <x v="3"/>
    <x v="1"/>
    <x v="1"/>
    <x v="194"/>
    <x v="2"/>
    <x v="2"/>
    <x v="7"/>
    <x v="2019"/>
    <x v="2"/>
    <x v="1"/>
    <x v="0"/>
  </r>
  <r>
    <x v="1951"/>
    <x v="2"/>
    <x v="4"/>
    <x v="3"/>
    <x v="0"/>
    <x v="0"/>
    <x v="0"/>
    <x v="1"/>
    <x v="1"/>
    <x v="7"/>
    <x v="18"/>
    <x v="3"/>
    <x v="1"/>
    <x v="0"/>
  </r>
  <r>
    <x v="30"/>
    <x v="2"/>
    <x v="2"/>
    <x v="3"/>
    <x v="1"/>
    <x v="1"/>
    <x v="128"/>
    <x v="2"/>
    <x v="2"/>
    <x v="7"/>
    <x v="1562"/>
    <x v="3"/>
    <x v="1"/>
    <x v="0"/>
  </r>
  <r>
    <x v="607"/>
    <x v="2"/>
    <x v="2"/>
    <x v="2"/>
    <x v="1"/>
    <x v="0"/>
    <x v="0"/>
    <x v="1"/>
    <x v="1"/>
    <x v="7"/>
    <x v="2305"/>
    <x v="3"/>
    <x v="1"/>
    <x v="0"/>
  </r>
  <r>
    <x v="2312"/>
    <x v="2"/>
    <x v="4"/>
    <x v="3"/>
    <x v="1"/>
    <x v="0"/>
    <x v="0"/>
    <x v="1"/>
    <x v="1"/>
    <x v="7"/>
    <x v="11"/>
    <x v="3"/>
    <x v="1"/>
    <x v="0"/>
  </r>
  <r>
    <x v="1006"/>
    <x v="2"/>
    <x v="1"/>
    <x v="3"/>
    <x v="2"/>
    <x v="0"/>
    <x v="0"/>
    <x v="2"/>
    <x v="1"/>
    <x v="7"/>
    <x v="2670"/>
    <x v="3"/>
    <x v="1"/>
    <x v="0"/>
  </r>
  <r>
    <x v="724"/>
    <x v="2"/>
    <x v="5"/>
    <x v="3"/>
    <x v="3"/>
    <x v="1"/>
    <x v="127"/>
    <x v="2"/>
    <x v="2"/>
    <x v="7"/>
    <x v="823"/>
    <x v="3"/>
    <x v="1"/>
    <x v="0"/>
  </r>
  <r>
    <x v="1785"/>
    <x v="2"/>
    <x v="4"/>
    <x v="0"/>
    <x v="1"/>
    <x v="1"/>
    <x v="129"/>
    <x v="4"/>
    <x v="4"/>
    <x v="7"/>
    <x v="1249"/>
    <x v="3"/>
    <x v="1"/>
    <x v="0"/>
  </r>
  <r>
    <x v="2217"/>
    <x v="2"/>
    <x v="1"/>
    <x v="3"/>
    <x v="0"/>
    <x v="1"/>
    <x v="161"/>
    <x v="2"/>
    <x v="2"/>
    <x v="7"/>
    <x v="437"/>
    <x v="2"/>
    <x v="1"/>
    <x v="0"/>
  </r>
  <r>
    <x v="414"/>
    <x v="2"/>
    <x v="4"/>
    <x v="3"/>
    <x v="2"/>
    <x v="0"/>
    <x v="0"/>
    <x v="1"/>
    <x v="1"/>
    <x v="7"/>
    <x v="2479"/>
    <x v="2"/>
    <x v="1"/>
    <x v="0"/>
  </r>
  <r>
    <x v="1588"/>
    <x v="2"/>
    <x v="4"/>
    <x v="3"/>
    <x v="0"/>
    <x v="0"/>
    <x v="0"/>
    <x v="1"/>
    <x v="1"/>
    <x v="7"/>
    <x v="1187"/>
    <x v="3"/>
    <x v="1"/>
    <x v="0"/>
  </r>
  <r>
    <x v="2939"/>
    <x v="2"/>
    <x v="4"/>
    <x v="1"/>
    <x v="1"/>
    <x v="1"/>
    <x v="200"/>
    <x v="1"/>
    <x v="1"/>
    <x v="7"/>
    <x v="2713"/>
    <x v="3"/>
    <x v="1"/>
    <x v="0"/>
  </r>
  <r>
    <x v="783"/>
    <x v="2"/>
    <x v="1"/>
    <x v="0"/>
    <x v="1"/>
    <x v="1"/>
    <x v="123"/>
    <x v="4"/>
    <x v="4"/>
    <x v="7"/>
    <x v="1090"/>
    <x v="2"/>
    <x v="1"/>
    <x v="0"/>
  </r>
  <r>
    <x v="2948"/>
    <x v="2"/>
    <x v="4"/>
    <x v="3"/>
    <x v="1"/>
    <x v="1"/>
    <x v="91"/>
    <x v="2"/>
    <x v="1"/>
    <x v="7"/>
    <x v="1820"/>
    <x v="2"/>
    <x v="1"/>
    <x v="0"/>
  </r>
  <r>
    <x v="83"/>
    <x v="2"/>
    <x v="5"/>
    <x v="1"/>
    <x v="1"/>
    <x v="1"/>
    <x v="124"/>
    <x v="1"/>
    <x v="1"/>
    <x v="7"/>
    <x v="1929"/>
    <x v="3"/>
    <x v="1"/>
    <x v="0"/>
  </r>
  <r>
    <x v="1594"/>
    <x v="2"/>
    <x v="3"/>
    <x v="0"/>
    <x v="0"/>
    <x v="1"/>
    <x v="53"/>
    <x v="4"/>
    <x v="4"/>
    <x v="7"/>
    <x v="2368"/>
    <x v="3"/>
    <x v="1"/>
    <x v="0"/>
  </r>
  <r>
    <x v="1186"/>
    <x v="2"/>
    <x v="4"/>
    <x v="3"/>
    <x v="0"/>
    <x v="1"/>
    <x v="31"/>
    <x v="2"/>
    <x v="2"/>
    <x v="7"/>
    <x v="1864"/>
    <x v="2"/>
    <x v="1"/>
    <x v="0"/>
  </r>
  <r>
    <x v="354"/>
    <x v="2"/>
    <x v="4"/>
    <x v="3"/>
    <x v="1"/>
    <x v="1"/>
    <x v="111"/>
    <x v="2"/>
    <x v="2"/>
    <x v="7"/>
    <x v="1342"/>
    <x v="2"/>
    <x v="1"/>
    <x v="0"/>
  </r>
  <r>
    <x v="393"/>
    <x v="2"/>
    <x v="4"/>
    <x v="0"/>
    <x v="1"/>
    <x v="1"/>
    <x v="120"/>
    <x v="4"/>
    <x v="5"/>
    <x v="3"/>
    <x v="2189"/>
    <x v="1"/>
    <x v="0"/>
    <x v="1"/>
  </r>
  <r>
    <x v="2445"/>
    <x v="2"/>
    <x v="4"/>
    <x v="0"/>
    <x v="0"/>
    <x v="1"/>
    <x v="33"/>
    <x v="4"/>
    <x v="4"/>
    <x v="7"/>
    <x v="1436"/>
    <x v="2"/>
    <x v="1"/>
    <x v="0"/>
  </r>
  <r>
    <x v="829"/>
    <x v="2"/>
    <x v="4"/>
    <x v="3"/>
    <x v="1"/>
    <x v="1"/>
    <x v="143"/>
    <x v="2"/>
    <x v="2"/>
    <x v="7"/>
    <x v="1324"/>
    <x v="2"/>
    <x v="1"/>
    <x v="0"/>
  </r>
  <r>
    <x v="781"/>
    <x v="2"/>
    <x v="4"/>
    <x v="0"/>
    <x v="1"/>
    <x v="1"/>
    <x v="140"/>
    <x v="4"/>
    <x v="6"/>
    <x v="6"/>
    <x v="545"/>
    <x v="1"/>
    <x v="0"/>
    <x v="2"/>
  </r>
  <r>
    <x v="714"/>
    <x v="2"/>
    <x v="1"/>
    <x v="0"/>
    <x v="1"/>
    <x v="1"/>
    <x v="115"/>
    <x v="4"/>
    <x v="4"/>
    <x v="7"/>
    <x v="1149"/>
    <x v="2"/>
    <x v="1"/>
    <x v="0"/>
  </r>
  <r>
    <x v="2237"/>
    <x v="2"/>
    <x v="5"/>
    <x v="3"/>
    <x v="0"/>
    <x v="1"/>
    <x v="53"/>
    <x v="2"/>
    <x v="1"/>
    <x v="7"/>
    <x v="284"/>
    <x v="3"/>
    <x v="1"/>
    <x v="0"/>
  </r>
  <r>
    <x v="1360"/>
    <x v="2"/>
    <x v="5"/>
    <x v="2"/>
    <x v="0"/>
    <x v="1"/>
    <x v="87"/>
    <x v="1"/>
    <x v="1"/>
    <x v="7"/>
    <x v="2310"/>
    <x v="3"/>
    <x v="1"/>
    <x v="0"/>
  </r>
  <r>
    <x v="1928"/>
    <x v="2"/>
    <x v="1"/>
    <x v="0"/>
    <x v="0"/>
    <x v="1"/>
    <x v="118"/>
    <x v="4"/>
    <x v="4"/>
    <x v="7"/>
    <x v="933"/>
    <x v="2"/>
    <x v="1"/>
    <x v="0"/>
  </r>
  <r>
    <x v="1701"/>
    <x v="2"/>
    <x v="2"/>
    <x v="3"/>
    <x v="0"/>
    <x v="1"/>
    <x v="57"/>
    <x v="2"/>
    <x v="2"/>
    <x v="7"/>
    <x v="1593"/>
    <x v="3"/>
    <x v="1"/>
    <x v="0"/>
  </r>
  <r>
    <x v="688"/>
    <x v="2"/>
    <x v="4"/>
    <x v="0"/>
    <x v="0"/>
    <x v="1"/>
    <x v="108"/>
    <x v="4"/>
    <x v="4"/>
    <x v="7"/>
    <x v="102"/>
    <x v="2"/>
    <x v="1"/>
    <x v="0"/>
  </r>
  <r>
    <x v="2520"/>
    <x v="2"/>
    <x v="2"/>
    <x v="0"/>
    <x v="3"/>
    <x v="1"/>
    <x v="165"/>
    <x v="4"/>
    <x v="4"/>
    <x v="7"/>
    <x v="508"/>
    <x v="2"/>
    <x v="1"/>
    <x v="0"/>
  </r>
  <r>
    <x v="1829"/>
    <x v="2"/>
    <x v="3"/>
    <x v="3"/>
    <x v="1"/>
    <x v="1"/>
    <x v="176"/>
    <x v="2"/>
    <x v="2"/>
    <x v="7"/>
    <x v="434"/>
    <x v="3"/>
    <x v="1"/>
    <x v="0"/>
  </r>
  <r>
    <x v="832"/>
    <x v="2"/>
    <x v="4"/>
    <x v="3"/>
    <x v="1"/>
    <x v="1"/>
    <x v="175"/>
    <x v="2"/>
    <x v="2"/>
    <x v="7"/>
    <x v="2190"/>
    <x v="2"/>
    <x v="1"/>
    <x v="0"/>
  </r>
  <r>
    <x v="674"/>
    <x v="2"/>
    <x v="4"/>
    <x v="0"/>
    <x v="0"/>
    <x v="1"/>
    <x v="71"/>
    <x v="4"/>
    <x v="4"/>
    <x v="7"/>
    <x v="1103"/>
    <x v="3"/>
    <x v="1"/>
    <x v="0"/>
  </r>
  <r>
    <x v="256"/>
    <x v="2"/>
    <x v="4"/>
    <x v="0"/>
    <x v="1"/>
    <x v="1"/>
    <x v="122"/>
    <x v="4"/>
    <x v="4"/>
    <x v="7"/>
    <x v="877"/>
    <x v="3"/>
    <x v="1"/>
    <x v="0"/>
  </r>
  <r>
    <x v="826"/>
    <x v="2"/>
    <x v="2"/>
    <x v="3"/>
    <x v="1"/>
    <x v="0"/>
    <x v="0"/>
    <x v="2"/>
    <x v="2"/>
    <x v="7"/>
    <x v="1341"/>
    <x v="3"/>
    <x v="1"/>
    <x v="0"/>
  </r>
  <r>
    <x v="1193"/>
    <x v="2"/>
    <x v="1"/>
    <x v="2"/>
    <x v="1"/>
    <x v="1"/>
    <x v="217"/>
    <x v="1"/>
    <x v="1"/>
    <x v="7"/>
    <x v="2561"/>
    <x v="2"/>
    <x v="1"/>
    <x v="0"/>
  </r>
  <r>
    <x v="877"/>
    <x v="2"/>
    <x v="5"/>
    <x v="3"/>
    <x v="1"/>
    <x v="0"/>
    <x v="0"/>
    <x v="1"/>
    <x v="0"/>
    <x v="7"/>
    <x v="2030"/>
    <x v="2"/>
    <x v="1"/>
    <x v="0"/>
  </r>
  <r>
    <x v="443"/>
    <x v="2"/>
    <x v="1"/>
    <x v="3"/>
    <x v="0"/>
    <x v="1"/>
    <x v="82"/>
    <x v="2"/>
    <x v="2"/>
    <x v="7"/>
    <x v="803"/>
    <x v="2"/>
    <x v="1"/>
    <x v="0"/>
  </r>
  <r>
    <x v="2123"/>
    <x v="2"/>
    <x v="4"/>
    <x v="0"/>
    <x v="1"/>
    <x v="0"/>
    <x v="0"/>
    <x v="3"/>
    <x v="3"/>
    <x v="7"/>
    <x v="1800"/>
    <x v="1"/>
    <x v="1"/>
    <x v="0"/>
  </r>
  <r>
    <x v="556"/>
    <x v="2"/>
    <x v="2"/>
    <x v="0"/>
    <x v="3"/>
    <x v="1"/>
    <x v="181"/>
    <x v="4"/>
    <x v="3"/>
    <x v="7"/>
    <x v="2868"/>
    <x v="2"/>
    <x v="1"/>
    <x v="0"/>
  </r>
  <r>
    <x v="13"/>
    <x v="2"/>
    <x v="4"/>
    <x v="3"/>
    <x v="0"/>
    <x v="1"/>
    <x v="42"/>
    <x v="2"/>
    <x v="2"/>
    <x v="7"/>
    <x v="197"/>
    <x v="2"/>
    <x v="1"/>
    <x v="0"/>
  </r>
  <r>
    <x v="1454"/>
    <x v="2"/>
    <x v="5"/>
    <x v="0"/>
    <x v="0"/>
    <x v="0"/>
    <x v="0"/>
    <x v="3"/>
    <x v="3"/>
    <x v="7"/>
    <x v="1751"/>
    <x v="2"/>
    <x v="1"/>
    <x v="0"/>
  </r>
  <r>
    <x v="2586"/>
    <x v="2"/>
    <x v="4"/>
    <x v="3"/>
    <x v="2"/>
    <x v="0"/>
    <x v="0"/>
    <x v="2"/>
    <x v="2"/>
    <x v="7"/>
    <x v="1700"/>
    <x v="2"/>
    <x v="1"/>
    <x v="0"/>
  </r>
  <r>
    <x v="153"/>
    <x v="2"/>
    <x v="4"/>
    <x v="3"/>
    <x v="1"/>
    <x v="1"/>
    <x v="85"/>
    <x v="2"/>
    <x v="2"/>
    <x v="7"/>
    <x v="2865"/>
    <x v="3"/>
    <x v="1"/>
    <x v="0"/>
  </r>
  <r>
    <x v="1656"/>
    <x v="2"/>
    <x v="1"/>
    <x v="0"/>
    <x v="3"/>
    <x v="1"/>
    <x v="27"/>
    <x v="4"/>
    <x v="4"/>
    <x v="7"/>
    <x v="1893"/>
    <x v="3"/>
    <x v="1"/>
    <x v="0"/>
  </r>
  <r>
    <x v="1295"/>
    <x v="2"/>
    <x v="4"/>
    <x v="3"/>
    <x v="3"/>
    <x v="1"/>
    <x v="96"/>
    <x v="2"/>
    <x v="2"/>
    <x v="7"/>
    <x v="1454"/>
    <x v="2"/>
    <x v="1"/>
    <x v="0"/>
  </r>
  <r>
    <x v="687"/>
    <x v="2"/>
    <x v="1"/>
    <x v="3"/>
    <x v="1"/>
    <x v="1"/>
    <x v="224"/>
    <x v="2"/>
    <x v="2"/>
    <x v="7"/>
    <x v="557"/>
    <x v="2"/>
    <x v="1"/>
    <x v="0"/>
  </r>
  <r>
    <x v="2946"/>
    <x v="2"/>
    <x v="4"/>
    <x v="3"/>
    <x v="3"/>
    <x v="1"/>
    <x v="19"/>
    <x v="2"/>
    <x v="2"/>
    <x v="7"/>
    <x v="253"/>
    <x v="3"/>
    <x v="1"/>
    <x v="0"/>
  </r>
  <r>
    <x v="1741"/>
    <x v="2"/>
    <x v="1"/>
    <x v="3"/>
    <x v="3"/>
    <x v="1"/>
    <x v="12"/>
    <x v="2"/>
    <x v="1"/>
    <x v="7"/>
    <x v="1916"/>
    <x v="2"/>
    <x v="1"/>
    <x v="0"/>
  </r>
  <r>
    <x v="1540"/>
    <x v="2"/>
    <x v="5"/>
    <x v="3"/>
    <x v="1"/>
    <x v="1"/>
    <x v="194"/>
    <x v="2"/>
    <x v="2"/>
    <x v="7"/>
    <x v="690"/>
    <x v="2"/>
    <x v="1"/>
    <x v="0"/>
  </r>
  <r>
    <x v="1615"/>
    <x v="2"/>
    <x v="2"/>
    <x v="3"/>
    <x v="1"/>
    <x v="1"/>
    <x v="203"/>
    <x v="2"/>
    <x v="2"/>
    <x v="7"/>
    <x v="1922"/>
    <x v="2"/>
    <x v="1"/>
    <x v="0"/>
  </r>
  <r>
    <x v="513"/>
    <x v="2"/>
    <x v="0"/>
    <x v="1"/>
    <x v="1"/>
    <x v="1"/>
    <x v="89"/>
    <x v="1"/>
    <x v="0"/>
    <x v="7"/>
    <x v="1251"/>
    <x v="2"/>
    <x v="1"/>
    <x v="0"/>
  </r>
  <r>
    <x v="1246"/>
    <x v="2"/>
    <x v="4"/>
    <x v="0"/>
    <x v="3"/>
    <x v="1"/>
    <x v="43"/>
    <x v="4"/>
    <x v="4"/>
    <x v="7"/>
    <x v="165"/>
    <x v="2"/>
    <x v="1"/>
    <x v="0"/>
  </r>
  <r>
    <x v="1958"/>
    <x v="2"/>
    <x v="4"/>
    <x v="0"/>
    <x v="1"/>
    <x v="1"/>
    <x v="154"/>
    <x v="4"/>
    <x v="4"/>
    <x v="7"/>
    <x v="1449"/>
    <x v="3"/>
    <x v="1"/>
    <x v="0"/>
  </r>
  <r>
    <x v="1862"/>
    <x v="2"/>
    <x v="4"/>
    <x v="0"/>
    <x v="3"/>
    <x v="1"/>
    <x v="154"/>
    <x v="4"/>
    <x v="5"/>
    <x v="0"/>
    <x v="845"/>
    <x v="1"/>
    <x v="0"/>
    <x v="1"/>
  </r>
  <r>
    <x v="2871"/>
    <x v="2"/>
    <x v="4"/>
    <x v="0"/>
    <x v="1"/>
    <x v="1"/>
    <x v="84"/>
    <x v="4"/>
    <x v="4"/>
    <x v="7"/>
    <x v="1745"/>
    <x v="3"/>
    <x v="1"/>
    <x v="0"/>
  </r>
  <r>
    <x v="338"/>
    <x v="2"/>
    <x v="1"/>
    <x v="0"/>
    <x v="0"/>
    <x v="1"/>
    <x v="40"/>
    <x v="4"/>
    <x v="4"/>
    <x v="7"/>
    <x v="710"/>
    <x v="3"/>
    <x v="1"/>
    <x v="0"/>
  </r>
  <r>
    <x v="2186"/>
    <x v="2"/>
    <x v="0"/>
    <x v="0"/>
    <x v="1"/>
    <x v="1"/>
    <x v="122"/>
    <x v="4"/>
    <x v="3"/>
    <x v="7"/>
    <x v="1379"/>
    <x v="2"/>
    <x v="1"/>
    <x v="0"/>
  </r>
  <r>
    <x v="2212"/>
    <x v="2"/>
    <x v="4"/>
    <x v="3"/>
    <x v="2"/>
    <x v="1"/>
    <x v="71"/>
    <x v="2"/>
    <x v="2"/>
    <x v="7"/>
    <x v="783"/>
    <x v="2"/>
    <x v="1"/>
    <x v="0"/>
  </r>
  <r>
    <x v="19"/>
    <x v="2"/>
    <x v="2"/>
    <x v="3"/>
    <x v="0"/>
    <x v="1"/>
    <x v="38"/>
    <x v="2"/>
    <x v="2"/>
    <x v="7"/>
    <x v="1455"/>
    <x v="2"/>
    <x v="1"/>
    <x v="0"/>
  </r>
  <r>
    <x v="471"/>
    <x v="2"/>
    <x v="4"/>
    <x v="1"/>
    <x v="1"/>
    <x v="1"/>
    <x v="199"/>
    <x v="1"/>
    <x v="1"/>
    <x v="7"/>
    <x v="613"/>
    <x v="3"/>
    <x v="1"/>
    <x v="0"/>
  </r>
  <r>
    <x v="1972"/>
    <x v="2"/>
    <x v="2"/>
    <x v="3"/>
    <x v="1"/>
    <x v="1"/>
    <x v="242"/>
    <x v="2"/>
    <x v="2"/>
    <x v="7"/>
    <x v="978"/>
    <x v="2"/>
    <x v="1"/>
    <x v="0"/>
  </r>
  <r>
    <x v="1216"/>
    <x v="2"/>
    <x v="1"/>
    <x v="3"/>
    <x v="0"/>
    <x v="1"/>
    <x v="201"/>
    <x v="2"/>
    <x v="2"/>
    <x v="7"/>
    <x v="718"/>
    <x v="3"/>
    <x v="1"/>
    <x v="0"/>
  </r>
  <r>
    <x v="464"/>
    <x v="2"/>
    <x v="1"/>
    <x v="0"/>
    <x v="1"/>
    <x v="1"/>
    <x v="106"/>
    <x v="4"/>
    <x v="4"/>
    <x v="7"/>
    <x v="952"/>
    <x v="3"/>
    <x v="1"/>
    <x v="0"/>
  </r>
  <r>
    <x v="152"/>
    <x v="2"/>
    <x v="4"/>
    <x v="3"/>
    <x v="1"/>
    <x v="0"/>
    <x v="0"/>
    <x v="2"/>
    <x v="2"/>
    <x v="7"/>
    <x v="2276"/>
    <x v="2"/>
    <x v="1"/>
    <x v="0"/>
  </r>
  <r>
    <x v="1818"/>
    <x v="2"/>
    <x v="0"/>
    <x v="3"/>
    <x v="1"/>
    <x v="1"/>
    <x v="111"/>
    <x v="2"/>
    <x v="2"/>
    <x v="7"/>
    <x v="1867"/>
    <x v="2"/>
    <x v="1"/>
    <x v="0"/>
  </r>
  <r>
    <x v="1538"/>
    <x v="2"/>
    <x v="4"/>
    <x v="1"/>
    <x v="0"/>
    <x v="1"/>
    <x v="80"/>
    <x v="1"/>
    <x v="0"/>
    <x v="7"/>
    <x v="1235"/>
    <x v="2"/>
    <x v="1"/>
    <x v="0"/>
  </r>
  <r>
    <x v="266"/>
    <x v="2"/>
    <x v="1"/>
    <x v="0"/>
    <x v="1"/>
    <x v="1"/>
    <x v="88"/>
    <x v="4"/>
    <x v="4"/>
    <x v="7"/>
    <x v="1465"/>
    <x v="3"/>
    <x v="1"/>
    <x v="0"/>
  </r>
  <r>
    <x v="848"/>
    <x v="2"/>
    <x v="4"/>
    <x v="0"/>
    <x v="1"/>
    <x v="1"/>
    <x v="130"/>
    <x v="4"/>
    <x v="6"/>
    <x v="1"/>
    <x v="874"/>
    <x v="1"/>
    <x v="0"/>
    <x v="2"/>
  </r>
  <r>
    <x v="433"/>
    <x v="2"/>
    <x v="4"/>
    <x v="3"/>
    <x v="0"/>
    <x v="1"/>
    <x v="3"/>
    <x v="2"/>
    <x v="2"/>
    <x v="7"/>
    <x v="2108"/>
    <x v="2"/>
    <x v="1"/>
    <x v="0"/>
  </r>
  <r>
    <x v="883"/>
    <x v="2"/>
    <x v="4"/>
    <x v="0"/>
    <x v="0"/>
    <x v="1"/>
    <x v="83"/>
    <x v="4"/>
    <x v="3"/>
    <x v="7"/>
    <x v="1694"/>
    <x v="3"/>
    <x v="1"/>
    <x v="0"/>
  </r>
  <r>
    <x v="637"/>
    <x v="2"/>
    <x v="2"/>
    <x v="3"/>
    <x v="1"/>
    <x v="1"/>
    <x v="157"/>
    <x v="2"/>
    <x v="2"/>
    <x v="7"/>
    <x v="2360"/>
    <x v="2"/>
    <x v="1"/>
    <x v="0"/>
  </r>
  <r>
    <x v="2639"/>
    <x v="2"/>
    <x v="2"/>
    <x v="0"/>
    <x v="0"/>
    <x v="0"/>
    <x v="0"/>
    <x v="4"/>
    <x v="4"/>
    <x v="7"/>
    <x v="125"/>
    <x v="2"/>
    <x v="1"/>
    <x v="0"/>
  </r>
  <r>
    <x v="1730"/>
    <x v="2"/>
    <x v="0"/>
    <x v="1"/>
    <x v="0"/>
    <x v="0"/>
    <x v="0"/>
    <x v="1"/>
    <x v="1"/>
    <x v="7"/>
    <x v="476"/>
    <x v="2"/>
    <x v="1"/>
    <x v="0"/>
  </r>
  <r>
    <x v="66"/>
    <x v="2"/>
    <x v="2"/>
    <x v="3"/>
    <x v="3"/>
    <x v="1"/>
    <x v="143"/>
    <x v="2"/>
    <x v="2"/>
    <x v="7"/>
    <x v="853"/>
    <x v="3"/>
    <x v="1"/>
    <x v="0"/>
  </r>
  <r>
    <x v="2211"/>
    <x v="2"/>
    <x v="4"/>
    <x v="2"/>
    <x v="1"/>
    <x v="0"/>
    <x v="0"/>
    <x v="1"/>
    <x v="1"/>
    <x v="7"/>
    <x v="2915"/>
    <x v="2"/>
    <x v="1"/>
    <x v="0"/>
  </r>
  <r>
    <x v="1100"/>
    <x v="2"/>
    <x v="2"/>
    <x v="3"/>
    <x v="0"/>
    <x v="1"/>
    <x v="72"/>
    <x v="2"/>
    <x v="2"/>
    <x v="7"/>
    <x v="1931"/>
    <x v="3"/>
    <x v="1"/>
    <x v="0"/>
  </r>
  <r>
    <x v="1537"/>
    <x v="2"/>
    <x v="4"/>
    <x v="3"/>
    <x v="3"/>
    <x v="1"/>
    <x v="38"/>
    <x v="2"/>
    <x v="2"/>
    <x v="7"/>
    <x v="2410"/>
    <x v="3"/>
    <x v="1"/>
    <x v="0"/>
  </r>
  <r>
    <x v="1214"/>
    <x v="2"/>
    <x v="4"/>
    <x v="3"/>
    <x v="1"/>
    <x v="1"/>
    <x v="86"/>
    <x v="2"/>
    <x v="2"/>
    <x v="7"/>
    <x v="1433"/>
    <x v="2"/>
    <x v="1"/>
    <x v="0"/>
  </r>
  <r>
    <x v="296"/>
    <x v="2"/>
    <x v="4"/>
    <x v="3"/>
    <x v="3"/>
    <x v="1"/>
    <x v="95"/>
    <x v="2"/>
    <x v="2"/>
    <x v="7"/>
    <x v="596"/>
    <x v="3"/>
    <x v="1"/>
    <x v="0"/>
  </r>
  <r>
    <x v="662"/>
    <x v="2"/>
    <x v="4"/>
    <x v="3"/>
    <x v="1"/>
    <x v="1"/>
    <x v="150"/>
    <x v="2"/>
    <x v="2"/>
    <x v="7"/>
    <x v="1860"/>
    <x v="2"/>
    <x v="1"/>
    <x v="0"/>
  </r>
  <r>
    <x v="1825"/>
    <x v="2"/>
    <x v="1"/>
    <x v="0"/>
    <x v="1"/>
    <x v="1"/>
    <x v="160"/>
    <x v="4"/>
    <x v="4"/>
    <x v="7"/>
    <x v="1637"/>
    <x v="2"/>
    <x v="1"/>
    <x v="0"/>
  </r>
  <r>
    <x v="2803"/>
    <x v="2"/>
    <x v="5"/>
    <x v="3"/>
    <x v="0"/>
    <x v="1"/>
    <x v="24"/>
    <x v="2"/>
    <x v="2"/>
    <x v="7"/>
    <x v="1124"/>
    <x v="2"/>
    <x v="1"/>
    <x v="0"/>
  </r>
  <r>
    <x v="1004"/>
    <x v="2"/>
    <x v="4"/>
    <x v="3"/>
    <x v="1"/>
    <x v="1"/>
    <x v="174"/>
    <x v="2"/>
    <x v="2"/>
    <x v="7"/>
    <x v="1097"/>
    <x v="3"/>
    <x v="1"/>
    <x v="0"/>
  </r>
  <r>
    <x v="516"/>
    <x v="2"/>
    <x v="5"/>
    <x v="1"/>
    <x v="1"/>
    <x v="1"/>
    <x v="119"/>
    <x v="1"/>
    <x v="1"/>
    <x v="7"/>
    <x v="1798"/>
    <x v="2"/>
    <x v="1"/>
    <x v="0"/>
  </r>
  <r>
    <x v="1839"/>
    <x v="2"/>
    <x v="4"/>
    <x v="3"/>
    <x v="1"/>
    <x v="1"/>
    <x v="103"/>
    <x v="2"/>
    <x v="2"/>
    <x v="7"/>
    <x v="2657"/>
    <x v="3"/>
    <x v="1"/>
    <x v="0"/>
  </r>
  <r>
    <x v="43"/>
    <x v="2"/>
    <x v="4"/>
    <x v="3"/>
    <x v="1"/>
    <x v="1"/>
    <x v="207"/>
    <x v="2"/>
    <x v="2"/>
    <x v="7"/>
    <x v="2092"/>
    <x v="3"/>
    <x v="1"/>
    <x v="0"/>
  </r>
  <r>
    <x v="2764"/>
    <x v="2"/>
    <x v="4"/>
    <x v="1"/>
    <x v="0"/>
    <x v="1"/>
    <x v="108"/>
    <x v="1"/>
    <x v="0"/>
    <x v="7"/>
    <x v="1125"/>
    <x v="3"/>
    <x v="1"/>
    <x v="0"/>
  </r>
  <r>
    <x v="2409"/>
    <x v="2"/>
    <x v="4"/>
    <x v="1"/>
    <x v="0"/>
    <x v="1"/>
    <x v="58"/>
    <x v="1"/>
    <x v="1"/>
    <x v="7"/>
    <x v="164"/>
    <x v="2"/>
    <x v="1"/>
    <x v="0"/>
  </r>
  <r>
    <x v="2486"/>
    <x v="2"/>
    <x v="4"/>
    <x v="3"/>
    <x v="0"/>
    <x v="1"/>
    <x v="51"/>
    <x v="2"/>
    <x v="2"/>
    <x v="7"/>
    <x v="2578"/>
    <x v="3"/>
    <x v="1"/>
    <x v="0"/>
  </r>
  <r>
    <x v="880"/>
    <x v="2"/>
    <x v="1"/>
    <x v="3"/>
    <x v="0"/>
    <x v="0"/>
    <x v="0"/>
    <x v="2"/>
    <x v="2"/>
    <x v="7"/>
    <x v="1807"/>
    <x v="3"/>
    <x v="1"/>
    <x v="0"/>
  </r>
  <r>
    <x v="2145"/>
    <x v="2"/>
    <x v="4"/>
    <x v="3"/>
    <x v="1"/>
    <x v="1"/>
    <x v="133"/>
    <x v="2"/>
    <x v="2"/>
    <x v="7"/>
    <x v="2433"/>
    <x v="3"/>
    <x v="1"/>
    <x v="0"/>
  </r>
  <r>
    <x v="2074"/>
    <x v="2"/>
    <x v="4"/>
    <x v="1"/>
    <x v="0"/>
    <x v="1"/>
    <x v="128"/>
    <x v="1"/>
    <x v="1"/>
    <x v="7"/>
    <x v="1701"/>
    <x v="2"/>
    <x v="1"/>
    <x v="0"/>
  </r>
  <r>
    <x v="689"/>
    <x v="2"/>
    <x v="1"/>
    <x v="3"/>
    <x v="1"/>
    <x v="1"/>
    <x v="139"/>
    <x v="2"/>
    <x v="2"/>
    <x v="7"/>
    <x v="289"/>
    <x v="2"/>
    <x v="1"/>
    <x v="0"/>
  </r>
  <r>
    <x v="917"/>
    <x v="2"/>
    <x v="2"/>
    <x v="1"/>
    <x v="1"/>
    <x v="0"/>
    <x v="0"/>
    <x v="0"/>
    <x v="0"/>
    <x v="7"/>
    <x v="35"/>
    <x v="2"/>
    <x v="1"/>
    <x v="0"/>
  </r>
  <r>
    <x v="2046"/>
    <x v="2"/>
    <x v="4"/>
    <x v="3"/>
    <x v="1"/>
    <x v="1"/>
    <x v="92"/>
    <x v="2"/>
    <x v="3"/>
    <x v="0"/>
    <x v="2790"/>
    <x v="1"/>
    <x v="0"/>
    <x v="1"/>
  </r>
  <r>
    <x v="1644"/>
    <x v="2"/>
    <x v="2"/>
    <x v="3"/>
    <x v="3"/>
    <x v="1"/>
    <x v="36"/>
    <x v="2"/>
    <x v="2"/>
    <x v="7"/>
    <x v="2324"/>
    <x v="2"/>
    <x v="1"/>
    <x v="0"/>
  </r>
  <r>
    <x v="2925"/>
    <x v="2"/>
    <x v="1"/>
    <x v="3"/>
    <x v="1"/>
    <x v="1"/>
    <x v="243"/>
    <x v="2"/>
    <x v="2"/>
    <x v="7"/>
    <x v="2829"/>
    <x v="3"/>
    <x v="1"/>
    <x v="0"/>
  </r>
  <r>
    <x v="1058"/>
    <x v="2"/>
    <x v="5"/>
    <x v="3"/>
    <x v="2"/>
    <x v="1"/>
    <x v="120"/>
    <x v="2"/>
    <x v="1"/>
    <x v="7"/>
    <x v="1137"/>
    <x v="3"/>
    <x v="1"/>
    <x v="0"/>
  </r>
  <r>
    <x v="1115"/>
    <x v="2"/>
    <x v="4"/>
    <x v="3"/>
    <x v="1"/>
    <x v="0"/>
    <x v="0"/>
    <x v="1"/>
    <x v="0"/>
    <x v="7"/>
    <x v="1104"/>
    <x v="2"/>
    <x v="1"/>
    <x v="0"/>
  </r>
  <r>
    <x v="308"/>
    <x v="2"/>
    <x v="1"/>
    <x v="3"/>
    <x v="0"/>
    <x v="1"/>
    <x v="74"/>
    <x v="2"/>
    <x v="1"/>
    <x v="7"/>
    <x v="1445"/>
    <x v="2"/>
    <x v="1"/>
    <x v="0"/>
  </r>
  <r>
    <x v="495"/>
    <x v="2"/>
    <x v="0"/>
    <x v="0"/>
    <x v="1"/>
    <x v="1"/>
    <x v="78"/>
    <x v="4"/>
    <x v="4"/>
    <x v="7"/>
    <x v="2009"/>
    <x v="3"/>
    <x v="1"/>
    <x v="0"/>
  </r>
  <r>
    <x v="2020"/>
    <x v="2"/>
    <x v="4"/>
    <x v="0"/>
    <x v="1"/>
    <x v="1"/>
    <x v="250"/>
    <x v="4"/>
    <x v="7"/>
    <x v="4"/>
    <x v="2172"/>
    <x v="1"/>
    <x v="0"/>
    <x v="3"/>
  </r>
  <r>
    <x v="1150"/>
    <x v="2"/>
    <x v="1"/>
    <x v="3"/>
    <x v="3"/>
    <x v="1"/>
    <x v="20"/>
    <x v="2"/>
    <x v="1"/>
    <x v="7"/>
    <x v="1475"/>
    <x v="3"/>
    <x v="1"/>
    <x v="0"/>
  </r>
  <r>
    <x v="2134"/>
    <x v="2"/>
    <x v="4"/>
    <x v="3"/>
    <x v="1"/>
    <x v="1"/>
    <x v="204"/>
    <x v="2"/>
    <x v="2"/>
    <x v="7"/>
    <x v="2511"/>
    <x v="2"/>
    <x v="1"/>
    <x v="0"/>
  </r>
  <r>
    <x v="623"/>
    <x v="2"/>
    <x v="4"/>
    <x v="3"/>
    <x v="1"/>
    <x v="0"/>
    <x v="0"/>
    <x v="2"/>
    <x v="2"/>
    <x v="7"/>
    <x v="505"/>
    <x v="2"/>
    <x v="1"/>
    <x v="0"/>
  </r>
  <r>
    <x v="1212"/>
    <x v="2"/>
    <x v="2"/>
    <x v="3"/>
    <x v="2"/>
    <x v="1"/>
    <x v="22"/>
    <x v="2"/>
    <x v="2"/>
    <x v="7"/>
    <x v="1024"/>
    <x v="2"/>
    <x v="1"/>
    <x v="0"/>
  </r>
  <r>
    <x v="1611"/>
    <x v="2"/>
    <x v="3"/>
    <x v="0"/>
    <x v="1"/>
    <x v="1"/>
    <x v="120"/>
    <x v="4"/>
    <x v="4"/>
    <x v="7"/>
    <x v="1334"/>
    <x v="2"/>
    <x v="1"/>
    <x v="0"/>
  </r>
  <r>
    <x v="96"/>
    <x v="2"/>
    <x v="1"/>
    <x v="0"/>
    <x v="1"/>
    <x v="1"/>
    <x v="92"/>
    <x v="4"/>
    <x v="4"/>
    <x v="7"/>
    <x v="698"/>
    <x v="3"/>
    <x v="1"/>
    <x v="0"/>
  </r>
  <r>
    <x v="669"/>
    <x v="2"/>
    <x v="2"/>
    <x v="0"/>
    <x v="1"/>
    <x v="0"/>
    <x v="0"/>
    <x v="4"/>
    <x v="4"/>
    <x v="7"/>
    <x v="1589"/>
    <x v="3"/>
    <x v="1"/>
    <x v="0"/>
  </r>
  <r>
    <x v="2541"/>
    <x v="2"/>
    <x v="4"/>
    <x v="1"/>
    <x v="2"/>
    <x v="1"/>
    <x v="103"/>
    <x v="1"/>
    <x v="1"/>
    <x v="7"/>
    <x v="1969"/>
    <x v="3"/>
    <x v="1"/>
    <x v="0"/>
  </r>
  <r>
    <x v="318"/>
    <x v="2"/>
    <x v="1"/>
    <x v="3"/>
    <x v="1"/>
    <x v="1"/>
    <x v="75"/>
    <x v="2"/>
    <x v="2"/>
    <x v="7"/>
    <x v="120"/>
    <x v="3"/>
    <x v="1"/>
    <x v="0"/>
  </r>
  <r>
    <x v="1137"/>
    <x v="2"/>
    <x v="4"/>
    <x v="1"/>
    <x v="0"/>
    <x v="0"/>
    <x v="0"/>
    <x v="0"/>
    <x v="0"/>
    <x v="7"/>
    <x v="62"/>
    <x v="2"/>
    <x v="1"/>
    <x v="0"/>
  </r>
  <r>
    <x v="431"/>
    <x v="2"/>
    <x v="2"/>
    <x v="0"/>
    <x v="2"/>
    <x v="0"/>
    <x v="0"/>
    <x v="3"/>
    <x v="3"/>
    <x v="7"/>
    <x v="76"/>
    <x v="3"/>
    <x v="1"/>
    <x v="0"/>
  </r>
  <r>
    <x v="1533"/>
    <x v="2"/>
    <x v="4"/>
    <x v="0"/>
    <x v="1"/>
    <x v="0"/>
    <x v="0"/>
    <x v="3"/>
    <x v="3"/>
    <x v="7"/>
    <x v="1255"/>
    <x v="2"/>
    <x v="1"/>
    <x v="0"/>
  </r>
  <r>
    <x v="2469"/>
    <x v="2"/>
    <x v="2"/>
    <x v="1"/>
    <x v="1"/>
    <x v="1"/>
    <x v="119"/>
    <x v="1"/>
    <x v="1"/>
    <x v="7"/>
    <x v="2456"/>
    <x v="3"/>
    <x v="1"/>
    <x v="0"/>
  </r>
  <r>
    <x v="1313"/>
    <x v="2"/>
    <x v="1"/>
    <x v="0"/>
    <x v="1"/>
    <x v="1"/>
    <x v="174"/>
    <x v="4"/>
    <x v="4"/>
    <x v="7"/>
    <x v="1296"/>
    <x v="2"/>
    <x v="1"/>
    <x v="0"/>
  </r>
  <r>
    <x v="1028"/>
    <x v="2"/>
    <x v="4"/>
    <x v="1"/>
    <x v="0"/>
    <x v="1"/>
    <x v="69"/>
    <x v="1"/>
    <x v="1"/>
    <x v="7"/>
    <x v="2803"/>
    <x v="2"/>
    <x v="1"/>
    <x v="0"/>
  </r>
  <r>
    <x v="2236"/>
    <x v="2"/>
    <x v="4"/>
    <x v="3"/>
    <x v="1"/>
    <x v="0"/>
    <x v="0"/>
    <x v="2"/>
    <x v="2"/>
    <x v="7"/>
    <x v="1495"/>
    <x v="3"/>
    <x v="1"/>
    <x v="0"/>
  </r>
  <r>
    <x v="810"/>
    <x v="2"/>
    <x v="1"/>
    <x v="1"/>
    <x v="1"/>
    <x v="1"/>
    <x v="121"/>
    <x v="1"/>
    <x v="1"/>
    <x v="7"/>
    <x v="191"/>
    <x v="3"/>
    <x v="1"/>
    <x v="0"/>
  </r>
  <r>
    <x v="603"/>
    <x v="2"/>
    <x v="4"/>
    <x v="0"/>
    <x v="0"/>
    <x v="1"/>
    <x v="22"/>
    <x v="4"/>
    <x v="4"/>
    <x v="7"/>
    <x v="281"/>
    <x v="2"/>
    <x v="1"/>
    <x v="0"/>
  </r>
  <r>
    <x v="104"/>
    <x v="2"/>
    <x v="2"/>
    <x v="3"/>
    <x v="1"/>
    <x v="0"/>
    <x v="0"/>
    <x v="1"/>
    <x v="1"/>
    <x v="7"/>
    <x v="22"/>
    <x v="3"/>
    <x v="1"/>
    <x v="0"/>
  </r>
  <r>
    <x v="1298"/>
    <x v="2"/>
    <x v="4"/>
    <x v="3"/>
    <x v="1"/>
    <x v="1"/>
    <x v="125"/>
    <x v="2"/>
    <x v="2"/>
    <x v="7"/>
    <x v="257"/>
    <x v="3"/>
    <x v="1"/>
    <x v="0"/>
  </r>
  <r>
    <x v="2638"/>
    <x v="2"/>
    <x v="2"/>
    <x v="0"/>
    <x v="0"/>
    <x v="1"/>
    <x v="66"/>
    <x v="4"/>
    <x v="3"/>
    <x v="7"/>
    <x v="2624"/>
    <x v="2"/>
    <x v="1"/>
    <x v="0"/>
  </r>
  <r>
    <x v="2208"/>
    <x v="2"/>
    <x v="2"/>
    <x v="0"/>
    <x v="0"/>
    <x v="1"/>
    <x v="36"/>
    <x v="4"/>
    <x v="4"/>
    <x v="7"/>
    <x v="1218"/>
    <x v="2"/>
    <x v="1"/>
    <x v="0"/>
  </r>
  <r>
    <x v="2317"/>
    <x v="2"/>
    <x v="4"/>
    <x v="1"/>
    <x v="0"/>
    <x v="1"/>
    <x v="24"/>
    <x v="1"/>
    <x v="1"/>
    <x v="7"/>
    <x v="1596"/>
    <x v="2"/>
    <x v="1"/>
    <x v="0"/>
  </r>
  <r>
    <x v="1331"/>
    <x v="2"/>
    <x v="4"/>
    <x v="3"/>
    <x v="1"/>
    <x v="1"/>
    <x v="99"/>
    <x v="2"/>
    <x v="2"/>
    <x v="7"/>
    <x v="2572"/>
    <x v="2"/>
    <x v="1"/>
    <x v="0"/>
  </r>
  <r>
    <x v="1130"/>
    <x v="2"/>
    <x v="4"/>
    <x v="2"/>
    <x v="1"/>
    <x v="0"/>
    <x v="0"/>
    <x v="0"/>
    <x v="0"/>
    <x v="7"/>
    <x v="2707"/>
    <x v="3"/>
    <x v="1"/>
    <x v="0"/>
  </r>
  <r>
    <x v="2888"/>
    <x v="2"/>
    <x v="4"/>
    <x v="3"/>
    <x v="1"/>
    <x v="1"/>
    <x v="119"/>
    <x v="2"/>
    <x v="2"/>
    <x v="7"/>
    <x v="433"/>
    <x v="2"/>
    <x v="1"/>
    <x v="0"/>
  </r>
  <r>
    <x v="2247"/>
    <x v="2"/>
    <x v="2"/>
    <x v="2"/>
    <x v="1"/>
    <x v="1"/>
    <x v="202"/>
    <x v="1"/>
    <x v="1"/>
    <x v="7"/>
    <x v="2798"/>
    <x v="3"/>
    <x v="1"/>
    <x v="0"/>
  </r>
  <r>
    <x v="725"/>
    <x v="2"/>
    <x v="4"/>
    <x v="1"/>
    <x v="0"/>
    <x v="1"/>
    <x v="70"/>
    <x v="1"/>
    <x v="1"/>
    <x v="7"/>
    <x v="1191"/>
    <x v="3"/>
    <x v="1"/>
    <x v="0"/>
  </r>
  <r>
    <x v="1169"/>
    <x v="2"/>
    <x v="2"/>
    <x v="0"/>
    <x v="3"/>
    <x v="0"/>
    <x v="0"/>
    <x v="3"/>
    <x v="3"/>
    <x v="7"/>
    <x v="836"/>
    <x v="2"/>
    <x v="1"/>
    <x v="0"/>
  </r>
  <r>
    <x v="2771"/>
    <x v="2"/>
    <x v="3"/>
    <x v="0"/>
    <x v="0"/>
    <x v="1"/>
    <x v="67"/>
    <x v="4"/>
    <x v="4"/>
    <x v="7"/>
    <x v="1425"/>
    <x v="3"/>
    <x v="1"/>
    <x v="0"/>
  </r>
  <r>
    <x v="213"/>
    <x v="2"/>
    <x v="4"/>
    <x v="3"/>
    <x v="0"/>
    <x v="1"/>
    <x v="19"/>
    <x v="2"/>
    <x v="2"/>
    <x v="7"/>
    <x v="2236"/>
    <x v="2"/>
    <x v="1"/>
    <x v="0"/>
  </r>
  <r>
    <x v="739"/>
    <x v="2"/>
    <x v="4"/>
    <x v="3"/>
    <x v="1"/>
    <x v="0"/>
    <x v="0"/>
    <x v="1"/>
    <x v="1"/>
    <x v="7"/>
    <x v="91"/>
    <x v="2"/>
    <x v="1"/>
    <x v="0"/>
  </r>
  <r>
    <x v="178"/>
    <x v="2"/>
    <x v="1"/>
    <x v="1"/>
    <x v="0"/>
    <x v="1"/>
    <x v="181"/>
    <x v="1"/>
    <x v="3"/>
    <x v="3"/>
    <x v="2931"/>
    <x v="1"/>
    <x v="0"/>
    <x v="2"/>
  </r>
  <r>
    <x v="2357"/>
    <x v="2"/>
    <x v="2"/>
    <x v="3"/>
    <x v="0"/>
    <x v="0"/>
    <x v="0"/>
    <x v="1"/>
    <x v="1"/>
    <x v="7"/>
    <x v="2243"/>
    <x v="2"/>
    <x v="1"/>
    <x v="0"/>
  </r>
  <r>
    <x v="2577"/>
    <x v="2"/>
    <x v="4"/>
    <x v="3"/>
    <x v="0"/>
    <x v="1"/>
    <x v="294"/>
    <x v="2"/>
    <x v="2"/>
    <x v="7"/>
    <x v="2399"/>
    <x v="3"/>
    <x v="1"/>
    <x v="0"/>
  </r>
  <r>
    <x v="1162"/>
    <x v="2"/>
    <x v="3"/>
    <x v="3"/>
    <x v="0"/>
    <x v="1"/>
    <x v="118"/>
    <x v="2"/>
    <x v="2"/>
    <x v="7"/>
    <x v="1737"/>
    <x v="2"/>
    <x v="1"/>
    <x v="0"/>
  </r>
  <r>
    <x v="432"/>
    <x v="2"/>
    <x v="2"/>
    <x v="1"/>
    <x v="1"/>
    <x v="1"/>
    <x v="134"/>
    <x v="1"/>
    <x v="4"/>
    <x v="0"/>
    <x v="797"/>
    <x v="1"/>
    <x v="0"/>
    <x v="3"/>
  </r>
  <r>
    <x v="1515"/>
    <x v="2"/>
    <x v="1"/>
    <x v="3"/>
    <x v="1"/>
    <x v="1"/>
    <x v="173"/>
    <x v="2"/>
    <x v="5"/>
    <x v="3"/>
    <x v="534"/>
    <x v="0"/>
    <x v="0"/>
    <x v="3"/>
  </r>
  <r>
    <x v="985"/>
    <x v="2"/>
    <x v="4"/>
    <x v="1"/>
    <x v="1"/>
    <x v="1"/>
    <x v="208"/>
    <x v="1"/>
    <x v="1"/>
    <x v="7"/>
    <x v="642"/>
    <x v="2"/>
    <x v="1"/>
    <x v="0"/>
  </r>
  <r>
    <x v="2181"/>
    <x v="2"/>
    <x v="4"/>
    <x v="3"/>
    <x v="1"/>
    <x v="1"/>
    <x v="183"/>
    <x v="2"/>
    <x v="2"/>
    <x v="7"/>
    <x v="1579"/>
    <x v="3"/>
    <x v="1"/>
    <x v="0"/>
  </r>
  <r>
    <x v="2137"/>
    <x v="2"/>
    <x v="4"/>
    <x v="3"/>
    <x v="1"/>
    <x v="1"/>
    <x v="144"/>
    <x v="2"/>
    <x v="2"/>
    <x v="7"/>
    <x v="619"/>
    <x v="2"/>
    <x v="1"/>
    <x v="0"/>
  </r>
  <r>
    <x v="944"/>
    <x v="2"/>
    <x v="0"/>
    <x v="3"/>
    <x v="1"/>
    <x v="1"/>
    <x v="122"/>
    <x v="2"/>
    <x v="2"/>
    <x v="7"/>
    <x v="2000"/>
    <x v="3"/>
    <x v="1"/>
    <x v="0"/>
  </r>
  <r>
    <x v="2952"/>
    <x v="2"/>
    <x v="1"/>
    <x v="3"/>
    <x v="2"/>
    <x v="1"/>
    <x v="237"/>
    <x v="2"/>
    <x v="2"/>
    <x v="7"/>
    <x v="958"/>
    <x v="2"/>
    <x v="1"/>
    <x v="0"/>
  </r>
  <r>
    <x v="1883"/>
    <x v="2"/>
    <x v="1"/>
    <x v="0"/>
    <x v="1"/>
    <x v="1"/>
    <x v="88"/>
    <x v="4"/>
    <x v="3"/>
    <x v="7"/>
    <x v="1763"/>
    <x v="3"/>
    <x v="1"/>
    <x v="0"/>
  </r>
  <r>
    <x v="1885"/>
    <x v="2"/>
    <x v="4"/>
    <x v="2"/>
    <x v="2"/>
    <x v="1"/>
    <x v="74"/>
    <x v="1"/>
    <x v="1"/>
    <x v="7"/>
    <x v="2711"/>
    <x v="2"/>
    <x v="1"/>
    <x v="0"/>
  </r>
  <r>
    <x v="85"/>
    <x v="2"/>
    <x v="1"/>
    <x v="3"/>
    <x v="1"/>
    <x v="1"/>
    <x v="128"/>
    <x v="2"/>
    <x v="2"/>
    <x v="7"/>
    <x v="1971"/>
    <x v="2"/>
    <x v="1"/>
    <x v="0"/>
  </r>
  <r>
    <x v="590"/>
    <x v="2"/>
    <x v="3"/>
    <x v="3"/>
    <x v="1"/>
    <x v="1"/>
    <x v="112"/>
    <x v="2"/>
    <x v="2"/>
    <x v="7"/>
    <x v="1958"/>
    <x v="3"/>
    <x v="1"/>
    <x v="0"/>
  </r>
  <r>
    <x v="2645"/>
    <x v="2"/>
    <x v="1"/>
    <x v="1"/>
    <x v="1"/>
    <x v="1"/>
    <x v="74"/>
    <x v="1"/>
    <x v="4"/>
    <x v="1"/>
    <x v="1387"/>
    <x v="1"/>
    <x v="0"/>
    <x v="3"/>
  </r>
  <r>
    <x v="469"/>
    <x v="2"/>
    <x v="4"/>
    <x v="3"/>
    <x v="0"/>
    <x v="1"/>
    <x v="156"/>
    <x v="2"/>
    <x v="2"/>
    <x v="7"/>
    <x v="1309"/>
    <x v="2"/>
    <x v="1"/>
    <x v="0"/>
  </r>
  <r>
    <x v="1598"/>
    <x v="2"/>
    <x v="4"/>
    <x v="3"/>
    <x v="1"/>
    <x v="0"/>
    <x v="0"/>
    <x v="1"/>
    <x v="1"/>
    <x v="7"/>
    <x v="2081"/>
    <x v="1"/>
    <x v="1"/>
    <x v="0"/>
  </r>
  <r>
    <x v="477"/>
    <x v="2"/>
    <x v="2"/>
    <x v="0"/>
    <x v="3"/>
    <x v="0"/>
    <x v="0"/>
    <x v="3"/>
    <x v="3"/>
    <x v="7"/>
    <x v="126"/>
    <x v="2"/>
    <x v="1"/>
    <x v="0"/>
  </r>
  <r>
    <x v="2308"/>
    <x v="2"/>
    <x v="4"/>
    <x v="3"/>
    <x v="3"/>
    <x v="0"/>
    <x v="0"/>
    <x v="2"/>
    <x v="2"/>
    <x v="7"/>
    <x v="2340"/>
    <x v="2"/>
    <x v="1"/>
    <x v="0"/>
  </r>
  <r>
    <x v="2154"/>
    <x v="2"/>
    <x v="4"/>
    <x v="0"/>
    <x v="3"/>
    <x v="1"/>
    <x v="45"/>
    <x v="4"/>
    <x v="4"/>
    <x v="7"/>
    <x v="1089"/>
    <x v="2"/>
    <x v="1"/>
    <x v="0"/>
  </r>
  <r>
    <x v="1629"/>
    <x v="2"/>
    <x v="1"/>
    <x v="3"/>
    <x v="1"/>
    <x v="1"/>
    <x v="115"/>
    <x v="2"/>
    <x v="5"/>
    <x v="4"/>
    <x v="2390"/>
    <x v="2"/>
    <x v="0"/>
    <x v="3"/>
  </r>
  <r>
    <x v="2039"/>
    <x v="2"/>
    <x v="4"/>
    <x v="3"/>
    <x v="3"/>
    <x v="1"/>
    <x v="57"/>
    <x v="2"/>
    <x v="2"/>
    <x v="7"/>
    <x v="2147"/>
    <x v="2"/>
    <x v="1"/>
    <x v="0"/>
  </r>
  <r>
    <x v="148"/>
    <x v="2"/>
    <x v="1"/>
    <x v="3"/>
    <x v="1"/>
    <x v="1"/>
    <x v="224"/>
    <x v="2"/>
    <x v="2"/>
    <x v="7"/>
    <x v="1776"/>
    <x v="3"/>
    <x v="1"/>
    <x v="0"/>
  </r>
  <r>
    <x v="2392"/>
    <x v="2"/>
    <x v="4"/>
    <x v="3"/>
    <x v="0"/>
    <x v="1"/>
    <x v="36"/>
    <x v="2"/>
    <x v="2"/>
    <x v="7"/>
    <x v="492"/>
    <x v="2"/>
    <x v="1"/>
    <x v="0"/>
  </r>
  <r>
    <x v="1977"/>
    <x v="2"/>
    <x v="4"/>
    <x v="1"/>
    <x v="1"/>
    <x v="0"/>
    <x v="0"/>
    <x v="0"/>
    <x v="0"/>
    <x v="7"/>
    <x v="82"/>
    <x v="2"/>
    <x v="1"/>
    <x v="0"/>
  </r>
  <r>
    <x v="428"/>
    <x v="2"/>
    <x v="5"/>
    <x v="0"/>
    <x v="3"/>
    <x v="1"/>
    <x v="119"/>
    <x v="4"/>
    <x v="4"/>
    <x v="7"/>
    <x v="1220"/>
    <x v="2"/>
    <x v="1"/>
    <x v="0"/>
  </r>
  <r>
    <x v="1558"/>
    <x v="2"/>
    <x v="4"/>
    <x v="0"/>
    <x v="1"/>
    <x v="1"/>
    <x v="132"/>
    <x v="4"/>
    <x v="4"/>
    <x v="7"/>
    <x v="982"/>
    <x v="3"/>
    <x v="1"/>
    <x v="0"/>
  </r>
  <r>
    <x v="585"/>
    <x v="2"/>
    <x v="4"/>
    <x v="0"/>
    <x v="1"/>
    <x v="1"/>
    <x v="83"/>
    <x v="4"/>
    <x v="3"/>
    <x v="7"/>
    <x v="2142"/>
    <x v="2"/>
    <x v="1"/>
    <x v="0"/>
  </r>
  <r>
    <x v="615"/>
    <x v="2"/>
    <x v="4"/>
    <x v="1"/>
    <x v="1"/>
    <x v="1"/>
    <x v="123"/>
    <x v="1"/>
    <x v="0"/>
    <x v="7"/>
    <x v="2421"/>
    <x v="2"/>
    <x v="1"/>
    <x v="0"/>
  </r>
  <r>
    <x v="2189"/>
    <x v="2"/>
    <x v="1"/>
    <x v="3"/>
    <x v="0"/>
    <x v="1"/>
    <x v="83"/>
    <x v="2"/>
    <x v="2"/>
    <x v="7"/>
    <x v="2891"/>
    <x v="2"/>
    <x v="1"/>
    <x v="0"/>
  </r>
  <r>
    <x v="2015"/>
    <x v="2"/>
    <x v="4"/>
    <x v="1"/>
    <x v="0"/>
    <x v="1"/>
    <x v="100"/>
    <x v="1"/>
    <x v="1"/>
    <x v="7"/>
    <x v="1185"/>
    <x v="2"/>
    <x v="1"/>
    <x v="0"/>
  </r>
  <r>
    <x v="2503"/>
    <x v="2"/>
    <x v="4"/>
    <x v="3"/>
    <x v="1"/>
    <x v="0"/>
    <x v="0"/>
    <x v="2"/>
    <x v="2"/>
    <x v="7"/>
    <x v="1750"/>
    <x v="3"/>
    <x v="1"/>
    <x v="0"/>
  </r>
  <r>
    <x v="1991"/>
    <x v="2"/>
    <x v="4"/>
    <x v="0"/>
    <x v="1"/>
    <x v="1"/>
    <x v="247"/>
    <x v="4"/>
    <x v="4"/>
    <x v="7"/>
    <x v="1003"/>
    <x v="4"/>
    <x v="1"/>
    <x v="0"/>
  </r>
  <r>
    <x v="2836"/>
    <x v="2"/>
    <x v="2"/>
    <x v="1"/>
    <x v="0"/>
    <x v="0"/>
    <x v="0"/>
    <x v="1"/>
    <x v="1"/>
    <x v="7"/>
    <x v="1844"/>
    <x v="2"/>
    <x v="1"/>
    <x v="0"/>
  </r>
  <r>
    <x v="372"/>
    <x v="2"/>
    <x v="4"/>
    <x v="2"/>
    <x v="1"/>
    <x v="1"/>
    <x v="121"/>
    <x v="1"/>
    <x v="1"/>
    <x v="7"/>
    <x v="2841"/>
    <x v="2"/>
    <x v="1"/>
    <x v="0"/>
  </r>
  <r>
    <x v="1816"/>
    <x v="2"/>
    <x v="5"/>
    <x v="3"/>
    <x v="1"/>
    <x v="0"/>
    <x v="0"/>
    <x v="1"/>
    <x v="3"/>
    <x v="2"/>
    <x v="39"/>
    <x v="1"/>
    <x v="0"/>
    <x v="2"/>
  </r>
  <r>
    <x v="1356"/>
    <x v="2"/>
    <x v="2"/>
    <x v="3"/>
    <x v="1"/>
    <x v="1"/>
    <x v="160"/>
    <x v="2"/>
    <x v="2"/>
    <x v="7"/>
    <x v="2559"/>
    <x v="2"/>
    <x v="1"/>
    <x v="0"/>
  </r>
  <r>
    <x v="1000"/>
    <x v="2"/>
    <x v="4"/>
    <x v="3"/>
    <x v="0"/>
    <x v="1"/>
    <x v="110"/>
    <x v="2"/>
    <x v="2"/>
    <x v="7"/>
    <x v="1105"/>
    <x v="1"/>
    <x v="1"/>
    <x v="0"/>
  </r>
  <r>
    <x v="1155"/>
    <x v="2"/>
    <x v="2"/>
    <x v="3"/>
    <x v="0"/>
    <x v="1"/>
    <x v="43"/>
    <x v="2"/>
    <x v="2"/>
    <x v="7"/>
    <x v="1398"/>
    <x v="3"/>
    <x v="1"/>
    <x v="0"/>
  </r>
  <r>
    <x v="1982"/>
    <x v="2"/>
    <x v="0"/>
    <x v="3"/>
    <x v="1"/>
    <x v="1"/>
    <x v="259"/>
    <x v="2"/>
    <x v="2"/>
    <x v="7"/>
    <x v="1558"/>
    <x v="3"/>
    <x v="1"/>
    <x v="0"/>
  </r>
  <r>
    <x v="2632"/>
    <x v="2"/>
    <x v="4"/>
    <x v="3"/>
    <x v="0"/>
    <x v="1"/>
    <x v="60"/>
    <x v="2"/>
    <x v="2"/>
    <x v="7"/>
    <x v="1142"/>
    <x v="3"/>
    <x v="1"/>
    <x v="0"/>
  </r>
  <r>
    <x v="1354"/>
    <x v="2"/>
    <x v="2"/>
    <x v="2"/>
    <x v="1"/>
    <x v="1"/>
    <x v="245"/>
    <x v="1"/>
    <x v="1"/>
    <x v="7"/>
    <x v="2877"/>
    <x v="3"/>
    <x v="1"/>
    <x v="0"/>
  </r>
  <r>
    <x v="627"/>
    <x v="2"/>
    <x v="5"/>
    <x v="3"/>
    <x v="0"/>
    <x v="1"/>
    <x v="50"/>
    <x v="2"/>
    <x v="2"/>
    <x v="7"/>
    <x v="1388"/>
    <x v="3"/>
    <x v="1"/>
    <x v="0"/>
  </r>
  <r>
    <x v="788"/>
    <x v="2"/>
    <x v="5"/>
    <x v="3"/>
    <x v="0"/>
    <x v="1"/>
    <x v="37"/>
    <x v="2"/>
    <x v="2"/>
    <x v="7"/>
    <x v="1188"/>
    <x v="3"/>
    <x v="1"/>
    <x v="0"/>
  </r>
  <r>
    <x v="1996"/>
    <x v="2"/>
    <x v="1"/>
    <x v="0"/>
    <x v="1"/>
    <x v="1"/>
    <x v="131"/>
    <x v="4"/>
    <x v="4"/>
    <x v="7"/>
    <x v="2090"/>
    <x v="2"/>
    <x v="1"/>
    <x v="0"/>
  </r>
  <r>
    <x v="195"/>
    <x v="2"/>
    <x v="5"/>
    <x v="1"/>
    <x v="1"/>
    <x v="1"/>
    <x v="172"/>
    <x v="1"/>
    <x v="1"/>
    <x v="7"/>
    <x v="2438"/>
    <x v="3"/>
    <x v="1"/>
    <x v="0"/>
  </r>
  <r>
    <x v="1154"/>
    <x v="2"/>
    <x v="2"/>
    <x v="3"/>
    <x v="3"/>
    <x v="1"/>
    <x v="60"/>
    <x v="2"/>
    <x v="2"/>
    <x v="7"/>
    <x v="1818"/>
    <x v="2"/>
    <x v="1"/>
    <x v="0"/>
  </r>
  <r>
    <x v="1807"/>
    <x v="2"/>
    <x v="0"/>
    <x v="3"/>
    <x v="0"/>
    <x v="0"/>
    <x v="0"/>
    <x v="2"/>
    <x v="2"/>
    <x v="7"/>
    <x v="2701"/>
    <x v="2"/>
    <x v="1"/>
    <x v="0"/>
  </r>
  <r>
    <x v="1561"/>
    <x v="2"/>
    <x v="1"/>
    <x v="3"/>
    <x v="1"/>
    <x v="1"/>
    <x v="120"/>
    <x v="2"/>
    <x v="2"/>
    <x v="7"/>
    <x v="693"/>
    <x v="2"/>
    <x v="1"/>
    <x v="0"/>
  </r>
  <r>
    <x v="99"/>
    <x v="2"/>
    <x v="2"/>
    <x v="3"/>
    <x v="3"/>
    <x v="0"/>
    <x v="0"/>
    <x v="2"/>
    <x v="1"/>
    <x v="7"/>
    <x v="621"/>
    <x v="2"/>
    <x v="1"/>
    <x v="0"/>
  </r>
  <r>
    <x v="2382"/>
    <x v="2"/>
    <x v="1"/>
    <x v="3"/>
    <x v="1"/>
    <x v="0"/>
    <x v="0"/>
    <x v="1"/>
    <x v="1"/>
    <x v="7"/>
    <x v="59"/>
    <x v="2"/>
    <x v="1"/>
    <x v="0"/>
  </r>
  <r>
    <x v="1261"/>
    <x v="2"/>
    <x v="4"/>
    <x v="3"/>
    <x v="1"/>
    <x v="0"/>
    <x v="0"/>
    <x v="1"/>
    <x v="1"/>
    <x v="7"/>
    <x v="1060"/>
    <x v="2"/>
    <x v="1"/>
    <x v="0"/>
  </r>
  <r>
    <x v="120"/>
    <x v="2"/>
    <x v="3"/>
    <x v="2"/>
    <x v="0"/>
    <x v="1"/>
    <x v="154"/>
    <x v="1"/>
    <x v="1"/>
    <x v="7"/>
    <x v="2828"/>
    <x v="2"/>
    <x v="1"/>
    <x v="0"/>
  </r>
  <r>
    <x v="859"/>
    <x v="2"/>
    <x v="4"/>
    <x v="3"/>
    <x v="0"/>
    <x v="1"/>
    <x v="74"/>
    <x v="2"/>
    <x v="2"/>
    <x v="7"/>
    <x v="1451"/>
    <x v="3"/>
    <x v="1"/>
    <x v="0"/>
  </r>
  <r>
    <x v="2528"/>
    <x v="2"/>
    <x v="4"/>
    <x v="0"/>
    <x v="0"/>
    <x v="1"/>
    <x v="31"/>
    <x v="4"/>
    <x v="4"/>
    <x v="7"/>
    <x v="1322"/>
    <x v="2"/>
    <x v="1"/>
    <x v="0"/>
  </r>
  <r>
    <x v="912"/>
    <x v="2"/>
    <x v="1"/>
    <x v="3"/>
    <x v="1"/>
    <x v="1"/>
    <x v="127"/>
    <x v="2"/>
    <x v="2"/>
    <x v="7"/>
    <x v="133"/>
    <x v="2"/>
    <x v="1"/>
    <x v="0"/>
  </r>
  <r>
    <x v="2912"/>
    <x v="2"/>
    <x v="4"/>
    <x v="0"/>
    <x v="2"/>
    <x v="1"/>
    <x v="123"/>
    <x v="4"/>
    <x v="4"/>
    <x v="7"/>
    <x v="2787"/>
    <x v="2"/>
    <x v="1"/>
    <x v="0"/>
  </r>
  <r>
    <x v="2419"/>
    <x v="2"/>
    <x v="4"/>
    <x v="3"/>
    <x v="0"/>
    <x v="1"/>
    <x v="115"/>
    <x v="2"/>
    <x v="2"/>
    <x v="7"/>
    <x v="2745"/>
    <x v="3"/>
    <x v="1"/>
    <x v="0"/>
  </r>
  <r>
    <x v="1487"/>
    <x v="2"/>
    <x v="4"/>
    <x v="3"/>
    <x v="0"/>
    <x v="0"/>
    <x v="0"/>
    <x v="1"/>
    <x v="1"/>
    <x v="7"/>
    <x v="1317"/>
    <x v="2"/>
    <x v="1"/>
    <x v="0"/>
  </r>
  <r>
    <x v="1153"/>
    <x v="2"/>
    <x v="4"/>
    <x v="3"/>
    <x v="0"/>
    <x v="1"/>
    <x v="73"/>
    <x v="2"/>
    <x v="2"/>
    <x v="7"/>
    <x v="2788"/>
    <x v="3"/>
    <x v="1"/>
    <x v="0"/>
  </r>
  <r>
    <x v="2040"/>
    <x v="2"/>
    <x v="4"/>
    <x v="0"/>
    <x v="1"/>
    <x v="1"/>
    <x v="155"/>
    <x v="4"/>
    <x v="4"/>
    <x v="7"/>
    <x v="1975"/>
    <x v="2"/>
    <x v="1"/>
    <x v="0"/>
  </r>
  <r>
    <x v="873"/>
    <x v="2"/>
    <x v="2"/>
    <x v="3"/>
    <x v="3"/>
    <x v="0"/>
    <x v="0"/>
    <x v="1"/>
    <x v="1"/>
    <x v="7"/>
    <x v="48"/>
    <x v="2"/>
    <x v="1"/>
    <x v="0"/>
  </r>
  <r>
    <x v="2006"/>
    <x v="2"/>
    <x v="4"/>
    <x v="3"/>
    <x v="1"/>
    <x v="1"/>
    <x v="132"/>
    <x v="2"/>
    <x v="2"/>
    <x v="7"/>
    <x v="626"/>
    <x v="2"/>
    <x v="1"/>
    <x v="0"/>
  </r>
  <r>
    <x v="1935"/>
    <x v="2"/>
    <x v="4"/>
    <x v="3"/>
    <x v="0"/>
    <x v="1"/>
    <x v="21"/>
    <x v="2"/>
    <x v="2"/>
    <x v="7"/>
    <x v="983"/>
    <x v="3"/>
    <x v="1"/>
    <x v="0"/>
  </r>
  <r>
    <x v="1388"/>
    <x v="2"/>
    <x v="4"/>
    <x v="3"/>
    <x v="1"/>
    <x v="1"/>
    <x v="120"/>
    <x v="2"/>
    <x v="2"/>
    <x v="7"/>
    <x v="457"/>
    <x v="3"/>
    <x v="1"/>
    <x v="0"/>
  </r>
  <r>
    <x v="475"/>
    <x v="2"/>
    <x v="2"/>
    <x v="3"/>
    <x v="1"/>
    <x v="1"/>
    <x v="303"/>
    <x v="2"/>
    <x v="2"/>
    <x v="7"/>
    <x v="632"/>
    <x v="2"/>
    <x v="1"/>
    <x v="0"/>
  </r>
  <r>
    <x v="2372"/>
    <x v="2"/>
    <x v="1"/>
    <x v="0"/>
    <x v="0"/>
    <x v="0"/>
    <x v="0"/>
    <x v="4"/>
    <x v="4"/>
    <x v="7"/>
    <x v="249"/>
    <x v="2"/>
    <x v="1"/>
    <x v="0"/>
  </r>
  <r>
    <x v="2264"/>
    <x v="2"/>
    <x v="4"/>
    <x v="1"/>
    <x v="3"/>
    <x v="1"/>
    <x v="70"/>
    <x v="1"/>
    <x v="1"/>
    <x v="7"/>
    <x v="1771"/>
    <x v="2"/>
    <x v="1"/>
    <x v="0"/>
  </r>
  <r>
    <x v="1893"/>
    <x v="2"/>
    <x v="4"/>
    <x v="3"/>
    <x v="0"/>
    <x v="0"/>
    <x v="0"/>
    <x v="1"/>
    <x v="1"/>
    <x v="7"/>
    <x v="629"/>
    <x v="3"/>
    <x v="1"/>
    <x v="0"/>
  </r>
  <r>
    <x v="815"/>
    <x v="2"/>
    <x v="1"/>
    <x v="3"/>
    <x v="3"/>
    <x v="1"/>
    <x v="71"/>
    <x v="2"/>
    <x v="2"/>
    <x v="7"/>
    <x v="1320"/>
    <x v="3"/>
    <x v="1"/>
    <x v="0"/>
  </r>
  <r>
    <x v="1962"/>
    <x v="2"/>
    <x v="1"/>
    <x v="1"/>
    <x v="1"/>
    <x v="1"/>
    <x v="114"/>
    <x v="1"/>
    <x v="1"/>
    <x v="7"/>
    <x v="2498"/>
    <x v="3"/>
    <x v="1"/>
    <x v="0"/>
  </r>
  <r>
    <x v="2760"/>
    <x v="2"/>
    <x v="1"/>
    <x v="0"/>
    <x v="2"/>
    <x v="1"/>
    <x v="177"/>
    <x v="4"/>
    <x v="7"/>
    <x v="5"/>
    <x v="760"/>
    <x v="1"/>
    <x v="0"/>
    <x v="3"/>
  </r>
  <r>
    <x v="2243"/>
    <x v="2"/>
    <x v="1"/>
    <x v="3"/>
    <x v="1"/>
    <x v="1"/>
    <x v="169"/>
    <x v="2"/>
    <x v="2"/>
    <x v="7"/>
    <x v="892"/>
    <x v="2"/>
    <x v="1"/>
    <x v="0"/>
  </r>
  <r>
    <x v="2346"/>
    <x v="2"/>
    <x v="4"/>
    <x v="3"/>
    <x v="0"/>
    <x v="1"/>
    <x v="120"/>
    <x v="2"/>
    <x v="2"/>
    <x v="7"/>
    <x v="1022"/>
    <x v="2"/>
    <x v="1"/>
    <x v="0"/>
  </r>
  <r>
    <x v="1645"/>
    <x v="2"/>
    <x v="5"/>
    <x v="1"/>
    <x v="3"/>
    <x v="1"/>
    <x v="33"/>
    <x v="1"/>
    <x v="1"/>
    <x v="7"/>
    <x v="1165"/>
    <x v="2"/>
    <x v="1"/>
    <x v="0"/>
  </r>
  <r>
    <x v="57"/>
    <x v="2"/>
    <x v="1"/>
    <x v="2"/>
    <x v="0"/>
    <x v="0"/>
    <x v="0"/>
    <x v="1"/>
    <x v="1"/>
    <x v="7"/>
    <x v="2560"/>
    <x v="2"/>
    <x v="1"/>
    <x v="0"/>
  </r>
  <r>
    <x v="1183"/>
    <x v="2"/>
    <x v="2"/>
    <x v="2"/>
    <x v="1"/>
    <x v="1"/>
    <x v="265"/>
    <x v="1"/>
    <x v="1"/>
    <x v="7"/>
    <x v="2785"/>
    <x v="3"/>
    <x v="1"/>
    <x v="0"/>
  </r>
  <r>
    <x v="763"/>
    <x v="2"/>
    <x v="4"/>
    <x v="2"/>
    <x v="3"/>
    <x v="1"/>
    <x v="92"/>
    <x v="1"/>
    <x v="1"/>
    <x v="7"/>
    <x v="2566"/>
    <x v="3"/>
    <x v="1"/>
    <x v="0"/>
  </r>
  <r>
    <x v="2838"/>
    <x v="2"/>
    <x v="4"/>
    <x v="0"/>
    <x v="0"/>
    <x v="1"/>
    <x v="65"/>
    <x v="4"/>
    <x v="4"/>
    <x v="7"/>
    <x v="189"/>
    <x v="3"/>
    <x v="1"/>
    <x v="0"/>
  </r>
  <r>
    <x v="2606"/>
    <x v="2"/>
    <x v="4"/>
    <x v="0"/>
    <x v="0"/>
    <x v="1"/>
    <x v="4"/>
    <x v="4"/>
    <x v="4"/>
    <x v="7"/>
    <x v="1299"/>
    <x v="3"/>
    <x v="1"/>
    <x v="0"/>
  </r>
  <r>
    <x v="960"/>
    <x v="2"/>
    <x v="1"/>
    <x v="3"/>
    <x v="1"/>
    <x v="1"/>
    <x v="90"/>
    <x v="2"/>
    <x v="2"/>
    <x v="7"/>
    <x v="737"/>
    <x v="2"/>
    <x v="1"/>
    <x v="0"/>
  </r>
  <r>
    <x v="1888"/>
    <x v="2"/>
    <x v="4"/>
    <x v="3"/>
    <x v="1"/>
    <x v="0"/>
    <x v="0"/>
    <x v="1"/>
    <x v="1"/>
    <x v="7"/>
    <x v="2179"/>
    <x v="3"/>
    <x v="1"/>
    <x v="0"/>
  </r>
  <r>
    <x v="1299"/>
    <x v="2"/>
    <x v="4"/>
    <x v="1"/>
    <x v="2"/>
    <x v="1"/>
    <x v="56"/>
    <x v="1"/>
    <x v="0"/>
    <x v="7"/>
    <x v="800"/>
    <x v="2"/>
    <x v="1"/>
    <x v="0"/>
  </r>
  <r>
    <x v="218"/>
    <x v="2"/>
    <x v="4"/>
    <x v="3"/>
    <x v="1"/>
    <x v="1"/>
    <x v="81"/>
    <x v="2"/>
    <x v="2"/>
    <x v="7"/>
    <x v="986"/>
    <x v="1"/>
    <x v="1"/>
    <x v="0"/>
  </r>
  <r>
    <x v="805"/>
    <x v="2"/>
    <x v="0"/>
    <x v="3"/>
    <x v="3"/>
    <x v="1"/>
    <x v="37"/>
    <x v="2"/>
    <x v="2"/>
    <x v="7"/>
    <x v="1961"/>
    <x v="2"/>
    <x v="1"/>
    <x v="0"/>
  </r>
  <r>
    <x v="653"/>
    <x v="2"/>
    <x v="4"/>
    <x v="3"/>
    <x v="3"/>
    <x v="1"/>
    <x v="129"/>
    <x v="2"/>
    <x v="1"/>
    <x v="7"/>
    <x v="1510"/>
    <x v="3"/>
    <x v="1"/>
    <x v="0"/>
  </r>
  <r>
    <x v="1621"/>
    <x v="2"/>
    <x v="4"/>
    <x v="1"/>
    <x v="1"/>
    <x v="1"/>
    <x v="137"/>
    <x v="1"/>
    <x v="4"/>
    <x v="4"/>
    <x v="787"/>
    <x v="1"/>
    <x v="0"/>
    <x v="3"/>
  </r>
  <r>
    <x v="1231"/>
    <x v="2"/>
    <x v="3"/>
    <x v="0"/>
    <x v="1"/>
    <x v="1"/>
    <x v="139"/>
    <x v="4"/>
    <x v="3"/>
    <x v="7"/>
    <x v="2514"/>
    <x v="3"/>
    <x v="1"/>
    <x v="0"/>
  </r>
  <r>
    <x v="410"/>
    <x v="2"/>
    <x v="4"/>
    <x v="3"/>
    <x v="2"/>
    <x v="1"/>
    <x v="54"/>
    <x v="2"/>
    <x v="2"/>
    <x v="7"/>
    <x v="2073"/>
    <x v="3"/>
    <x v="1"/>
    <x v="0"/>
  </r>
  <r>
    <x v="2600"/>
    <x v="2"/>
    <x v="1"/>
    <x v="3"/>
    <x v="0"/>
    <x v="1"/>
    <x v="20"/>
    <x v="2"/>
    <x v="2"/>
    <x v="7"/>
    <x v="1724"/>
    <x v="2"/>
    <x v="1"/>
    <x v="0"/>
  </r>
  <r>
    <x v="1118"/>
    <x v="2"/>
    <x v="4"/>
    <x v="3"/>
    <x v="0"/>
    <x v="0"/>
    <x v="0"/>
    <x v="1"/>
    <x v="1"/>
    <x v="7"/>
    <x v="16"/>
    <x v="2"/>
    <x v="1"/>
    <x v="0"/>
  </r>
  <r>
    <x v="1872"/>
    <x v="2"/>
    <x v="4"/>
    <x v="0"/>
    <x v="0"/>
    <x v="1"/>
    <x v="296"/>
    <x v="4"/>
    <x v="4"/>
    <x v="7"/>
    <x v="2629"/>
    <x v="1"/>
    <x v="1"/>
    <x v="0"/>
  </r>
  <r>
    <x v="2989"/>
    <x v="2"/>
    <x v="5"/>
    <x v="1"/>
    <x v="3"/>
    <x v="1"/>
    <x v="39"/>
    <x v="1"/>
    <x v="1"/>
    <x v="7"/>
    <x v="2021"/>
    <x v="2"/>
    <x v="1"/>
    <x v="0"/>
  </r>
  <r>
    <x v="386"/>
    <x v="2"/>
    <x v="5"/>
    <x v="3"/>
    <x v="2"/>
    <x v="0"/>
    <x v="0"/>
    <x v="1"/>
    <x v="1"/>
    <x v="7"/>
    <x v="331"/>
    <x v="2"/>
    <x v="1"/>
    <x v="0"/>
  </r>
  <r>
    <x v="312"/>
    <x v="2"/>
    <x v="4"/>
    <x v="1"/>
    <x v="1"/>
    <x v="1"/>
    <x v="88"/>
    <x v="1"/>
    <x v="4"/>
    <x v="0"/>
    <x v="872"/>
    <x v="2"/>
    <x v="0"/>
    <x v="3"/>
  </r>
  <r>
    <x v="228"/>
    <x v="2"/>
    <x v="2"/>
    <x v="3"/>
    <x v="1"/>
    <x v="0"/>
    <x v="0"/>
    <x v="2"/>
    <x v="2"/>
    <x v="7"/>
    <x v="1274"/>
    <x v="3"/>
    <x v="1"/>
    <x v="0"/>
  </r>
  <r>
    <x v="774"/>
    <x v="2"/>
    <x v="2"/>
    <x v="3"/>
    <x v="0"/>
    <x v="1"/>
    <x v="47"/>
    <x v="2"/>
    <x v="1"/>
    <x v="7"/>
    <x v="1360"/>
    <x v="2"/>
    <x v="1"/>
    <x v="0"/>
  </r>
  <r>
    <x v="1311"/>
    <x v="2"/>
    <x v="2"/>
    <x v="3"/>
    <x v="1"/>
    <x v="1"/>
    <x v="96"/>
    <x v="2"/>
    <x v="4"/>
    <x v="1"/>
    <x v="1548"/>
    <x v="1"/>
    <x v="0"/>
    <x v="2"/>
  </r>
  <r>
    <x v="839"/>
    <x v="2"/>
    <x v="4"/>
    <x v="3"/>
    <x v="0"/>
    <x v="1"/>
    <x v="87"/>
    <x v="2"/>
    <x v="2"/>
    <x v="7"/>
    <x v="2589"/>
    <x v="2"/>
    <x v="1"/>
    <x v="0"/>
  </r>
  <r>
    <x v="527"/>
    <x v="2"/>
    <x v="4"/>
    <x v="0"/>
    <x v="0"/>
    <x v="1"/>
    <x v="128"/>
    <x v="4"/>
    <x v="4"/>
    <x v="7"/>
    <x v="148"/>
    <x v="1"/>
    <x v="1"/>
    <x v="0"/>
  </r>
  <r>
    <x v="1258"/>
    <x v="2"/>
    <x v="4"/>
    <x v="3"/>
    <x v="1"/>
    <x v="1"/>
    <x v="92"/>
    <x v="2"/>
    <x v="2"/>
    <x v="7"/>
    <x v="855"/>
    <x v="2"/>
    <x v="1"/>
    <x v="0"/>
  </r>
  <r>
    <x v="1140"/>
    <x v="2"/>
    <x v="5"/>
    <x v="3"/>
    <x v="2"/>
    <x v="1"/>
    <x v="66"/>
    <x v="2"/>
    <x v="2"/>
    <x v="7"/>
    <x v="451"/>
    <x v="2"/>
    <x v="1"/>
    <x v="0"/>
  </r>
  <r>
    <x v="2124"/>
    <x v="2"/>
    <x v="4"/>
    <x v="0"/>
    <x v="1"/>
    <x v="0"/>
    <x v="0"/>
    <x v="3"/>
    <x v="3"/>
    <x v="7"/>
    <x v="1014"/>
    <x v="3"/>
    <x v="1"/>
    <x v="0"/>
  </r>
  <r>
    <x v="1087"/>
    <x v="2"/>
    <x v="4"/>
    <x v="1"/>
    <x v="0"/>
    <x v="1"/>
    <x v="86"/>
    <x v="1"/>
    <x v="1"/>
    <x v="7"/>
    <x v="2503"/>
    <x v="3"/>
    <x v="1"/>
    <x v="0"/>
  </r>
  <r>
    <x v="1022"/>
    <x v="2"/>
    <x v="2"/>
    <x v="3"/>
    <x v="3"/>
    <x v="1"/>
    <x v="93"/>
    <x v="2"/>
    <x v="2"/>
    <x v="7"/>
    <x v="915"/>
    <x v="2"/>
    <x v="1"/>
    <x v="0"/>
  </r>
  <r>
    <x v="2032"/>
    <x v="2"/>
    <x v="4"/>
    <x v="3"/>
    <x v="1"/>
    <x v="1"/>
    <x v="165"/>
    <x v="2"/>
    <x v="2"/>
    <x v="7"/>
    <x v="1354"/>
    <x v="2"/>
    <x v="1"/>
    <x v="0"/>
  </r>
  <r>
    <x v="1173"/>
    <x v="2"/>
    <x v="4"/>
    <x v="1"/>
    <x v="1"/>
    <x v="1"/>
    <x v="200"/>
    <x v="1"/>
    <x v="1"/>
    <x v="7"/>
    <x v="1752"/>
    <x v="2"/>
    <x v="1"/>
    <x v="0"/>
  </r>
  <r>
    <x v="1264"/>
    <x v="2"/>
    <x v="0"/>
    <x v="3"/>
    <x v="1"/>
    <x v="1"/>
    <x v="93"/>
    <x v="2"/>
    <x v="2"/>
    <x v="7"/>
    <x v="1691"/>
    <x v="3"/>
    <x v="1"/>
    <x v="0"/>
  </r>
  <r>
    <x v="381"/>
    <x v="2"/>
    <x v="2"/>
    <x v="3"/>
    <x v="3"/>
    <x v="1"/>
    <x v="19"/>
    <x v="2"/>
    <x v="5"/>
    <x v="5"/>
    <x v="1857"/>
    <x v="1"/>
    <x v="0"/>
    <x v="3"/>
  </r>
  <r>
    <x v="1974"/>
    <x v="2"/>
    <x v="2"/>
    <x v="3"/>
    <x v="1"/>
    <x v="1"/>
    <x v="119"/>
    <x v="2"/>
    <x v="2"/>
    <x v="7"/>
    <x v="1357"/>
    <x v="2"/>
    <x v="1"/>
    <x v="0"/>
  </r>
  <r>
    <x v="2118"/>
    <x v="2"/>
    <x v="2"/>
    <x v="0"/>
    <x v="3"/>
    <x v="1"/>
    <x v="278"/>
    <x v="4"/>
    <x v="4"/>
    <x v="7"/>
    <x v="2793"/>
    <x v="3"/>
    <x v="1"/>
    <x v="0"/>
  </r>
  <r>
    <x v="118"/>
    <x v="2"/>
    <x v="4"/>
    <x v="2"/>
    <x v="0"/>
    <x v="1"/>
    <x v="131"/>
    <x v="1"/>
    <x v="1"/>
    <x v="7"/>
    <x v="2813"/>
    <x v="3"/>
    <x v="1"/>
    <x v="0"/>
  </r>
  <r>
    <x v="2196"/>
    <x v="2"/>
    <x v="4"/>
    <x v="3"/>
    <x v="0"/>
    <x v="0"/>
    <x v="0"/>
    <x v="2"/>
    <x v="2"/>
    <x v="7"/>
    <x v="2768"/>
    <x v="3"/>
    <x v="1"/>
    <x v="0"/>
  </r>
  <r>
    <x v="1722"/>
    <x v="2"/>
    <x v="2"/>
    <x v="3"/>
    <x v="0"/>
    <x v="1"/>
    <x v="102"/>
    <x v="2"/>
    <x v="3"/>
    <x v="4"/>
    <x v="220"/>
    <x v="0"/>
    <x v="0"/>
    <x v="1"/>
  </r>
  <r>
    <x v="550"/>
    <x v="2"/>
    <x v="4"/>
    <x v="3"/>
    <x v="1"/>
    <x v="1"/>
    <x v="123"/>
    <x v="2"/>
    <x v="2"/>
    <x v="7"/>
    <x v="1879"/>
    <x v="3"/>
    <x v="1"/>
    <x v="0"/>
  </r>
  <r>
    <x v="2381"/>
    <x v="2"/>
    <x v="4"/>
    <x v="3"/>
    <x v="0"/>
    <x v="1"/>
    <x v="141"/>
    <x v="2"/>
    <x v="2"/>
    <x v="7"/>
    <x v="521"/>
    <x v="2"/>
    <x v="1"/>
    <x v="0"/>
  </r>
  <r>
    <x v="1959"/>
    <x v="2"/>
    <x v="1"/>
    <x v="3"/>
    <x v="0"/>
    <x v="1"/>
    <x v="54"/>
    <x v="2"/>
    <x v="2"/>
    <x v="7"/>
    <x v="622"/>
    <x v="2"/>
    <x v="1"/>
    <x v="0"/>
  </r>
  <r>
    <x v="777"/>
    <x v="2"/>
    <x v="1"/>
    <x v="0"/>
    <x v="1"/>
    <x v="1"/>
    <x v="139"/>
    <x v="4"/>
    <x v="4"/>
    <x v="7"/>
    <x v="1033"/>
    <x v="2"/>
    <x v="1"/>
    <x v="0"/>
  </r>
  <r>
    <x v="732"/>
    <x v="2"/>
    <x v="1"/>
    <x v="1"/>
    <x v="1"/>
    <x v="0"/>
    <x v="0"/>
    <x v="0"/>
    <x v="0"/>
    <x v="7"/>
    <x v="1135"/>
    <x v="2"/>
    <x v="1"/>
    <x v="0"/>
  </r>
  <r>
    <x v="184"/>
    <x v="2"/>
    <x v="4"/>
    <x v="2"/>
    <x v="1"/>
    <x v="1"/>
    <x v="221"/>
    <x v="1"/>
    <x v="1"/>
    <x v="7"/>
    <x v="2355"/>
    <x v="2"/>
    <x v="1"/>
    <x v="0"/>
  </r>
  <r>
    <x v="902"/>
    <x v="2"/>
    <x v="2"/>
    <x v="0"/>
    <x v="2"/>
    <x v="1"/>
    <x v="115"/>
    <x v="4"/>
    <x v="4"/>
    <x v="7"/>
    <x v="306"/>
    <x v="2"/>
    <x v="1"/>
    <x v="0"/>
  </r>
  <r>
    <x v="220"/>
    <x v="2"/>
    <x v="4"/>
    <x v="3"/>
    <x v="0"/>
    <x v="0"/>
    <x v="0"/>
    <x v="1"/>
    <x v="1"/>
    <x v="7"/>
    <x v="72"/>
    <x v="3"/>
    <x v="1"/>
    <x v="0"/>
  </r>
  <r>
    <x v="2263"/>
    <x v="2"/>
    <x v="4"/>
    <x v="3"/>
    <x v="2"/>
    <x v="1"/>
    <x v="132"/>
    <x v="2"/>
    <x v="1"/>
    <x v="7"/>
    <x v="527"/>
    <x v="2"/>
    <x v="1"/>
    <x v="0"/>
  </r>
  <r>
    <x v="1882"/>
    <x v="2"/>
    <x v="4"/>
    <x v="1"/>
    <x v="1"/>
    <x v="1"/>
    <x v="247"/>
    <x v="1"/>
    <x v="1"/>
    <x v="7"/>
    <x v="829"/>
    <x v="2"/>
    <x v="1"/>
    <x v="0"/>
  </r>
  <r>
    <x v="451"/>
    <x v="2"/>
    <x v="1"/>
    <x v="3"/>
    <x v="1"/>
    <x v="1"/>
    <x v="82"/>
    <x v="2"/>
    <x v="1"/>
    <x v="7"/>
    <x v="973"/>
    <x v="2"/>
    <x v="1"/>
    <x v="0"/>
  </r>
  <r>
    <x v="2550"/>
    <x v="2"/>
    <x v="1"/>
    <x v="0"/>
    <x v="1"/>
    <x v="0"/>
    <x v="0"/>
    <x v="4"/>
    <x v="4"/>
    <x v="7"/>
    <x v="957"/>
    <x v="2"/>
    <x v="1"/>
    <x v="0"/>
  </r>
  <r>
    <x v="640"/>
    <x v="2"/>
    <x v="4"/>
    <x v="2"/>
    <x v="1"/>
    <x v="1"/>
    <x v="140"/>
    <x v="1"/>
    <x v="4"/>
    <x v="4"/>
    <x v="2392"/>
    <x v="1"/>
    <x v="0"/>
    <x v="3"/>
  </r>
  <r>
    <x v="2883"/>
    <x v="2"/>
    <x v="4"/>
    <x v="1"/>
    <x v="0"/>
    <x v="1"/>
    <x v="46"/>
    <x v="1"/>
    <x v="0"/>
    <x v="7"/>
    <x v="119"/>
    <x v="1"/>
    <x v="1"/>
    <x v="0"/>
  </r>
  <r>
    <x v="1857"/>
    <x v="2"/>
    <x v="4"/>
    <x v="3"/>
    <x v="2"/>
    <x v="1"/>
    <x v="99"/>
    <x v="2"/>
    <x v="2"/>
    <x v="7"/>
    <x v="814"/>
    <x v="1"/>
    <x v="1"/>
    <x v="0"/>
  </r>
  <r>
    <x v="952"/>
    <x v="2"/>
    <x v="5"/>
    <x v="3"/>
    <x v="2"/>
    <x v="1"/>
    <x v="63"/>
    <x v="2"/>
    <x v="2"/>
    <x v="7"/>
    <x v="2174"/>
    <x v="2"/>
    <x v="1"/>
    <x v="0"/>
  </r>
  <r>
    <x v="1638"/>
    <x v="2"/>
    <x v="0"/>
    <x v="3"/>
    <x v="0"/>
    <x v="1"/>
    <x v="69"/>
    <x v="2"/>
    <x v="1"/>
    <x v="7"/>
    <x v="1355"/>
    <x v="3"/>
    <x v="1"/>
    <x v="0"/>
  </r>
  <r>
    <x v="1863"/>
    <x v="2"/>
    <x v="4"/>
    <x v="0"/>
    <x v="2"/>
    <x v="1"/>
    <x v="47"/>
    <x v="4"/>
    <x v="4"/>
    <x v="7"/>
    <x v="2676"/>
    <x v="3"/>
    <x v="1"/>
    <x v="0"/>
  </r>
  <r>
    <x v="2634"/>
    <x v="2"/>
    <x v="1"/>
    <x v="1"/>
    <x v="1"/>
    <x v="1"/>
    <x v="250"/>
    <x v="1"/>
    <x v="1"/>
    <x v="7"/>
    <x v="2133"/>
    <x v="2"/>
    <x v="1"/>
    <x v="0"/>
  </r>
  <r>
    <x v="2053"/>
    <x v="2"/>
    <x v="4"/>
    <x v="3"/>
    <x v="0"/>
    <x v="1"/>
    <x v="74"/>
    <x v="2"/>
    <x v="2"/>
    <x v="7"/>
    <x v="2696"/>
    <x v="3"/>
    <x v="1"/>
    <x v="0"/>
  </r>
  <r>
    <x v="1695"/>
    <x v="2"/>
    <x v="1"/>
    <x v="3"/>
    <x v="0"/>
    <x v="0"/>
    <x v="0"/>
    <x v="2"/>
    <x v="2"/>
    <x v="7"/>
    <x v="200"/>
    <x v="3"/>
    <x v="1"/>
    <x v="0"/>
  </r>
  <r>
    <x v="891"/>
    <x v="2"/>
    <x v="4"/>
    <x v="3"/>
    <x v="0"/>
    <x v="0"/>
    <x v="0"/>
    <x v="1"/>
    <x v="0"/>
    <x v="7"/>
    <x v="50"/>
    <x v="2"/>
    <x v="1"/>
    <x v="0"/>
  </r>
  <r>
    <x v="1736"/>
    <x v="2"/>
    <x v="0"/>
    <x v="3"/>
    <x v="1"/>
    <x v="1"/>
    <x v="200"/>
    <x v="2"/>
    <x v="2"/>
    <x v="7"/>
    <x v="610"/>
    <x v="2"/>
    <x v="1"/>
    <x v="0"/>
  </r>
  <r>
    <x v="2112"/>
    <x v="2"/>
    <x v="0"/>
    <x v="3"/>
    <x v="1"/>
    <x v="1"/>
    <x v="105"/>
    <x v="2"/>
    <x v="2"/>
    <x v="7"/>
    <x v="1419"/>
    <x v="3"/>
    <x v="1"/>
    <x v="0"/>
  </r>
  <r>
    <x v="2165"/>
    <x v="2"/>
    <x v="4"/>
    <x v="0"/>
    <x v="1"/>
    <x v="1"/>
    <x v="92"/>
    <x v="4"/>
    <x v="4"/>
    <x v="7"/>
    <x v="2103"/>
    <x v="2"/>
    <x v="1"/>
    <x v="0"/>
  </r>
  <r>
    <x v="438"/>
    <x v="2"/>
    <x v="5"/>
    <x v="2"/>
    <x v="0"/>
    <x v="1"/>
    <x v="112"/>
    <x v="1"/>
    <x v="0"/>
    <x v="7"/>
    <x v="2605"/>
    <x v="3"/>
    <x v="1"/>
    <x v="0"/>
  </r>
  <r>
    <x v="1838"/>
    <x v="2"/>
    <x v="2"/>
    <x v="1"/>
    <x v="0"/>
    <x v="1"/>
    <x v="31"/>
    <x v="1"/>
    <x v="0"/>
    <x v="7"/>
    <x v="2084"/>
    <x v="3"/>
    <x v="1"/>
    <x v="0"/>
  </r>
  <r>
    <x v="924"/>
    <x v="2"/>
    <x v="4"/>
    <x v="1"/>
    <x v="3"/>
    <x v="1"/>
    <x v="145"/>
    <x v="1"/>
    <x v="1"/>
    <x v="7"/>
    <x v="891"/>
    <x v="2"/>
    <x v="1"/>
    <x v="0"/>
  </r>
  <r>
    <x v="2368"/>
    <x v="2"/>
    <x v="3"/>
    <x v="1"/>
    <x v="3"/>
    <x v="1"/>
    <x v="49"/>
    <x v="1"/>
    <x v="1"/>
    <x v="7"/>
    <x v="1552"/>
    <x v="3"/>
    <x v="1"/>
    <x v="0"/>
  </r>
  <r>
    <x v="1772"/>
    <x v="2"/>
    <x v="2"/>
    <x v="1"/>
    <x v="0"/>
    <x v="1"/>
    <x v="108"/>
    <x v="1"/>
    <x v="1"/>
    <x v="7"/>
    <x v="1247"/>
    <x v="3"/>
    <x v="1"/>
    <x v="0"/>
  </r>
  <r>
    <x v="742"/>
    <x v="2"/>
    <x v="1"/>
    <x v="1"/>
    <x v="0"/>
    <x v="0"/>
    <x v="0"/>
    <x v="1"/>
    <x v="1"/>
    <x v="7"/>
    <x v="1459"/>
    <x v="3"/>
    <x v="1"/>
    <x v="0"/>
  </r>
  <r>
    <x v="702"/>
    <x v="2"/>
    <x v="4"/>
    <x v="3"/>
    <x v="1"/>
    <x v="1"/>
    <x v="69"/>
    <x v="2"/>
    <x v="2"/>
    <x v="7"/>
    <x v="431"/>
    <x v="3"/>
    <x v="1"/>
    <x v="0"/>
  </r>
  <r>
    <x v="2425"/>
    <x v="2"/>
    <x v="5"/>
    <x v="3"/>
    <x v="3"/>
    <x v="1"/>
    <x v="185"/>
    <x v="2"/>
    <x v="2"/>
    <x v="7"/>
    <x v="2681"/>
    <x v="3"/>
    <x v="1"/>
    <x v="0"/>
  </r>
  <r>
    <x v="1315"/>
    <x v="2"/>
    <x v="4"/>
    <x v="3"/>
    <x v="1"/>
    <x v="1"/>
    <x v="205"/>
    <x v="2"/>
    <x v="2"/>
    <x v="7"/>
    <x v="1753"/>
    <x v="3"/>
    <x v="1"/>
    <x v="0"/>
  </r>
  <r>
    <x v="133"/>
    <x v="2"/>
    <x v="2"/>
    <x v="3"/>
    <x v="1"/>
    <x v="1"/>
    <x v="193"/>
    <x v="2"/>
    <x v="2"/>
    <x v="7"/>
    <x v="550"/>
    <x v="3"/>
    <x v="1"/>
    <x v="0"/>
  </r>
  <r>
    <x v="940"/>
    <x v="2"/>
    <x v="5"/>
    <x v="1"/>
    <x v="1"/>
    <x v="0"/>
    <x v="0"/>
    <x v="1"/>
    <x v="1"/>
    <x v="7"/>
    <x v="1610"/>
    <x v="2"/>
    <x v="1"/>
    <x v="0"/>
  </r>
  <r>
    <x v="2950"/>
    <x v="2"/>
    <x v="2"/>
    <x v="0"/>
    <x v="0"/>
    <x v="1"/>
    <x v="133"/>
    <x v="4"/>
    <x v="4"/>
    <x v="7"/>
    <x v="330"/>
    <x v="3"/>
    <x v="1"/>
    <x v="0"/>
  </r>
  <r>
    <x v="2658"/>
    <x v="2"/>
    <x v="4"/>
    <x v="3"/>
    <x v="1"/>
    <x v="1"/>
    <x v="163"/>
    <x v="2"/>
    <x v="3"/>
    <x v="1"/>
    <x v="1641"/>
    <x v="1"/>
    <x v="0"/>
    <x v="1"/>
  </r>
  <r>
    <x v="610"/>
    <x v="2"/>
    <x v="2"/>
    <x v="3"/>
    <x v="0"/>
    <x v="0"/>
    <x v="0"/>
    <x v="1"/>
    <x v="1"/>
    <x v="7"/>
    <x v="2284"/>
    <x v="2"/>
    <x v="1"/>
    <x v="0"/>
  </r>
  <r>
    <x v="2241"/>
    <x v="2"/>
    <x v="4"/>
    <x v="1"/>
    <x v="1"/>
    <x v="1"/>
    <x v="137"/>
    <x v="1"/>
    <x v="1"/>
    <x v="7"/>
    <x v="497"/>
    <x v="2"/>
    <x v="1"/>
    <x v="0"/>
  </r>
  <r>
    <x v="1544"/>
    <x v="2"/>
    <x v="1"/>
    <x v="3"/>
    <x v="1"/>
    <x v="1"/>
    <x v="86"/>
    <x v="2"/>
    <x v="5"/>
    <x v="1"/>
    <x v="2288"/>
    <x v="2"/>
    <x v="0"/>
    <x v="3"/>
  </r>
  <r>
    <x v="762"/>
    <x v="2"/>
    <x v="4"/>
    <x v="3"/>
    <x v="2"/>
    <x v="1"/>
    <x v="121"/>
    <x v="2"/>
    <x v="1"/>
    <x v="7"/>
    <x v="241"/>
    <x v="3"/>
    <x v="1"/>
    <x v="0"/>
  </r>
  <r>
    <x v="2476"/>
    <x v="2"/>
    <x v="4"/>
    <x v="3"/>
    <x v="1"/>
    <x v="0"/>
    <x v="0"/>
    <x v="1"/>
    <x v="1"/>
    <x v="7"/>
    <x v="114"/>
    <x v="2"/>
    <x v="1"/>
    <x v="0"/>
  </r>
  <r>
    <x v="1627"/>
    <x v="2"/>
    <x v="2"/>
    <x v="0"/>
    <x v="0"/>
    <x v="1"/>
    <x v="115"/>
    <x v="4"/>
    <x v="7"/>
    <x v="1"/>
    <x v="988"/>
    <x v="2"/>
    <x v="0"/>
    <x v="3"/>
  </r>
  <r>
    <x v="1288"/>
    <x v="2"/>
    <x v="2"/>
    <x v="3"/>
    <x v="0"/>
    <x v="1"/>
    <x v="121"/>
    <x v="2"/>
    <x v="5"/>
    <x v="1"/>
    <x v="2078"/>
    <x v="1"/>
    <x v="0"/>
    <x v="3"/>
  </r>
  <r>
    <x v="784"/>
    <x v="2"/>
    <x v="1"/>
    <x v="3"/>
    <x v="3"/>
    <x v="1"/>
    <x v="28"/>
    <x v="2"/>
    <x v="2"/>
    <x v="7"/>
    <x v="1301"/>
    <x v="3"/>
    <x v="1"/>
    <x v="0"/>
  </r>
  <r>
    <x v="872"/>
    <x v="2"/>
    <x v="2"/>
    <x v="1"/>
    <x v="3"/>
    <x v="1"/>
    <x v="97"/>
    <x v="1"/>
    <x v="1"/>
    <x v="7"/>
    <x v="1715"/>
    <x v="3"/>
    <x v="1"/>
    <x v="0"/>
  </r>
  <r>
    <x v="370"/>
    <x v="2"/>
    <x v="4"/>
    <x v="0"/>
    <x v="0"/>
    <x v="1"/>
    <x v="33"/>
    <x v="4"/>
    <x v="4"/>
    <x v="7"/>
    <x v="1318"/>
    <x v="3"/>
    <x v="1"/>
    <x v="0"/>
  </r>
  <r>
    <x v="2847"/>
    <x v="2"/>
    <x v="2"/>
    <x v="3"/>
    <x v="0"/>
    <x v="1"/>
    <x v="56"/>
    <x v="2"/>
    <x v="2"/>
    <x v="7"/>
    <x v="1506"/>
    <x v="2"/>
    <x v="1"/>
    <x v="0"/>
  </r>
  <r>
    <x v="737"/>
    <x v="2"/>
    <x v="0"/>
    <x v="3"/>
    <x v="1"/>
    <x v="1"/>
    <x v="233"/>
    <x v="2"/>
    <x v="2"/>
    <x v="7"/>
    <x v="2031"/>
    <x v="3"/>
    <x v="1"/>
    <x v="0"/>
  </r>
  <r>
    <x v="2790"/>
    <x v="2"/>
    <x v="4"/>
    <x v="3"/>
    <x v="1"/>
    <x v="1"/>
    <x v="136"/>
    <x v="2"/>
    <x v="2"/>
    <x v="7"/>
    <x v="1067"/>
    <x v="3"/>
    <x v="1"/>
    <x v="0"/>
  </r>
  <r>
    <x v="1608"/>
    <x v="2"/>
    <x v="4"/>
    <x v="0"/>
    <x v="1"/>
    <x v="1"/>
    <x v="111"/>
    <x v="4"/>
    <x v="4"/>
    <x v="7"/>
    <x v="382"/>
    <x v="2"/>
    <x v="1"/>
    <x v="0"/>
  </r>
  <r>
    <x v="1292"/>
    <x v="2"/>
    <x v="5"/>
    <x v="3"/>
    <x v="0"/>
    <x v="1"/>
    <x v="118"/>
    <x v="2"/>
    <x v="1"/>
    <x v="7"/>
    <x v="271"/>
    <x v="2"/>
    <x v="1"/>
    <x v="0"/>
  </r>
  <r>
    <x v="1929"/>
    <x v="2"/>
    <x v="4"/>
    <x v="0"/>
    <x v="1"/>
    <x v="1"/>
    <x v="111"/>
    <x v="4"/>
    <x v="4"/>
    <x v="7"/>
    <x v="1717"/>
    <x v="3"/>
    <x v="1"/>
    <x v="0"/>
  </r>
  <r>
    <x v="2867"/>
    <x v="2"/>
    <x v="4"/>
    <x v="3"/>
    <x v="3"/>
    <x v="1"/>
    <x v="38"/>
    <x v="2"/>
    <x v="2"/>
    <x v="7"/>
    <x v="1908"/>
    <x v="3"/>
    <x v="1"/>
    <x v="0"/>
  </r>
  <r>
    <x v="950"/>
    <x v="2"/>
    <x v="3"/>
    <x v="3"/>
    <x v="1"/>
    <x v="1"/>
    <x v="255"/>
    <x v="2"/>
    <x v="2"/>
    <x v="7"/>
    <x v="1331"/>
    <x v="2"/>
    <x v="1"/>
    <x v="0"/>
  </r>
  <r>
    <x v="2316"/>
    <x v="2"/>
    <x v="2"/>
    <x v="1"/>
    <x v="1"/>
    <x v="0"/>
    <x v="0"/>
    <x v="1"/>
    <x v="1"/>
    <x v="7"/>
    <x v="1828"/>
    <x v="2"/>
    <x v="1"/>
    <x v="0"/>
  </r>
  <r>
    <x v="2958"/>
    <x v="2"/>
    <x v="3"/>
    <x v="3"/>
    <x v="1"/>
    <x v="1"/>
    <x v="117"/>
    <x v="2"/>
    <x v="2"/>
    <x v="7"/>
    <x v="594"/>
    <x v="3"/>
    <x v="1"/>
    <x v="0"/>
  </r>
  <r>
    <x v="1189"/>
    <x v="2"/>
    <x v="2"/>
    <x v="2"/>
    <x v="1"/>
    <x v="1"/>
    <x v="199"/>
    <x v="1"/>
    <x v="1"/>
    <x v="7"/>
    <x v="2441"/>
    <x v="1"/>
    <x v="1"/>
    <x v="0"/>
  </r>
  <r>
    <x v="2403"/>
    <x v="2"/>
    <x v="1"/>
    <x v="1"/>
    <x v="3"/>
    <x v="1"/>
    <x v="79"/>
    <x v="1"/>
    <x v="0"/>
    <x v="7"/>
    <x v="2748"/>
    <x v="3"/>
    <x v="1"/>
    <x v="0"/>
  </r>
  <r>
    <x v="377"/>
    <x v="2"/>
    <x v="2"/>
    <x v="3"/>
    <x v="3"/>
    <x v="0"/>
    <x v="0"/>
    <x v="1"/>
    <x v="1"/>
    <x v="7"/>
    <x v="92"/>
    <x v="2"/>
    <x v="1"/>
    <x v="0"/>
  </r>
  <r>
    <x v="2268"/>
    <x v="2"/>
    <x v="1"/>
    <x v="3"/>
    <x v="1"/>
    <x v="1"/>
    <x v="116"/>
    <x v="2"/>
    <x v="2"/>
    <x v="7"/>
    <x v="932"/>
    <x v="2"/>
    <x v="1"/>
    <x v="0"/>
  </r>
  <r>
    <x v="2377"/>
    <x v="2"/>
    <x v="4"/>
    <x v="0"/>
    <x v="1"/>
    <x v="1"/>
    <x v="178"/>
    <x v="4"/>
    <x v="4"/>
    <x v="7"/>
    <x v="396"/>
    <x v="2"/>
    <x v="1"/>
    <x v="0"/>
  </r>
  <r>
    <x v="2436"/>
    <x v="2"/>
    <x v="4"/>
    <x v="0"/>
    <x v="1"/>
    <x v="1"/>
    <x v="151"/>
    <x v="4"/>
    <x v="4"/>
    <x v="7"/>
    <x v="1330"/>
    <x v="2"/>
    <x v="1"/>
    <x v="0"/>
  </r>
  <r>
    <x v="729"/>
    <x v="2"/>
    <x v="2"/>
    <x v="1"/>
    <x v="1"/>
    <x v="1"/>
    <x v="76"/>
    <x v="1"/>
    <x v="1"/>
    <x v="7"/>
    <x v="430"/>
    <x v="2"/>
    <x v="1"/>
    <x v="0"/>
  </r>
  <r>
    <x v="1113"/>
    <x v="2"/>
    <x v="4"/>
    <x v="3"/>
    <x v="1"/>
    <x v="1"/>
    <x v="89"/>
    <x v="2"/>
    <x v="1"/>
    <x v="7"/>
    <x v="2348"/>
    <x v="2"/>
    <x v="1"/>
    <x v="0"/>
  </r>
  <r>
    <x v="365"/>
    <x v="2"/>
    <x v="2"/>
    <x v="1"/>
    <x v="1"/>
    <x v="1"/>
    <x v="155"/>
    <x v="1"/>
    <x v="1"/>
    <x v="7"/>
    <x v="297"/>
    <x v="3"/>
    <x v="1"/>
    <x v="0"/>
  </r>
  <r>
    <x v="652"/>
    <x v="2"/>
    <x v="4"/>
    <x v="3"/>
    <x v="0"/>
    <x v="1"/>
    <x v="81"/>
    <x v="2"/>
    <x v="2"/>
    <x v="7"/>
    <x v="1996"/>
    <x v="2"/>
    <x v="1"/>
    <x v="0"/>
  </r>
  <r>
    <x v="2801"/>
    <x v="2"/>
    <x v="2"/>
    <x v="2"/>
    <x v="1"/>
    <x v="1"/>
    <x v="202"/>
    <x v="1"/>
    <x v="1"/>
    <x v="7"/>
    <x v="2822"/>
    <x v="2"/>
    <x v="1"/>
    <x v="0"/>
  </r>
  <r>
    <x v="2971"/>
    <x v="2"/>
    <x v="4"/>
    <x v="2"/>
    <x v="1"/>
    <x v="0"/>
    <x v="0"/>
    <x v="0"/>
    <x v="1"/>
    <x v="2"/>
    <x v="2356"/>
    <x v="2"/>
    <x v="0"/>
    <x v="1"/>
  </r>
  <r>
    <x v="1738"/>
    <x v="2"/>
    <x v="1"/>
    <x v="3"/>
    <x v="1"/>
    <x v="1"/>
    <x v="100"/>
    <x v="2"/>
    <x v="2"/>
    <x v="7"/>
    <x v="2708"/>
    <x v="2"/>
    <x v="1"/>
    <x v="0"/>
  </r>
  <r>
    <x v="2666"/>
    <x v="2"/>
    <x v="2"/>
    <x v="3"/>
    <x v="1"/>
    <x v="1"/>
    <x v="285"/>
    <x v="2"/>
    <x v="5"/>
    <x v="1"/>
    <x v="1639"/>
    <x v="1"/>
    <x v="0"/>
    <x v="3"/>
  </r>
  <r>
    <x v="1926"/>
    <x v="2"/>
    <x v="5"/>
    <x v="3"/>
    <x v="0"/>
    <x v="1"/>
    <x v="166"/>
    <x v="2"/>
    <x v="2"/>
    <x v="7"/>
    <x v="1585"/>
    <x v="2"/>
    <x v="1"/>
    <x v="0"/>
  </r>
  <r>
    <x v="658"/>
    <x v="2"/>
    <x v="4"/>
    <x v="3"/>
    <x v="1"/>
    <x v="1"/>
    <x v="80"/>
    <x v="2"/>
    <x v="2"/>
    <x v="7"/>
    <x v="1647"/>
    <x v="3"/>
    <x v="1"/>
    <x v="0"/>
  </r>
  <r>
    <x v="2899"/>
    <x v="2"/>
    <x v="1"/>
    <x v="3"/>
    <x v="2"/>
    <x v="1"/>
    <x v="113"/>
    <x v="2"/>
    <x v="2"/>
    <x v="7"/>
    <x v="2177"/>
    <x v="3"/>
    <x v="1"/>
    <x v="0"/>
  </r>
  <r>
    <x v="660"/>
    <x v="2"/>
    <x v="2"/>
    <x v="0"/>
    <x v="1"/>
    <x v="1"/>
    <x v="112"/>
    <x v="4"/>
    <x v="4"/>
    <x v="7"/>
    <x v="372"/>
    <x v="2"/>
    <x v="1"/>
    <x v="0"/>
  </r>
  <r>
    <x v="2884"/>
    <x v="2"/>
    <x v="3"/>
    <x v="3"/>
    <x v="1"/>
    <x v="1"/>
    <x v="87"/>
    <x v="2"/>
    <x v="2"/>
    <x v="7"/>
    <x v="113"/>
    <x v="3"/>
    <x v="1"/>
    <x v="0"/>
  </r>
  <r>
    <x v="2413"/>
    <x v="2"/>
    <x v="4"/>
    <x v="0"/>
    <x v="0"/>
    <x v="1"/>
    <x v="61"/>
    <x v="4"/>
    <x v="4"/>
    <x v="7"/>
    <x v="2038"/>
    <x v="2"/>
    <x v="1"/>
    <x v="0"/>
  </r>
  <r>
    <x v="2504"/>
    <x v="2"/>
    <x v="5"/>
    <x v="1"/>
    <x v="1"/>
    <x v="1"/>
    <x v="236"/>
    <x v="1"/>
    <x v="0"/>
    <x v="7"/>
    <x v="640"/>
    <x v="3"/>
    <x v="1"/>
    <x v="0"/>
  </r>
  <r>
    <x v="270"/>
    <x v="2"/>
    <x v="4"/>
    <x v="3"/>
    <x v="0"/>
    <x v="1"/>
    <x v="46"/>
    <x v="2"/>
    <x v="1"/>
    <x v="7"/>
    <x v="2303"/>
    <x v="2"/>
    <x v="1"/>
    <x v="0"/>
  </r>
  <r>
    <x v="1941"/>
    <x v="2"/>
    <x v="4"/>
    <x v="3"/>
    <x v="1"/>
    <x v="1"/>
    <x v="132"/>
    <x v="2"/>
    <x v="2"/>
    <x v="7"/>
    <x v="2405"/>
    <x v="3"/>
    <x v="1"/>
    <x v="0"/>
  </r>
  <r>
    <x v="1473"/>
    <x v="2"/>
    <x v="1"/>
    <x v="2"/>
    <x v="0"/>
    <x v="1"/>
    <x v="22"/>
    <x v="1"/>
    <x v="1"/>
    <x v="7"/>
    <x v="2568"/>
    <x v="2"/>
    <x v="1"/>
    <x v="0"/>
  </r>
  <r>
    <x v="2769"/>
    <x v="2"/>
    <x v="4"/>
    <x v="0"/>
    <x v="1"/>
    <x v="1"/>
    <x v="90"/>
    <x v="4"/>
    <x v="4"/>
    <x v="7"/>
    <x v="1982"/>
    <x v="3"/>
    <x v="1"/>
    <x v="0"/>
  </r>
  <r>
    <x v="1587"/>
    <x v="2"/>
    <x v="5"/>
    <x v="3"/>
    <x v="1"/>
    <x v="1"/>
    <x v="300"/>
    <x v="2"/>
    <x v="3"/>
    <x v="1"/>
    <x v="1289"/>
    <x v="1"/>
    <x v="0"/>
    <x v="1"/>
  </r>
  <r>
    <x v="128"/>
    <x v="2"/>
    <x v="4"/>
    <x v="1"/>
    <x v="1"/>
    <x v="1"/>
    <x v="100"/>
    <x v="1"/>
    <x v="1"/>
    <x v="7"/>
    <x v="354"/>
    <x v="3"/>
    <x v="1"/>
    <x v="0"/>
  </r>
  <r>
    <x v="480"/>
    <x v="2"/>
    <x v="1"/>
    <x v="1"/>
    <x v="0"/>
    <x v="1"/>
    <x v="304"/>
    <x v="1"/>
    <x v="3"/>
    <x v="3"/>
    <x v="617"/>
    <x v="1"/>
    <x v="0"/>
    <x v="2"/>
  </r>
  <r>
    <x v="2286"/>
    <x v="2"/>
    <x v="1"/>
    <x v="2"/>
    <x v="1"/>
    <x v="1"/>
    <x v="93"/>
    <x v="1"/>
    <x v="3"/>
    <x v="3"/>
    <x v="2611"/>
    <x v="1"/>
    <x v="0"/>
    <x v="2"/>
  </r>
  <r>
    <x v="1652"/>
    <x v="2"/>
    <x v="4"/>
    <x v="3"/>
    <x v="3"/>
    <x v="1"/>
    <x v="35"/>
    <x v="2"/>
    <x v="2"/>
    <x v="7"/>
    <x v="1825"/>
    <x v="3"/>
    <x v="1"/>
    <x v="0"/>
  </r>
  <r>
    <x v="1628"/>
    <x v="2"/>
    <x v="1"/>
    <x v="1"/>
    <x v="0"/>
    <x v="1"/>
    <x v="82"/>
    <x v="1"/>
    <x v="4"/>
    <x v="5"/>
    <x v="2910"/>
    <x v="1"/>
    <x v="0"/>
    <x v="3"/>
  </r>
  <r>
    <x v="1217"/>
    <x v="2"/>
    <x v="1"/>
    <x v="3"/>
    <x v="0"/>
    <x v="1"/>
    <x v="11"/>
    <x v="2"/>
    <x v="1"/>
    <x v="7"/>
    <x v="295"/>
    <x v="2"/>
    <x v="1"/>
    <x v="0"/>
  </r>
  <r>
    <x v="269"/>
    <x v="2"/>
    <x v="4"/>
    <x v="3"/>
    <x v="1"/>
    <x v="1"/>
    <x v="95"/>
    <x v="2"/>
    <x v="4"/>
    <x v="2"/>
    <x v="1411"/>
    <x v="1"/>
    <x v="0"/>
    <x v="2"/>
  </r>
  <r>
    <x v="1218"/>
    <x v="2"/>
    <x v="0"/>
    <x v="3"/>
    <x v="1"/>
    <x v="1"/>
    <x v="116"/>
    <x v="2"/>
    <x v="1"/>
    <x v="7"/>
    <x v="522"/>
    <x v="3"/>
    <x v="1"/>
    <x v="0"/>
  </r>
  <r>
    <x v="103"/>
    <x v="2"/>
    <x v="3"/>
    <x v="0"/>
    <x v="1"/>
    <x v="0"/>
    <x v="0"/>
    <x v="4"/>
    <x v="4"/>
    <x v="7"/>
    <x v="989"/>
    <x v="3"/>
    <x v="1"/>
    <x v="0"/>
  </r>
  <r>
    <x v="2034"/>
    <x v="2"/>
    <x v="4"/>
    <x v="2"/>
    <x v="3"/>
    <x v="1"/>
    <x v="168"/>
    <x v="1"/>
    <x v="4"/>
    <x v="3"/>
    <x v="2445"/>
    <x v="1"/>
    <x v="0"/>
    <x v="3"/>
  </r>
  <r>
    <x v="2945"/>
    <x v="2"/>
    <x v="3"/>
    <x v="3"/>
    <x v="0"/>
    <x v="1"/>
    <x v="67"/>
    <x v="2"/>
    <x v="2"/>
    <x v="7"/>
    <x v="967"/>
    <x v="2"/>
    <x v="1"/>
    <x v="0"/>
  </r>
  <r>
    <x v="1946"/>
    <x v="2"/>
    <x v="4"/>
    <x v="3"/>
    <x v="3"/>
    <x v="1"/>
    <x v="77"/>
    <x v="2"/>
    <x v="1"/>
    <x v="7"/>
    <x v="2341"/>
    <x v="3"/>
    <x v="1"/>
    <x v="0"/>
  </r>
  <r>
    <x v="1566"/>
    <x v="2"/>
    <x v="1"/>
    <x v="2"/>
    <x v="1"/>
    <x v="1"/>
    <x v="136"/>
    <x v="1"/>
    <x v="1"/>
    <x v="7"/>
    <x v="2379"/>
    <x v="2"/>
    <x v="1"/>
    <x v="0"/>
  </r>
  <r>
    <x v="1442"/>
    <x v="2"/>
    <x v="2"/>
    <x v="1"/>
    <x v="0"/>
    <x v="0"/>
    <x v="0"/>
    <x v="0"/>
    <x v="0"/>
    <x v="7"/>
    <x v="1591"/>
    <x v="2"/>
    <x v="1"/>
    <x v="0"/>
  </r>
  <r>
    <x v="1806"/>
    <x v="2"/>
    <x v="2"/>
    <x v="3"/>
    <x v="1"/>
    <x v="0"/>
    <x v="0"/>
    <x v="1"/>
    <x v="1"/>
    <x v="7"/>
    <x v="1877"/>
    <x v="3"/>
    <x v="1"/>
    <x v="0"/>
  </r>
  <r>
    <x v="1680"/>
    <x v="2"/>
    <x v="1"/>
    <x v="3"/>
    <x v="1"/>
    <x v="1"/>
    <x v="110"/>
    <x v="2"/>
    <x v="1"/>
    <x v="7"/>
    <x v="1386"/>
    <x v="2"/>
    <x v="1"/>
    <x v="0"/>
  </r>
  <r>
    <x v="221"/>
    <x v="2"/>
    <x v="4"/>
    <x v="1"/>
    <x v="2"/>
    <x v="1"/>
    <x v="27"/>
    <x v="1"/>
    <x v="1"/>
    <x v="7"/>
    <x v="1926"/>
    <x v="2"/>
    <x v="1"/>
    <x v="0"/>
  </r>
  <r>
    <x v="1064"/>
    <x v="2"/>
    <x v="1"/>
    <x v="3"/>
    <x v="1"/>
    <x v="1"/>
    <x v="216"/>
    <x v="2"/>
    <x v="2"/>
    <x v="7"/>
    <x v="365"/>
    <x v="2"/>
    <x v="1"/>
    <x v="0"/>
  </r>
  <r>
    <x v="1541"/>
    <x v="2"/>
    <x v="4"/>
    <x v="3"/>
    <x v="3"/>
    <x v="0"/>
    <x v="0"/>
    <x v="1"/>
    <x v="1"/>
    <x v="7"/>
    <x v="108"/>
    <x v="3"/>
    <x v="1"/>
    <x v="0"/>
  </r>
  <r>
    <x v="1864"/>
    <x v="2"/>
    <x v="1"/>
    <x v="3"/>
    <x v="0"/>
    <x v="0"/>
    <x v="0"/>
    <x v="2"/>
    <x v="2"/>
    <x v="7"/>
    <x v="1013"/>
    <x v="2"/>
    <x v="1"/>
    <x v="0"/>
  </r>
  <r>
    <x v="898"/>
    <x v="2"/>
    <x v="1"/>
    <x v="2"/>
    <x v="1"/>
    <x v="1"/>
    <x v="161"/>
    <x v="1"/>
    <x v="1"/>
    <x v="7"/>
    <x v="2395"/>
    <x v="3"/>
    <x v="1"/>
    <x v="0"/>
  </r>
  <r>
    <x v="1328"/>
    <x v="2"/>
    <x v="1"/>
    <x v="3"/>
    <x v="1"/>
    <x v="1"/>
    <x v="288"/>
    <x v="2"/>
    <x v="2"/>
    <x v="7"/>
    <x v="1422"/>
    <x v="2"/>
    <x v="1"/>
    <x v="0"/>
  </r>
  <r>
    <x v="1324"/>
    <x v="2"/>
    <x v="4"/>
    <x v="3"/>
    <x v="3"/>
    <x v="1"/>
    <x v="6"/>
    <x v="2"/>
    <x v="2"/>
    <x v="7"/>
    <x v="1205"/>
    <x v="3"/>
    <x v="1"/>
    <x v="0"/>
  </r>
  <r>
    <x v="1245"/>
    <x v="2"/>
    <x v="1"/>
    <x v="3"/>
    <x v="1"/>
    <x v="1"/>
    <x v="136"/>
    <x v="2"/>
    <x v="3"/>
    <x v="1"/>
    <x v="1464"/>
    <x v="1"/>
    <x v="0"/>
    <x v="1"/>
  </r>
  <r>
    <x v="503"/>
    <x v="2"/>
    <x v="2"/>
    <x v="3"/>
    <x v="3"/>
    <x v="1"/>
    <x v="17"/>
    <x v="2"/>
    <x v="1"/>
    <x v="7"/>
    <x v="777"/>
    <x v="2"/>
    <x v="1"/>
    <x v="0"/>
  </r>
  <r>
    <x v="1318"/>
    <x v="2"/>
    <x v="2"/>
    <x v="3"/>
    <x v="1"/>
    <x v="1"/>
    <x v="251"/>
    <x v="2"/>
    <x v="4"/>
    <x v="0"/>
    <x v="1563"/>
    <x v="2"/>
    <x v="0"/>
    <x v="2"/>
  </r>
  <r>
    <x v="2258"/>
    <x v="2"/>
    <x v="4"/>
    <x v="2"/>
    <x v="0"/>
    <x v="1"/>
    <x v="131"/>
    <x v="1"/>
    <x v="1"/>
    <x v="7"/>
    <x v="2916"/>
    <x v="3"/>
    <x v="1"/>
    <x v="0"/>
  </r>
  <r>
    <x v="664"/>
    <x v="2"/>
    <x v="3"/>
    <x v="1"/>
    <x v="1"/>
    <x v="1"/>
    <x v="174"/>
    <x v="1"/>
    <x v="1"/>
    <x v="7"/>
    <x v="1811"/>
    <x v="2"/>
    <x v="1"/>
    <x v="0"/>
  </r>
  <r>
    <x v="2977"/>
    <x v="2"/>
    <x v="4"/>
    <x v="3"/>
    <x v="1"/>
    <x v="1"/>
    <x v="65"/>
    <x v="2"/>
    <x v="2"/>
    <x v="7"/>
    <x v="1523"/>
    <x v="2"/>
    <x v="1"/>
    <x v="0"/>
  </r>
  <r>
    <x v="2853"/>
    <x v="2"/>
    <x v="4"/>
    <x v="0"/>
    <x v="3"/>
    <x v="1"/>
    <x v="18"/>
    <x v="4"/>
    <x v="4"/>
    <x v="7"/>
    <x v="2719"/>
    <x v="2"/>
    <x v="1"/>
    <x v="0"/>
  </r>
  <r>
    <x v="695"/>
    <x v="2"/>
    <x v="4"/>
    <x v="3"/>
    <x v="1"/>
    <x v="1"/>
    <x v="92"/>
    <x v="2"/>
    <x v="2"/>
    <x v="7"/>
    <x v="1240"/>
    <x v="2"/>
    <x v="1"/>
    <x v="0"/>
  </r>
  <r>
    <x v="2671"/>
    <x v="2"/>
    <x v="5"/>
    <x v="0"/>
    <x v="0"/>
    <x v="1"/>
    <x v="57"/>
    <x v="4"/>
    <x v="5"/>
    <x v="0"/>
    <x v="876"/>
    <x v="1"/>
    <x v="0"/>
    <x v="1"/>
  </r>
  <r>
    <x v="1964"/>
    <x v="2"/>
    <x v="4"/>
    <x v="3"/>
    <x v="3"/>
    <x v="1"/>
    <x v="23"/>
    <x v="2"/>
    <x v="2"/>
    <x v="7"/>
    <x v="866"/>
    <x v="3"/>
    <x v="1"/>
    <x v="0"/>
  </r>
  <r>
    <x v="703"/>
    <x v="2"/>
    <x v="4"/>
    <x v="3"/>
    <x v="1"/>
    <x v="1"/>
    <x v="110"/>
    <x v="2"/>
    <x v="3"/>
    <x v="1"/>
    <x v="1079"/>
    <x v="1"/>
    <x v="0"/>
    <x v="1"/>
  </r>
  <r>
    <x v="920"/>
    <x v="2"/>
    <x v="4"/>
    <x v="0"/>
    <x v="1"/>
    <x v="1"/>
    <x v="135"/>
    <x v="4"/>
    <x v="3"/>
    <x v="7"/>
    <x v="928"/>
    <x v="3"/>
    <x v="1"/>
    <x v="0"/>
  </r>
  <r>
    <x v="1745"/>
    <x v="2"/>
    <x v="4"/>
    <x v="1"/>
    <x v="1"/>
    <x v="1"/>
    <x v="273"/>
    <x v="1"/>
    <x v="1"/>
    <x v="7"/>
    <x v="2687"/>
    <x v="3"/>
    <x v="1"/>
    <x v="0"/>
  </r>
  <r>
    <x v="1993"/>
    <x v="2"/>
    <x v="1"/>
    <x v="1"/>
    <x v="1"/>
    <x v="1"/>
    <x v="105"/>
    <x v="1"/>
    <x v="1"/>
    <x v="7"/>
    <x v="2386"/>
    <x v="1"/>
    <x v="1"/>
    <x v="0"/>
  </r>
  <r>
    <x v="1391"/>
    <x v="2"/>
    <x v="4"/>
    <x v="3"/>
    <x v="0"/>
    <x v="1"/>
    <x v="58"/>
    <x v="2"/>
    <x v="2"/>
    <x v="7"/>
    <x v="1603"/>
    <x v="3"/>
    <x v="1"/>
    <x v="0"/>
  </r>
  <r>
    <x v="2719"/>
    <x v="2"/>
    <x v="4"/>
    <x v="3"/>
    <x v="3"/>
    <x v="1"/>
    <x v="238"/>
    <x v="2"/>
    <x v="2"/>
    <x v="7"/>
    <x v="824"/>
    <x v="2"/>
    <x v="1"/>
    <x v="0"/>
  </r>
  <r>
    <x v="108"/>
    <x v="2"/>
    <x v="2"/>
    <x v="3"/>
    <x v="2"/>
    <x v="1"/>
    <x v="117"/>
    <x v="2"/>
    <x v="2"/>
    <x v="7"/>
    <x v="2444"/>
    <x v="3"/>
    <x v="1"/>
    <x v="0"/>
  </r>
  <r>
    <x v="1488"/>
    <x v="2"/>
    <x v="4"/>
    <x v="3"/>
    <x v="0"/>
    <x v="1"/>
    <x v="261"/>
    <x v="2"/>
    <x v="2"/>
    <x v="7"/>
    <x v="843"/>
    <x v="2"/>
    <x v="1"/>
    <x v="0"/>
  </r>
  <r>
    <x v="482"/>
    <x v="2"/>
    <x v="1"/>
    <x v="2"/>
    <x v="3"/>
    <x v="1"/>
    <x v="105"/>
    <x v="1"/>
    <x v="1"/>
    <x v="7"/>
    <x v="2668"/>
    <x v="3"/>
    <x v="1"/>
    <x v="0"/>
  </r>
  <r>
    <x v="624"/>
    <x v="2"/>
    <x v="4"/>
    <x v="3"/>
    <x v="1"/>
    <x v="1"/>
    <x v="107"/>
    <x v="2"/>
    <x v="2"/>
    <x v="7"/>
    <x v="1153"/>
    <x v="3"/>
    <x v="1"/>
    <x v="0"/>
  </r>
  <r>
    <x v="2239"/>
    <x v="2"/>
    <x v="2"/>
    <x v="0"/>
    <x v="1"/>
    <x v="0"/>
    <x v="0"/>
    <x v="4"/>
    <x v="4"/>
    <x v="7"/>
    <x v="448"/>
    <x v="2"/>
    <x v="1"/>
    <x v="0"/>
  </r>
  <r>
    <x v="2061"/>
    <x v="2"/>
    <x v="2"/>
    <x v="3"/>
    <x v="3"/>
    <x v="1"/>
    <x v="62"/>
    <x v="2"/>
    <x v="2"/>
    <x v="7"/>
    <x v="495"/>
    <x v="1"/>
    <x v="1"/>
    <x v="0"/>
  </r>
  <r>
    <x v="1221"/>
    <x v="2"/>
    <x v="4"/>
    <x v="0"/>
    <x v="0"/>
    <x v="0"/>
    <x v="0"/>
    <x v="4"/>
    <x v="4"/>
    <x v="7"/>
    <x v="156"/>
    <x v="3"/>
    <x v="1"/>
    <x v="0"/>
  </r>
  <r>
    <x v="190"/>
    <x v="2"/>
    <x v="5"/>
    <x v="3"/>
    <x v="1"/>
    <x v="1"/>
    <x v="155"/>
    <x v="2"/>
    <x v="2"/>
    <x v="7"/>
    <x v="2909"/>
    <x v="2"/>
    <x v="1"/>
    <x v="0"/>
  </r>
  <r>
    <x v="708"/>
    <x v="2"/>
    <x v="4"/>
    <x v="3"/>
    <x v="1"/>
    <x v="0"/>
    <x v="0"/>
    <x v="1"/>
    <x v="1"/>
    <x v="7"/>
    <x v="1269"/>
    <x v="3"/>
    <x v="1"/>
    <x v="0"/>
  </r>
  <r>
    <x v="1573"/>
    <x v="2"/>
    <x v="1"/>
    <x v="3"/>
    <x v="2"/>
    <x v="1"/>
    <x v="29"/>
    <x v="2"/>
    <x v="2"/>
    <x v="7"/>
    <x v="2042"/>
    <x v="2"/>
    <x v="1"/>
    <x v="0"/>
  </r>
  <r>
    <x v="971"/>
    <x v="2"/>
    <x v="4"/>
    <x v="1"/>
    <x v="1"/>
    <x v="0"/>
    <x v="0"/>
    <x v="1"/>
    <x v="1"/>
    <x v="7"/>
    <x v="432"/>
    <x v="2"/>
    <x v="1"/>
    <x v="0"/>
  </r>
  <r>
    <x v="540"/>
    <x v="2"/>
    <x v="4"/>
    <x v="3"/>
    <x v="3"/>
    <x v="0"/>
    <x v="0"/>
    <x v="1"/>
    <x v="1"/>
    <x v="7"/>
    <x v="2166"/>
    <x v="3"/>
    <x v="1"/>
    <x v="0"/>
  </r>
  <r>
    <x v="2692"/>
    <x v="2"/>
    <x v="1"/>
    <x v="1"/>
    <x v="1"/>
    <x v="0"/>
    <x v="0"/>
    <x v="0"/>
    <x v="0"/>
    <x v="7"/>
    <x v="1181"/>
    <x v="2"/>
    <x v="1"/>
    <x v="0"/>
  </r>
  <r>
    <x v="208"/>
    <x v="2"/>
    <x v="3"/>
    <x v="3"/>
    <x v="1"/>
    <x v="1"/>
    <x v="91"/>
    <x v="2"/>
    <x v="2"/>
    <x v="7"/>
    <x v="987"/>
    <x v="3"/>
    <x v="1"/>
    <x v="0"/>
  </r>
  <r>
    <x v="1342"/>
    <x v="2"/>
    <x v="2"/>
    <x v="3"/>
    <x v="1"/>
    <x v="1"/>
    <x v="149"/>
    <x v="2"/>
    <x v="2"/>
    <x v="7"/>
    <x v="509"/>
    <x v="3"/>
    <x v="1"/>
    <x v="0"/>
  </r>
  <r>
    <x v="903"/>
    <x v="2"/>
    <x v="2"/>
    <x v="1"/>
    <x v="3"/>
    <x v="0"/>
    <x v="0"/>
    <x v="0"/>
    <x v="0"/>
    <x v="7"/>
    <x v="26"/>
    <x v="3"/>
    <x v="1"/>
    <x v="0"/>
  </r>
  <r>
    <x v="2534"/>
    <x v="2"/>
    <x v="4"/>
    <x v="3"/>
    <x v="0"/>
    <x v="1"/>
    <x v="36"/>
    <x v="2"/>
    <x v="5"/>
    <x v="3"/>
    <x v="1253"/>
    <x v="2"/>
    <x v="0"/>
    <x v="3"/>
  </r>
  <r>
    <x v="8"/>
    <x v="2"/>
    <x v="2"/>
    <x v="3"/>
    <x v="1"/>
    <x v="1"/>
    <x v="138"/>
    <x v="2"/>
    <x v="1"/>
    <x v="7"/>
    <x v="2809"/>
    <x v="2"/>
    <x v="1"/>
    <x v="0"/>
  </r>
  <r>
    <x v="1957"/>
    <x v="2"/>
    <x v="4"/>
    <x v="3"/>
    <x v="1"/>
    <x v="1"/>
    <x v="80"/>
    <x v="2"/>
    <x v="2"/>
    <x v="7"/>
    <x v="333"/>
    <x v="2"/>
    <x v="1"/>
    <x v="0"/>
  </r>
  <r>
    <x v="635"/>
    <x v="2"/>
    <x v="4"/>
    <x v="3"/>
    <x v="1"/>
    <x v="1"/>
    <x v="166"/>
    <x v="2"/>
    <x v="4"/>
    <x v="1"/>
    <x v="1602"/>
    <x v="1"/>
    <x v="0"/>
    <x v="2"/>
  </r>
  <r>
    <x v="124"/>
    <x v="2"/>
    <x v="1"/>
    <x v="2"/>
    <x v="0"/>
    <x v="0"/>
    <x v="0"/>
    <x v="1"/>
    <x v="1"/>
    <x v="7"/>
    <x v="2863"/>
    <x v="2"/>
    <x v="1"/>
    <x v="0"/>
  </r>
  <r>
    <x v="1574"/>
    <x v="2"/>
    <x v="1"/>
    <x v="0"/>
    <x v="0"/>
    <x v="1"/>
    <x v="151"/>
    <x v="4"/>
    <x v="5"/>
    <x v="2"/>
    <x v="300"/>
    <x v="1"/>
    <x v="0"/>
    <x v="1"/>
  </r>
  <r>
    <x v="2596"/>
    <x v="2"/>
    <x v="4"/>
    <x v="0"/>
    <x v="1"/>
    <x v="1"/>
    <x v="105"/>
    <x v="4"/>
    <x v="4"/>
    <x v="7"/>
    <x v="2098"/>
    <x v="3"/>
    <x v="1"/>
    <x v="0"/>
  </r>
  <r>
    <x v="1520"/>
    <x v="2"/>
    <x v="4"/>
    <x v="3"/>
    <x v="3"/>
    <x v="0"/>
    <x v="0"/>
    <x v="2"/>
    <x v="2"/>
    <x v="7"/>
    <x v="263"/>
    <x v="2"/>
    <x v="1"/>
    <x v="0"/>
  </r>
  <r>
    <x v="411"/>
    <x v="2"/>
    <x v="1"/>
    <x v="3"/>
    <x v="1"/>
    <x v="1"/>
    <x v="161"/>
    <x v="2"/>
    <x v="2"/>
    <x v="7"/>
    <x v="2180"/>
    <x v="2"/>
    <x v="1"/>
    <x v="0"/>
  </r>
  <r>
    <x v="2351"/>
    <x v="2"/>
    <x v="3"/>
    <x v="3"/>
    <x v="0"/>
    <x v="1"/>
    <x v="78"/>
    <x v="2"/>
    <x v="2"/>
    <x v="7"/>
    <x v="2453"/>
    <x v="1"/>
    <x v="1"/>
    <x v="0"/>
  </r>
  <r>
    <x v="1142"/>
    <x v="2"/>
    <x v="5"/>
    <x v="0"/>
    <x v="0"/>
    <x v="1"/>
    <x v="28"/>
    <x v="4"/>
    <x v="4"/>
    <x v="7"/>
    <x v="1663"/>
    <x v="2"/>
    <x v="1"/>
    <x v="0"/>
  </r>
  <r>
    <x v="1697"/>
    <x v="2"/>
    <x v="4"/>
    <x v="0"/>
    <x v="1"/>
    <x v="1"/>
    <x v="134"/>
    <x v="4"/>
    <x v="4"/>
    <x v="7"/>
    <x v="1091"/>
    <x v="3"/>
    <x v="1"/>
    <x v="0"/>
  </r>
  <r>
    <x v="424"/>
    <x v="2"/>
    <x v="1"/>
    <x v="2"/>
    <x v="0"/>
    <x v="1"/>
    <x v="205"/>
    <x v="1"/>
    <x v="1"/>
    <x v="7"/>
    <x v="2547"/>
    <x v="2"/>
    <x v="1"/>
    <x v="0"/>
  </r>
  <r>
    <x v="1506"/>
    <x v="2"/>
    <x v="1"/>
    <x v="3"/>
    <x v="0"/>
    <x v="1"/>
    <x v="58"/>
    <x v="2"/>
    <x v="2"/>
    <x v="7"/>
    <x v="2012"/>
    <x v="2"/>
    <x v="1"/>
    <x v="0"/>
  </r>
  <r>
    <x v="1890"/>
    <x v="2"/>
    <x v="1"/>
    <x v="3"/>
    <x v="3"/>
    <x v="0"/>
    <x v="0"/>
    <x v="2"/>
    <x v="1"/>
    <x v="7"/>
    <x v="2601"/>
    <x v="3"/>
    <x v="1"/>
    <x v="0"/>
  </r>
  <r>
    <x v="1455"/>
    <x v="2"/>
    <x v="4"/>
    <x v="0"/>
    <x v="1"/>
    <x v="0"/>
    <x v="0"/>
    <x v="3"/>
    <x v="3"/>
    <x v="7"/>
    <x v="14"/>
    <x v="3"/>
    <x v="1"/>
    <x v="0"/>
  </r>
  <r>
    <x v="335"/>
    <x v="2"/>
    <x v="4"/>
    <x v="0"/>
    <x v="1"/>
    <x v="1"/>
    <x v="112"/>
    <x v="4"/>
    <x v="3"/>
    <x v="7"/>
    <x v="576"/>
    <x v="2"/>
    <x v="1"/>
    <x v="0"/>
  </r>
  <r>
    <x v="2990"/>
    <x v="2"/>
    <x v="1"/>
    <x v="2"/>
    <x v="0"/>
    <x v="1"/>
    <x v="54"/>
    <x v="1"/>
    <x v="1"/>
    <x v="7"/>
    <x v="2888"/>
    <x v="3"/>
    <x v="1"/>
    <x v="0"/>
  </r>
  <r>
    <x v="567"/>
    <x v="2"/>
    <x v="4"/>
    <x v="3"/>
    <x v="0"/>
    <x v="1"/>
    <x v="66"/>
    <x v="2"/>
    <x v="2"/>
    <x v="7"/>
    <x v="870"/>
    <x v="2"/>
    <x v="1"/>
    <x v="0"/>
  </r>
  <r>
    <x v="1101"/>
    <x v="2"/>
    <x v="4"/>
    <x v="1"/>
    <x v="0"/>
    <x v="1"/>
    <x v="86"/>
    <x v="1"/>
    <x v="1"/>
    <x v="7"/>
    <x v="566"/>
    <x v="2"/>
    <x v="1"/>
    <x v="0"/>
  </r>
  <r>
    <x v="1794"/>
    <x v="2"/>
    <x v="2"/>
    <x v="2"/>
    <x v="1"/>
    <x v="1"/>
    <x v="182"/>
    <x v="1"/>
    <x v="0"/>
    <x v="7"/>
    <x v="2927"/>
    <x v="2"/>
    <x v="1"/>
    <x v="0"/>
  </r>
  <r>
    <x v="755"/>
    <x v="2"/>
    <x v="3"/>
    <x v="3"/>
    <x v="1"/>
    <x v="1"/>
    <x v="104"/>
    <x v="2"/>
    <x v="3"/>
    <x v="1"/>
    <x v="203"/>
    <x v="1"/>
    <x v="0"/>
    <x v="1"/>
  </r>
  <r>
    <x v="189"/>
    <x v="2"/>
    <x v="4"/>
    <x v="3"/>
    <x v="1"/>
    <x v="0"/>
    <x v="0"/>
    <x v="1"/>
    <x v="0"/>
    <x v="7"/>
    <x v="85"/>
    <x v="3"/>
    <x v="1"/>
    <x v="0"/>
  </r>
  <r>
    <x v="2802"/>
    <x v="2"/>
    <x v="5"/>
    <x v="0"/>
    <x v="1"/>
    <x v="0"/>
    <x v="0"/>
    <x v="4"/>
    <x v="4"/>
    <x v="7"/>
    <x v="767"/>
    <x v="3"/>
    <x v="1"/>
    <x v="0"/>
  </r>
  <r>
    <x v="510"/>
    <x v="2"/>
    <x v="1"/>
    <x v="3"/>
    <x v="1"/>
    <x v="0"/>
    <x v="0"/>
    <x v="1"/>
    <x v="1"/>
    <x v="7"/>
    <x v="934"/>
    <x v="3"/>
    <x v="1"/>
    <x v="0"/>
  </r>
  <r>
    <x v="1729"/>
    <x v="2"/>
    <x v="4"/>
    <x v="3"/>
    <x v="2"/>
    <x v="1"/>
    <x v="146"/>
    <x v="2"/>
    <x v="2"/>
    <x v="7"/>
    <x v="1948"/>
    <x v="3"/>
    <x v="1"/>
    <x v="0"/>
  </r>
  <r>
    <x v="1310"/>
    <x v="2"/>
    <x v="4"/>
    <x v="1"/>
    <x v="0"/>
    <x v="1"/>
    <x v="82"/>
    <x v="1"/>
    <x v="4"/>
    <x v="5"/>
    <x v="2326"/>
    <x v="1"/>
    <x v="0"/>
    <x v="3"/>
  </r>
  <r>
    <x v="2973"/>
    <x v="2"/>
    <x v="1"/>
    <x v="3"/>
    <x v="3"/>
    <x v="1"/>
    <x v="124"/>
    <x v="2"/>
    <x v="2"/>
    <x v="7"/>
    <x v="1083"/>
    <x v="3"/>
    <x v="1"/>
    <x v="0"/>
  </r>
  <r>
    <x v="297"/>
    <x v="2"/>
    <x v="2"/>
    <x v="1"/>
    <x v="3"/>
    <x v="0"/>
    <x v="0"/>
    <x v="0"/>
    <x v="0"/>
    <x v="7"/>
    <x v="146"/>
    <x v="3"/>
    <x v="1"/>
    <x v="0"/>
  </r>
  <r>
    <x v="1887"/>
    <x v="2"/>
    <x v="4"/>
    <x v="2"/>
    <x v="0"/>
    <x v="0"/>
    <x v="0"/>
    <x v="0"/>
    <x v="0"/>
    <x v="7"/>
    <x v="2191"/>
    <x v="3"/>
    <x v="1"/>
    <x v="0"/>
  </r>
  <r>
    <x v="67"/>
    <x v="2"/>
    <x v="1"/>
    <x v="1"/>
    <x v="1"/>
    <x v="1"/>
    <x v="120"/>
    <x v="1"/>
    <x v="1"/>
    <x v="7"/>
    <x v="2307"/>
    <x v="2"/>
    <x v="1"/>
    <x v="0"/>
  </r>
  <r>
    <x v="345"/>
    <x v="2"/>
    <x v="2"/>
    <x v="3"/>
    <x v="3"/>
    <x v="1"/>
    <x v="90"/>
    <x v="2"/>
    <x v="2"/>
    <x v="7"/>
    <x v="1903"/>
    <x v="3"/>
    <x v="1"/>
    <x v="0"/>
  </r>
  <r>
    <x v="2947"/>
    <x v="2"/>
    <x v="1"/>
    <x v="3"/>
    <x v="3"/>
    <x v="1"/>
    <x v="83"/>
    <x v="2"/>
    <x v="2"/>
    <x v="7"/>
    <x v="1722"/>
    <x v="3"/>
    <x v="1"/>
    <x v="0"/>
  </r>
  <r>
    <x v="2793"/>
    <x v="2"/>
    <x v="4"/>
    <x v="1"/>
    <x v="1"/>
    <x v="1"/>
    <x v="77"/>
    <x v="1"/>
    <x v="1"/>
    <x v="7"/>
    <x v="922"/>
    <x v="3"/>
    <x v="1"/>
    <x v="0"/>
  </r>
  <r>
    <x v="1432"/>
    <x v="2"/>
    <x v="1"/>
    <x v="0"/>
    <x v="0"/>
    <x v="1"/>
    <x v="25"/>
    <x v="4"/>
    <x v="4"/>
    <x v="7"/>
    <x v="1016"/>
    <x v="3"/>
    <x v="1"/>
    <x v="0"/>
  </r>
  <r>
    <x v="1985"/>
    <x v="2"/>
    <x v="1"/>
    <x v="3"/>
    <x v="1"/>
    <x v="1"/>
    <x v="152"/>
    <x v="2"/>
    <x v="2"/>
    <x v="7"/>
    <x v="525"/>
    <x v="2"/>
    <x v="1"/>
    <x v="0"/>
  </r>
  <r>
    <x v="1891"/>
    <x v="2"/>
    <x v="0"/>
    <x v="3"/>
    <x v="1"/>
    <x v="0"/>
    <x v="0"/>
    <x v="1"/>
    <x v="1"/>
    <x v="7"/>
    <x v="88"/>
    <x v="2"/>
    <x v="1"/>
    <x v="0"/>
  </r>
  <r>
    <x v="1528"/>
    <x v="2"/>
    <x v="4"/>
    <x v="3"/>
    <x v="1"/>
    <x v="0"/>
    <x v="0"/>
    <x v="1"/>
    <x v="1"/>
    <x v="7"/>
    <x v="10"/>
    <x v="3"/>
    <x v="1"/>
    <x v="0"/>
  </r>
  <r>
    <x v="2636"/>
    <x v="2"/>
    <x v="4"/>
    <x v="1"/>
    <x v="1"/>
    <x v="1"/>
    <x v="279"/>
    <x v="1"/>
    <x v="1"/>
    <x v="7"/>
    <x v="862"/>
    <x v="3"/>
    <x v="1"/>
    <x v="0"/>
  </r>
  <r>
    <x v="2691"/>
    <x v="2"/>
    <x v="4"/>
    <x v="1"/>
    <x v="1"/>
    <x v="1"/>
    <x v="114"/>
    <x v="1"/>
    <x v="1"/>
    <x v="7"/>
    <x v="1692"/>
    <x v="3"/>
    <x v="1"/>
    <x v="0"/>
  </r>
  <r>
    <x v="593"/>
    <x v="2"/>
    <x v="4"/>
    <x v="3"/>
    <x v="1"/>
    <x v="1"/>
    <x v="120"/>
    <x v="2"/>
    <x v="5"/>
    <x v="1"/>
    <x v="367"/>
    <x v="0"/>
    <x v="0"/>
    <x v="3"/>
  </r>
  <r>
    <x v="1822"/>
    <x v="2"/>
    <x v="2"/>
    <x v="3"/>
    <x v="1"/>
    <x v="0"/>
    <x v="0"/>
    <x v="1"/>
    <x v="1"/>
    <x v="7"/>
    <x v="217"/>
    <x v="3"/>
    <x v="1"/>
    <x v="0"/>
  </r>
  <r>
    <x v="88"/>
    <x v="2"/>
    <x v="1"/>
    <x v="3"/>
    <x v="1"/>
    <x v="1"/>
    <x v="139"/>
    <x v="2"/>
    <x v="2"/>
    <x v="7"/>
    <x v="1390"/>
    <x v="3"/>
    <x v="1"/>
    <x v="0"/>
  </r>
  <r>
    <x v="927"/>
    <x v="2"/>
    <x v="4"/>
    <x v="3"/>
    <x v="0"/>
    <x v="1"/>
    <x v="12"/>
    <x v="2"/>
    <x v="2"/>
    <x v="7"/>
    <x v="1919"/>
    <x v="3"/>
    <x v="1"/>
    <x v="0"/>
  </r>
  <r>
    <x v="1599"/>
    <x v="2"/>
    <x v="2"/>
    <x v="0"/>
    <x v="3"/>
    <x v="1"/>
    <x v="20"/>
    <x v="4"/>
    <x v="4"/>
    <x v="7"/>
    <x v="1915"/>
    <x v="3"/>
    <x v="1"/>
    <x v="0"/>
  </r>
  <r>
    <x v="2278"/>
    <x v="2"/>
    <x v="2"/>
    <x v="3"/>
    <x v="0"/>
    <x v="1"/>
    <x v="99"/>
    <x v="2"/>
    <x v="2"/>
    <x v="7"/>
    <x v="2316"/>
    <x v="3"/>
    <x v="1"/>
    <x v="0"/>
  </r>
  <r>
    <x v="1576"/>
    <x v="2"/>
    <x v="2"/>
    <x v="0"/>
    <x v="1"/>
    <x v="1"/>
    <x v="96"/>
    <x v="4"/>
    <x v="4"/>
    <x v="7"/>
    <x v="454"/>
    <x v="2"/>
    <x v="1"/>
    <x v="0"/>
  </r>
  <r>
    <x v="2167"/>
    <x v="2"/>
    <x v="4"/>
    <x v="3"/>
    <x v="0"/>
    <x v="1"/>
    <x v="26"/>
    <x v="2"/>
    <x v="2"/>
    <x v="7"/>
    <x v="2833"/>
    <x v="3"/>
    <x v="1"/>
    <x v="0"/>
  </r>
  <r>
    <x v="870"/>
    <x v="2"/>
    <x v="5"/>
    <x v="3"/>
    <x v="1"/>
    <x v="0"/>
    <x v="0"/>
    <x v="1"/>
    <x v="1"/>
    <x v="7"/>
    <x v="90"/>
    <x v="2"/>
    <x v="1"/>
    <x v="0"/>
  </r>
  <r>
    <x v="1653"/>
    <x v="2"/>
    <x v="1"/>
    <x v="0"/>
    <x v="2"/>
    <x v="1"/>
    <x v="37"/>
    <x v="4"/>
    <x v="3"/>
    <x v="7"/>
    <x v="799"/>
    <x v="2"/>
    <x v="1"/>
    <x v="0"/>
  </r>
  <r>
    <x v="811"/>
    <x v="2"/>
    <x v="2"/>
    <x v="3"/>
    <x v="1"/>
    <x v="1"/>
    <x v="119"/>
    <x v="2"/>
    <x v="2"/>
    <x v="7"/>
    <x v="1243"/>
    <x v="3"/>
    <x v="1"/>
    <x v="0"/>
  </r>
  <r>
    <x v="2177"/>
    <x v="2"/>
    <x v="4"/>
    <x v="2"/>
    <x v="1"/>
    <x v="1"/>
    <x v="93"/>
    <x v="1"/>
    <x v="1"/>
    <x v="7"/>
    <x v="2923"/>
    <x v="3"/>
    <x v="1"/>
    <x v="0"/>
  </r>
  <r>
    <x v="2265"/>
    <x v="2"/>
    <x v="4"/>
    <x v="3"/>
    <x v="1"/>
    <x v="0"/>
    <x v="0"/>
    <x v="1"/>
    <x v="1"/>
    <x v="7"/>
    <x v="830"/>
    <x v="3"/>
    <x v="1"/>
    <x v="0"/>
  </r>
  <r>
    <x v="584"/>
    <x v="2"/>
    <x v="4"/>
    <x v="3"/>
    <x v="0"/>
    <x v="0"/>
    <x v="0"/>
    <x v="2"/>
    <x v="2"/>
    <x v="7"/>
    <x v="2153"/>
    <x v="3"/>
    <x v="1"/>
    <x v="0"/>
  </r>
  <r>
    <x v="2515"/>
    <x v="2"/>
    <x v="2"/>
    <x v="2"/>
    <x v="3"/>
    <x v="1"/>
    <x v="62"/>
    <x v="1"/>
    <x v="1"/>
    <x v="7"/>
    <x v="2639"/>
    <x v="3"/>
    <x v="1"/>
    <x v="0"/>
  </r>
  <r>
    <x v="1141"/>
    <x v="2"/>
    <x v="2"/>
    <x v="0"/>
    <x v="0"/>
    <x v="1"/>
    <x v="14"/>
    <x v="4"/>
    <x v="4"/>
    <x v="7"/>
    <x v="298"/>
    <x v="3"/>
    <x v="1"/>
    <x v="0"/>
  </r>
  <r>
    <x v="2375"/>
    <x v="2"/>
    <x v="4"/>
    <x v="1"/>
    <x v="3"/>
    <x v="1"/>
    <x v="60"/>
    <x v="1"/>
    <x v="1"/>
    <x v="7"/>
    <x v="346"/>
    <x v="2"/>
    <x v="1"/>
    <x v="0"/>
  </r>
  <r>
    <x v="2003"/>
    <x v="2"/>
    <x v="5"/>
    <x v="3"/>
    <x v="0"/>
    <x v="1"/>
    <x v="147"/>
    <x v="2"/>
    <x v="1"/>
    <x v="7"/>
    <x v="732"/>
    <x v="3"/>
    <x v="1"/>
    <x v="0"/>
  </r>
  <r>
    <x v="1781"/>
    <x v="2"/>
    <x v="2"/>
    <x v="3"/>
    <x v="1"/>
    <x v="0"/>
    <x v="0"/>
    <x v="2"/>
    <x v="5"/>
    <x v="1"/>
    <x v="965"/>
    <x v="1"/>
    <x v="0"/>
    <x v="3"/>
  </r>
  <r>
    <x v="1761"/>
    <x v="2"/>
    <x v="4"/>
    <x v="3"/>
    <x v="0"/>
    <x v="1"/>
    <x v="60"/>
    <x v="2"/>
    <x v="1"/>
    <x v="7"/>
    <x v="2224"/>
    <x v="3"/>
    <x v="1"/>
    <x v="0"/>
  </r>
  <r>
    <x v="916"/>
    <x v="2"/>
    <x v="4"/>
    <x v="0"/>
    <x v="1"/>
    <x v="0"/>
    <x v="0"/>
    <x v="4"/>
    <x v="4"/>
    <x v="7"/>
    <x v="1170"/>
    <x v="3"/>
    <x v="1"/>
    <x v="0"/>
  </r>
  <r>
    <x v="560"/>
    <x v="2"/>
    <x v="4"/>
    <x v="0"/>
    <x v="0"/>
    <x v="1"/>
    <x v="12"/>
    <x v="4"/>
    <x v="4"/>
    <x v="7"/>
    <x v="2698"/>
    <x v="3"/>
    <x v="1"/>
    <x v="0"/>
  </r>
  <r>
    <x v="1524"/>
    <x v="2"/>
    <x v="4"/>
    <x v="3"/>
    <x v="3"/>
    <x v="1"/>
    <x v="114"/>
    <x v="2"/>
    <x v="3"/>
    <x v="5"/>
    <x v="175"/>
    <x v="1"/>
    <x v="0"/>
    <x v="1"/>
  </r>
  <r>
    <x v="736"/>
    <x v="2"/>
    <x v="4"/>
    <x v="2"/>
    <x v="1"/>
    <x v="1"/>
    <x v="134"/>
    <x v="1"/>
    <x v="2"/>
    <x v="1"/>
    <x v="2870"/>
    <x v="2"/>
    <x v="0"/>
    <x v="1"/>
  </r>
  <r>
    <x v="1934"/>
    <x v="2"/>
    <x v="4"/>
    <x v="0"/>
    <x v="0"/>
    <x v="1"/>
    <x v="44"/>
    <x v="4"/>
    <x v="4"/>
    <x v="7"/>
    <x v="1814"/>
    <x v="2"/>
    <x v="1"/>
    <x v="0"/>
  </r>
  <r>
    <x v="112"/>
    <x v="2"/>
    <x v="4"/>
    <x v="2"/>
    <x v="1"/>
    <x v="0"/>
    <x v="0"/>
    <x v="0"/>
    <x v="0"/>
    <x v="7"/>
    <x v="2209"/>
    <x v="2"/>
    <x v="1"/>
    <x v="0"/>
  </r>
  <r>
    <x v="1916"/>
    <x v="2"/>
    <x v="1"/>
    <x v="0"/>
    <x v="1"/>
    <x v="1"/>
    <x v="103"/>
    <x v="4"/>
    <x v="4"/>
    <x v="7"/>
    <x v="1886"/>
    <x v="3"/>
    <x v="1"/>
    <x v="0"/>
  </r>
  <r>
    <x v="726"/>
    <x v="2"/>
    <x v="0"/>
    <x v="3"/>
    <x v="2"/>
    <x v="1"/>
    <x v="36"/>
    <x v="2"/>
    <x v="1"/>
    <x v="7"/>
    <x v="1059"/>
    <x v="2"/>
    <x v="1"/>
    <x v="0"/>
  </r>
  <r>
    <x v="1824"/>
    <x v="2"/>
    <x v="1"/>
    <x v="2"/>
    <x v="1"/>
    <x v="1"/>
    <x v="113"/>
    <x v="1"/>
    <x v="1"/>
    <x v="7"/>
    <x v="2695"/>
    <x v="3"/>
    <x v="1"/>
    <x v="0"/>
  </r>
  <r>
    <x v="2364"/>
    <x v="2"/>
    <x v="4"/>
    <x v="0"/>
    <x v="2"/>
    <x v="1"/>
    <x v="80"/>
    <x v="4"/>
    <x v="3"/>
    <x v="7"/>
    <x v="839"/>
    <x v="2"/>
    <x v="1"/>
    <x v="0"/>
  </r>
  <r>
    <x v="1411"/>
    <x v="2"/>
    <x v="4"/>
    <x v="3"/>
    <x v="1"/>
    <x v="0"/>
    <x v="0"/>
    <x v="2"/>
    <x v="2"/>
    <x v="7"/>
    <x v="163"/>
    <x v="3"/>
    <x v="1"/>
    <x v="0"/>
  </r>
  <r>
    <x v="1811"/>
    <x v="2"/>
    <x v="0"/>
    <x v="3"/>
    <x v="1"/>
    <x v="1"/>
    <x v="155"/>
    <x v="2"/>
    <x v="2"/>
    <x v="7"/>
    <x v="1539"/>
    <x v="2"/>
    <x v="1"/>
    <x v="0"/>
  </r>
  <r>
    <x v="2273"/>
    <x v="2"/>
    <x v="4"/>
    <x v="3"/>
    <x v="1"/>
    <x v="1"/>
    <x v="71"/>
    <x v="2"/>
    <x v="2"/>
    <x v="7"/>
    <x v="2218"/>
    <x v="2"/>
    <x v="1"/>
    <x v="0"/>
  </r>
  <r>
    <x v="791"/>
    <x v="2"/>
    <x v="4"/>
    <x v="3"/>
    <x v="1"/>
    <x v="0"/>
    <x v="0"/>
    <x v="2"/>
    <x v="2"/>
    <x v="7"/>
    <x v="1094"/>
    <x v="2"/>
    <x v="1"/>
    <x v="0"/>
  </r>
  <r>
    <x v="2335"/>
    <x v="2"/>
    <x v="1"/>
    <x v="3"/>
    <x v="2"/>
    <x v="1"/>
    <x v="50"/>
    <x v="2"/>
    <x v="2"/>
    <x v="7"/>
    <x v="2552"/>
    <x v="3"/>
    <x v="1"/>
    <x v="0"/>
  </r>
  <r>
    <x v="1418"/>
    <x v="2"/>
    <x v="4"/>
    <x v="1"/>
    <x v="1"/>
    <x v="1"/>
    <x v="135"/>
    <x v="1"/>
    <x v="1"/>
    <x v="7"/>
    <x v="499"/>
    <x v="2"/>
    <x v="1"/>
    <x v="0"/>
  </r>
  <r>
    <x v="2640"/>
    <x v="2"/>
    <x v="0"/>
    <x v="0"/>
    <x v="3"/>
    <x v="1"/>
    <x v="51"/>
    <x v="4"/>
    <x v="3"/>
    <x v="7"/>
    <x v="806"/>
    <x v="3"/>
    <x v="1"/>
    <x v="0"/>
  </r>
  <r>
    <x v="1127"/>
    <x v="2"/>
    <x v="2"/>
    <x v="2"/>
    <x v="1"/>
    <x v="1"/>
    <x v="156"/>
    <x v="1"/>
    <x v="1"/>
    <x v="7"/>
    <x v="2388"/>
    <x v="2"/>
    <x v="1"/>
    <x v="0"/>
  </r>
  <r>
    <x v="1135"/>
    <x v="2"/>
    <x v="0"/>
    <x v="3"/>
    <x v="1"/>
    <x v="1"/>
    <x v="260"/>
    <x v="2"/>
    <x v="2"/>
    <x v="7"/>
    <x v="2526"/>
    <x v="3"/>
    <x v="1"/>
    <x v="0"/>
  </r>
  <r>
    <x v="494"/>
    <x v="2"/>
    <x v="4"/>
    <x v="0"/>
    <x v="1"/>
    <x v="1"/>
    <x v="177"/>
    <x v="4"/>
    <x v="4"/>
    <x v="7"/>
    <x v="925"/>
    <x v="2"/>
    <x v="1"/>
    <x v="0"/>
  </r>
  <r>
    <x v="2455"/>
    <x v="2"/>
    <x v="3"/>
    <x v="3"/>
    <x v="3"/>
    <x v="1"/>
    <x v="17"/>
    <x v="2"/>
    <x v="1"/>
    <x v="7"/>
    <x v="2064"/>
    <x v="2"/>
    <x v="1"/>
    <x v="0"/>
  </r>
  <r>
    <x v="344"/>
    <x v="2"/>
    <x v="4"/>
    <x v="2"/>
    <x v="0"/>
    <x v="1"/>
    <x v="243"/>
    <x v="1"/>
    <x v="1"/>
    <x v="7"/>
    <x v="2635"/>
    <x v="3"/>
    <x v="1"/>
    <x v="0"/>
  </r>
  <r>
    <x v="1055"/>
    <x v="2"/>
    <x v="2"/>
    <x v="0"/>
    <x v="0"/>
    <x v="1"/>
    <x v="88"/>
    <x v="4"/>
    <x v="4"/>
    <x v="7"/>
    <x v="337"/>
    <x v="3"/>
    <x v="1"/>
    <x v="0"/>
  </r>
  <r>
    <x v="2578"/>
    <x v="2"/>
    <x v="4"/>
    <x v="3"/>
    <x v="3"/>
    <x v="1"/>
    <x v="180"/>
    <x v="2"/>
    <x v="4"/>
    <x v="4"/>
    <x v="2861"/>
    <x v="0"/>
    <x v="0"/>
    <x v="2"/>
  </r>
  <r>
    <x v="2281"/>
    <x v="2"/>
    <x v="4"/>
    <x v="2"/>
    <x v="3"/>
    <x v="1"/>
    <x v="103"/>
    <x v="1"/>
    <x v="1"/>
    <x v="7"/>
    <x v="2775"/>
    <x v="2"/>
    <x v="1"/>
    <x v="0"/>
  </r>
  <r>
    <x v="2416"/>
    <x v="2"/>
    <x v="4"/>
    <x v="2"/>
    <x v="3"/>
    <x v="0"/>
    <x v="0"/>
    <x v="0"/>
    <x v="0"/>
    <x v="7"/>
    <x v="2095"/>
    <x v="3"/>
    <x v="1"/>
    <x v="0"/>
  </r>
  <r>
    <x v="1197"/>
    <x v="2"/>
    <x v="4"/>
    <x v="3"/>
    <x v="1"/>
    <x v="0"/>
    <x v="0"/>
    <x v="1"/>
    <x v="1"/>
    <x v="7"/>
    <x v="655"/>
    <x v="2"/>
    <x v="1"/>
    <x v="0"/>
  </r>
  <r>
    <x v="168"/>
    <x v="2"/>
    <x v="1"/>
    <x v="2"/>
    <x v="1"/>
    <x v="1"/>
    <x v="88"/>
    <x v="1"/>
    <x v="2"/>
    <x v="1"/>
    <x v="2644"/>
    <x v="1"/>
    <x v="0"/>
    <x v="1"/>
  </r>
  <r>
    <x v="2274"/>
    <x v="2"/>
    <x v="4"/>
    <x v="1"/>
    <x v="0"/>
    <x v="1"/>
    <x v="36"/>
    <x v="1"/>
    <x v="1"/>
    <x v="7"/>
    <x v="214"/>
    <x v="2"/>
    <x v="1"/>
    <x v="0"/>
  </r>
  <r>
    <x v="746"/>
    <x v="2"/>
    <x v="2"/>
    <x v="1"/>
    <x v="3"/>
    <x v="0"/>
    <x v="0"/>
    <x v="0"/>
    <x v="0"/>
    <x v="7"/>
    <x v="160"/>
    <x v="3"/>
    <x v="1"/>
    <x v="0"/>
  </r>
  <r>
    <x v="684"/>
    <x v="2"/>
    <x v="4"/>
    <x v="3"/>
    <x v="0"/>
    <x v="1"/>
    <x v="124"/>
    <x v="2"/>
    <x v="2"/>
    <x v="7"/>
    <x v="2496"/>
    <x v="2"/>
    <x v="1"/>
    <x v="0"/>
  </r>
  <r>
    <x v="919"/>
    <x v="2"/>
    <x v="4"/>
    <x v="3"/>
    <x v="1"/>
    <x v="1"/>
    <x v="122"/>
    <x v="2"/>
    <x v="2"/>
    <x v="7"/>
    <x v="2203"/>
    <x v="3"/>
    <x v="1"/>
    <x v="0"/>
  </r>
  <r>
    <x v="310"/>
    <x v="2"/>
    <x v="4"/>
    <x v="3"/>
    <x v="0"/>
    <x v="1"/>
    <x v="104"/>
    <x v="2"/>
    <x v="1"/>
    <x v="7"/>
    <x v="2056"/>
    <x v="3"/>
    <x v="1"/>
    <x v="0"/>
  </r>
  <r>
    <x v="895"/>
    <x v="2"/>
    <x v="4"/>
    <x v="3"/>
    <x v="1"/>
    <x v="1"/>
    <x v="118"/>
    <x v="2"/>
    <x v="2"/>
    <x v="7"/>
    <x v="2122"/>
    <x v="3"/>
    <x v="1"/>
    <x v="0"/>
  </r>
  <r>
    <x v="2070"/>
    <x v="2"/>
    <x v="3"/>
    <x v="0"/>
    <x v="0"/>
    <x v="1"/>
    <x v="93"/>
    <x v="4"/>
    <x v="4"/>
    <x v="7"/>
    <x v="1939"/>
    <x v="2"/>
    <x v="1"/>
    <x v="0"/>
  </r>
  <r>
    <x v="2543"/>
    <x v="2"/>
    <x v="4"/>
    <x v="3"/>
    <x v="0"/>
    <x v="1"/>
    <x v="40"/>
    <x v="2"/>
    <x v="2"/>
    <x v="7"/>
    <x v="1429"/>
    <x v="2"/>
    <x v="1"/>
    <x v="0"/>
  </r>
  <r>
    <x v="588"/>
    <x v="2"/>
    <x v="1"/>
    <x v="3"/>
    <x v="0"/>
    <x v="1"/>
    <x v="90"/>
    <x v="2"/>
    <x v="2"/>
    <x v="7"/>
    <x v="738"/>
    <x v="3"/>
    <x v="1"/>
    <x v="0"/>
  </r>
  <r>
    <x v="2195"/>
    <x v="2"/>
    <x v="4"/>
    <x v="0"/>
    <x v="1"/>
    <x v="1"/>
    <x v="130"/>
    <x v="4"/>
    <x v="4"/>
    <x v="7"/>
    <x v="699"/>
    <x v="2"/>
    <x v="1"/>
    <x v="0"/>
  </r>
  <r>
    <x v="2820"/>
    <x v="2"/>
    <x v="1"/>
    <x v="3"/>
    <x v="1"/>
    <x v="1"/>
    <x v="94"/>
    <x v="2"/>
    <x v="2"/>
    <x v="7"/>
    <x v="752"/>
    <x v="3"/>
    <x v="1"/>
    <x v="0"/>
  </r>
  <r>
    <x v="1903"/>
    <x v="2"/>
    <x v="4"/>
    <x v="3"/>
    <x v="1"/>
    <x v="1"/>
    <x v="234"/>
    <x v="2"/>
    <x v="2"/>
    <x v="7"/>
    <x v="1402"/>
    <x v="3"/>
    <x v="1"/>
    <x v="0"/>
  </r>
  <r>
    <x v="2824"/>
    <x v="2"/>
    <x v="1"/>
    <x v="0"/>
    <x v="0"/>
    <x v="1"/>
    <x v="43"/>
    <x v="4"/>
    <x v="4"/>
    <x v="7"/>
    <x v="2532"/>
    <x v="2"/>
    <x v="1"/>
    <x v="0"/>
  </r>
  <r>
    <x v="1593"/>
    <x v="2"/>
    <x v="1"/>
    <x v="3"/>
    <x v="1"/>
    <x v="0"/>
    <x v="0"/>
    <x v="1"/>
    <x v="1"/>
    <x v="7"/>
    <x v="321"/>
    <x v="3"/>
    <x v="1"/>
    <x v="0"/>
  </r>
  <r>
    <x v="2168"/>
    <x v="2"/>
    <x v="4"/>
    <x v="3"/>
    <x v="0"/>
    <x v="1"/>
    <x v="22"/>
    <x v="2"/>
    <x v="2"/>
    <x v="7"/>
    <x v="420"/>
    <x v="3"/>
    <x v="1"/>
    <x v="0"/>
  </r>
  <r>
    <x v="1700"/>
    <x v="2"/>
    <x v="1"/>
    <x v="3"/>
    <x v="0"/>
    <x v="1"/>
    <x v="61"/>
    <x v="2"/>
    <x v="2"/>
    <x v="7"/>
    <x v="2504"/>
    <x v="2"/>
    <x v="1"/>
    <x v="0"/>
  </r>
  <r>
    <x v="834"/>
    <x v="2"/>
    <x v="2"/>
    <x v="1"/>
    <x v="1"/>
    <x v="1"/>
    <x v="126"/>
    <x v="1"/>
    <x v="0"/>
    <x v="7"/>
    <x v="742"/>
    <x v="2"/>
    <x v="1"/>
    <x v="0"/>
  </r>
  <r>
    <x v="2114"/>
    <x v="2"/>
    <x v="4"/>
    <x v="3"/>
    <x v="0"/>
    <x v="1"/>
    <x v="94"/>
    <x v="2"/>
    <x v="1"/>
    <x v="7"/>
    <x v="644"/>
    <x v="3"/>
    <x v="1"/>
    <x v="0"/>
  </r>
  <r>
    <x v="2133"/>
    <x v="2"/>
    <x v="2"/>
    <x v="3"/>
    <x v="1"/>
    <x v="1"/>
    <x v="111"/>
    <x v="2"/>
    <x v="2"/>
    <x v="7"/>
    <x v="811"/>
    <x v="2"/>
    <x v="1"/>
    <x v="0"/>
  </r>
  <r>
    <x v="1662"/>
    <x v="2"/>
    <x v="1"/>
    <x v="3"/>
    <x v="1"/>
    <x v="1"/>
    <x v="107"/>
    <x v="2"/>
    <x v="2"/>
    <x v="7"/>
    <x v="533"/>
    <x v="2"/>
    <x v="1"/>
    <x v="0"/>
  </r>
  <r>
    <x v="1673"/>
    <x v="2"/>
    <x v="2"/>
    <x v="0"/>
    <x v="0"/>
    <x v="1"/>
    <x v="160"/>
    <x v="4"/>
    <x v="4"/>
    <x v="7"/>
    <x v="1080"/>
    <x v="3"/>
    <x v="1"/>
    <x v="0"/>
  </r>
  <r>
    <x v="1171"/>
    <x v="2"/>
    <x v="4"/>
    <x v="3"/>
    <x v="1"/>
    <x v="0"/>
    <x v="0"/>
    <x v="1"/>
    <x v="1"/>
    <x v="7"/>
    <x v="1865"/>
    <x v="3"/>
    <x v="1"/>
    <x v="0"/>
  </r>
  <r>
    <x v="1814"/>
    <x v="2"/>
    <x v="4"/>
    <x v="3"/>
    <x v="0"/>
    <x v="1"/>
    <x v="16"/>
    <x v="2"/>
    <x v="2"/>
    <x v="7"/>
    <x v="221"/>
    <x v="3"/>
    <x v="1"/>
    <x v="0"/>
  </r>
  <r>
    <x v="1206"/>
    <x v="2"/>
    <x v="5"/>
    <x v="3"/>
    <x v="3"/>
    <x v="1"/>
    <x v="89"/>
    <x v="2"/>
    <x v="2"/>
    <x v="7"/>
    <x v="2918"/>
    <x v="2"/>
    <x v="1"/>
    <x v="0"/>
  </r>
  <r>
    <x v="2672"/>
    <x v="2"/>
    <x v="1"/>
    <x v="0"/>
    <x v="0"/>
    <x v="1"/>
    <x v="88"/>
    <x v="4"/>
    <x v="4"/>
    <x v="7"/>
    <x v="657"/>
    <x v="3"/>
    <x v="1"/>
    <x v="0"/>
  </r>
  <r>
    <x v="2397"/>
    <x v="2"/>
    <x v="4"/>
    <x v="3"/>
    <x v="1"/>
    <x v="1"/>
    <x v="117"/>
    <x v="2"/>
    <x v="2"/>
    <x v="7"/>
    <x v="924"/>
    <x v="3"/>
    <x v="1"/>
    <x v="0"/>
  </r>
  <r>
    <x v="360"/>
    <x v="2"/>
    <x v="4"/>
    <x v="1"/>
    <x v="1"/>
    <x v="1"/>
    <x v="111"/>
    <x v="1"/>
    <x v="1"/>
    <x v="7"/>
    <x v="526"/>
    <x v="3"/>
    <x v="1"/>
    <x v="0"/>
  </r>
  <r>
    <x v="2406"/>
    <x v="2"/>
    <x v="4"/>
    <x v="3"/>
    <x v="0"/>
    <x v="1"/>
    <x v="54"/>
    <x v="2"/>
    <x v="2"/>
    <x v="7"/>
    <x v="583"/>
    <x v="2"/>
    <x v="1"/>
    <x v="0"/>
  </r>
  <r>
    <x v="1340"/>
    <x v="2"/>
    <x v="3"/>
    <x v="2"/>
    <x v="2"/>
    <x v="1"/>
    <x v="124"/>
    <x v="1"/>
    <x v="0"/>
    <x v="7"/>
    <x v="2618"/>
    <x v="2"/>
    <x v="1"/>
    <x v="0"/>
  </r>
  <r>
    <x v="2660"/>
    <x v="2"/>
    <x v="1"/>
    <x v="1"/>
    <x v="1"/>
    <x v="0"/>
    <x v="0"/>
    <x v="1"/>
    <x v="1"/>
    <x v="7"/>
    <x v="128"/>
    <x v="2"/>
    <x v="1"/>
    <x v="0"/>
  </r>
  <r>
    <x v="2443"/>
    <x v="2"/>
    <x v="4"/>
    <x v="1"/>
    <x v="0"/>
    <x v="1"/>
    <x v="299"/>
    <x v="1"/>
    <x v="1"/>
    <x v="7"/>
    <x v="1553"/>
    <x v="2"/>
    <x v="1"/>
    <x v="0"/>
  </r>
  <r>
    <x v="488"/>
    <x v="2"/>
    <x v="4"/>
    <x v="1"/>
    <x v="1"/>
    <x v="1"/>
    <x v="107"/>
    <x v="1"/>
    <x v="1"/>
    <x v="7"/>
    <x v="1699"/>
    <x v="3"/>
    <x v="1"/>
    <x v="0"/>
  </r>
  <r>
    <x v="1556"/>
    <x v="2"/>
    <x v="4"/>
    <x v="3"/>
    <x v="1"/>
    <x v="1"/>
    <x v="181"/>
    <x v="2"/>
    <x v="2"/>
    <x v="7"/>
    <x v="735"/>
    <x v="3"/>
    <x v="1"/>
    <x v="0"/>
  </r>
  <r>
    <x v="1889"/>
    <x v="2"/>
    <x v="1"/>
    <x v="3"/>
    <x v="1"/>
    <x v="0"/>
    <x v="0"/>
    <x v="2"/>
    <x v="1"/>
    <x v="7"/>
    <x v="1136"/>
    <x v="2"/>
    <x v="1"/>
    <x v="0"/>
  </r>
  <r>
    <x v="1978"/>
    <x v="2"/>
    <x v="4"/>
    <x v="3"/>
    <x v="1"/>
    <x v="1"/>
    <x v="232"/>
    <x v="2"/>
    <x v="5"/>
    <x v="5"/>
    <x v="910"/>
    <x v="3"/>
    <x v="0"/>
    <x v="3"/>
  </r>
  <r>
    <x v="1859"/>
    <x v="2"/>
    <x v="4"/>
    <x v="0"/>
    <x v="1"/>
    <x v="1"/>
    <x v="165"/>
    <x v="4"/>
    <x v="4"/>
    <x v="7"/>
    <x v="2217"/>
    <x v="3"/>
    <x v="1"/>
    <x v="0"/>
  </r>
  <r>
    <x v="126"/>
    <x v="2"/>
    <x v="3"/>
    <x v="2"/>
    <x v="0"/>
    <x v="1"/>
    <x v="135"/>
    <x v="1"/>
    <x v="1"/>
    <x v="7"/>
    <x v="2840"/>
    <x v="3"/>
    <x v="1"/>
    <x v="0"/>
  </r>
  <r>
    <x v="773"/>
    <x v="2"/>
    <x v="4"/>
    <x v="3"/>
    <x v="2"/>
    <x v="0"/>
    <x v="0"/>
    <x v="2"/>
    <x v="2"/>
    <x v="7"/>
    <x v="1144"/>
    <x v="2"/>
    <x v="1"/>
    <x v="0"/>
  </r>
  <r>
    <x v="2748"/>
    <x v="2"/>
    <x v="4"/>
    <x v="1"/>
    <x v="1"/>
    <x v="0"/>
    <x v="0"/>
    <x v="1"/>
    <x v="1"/>
    <x v="7"/>
    <x v="1484"/>
    <x v="3"/>
    <x v="1"/>
    <x v="0"/>
  </r>
  <r>
    <x v="514"/>
    <x v="2"/>
    <x v="4"/>
    <x v="3"/>
    <x v="1"/>
    <x v="1"/>
    <x v="202"/>
    <x v="2"/>
    <x v="2"/>
    <x v="7"/>
    <x v="949"/>
    <x v="3"/>
    <x v="1"/>
    <x v="0"/>
  </r>
  <r>
    <x v="2330"/>
    <x v="2"/>
    <x v="4"/>
    <x v="3"/>
    <x v="1"/>
    <x v="1"/>
    <x v="178"/>
    <x v="2"/>
    <x v="2"/>
    <x v="7"/>
    <x v="1114"/>
    <x v="3"/>
    <x v="1"/>
    <x v="0"/>
  </r>
  <r>
    <x v="15"/>
    <x v="2"/>
    <x v="2"/>
    <x v="0"/>
    <x v="3"/>
    <x v="1"/>
    <x v="166"/>
    <x v="4"/>
    <x v="4"/>
    <x v="7"/>
    <x v="541"/>
    <x v="2"/>
    <x v="1"/>
    <x v="0"/>
  </r>
  <r>
    <x v="914"/>
    <x v="2"/>
    <x v="5"/>
    <x v="1"/>
    <x v="3"/>
    <x v="1"/>
    <x v="113"/>
    <x v="1"/>
    <x v="1"/>
    <x v="7"/>
    <x v="2486"/>
    <x v="3"/>
    <x v="1"/>
    <x v="0"/>
  </r>
  <r>
    <x v="2156"/>
    <x v="2"/>
    <x v="4"/>
    <x v="3"/>
    <x v="0"/>
    <x v="1"/>
    <x v="18"/>
    <x v="2"/>
    <x v="2"/>
    <x v="7"/>
    <x v="407"/>
    <x v="3"/>
    <x v="1"/>
    <x v="0"/>
  </r>
  <r>
    <x v="1990"/>
    <x v="2"/>
    <x v="4"/>
    <x v="1"/>
    <x v="2"/>
    <x v="1"/>
    <x v="73"/>
    <x v="1"/>
    <x v="1"/>
    <x v="7"/>
    <x v="1234"/>
    <x v="3"/>
    <x v="1"/>
    <x v="0"/>
  </r>
  <r>
    <x v="2147"/>
    <x v="2"/>
    <x v="4"/>
    <x v="3"/>
    <x v="3"/>
    <x v="1"/>
    <x v="51"/>
    <x v="2"/>
    <x v="2"/>
    <x v="7"/>
    <x v="1983"/>
    <x v="3"/>
    <x v="1"/>
    <x v="0"/>
  </r>
  <r>
    <x v="1215"/>
    <x v="3"/>
    <x v="0"/>
    <x v="3"/>
    <x v="1"/>
    <x v="1"/>
    <x v="271"/>
    <x v="2"/>
    <x v="2"/>
    <x v="7"/>
    <x v="2315"/>
    <x v="3"/>
    <x v="1"/>
    <x v="0"/>
  </r>
  <r>
    <x v="2386"/>
    <x v="3"/>
    <x v="4"/>
    <x v="1"/>
    <x v="3"/>
    <x v="0"/>
    <x v="0"/>
    <x v="1"/>
    <x v="1"/>
    <x v="7"/>
    <x v="342"/>
    <x v="2"/>
    <x v="1"/>
    <x v="0"/>
  </r>
  <r>
    <x v="442"/>
    <x v="3"/>
    <x v="1"/>
    <x v="3"/>
    <x v="3"/>
    <x v="1"/>
    <x v="25"/>
    <x v="2"/>
    <x v="2"/>
    <x v="7"/>
    <x v="2487"/>
    <x v="3"/>
    <x v="1"/>
    <x v="0"/>
  </r>
  <r>
    <x v="2132"/>
    <x v="3"/>
    <x v="1"/>
    <x v="3"/>
    <x v="1"/>
    <x v="1"/>
    <x v="77"/>
    <x v="2"/>
    <x v="2"/>
    <x v="7"/>
    <x v="2880"/>
    <x v="3"/>
    <x v="1"/>
    <x v="0"/>
  </r>
  <r>
    <x v="2256"/>
    <x v="3"/>
    <x v="5"/>
    <x v="0"/>
    <x v="0"/>
    <x v="0"/>
    <x v="0"/>
    <x v="3"/>
    <x v="4"/>
    <x v="1"/>
    <x v="51"/>
    <x v="2"/>
    <x v="0"/>
    <x v="1"/>
  </r>
  <r>
    <x v="2746"/>
    <x v="3"/>
    <x v="1"/>
    <x v="3"/>
    <x v="2"/>
    <x v="1"/>
    <x v="51"/>
    <x v="2"/>
    <x v="2"/>
    <x v="7"/>
    <x v="330"/>
    <x v="2"/>
    <x v="1"/>
    <x v="0"/>
  </r>
  <r>
    <x v="1867"/>
    <x v="3"/>
    <x v="0"/>
    <x v="3"/>
    <x v="0"/>
    <x v="1"/>
    <x v="48"/>
    <x v="2"/>
    <x v="2"/>
    <x v="7"/>
    <x v="482"/>
    <x v="2"/>
    <x v="1"/>
    <x v="0"/>
  </r>
  <r>
    <x v="2253"/>
    <x v="3"/>
    <x v="1"/>
    <x v="3"/>
    <x v="0"/>
    <x v="1"/>
    <x v="46"/>
    <x v="2"/>
    <x v="2"/>
    <x v="7"/>
    <x v="2664"/>
    <x v="2"/>
    <x v="1"/>
    <x v="0"/>
  </r>
  <r>
    <x v="1053"/>
    <x v="3"/>
    <x v="1"/>
    <x v="3"/>
    <x v="0"/>
    <x v="0"/>
    <x v="0"/>
    <x v="2"/>
    <x v="2"/>
    <x v="7"/>
    <x v="1568"/>
    <x v="3"/>
    <x v="1"/>
    <x v="0"/>
  </r>
  <r>
    <x v="824"/>
    <x v="3"/>
    <x v="4"/>
    <x v="2"/>
    <x v="1"/>
    <x v="1"/>
    <x v="255"/>
    <x v="1"/>
    <x v="1"/>
    <x v="7"/>
    <x v="2663"/>
    <x v="3"/>
    <x v="1"/>
    <x v="0"/>
  </r>
  <r>
    <x v="2065"/>
    <x v="3"/>
    <x v="1"/>
    <x v="2"/>
    <x v="3"/>
    <x v="1"/>
    <x v="47"/>
    <x v="1"/>
    <x v="1"/>
    <x v="7"/>
    <x v="2367"/>
    <x v="2"/>
    <x v="1"/>
    <x v="0"/>
  </r>
  <r>
    <x v="2458"/>
    <x v="3"/>
    <x v="1"/>
    <x v="0"/>
    <x v="2"/>
    <x v="1"/>
    <x v="100"/>
    <x v="4"/>
    <x v="4"/>
    <x v="7"/>
    <x v="1511"/>
    <x v="2"/>
    <x v="1"/>
    <x v="0"/>
  </r>
  <r>
    <x v="1671"/>
    <x v="3"/>
    <x v="2"/>
    <x v="1"/>
    <x v="1"/>
    <x v="0"/>
    <x v="0"/>
    <x v="1"/>
    <x v="1"/>
    <x v="7"/>
    <x v="1558"/>
    <x v="3"/>
    <x v="1"/>
    <x v="0"/>
  </r>
  <r>
    <x v="2708"/>
    <x v="3"/>
    <x v="4"/>
    <x v="3"/>
    <x v="3"/>
    <x v="1"/>
    <x v="47"/>
    <x v="2"/>
    <x v="1"/>
    <x v="7"/>
    <x v="2449"/>
    <x v="2"/>
    <x v="1"/>
    <x v="0"/>
  </r>
  <r>
    <x v="383"/>
    <x v="3"/>
    <x v="5"/>
    <x v="1"/>
    <x v="1"/>
    <x v="1"/>
    <x v="71"/>
    <x v="1"/>
    <x v="1"/>
    <x v="7"/>
    <x v="389"/>
    <x v="2"/>
    <x v="1"/>
    <x v="0"/>
  </r>
  <r>
    <x v="1947"/>
    <x v="3"/>
    <x v="4"/>
    <x v="3"/>
    <x v="1"/>
    <x v="1"/>
    <x v="72"/>
    <x v="2"/>
    <x v="2"/>
    <x v="7"/>
    <x v="1986"/>
    <x v="2"/>
    <x v="1"/>
    <x v="0"/>
  </r>
  <r>
    <x v="2767"/>
    <x v="3"/>
    <x v="4"/>
    <x v="3"/>
    <x v="1"/>
    <x v="1"/>
    <x v="86"/>
    <x v="2"/>
    <x v="2"/>
    <x v="7"/>
    <x v="236"/>
    <x v="3"/>
    <x v="1"/>
    <x v="0"/>
  </r>
  <r>
    <x v="2025"/>
    <x v="3"/>
    <x v="1"/>
    <x v="1"/>
    <x v="0"/>
    <x v="1"/>
    <x v="134"/>
    <x v="1"/>
    <x v="1"/>
    <x v="7"/>
    <x v="2207"/>
    <x v="2"/>
    <x v="1"/>
    <x v="0"/>
  </r>
  <r>
    <x v="56"/>
    <x v="3"/>
    <x v="3"/>
    <x v="2"/>
    <x v="1"/>
    <x v="0"/>
    <x v="0"/>
    <x v="1"/>
    <x v="1"/>
    <x v="7"/>
    <x v="2528"/>
    <x v="2"/>
    <x v="1"/>
    <x v="0"/>
  </r>
  <r>
    <x v="973"/>
    <x v="3"/>
    <x v="4"/>
    <x v="3"/>
    <x v="1"/>
    <x v="1"/>
    <x v="200"/>
    <x v="2"/>
    <x v="2"/>
    <x v="7"/>
    <x v="2515"/>
    <x v="3"/>
    <x v="1"/>
    <x v="0"/>
  </r>
  <r>
    <x v="2569"/>
    <x v="3"/>
    <x v="4"/>
    <x v="0"/>
    <x v="2"/>
    <x v="1"/>
    <x v="9"/>
    <x v="4"/>
    <x v="4"/>
    <x v="7"/>
    <x v="849"/>
    <x v="3"/>
    <x v="1"/>
    <x v="0"/>
  </r>
  <r>
    <x v="1096"/>
    <x v="3"/>
    <x v="4"/>
    <x v="2"/>
    <x v="1"/>
    <x v="0"/>
    <x v="0"/>
    <x v="0"/>
    <x v="0"/>
    <x v="7"/>
    <x v="2738"/>
    <x v="3"/>
    <x v="1"/>
    <x v="0"/>
  </r>
  <r>
    <x v="2873"/>
    <x v="3"/>
    <x v="4"/>
    <x v="0"/>
    <x v="1"/>
    <x v="1"/>
    <x v="86"/>
    <x v="4"/>
    <x v="4"/>
    <x v="7"/>
    <x v="2065"/>
    <x v="3"/>
    <x v="1"/>
    <x v="0"/>
  </r>
  <r>
    <x v="2747"/>
    <x v="3"/>
    <x v="1"/>
    <x v="3"/>
    <x v="1"/>
    <x v="0"/>
    <x v="0"/>
    <x v="1"/>
    <x v="1"/>
    <x v="7"/>
    <x v="57"/>
    <x v="2"/>
    <x v="1"/>
    <x v="0"/>
  </r>
  <r>
    <x v="767"/>
    <x v="3"/>
    <x v="1"/>
    <x v="2"/>
    <x v="1"/>
    <x v="1"/>
    <x v="69"/>
    <x v="1"/>
    <x v="1"/>
    <x v="7"/>
    <x v="2720"/>
    <x v="3"/>
    <x v="1"/>
    <x v="0"/>
  </r>
  <r>
    <x v="470"/>
    <x v="3"/>
    <x v="0"/>
    <x v="1"/>
    <x v="2"/>
    <x v="1"/>
    <x v="63"/>
    <x v="1"/>
    <x v="1"/>
    <x v="7"/>
    <x v="1660"/>
    <x v="3"/>
    <x v="1"/>
    <x v="0"/>
  </r>
  <r>
    <x v="1334"/>
    <x v="3"/>
    <x v="4"/>
    <x v="3"/>
    <x v="1"/>
    <x v="1"/>
    <x v="136"/>
    <x v="2"/>
    <x v="2"/>
    <x v="7"/>
    <x v="1279"/>
    <x v="3"/>
    <x v="1"/>
    <x v="0"/>
  </r>
  <r>
    <x v="893"/>
    <x v="3"/>
    <x v="4"/>
    <x v="3"/>
    <x v="1"/>
    <x v="0"/>
    <x v="0"/>
    <x v="2"/>
    <x v="2"/>
    <x v="7"/>
    <x v="1897"/>
    <x v="2"/>
    <x v="1"/>
    <x v="0"/>
  </r>
  <r>
    <x v="842"/>
    <x v="3"/>
    <x v="4"/>
    <x v="3"/>
    <x v="1"/>
    <x v="1"/>
    <x v="236"/>
    <x v="2"/>
    <x v="2"/>
    <x v="7"/>
    <x v="2811"/>
    <x v="1"/>
    <x v="1"/>
    <x v="0"/>
  </r>
  <r>
    <x v="2529"/>
    <x v="3"/>
    <x v="4"/>
    <x v="3"/>
    <x v="0"/>
    <x v="1"/>
    <x v="89"/>
    <x v="2"/>
    <x v="2"/>
    <x v="7"/>
    <x v="483"/>
    <x v="2"/>
    <x v="1"/>
    <x v="0"/>
  </r>
  <r>
    <x v="1003"/>
    <x v="3"/>
    <x v="4"/>
    <x v="3"/>
    <x v="1"/>
    <x v="1"/>
    <x v="58"/>
    <x v="2"/>
    <x v="2"/>
    <x v="7"/>
    <x v="1482"/>
    <x v="2"/>
    <x v="1"/>
    <x v="0"/>
  </r>
  <r>
    <x v="427"/>
    <x v="3"/>
    <x v="4"/>
    <x v="3"/>
    <x v="1"/>
    <x v="0"/>
    <x v="0"/>
    <x v="1"/>
    <x v="1"/>
    <x v="7"/>
    <x v="46"/>
    <x v="3"/>
    <x v="1"/>
    <x v="0"/>
  </r>
  <r>
    <x v="1560"/>
    <x v="3"/>
    <x v="2"/>
    <x v="3"/>
    <x v="1"/>
    <x v="1"/>
    <x v="121"/>
    <x v="2"/>
    <x v="2"/>
    <x v="7"/>
    <x v="2878"/>
    <x v="2"/>
    <x v="1"/>
    <x v="0"/>
  </r>
  <r>
    <x v="238"/>
    <x v="3"/>
    <x v="3"/>
    <x v="3"/>
    <x v="0"/>
    <x v="1"/>
    <x v="54"/>
    <x v="2"/>
    <x v="2"/>
    <x v="7"/>
    <x v="1883"/>
    <x v="2"/>
    <x v="1"/>
    <x v="0"/>
  </r>
  <r>
    <x v="2437"/>
    <x v="3"/>
    <x v="2"/>
    <x v="3"/>
    <x v="0"/>
    <x v="0"/>
    <x v="0"/>
    <x v="1"/>
    <x v="1"/>
    <x v="7"/>
    <x v="1"/>
    <x v="2"/>
    <x v="1"/>
    <x v="0"/>
  </r>
  <r>
    <x v="1268"/>
    <x v="3"/>
    <x v="2"/>
    <x v="3"/>
    <x v="1"/>
    <x v="1"/>
    <x v="65"/>
    <x v="2"/>
    <x v="2"/>
    <x v="7"/>
    <x v="455"/>
    <x v="2"/>
    <x v="1"/>
    <x v="0"/>
  </r>
  <r>
    <x v="275"/>
    <x v="3"/>
    <x v="4"/>
    <x v="1"/>
    <x v="1"/>
    <x v="0"/>
    <x v="0"/>
    <x v="0"/>
    <x v="0"/>
    <x v="7"/>
    <x v="155"/>
    <x v="2"/>
    <x v="1"/>
    <x v="0"/>
  </r>
  <r>
    <x v="60"/>
    <x v="3"/>
    <x v="1"/>
    <x v="2"/>
    <x v="0"/>
    <x v="0"/>
    <x v="0"/>
    <x v="1"/>
    <x v="1"/>
    <x v="7"/>
    <x v="2800"/>
    <x v="2"/>
    <x v="1"/>
    <x v="0"/>
  </r>
  <r>
    <x v="1250"/>
    <x v="3"/>
    <x v="4"/>
    <x v="3"/>
    <x v="2"/>
    <x v="1"/>
    <x v="40"/>
    <x v="2"/>
    <x v="1"/>
    <x v="7"/>
    <x v="1739"/>
    <x v="1"/>
    <x v="1"/>
    <x v="0"/>
  </r>
  <r>
    <x v="2429"/>
    <x v="3"/>
    <x v="5"/>
    <x v="2"/>
    <x v="0"/>
    <x v="1"/>
    <x v="115"/>
    <x v="1"/>
    <x v="1"/>
    <x v="7"/>
    <x v="2630"/>
    <x v="2"/>
    <x v="1"/>
    <x v="0"/>
  </r>
  <r>
    <x v="1247"/>
    <x v="3"/>
    <x v="4"/>
    <x v="1"/>
    <x v="1"/>
    <x v="1"/>
    <x v="90"/>
    <x v="1"/>
    <x v="1"/>
    <x v="7"/>
    <x v="1004"/>
    <x v="2"/>
    <x v="1"/>
    <x v="0"/>
  </r>
  <r>
    <x v="2427"/>
    <x v="3"/>
    <x v="3"/>
    <x v="2"/>
    <x v="0"/>
    <x v="1"/>
    <x v="40"/>
    <x v="1"/>
    <x v="1"/>
    <x v="7"/>
    <x v="2838"/>
    <x v="3"/>
    <x v="1"/>
    <x v="0"/>
  </r>
  <r>
    <x v="546"/>
    <x v="3"/>
    <x v="4"/>
    <x v="3"/>
    <x v="1"/>
    <x v="1"/>
    <x v="97"/>
    <x v="2"/>
    <x v="2"/>
    <x v="7"/>
    <x v="707"/>
    <x v="3"/>
    <x v="1"/>
    <x v="0"/>
  </r>
  <r>
    <x v="1213"/>
    <x v="3"/>
    <x v="1"/>
    <x v="3"/>
    <x v="1"/>
    <x v="0"/>
    <x v="0"/>
    <x v="1"/>
    <x v="1"/>
    <x v="7"/>
    <x v="97"/>
    <x v="2"/>
    <x v="1"/>
    <x v="0"/>
  </r>
  <r>
    <x v="542"/>
    <x v="3"/>
    <x v="2"/>
    <x v="3"/>
    <x v="0"/>
    <x v="1"/>
    <x v="71"/>
    <x v="2"/>
    <x v="2"/>
    <x v="7"/>
    <x v="2578"/>
    <x v="2"/>
    <x v="1"/>
    <x v="0"/>
  </r>
  <r>
    <x v="1108"/>
    <x v="3"/>
    <x v="2"/>
    <x v="3"/>
    <x v="0"/>
    <x v="1"/>
    <x v="53"/>
    <x v="2"/>
    <x v="2"/>
    <x v="7"/>
    <x v="1644"/>
    <x v="2"/>
    <x v="1"/>
    <x v="0"/>
  </r>
  <r>
    <x v="1256"/>
    <x v="3"/>
    <x v="4"/>
    <x v="0"/>
    <x v="1"/>
    <x v="1"/>
    <x v="200"/>
    <x v="4"/>
    <x v="5"/>
    <x v="6"/>
    <x v="537"/>
    <x v="1"/>
    <x v="0"/>
    <x v="1"/>
  </r>
  <r>
    <x v="754"/>
    <x v="3"/>
    <x v="1"/>
    <x v="0"/>
    <x v="1"/>
    <x v="1"/>
    <x v="79"/>
    <x v="4"/>
    <x v="4"/>
    <x v="7"/>
    <x v="222"/>
    <x v="3"/>
    <x v="1"/>
    <x v="0"/>
  </r>
  <r>
    <x v="1067"/>
    <x v="3"/>
    <x v="1"/>
    <x v="1"/>
    <x v="3"/>
    <x v="1"/>
    <x v="70"/>
    <x v="1"/>
    <x v="1"/>
    <x v="7"/>
    <x v="485"/>
    <x v="3"/>
    <x v="1"/>
    <x v="0"/>
  </r>
  <r>
    <x v="780"/>
    <x v="3"/>
    <x v="4"/>
    <x v="3"/>
    <x v="2"/>
    <x v="1"/>
    <x v="9"/>
    <x v="2"/>
    <x v="2"/>
    <x v="7"/>
    <x v="2088"/>
    <x v="2"/>
    <x v="1"/>
    <x v="0"/>
  </r>
  <r>
    <x v="425"/>
    <x v="3"/>
    <x v="1"/>
    <x v="1"/>
    <x v="0"/>
    <x v="1"/>
    <x v="14"/>
    <x v="1"/>
    <x v="1"/>
    <x v="7"/>
    <x v="1011"/>
    <x v="2"/>
    <x v="1"/>
    <x v="0"/>
  </r>
  <r>
    <x v="209"/>
    <x v="3"/>
    <x v="4"/>
    <x v="3"/>
    <x v="1"/>
    <x v="1"/>
    <x v="108"/>
    <x v="2"/>
    <x v="3"/>
    <x v="1"/>
    <x v="1521"/>
    <x v="1"/>
    <x v="0"/>
    <x v="1"/>
  </r>
  <r>
    <x v="976"/>
    <x v="3"/>
    <x v="4"/>
    <x v="3"/>
    <x v="1"/>
    <x v="1"/>
    <x v="138"/>
    <x v="2"/>
    <x v="2"/>
    <x v="7"/>
    <x v="479"/>
    <x v="2"/>
    <x v="1"/>
    <x v="0"/>
  </r>
  <r>
    <x v="149"/>
    <x v="3"/>
    <x v="1"/>
    <x v="3"/>
    <x v="3"/>
    <x v="1"/>
    <x v="27"/>
    <x v="2"/>
    <x v="2"/>
    <x v="7"/>
    <x v="1583"/>
    <x v="3"/>
    <x v="1"/>
    <x v="0"/>
  </r>
  <r>
    <x v="2150"/>
    <x v="3"/>
    <x v="4"/>
    <x v="3"/>
    <x v="1"/>
    <x v="1"/>
    <x v="255"/>
    <x v="2"/>
    <x v="2"/>
    <x v="7"/>
    <x v="1207"/>
    <x v="2"/>
    <x v="1"/>
    <x v="0"/>
  </r>
  <r>
    <x v="1694"/>
    <x v="3"/>
    <x v="4"/>
    <x v="3"/>
    <x v="1"/>
    <x v="0"/>
    <x v="0"/>
    <x v="2"/>
    <x v="2"/>
    <x v="7"/>
    <x v="1728"/>
    <x v="3"/>
    <x v="1"/>
    <x v="0"/>
  </r>
  <r>
    <x v="200"/>
    <x v="3"/>
    <x v="4"/>
    <x v="3"/>
    <x v="0"/>
    <x v="1"/>
    <x v="115"/>
    <x v="2"/>
    <x v="2"/>
    <x v="7"/>
    <x v="2157"/>
    <x v="2"/>
    <x v="1"/>
    <x v="0"/>
  </r>
  <r>
    <x v="765"/>
    <x v="3"/>
    <x v="4"/>
    <x v="3"/>
    <x v="0"/>
    <x v="1"/>
    <x v="9"/>
    <x v="2"/>
    <x v="2"/>
    <x v="7"/>
    <x v="553"/>
    <x v="3"/>
    <x v="1"/>
    <x v="0"/>
  </r>
  <r>
    <x v="2678"/>
    <x v="3"/>
    <x v="1"/>
    <x v="0"/>
    <x v="3"/>
    <x v="1"/>
    <x v="52"/>
    <x v="4"/>
    <x v="4"/>
    <x v="7"/>
    <x v="1028"/>
    <x v="3"/>
    <x v="1"/>
    <x v="0"/>
  </r>
  <r>
    <x v="904"/>
    <x v="3"/>
    <x v="4"/>
    <x v="3"/>
    <x v="1"/>
    <x v="1"/>
    <x v="65"/>
    <x v="2"/>
    <x v="2"/>
    <x v="7"/>
    <x v="1335"/>
    <x v="3"/>
    <x v="1"/>
    <x v="0"/>
  </r>
  <r>
    <x v="1679"/>
    <x v="3"/>
    <x v="4"/>
    <x v="3"/>
    <x v="0"/>
    <x v="0"/>
    <x v="0"/>
    <x v="1"/>
    <x v="0"/>
    <x v="7"/>
    <x v="83"/>
    <x v="2"/>
    <x v="1"/>
    <x v="0"/>
  </r>
  <r>
    <x v="1434"/>
    <x v="3"/>
    <x v="4"/>
    <x v="3"/>
    <x v="1"/>
    <x v="1"/>
    <x v="108"/>
    <x v="2"/>
    <x v="2"/>
    <x v="7"/>
    <x v="250"/>
    <x v="2"/>
    <x v="1"/>
    <x v="0"/>
  </r>
  <r>
    <x v="192"/>
    <x v="3"/>
    <x v="1"/>
    <x v="3"/>
    <x v="1"/>
    <x v="0"/>
    <x v="0"/>
    <x v="1"/>
    <x v="0"/>
    <x v="7"/>
    <x v="1731"/>
    <x v="3"/>
    <x v="1"/>
    <x v="0"/>
  </r>
  <r>
    <x v="1494"/>
    <x v="3"/>
    <x v="0"/>
    <x v="3"/>
    <x v="1"/>
    <x v="1"/>
    <x v="85"/>
    <x v="2"/>
    <x v="2"/>
    <x v="7"/>
    <x v="2706"/>
    <x v="2"/>
    <x v="1"/>
    <x v="0"/>
  </r>
  <r>
    <x v="2737"/>
    <x v="3"/>
    <x v="1"/>
    <x v="0"/>
    <x v="0"/>
    <x v="1"/>
    <x v="58"/>
    <x v="4"/>
    <x v="4"/>
    <x v="7"/>
    <x v="649"/>
    <x v="1"/>
    <x v="1"/>
    <x v="0"/>
  </r>
  <r>
    <x v="813"/>
    <x v="3"/>
    <x v="2"/>
    <x v="3"/>
    <x v="1"/>
    <x v="0"/>
    <x v="0"/>
    <x v="1"/>
    <x v="0"/>
    <x v="7"/>
    <x v="280"/>
    <x v="2"/>
    <x v="1"/>
    <x v="0"/>
  </r>
  <r>
    <x v="1557"/>
    <x v="3"/>
    <x v="4"/>
    <x v="0"/>
    <x v="0"/>
    <x v="1"/>
    <x v="14"/>
    <x v="4"/>
    <x v="4"/>
    <x v="7"/>
    <x v="794"/>
    <x v="3"/>
    <x v="1"/>
    <x v="0"/>
  </r>
  <r>
    <x v="2091"/>
    <x v="3"/>
    <x v="1"/>
    <x v="3"/>
    <x v="0"/>
    <x v="1"/>
    <x v="17"/>
    <x v="2"/>
    <x v="2"/>
    <x v="7"/>
    <x v="199"/>
    <x v="3"/>
    <x v="1"/>
    <x v="0"/>
  </r>
  <r>
    <x v="2653"/>
    <x v="3"/>
    <x v="4"/>
    <x v="3"/>
    <x v="1"/>
    <x v="0"/>
    <x v="0"/>
    <x v="2"/>
    <x v="2"/>
    <x v="7"/>
    <x v="2225"/>
    <x v="2"/>
    <x v="1"/>
    <x v="0"/>
  </r>
  <r>
    <x v="1622"/>
    <x v="3"/>
    <x v="3"/>
    <x v="3"/>
    <x v="1"/>
    <x v="1"/>
    <x v="113"/>
    <x v="2"/>
    <x v="4"/>
    <x v="1"/>
    <x v="2426"/>
    <x v="1"/>
    <x v="0"/>
    <x v="2"/>
  </r>
  <r>
    <x v="1309"/>
    <x v="3"/>
    <x v="4"/>
    <x v="3"/>
    <x v="1"/>
    <x v="1"/>
    <x v="101"/>
    <x v="2"/>
    <x v="1"/>
    <x v="7"/>
    <x v="1134"/>
    <x v="2"/>
    <x v="1"/>
    <x v="0"/>
  </r>
  <r>
    <x v="2064"/>
    <x v="3"/>
    <x v="0"/>
    <x v="2"/>
    <x v="1"/>
    <x v="1"/>
    <x v="103"/>
    <x v="1"/>
    <x v="1"/>
    <x v="7"/>
    <x v="2700"/>
    <x v="2"/>
    <x v="1"/>
    <x v="0"/>
  </r>
  <r>
    <x v="22"/>
    <x v="3"/>
    <x v="1"/>
    <x v="1"/>
    <x v="3"/>
    <x v="1"/>
    <x v="67"/>
    <x v="1"/>
    <x v="1"/>
    <x v="7"/>
    <x v="363"/>
    <x v="2"/>
    <x v="1"/>
    <x v="0"/>
  </r>
  <r>
    <x v="1613"/>
    <x v="3"/>
    <x v="4"/>
    <x v="3"/>
    <x v="1"/>
    <x v="1"/>
    <x v="83"/>
    <x v="2"/>
    <x v="2"/>
    <x v="7"/>
    <x v="630"/>
    <x v="1"/>
    <x v="1"/>
    <x v="0"/>
  </r>
  <r>
    <x v="722"/>
    <x v="3"/>
    <x v="4"/>
    <x v="3"/>
    <x v="1"/>
    <x v="1"/>
    <x v="104"/>
    <x v="2"/>
    <x v="4"/>
    <x v="5"/>
    <x v="879"/>
    <x v="1"/>
    <x v="0"/>
    <x v="2"/>
  </r>
  <r>
    <x v="621"/>
    <x v="3"/>
    <x v="4"/>
    <x v="3"/>
    <x v="0"/>
    <x v="1"/>
    <x v="53"/>
    <x v="2"/>
    <x v="2"/>
    <x v="7"/>
    <x v="1888"/>
    <x v="3"/>
    <x v="1"/>
    <x v="0"/>
  </r>
  <r>
    <x v="2808"/>
    <x v="3"/>
    <x v="4"/>
    <x v="3"/>
    <x v="2"/>
    <x v="1"/>
    <x v="109"/>
    <x v="2"/>
    <x v="4"/>
    <x v="2"/>
    <x v="2196"/>
    <x v="1"/>
    <x v="0"/>
    <x v="2"/>
  </r>
  <r>
    <x v="1817"/>
    <x v="3"/>
    <x v="1"/>
    <x v="3"/>
    <x v="0"/>
    <x v="1"/>
    <x v="92"/>
    <x v="2"/>
    <x v="2"/>
    <x v="7"/>
    <x v="890"/>
    <x v="3"/>
    <x v="1"/>
    <x v="0"/>
  </r>
  <r>
    <x v="980"/>
    <x v="3"/>
    <x v="1"/>
    <x v="3"/>
    <x v="1"/>
    <x v="1"/>
    <x v="92"/>
    <x v="2"/>
    <x v="2"/>
    <x v="7"/>
    <x v="2333"/>
    <x v="2"/>
    <x v="1"/>
    <x v="0"/>
  </r>
  <r>
    <x v="524"/>
    <x v="3"/>
    <x v="1"/>
    <x v="3"/>
    <x v="1"/>
    <x v="1"/>
    <x v="70"/>
    <x v="2"/>
    <x v="2"/>
    <x v="7"/>
    <x v="1833"/>
    <x v="3"/>
    <x v="1"/>
    <x v="0"/>
  </r>
  <r>
    <x v="2473"/>
    <x v="3"/>
    <x v="4"/>
    <x v="3"/>
    <x v="2"/>
    <x v="1"/>
    <x v="41"/>
    <x v="2"/>
    <x v="2"/>
    <x v="7"/>
    <x v="2672"/>
    <x v="3"/>
    <x v="1"/>
    <x v="0"/>
  </r>
  <r>
    <x v="1114"/>
    <x v="3"/>
    <x v="5"/>
    <x v="0"/>
    <x v="1"/>
    <x v="1"/>
    <x v="137"/>
    <x v="4"/>
    <x v="5"/>
    <x v="0"/>
    <x v="2667"/>
    <x v="1"/>
    <x v="0"/>
    <x v="1"/>
  </r>
  <r>
    <x v="1090"/>
    <x v="3"/>
    <x v="1"/>
    <x v="1"/>
    <x v="1"/>
    <x v="1"/>
    <x v="167"/>
    <x v="1"/>
    <x v="0"/>
    <x v="7"/>
    <x v="1658"/>
    <x v="2"/>
    <x v="1"/>
    <x v="0"/>
  </r>
  <r>
    <x v="2552"/>
    <x v="3"/>
    <x v="5"/>
    <x v="3"/>
    <x v="1"/>
    <x v="1"/>
    <x v="64"/>
    <x v="2"/>
    <x v="2"/>
    <x v="7"/>
    <x v="1434"/>
    <x v="2"/>
    <x v="1"/>
    <x v="0"/>
  </r>
  <r>
    <x v="1779"/>
    <x v="3"/>
    <x v="4"/>
    <x v="3"/>
    <x v="0"/>
    <x v="1"/>
    <x v="12"/>
    <x v="2"/>
    <x v="1"/>
    <x v="7"/>
    <x v="1404"/>
    <x v="3"/>
    <x v="1"/>
    <x v="0"/>
  </r>
  <r>
    <x v="2652"/>
    <x v="3"/>
    <x v="1"/>
    <x v="1"/>
    <x v="1"/>
    <x v="1"/>
    <x v="68"/>
    <x v="1"/>
    <x v="1"/>
    <x v="7"/>
    <x v="1743"/>
    <x v="3"/>
    <x v="1"/>
    <x v="0"/>
  </r>
  <r>
    <x v="697"/>
    <x v="3"/>
    <x v="4"/>
    <x v="3"/>
    <x v="3"/>
    <x v="0"/>
    <x v="0"/>
    <x v="1"/>
    <x v="1"/>
    <x v="7"/>
    <x v="2080"/>
    <x v="2"/>
    <x v="1"/>
    <x v="0"/>
  </r>
  <r>
    <x v="2768"/>
    <x v="3"/>
    <x v="4"/>
    <x v="1"/>
    <x v="3"/>
    <x v="1"/>
    <x v="43"/>
    <x v="1"/>
    <x v="1"/>
    <x v="7"/>
    <x v="1678"/>
    <x v="2"/>
    <x v="1"/>
    <x v="0"/>
  </r>
  <r>
    <x v="2774"/>
    <x v="3"/>
    <x v="2"/>
    <x v="0"/>
    <x v="0"/>
    <x v="1"/>
    <x v="14"/>
    <x v="4"/>
    <x v="4"/>
    <x v="7"/>
    <x v="1110"/>
    <x v="3"/>
    <x v="1"/>
    <x v="0"/>
  </r>
  <r>
    <x v="1163"/>
    <x v="3"/>
    <x v="4"/>
    <x v="3"/>
    <x v="3"/>
    <x v="1"/>
    <x v="103"/>
    <x v="2"/>
    <x v="2"/>
    <x v="7"/>
    <x v="1885"/>
    <x v="2"/>
    <x v="1"/>
    <x v="0"/>
  </r>
  <r>
    <x v="2559"/>
    <x v="3"/>
    <x v="2"/>
    <x v="3"/>
    <x v="1"/>
    <x v="1"/>
    <x v="94"/>
    <x v="2"/>
    <x v="2"/>
    <x v="7"/>
    <x v="1177"/>
    <x v="3"/>
    <x v="1"/>
    <x v="0"/>
  </r>
  <r>
    <x v="1999"/>
    <x v="3"/>
    <x v="1"/>
    <x v="0"/>
    <x v="2"/>
    <x v="1"/>
    <x v="48"/>
    <x v="4"/>
    <x v="4"/>
    <x v="7"/>
    <x v="1965"/>
    <x v="3"/>
    <x v="1"/>
    <x v="0"/>
  </r>
  <r>
    <x v="673"/>
    <x v="3"/>
    <x v="5"/>
    <x v="1"/>
    <x v="0"/>
    <x v="1"/>
    <x v="38"/>
    <x v="1"/>
    <x v="1"/>
    <x v="7"/>
    <x v="1858"/>
    <x v="3"/>
    <x v="1"/>
    <x v="0"/>
  </r>
  <r>
    <x v="1122"/>
    <x v="3"/>
    <x v="2"/>
    <x v="3"/>
    <x v="3"/>
    <x v="0"/>
    <x v="0"/>
    <x v="1"/>
    <x v="1"/>
    <x v="7"/>
    <x v="1076"/>
    <x v="2"/>
    <x v="1"/>
    <x v="0"/>
  </r>
  <r>
    <x v="2857"/>
    <x v="3"/>
    <x v="4"/>
    <x v="3"/>
    <x v="2"/>
    <x v="0"/>
    <x v="0"/>
    <x v="1"/>
    <x v="1"/>
    <x v="7"/>
    <x v="5"/>
    <x v="3"/>
    <x v="1"/>
    <x v="0"/>
  </r>
  <r>
    <x v="2407"/>
    <x v="3"/>
    <x v="0"/>
    <x v="0"/>
    <x v="0"/>
    <x v="0"/>
    <x v="0"/>
    <x v="3"/>
    <x v="3"/>
    <x v="7"/>
    <x v="1949"/>
    <x v="2"/>
    <x v="1"/>
    <x v="0"/>
  </r>
  <r>
    <x v="679"/>
    <x v="3"/>
    <x v="4"/>
    <x v="0"/>
    <x v="1"/>
    <x v="1"/>
    <x v="158"/>
    <x v="4"/>
    <x v="6"/>
    <x v="1"/>
    <x v="1343"/>
    <x v="1"/>
    <x v="0"/>
    <x v="2"/>
  </r>
  <r>
    <x v="140"/>
    <x v="3"/>
    <x v="1"/>
    <x v="0"/>
    <x v="0"/>
    <x v="1"/>
    <x v="51"/>
    <x v="4"/>
    <x v="4"/>
    <x v="7"/>
    <x v="1283"/>
    <x v="1"/>
    <x v="1"/>
    <x v="0"/>
  </r>
  <r>
    <x v="1176"/>
    <x v="3"/>
    <x v="4"/>
    <x v="0"/>
    <x v="1"/>
    <x v="1"/>
    <x v="146"/>
    <x v="4"/>
    <x v="3"/>
    <x v="7"/>
    <x v="319"/>
    <x v="2"/>
    <x v="1"/>
    <x v="0"/>
  </r>
  <r>
    <x v="2679"/>
    <x v="3"/>
    <x v="4"/>
    <x v="3"/>
    <x v="1"/>
    <x v="1"/>
    <x v="76"/>
    <x v="2"/>
    <x v="2"/>
    <x v="7"/>
    <x v="2847"/>
    <x v="3"/>
    <x v="1"/>
    <x v="0"/>
  </r>
  <r>
    <x v="457"/>
    <x v="3"/>
    <x v="4"/>
    <x v="3"/>
    <x v="1"/>
    <x v="1"/>
    <x v="58"/>
    <x v="2"/>
    <x v="2"/>
    <x v="7"/>
    <x v="1346"/>
    <x v="2"/>
    <x v="1"/>
    <x v="0"/>
  </r>
  <r>
    <x v="1202"/>
    <x v="3"/>
    <x v="4"/>
    <x v="3"/>
    <x v="1"/>
    <x v="1"/>
    <x v="112"/>
    <x v="2"/>
    <x v="2"/>
    <x v="7"/>
    <x v="2132"/>
    <x v="2"/>
    <x v="1"/>
    <x v="0"/>
  </r>
  <r>
    <x v="2270"/>
    <x v="3"/>
    <x v="4"/>
    <x v="3"/>
    <x v="1"/>
    <x v="0"/>
    <x v="0"/>
    <x v="1"/>
    <x v="1"/>
    <x v="7"/>
    <x v="484"/>
    <x v="2"/>
    <x v="1"/>
    <x v="0"/>
  </r>
  <r>
    <x v="1412"/>
    <x v="3"/>
    <x v="1"/>
    <x v="3"/>
    <x v="1"/>
    <x v="1"/>
    <x v="63"/>
    <x v="2"/>
    <x v="1"/>
    <x v="7"/>
    <x v="2423"/>
    <x v="2"/>
    <x v="1"/>
    <x v="0"/>
  </r>
  <r>
    <x v="1874"/>
    <x v="3"/>
    <x v="1"/>
    <x v="1"/>
    <x v="2"/>
    <x v="1"/>
    <x v="98"/>
    <x v="1"/>
    <x v="1"/>
    <x v="7"/>
    <x v="345"/>
    <x v="3"/>
    <x v="1"/>
    <x v="0"/>
  </r>
  <r>
    <x v="2249"/>
    <x v="3"/>
    <x v="2"/>
    <x v="3"/>
    <x v="0"/>
    <x v="1"/>
    <x v="54"/>
    <x v="2"/>
    <x v="2"/>
    <x v="7"/>
    <x v="494"/>
    <x v="3"/>
    <x v="1"/>
    <x v="0"/>
  </r>
  <r>
    <x v="1020"/>
    <x v="3"/>
    <x v="2"/>
    <x v="0"/>
    <x v="1"/>
    <x v="1"/>
    <x v="53"/>
    <x v="4"/>
    <x v="4"/>
    <x v="7"/>
    <x v="1485"/>
    <x v="3"/>
    <x v="1"/>
    <x v="0"/>
  </r>
  <r>
    <x v="1854"/>
    <x v="3"/>
    <x v="2"/>
    <x v="3"/>
    <x v="1"/>
    <x v="1"/>
    <x v="88"/>
    <x v="2"/>
    <x v="2"/>
    <x v="7"/>
    <x v="1431"/>
    <x v="2"/>
    <x v="1"/>
    <x v="0"/>
  </r>
  <r>
    <x v="1749"/>
    <x v="3"/>
    <x v="4"/>
    <x v="2"/>
    <x v="1"/>
    <x v="1"/>
    <x v="66"/>
    <x v="1"/>
    <x v="1"/>
    <x v="7"/>
    <x v="2729"/>
    <x v="2"/>
    <x v="1"/>
    <x v="0"/>
  </r>
  <r>
    <x v="1495"/>
    <x v="3"/>
    <x v="4"/>
    <x v="3"/>
    <x v="1"/>
    <x v="1"/>
    <x v="71"/>
    <x v="2"/>
    <x v="2"/>
    <x v="7"/>
    <x v="1265"/>
    <x v="3"/>
    <x v="1"/>
    <x v="0"/>
  </r>
  <r>
    <x v="2021"/>
    <x v="3"/>
    <x v="1"/>
    <x v="0"/>
    <x v="1"/>
    <x v="1"/>
    <x v="139"/>
    <x v="4"/>
    <x v="7"/>
    <x v="1"/>
    <x v="561"/>
    <x v="1"/>
    <x v="0"/>
    <x v="3"/>
  </r>
  <r>
    <x v="1472"/>
    <x v="3"/>
    <x v="4"/>
    <x v="3"/>
    <x v="1"/>
    <x v="0"/>
    <x v="0"/>
    <x v="1"/>
    <x v="1"/>
    <x v="7"/>
    <x v="93"/>
    <x v="3"/>
    <x v="1"/>
    <x v="0"/>
  </r>
  <r>
    <x v="908"/>
    <x v="3"/>
    <x v="1"/>
    <x v="3"/>
    <x v="1"/>
    <x v="1"/>
    <x v="135"/>
    <x v="2"/>
    <x v="2"/>
    <x v="7"/>
    <x v="2779"/>
    <x v="3"/>
    <x v="1"/>
    <x v="0"/>
  </r>
  <r>
    <x v="1792"/>
    <x v="3"/>
    <x v="4"/>
    <x v="0"/>
    <x v="1"/>
    <x v="1"/>
    <x v="58"/>
    <x v="4"/>
    <x v="3"/>
    <x v="7"/>
    <x v="628"/>
    <x v="2"/>
    <x v="1"/>
    <x v="0"/>
  </r>
  <r>
    <x v="2191"/>
    <x v="3"/>
    <x v="5"/>
    <x v="3"/>
    <x v="1"/>
    <x v="1"/>
    <x v="148"/>
    <x v="2"/>
    <x v="1"/>
    <x v="7"/>
    <x v="1890"/>
    <x v="3"/>
    <x v="1"/>
    <x v="0"/>
  </r>
  <r>
    <x v="407"/>
    <x v="3"/>
    <x v="4"/>
    <x v="3"/>
    <x v="1"/>
    <x v="0"/>
    <x v="0"/>
    <x v="2"/>
    <x v="2"/>
    <x v="7"/>
    <x v="1609"/>
    <x v="2"/>
    <x v="1"/>
    <x v="0"/>
  </r>
  <r>
    <x v="1474"/>
    <x v="3"/>
    <x v="4"/>
    <x v="3"/>
    <x v="1"/>
    <x v="0"/>
    <x v="0"/>
    <x v="1"/>
    <x v="0"/>
    <x v="7"/>
    <x v="1502"/>
    <x v="2"/>
    <x v="1"/>
    <x v="0"/>
  </r>
  <r>
    <x v="2859"/>
    <x v="3"/>
    <x v="4"/>
    <x v="3"/>
    <x v="1"/>
    <x v="1"/>
    <x v="95"/>
    <x v="2"/>
    <x v="1"/>
    <x v="7"/>
    <x v="1842"/>
    <x v="2"/>
    <x v="1"/>
    <x v="0"/>
  </r>
  <r>
    <x v="47"/>
    <x v="3"/>
    <x v="4"/>
    <x v="3"/>
    <x v="2"/>
    <x v="0"/>
    <x v="0"/>
    <x v="2"/>
    <x v="2"/>
    <x v="7"/>
    <x v="2619"/>
    <x v="3"/>
    <x v="1"/>
    <x v="0"/>
  </r>
  <r>
    <x v="2323"/>
    <x v="3"/>
    <x v="1"/>
    <x v="0"/>
    <x v="1"/>
    <x v="1"/>
    <x v="159"/>
    <x v="4"/>
    <x v="7"/>
    <x v="0"/>
    <x v="2253"/>
    <x v="0"/>
    <x v="0"/>
    <x v="3"/>
  </r>
  <r>
    <x v="2332"/>
    <x v="3"/>
    <x v="4"/>
    <x v="3"/>
    <x v="3"/>
    <x v="1"/>
    <x v="19"/>
    <x v="2"/>
    <x v="2"/>
    <x v="7"/>
    <x v="2281"/>
    <x v="3"/>
    <x v="1"/>
    <x v="0"/>
  </r>
  <r>
    <x v="2311"/>
    <x v="3"/>
    <x v="1"/>
    <x v="3"/>
    <x v="0"/>
    <x v="0"/>
    <x v="0"/>
    <x v="2"/>
    <x v="2"/>
    <x v="7"/>
    <x v="1788"/>
    <x v="2"/>
    <x v="1"/>
    <x v="0"/>
  </r>
  <r>
    <x v="2770"/>
    <x v="3"/>
    <x v="4"/>
    <x v="0"/>
    <x v="0"/>
    <x v="0"/>
    <x v="0"/>
    <x v="3"/>
    <x v="3"/>
    <x v="7"/>
    <x v="468"/>
    <x v="2"/>
    <x v="1"/>
    <x v="0"/>
  </r>
  <r>
    <x v="136"/>
    <x v="3"/>
    <x v="4"/>
    <x v="0"/>
    <x v="2"/>
    <x v="0"/>
    <x v="0"/>
    <x v="3"/>
    <x v="2"/>
    <x v="7"/>
    <x v="45"/>
    <x v="3"/>
    <x v="1"/>
    <x v="0"/>
  </r>
  <r>
    <x v="1404"/>
    <x v="3"/>
    <x v="4"/>
    <x v="3"/>
    <x v="3"/>
    <x v="1"/>
    <x v="81"/>
    <x v="2"/>
    <x v="2"/>
    <x v="7"/>
    <x v="139"/>
    <x v="2"/>
    <x v="1"/>
    <x v="0"/>
  </r>
  <r>
    <x v="1568"/>
    <x v="3"/>
    <x v="4"/>
    <x v="3"/>
    <x v="1"/>
    <x v="1"/>
    <x v="157"/>
    <x v="2"/>
    <x v="2"/>
    <x v="7"/>
    <x v="2204"/>
    <x v="2"/>
    <x v="1"/>
    <x v="0"/>
  </r>
  <r>
    <x v="114"/>
    <x v="3"/>
    <x v="4"/>
    <x v="2"/>
    <x v="0"/>
    <x v="1"/>
    <x v="36"/>
    <x v="1"/>
    <x v="1"/>
    <x v="7"/>
    <x v="2627"/>
    <x v="2"/>
    <x v="1"/>
    <x v="0"/>
  </r>
  <r>
    <x v="64"/>
    <x v="3"/>
    <x v="4"/>
    <x v="3"/>
    <x v="0"/>
    <x v="0"/>
    <x v="0"/>
    <x v="2"/>
    <x v="2"/>
    <x v="7"/>
    <x v="2143"/>
    <x v="2"/>
    <x v="1"/>
    <x v="0"/>
  </r>
  <r>
    <x v="932"/>
    <x v="3"/>
    <x v="1"/>
    <x v="0"/>
    <x v="1"/>
    <x v="1"/>
    <x v="63"/>
    <x v="4"/>
    <x v="4"/>
    <x v="7"/>
    <x v="751"/>
    <x v="3"/>
    <x v="1"/>
    <x v="0"/>
  </r>
  <r>
    <x v="957"/>
    <x v="3"/>
    <x v="2"/>
    <x v="3"/>
    <x v="1"/>
    <x v="1"/>
    <x v="180"/>
    <x v="2"/>
    <x v="2"/>
    <x v="7"/>
    <x v="1900"/>
    <x v="2"/>
    <x v="1"/>
    <x v="0"/>
  </r>
  <r>
    <x v="29"/>
    <x v="3"/>
    <x v="4"/>
    <x v="0"/>
    <x v="1"/>
    <x v="0"/>
    <x v="0"/>
    <x v="4"/>
    <x v="4"/>
    <x v="7"/>
    <x v="1278"/>
    <x v="1"/>
    <x v="1"/>
    <x v="0"/>
  </r>
  <r>
    <x v="1284"/>
    <x v="3"/>
    <x v="4"/>
    <x v="3"/>
    <x v="3"/>
    <x v="1"/>
    <x v="55"/>
    <x v="2"/>
    <x v="2"/>
    <x v="7"/>
    <x v="2652"/>
    <x v="3"/>
    <x v="1"/>
    <x v="0"/>
  </r>
  <r>
    <x v="2927"/>
    <x v="3"/>
    <x v="0"/>
    <x v="3"/>
    <x v="0"/>
    <x v="0"/>
    <x v="0"/>
    <x v="2"/>
    <x v="2"/>
    <x v="7"/>
    <x v="1554"/>
    <x v="2"/>
    <x v="1"/>
    <x v="0"/>
  </r>
  <r>
    <x v="996"/>
    <x v="3"/>
    <x v="3"/>
    <x v="3"/>
    <x v="0"/>
    <x v="0"/>
    <x v="0"/>
    <x v="2"/>
    <x v="2"/>
    <x v="7"/>
    <x v="459"/>
    <x v="2"/>
    <x v="1"/>
    <x v="0"/>
  </r>
  <r>
    <x v="1895"/>
    <x v="3"/>
    <x v="1"/>
    <x v="0"/>
    <x v="3"/>
    <x v="0"/>
    <x v="0"/>
    <x v="4"/>
    <x v="4"/>
    <x v="7"/>
    <x v="603"/>
    <x v="3"/>
    <x v="1"/>
    <x v="0"/>
  </r>
  <r>
    <x v="1718"/>
    <x v="3"/>
    <x v="1"/>
    <x v="0"/>
    <x v="0"/>
    <x v="1"/>
    <x v="28"/>
    <x v="4"/>
    <x v="4"/>
    <x v="7"/>
    <x v="1504"/>
    <x v="2"/>
    <x v="1"/>
    <x v="0"/>
  </r>
  <r>
    <x v="1871"/>
    <x v="3"/>
    <x v="2"/>
    <x v="3"/>
    <x v="1"/>
    <x v="1"/>
    <x v="90"/>
    <x v="2"/>
    <x v="1"/>
    <x v="7"/>
    <x v="1034"/>
    <x v="3"/>
    <x v="1"/>
    <x v="0"/>
  </r>
  <r>
    <x v="541"/>
    <x v="3"/>
    <x v="1"/>
    <x v="0"/>
    <x v="0"/>
    <x v="1"/>
    <x v="48"/>
    <x v="4"/>
    <x v="4"/>
    <x v="7"/>
    <x v="1428"/>
    <x v="3"/>
    <x v="1"/>
    <x v="0"/>
  </r>
  <r>
    <x v="1692"/>
    <x v="3"/>
    <x v="4"/>
    <x v="1"/>
    <x v="3"/>
    <x v="1"/>
    <x v="44"/>
    <x v="1"/>
    <x v="1"/>
    <x v="7"/>
    <x v="312"/>
    <x v="3"/>
    <x v="1"/>
    <x v="0"/>
  </r>
  <r>
    <x v="2143"/>
    <x v="3"/>
    <x v="1"/>
    <x v="1"/>
    <x v="0"/>
    <x v="0"/>
    <x v="0"/>
    <x v="0"/>
    <x v="0"/>
    <x v="7"/>
    <x v="225"/>
    <x v="3"/>
    <x v="1"/>
    <x v="0"/>
  </r>
  <r>
    <x v="2218"/>
    <x v="3"/>
    <x v="4"/>
    <x v="0"/>
    <x v="1"/>
    <x v="1"/>
    <x v="83"/>
    <x v="4"/>
    <x v="4"/>
    <x v="7"/>
    <x v="308"/>
    <x v="2"/>
    <x v="1"/>
    <x v="0"/>
  </r>
  <r>
    <x v="1429"/>
    <x v="3"/>
    <x v="1"/>
    <x v="3"/>
    <x v="1"/>
    <x v="1"/>
    <x v="130"/>
    <x v="2"/>
    <x v="2"/>
    <x v="7"/>
    <x v="1151"/>
    <x v="2"/>
    <x v="1"/>
    <x v="0"/>
  </r>
  <r>
    <x v="2914"/>
    <x v="3"/>
    <x v="0"/>
    <x v="2"/>
    <x v="1"/>
    <x v="0"/>
    <x v="0"/>
    <x v="0"/>
    <x v="0"/>
    <x v="7"/>
    <x v="2463"/>
    <x v="2"/>
    <x v="1"/>
    <x v="0"/>
  </r>
  <r>
    <x v="2129"/>
    <x v="3"/>
    <x v="4"/>
    <x v="3"/>
    <x v="3"/>
    <x v="1"/>
    <x v="85"/>
    <x v="2"/>
    <x v="2"/>
    <x v="7"/>
    <x v="672"/>
    <x v="2"/>
    <x v="1"/>
    <x v="0"/>
  </r>
  <r>
    <x v="1539"/>
    <x v="3"/>
    <x v="2"/>
    <x v="2"/>
    <x v="0"/>
    <x v="1"/>
    <x v="59"/>
    <x v="1"/>
    <x v="1"/>
    <x v="7"/>
    <x v="2867"/>
    <x v="3"/>
    <x v="1"/>
    <x v="0"/>
  </r>
  <r>
    <x v="2242"/>
    <x v="3"/>
    <x v="4"/>
    <x v="3"/>
    <x v="0"/>
    <x v="1"/>
    <x v="46"/>
    <x v="2"/>
    <x v="1"/>
    <x v="7"/>
    <x v="138"/>
    <x v="3"/>
    <x v="1"/>
    <x v="0"/>
  </r>
  <r>
    <x v="2993"/>
    <x v="3"/>
    <x v="0"/>
    <x v="0"/>
    <x v="1"/>
    <x v="1"/>
    <x v="156"/>
    <x v="4"/>
    <x v="4"/>
    <x v="7"/>
    <x v="2296"/>
    <x v="2"/>
    <x v="1"/>
    <x v="0"/>
  </r>
  <r>
    <x v="1368"/>
    <x v="3"/>
    <x v="1"/>
    <x v="3"/>
    <x v="1"/>
    <x v="1"/>
    <x v="143"/>
    <x v="2"/>
    <x v="2"/>
    <x v="7"/>
    <x v="2002"/>
    <x v="3"/>
    <x v="1"/>
    <x v="0"/>
  </r>
  <r>
    <x v="644"/>
    <x v="3"/>
    <x v="4"/>
    <x v="3"/>
    <x v="0"/>
    <x v="1"/>
    <x v="31"/>
    <x v="2"/>
    <x v="1"/>
    <x v="7"/>
    <x v="111"/>
    <x v="3"/>
    <x v="1"/>
    <x v="0"/>
  </r>
  <r>
    <x v="2140"/>
    <x v="3"/>
    <x v="3"/>
    <x v="3"/>
    <x v="1"/>
    <x v="1"/>
    <x v="93"/>
    <x v="2"/>
    <x v="2"/>
    <x v="7"/>
    <x v="1526"/>
    <x v="2"/>
    <x v="1"/>
    <x v="0"/>
  </r>
  <r>
    <x v="2233"/>
    <x v="3"/>
    <x v="5"/>
    <x v="3"/>
    <x v="1"/>
    <x v="1"/>
    <x v="133"/>
    <x v="2"/>
    <x v="2"/>
    <x v="7"/>
    <x v="1998"/>
    <x v="3"/>
    <x v="1"/>
    <x v="0"/>
  </r>
  <r>
    <x v="2341"/>
    <x v="3"/>
    <x v="0"/>
    <x v="0"/>
    <x v="1"/>
    <x v="0"/>
    <x v="0"/>
    <x v="3"/>
    <x v="3"/>
    <x v="7"/>
    <x v="2070"/>
    <x v="3"/>
    <x v="1"/>
    <x v="0"/>
  </r>
  <r>
    <x v="1274"/>
    <x v="3"/>
    <x v="2"/>
    <x v="3"/>
    <x v="1"/>
    <x v="1"/>
    <x v="84"/>
    <x v="2"/>
    <x v="2"/>
    <x v="7"/>
    <x v="1796"/>
    <x v="3"/>
    <x v="1"/>
    <x v="0"/>
  </r>
  <r>
    <x v="2471"/>
    <x v="3"/>
    <x v="4"/>
    <x v="1"/>
    <x v="0"/>
    <x v="0"/>
    <x v="0"/>
    <x v="0"/>
    <x v="0"/>
    <x v="7"/>
    <x v="4"/>
    <x v="2"/>
    <x v="1"/>
    <x v="0"/>
  </r>
  <r>
    <x v="193"/>
    <x v="3"/>
    <x v="4"/>
    <x v="2"/>
    <x v="0"/>
    <x v="1"/>
    <x v="13"/>
    <x v="1"/>
    <x v="1"/>
    <x v="7"/>
    <x v="2289"/>
    <x v="3"/>
    <x v="1"/>
    <x v="0"/>
  </r>
  <r>
    <x v="671"/>
    <x v="3"/>
    <x v="1"/>
    <x v="1"/>
    <x v="1"/>
    <x v="1"/>
    <x v="76"/>
    <x v="1"/>
    <x v="1"/>
    <x v="7"/>
    <x v="1608"/>
    <x v="3"/>
    <x v="1"/>
    <x v="0"/>
  </r>
  <r>
    <x v="2204"/>
    <x v="3"/>
    <x v="4"/>
    <x v="3"/>
    <x v="0"/>
    <x v="1"/>
    <x v="27"/>
    <x v="2"/>
    <x v="2"/>
    <x v="7"/>
    <x v="2904"/>
    <x v="3"/>
    <x v="1"/>
    <x v="0"/>
  </r>
  <r>
    <x v="1601"/>
    <x v="3"/>
    <x v="3"/>
    <x v="0"/>
    <x v="1"/>
    <x v="1"/>
    <x v="162"/>
    <x v="4"/>
    <x v="4"/>
    <x v="7"/>
    <x v="391"/>
    <x v="3"/>
    <x v="1"/>
    <x v="0"/>
  </r>
  <r>
    <x v="2155"/>
    <x v="3"/>
    <x v="1"/>
    <x v="0"/>
    <x v="0"/>
    <x v="1"/>
    <x v="25"/>
    <x v="4"/>
    <x v="4"/>
    <x v="7"/>
    <x v="1348"/>
    <x v="2"/>
    <x v="1"/>
    <x v="0"/>
  </r>
  <r>
    <x v="1397"/>
    <x v="3"/>
    <x v="0"/>
    <x v="1"/>
    <x v="0"/>
    <x v="1"/>
    <x v="200"/>
    <x v="1"/>
    <x v="2"/>
    <x v="3"/>
    <x v="2427"/>
    <x v="2"/>
    <x v="0"/>
    <x v="1"/>
  </r>
  <r>
    <x v="26"/>
    <x v="3"/>
    <x v="1"/>
    <x v="3"/>
    <x v="1"/>
    <x v="1"/>
    <x v="151"/>
    <x v="2"/>
    <x v="2"/>
    <x v="7"/>
    <x v="1624"/>
    <x v="3"/>
    <x v="1"/>
    <x v="0"/>
  </r>
  <r>
    <x v="988"/>
    <x v="3"/>
    <x v="4"/>
    <x v="1"/>
    <x v="1"/>
    <x v="0"/>
    <x v="0"/>
    <x v="1"/>
    <x v="1"/>
    <x v="7"/>
    <x v="252"/>
    <x v="3"/>
    <x v="1"/>
    <x v="0"/>
  </r>
  <r>
    <x v="201"/>
    <x v="3"/>
    <x v="4"/>
    <x v="1"/>
    <x v="0"/>
    <x v="1"/>
    <x v="81"/>
    <x v="1"/>
    <x v="1"/>
    <x v="7"/>
    <x v="1748"/>
    <x v="2"/>
    <x v="1"/>
    <x v="0"/>
  </r>
  <r>
    <x v="1618"/>
    <x v="3"/>
    <x v="1"/>
    <x v="1"/>
    <x v="0"/>
    <x v="1"/>
    <x v="145"/>
    <x v="1"/>
    <x v="1"/>
    <x v="7"/>
    <x v="2152"/>
    <x v="3"/>
    <x v="1"/>
    <x v="0"/>
  </r>
  <r>
    <x v="2833"/>
    <x v="3"/>
    <x v="5"/>
    <x v="3"/>
    <x v="3"/>
    <x v="1"/>
    <x v="50"/>
    <x v="2"/>
    <x v="2"/>
    <x v="7"/>
    <x v="135"/>
    <x v="3"/>
    <x v="1"/>
    <x v="0"/>
  </r>
  <r>
    <x v="71"/>
    <x v="3"/>
    <x v="5"/>
    <x v="1"/>
    <x v="1"/>
    <x v="1"/>
    <x v="166"/>
    <x v="1"/>
    <x v="1"/>
    <x v="7"/>
    <x v="362"/>
    <x v="3"/>
    <x v="1"/>
    <x v="0"/>
  </r>
  <r>
    <x v="2111"/>
    <x v="3"/>
    <x v="1"/>
    <x v="3"/>
    <x v="1"/>
    <x v="1"/>
    <x v="69"/>
    <x v="2"/>
    <x v="2"/>
    <x v="7"/>
    <x v="443"/>
    <x v="3"/>
    <x v="1"/>
    <x v="0"/>
  </r>
  <r>
    <x v="2194"/>
    <x v="3"/>
    <x v="2"/>
    <x v="3"/>
    <x v="1"/>
    <x v="1"/>
    <x v="106"/>
    <x v="2"/>
    <x v="2"/>
    <x v="7"/>
    <x v="2804"/>
    <x v="3"/>
    <x v="1"/>
    <x v="0"/>
  </r>
  <r>
    <x v="2754"/>
    <x v="3"/>
    <x v="1"/>
    <x v="3"/>
    <x v="1"/>
    <x v="1"/>
    <x v="97"/>
    <x v="2"/>
    <x v="1"/>
    <x v="7"/>
    <x v="1838"/>
    <x v="2"/>
    <x v="1"/>
    <x v="0"/>
  </r>
  <r>
    <x v="630"/>
    <x v="3"/>
    <x v="4"/>
    <x v="1"/>
    <x v="0"/>
    <x v="1"/>
    <x v="72"/>
    <x v="1"/>
    <x v="0"/>
    <x v="7"/>
    <x v="600"/>
    <x v="2"/>
    <x v="1"/>
    <x v="0"/>
  </r>
  <r>
    <x v="2951"/>
    <x v="3"/>
    <x v="0"/>
    <x v="3"/>
    <x v="1"/>
    <x v="1"/>
    <x v="66"/>
    <x v="2"/>
    <x v="2"/>
    <x v="7"/>
    <x v="834"/>
    <x v="3"/>
    <x v="1"/>
    <x v="0"/>
  </r>
  <r>
    <x v="1203"/>
    <x v="3"/>
    <x v="4"/>
    <x v="3"/>
    <x v="1"/>
    <x v="1"/>
    <x v="83"/>
    <x v="2"/>
    <x v="5"/>
    <x v="4"/>
    <x v="1333"/>
    <x v="1"/>
    <x v="0"/>
    <x v="3"/>
  </r>
  <r>
    <x v="309"/>
    <x v="3"/>
    <x v="1"/>
    <x v="0"/>
    <x v="3"/>
    <x v="1"/>
    <x v="37"/>
    <x v="4"/>
    <x v="4"/>
    <x v="7"/>
    <x v="1271"/>
    <x v="3"/>
    <x v="1"/>
    <x v="0"/>
  </r>
  <r>
    <x v="1272"/>
    <x v="3"/>
    <x v="4"/>
    <x v="3"/>
    <x v="1"/>
    <x v="1"/>
    <x v="106"/>
    <x v="2"/>
    <x v="2"/>
    <x v="7"/>
    <x v="542"/>
    <x v="2"/>
    <x v="1"/>
    <x v="0"/>
  </r>
  <r>
    <x v="787"/>
    <x v="3"/>
    <x v="1"/>
    <x v="3"/>
    <x v="2"/>
    <x v="1"/>
    <x v="70"/>
    <x v="2"/>
    <x v="2"/>
    <x v="7"/>
    <x v="680"/>
    <x v="2"/>
    <x v="1"/>
    <x v="0"/>
  </r>
  <r>
    <x v="923"/>
    <x v="3"/>
    <x v="4"/>
    <x v="3"/>
    <x v="0"/>
    <x v="1"/>
    <x v="60"/>
    <x v="2"/>
    <x v="2"/>
    <x v="7"/>
    <x v="1497"/>
    <x v="2"/>
    <x v="1"/>
    <x v="0"/>
  </r>
  <r>
    <x v="587"/>
    <x v="3"/>
    <x v="1"/>
    <x v="3"/>
    <x v="1"/>
    <x v="0"/>
    <x v="0"/>
    <x v="1"/>
    <x v="1"/>
    <x v="7"/>
    <x v="399"/>
    <x v="2"/>
    <x v="1"/>
    <x v="0"/>
  </r>
  <r>
    <x v="2783"/>
    <x v="3"/>
    <x v="5"/>
    <x v="3"/>
    <x v="0"/>
    <x v="1"/>
    <x v="33"/>
    <x v="2"/>
    <x v="2"/>
    <x v="7"/>
    <x v="657"/>
    <x v="3"/>
    <x v="1"/>
    <x v="0"/>
  </r>
  <r>
    <x v="2891"/>
    <x v="3"/>
    <x v="4"/>
    <x v="0"/>
    <x v="2"/>
    <x v="1"/>
    <x v="23"/>
    <x v="4"/>
    <x v="4"/>
    <x v="7"/>
    <x v="123"/>
    <x v="3"/>
    <x v="1"/>
    <x v="0"/>
  </r>
  <r>
    <x v="1419"/>
    <x v="3"/>
    <x v="2"/>
    <x v="1"/>
    <x v="0"/>
    <x v="1"/>
    <x v="16"/>
    <x v="1"/>
    <x v="1"/>
    <x v="7"/>
    <x v="593"/>
    <x v="3"/>
    <x v="1"/>
    <x v="0"/>
  </r>
  <r>
    <x v="2665"/>
    <x v="3"/>
    <x v="5"/>
    <x v="3"/>
    <x v="1"/>
    <x v="1"/>
    <x v="86"/>
    <x v="2"/>
    <x v="2"/>
    <x v="7"/>
    <x v="1307"/>
    <x v="3"/>
    <x v="1"/>
    <x v="0"/>
  </r>
  <r>
    <x v="1562"/>
    <x v="3"/>
    <x v="3"/>
    <x v="3"/>
    <x v="1"/>
    <x v="1"/>
    <x v="58"/>
    <x v="2"/>
    <x v="2"/>
    <x v="7"/>
    <x v="240"/>
    <x v="3"/>
    <x v="1"/>
    <x v="0"/>
  </r>
  <r>
    <x v="812"/>
    <x v="3"/>
    <x v="1"/>
    <x v="1"/>
    <x v="1"/>
    <x v="1"/>
    <x v="135"/>
    <x v="1"/>
    <x v="1"/>
    <x v="7"/>
    <x v="2347"/>
    <x v="2"/>
    <x v="1"/>
    <x v="0"/>
  </r>
  <r>
    <x v="1346"/>
    <x v="3"/>
    <x v="1"/>
    <x v="3"/>
    <x v="0"/>
    <x v="1"/>
    <x v="80"/>
    <x v="2"/>
    <x v="2"/>
    <x v="7"/>
    <x v="790"/>
    <x v="2"/>
    <x v="1"/>
    <x v="0"/>
  </r>
  <r>
    <x v="48"/>
    <x v="3"/>
    <x v="2"/>
    <x v="1"/>
    <x v="3"/>
    <x v="1"/>
    <x v="101"/>
    <x v="1"/>
    <x v="1"/>
    <x v="7"/>
    <x v="741"/>
    <x v="3"/>
    <x v="1"/>
    <x v="0"/>
  </r>
  <r>
    <x v="261"/>
    <x v="3"/>
    <x v="4"/>
    <x v="3"/>
    <x v="0"/>
    <x v="1"/>
    <x v="23"/>
    <x v="2"/>
    <x v="2"/>
    <x v="7"/>
    <x v="2416"/>
    <x v="2"/>
    <x v="1"/>
    <x v="0"/>
  </r>
  <r>
    <x v="970"/>
    <x v="3"/>
    <x v="1"/>
    <x v="3"/>
    <x v="1"/>
    <x v="1"/>
    <x v="142"/>
    <x v="2"/>
    <x v="2"/>
    <x v="7"/>
    <x v="2183"/>
    <x v="3"/>
    <x v="1"/>
    <x v="0"/>
  </r>
  <r>
    <x v="1501"/>
    <x v="3"/>
    <x v="4"/>
    <x v="3"/>
    <x v="2"/>
    <x v="0"/>
    <x v="0"/>
    <x v="1"/>
    <x v="0"/>
    <x v="7"/>
    <x v="2529"/>
    <x v="3"/>
    <x v="1"/>
    <x v="0"/>
  </r>
  <r>
    <x v="2581"/>
    <x v="3"/>
    <x v="4"/>
    <x v="3"/>
    <x v="1"/>
    <x v="1"/>
    <x v="63"/>
    <x v="2"/>
    <x v="2"/>
    <x v="7"/>
    <x v="2354"/>
    <x v="3"/>
    <x v="1"/>
    <x v="0"/>
  </r>
  <r>
    <x v="2686"/>
    <x v="3"/>
    <x v="4"/>
    <x v="0"/>
    <x v="0"/>
    <x v="1"/>
    <x v="1"/>
    <x v="4"/>
    <x v="4"/>
    <x v="7"/>
    <x v="2907"/>
    <x v="2"/>
    <x v="1"/>
    <x v="0"/>
  </r>
  <r>
    <x v="1159"/>
    <x v="3"/>
    <x v="4"/>
    <x v="0"/>
    <x v="1"/>
    <x v="0"/>
    <x v="0"/>
    <x v="3"/>
    <x v="3"/>
    <x v="7"/>
    <x v="981"/>
    <x v="3"/>
    <x v="1"/>
    <x v="0"/>
  </r>
  <r>
    <x v="1564"/>
    <x v="3"/>
    <x v="4"/>
    <x v="3"/>
    <x v="1"/>
    <x v="1"/>
    <x v="110"/>
    <x v="2"/>
    <x v="2"/>
    <x v="7"/>
    <x v="1991"/>
    <x v="2"/>
    <x v="1"/>
    <x v="0"/>
  </r>
  <r>
    <x v="20"/>
    <x v="3"/>
    <x v="4"/>
    <x v="1"/>
    <x v="0"/>
    <x v="1"/>
    <x v="39"/>
    <x v="1"/>
    <x v="1"/>
    <x v="7"/>
    <x v="1725"/>
    <x v="2"/>
    <x v="1"/>
    <x v="0"/>
  </r>
  <r>
    <x v="2175"/>
    <x v="3"/>
    <x v="2"/>
    <x v="0"/>
    <x v="2"/>
    <x v="1"/>
    <x v="84"/>
    <x v="4"/>
    <x v="4"/>
    <x v="7"/>
    <x v="948"/>
    <x v="2"/>
    <x v="1"/>
    <x v="0"/>
  </r>
  <r>
    <x v="1769"/>
    <x v="3"/>
    <x v="2"/>
    <x v="3"/>
    <x v="1"/>
    <x v="1"/>
    <x v="91"/>
    <x v="2"/>
    <x v="2"/>
    <x v="7"/>
    <x v="2167"/>
    <x v="3"/>
    <x v="1"/>
    <x v="0"/>
  </r>
  <r>
    <x v="1244"/>
    <x v="3"/>
    <x v="0"/>
    <x v="2"/>
    <x v="1"/>
    <x v="0"/>
    <x v="0"/>
    <x v="1"/>
    <x v="1"/>
    <x v="7"/>
    <x v="2812"/>
    <x v="2"/>
    <x v="1"/>
    <x v="0"/>
  </r>
  <r>
    <x v="1965"/>
    <x v="3"/>
    <x v="4"/>
    <x v="3"/>
    <x v="3"/>
    <x v="0"/>
    <x v="0"/>
    <x v="1"/>
    <x v="1"/>
    <x v="7"/>
    <x v="946"/>
    <x v="2"/>
    <x v="1"/>
    <x v="0"/>
  </r>
  <r>
    <x v="94"/>
    <x v="3"/>
    <x v="1"/>
    <x v="2"/>
    <x v="1"/>
    <x v="1"/>
    <x v="102"/>
    <x v="1"/>
    <x v="1"/>
    <x v="7"/>
    <x v="2497"/>
    <x v="2"/>
    <x v="1"/>
    <x v="0"/>
  </r>
  <r>
    <x v="906"/>
    <x v="3"/>
    <x v="4"/>
    <x v="0"/>
    <x v="0"/>
    <x v="0"/>
    <x v="0"/>
    <x v="4"/>
    <x v="4"/>
    <x v="7"/>
    <x v="2044"/>
    <x v="2"/>
    <x v="1"/>
    <x v="0"/>
  </r>
  <r>
    <x v="683"/>
    <x v="3"/>
    <x v="1"/>
    <x v="3"/>
    <x v="0"/>
    <x v="0"/>
    <x v="0"/>
    <x v="2"/>
    <x v="2"/>
    <x v="7"/>
    <x v="230"/>
    <x v="3"/>
    <x v="1"/>
    <x v="0"/>
  </r>
  <r>
    <x v="1728"/>
    <x v="3"/>
    <x v="4"/>
    <x v="3"/>
    <x v="3"/>
    <x v="1"/>
    <x v="27"/>
    <x v="2"/>
    <x v="2"/>
    <x v="7"/>
    <x v="1556"/>
    <x v="2"/>
    <x v="1"/>
    <x v="0"/>
  </r>
  <r>
    <x v="1731"/>
    <x v="3"/>
    <x v="4"/>
    <x v="3"/>
    <x v="1"/>
    <x v="1"/>
    <x v="108"/>
    <x v="2"/>
    <x v="2"/>
    <x v="7"/>
    <x v="2694"/>
    <x v="3"/>
    <x v="1"/>
    <x v="0"/>
  </r>
  <r>
    <x v="1880"/>
    <x v="3"/>
    <x v="4"/>
    <x v="3"/>
    <x v="1"/>
    <x v="1"/>
    <x v="51"/>
    <x v="2"/>
    <x v="2"/>
    <x v="7"/>
    <x v="1941"/>
    <x v="2"/>
    <x v="1"/>
    <x v="0"/>
  </r>
  <r>
    <x v="881"/>
    <x v="3"/>
    <x v="4"/>
    <x v="0"/>
    <x v="2"/>
    <x v="1"/>
    <x v="172"/>
    <x v="4"/>
    <x v="4"/>
    <x v="7"/>
    <x v="2018"/>
    <x v="3"/>
    <x v="1"/>
    <x v="0"/>
  </r>
  <r>
    <x v="2067"/>
    <x v="3"/>
    <x v="5"/>
    <x v="1"/>
    <x v="1"/>
    <x v="1"/>
    <x v="128"/>
    <x v="1"/>
    <x v="1"/>
    <x v="7"/>
    <x v="688"/>
    <x v="3"/>
    <x v="1"/>
    <x v="0"/>
  </r>
  <r>
    <x v="1657"/>
    <x v="3"/>
    <x v="1"/>
    <x v="0"/>
    <x v="3"/>
    <x v="0"/>
    <x v="0"/>
    <x v="3"/>
    <x v="3"/>
    <x v="7"/>
    <x v="2055"/>
    <x v="3"/>
    <x v="1"/>
    <x v="0"/>
  </r>
  <r>
    <x v="1279"/>
    <x v="3"/>
    <x v="4"/>
    <x v="0"/>
    <x v="3"/>
    <x v="1"/>
    <x v="2"/>
    <x v="4"/>
    <x v="4"/>
    <x v="7"/>
    <x v="348"/>
    <x v="3"/>
    <x v="1"/>
    <x v="0"/>
  </r>
  <r>
    <x v="2545"/>
    <x v="3"/>
    <x v="4"/>
    <x v="3"/>
    <x v="0"/>
    <x v="1"/>
    <x v="52"/>
    <x v="2"/>
    <x v="2"/>
    <x v="7"/>
    <x v="270"/>
    <x v="2"/>
    <x v="1"/>
    <x v="0"/>
  </r>
  <r>
    <x v="1097"/>
    <x v="3"/>
    <x v="3"/>
    <x v="0"/>
    <x v="3"/>
    <x v="1"/>
    <x v="74"/>
    <x v="4"/>
    <x v="4"/>
    <x v="7"/>
    <x v="1391"/>
    <x v="2"/>
    <x v="1"/>
    <x v="0"/>
  </r>
  <r>
    <x v="2633"/>
    <x v="3"/>
    <x v="4"/>
    <x v="2"/>
    <x v="3"/>
    <x v="1"/>
    <x v="37"/>
    <x v="1"/>
    <x v="1"/>
    <x v="7"/>
    <x v="2835"/>
    <x v="3"/>
    <x v="1"/>
    <x v="0"/>
  </r>
  <r>
    <x v="145"/>
    <x v="3"/>
    <x v="4"/>
    <x v="3"/>
    <x v="1"/>
    <x v="1"/>
    <x v="83"/>
    <x v="2"/>
    <x v="4"/>
    <x v="1"/>
    <x v="1042"/>
    <x v="1"/>
    <x v="0"/>
    <x v="2"/>
  </r>
  <r>
    <x v="2300"/>
    <x v="3"/>
    <x v="3"/>
    <x v="3"/>
    <x v="1"/>
    <x v="1"/>
    <x v="133"/>
    <x v="2"/>
    <x v="2"/>
    <x v="7"/>
    <x v="653"/>
    <x v="3"/>
    <x v="1"/>
    <x v="0"/>
  </r>
  <r>
    <x v="794"/>
    <x v="3"/>
    <x v="4"/>
    <x v="3"/>
    <x v="3"/>
    <x v="1"/>
    <x v="83"/>
    <x v="2"/>
    <x v="2"/>
    <x v="7"/>
    <x v="368"/>
    <x v="2"/>
    <x v="1"/>
    <x v="0"/>
  </r>
  <r>
    <x v="2261"/>
    <x v="3"/>
    <x v="4"/>
    <x v="0"/>
    <x v="3"/>
    <x v="1"/>
    <x v="41"/>
    <x v="4"/>
    <x v="4"/>
    <x v="7"/>
    <x v="2060"/>
    <x v="3"/>
    <x v="1"/>
    <x v="0"/>
  </r>
  <r>
    <x v="1486"/>
    <x v="3"/>
    <x v="3"/>
    <x v="3"/>
    <x v="3"/>
    <x v="1"/>
    <x v="108"/>
    <x v="2"/>
    <x v="3"/>
    <x v="3"/>
    <x v="1074"/>
    <x v="1"/>
    <x v="0"/>
    <x v="1"/>
  </r>
  <r>
    <x v="1275"/>
    <x v="3"/>
    <x v="3"/>
    <x v="3"/>
    <x v="0"/>
    <x v="1"/>
    <x v="43"/>
    <x v="2"/>
    <x v="2"/>
    <x v="7"/>
    <x v="951"/>
    <x v="3"/>
    <x v="1"/>
    <x v="0"/>
  </r>
  <r>
    <x v="759"/>
    <x v="3"/>
    <x v="1"/>
    <x v="3"/>
    <x v="1"/>
    <x v="1"/>
    <x v="105"/>
    <x v="2"/>
    <x v="2"/>
    <x v="7"/>
    <x v="1509"/>
    <x v="2"/>
    <x v="1"/>
    <x v="0"/>
  </r>
  <r>
    <x v="247"/>
    <x v="3"/>
    <x v="1"/>
    <x v="0"/>
    <x v="1"/>
    <x v="0"/>
    <x v="0"/>
    <x v="4"/>
    <x v="4"/>
    <x v="7"/>
    <x v="1758"/>
    <x v="2"/>
    <x v="1"/>
    <x v="0"/>
  </r>
  <r>
    <x v="496"/>
    <x v="3"/>
    <x v="1"/>
    <x v="0"/>
    <x v="1"/>
    <x v="1"/>
    <x v="108"/>
    <x v="4"/>
    <x v="4"/>
    <x v="7"/>
    <x v="2432"/>
    <x v="3"/>
    <x v="1"/>
    <x v="0"/>
  </r>
  <r>
    <x v="2244"/>
    <x v="3"/>
    <x v="4"/>
    <x v="0"/>
    <x v="1"/>
    <x v="1"/>
    <x v="48"/>
    <x v="4"/>
    <x v="3"/>
    <x v="7"/>
    <x v="2481"/>
    <x v="2"/>
    <x v="1"/>
    <x v="0"/>
  </r>
  <r>
    <x v="485"/>
    <x v="3"/>
    <x v="5"/>
    <x v="3"/>
    <x v="1"/>
    <x v="1"/>
    <x v="62"/>
    <x v="2"/>
    <x v="2"/>
    <x v="7"/>
    <x v="1990"/>
    <x v="2"/>
    <x v="1"/>
    <x v="0"/>
  </r>
  <r>
    <x v="2066"/>
    <x v="3"/>
    <x v="4"/>
    <x v="3"/>
    <x v="1"/>
    <x v="1"/>
    <x v="76"/>
    <x v="2"/>
    <x v="3"/>
    <x v="3"/>
    <x v="2023"/>
    <x v="1"/>
    <x v="0"/>
    <x v="1"/>
  </r>
  <r>
    <x v="1120"/>
    <x v="3"/>
    <x v="1"/>
    <x v="1"/>
    <x v="3"/>
    <x v="1"/>
    <x v="37"/>
    <x v="1"/>
    <x v="2"/>
    <x v="0"/>
    <x v="1006"/>
    <x v="1"/>
    <x v="0"/>
    <x v="1"/>
  </r>
  <r>
    <x v="1123"/>
    <x v="3"/>
    <x v="4"/>
    <x v="0"/>
    <x v="1"/>
    <x v="1"/>
    <x v="104"/>
    <x v="4"/>
    <x v="4"/>
    <x v="7"/>
    <x v="808"/>
    <x v="3"/>
    <x v="1"/>
    <x v="0"/>
  </r>
  <r>
    <x v="177"/>
    <x v="3"/>
    <x v="1"/>
    <x v="3"/>
    <x v="1"/>
    <x v="1"/>
    <x v="77"/>
    <x v="2"/>
    <x v="2"/>
    <x v="7"/>
    <x v="1978"/>
    <x v="2"/>
    <x v="1"/>
    <x v="0"/>
  </r>
  <r>
    <x v="1079"/>
    <x v="3"/>
    <x v="4"/>
    <x v="3"/>
    <x v="1"/>
    <x v="1"/>
    <x v="93"/>
    <x v="2"/>
    <x v="2"/>
    <x v="7"/>
    <x v="304"/>
    <x v="2"/>
    <x v="1"/>
    <x v="0"/>
  </r>
  <r>
    <x v="339"/>
    <x v="3"/>
    <x v="2"/>
    <x v="3"/>
    <x v="3"/>
    <x v="1"/>
    <x v="49"/>
    <x v="2"/>
    <x v="2"/>
    <x v="7"/>
    <x v="2136"/>
    <x v="3"/>
    <x v="1"/>
    <x v="0"/>
  </r>
  <r>
    <x v="2220"/>
    <x v="3"/>
    <x v="5"/>
    <x v="3"/>
    <x v="1"/>
    <x v="1"/>
    <x v="65"/>
    <x v="2"/>
    <x v="2"/>
    <x v="7"/>
    <x v="1550"/>
    <x v="2"/>
    <x v="1"/>
    <x v="0"/>
  </r>
  <r>
    <x v="1932"/>
    <x v="3"/>
    <x v="4"/>
    <x v="3"/>
    <x v="1"/>
    <x v="0"/>
    <x v="0"/>
    <x v="2"/>
    <x v="2"/>
    <x v="7"/>
    <x v="277"/>
    <x v="2"/>
    <x v="1"/>
    <x v="0"/>
  </r>
  <r>
    <x v="983"/>
    <x v="3"/>
    <x v="2"/>
    <x v="1"/>
    <x v="0"/>
    <x v="0"/>
    <x v="0"/>
    <x v="0"/>
    <x v="0"/>
    <x v="7"/>
    <x v="30"/>
    <x v="2"/>
    <x v="1"/>
    <x v="0"/>
  </r>
  <r>
    <x v="2266"/>
    <x v="3"/>
    <x v="4"/>
    <x v="3"/>
    <x v="1"/>
    <x v="1"/>
    <x v="136"/>
    <x v="2"/>
    <x v="2"/>
    <x v="7"/>
    <x v="1115"/>
    <x v="3"/>
    <x v="1"/>
    <x v="0"/>
  </r>
  <r>
    <x v="1132"/>
    <x v="3"/>
    <x v="1"/>
    <x v="3"/>
    <x v="0"/>
    <x v="1"/>
    <x v="111"/>
    <x v="2"/>
    <x v="2"/>
    <x v="7"/>
    <x v="2834"/>
    <x v="3"/>
    <x v="1"/>
    <x v="0"/>
  </r>
  <r>
    <x v="2518"/>
    <x v="3"/>
    <x v="4"/>
    <x v="0"/>
    <x v="1"/>
    <x v="1"/>
    <x v="76"/>
    <x v="4"/>
    <x v="3"/>
    <x v="7"/>
    <x v="227"/>
    <x v="2"/>
    <x v="1"/>
    <x v="0"/>
  </r>
  <r>
    <x v="2915"/>
    <x v="3"/>
    <x v="5"/>
    <x v="3"/>
    <x v="3"/>
    <x v="1"/>
    <x v="194"/>
    <x v="2"/>
    <x v="2"/>
    <x v="7"/>
    <x v="2345"/>
    <x v="2"/>
    <x v="1"/>
    <x v="0"/>
  </r>
  <r>
    <x v="206"/>
    <x v="3"/>
    <x v="1"/>
    <x v="3"/>
    <x v="0"/>
    <x v="1"/>
    <x v="95"/>
    <x v="2"/>
    <x v="2"/>
    <x v="7"/>
    <x v="1859"/>
    <x v="2"/>
    <x v="1"/>
    <x v="0"/>
  </r>
  <r>
    <x v="2750"/>
    <x v="3"/>
    <x v="1"/>
    <x v="3"/>
    <x v="1"/>
    <x v="1"/>
    <x v="144"/>
    <x v="2"/>
    <x v="2"/>
    <x v="7"/>
    <x v="2278"/>
    <x v="2"/>
    <x v="1"/>
    <x v="0"/>
  </r>
  <r>
    <x v="2051"/>
    <x v="3"/>
    <x v="1"/>
    <x v="2"/>
    <x v="0"/>
    <x v="1"/>
    <x v="63"/>
    <x v="1"/>
    <x v="3"/>
    <x v="1"/>
    <x v="2734"/>
    <x v="1"/>
    <x v="0"/>
    <x v="2"/>
  </r>
  <r>
    <x v="2736"/>
    <x v="3"/>
    <x v="0"/>
    <x v="0"/>
    <x v="1"/>
    <x v="1"/>
    <x v="83"/>
    <x v="4"/>
    <x v="4"/>
    <x v="7"/>
    <x v="1096"/>
    <x v="2"/>
    <x v="1"/>
    <x v="0"/>
  </r>
  <r>
    <x v="572"/>
    <x v="3"/>
    <x v="1"/>
    <x v="0"/>
    <x v="1"/>
    <x v="1"/>
    <x v="168"/>
    <x v="4"/>
    <x v="6"/>
    <x v="4"/>
    <x v="660"/>
    <x v="1"/>
    <x v="0"/>
    <x v="2"/>
  </r>
  <r>
    <x v="1915"/>
    <x v="3"/>
    <x v="0"/>
    <x v="2"/>
    <x v="2"/>
    <x v="1"/>
    <x v="82"/>
    <x v="1"/>
    <x v="1"/>
    <x v="7"/>
    <x v="2434"/>
    <x v="3"/>
    <x v="1"/>
    <x v="0"/>
  </r>
  <r>
    <x v="2493"/>
    <x v="3"/>
    <x v="4"/>
    <x v="3"/>
    <x v="1"/>
    <x v="0"/>
    <x v="0"/>
    <x v="2"/>
    <x v="2"/>
    <x v="7"/>
    <x v="815"/>
    <x v="2"/>
    <x v="1"/>
    <x v="0"/>
  </r>
  <r>
    <x v="573"/>
    <x v="3"/>
    <x v="4"/>
    <x v="2"/>
    <x v="1"/>
    <x v="1"/>
    <x v="127"/>
    <x v="1"/>
    <x v="1"/>
    <x v="7"/>
    <x v="2569"/>
    <x v="2"/>
    <x v="1"/>
    <x v="0"/>
  </r>
  <r>
    <x v="95"/>
    <x v="3"/>
    <x v="4"/>
    <x v="1"/>
    <x v="0"/>
    <x v="1"/>
    <x v="62"/>
    <x v="1"/>
    <x v="1"/>
    <x v="7"/>
    <x v="323"/>
    <x v="2"/>
    <x v="1"/>
    <x v="0"/>
  </r>
  <r>
    <x v="1069"/>
    <x v="3"/>
    <x v="4"/>
    <x v="3"/>
    <x v="0"/>
    <x v="1"/>
    <x v="110"/>
    <x v="2"/>
    <x v="5"/>
    <x v="3"/>
    <x v="376"/>
    <x v="1"/>
    <x v="0"/>
    <x v="3"/>
  </r>
  <r>
    <x v="2967"/>
    <x v="3"/>
    <x v="4"/>
    <x v="1"/>
    <x v="0"/>
    <x v="1"/>
    <x v="46"/>
    <x v="1"/>
    <x v="1"/>
    <x v="7"/>
    <x v="442"/>
    <x v="3"/>
    <x v="1"/>
    <x v="0"/>
  </r>
  <r>
    <x v="2674"/>
    <x v="3"/>
    <x v="4"/>
    <x v="3"/>
    <x v="1"/>
    <x v="1"/>
    <x v="158"/>
    <x v="2"/>
    <x v="1"/>
    <x v="7"/>
    <x v="722"/>
    <x v="2"/>
    <x v="1"/>
    <x v="0"/>
  </r>
  <r>
    <x v="2685"/>
    <x v="3"/>
    <x v="4"/>
    <x v="0"/>
    <x v="1"/>
    <x v="1"/>
    <x v="141"/>
    <x v="4"/>
    <x v="4"/>
    <x v="7"/>
    <x v="460"/>
    <x v="3"/>
    <x v="1"/>
    <x v="0"/>
  </r>
  <r>
    <x v="1939"/>
    <x v="3"/>
    <x v="0"/>
    <x v="3"/>
    <x v="0"/>
    <x v="1"/>
    <x v="34"/>
    <x v="2"/>
    <x v="1"/>
    <x v="7"/>
    <x v="1674"/>
    <x v="3"/>
    <x v="1"/>
    <x v="0"/>
  </r>
  <r>
    <x v="1549"/>
    <x v="3"/>
    <x v="4"/>
    <x v="0"/>
    <x v="3"/>
    <x v="1"/>
    <x v="77"/>
    <x v="4"/>
    <x v="4"/>
    <x v="7"/>
    <x v="679"/>
    <x v="3"/>
    <x v="1"/>
    <x v="0"/>
  </r>
  <r>
    <x v="2726"/>
    <x v="3"/>
    <x v="4"/>
    <x v="3"/>
    <x v="3"/>
    <x v="0"/>
    <x v="0"/>
    <x v="2"/>
    <x v="2"/>
    <x v="7"/>
    <x v="1379"/>
    <x v="2"/>
    <x v="1"/>
    <x v="0"/>
  </r>
  <r>
    <x v="2794"/>
    <x v="3"/>
    <x v="4"/>
    <x v="3"/>
    <x v="3"/>
    <x v="0"/>
    <x v="0"/>
    <x v="1"/>
    <x v="1"/>
    <x v="7"/>
    <x v="117"/>
    <x v="3"/>
    <x v="1"/>
    <x v="0"/>
  </r>
  <r>
    <x v="530"/>
    <x v="3"/>
    <x v="4"/>
    <x v="3"/>
    <x v="1"/>
    <x v="0"/>
    <x v="0"/>
    <x v="1"/>
    <x v="1"/>
    <x v="7"/>
    <x v="103"/>
    <x v="3"/>
    <x v="1"/>
    <x v="0"/>
  </r>
  <r>
    <x v="422"/>
    <x v="3"/>
    <x v="1"/>
    <x v="0"/>
    <x v="0"/>
    <x v="0"/>
    <x v="0"/>
    <x v="3"/>
    <x v="3"/>
    <x v="7"/>
    <x v="140"/>
    <x v="3"/>
    <x v="1"/>
    <x v="0"/>
  </r>
  <r>
    <x v="2670"/>
    <x v="3"/>
    <x v="4"/>
    <x v="0"/>
    <x v="0"/>
    <x v="0"/>
    <x v="0"/>
    <x v="3"/>
    <x v="3"/>
    <x v="7"/>
    <x v="558"/>
    <x v="2"/>
    <x v="1"/>
    <x v="0"/>
  </r>
  <r>
    <x v="1499"/>
    <x v="3"/>
    <x v="4"/>
    <x v="3"/>
    <x v="3"/>
    <x v="1"/>
    <x v="94"/>
    <x v="2"/>
    <x v="2"/>
    <x v="7"/>
    <x v="1160"/>
    <x v="2"/>
    <x v="1"/>
    <x v="0"/>
  </r>
  <r>
    <x v="886"/>
    <x v="3"/>
    <x v="4"/>
    <x v="3"/>
    <x v="1"/>
    <x v="1"/>
    <x v="105"/>
    <x v="2"/>
    <x v="1"/>
    <x v="7"/>
    <x v="529"/>
    <x v="2"/>
    <x v="1"/>
    <x v="0"/>
  </r>
  <r>
    <x v="1195"/>
    <x v="3"/>
    <x v="4"/>
    <x v="3"/>
    <x v="2"/>
    <x v="1"/>
    <x v="115"/>
    <x v="2"/>
    <x v="2"/>
    <x v="7"/>
    <x v="429"/>
    <x v="2"/>
    <x v="1"/>
    <x v="0"/>
  </r>
  <r>
    <x v="2213"/>
    <x v="3"/>
    <x v="5"/>
    <x v="3"/>
    <x v="1"/>
    <x v="1"/>
    <x v="66"/>
    <x v="2"/>
    <x v="2"/>
    <x v="7"/>
    <x v="635"/>
    <x v="3"/>
    <x v="1"/>
    <x v="0"/>
  </r>
  <r>
    <x v="2107"/>
    <x v="3"/>
    <x v="1"/>
    <x v="3"/>
    <x v="1"/>
    <x v="0"/>
    <x v="0"/>
    <x v="2"/>
    <x v="2"/>
    <x v="7"/>
    <x v="2596"/>
    <x v="2"/>
    <x v="1"/>
    <x v="0"/>
  </r>
  <r>
    <x v="2262"/>
    <x v="3"/>
    <x v="4"/>
    <x v="3"/>
    <x v="0"/>
    <x v="1"/>
    <x v="63"/>
    <x v="2"/>
    <x v="3"/>
    <x v="4"/>
    <x v="1053"/>
    <x v="4"/>
    <x v="0"/>
    <x v="1"/>
  </r>
  <r>
    <x v="2182"/>
    <x v="3"/>
    <x v="4"/>
    <x v="0"/>
    <x v="0"/>
    <x v="0"/>
    <x v="0"/>
    <x v="3"/>
    <x v="3"/>
    <x v="7"/>
    <x v="25"/>
    <x v="3"/>
    <x v="1"/>
    <x v="0"/>
  </r>
  <r>
    <x v="2766"/>
    <x v="3"/>
    <x v="4"/>
    <x v="0"/>
    <x v="0"/>
    <x v="1"/>
    <x v="23"/>
    <x v="4"/>
    <x v="4"/>
    <x v="7"/>
    <x v="2475"/>
    <x v="3"/>
    <x v="1"/>
    <x v="0"/>
  </r>
  <r>
    <x v="2365"/>
    <x v="3"/>
    <x v="2"/>
    <x v="3"/>
    <x v="0"/>
    <x v="1"/>
    <x v="48"/>
    <x v="2"/>
    <x v="2"/>
    <x v="7"/>
    <x v="758"/>
    <x v="2"/>
    <x v="1"/>
    <x v="0"/>
  </r>
  <r>
    <x v="373"/>
    <x v="3"/>
    <x v="2"/>
    <x v="3"/>
    <x v="1"/>
    <x v="1"/>
    <x v="113"/>
    <x v="2"/>
    <x v="2"/>
    <x v="7"/>
    <x v="656"/>
    <x v="3"/>
    <x v="1"/>
    <x v="0"/>
  </r>
  <r>
    <x v="2026"/>
    <x v="3"/>
    <x v="2"/>
    <x v="2"/>
    <x v="1"/>
    <x v="1"/>
    <x v="213"/>
    <x v="1"/>
    <x v="1"/>
    <x v="7"/>
    <x v="2542"/>
    <x v="3"/>
    <x v="1"/>
    <x v="0"/>
  </r>
  <r>
    <x v="1604"/>
    <x v="3"/>
    <x v="4"/>
    <x v="0"/>
    <x v="1"/>
    <x v="1"/>
    <x v="58"/>
    <x v="4"/>
    <x v="4"/>
    <x v="7"/>
    <x v="1032"/>
    <x v="3"/>
    <x v="1"/>
    <x v="0"/>
  </r>
  <r>
    <x v="117"/>
    <x v="3"/>
    <x v="4"/>
    <x v="1"/>
    <x v="1"/>
    <x v="1"/>
    <x v="176"/>
    <x v="1"/>
    <x v="1"/>
    <x v="7"/>
    <x v="1214"/>
    <x v="3"/>
    <x v="1"/>
    <x v="0"/>
  </r>
  <r>
    <x v="568"/>
    <x v="3"/>
    <x v="2"/>
    <x v="0"/>
    <x v="1"/>
    <x v="1"/>
    <x v="82"/>
    <x v="4"/>
    <x v="4"/>
    <x v="7"/>
    <x v="2773"/>
    <x v="3"/>
    <x v="1"/>
    <x v="0"/>
  </r>
  <r>
    <x v="1529"/>
    <x v="3"/>
    <x v="1"/>
    <x v="2"/>
    <x v="0"/>
    <x v="0"/>
    <x v="0"/>
    <x v="0"/>
    <x v="0"/>
    <x v="7"/>
    <x v="2239"/>
    <x v="3"/>
    <x v="1"/>
    <x v="0"/>
  </r>
  <r>
    <x v="2942"/>
    <x v="3"/>
    <x v="1"/>
    <x v="3"/>
    <x v="0"/>
    <x v="1"/>
    <x v="153"/>
    <x v="2"/>
    <x v="2"/>
    <x v="7"/>
    <x v="993"/>
    <x v="2"/>
    <x v="1"/>
    <x v="0"/>
  </r>
  <r>
    <x v="132"/>
    <x v="3"/>
    <x v="4"/>
    <x v="3"/>
    <x v="1"/>
    <x v="0"/>
    <x v="0"/>
    <x v="2"/>
    <x v="2"/>
    <x v="7"/>
    <x v="1019"/>
    <x v="3"/>
    <x v="1"/>
    <x v="0"/>
  </r>
  <r>
    <x v="2598"/>
    <x v="3"/>
    <x v="2"/>
    <x v="3"/>
    <x v="1"/>
    <x v="1"/>
    <x v="144"/>
    <x v="2"/>
    <x v="2"/>
    <x v="7"/>
    <x v="1546"/>
    <x v="3"/>
    <x v="1"/>
    <x v="0"/>
  </r>
  <r>
    <x v="1461"/>
    <x v="3"/>
    <x v="4"/>
    <x v="3"/>
    <x v="1"/>
    <x v="1"/>
    <x v="118"/>
    <x v="2"/>
    <x v="5"/>
    <x v="3"/>
    <x v="2598"/>
    <x v="2"/>
    <x v="0"/>
    <x v="3"/>
  </r>
  <r>
    <x v="2507"/>
    <x v="3"/>
    <x v="1"/>
    <x v="0"/>
    <x v="1"/>
    <x v="1"/>
    <x v="196"/>
    <x v="4"/>
    <x v="4"/>
    <x v="7"/>
    <x v="481"/>
    <x v="2"/>
    <x v="1"/>
    <x v="0"/>
  </r>
  <r>
    <x v="150"/>
    <x v="3"/>
    <x v="1"/>
    <x v="3"/>
    <x v="0"/>
    <x v="1"/>
    <x v="168"/>
    <x v="2"/>
    <x v="2"/>
    <x v="7"/>
    <x v="1623"/>
    <x v="2"/>
    <x v="1"/>
    <x v="0"/>
  </r>
  <r>
    <x v="576"/>
    <x v="3"/>
    <x v="4"/>
    <x v="2"/>
    <x v="0"/>
    <x v="1"/>
    <x v="52"/>
    <x v="1"/>
    <x v="1"/>
    <x v="7"/>
    <x v="2499"/>
    <x v="2"/>
    <x v="1"/>
    <x v="0"/>
  </r>
  <r>
    <x v="1084"/>
    <x v="3"/>
    <x v="4"/>
    <x v="3"/>
    <x v="3"/>
    <x v="1"/>
    <x v="195"/>
    <x v="2"/>
    <x v="2"/>
    <x v="7"/>
    <x v="340"/>
    <x v="3"/>
    <x v="1"/>
    <x v="0"/>
  </r>
  <r>
    <x v="1906"/>
    <x v="3"/>
    <x v="4"/>
    <x v="3"/>
    <x v="1"/>
    <x v="1"/>
    <x v="117"/>
    <x v="2"/>
    <x v="2"/>
    <x v="7"/>
    <x v="1063"/>
    <x v="2"/>
    <x v="1"/>
    <x v="0"/>
  </r>
  <r>
    <x v="1374"/>
    <x v="3"/>
    <x v="0"/>
    <x v="3"/>
    <x v="0"/>
    <x v="1"/>
    <x v="125"/>
    <x v="2"/>
    <x v="4"/>
    <x v="2"/>
    <x v="1778"/>
    <x v="2"/>
    <x v="0"/>
    <x v="2"/>
  </r>
  <r>
    <x v="650"/>
    <x v="3"/>
    <x v="4"/>
    <x v="0"/>
    <x v="0"/>
    <x v="1"/>
    <x v="54"/>
    <x v="4"/>
    <x v="4"/>
    <x v="7"/>
    <x v="2634"/>
    <x v="2"/>
    <x v="1"/>
    <x v="0"/>
  </r>
  <r>
    <x v="2055"/>
    <x v="3"/>
    <x v="4"/>
    <x v="0"/>
    <x v="1"/>
    <x v="1"/>
    <x v="56"/>
    <x v="4"/>
    <x v="6"/>
    <x v="0"/>
    <x v="1731"/>
    <x v="0"/>
    <x v="0"/>
    <x v="2"/>
  </r>
  <r>
    <x v="484"/>
    <x v="3"/>
    <x v="4"/>
    <x v="3"/>
    <x v="1"/>
    <x v="1"/>
    <x v="88"/>
    <x v="2"/>
    <x v="2"/>
    <x v="7"/>
    <x v="1089"/>
    <x v="2"/>
    <x v="1"/>
    <x v="0"/>
  </r>
  <r>
    <x v="2398"/>
    <x v="3"/>
    <x v="4"/>
    <x v="3"/>
    <x v="0"/>
    <x v="0"/>
    <x v="0"/>
    <x v="1"/>
    <x v="1"/>
    <x v="7"/>
    <x v="449"/>
    <x v="2"/>
    <x v="1"/>
    <x v="0"/>
  </r>
  <r>
    <x v="2732"/>
    <x v="3"/>
    <x v="4"/>
    <x v="0"/>
    <x v="0"/>
    <x v="1"/>
    <x v="52"/>
    <x v="4"/>
    <x v="4"/>
    <x v="7"/>
    <x v="1186"/>
    <x v="3"/>
    <x v="1"/>
    <x v="0"/>
  </r>
  <r>
    <x v="526"/>
    <x v="3"/>
    <x v="4"/>
    <x v="3"/>
    <x v="0"/>
    <x v="0"/>
    <x v="0"/>
    <x v="1"/>
    <x v="1"/>
    <x v="7"/>
    <x v="6"/>
    <x v="3"/>
    <x v="1"/>
    <x v="0"/>
  </r>
  <r>
    <x v="1994"/>
    <x v="3"/>
    <x v="4"/>
    <x v="3"/>
    <x v="1"/>
    <x v="1"/>
    <x v="74"/>
    <x v="2"/>
    <x v="2"/>
    <x v="7"/>
    <x v="452"/>
    <x v="3"/>
    <x v="1"/>
    <x v="0"/>
  </r>
  <r>
    <x v="2546"/>
    <x v="3"/>
    <x v="4"/>
    <x v="0"/>
    <x v="1"/>
    <x v="0"/>
    <x v="0"/>
    <x v="3"/>
    <x v="3"/>
    <x v="7"/>
    <x v="80"/>
    <x v="3"/>
    <x v="1"/>
    <x v="0"/>
  </r>
  <r>
    <x v="21"/>
    <x v="3"/>
    <x v="0"/>
    <x v="3"/>
    <x v="2"/>
    <x v="1"/>
    <x v="58"/>
    <x v="2"/>
    <x v="1"/>
    <x v="7"/>
    <x v="2603"/>
    <x v="2"/>
    <x v="1"/>
    <x v="0"/>
  </r>
  <r>
    <x v="2881"/>
    <x v="3"/>
    <x v="4"/>
    <x v="3"/>
    <x v="0"/>
    <x v="1"/>
    <x v="25"/>
    <x v="2"/>
    <x v="2"/>
    <x v="7"/>
    <x v="1755"/>
    <x v="3"/>
    <x v="1"/>
    <x v="0"/>
  </r>
  <r>
    <x v="2432"/>
    <x v="3"/>
    <x v="1"/>
    <x v="3"/>
    <x v="0"/>
    <x v="0"/>
    <x v="0"/>
    <x v="1"/>
    <x v="1"/>
    <x v="7"/>
    <x v="2145"/>
    <x v="2"/>
    <x v="1"/>
    <x v="0"/>
  </r>
  <r>
    <x v="1693"/>
    <x v="3"/>
    <x v="4"/>
    <x v="1"/>
    <x v="0"/>
    <x v="0"/>
    <x v="0"/>
    <x v="1"/>
    <x v="1"/>
    <x v="7"/>
    <x v="780"/>
    <x v="3"/>
    <x v="1"/>
    <x v="0"/>
  </r>
  <r>
    <x v="1750"/>
    <x v="3"/>
    <x v="5"/>
    <x v="1"/>
    <x v="3"/>
    <x v="1"/>
    <x v="99"/>
    <x v="1"/>
    <x v="2"/>
    <x v="1"/>
    <x v="784"/>
    <x v="1"/>
    <x v="0"/>
    <x v="1"/>
  </r>
  <r>
    <x v="2985"/>
    <x v="3"/>
    <x v="4"/>
    <x v="3"/>
    <x v="0"/>
    <x v="1"/>
    <x v="26"/>
    <x v="2"/>
    <x v="2"/>
    <x v="7"/>
    <x v="1043"/>
    <x v="3"/>
    <x v="1"/>
    <x v="0"/>
  </r>
  <r>
    <x v="1853"/>
    <x v="3"/>
    <x v="4"/>
    <x v="2"/>
    <x v="1"/>
    <x v="0"/>
    <x v="0"/>
    <x v="0"/>
    <x v="0"/>
    <x v="7"/>
    <x v="2327"/>
    <x v="3"/>
    <x v="1"/>
    <x v="0"/>
  </r>
  <r>
    <x v="2219"/>
    <x v="3"/>
    <x v="4"/>
    <x v="0"/>
    <x v="3"/>
    <x v="1"/>
    <x v="78"/>
    <x v="4"/>
    <x v="3"/>
    <x v="7"/>
    <x v="129"/>
    <x v="2"/>
    <x v="1"/>
    <x v="0"/>
  </r>
  <r>
    <x v="2868"/>
    <x v="3"/>
    <x v="2"/>
    <x v="1"/>
    <x v="1"/>
    <x v="1"/>
    <x v="197"/>
    <x v="1"/>
    <x v="1"/>
    <x v="7"/>
    <x v="998"/>
    <x v="2"/>
    <x v="1"/>
    <x v="0"/>
  </r>
  <r>
    <x v="40"/>
    <x v="3"/>
    <x v="4"/>
    <x v="3"/>
    <x v="2"/>
    <x v="1"/>
    <x v="7"/>
    <x v="2"/>
    <x v="1"/>
    <x v="7"/>
    <x v="2558"/>
    <x v="2"/>
    <x v="1"/>
    <x v="0"/>
  </r>
  <r>
    <x v="1443"/>
    <x v="3"/>
    <x v="3"/>
    <x v="3"/>
    <x v="3"/>
    <x v="0"/>
    <x v="0"/>
    <x v="1"/>
    <x v="1"/>
    <x v="7"/>
    <x v="1345"/>
    <x v="2"/>
    <x v="1"/>
    <x v="0"/>
  </r>
  <r>
    <x v="1448"/>
    <x v="3"/>
    <x v="1"/>
    <x v="1"/>
    <x v="0"/>
    <x v="1"/>
    <x v="34"/>
    <x v="1"/>
    <x v="1"/>
    <x v="7"/>
    <x v="1707"/>
    <x v="2"/>
    <x v="1"/>
    <x v="0"/>
  </r>
  <r>
    <x v="962"/>
    <x v="3"/>
    <x v="4"/>
    <x v="3"/>
    <x v="3"/>
    <x v="1"/>
    <x v="64"/>
    <x v="2"/>
    <x v="2"/>
    <x v="7"/>
    <x v="1273"/>
    <x v="3"/>
    <x v="1"/>
    <x v="0"/>
  </r>
  <r>
    <x v="2629"/>
    <x v="3"/>
    <x v="4"/>
    <x v="1"/>
    <x v="1"/>
    <x v="0"/>
    <x v="0"/>
    <x v="0"/>
    <x v="0"/>
    <x v="7"/>
    <x v="2287"/>
    <x v="2"/>
    <x v="1"/>
    <x v="0"/>
  </r>
  <r>
    <x v="1128"/>
    <x v="3"/>
    <x v="2"/>
    <x v="1"/>
    <x v="2"/>
    <x v="1"/>
    <x v="22"/>
    <x v="1"/>
    <x v="1"/>
    <x v="7"/>
    <x v="795"/>
    <x v="2"/>
    <x v="1"/>
    <x v="0"/>
  </r>
  <r>
    <x v="4"/>
    <x v="3"/>
    <x v="2"/>
    <x v="0"/>
    <x v="1"/>
    <x v="0"/>
    <x v="0"/>
    <x v="4"/>
    <x v="4"/>
    <x v="7"/>
    <x v="1086"/>
    <x v="2"/>
    <x v="1"/>
    <x v="0"/>
  </r>
  <r>
    <x v="2926"/>
    <x v="3"/>
    <x v="4"/>
    <x v="0"/>
    <x v="0"/>
    <x v="1"/>
    <x v="221"/>
    <x v="4"/>
    <x v="4"/>
    <x v="7"/>
    <x v="2917"/>
    <x v="3"/>
    <x v="1"/>
    <x v="0"/>
  </r>
  <r>
    <x v="2481"/>
    <x v="3"/>
    <x v="2"/>
    <x v="0"/>
    <x v="1"/>
    <x v="1"/>
    <x v="172"/>
    <x v="4"/>
    <x v="4"/>
    <x v="7"/>
    <x v="233"/>
    <x v="2"/>
    <x v="1"/>
    <x v="0"/>
  </r>
  <r>
    <x v="1910"/>
    <x v="3"/>
    <x v="4"/>
    <x v="3"/>
    <x v="2"/>
    <x v="1"/>
    <x v="47"/>
    <x v="2"/>
    <x v="2"/>
    <x v="7"/>
    <x v="2040"/>
    <x v="3"/>
    <x v="1"/>
    <x v="0"/>
  </r>
  <r>
    <x v="801"/>
    <x v="3"/>
    <x v="4"/>
    <x v="3"/>
    <x v="1"/>
    <x v="1"/>
    <x v="92"/>
    <x v="2"/>
    <x v="2"/>
    <x v="7"/>
    <x v="1613"/>
    <x v="2"/>
    <x v="1"/>
    <x v="0"/>
  </r>
  <r>
    <x v="408"/>
    <x v="3"/>
    <x v="1"/>
    <x v="0"/>
    <x v="1"/>
    <x v="1"/>
    <x v="89"/>
    <x v="4"/>
    <x v="7"/>
    <x v="4"/>
    <x v="2313"/>
    <x v="1"/>
    <x v="0"/>
    <x v="3"/>
  </r>
  <r>
    <x v="2775"/>
    <x v="3"/>
    <x v="2"/>
    <x v="0"/>
    <x v="1"/>
    <x v="0"/>
    <x v="0"/>
    <x v="4"/>
    <x v="4"/>
    <x v="7"/>
    <x v="1612"/>
    <x v="2"/>
    <x v="1"/>
    <x v="0"/>
  </r>
  <r>
    <x v="2472"/>
    <x v="3"/>
    <x v="4"/>
    <x v="1"/>
    <x v="1"/>
    <x v="1"/>
    <x v="140"/>
    <x v="1"/>
    <x v="0"/>
    <x v="7"/>
    <x v="1037"/>
    <x v="2"/>
    <x v="1"/>
    <x v="0"/>
  </r>
  <r>
    <x v="571"/>
    <x v="3"/>
    <x v="1"/>
    <x v="0"/>
    <x v="0"/>
    <x v="1"/>
    <x v="50"/>
    <x v="4"/>
    <x v="4"/>
    <x v="7"/>
    <x v="821"/>
    <x v="2"/>
    <x v="1"/>
    <x v="0"/>
  </r>
  <r>
    <x v="2423"/>
    <x v="3"/>
    <x v="1"/>
    <x v="1"/>
    <x v="3"/>
    <x v="1"/>
    <x v="27"/>
    <x v="1"/>
    <x v="1"/>
    <x v="7"/>
    <x v="1607"/>
    <x v="2"/>
    <x v="1"/>
    <x v="0"/>
  </r>
  <r>
    <x v="2997"/>
    <x v="3"/>
    <x v="4"/>
    <x v="3"/>
    <x v="3"/>
    <x v="1"/>
    <x v="166"/>
    <x v="2"/>
    <x v="2"/>
    <x v="7"/>
    <x v="301"/>
    <x v="2"/>
    <x v="1"/>
    <x v="0"/>
  </r>
  <r>
    <x v="2889"/>
    <x v="3"/>
    <x v="4"/>
    <x v="1"/>
    <x v="1"/>
    <x v="1"/>
    <x v="138"/>
    <x v="1"/>
    <x v="1"/>
    <x v="7"/>
    <x v="1297"/>
    <x v="2"/>
    <x v="1"/>
    <x v="0"/>
  </r>
  <r>
    <x v="1498"/>
    <x v="3"/>
    <x v="1"/>
    <x v="3"/>
    <x v="1"/>
    <x v="1"/>
    <x v="153"/>
    <x v="2"/>
    <x v="2"/>
    <x v="7"/>
    <x v="351"/>
    <x v="2"/>
    <x v="1"/>
    <x v="0"/>
  </r>
  <r>
    <x v="449"/>
    <x v="3"/>
    <x v="1"/>
    <x v="3"/>
    <x v="0"/>
    <x v="1"/>
    <x v="78"/>
    <x v="2"/>
    <x v="2"/>
    <x v="7"/>
    <x v="820"/>
    <x v="2"/>
    <x v="1"/>
    <x v="0"/>
  </r>
  <r>
    <x v="293"/>
    <x v="3"/>
    <x v="2"/>
    <x v="1"/>
    <x v="1"/>
    <x v="0"/>
    <x v="0"/>
    <x v="0"/>
    <x v="3"/>
    <x v="4"/>
    <x v="1423"/>
    <x v="1"/>
    <x v="0"/>
    <x v="3"/>
  </r>
  <r>
    <x v="160"/>
    <x v="3"/>
    <x v="4"/>
    <x v="0"/>
    <x v="0"/>
    <x v="1"/>
    <x v="64"/>
    <x v="4"/>
    <x v="3"/>
    <x v="7"/>
    <x v="2375"/>
    <x v="2"/>
    <x v="1"/>
    <x v="0"/>
  </r>
  <r>
    <x v="2720"/>
    <x v="3"/>
    <x v="1"/>
    <x v="2"/>
    <x v="2"/>
    <x v="1"/>
    <x v="21"/>
    <x v="1"/>
    <x v="1"/>
    <x v="7"/>
    <x v="2679"/>
    <x v="2"/>
    <x v="1"/>
    <x v="0"/>
  </r>
  <r>
    <x v="2475"/>
    <x v="3"/>
    <x v="1"/>
    <x v="1"/>
    <x v="3"/>
    <x v="1"/>
    <x v="41"/>
    <x v="1"/>
    <x v="1"/>
    <x v="7"/>
    <x v="254"/>
    <x v="3"/>
    <x v="1"/>
    <x v="0"/>
  </r>
  <r>
    <x v="668"/>
    <x v="3"/>
    <x v="5"/>
    <x v="1"/>
    <x v="3"/>
    <x v="1"/>
    <x v="28"/>
    <x v="1"/>
    <x v="1"/>
    <x v="7"/>
    <x v="171"/>
    <x v="2"/>
    <x v="1"/>
    <x v="0"/>
  </r>
  <r>
    <x v="611"/>
    <x v="3"/>
    <x v="4"/>
    <x v="3"/>
    <x v="0"/>
    <x v="1"/>
    <x v="58"/>
    <x v="2"/>
    <x v="2"/>
    <x v="7"/>
    <x v="2580"/>
    <x v="3"/>
    <x v="1"/>
    <x v="0"/>
  </r>
  <r>
    <x v="1168"/>
    <x v="3"/>
    <x v="1"/>
    <x v="0"/>
    <x v="1"/>
    <x v="1"/>
    <x v="103"/>
    <x v="4"/>
    <x v="3"/>
    <x v="7"/>
    <x v="262"/>
    <x v="1"/>
    <x v="1"/>
    <x v="0"/>
  </r>
  <r>
    <x v="672"/>
    <x v="3"/>
    <x v="4"/>
    <x v="1"/>
    <x v="1"/>
    <x v="0"/>
    <x v="0"/>
    <x v="0"/>
    <x v="0"/>
    <x v="7"/>
    <x v="173"/>
    <x v="3"/>
    <x v="1"/>
    <x v="0"/>
  </r>
  <r>
    <x v="346"/>
    <x v="3"/>
    <x v="5"/>
    <x v="3"/>
    <x v="3"/>
    <x v="1"/>
    <x v="44"/>
    <x v="2"/>
    <x v="2"/>
    <x v="7"/>
    <x v="572"/>
    <x v="2"/>
    <x v="1"/>
    <x v="0"/>
  </r>
  <r>
    <x v="450"/>
    <x v="3"/>
    <x v="0"/>
    <x v="0"/>
    <x v="3"/>
    <x v="1"/>
    <x v="44"/>
    <x v="4"/>
    <x v="4"/>
    <x v="7"/>
    <x v="1200"/>
    <x v="3"/>
    <x v="1"/>
    <x v="0"/>
  </r>
  <r>
    <x v="592"/>
    <x v="3"/>
    <x v="4"/>
    <x v="3"/>
    <x v="0"/>
    <x v="1"/>
    <x v="28"/>
    <x v="2"/>
    <x v="2"/>
    <x v="7"/>
    <x v="302"/>
    <x v="2"/>
    <x v="1"/>
    <x v="0"/>
  </r>
  <r>
    <x v="654"/>
    <x v="3"/>
    <x v="4"/>
    <x v="3"/>
    <x v="0"/>
    <x v="1"/>
    <x v="100"/>
    <x v="2"/>
    <x v="2"/>
    <x v="7"/>
    <x v="943"/>
    <x v="3"/>
    <x v="1"/>
    <x v="0"/>
  </r>
  <r>
    <x v="1049"/>
    <x v="3"/>
    <x v="4"/>
    <x v="2"/>
    <x v="1"/>
    <x v="0"/>
    <x v="0"/>
    <x v="0"/>
    <x v="0"/>
    <x v="7"/>
    <x v="2171"/>
    <x v="2"/>
    <x v="1"/>
    <x v="0"/>
  </r>
  <r>
    <x v="2706"/>
    <x v="3"/>
    <x v="4"/>
    <x v="3"/>
    <x v="1"/>
    <x v="0"/>
    <x v="0"/>
    <x v="2"/>
    <x v="2"/>
    <x v="7"/>
    <x v="290"/>
    <x v="2"/>
    <x v="1"/>
    <x v="0"/>
  </r>
  <r>
    <x v="1282"/>
    <x v="3"/>
    <x v="1"/>
    <x v="1"/>
    <x v="2"/>
    <x v="1"/>
    <x v="21"/>
    <x v="1"/>
    <x v="1"/>
    <x v="7"/>
    <x v="2238"/>
    <x v="2"/>
    <x v="1"/>
    <x v="0"/>
  </r>
  <r>
    <x v="143"/>
    <x v="3"/>
    <x v="1"/>
    <x v="0"/>
    <x v="1"/>
    <x v="1"/>
    <x v="57"/>
    <x v="4"/>
    <x v="4"/>
    <x v="7"/>
    <x v="1809"/>
    <x v="2"/>
    <x v="1"/>
    <x v="0"/>
  </r>
  <r>
    <x v="2858"/>
    <x v="3"/>
    <x v="4"/>
    <x v="3"/>
    <x v="0"/>
    <x v="0"/>
    <x v="0"/>
    <x v="1"/>
    <x v="1"/>
    <x v="7"/>
    <x v="1258"/>
    <x v="2"/>
    <x v="1"/>
    <x v="0"/>
  </r>
  <r>
    <x v="1365"/>
    <x v="3"/>
    <x v="3"/>
    <x v="3"/>
    <x v="0"/>
    <x v="1"/>
    <x v="218"/>
    <x v="2"/>
    <x v="2"/>
    <x v="7"/>
    <x v="1832"/>
    <x v="3"/>
    <x v="1"/>
    <x v="0"/>
  </r>
  <r>
    <x v="2485"/>
    <x v="3"/>
    <x v="2"/>
    <x v="3"/>
    <x v="1"/>
    <x v="1"/>
    <x v="80"/>
    <x v="2"/>
    <x v="1"/>
    <x v="7"/>
    <x v="2201"/>
    <x v="1"/>
    <x v="1"/>
    <x v="0"/>
  </r>
  <r>
    <x v="1048"/>
    <x v="3"/>
    <x v="4"/>
    <x v="1"/>
    <x v="1"/>
    <x v="1"/>
    <x v="95"/>
    <x v="1"/>
    <x v="4"/>
    <x v="1"/>
    <x v="661"/>
    <x v="1"/>
    <x v="0"/>
    <x v="3"/>
  </r>
  <r>
    <x v="934"/>
    <x v="3"/>
    <x v="2"/>
    <x v="0"/>
    <x v="1"/>
    <x v="1"/>
    <x v="99"/>
    <x v="4"/>
    <x v="4"/>
    <x v="7"/>
    <x v="2913"/>
    <x v="2"/>
    <x v="1"/>
    <x v="0"/>
  </r>
  <r>
    <x v="2477"/>
    <x v="3"/>
    <x v="4"/>
    <x v="3"/>
    <x v="0"/>
    <x v="1"/>
    <x v="49"/>
    <x v="2"/>
    <x v="2"/>
    <x v="7"/>
    <x v="1870"/>
    <x v="2"/>
    <x v="1"/>
    <x v="0"/>
  </r>
  <r>
    <x v="992"/>
    <x v="3"/>
    <x v="4"/>
    <x v="0"/>
    <x v="1"/>
    <x v="0"/>
    <x v="0"/>
    <x v="4"/>
    <x v="4"/>
    <x v="7"/>
    <x v="1500"/>
    <x v="2"/>
    <x v="1"/>
    <x v="0"/>
  </r>
  <r>
    <x v="2654"/>
    <x v="3"/>
    <x v="1"/>
    <x v="3"/>
    <x v="1"/>
    <x v="1"/>
    <x v="86"/>
    <x v="2"/>
    <x v="2"/>
    <x v="7"/>
    <x v="2106"/>
    <x v="2"/>
    <x v="1"/>
    <x v="0"/>
  </r>
  <r>
    <x v="2298"/>
    <x v="3"/>
    <x v="4"/>
    <x v="1"/>
    <x v="1"/>
    <x v="1"/>
    <x v="60"/>
    <x v="1"/>
    <x v="1"/>
    <x v="7"/>
    <x v="366"/>
    <x v="3"/>
    <x v="1"/>
    <x v="0"/>
  </r>
  <r>
    <x v="2198"/>
    <x v="3"/>
    <x v="2"/>
    <x v="0"/>
    <x v="1"/>
    <x v="1"/>
    <x v="79"/>
    <x v="4"/>
    <x v="4"/>
    <x v="7"/>
    <x v="2039"/>
    <x v="3"/>
    <x v="1"/>
    <x v="0"/>
  </r>
  <r>
    <x v="2203"/>
    <x v="3"/>
    <x v="4"/>
    <x v="3"/>
    <x v="1"/>
    <x v="1"/>
    <x v="75"/>
    <x v="2"/>
    <x v="2"/>
    <x v="7"/>
    <x v="1902"/>
    <x v="2"/>
    <x v="1"/>
    <x v="0"/>
  </r>
  <r>
    <x v="2919"/>
    <x v="3"/>
    <x v="4"/>
    <x v="2"/>
    <x v="0"/>
    <x v="1"/>
    <x v="158"/>
    <x v="1"/>
    <x v="1"/>
    <x v="7"/>
    <x v="2852"/>
    <x v="2"/>
    <x v="1"/>
    <x v="0"/>
  </r>
  <r>
    <x v="1563"/>
    <x v="3"/>
    <x v="2"/>
    <x v="3"/>
    <x v="1"/>
    <x v="0"/>
    <x v="0"/>
    <x v="1"/>
    <x v="1"/>
    <x v="7"/>
    <x v="796"/>
    <x v="3"/>
    <x v="1"/>
    <x v="0"/>
  </r>
  <r>
    <x v="251"/>
    <x v="3"/>
    <x v="4"/>
    <x v="3"/>
    <x v="1"/>
    <x v="1"/>
    <x v="56"/>
    <x v="2"/>
    <x v="2"/>
    <x v="7"/>
    <x v="2004"/>
    <x v="3"/>
    <x v="1"/>
    <x v="0"/>
  </r>
  <r>
    <x v="98"/>
    <x v="3"/>
    <x v="2"/>
    <x v="1"/>
    <x v="3"/>
    <x v="1"/>
    <x v="6"/>
    <x v="1"/>
    <x v="1"/>
    <x v="7"/>
    <x v="1791"/>
    <x v="3"/>
    <x v="1"/>
    <x v="0"/>
  </r>
  <r>
    <x v="1167"/>
    <x v="3"/>
    <x v="1"/>
    <x v="1"/>
    <x v="3"/>
    <x v="1"/>
    <x v="130"/>
    <x v="1"/>
    <x v="1"/>
    <x v="7"/>
    <x v="1871"/>
    <x v="2"/>
    <x v="1"/>
    <x v="0"/>
  </r>
  <r>
    <x v="545"/>
    <x v="3"/>
    <x v="4"/>
    <x v="1"/>
    <x v="1"/>
    <x v="1"/>
    <x v="138"/>
    <x v="1"/>
    <x v="1"/>
    <x v="7"/>
    <x v="1306"/>
    <x v="3"/>
    <x v="1"/>
    <x v="0"/>
  </r>
  <r>
    <x v="2008"/>
    <x v="3"/>
    <x v="4"/>
    <x v="3"/>
    <x v="1"/>
    <x v="0"/>
    <x v="0"/>
    <x v="1"/>
    <x v="1"/>
    <x v="7"/>
    <x v="421"/>
    <x v="2"/>
    <x v="1"/>
    <x v="0"/>
  </r>
  <r>
    <x v="1868"/>
    <x v="3"/>
    <x v="4"/>
    <x v="1"/>
    <x v="0"/>
    <x v="1"/>
    <x v="79"/>
    <x v="1"/>
    <x v="1"/>
    <x v="7"/>
    <x v="2457"/>
    <x v="3"/>
    <x v="1"/>
    <x v="0"/>
  </r>
  <r>
    <x v="1234"/>
    <x v="3"/>
    <x v="4"/>
    <x v="3"/>
    <x v="0"/>
    <x v="1"/>
    <x v="61"/>
    <x v="2"/>
    <x v="1"/>
    <x v="7"/>
    <x v="2789"/>
    <x v="3"/>
    <x v="1"/>
    <x v="0"/>
  </r>
  <r>
    <x v="2173"/>
    <x v="3"/>
    <x v="2"/>
    <x v="1"/>
    <x v="0"/>
    <x v="0"/>
    <x v="0"/>
    <x v="0"/>
    <x v="0"/>
    <x v="7"/>
    <x v="343"/>
    <x v="2"/>
    <x v="1"/>
    <x v="0"/>
  </r>
  <r>
    <x v="2164"/>
    <x v="3"/>
    <x v="4"/>
    <x v="3"/>
    <x v="1"/>
    <x v="1"/>
    <x v="103"/>
    <x v="2"/>
    <x v="2"/>
    <x v="7"/>
    <x v="1653"/>
    <x v="3"/>
    <x v="1"/>
    <x v="0"/>
  </r>
  <r>
    <x v="478"/>
    <x v="3"/>
    <x v="5"/>
    <x v="3"/>
    <x v="0"/>
    <x v="1"/>
    <x v="47"/>
    <x v="2"/>
    <x v="2"/>
    <x v="7"/>
    <x v="1041"/>
    <x v="3"/>
    <x v="1"/>
    <x v="0"/>
  </r>
  <r>
    <x v="1970"/>
    <x v="3"/>
    <x v="1"/>
    <x v="3"/>
    <x v="3"/>
    <x v="1"/>
    <x v="49"/>
    <x v="2"/>
    <x v="2"/>
    <x v="7"/>
    <x v="1920"/>
    <x v="3"/>
    <x v="1"/>
    <x v="0"/>
  </r>
  <r>
    <x v="465"/>
    <x v="3"/>
    <x v="5"/>
    <x v="2"/>
    <x v="3"/>
    <x v="1"/>
    <x v="104"/>
    <x v="1"/>
    <x v="1"/>
    <x v="7"/>
    <x v="2816"/>
    <x v="2"/>
    <x v="1"/>
    <x v="0"/>
  </r>
  <r>
    <x v="748"/>
    <x v="3"/>
    <x v="3"/>
    <x v="3"/>
    <x v="1"/>
    <x v="1"/>
    <x v="176"/>
    <x v="2"/>
    <x v="2"/>
    <x v="7"/>
    <x v="1792"/>
    <x v="2"/>
    <x v="1"/>
    <x v="0"/>
  </r>
  <r>
    <x v="570"/>
    <x v="3"/>
    <x v="5"/>
    <x v="1"/>
    <x v="0"/>
    <x v="1"/>
    <x v="35"/>
    <x v="1"/>
    <x v="1"/>
    <x v="7"/>
    <x v="1718"/>
    <x v="3"/>
    <x v="1"/>
    <x v="0"/>
  </r>
  <r>
    <x v="575"/>
    <x v="3"/>
    <x v="1"/>
    <x v="3"/>
    <x v="3"/>
    <x v="1"/>
    <x v="76"/>
    <x v="2"/>
    <x v="2"/>
    <x v="7"/>
    <x v="637"/>
    <x v="2"/>
    <x v="1"/>
    <x v="0"/>
  </r>
  <r>
    <x v="600"/>
    <x v="3"/>
    <x v="0"/>
    <x v="3"/>
    <x v="1"/>
    <x v="1"/>
    <x v="98"/>
    <x v="2"/>
    <x v="1"/>
    <x v="7"/>
    <x v="1202"/>
    <x v="3"/>
    <x v="1"/>
    <x v="0"/>
  </r>
  <r>
    <x v="1734"/>
    <x v="3"/>
    <x v="2"/>
    <x v="1"/>
    <x v="1"/>
    <x v="1"/>
    <x v="162"/>
    <x v="1"/>
    <x v="1"/>
    <x v="7"/>
    <x v="1970"/>
    <x v="3"/>
    <x v="1"/>
    <x v="0"/>
  </r>
  <r>
    <x v="882"/>
    <x v="3"/>
    <x v="2"/>
    <x v="0"/>
    <x v="2"/>
    <x v="1"/>
    <x v="35"/>
    <x v="4"/>
    <x v="4"/>
    <x v="7"/>
    <x v="2490"/>
    <x v="3"/>
    <x v="1"/>
    <x v="0"/>
  </r>
  <r>
    <x v="856"/>
    <x v="3"/>
    <x v="2"/>
    <x v="1"/>
    <x v="1"/>
    <x v="0"/>
    <x v="0"/>
    <x v="1"/>
    <x v="1"/>
    <x v="7"/>
    <x v="305"/>
    <x v="3"/>
    <x v="1"/>
    <x v="0"/>
  </r>
  <r>
    <x v="1423"/>
    <x v="3"/>
    <x v="2"/>
    <x v="3"/>
    <x v="1"/>
    <x v="1"/>
    <x v="92"/>
    <x v="2"/>
    <x v="2"/>
    <x v="7"/>
    <x v="994"/>
    <x v="3"/>
    <x v="1"/>
    <x v="0"/>
  </r>
  <r>
    <x v="2338"/>
    <x v="3"/>
    <x v="2"/>
    <x v="3"/>
    <x v="1"/>
    <x v="1"/>
    <x v="118"/>
    <x v="2"/>
    <x v="3"/>
    <x v="1"/>
    <x v="2337"/>
    <x v="1"/>
    <x v="0"/>
    <x v="1"/>
  </r>
  <r>
    <x v="2496"/>
    <x v="3"/>
    <x v="1"/>
    <x v="3"/>
    <x v="2"/>
    <x v="1"/>
    <x v="96"/>
    <x v="2"/>
    <x v="1"/>
    <x v="7"/>
    <x v="2210"/>
    <x v="3"/>
    <x v="1"/>
    <x v="0"/>
  </r>
  <r>
    <x v="1359"/>
    <x v="3"/>
    <x v="1"/>
    <x v="3"/>
    <x v="1"/>
    <x v="1"/>
    <x v="62"/>
    <x v="2"/>
    <x v="2"/>
    <x v="7"/>
    <x v="893"/>
    <x v="2"/>
    <x v="1"/>
    <x v="0"/>
  </r>
  <r>
    <x v="1620"/>
    <x v="3"/>
    <x v="1"/>
    <x v="3"/>
    <x v="1"/>
    <x v="1"/>
    <x v="56"/>
    <x v="2"/>
    <x v="2"/>
    <x v="7"/>
    <x v="720"/>
    <x v="2"/>
    <x v="1"/>
    <x v="0"/>
  </r>
  <r>
    <x v="2464"/>
    <x v="3"/>
    <x v="4"/>
    <x v="3"/>
    <x v="1"/>
    <x v="1"/>
    <x v="133"/>
    <x v="2"/>
    <x v="2"/>
    <x v="7"/>
    <x v="2015"/>
    <x v="2"/>
    <x v="1"/>
    <x v="0"/>
  </r>
  <r>
    <x v="698"/>
    <x v="3"/>
    <x v="2"/>
    <x v="3"/>
    <x v="0"/>
    <x v="1"/>
    <x v="49"/>
    <x v="2"/>
    <x v="2"/>
    <x v="7"/>
    <x v="617"/>
    <x v="3"/>
    <x v="1"/>
    <x v="0"/>
  </r>
  <r>
    <x v="943"/>
    <x v="3"/>
    <x v="2"/>
    <x v="3"/>
    <x v="1"/>
    <x v="1"/>
    <x v="123"/>
    <x v="2"/>
    <x v="2"/>
    <x v="7"/>
    <x v="1899"/>
    <x v="3"/>
    <x v="1"/>
    <x v="0"/>
  </r>
  <r>
    <x v="991"/>
    <x v="3"/>
    <x v="4"/>
    <x v="1"/>
    <x v="0"/>
    <x v="0"/>
    <x v="0"/>
    <x v="0"/>
    <x v="0"/>
    <x v="7"/>
    <x v="1847"/>
    <x v="2"/>
    <x v="1"/>
    <x v="0"/>
  </r>
  <r>
    <x v="289"/>
    <x v="3"/>
    <x v="4"/>
    <x v="2"/>
    <x v="0"/>
    <x v="1"/>
    <x v="73"/>
    <x v="1"/>
    <x v="1"/>
    <x v="7"/>
    <x v="2730"/>
    <x v="3"/>
    <x v="1"/>
    <x v="0"/>
  </r>
  <r>
    <x v="1441"/>
    <x v="3"/>
    <x v="3"/>
    <x v="0"/>
    <x v="0"/>
    <x v="1"/>
    <x v="75"/>
    <x v="4"/>
    <x v="4"/>
    <x v="7"/>
    <x v="1804"/>
    <x v="3"/>
    <x v="1"/>
    <x v="0"/>
  </r>
  <r>
    <x v="1393"/>
    <x v="3"/>
    <x v="2"/>
    <x v="1"/>
    <x v="1"/>
    <x v="1"/>
    <x v="76"/>
    <x v="1"/>
    <x v="0"/>
    <x v="7"/>
    <x v="2465"/>
    <x v="3"/>
    <x v="1"/>
    <x v="0"/>
  </r>
  <r>
    <x v="2306"/>
    <x v="3"/>
    <x v="1"/>
    <x v="3"/>
    <x v="0"/>
    <x v="1"/>
    <x v="16"/>
    <x v="2"/>
    <x v="2"/>
    <x v="7"/>
    <x v="2025"/>
    <x v="3"/>
    <x v="1"/>
    <x v="0"/>
  </r>
  <r>
    <x v="2102"/>
    <x v="3"/>
    <x v="1"/>
    <x v="3"/>
    <x v="1"/>
    <x v="1"/>
    <x v="91"/>
    <x v="2"/>
    <x v="2"/>
    <x v="7"/>
    <x v="706"/>
    <x v="3"/>
    <x v="1"/>
    <x v="0"/>
  </r>
  <r>
    <x v="1513"/>
    <x v="3"/>
    <x v="4"/>
    <x v="0"/>
    <x v="1"/>
    <x v="1"/>
    <x v="63"/>
    <x v="4"/>
    <x v="4"/>
    <x v="7"/>
    <x v="1175"/>
    <x v="2"/>
    <x v="1"/>
    <x v="0"/>
  </r>
  <r>
    <x v="2151"/>
    <x v="3"/>
    <x v="4"/>
    <x v="3"/>
    <x v="0"/>
    <x v="1"/>
    <x v="96"/>
    <x v="2"/>
    <x v="1"/>
    <x v="7"/>
    <x v="2783"/>
    <x v="2"/>
    <x v="1"/>
    <x v="0"/>
  </r>
  <r>
    <x v="2276"/>
    <x v="3"/>
    <x v="2"/>
    <x v="3"/>
    <x v="0"/>
    <x v="1"/>
    <x v="142"/>
    <x v="2"/>
    <x v="4"/>
    <x v="1"/>
    <x v="2485"/>
    <x v="0"/>
    <x v="0"/>
    <x v="2"/>
  </r>
  <r>
    <x v="559"/>
    <x v="3"/>
    <x v="4"/>
    <x v="1"/>
    <x v="0"/>
    <x v="0"/>
    <x v="0"/>
    <x v="1"/>
    <x v="0"/>
    <x v="7"/>
    <x v="972"/>
    <x v="3"/>
    <x v="1"/>
    <x v="0"/>
  </r>
  <r>
    <x v="1040"/>
    <x v="3"/>
    <x v="2"/>
    <x v="3"/>
    <x v="1"/>
    <x v="1"/>
    <x v="80"/>
    <x v="2"/>
    <x v="2"/>
    <x v="7"/>
    <x v="461"/>
    <x v="3"/>
    <x v="1"/>
    <x v="0"/>
  </r>
  <r>
    <x v="2710"/>
    <x v="3"/>
    <x v="4"/>
    <x v="3"/>
    <x v="0"/>
    <x v="1"/>
    <x v="33"/>
    <x v="2"/>
    <x v="2"/>
    <x v="7"/>
    <x v="907"/>
    <x v="2"/>
    <x v="1"/>
    <x v="0"/>
  </r>
  <r>
    <x v="491"/>
    <x v="3"/>
    <x v="4"/>
    <x v="3"/>
    <x v="3"/>
    <x v="1"/>
    <x v="77"/>
    <x v="2"/>
    <x v="2"/>
    <x v="7"/>
    <x v="1491"/>
    <x v="2"/>
    <x v="1"/>
    <x v="0"/>
  </r>
  <r>
    <x v="402"/>
    <x v="3"/>
    <x v="3"/>
    <x v="3"/>
    <x v="1"/>
    <x v="1"/>
    <x v="127"/>
    <x v="2"/>
    <x v="5"/>
    <x v="0"/>
    <x v="235"/>
    <x v="2"/>
    <x v="0"/>
    <x v="3"/>
  </r>
  <r>
    <x v="1433"/>
    <x v="3"/>
    <x v="4"/>
    <x v="2"/>
    <x v="0"/>
    <x v="1"/>
    <x v="133"/>
    <x v="1"/>
    <x v="1"/>
    <x v="7"/>
    <x v="2328"/>
    <x v="3"/>
    <x v="1"/>
    <x v="0"/>
  </r>
  <r>
    <x v="1725"/>
    <x v="3"/>
    <x v="4"/>
    <x v="0"/>
    <x v="0"/>
    <x v="1"/>
    <x v="33"/>
    <x v="4"/>
    <x v="4"/>
    <x v="7"/>
    <x v="1305"/>
    <x v="3"/>
    <x v="1"/>
    <x v="0"/>
  </r>
  <r>
    <x v="569"/>
    <x v="3"/>
    <x v="1"/>
    <x v="0"/>
    <x v="2"/>
    <x v="1"/>
    <x v="35"/>
    <x v="4"/>
    <x v="3"/>
    <x v="7"/>
    <x v="981"/>
    <x v="2"/>
    <x v="1"/>
    <x v="0"/>
  </r>
  <r>
    <x v="1330"/>
    <x v="3"/>
    <x v="4"/>
    <x v="3"/>
    <x v="1"/>
    <x v="1"/>
    <x v="54"/>
    <x v="2"/>
    <x v="3"/>
    <x v="5"/>
    <x v="1507"/>
    <x v="2"/>
    <x v="0"/>
    <x v="1"/>
  </r>
  <r>
    <x v="1366"/>
    <x v="3"/>
    <x v="4"/>
    <x v="2"/>
    <x v="0"/>
    <x v="1"/>
    <x v="93"/>
    <x v="1"/>
    <x v="1"/>
    <x v="7"/>
    <x v="2820"/>
    <x v="3"/>
    <x v="1"/>
    <x v="0"/>
  </r>
  <r>
    <x v="492"/>
    <x v="3"/>
    <x v="2"/>
    <x v="3"/>
    <x v="2"/>
    <x v="1"/>
    <x v="38"/>
    <x v="2"/>
    <x v="2"/>
    <x v="7"/>
    <x v="1605"/>
    <x v="2"/>
    <x v="1"/>
    <x v="0"/>
  </r>
  <r>
    <x v="2668"/>
    <x v="3"/>
    <x v="1"/>
    <x v="0"/>
    <x v="0"/>
    <x v="1"/>
    <x v="114"/>
    <x v="4"/>
    <x v="4"/>
    <x v="7"/>
    <x v="856"/>
    <x v="2"/>
    <x v="1"/>
    <x v="0"/>
  </r>
  <r>
    <x v="1759"/>
    <x v="3"/>
    <x v="4"/>
    <x v="3"/>
    <x v="1"/>
    <x v="1"/>
    <x v="126"/>
    <x v="2"/>
    <x v="2"/>
    <x v="7"/>
    <x v="2716"/>
    <x v="3"/>
    <x v="1"/>
    <x v="0"/>
  </r>
  <r>
    <x v="1703"/>
    <x v="3"/>
    <x v="2"/>
    <x v="3"/>
    <x v="1"/>
    <x v="1"/>
    <x v="91"/>
    <x v="2"/>
    <x v="2"/>
    <x v="7"/>
    <x v="1065"/>
    <x v="2"/>
    <x v="1"/>
    <x v="0"/>
  </r>
  <r>
    <x v="262"/>
    <x v="3"/>
    <x v="4"/>
    <x v="1"/>
    <x v="0"/>
    <x v="1"/>
    <x v="52"/>
    <x v="1"/>
    <x v="1"/>
    <x v="7"/>
    <x v="1225"/>
    <x v="2"/>
    <x v="1"/>
    <x v="0"/>
  </r>
  <r>
    <x v="2431"/>
    <x v="3"/>
    <x v="4"/>
    <x v="3"/>
    <x v="0"/>
    <x v="1"/>
    <x v="56"/>
    <x v="2"/>
    <x v="2"/>
    <x v="7"/>
    <x v="1864"/>
    <x v="2"/>
    <x v="1"/>
    <x v="0"/>
  </r>
  <r>
    <x v="993"/>
    <x v="3"/>
    <x v="4"/>
    <x v="0"/>
    <x v="1"/>
    <x v="1"/>
    <x v="113"/>
    <x v="4"/>
    <x v="6"/>
    <x v="3"/>
    <x v="381"/>
    <x v="2"/>
    <x v="0"/>
    <x v="2"/>
  </r>
  <r>
    <x v="896"/>
    <x v="3"/>
    <x v="4"/>
    <x v="3"/>
    <x v="3"/>
    <x v="1"/>
    <x v="30"/>
    <x v="2"/>
    <x v="2"/>
    <x v="7"/>
    <x v="2786"/>
    <x v="2"/>
    <x v="1"/>
    <x v="0"/>
  </r>
  <r>
    <x v="675"/>
    <x v="3"/>
    <x v="4"/>
    <x v="3"/>
    <x v="0"/>
    <x v="1"/>
    <x v="58"/>
    <x v="2"/>
    <x v="2"/>
    <x v="7"/>
    <x v="2714"/>
    <x v="3"/>
    <x v="1"/>
    <x v="0"/>
  </r>
  <r>
    <x v="1017"/>
    <x v="3"/>
    <x v="4"/>
    <x v="3"/>
    <x v="1"/>
    <x v="1"/>
    <x v="142"/>
    <x v="2"/>
    <x v="2"/>
    <x v="7"/>
    <x v="1338"/>
    <x v="2"/>
    <x v="1"/>
    <x v="0"/>
  </r>
  <r>
    <x v="1973"/>
    <x v="3"/>
    <x v="4"/>
    <x v="3"/>
    <x v="0"/>
    <x v="1"/>
    <x v="62"/>
    <x v="2"/>
    <x v="2"/>
    <x v="7"/>
    <x v="1442"/>
    <x v="3"/>
    <x v="1"/>
    <x v="0"/>
  </r>
  <r>
    <x v="2789"/>
    <x v="3"/>
    <x v="1"/>
    <x v="0"/>
    <x v="1"/>
    <x v="1"/>
    <x v="74"/>
    <x v="4"/>
    <x v="4"/>
    <x v="7"/>
    <x v="1351"/>
    <x v="3"/>
    <x v="1"/>
    <x v="0"/>
  </r>
  <r>
    <x v="2438"/>
    <x v="3"/>
    <x v="2"/>
    <x v="3"/>
    <x v="1"/>
    <x v="1"/>
    <x v="157"/>
    <x v="2"/>
    <x v="5"/>
    <x v="4"/>
    <x v="1923"/>
    <x v="1"/>
    <x v="0"/>
    <x v="3"/>
  </r>
  <r>
    <x v="925"/>
    <x v="3"/>
    <x v="2"/>
    <x v="3"/>
    <x v="1"/>
    <x v="1"/>
    <x v="123"/>
    <x v="2"/>
    <x v="2"/>
    <x v="7"/>
    <x v="2469"/>
    <x v="2"/>
    <x v="1"/>
    <x v="0"/>
  </r>
  <r>
    <x v="994"/>
    <x v="3"/>
    <x v="4"/>
    <x v="2"/>
    <x v="1"/>
    <x v="0"/>
    <x v="0"/>
    <x v="0"/>
    <x v="3"/>
    <x v="6"/>
    <x v="2638"/>
    <x v="2"/>
    <x v="0"/>
    <x v="3"/>
  </r>
  <r>
    <x v="1353"/>
    <x v="3"/>
    <x v="4"/>
    <x v="0"/>
    <x v="0"/>
    <x v="1"/>
    <x v="44"/>
    <x v="4"/>
    <x v="4"/>
    <x v="7"/>
    <x v="360"/>
    <x v="3"/>
    <x v="1"/>
    <x v="0"/>
  </r>
  <r>
    <x v="935"/>
    <x v="3"/>
    <x v="4"/>
    <x v="3"/>
    <x v="1"/>
    <x v="1"/>
    <x v="79"/>
    <x v="2"/>
    <x v="2"/>
    <x v="7"/>
    <x v="159"/>
    <x v="3"/>
    <x v="1"/>
    <x v="0"/>
  </r>
  <r>
    <x v="274"/>
    <x v="3"/>
    <x v="1"/>
    <x v="0"/>
    <x v="1"/>
    <x v="1"/>
    <x v="127"/>
    <x v="4"/>
    <x v="4"/>
    <x v="7"/>
    <x v="1627"/>
    <x v="2"/>
    <x v="1"/>
    <x v="0"/>
  </r>
  <r>
    <x v="481"/>
    <x v="3"/>
    <x v="1"/>
    <x v="1"/>
    <x v="1"/>
    <x v="1"/>
    <x v="261"/>
    <x v="1"/>
    <x v="1"/>
    <x v="7"/>
    <x v="1368"/>
    <x v="2"/>
    <x v="1"/>
    <x v="0"/>
  </r>
  <r>
    <x v="276"/>
    <x v="3"/>
    <x v="3"/>
    <x v="3"/>
    <x v="0"/>
    <x v="1"/>
    <x v="66"/>
    <x v="2"/>
    <x v="2"/>
    <x v="7"/>
    <x v="1846"/>
    <x v="3"/>
    <x v="1"/>
    <x v="0"/>
  </r>
  <r>
    <x v="342"/>
    <x v="3"/>
    <x v="1"/>
    <x v="3"/>
    <x v="1"/>
    <x v="1"/>
    <x v="83"/>
    <x v="2"/>
    <x v="3"/>
    <x v="5"/>
    <x v="1887"/>
    <x v="1"/>
    <x v="0"/>
    <x v="1"/>
  </r>
  <r>
    <x v="2986"/>
    <x v="3"/>
    <x v="2"/>
    <x v="2"/>
    <x v="1"/>
    <x v="0"/>
    <x v="0"/>
    <x v="0"/>
    <x v="0"/>
    <x v="7"/>
    <x v="2005"/>
    <x v="2"/>
    <x v="1"/>
    <x v="0"/>
  </r>
  <r>
    <x v="315"/>
    <x v="3"/>
    <x v="4"/>
    <x v="0"/>
    <x v="0"/>
    <x v="1"/>
    <x v="86"/>
    <x v="4"/>
    <x v="4"/>
    <x v="7"/>
    <x v="1248"/>
    <x v="2"/>
    <x v="1"/>
    <x v="0"/>
  </r>
  <r>
    <x v="2088"/>
    <x v="3"/>
    <x v="2"/>
    <x v="3"/>
    <x v="1"/>
    <x v="1"/>
    <x v="113"/>
    <x v="2"/>
    <x v="2"/>
    <x v="7"/>
    <x v="1785"/>
    <x v="2"/>
    <x v="1"/>
    <x v="0"/>
  </r>
  <r>
    <x v="1586"/>
    <x v="3"/>
    <x v="2"/>
    <x v="3"/>
    <x v="3"/>
    <x v="1"/>
    <x v="45"/>
    <x v="2"/>
    <x v="2"/>
    <x v="7"/>
    <x v="187"/>
    <x v="2"/>
    <x v="1"/>
    <x v="0"/>
  </r>
  <r>
    <x v="240"/>
    <x v="3"/>
    <x v="4"/>
    <x v="3"/>
    <x v="1"/>
    <x v="0"/>
    <x v="0"/>
    <x v="1"/>
    <x v="1"/>
    <x v="7"/>
    <x v="2"/>
    <x v="2"/>
    <x v="1"/>
    <x v="0"/>
  </r>
  <r>
    <x v="666"/>
    <x v="3"/>
    <x v="1"/>
    <x v="3"/>
    <x v="0"/>
    <x v="1"/>
    <x v="24"/>
    <x v="2"/>
    <x v="2"/>
    <x v="7"/>
    <x v="1435"/>
    <x v="2"/>
    <x v="1"/>
    <x v="0"/>
  </r>
  <r>
    <x v="385"/>
    <x v="3"/>
    <x v="4"/>
    <x v="3"/>
    <x v="1"/>
    <x v="1"/>
    <x v="94"/>
    <x v="2"/>
    <x v="2"/>
    <x v="7"/>
    <x v="2903"/>
    <x v="2"/>
    <x v="1"/>
    <x v="0"/>
  </r>
  <r>
    <x v="1447"/>
    <x v="3"/>
    <x v="4"/>
    <x v="3"/>
    <x v="1"/>
    <x v="0"/>
    <x v="0"/>
    <x v="1"/>
    <x v="1"/>
    <x v="7"/>
    <x v="1130"/>
    <x v="2"/>
    <x v="1"/>
    <x v="0"/>
  </r>
  <r>
    <x v="472"/>
    <x v="3"/>
    <x v="5"/>
    <x v="0"/>
    <x v="1"/>
    <x v="1"/>
    <x v="71"/>
    <x v="4"/>
    <x v="4"/>
    <x v="7"/>
    <x v="2531"/>
    <x v="3"/>
    <x v="1"/>
    <x v="0"/>
  </r>
  <r>
    <x v="2751"/>
    <x v="3"/>
    <x v="2"/>
    <x v="0"/>
    <x v="3"/>
    <x v="1"/>
    <x v="49"/>
    <x v="4"/>
    <x v="4"/>
    <x v="7"/>
    <x v="2845"/>
    <x v="3"/>
    <x v="1"/>
    <x v="0"/>
  </r>
  <r>
    <x v="2931"/>
    <x v="3"/>
    <x v="0"/>
    <x v="1"/>
    <x v="1"/>
    <x v="0"/>
    <x v="0"/>
    <x v="1"/>
    <x v="0"/>
    <x v="7"/>
    <x v="2415"/>
    <x v="3"/>
    <x v="1"/>
    <x v="0"/>
  </r>
  <r>
    <x v="2090"/>
    <x v="3"/>
    <x v="1"/>
    <x v="3"/>
    <x v="3"/>
    <x v="1"/>
    <x v="28"/>
    <x v="2"/>
    <x v="2"/>
    <x v="7"/>
    <x v="1989"/>
    <x v="2"/>
    <x v="1"/>
    <x v="0"/>
  </r>
  <r>
    <x v="68"/>
    <x v="3"/>
    <x v="1"/>
    <x v="3"/>
    <x v="3"/>
    <x v="0"/>
    <x v="0"/>
    <x v="1"/>
    <x v="1"/>
    <x v="7"/>
    <x v="24"/>
    <x v="2"/>
    <x v="1"/>
    <x v="0"/>
  </r>
  <r>
    <x v="2501"/>
    <x v="3"/>
    <x v="4"/>
    <x v="0"/>
    <x v="3"/>
    <x v="1"/>
    <x v="77"/>
    <x v="4"/>
    <x v="4"/>
    <x v="7"/>
    <x v="1572"/>
    <x v="3"/>
    <x v="1"/>
    <x v="0"/>
  </r>
  <r>
    <x v="1333"/>
    <x v="3"/>
    <x v="1"/>
    <x v="1"/>
    <x v="1"/>
    <x v="1"/>
    <x v="102"/>
    <x v="1"/>
    <x v="1"/>
    <x v="7"/>
    <x v="1659"/>
    <x v="2"/>
    <x v="1"/>
    <x v="0"/>
  </r>
  <r>
    <x v="820"/>
    <x v="3"/>
    <x v="2"/>
    <x v="1"/>
    <x v="1"/>
    <x v="1"/>
    <x v="131"/>
    <x v="1"/>
    <x v="1"/>
    <x v="7"/>
    <x v="1672"/>
    <x v="3"/>
    <x v="1"/>
    <x v="0"/>
  </r>
  <r>
    <x v="2221"/>
    <x v="3"/>
    <x v="4"/>
    <x v="1"/>
    <x v="1"/>
    <x v="0"/>
    <x v="0"/>
    <x v="0"/>
    <x v="0"/>
    <x v="7"/>
    <x v="15"/>
    <x v="2"/>
    <x v="1"/>
    <x v="0"/>
  </r>
  <r>
    <x v="704"/>
    <x v="3"/>
    <x v="2"/>
    <x v="3"/>
    <x v="3"/>
    <x v="1"/>
    <x v="27"/>
    <x v="2"/>
    <x v="2"/>
    <x v="7"/>
    <x v="2440"/>
    <x v="3"/>
    <x v="1"/>
    <x v="0"/>
  </r>
  <r>
    <x v="2879"/>
    <x v="3"/>
    <x v="5"/>
    <x v="3"/>
    <x v="1"/>
    <x v="1"/>
    <x v="109"/>
    <x v="2"/>
    <x v="2"/>
    <x v="7"/>
    <x v="898"/>
    <x v="2"/>
    <x v="1"/>
    <x v="0"/>
  </r>
  <r>
    <x v="1989"/>
    <x v="3"/>
    <x v="1"/>
    <x v="3"/>
    <x v="0"/>
    <x v="0"/>
    <x v="0"/>
    <x v="2"/>
    <x v="2"/>
    <x v="7"/>
    <x v="2374"/>
    <x v="3"/>
    <x v="1"/>
    <x v="0"/>
  </r>
  <r>
    <x v="2673"/>
    <x v="3"/>
    <x v="1"/>
    <x v="3"/>
    <x v="2"/>
    <x v="0"/>
    <x v="0"/>
    <x v="2"/>
    <x v="2"/>
    <x v="7"/>
    <x v="1532"/>
    <x v="3"/>
    <x v="1"/>
    <x v="0"/>
  </r>
  <r>
    <x v="2566"/>
    <x v="3"/>
    <x v="4"/>
    <x v="3"/>
    <x v="1"/>
    <x v="0"/>
    <x v="0"/>
    <x v="1"/>
    <x v="0"/>
    <x v="7"/>
    <x v="89"/>
    <x v="2"/>
    <x v="1"/>
    <x v="0"/>
  </r>
  <r>
    <x v="2949"/>
    <x v="3"/>
    <x v="1"/>
    <x v="3"/>
    <x v="0"/>
    <x v="1"/>
    <x v="59"/>
    <x v="2"/>
    <x v="2"/>
    <x v="7"/>
    <x v="1452"/>
    <x v="2"/>
    <x v="1"/>
    <x v="0"/>
  </r>
  <r>
    <x v="295"/>
    <x v="3"/>
    <x v="4"/>
    <x v="0"/>
    <x v="1"/>
    <x v="1"/>
    <x v="65"/>
    <x v="4"/>
    <x v="3"/>
    <x v="7"/>
    <x v="785"/>
    <x v="3"/>
    <x v="1"/>
    <x v="0"/>
  </r>
  <r>
    <x v="1194"/>
    <x v="3"/>
    <x v="4"/>
    <x v="3"/>
    <x v="0"/>
    <x v="1"/>
    <x v="45"/>
    <x v="2"/>
    <x v="2"/>
    <x v="7"/>
    <x v="145"/>
    <x v="3"/>
    <x v="1"/>
    <x v="0"/>
  </r>
  <r>
    <x v="1805"/>
    <x v="3"/>
    <x v="4"/>
    <x v="3"/>
    <x v="1"/>
    <x v="1"/>
    <x v="117"/>
    <x v="2"/>
    <x v="2"/>
    <x v="7"/>
    <x v="2655"/>
    <x v="3"/>
    <x v="1"/>
    <x v="0"/>
  </r>
  <r>
    <x v="2062"/>
    <x v="3"/>
    <x v="3"/>
    <x v="1"/>
    <x v="1"/>
    <x v="1"/>
    <x v="53"/>
    <x v="1"/>
    <x v="0"/>
    <x v="7"/>
    <x v="2860"/>
    <x v="3"/>
    <x v="1"/>
    <x v="0"/>
  </r>
  <r>
    <x v="1280"/>
    <x v="3"/>
    <x v="0"/>
    <x v="1"/>
    <x v="0"/>
    <x v="1"/>
    <x v="16"/>
    <x v="1"/>
    <x v="1"/>
    <x v="7"/>
    <x v="703"/>
    <x v="3"/>
    <x v="1"/>
    <x v="0"/>
  </r>
  <r>
    <x v="795"/>
    <x v="3"/>
    <x v="0"/>
    <x v="3"/>
    <x v="0"/>
    <x v="0"/>
    <x v="0"/>
    <x v="1"/>
    <x v="1"/>
    <x v="7"/>
    <x v="2052"/>
    <x v="2"/>
    <x v="1"/>
    <x v="0"/>
  </r>
  <r>
    <x v="224"/>
    <x v="3"/>
    <x v="2"/>
    <x v="3"/>
    <x v="1"/>
    <x v="1"/>
    <x v="109"/>
    <x v="2"/>
    <x v="1"/>
    <x v="7"/>
    <x v="1101"/>
    <x v="3"/>
    <x v="1"/>
    <x v="0"/>
  </r>
  <r>
    <x v="2615"/>
    <x v="3"/>
    <x v="0"/>
    <x v="3"/>
    <x v="1"/>
    <x v="0"/>
    <x v="0"/>
    <x v="1"/>
    <x v="2"/>
    <x v="3"/>
    <x v="263"/>
    <x v="1"/>
    <x v="0"/>
    <x v="1"/>
  </r>
  <r>
    <x v="876"/>
    <x v="3"/>
    <x v="4"/>
    <x v="3"/>
    <x v="1"/>
    <x v="1"/>
    <x v="145"/>
    <x v="2"/>
    <x v="2"/>
    <x v="7"/>
    <x v="1528"/>
    <x v="3"/>
    <x v="1"/>
    <x v="0"/>
  </r>
  <r>
    <x v="2898"/>
    <x v="3"/>
    <x v="3"/>
    <x v="0"/>
    <x v="1"/>
    <x v="1"/>
    <x v="95"/>
    <x v="4"/>
    <x v="6"/>
    <x v="1"/>
    <x v="746"/>
    <x v="1"/>
    <x v="0"/>
    <x v="2"/>
  </r>
  <r>
    <x v="1675"/>
    <x v="3"/>
    <x v="2"/>
    <x v="3"/>
    <x v="1"/>
    <x v="1"/>
    <x v="106"/>
    <x v="2"/>
    <x v="4"/>
    <x v="2"/>
    <x v="2777"/>
    <x v="1"/>
    <x v="0"/>
    <x v="2"/>
  </r>
  <r>
    <x v="217"/>
    <x v="3"/>
    <x v="0"/>
    <x v="0"/>
    <x v="1"/>
    <x v="1"/>
    <x v="160"/>
    <x v="4"/>
    <x v="4"/>
    <x v="7"/>
    <x v="728"/>
    <x v="3"/>
    <x v="1"/>
    <x v="0"/>
  </r>
  <r>
    <x v="323"/>
    <x v="3"/>
    <x v="5"/>
    <x v="3"/>
    <x v="3"/>
    <x v="1"/>
    <x v="52"/>
    <x v="2"/>
    <x v="2"/>
    <x v="7"/>
    <x v="2478"/>
    <x v="3"/>
    <x v="1"/>
    <x v="0"/>
  </r>
  <r>
    <x v="1013"/>
    <x v="3"/>
    <x v="4"/>
    <x v="2"/>
    <x v="0"/>
    <x v="1"/>
    <x v="40"/>
    <x v="1"/>
    <x v="1"/>
    <x v="7"/>
    <x v="2651"/>
    <x v="3"/>
    <x v="1"/>
    <x v="0"/>
  </r>
  <r>
    <x v="32"/>
    <x v="3"/>
    <x v="2"/>
    <x v="3"/>
    <x v="3"/>
    <x v="1"/>
    <x v="68"/>
    <x v="2"/>
    <x v="2"/>
    <x v="7"/>
    <x v="1166"/>
    <x v="3"/>
    <x v="1"/>
    <x v="0"/>
  </r>
  <r>
    <x v="785"/>
    <x v="3"/>
    <x v="4"/>
    <x v="2"/>
    <x v="3"/>
    <x v="1"/>
    <x v="113"/>
    <x v="1"/>
    <x v="1"/>
    <x v="7"/>
    <x v="2409"/>
    <x v="3"/>
    <x v="1"/>
    <x v="0"/>
  </r>
  <r>
    <x v="1078"/>
    <x v="3"/>
    <x v="0"/>
    <x v="3"/>
    <x v="1"/>
    <x v="1"/>
    <x v="66"/>
    <x v="2"/>
    <x v="2"/>
    <x v="7"/>
    <x v="1516"/>
    <x v="2"/>
    <x v="1"/>
    <x v="0"/>
  </r>
  <r>
    <x v="2068"/>
    <x v="3"/>
    <x v="4"/>
    <x v="0"/>
    <x v="3"/>
    <x v="1"/>
    <x v="37"/>
    <x v="4"/>
    <x v="4"/>
    <x v="7"/>
    <x v="551"/>
    <x v="2"/>
    <x v="1"/>
    <x v="0"/>
  </r>
  <r>
    <x v="998"/>
    <x v="3"/>
    <x v="1"/>
    <x v="1"/>
    <x v="1"/>
    <x v="1"/>
    <x v="152"/>
    <x v="1"/>
    <x v="0"/>
    <x v="7"/>
    <x v="2741"/>
    <x v="3"/>
    <x v="1"/>
    <x v="0"/>
  </r>
  <r>
    <x v="2563"/>
    <x v="3"/>
    <x v="1"/>
    <x v="0"/>
    <x v="1"/>
    <x v="1"/>
    <x v="155"/>
    <x v="4"/>
    <x v="4"/>
    <x v="7"/>
    <x v="2567"/>
    <x v="3"/>
    <x v="1"/>
    <x v="0"/>
  </r>
  <r>
    <x v="2158"/>
    <x v="3"/>
    <x v="5"/>
    <x v="3"/>
    <x v="0"/>
    <x v="1"/>
    <x v="61"/>
    <x v="2"/>
    <x v="2"/>
    <x v="7"/>
    <x v="2029"/>
    <x v="3"/>
    <x v="1"/>
    <x v="0"/>
  </r>
  <r>
    <x v="2694"/>
    <x v="3"/>
    <x v="1"/>
    <x v="1"/>
    <x v="1"/>
    <x v="1"/>
    <x v="133"/>
    <x v="1"/>
    <x v="0"/>
    <x v="7"/>
    <x v="335"/>
    <x v="2"/>
    <x v="1"/>
    <x v="0"/>
  </r>
  <r>
    <x v="362"/>
    <x v="3"/>
    <x v="3"/>
    <x v="3"/>
    <x v="0"/>
    <x v="1"/>
    <x v="30"/>
    <x v="2"/>
    <x v="1"/>
    <x v="7"/>
    <x v="2163"/>
    <x v="2"/>
    <x v="1"/>
    <x v="0"/>
  </r>
  <r>
    <x v="1894"/>
    <x v="3"/>
    <x v="4"/>
    <x v="0"/>
    <x v="3"/>
    <x v="1"/>
    <x v="3"/>
    <x v="4"/>
    <x v="4"/>
    <x v="7"/>
    <x v="1845"/>
    <x v="2"/>
    <x v="1"/>
    <x v="0"/>
  </r>
  <r>
    <x v="2287"/>
    <x v="3"/>
    <x v="1"/>
    <x v="2"/>
    <x v="0"/>
    <x v="1"/>
    <x v="16"/>
    <x v="1"/>
    <x v="1"/>
    <x v="7"/>
    <x v="2893"/>
    <x v="2"/>
    <x v="1"/>
    <x v="0"/>
  </r>
  <r>
    <x v="1602"/>
    <x v="3"/>
    <x v="5"/>
    <x v="1"/>
    <x v="2"/>
    <x v="1"/>
    <x v="40"/>
    <x v="1"/>
    <x v="1"/>
    <x v="7"/>
    <x v="1377"/>
    <x v="2"/>
    <x v="1"/>
    <x v="0"/>
  </r>
  <r>
    <x v="2804"/>
    <x v="4"/>
    <x v="4"/>
    <x v="2"/>
    <x v="1"/>
    <x v="1"/>
    <x v="87"/>
    <x v="1"/>
    <x v="1"/>
    <x v="7"/>
    <x v="2871"/>
    <x v="3"/>
    <x v="1"/>
    <x v="0"/>
  </r>
  <r>
    <x v="326"/>
    <x v="4"/>
    <x v="1"/>
    <x v="3"/>
    <x v="1"/>
    <x v="1"/>
    <x v="175"/>
    <x v="2"/>
    <x v="1"/>
    <x v="7"/>
    <x v="1427"/>
    <x v="3"/>
    <x v="1"/>
    <x v="0"/>
  </r>
  <r>
    <x v="1075"/>
    <x v="4"/>
    <x v="4"/>
    <x v="3"/>
    <x v="1"/>
    <x v="1"/>
    <x v="87"/>
    <x v="2"/>
    <x v="2"/>
    <x v="7"/>
    <x v="422"/>
    <x v="3"/>
    <x v="1"/>
    <x v="0"/>
  </r>
  <r>
    <x v="2153"/>
    <x v="4"/>
    <x v="3"/>
    <x v="3"/>
    <x v="1"/>
    <x v="1"/>
    <x v="85"/>
    <x v="2"/>
    <x v="1"/>
    <x v="7"/>
    <x v="2246"/>
    <x v="2"/>
    <x v="1"/>
    <x v="0"/>
  </r>
  <r>
    <x v="2370"/>
    <x v="4"/>
    <x v="4"/>
    <x v="3"/>
    <x v="3"/>
    <x v="1"/>
    <x v="78"/>
    <x v="2"/>
    <x v="2"/>
    <x v="7"/>
    <x v="1835"/>
    <x v="1"/>
    <x v="1"/>
    <x v="0"/>
  </r>
  <r>
    <x v="1512"/>
    <x v="4"/>
    <x v="3"/>
    <x v="3"/>
    <x v="3"/>
    <x v="0"/>
    <x v="0"/>
    <x v="2"/>
    <x v="2"/>
    <x v="7"/>
    <x v="636"/>
    <x v="2"/>
    <x v="1"/>
    <x v="0"/>
  </r>
  <r>
    <x v="11"/>
    <x v="4"/>
    <x v="2"/>
    <x v="3"/>
    <x v="3"/>
    <x v="0"/>
    <x v="0"/>
    <x v="1"/>
    <x v="1"/>
    <x v="7"/>
    <x v="71"/>
    <x v="3"/>
    <x v="1"/>
    <x v="0"/>
  </r>
  <r>
    <x v="1283"/>
    <x v="4"/>
    <x v="1"/>
    <x v="3"/>
    <x v="3"/>
    <x v="1"/>
    <x v="64"/>
    <x v="2"/>
    <x v="2"/>
    <x v="7"/>
    <x v="2795"/>
    <x v="3"/>
    <x v="1"/>
    <x v="0"/>
  </r>
  <r>
    <x v="2302"/>
    <x v="4"/>
    <x v="2"/>
    <x v="3"/>
    <x v="1"/>
    <x v="0"/>
    <x v="0"/>
    <x v="2"/>
    <x v="2"/>
    <x v="7"/>
    <x v="1146"/>
    <x v="3"/>
    <x v="1"/>
    <x v="0"/>
  </r>
  <r>
    <x v="2096"/>
    <x v="4"/>
    <x v="0"/>
    <x v="3"/>
    <x v="0"/>
    <x v="1"/>
    <x v="68"/>
    <x v="2"/>
    <x v="5"/>
    <x v="3"/>
    <x v="531"/>
    <x v="1"/>
    <x v="0"/>
    <x v="3"/>
  </r>
  <r>
    <x v="649"/>
    <x v="4"/>
    <x v="1"/>
    <x v="0"/>
    <x v="1"/>
    <x v="1"/>
    <x v="125"/>
    <x v="4"/>
    <x v="4"/>
    <x v="7"/>
    <x v="962"/>
    <x v="3"/>
    <x v="1"/>
    <x v="0"/>
  </r>
  <r>
    <x v="1469"/>
    <x v="4"/>
    <x v="4"/>
    <x v="3"/>
    <x v="1"/>
    <x v="1"/>
    <x v="45"/>
    <x v="2"/>
    <x v="2"/>
    <x v="7"/>
    <x v="2646"/>
    <x v="2"/>
    <x v="1"/>
    <x v="0"/>
  </r>
  <r>
    <x v="1362"/>
    <x v="4"/>
    <x v="0"/>
    <x v="3"/>
    <x v="1"/>
    <x v="1"/>
    <x v="83"/>
    <x v="2"/>
    <x v="2"/>
    <x v="7"/>
    <x v="2317"/>
    <x v="3"/>
    <x v="1"/>
    <x v="0"/>
  </r>
  <r>
    <x v="159"/>
    <x v="4"/>
    <x v="2"/>
    <x v="2"/>
    <x v="1"/>
    <x v="1"/>
    <x v="52"/>
    <x v="1"/>
    <x v="1"/>
    <x v="7"/>
    <x v="2455"/>
    <x v="3"/>
    <x v="1"/>
    <x v="0"/>
  </r>
  <r>
    <x v="2337"/>
    <x v="4"/>
    <x v="3"/>
    <x v="1"/>
    <x v="1"/>
    <x v="1"/>
    <x v="170"/>
    <x v="1"/>
    <x v="1"/>
    <x v="7"/>
    <x v="2329"/>
    <x v="3"/>
    <x v="1"/>
    <x v="0"/>
  </r>
  <r>
    <x v="460"/>
    <x v="4"/>
    <x v="4"/>
    <x v="0"/>
    <x v="3"/>
    <x v="0"/>
    <x v="0"/>
    <x v="4"/>
    <x v="4"/>
    <x v="7"/>
    <x v="1933"/>
    <x v="3"/>
    <x v="1"/>
    <x v="0"/>
  </r>
  <r>
    <x v="2954"/>
    <x v="4"/>
    <x v="4"/>
    <x v="0"/>
    <x v="0"/>
    <x v="1"/>
    <x v="54"/>
    <x v="4"/>
    <x v="4"/>
    <x v="7"/>
    <x v="1009"/>
    <x v="3"/>
    <x v="1"/>
    <x v="0"/>
  </r>
  <r>
    <x v="1705"/>
    <x v="4"/>
    <x v="4"/>
    <x v="3"/>
    <x v="1"/>
    <x v="0"/>
    <x v="0"/>
    <x v="1"/>
    <x v="1"/>
    <x v="7"/>
    <x v="8"/>
    <x v="3"/>
    <x v="1"/>
    <x v="0"/>
  </r>
  <r>
    <x v="405"/>
    <x v="4"/>
    <x v="4"/>
    <x v="1"/>
    <x v="0"/>
    <x v="0"/>
    <x v="0"/>
    <x v="1"/>
    <x v="1"/>
    <x v="7"/>
    <x v="1469"/>
    <x v="2"/>
    <x v="1"/>
    <x v="0"/>
  </r>
  <r>
    <x v="322"/>
    <x v="4"/>
    <x v="2"/>
    <x v="1"/>
    <x v="1"/>
    <x v="0"/>
    <x v="0"/>
    <x v="0"/>
    <x v="0"/>
    <x v="7"/>
    <x v="177"/>
    <x v="1"/>
    <x v="1"/>
    <x v="0"/>
  </r>
  <r>
    <x v="2038"/>
    <x v="4"/>
    <x v="1"/>
    <x v="0"/>
    <x v="1"/>
    <x v="1"/>
    <x v="129"/>
    <x v="4"/>
    <x v="4"/>
    <x v="7"/>
    <x v="805"/>
    <x v="3"/>
    <x v="1"/>
    <x v="0"/>
  </r>
  <r>
    <x v="429"/>
    <x v="4"/>
    <x v="4"/>
    <x v="3"/>
    <x v="1"/>
    <x v="1"/>
    <x v="117"/>
    <x v="2"/>
    <x v="2"/>
    <x v="7"/>
    <x v="1310"/>
    <x v="2"/>
    <x v="1"/>
    <x v="0"/>
  </r>
  <r>
    <x v="2966"/>
    <x v="4"/>
    <x v="4"/>
    <x v="1"/>
    <x v="2"/>
    <x v="0"/>
    <x v="0"/>
    <x v="1"/>
    <x v="1"/>
    <x v="7"/>
    <x v="1761"/>
    <x v="3"/>
    <x v="1"/>
    <x v="0"/>
  </r>
  <r>
    <x v="2303"/>
    <x v="4"/>
    <x v="4"/>
    <x v="3"/>
    <x v="1"/>
    <x v="0"/>
    <x v="0"/>
    <x v="1"/>
    <x v="1"/>
    <x v="7"/>
    <x v="695"/>
    <x v="2"/>
    <x v="1"/>
    <x v="0"/>
  </r>
  <r>
    <x v="1384"/>
    <x v="4"/>
    <x v="2"/>
    <x v="3"/>
    <x v="3"/>
    <x v="1"/>
    <x v="50"/>
    <x v="2"/>
    <x v="2"/>
    <x v="7"/>
    <x v="314"/>
    <x v="3"/>
    <x v="1"/>
    <x v="0"/>
  </r>
  <r>
    <x v="1059"/>
    <x v="4"/>
    <x v="4"/>
    <x v="3"/>
    <x v="0"/>
    <x v="1"/>
    <x v="17"/>
    <x v="2"/>
    <x v="2"/>
    <x v="7"/>
    <x v="1773"/>
    <x v="3"/>
    <x v="1"/>
    <x v="0"/>
  </r>
  <r>
    <x v="1732"/>
    <x v="4"/>
    <x v="1"/>
    <x v="0"/>
    <x v="2"/>
    <x v="1"/>
    <x v="57"/>
    <x v="4"/>
    <x v="4"/>
    <x v="7"/>
    <x v="2014"/>
    <x v="3"/>
    <x v="1"/>
    <x v="0"/>
  </r>
  <r>
    <x v="2105"/>
    <x v="4"/>
    <x v="2"/>
    <x v="0"/>
    <x v="1"/>
    <x v="1"/>
    <x v="155"/>
    <x v="4"/>
    <x v="4"/>
    <x v="7"/>
    <x v="1100"/>
    <x v="3"/>
    <x v="1"/>
    <x v="0"/>
  </r>
  <r>
    <x v="1801"/>
    <x v="4"/>
    <x v="1"/>
    <x v="1"/>
    <x v="1"/>
    <x v="1"/>
    <x v="118"/>
    <x v="1"/>
    <x v="3"/>
    <x v="1"/>
    <x v="1058"/>
    <x v="2"/>
    <x v="0"/>
    <x v="2"/>
  </r>
  <r>
    <x v="622"/>
    <x v="4"/>
    <x v="4"/>
    <x v="0"/>
    <x v="1"/>
    <x v="1"/>
    <x v="65"/>
    <x v="4"/>
    <x v="4"/>
    <x v="7"/>
    <x v="971"/>
    <x v="2"/>
    <x v="1"/>
    <x v="0"/>
  </r>
  <r>
    <x v="1905"/>
    <x v="4"/>
    <x v="4"/>
    <x v="1"/>
    <x v="1"/>
    <x v="1"/>
    <x v="60"/>
    <x v="1"/>
    <x v="1"/>
    <x v="7"/>
    <x v="1635"/>
    <x v="2"/>
    <x v="1"/>
    <x v="0"/>
  </r>
  <r>
    <x v="2763"/>
    <x v="4"/>
    <x v="4"/>
    <x v="3"/>
    <x v="0"/>
    <x v="0"/>
    <x v="0"/>
    <x v="1"/>
    <x v="1"/>
    <x v="7"/>
    <x v="462"/>
    <x v="2"/>
    <x v="1"/>
    <x v="0"/>
  </r>
  <r>
    <x v="1479"/>
    <x v="4"/>
    <x v="1"/>
    <x v="3"/>
    <x v="0"/>
    <x v="1"/>
    <x v="54"/>
    <x v="2"/>
    <x v="2"/>
    <x v="7"/>
    <x v="894"/>
    <x v="3"/>
    <x v="1"/>
    <x v="0"/>
  </r>
  <r>
    <x v="1035"/>
    <x v="4"/>
    <x v="1"/>
    <x v="2"/>
    <x v="3"/>
    <x v="1"/>
    <x v="97"/>
    <x v="1"/>
    <x v="1"/>
    <x v="7"/>
    <x v="2604"/>
    <x v="3"/>
    <x v="1"/>
    <x v="0"/>
  </r>
  <r>
    <x v="2709"/>
    <x v="4"/>
    <x v="4"/>
    <x v="3"/>
    <x v="1"/>
    <x v="1"/>
    <x v="93"/>
    <x v="2"/>
    <x v="2"/>
    <x v="7"/>
    <x v="612"/>
    <x v="3"/>
    <x v="1"/>
    <x v="0"/>
  </r>
  <r>
    <x v="62"/>
    <x v="4"/>
    <x v="4"/>
    <x v="3"/>
    <x v="3"/>
    <x v="1"/>
    <x v="43"/>
    <x v="2"/>
    <x v="2"/>
    <x v="7"/>
    <x v="1246"/>
    <x v="3"/>
    <x v="1"/>
    <x v="0"/>
  </r>
  <r>
    <x v="1235"/>
    <x v="4"/>
    <x v="4"/>
    <x v="1"/>
    <x v="1"/>
    <x v="0"/>
    <x v="0"/>
    <x v="1"/>
    <x v="1"/>
    <x v="7"/>
    <x v="1049"/>
    <x v="3"/>
    <x v="1"/>
    <x v="0"/>
  </r>
  <r>
    <x v="2604"/>
    <x v="4"/>
    <x v="3"/>
    <x v="1"/>
    <x v="1"/>
    <x v="1"/>
    <x v="103"/>
    <x v="1"/>
    <x v="1"/>
    <x v="7"/>
    <x v="336"/>
    <x v="2"/>
    <x v="1"/>
    <x v="0"/>
  </r>
  <r>
    <x v="186"/>
    <x v="4"/>
    <x v="5"/>
    <x v="3"/>
    <x v="1"/>
    <x v="1"/>
    <x v="110"/>
    <x v="2"/>
    <x v="2"/>
    <x v="7"/>
    <x v="638"/>
    <x v="3"/>
    <x v="1"/>
    <x v="0"/>
  </r>
  <r>
    <x v="1034"/>
    <x v="4"/>
    <x v="4"/>
    <x v="1"/>
    <x v="3"/>
    <x v="0"/>
    <x v="0"/>
    <x v="1"/>
    <x v="0"/>
    <x v="7"/>
    <x v="789"/>
    <x v="2"/>
    <x v="1"/>
    <x v="0"/>
  </r>
  <r>
    <x v="1111"/>
    <x v="4"/>
    <x v="2"/>
    <x v="3"/>
    <x v="0"/>
    <x v="1"/>
    <x v="82"/>
    <x v="2"/>
    <x v="1"/>
    <x v="7"/>
    <x v="2318"/>
    <x v="2"/>
    <x v="1"/>
    <x v="0"/>
  </r>
  <r>
    <x v="1277"/>
    <x v="4"/>
    <x v="1"/>
    <x v="0"/>
    <x v="3"/>
    <x v="1"/>
    <x v="69"/>
    <x v="4"/>
    <x v="3"/>
    <x v="7"/>
    <x v="2213"/>
    <x v="2"/>
    <x v="1"/>
    <x v="0"/>
  </r>
  <r>
    <x v="2549"/>
    <x v="4"/>
    <x v="4"/>
    <x v="3"/>
    <x v="0"/>
    <x v="1"/>
    <x v="90"/>
    <x v="2"/>
    <x v="2"/>
    <x v="7"/>
    <x v="765"/>
    <x v="2"/>
    <x v="1"/>
    <x v="0"/>
  </r>
  <r>
    <x v="45"/>
    <x v="4"/>
    <x v="2"/>
    <x v="0"/>
    <x v="0"/>
    <x v="1"/>
    <x v="36"/>
    <x v="4"/>
    <x v="4"/>
    <x v="7"/>
    <x v="920"/>
    <x v="3"/>
    <x v="1"/>
    <x v="0"/>
  </r>
  <r>
    <x v="2047"/>
    <x v="4"/>
    <x v="4"/>
    <x v="0"/>
    <x v="1"/>
    <x v="1"/>
    <x v="104"/>
    <x v="4"/>
    <x v="4"/>
    <x v="7"/>
    <x v="2876"/>
    <x v="3"/>
    <x v="1"/>
    <x v="0"/>
  </r>
  <r>
    <x v="163"/>
    <x v="4"/>
    <x v="4"/>
    <x v="2"/>
    <x v="0"/>
    <x v="1"/>
    <x v="84"/>
    <x v="1"/>
    <x v="1"/>
    <x v="7"/>
    <x v="2693"/>
    <x v="3"/>
    <x v="1"/>
    <x v="0"/>
  </r>
  <r>
    <x v="2537"/>
    <x v="4"/>
    <x v="4"/>
    <x v="3"/>
    <x v="0"/>
    <x v="1"/>
    <x v="44"/>
    <x v="2"/>
    <x v="2"/>
    <x v="7"/>
    <x v="2231"/>
    <x v="2"/>
    <x v="1"/>
    <x v="0"/>
  </r>
  <r>
    <x v="1051"/>
    <x v="4"/>
    <x v="4"/>
    <x v="1"/>
    <x v="1"/>
    <x v="1"/>
    <x v="74"/>
    <x v="1"/>
    <x v="1"/>
    <x v="7"/>
    <x v="1671"/>
    <x v="1"/>
    <x v="1"/>
    <x v="0"/>
  </r>
  <r>
    <x v="663"/>
    <x v="4"/>
    <x v="0"/>
    <x v="1"/>
    <x v="1"/>
    <x v="1"/>
    <x v="111"/>
    <x v="1"/>
    <x v="0"/>
    <x v="7"/>
    <x v="959"/>
    <x v="2"/>
    <x v="1"/>
    <x v="0"/>
  </r>
  <r>
    <x v="894"/>
    <x v="4"/>
    <x v="1"/>
    <x v="3"/>
    <x v="1"/>
    <x v="1"/>
    <x v="99"/>
    <x v="2"/>
    <x v="2"/>
    <x v="7"/>
    <x v="772"/>
    <x v="3"/>
    <x v="1"/>
    <x v="0"/>
  </r>
  <r>
    <x v="915"/>
    <x v="4"/>
    <x v="4"/>
    <x v="3"/>
    <x v="3"/>
    <x v="0"/>
    <x v="0"/>
    <x v="1"/>
    <x v="1"/>
    <x v="7"/>
    <x v="87"/>
    <x v="3"/>
    <x v="1"/>
    <x v="0"/>
  </r>
  <r>
    <x v="170"/>
    <x v="4"/>
    <x v="3"/>
    <x v="1"/>
    <x v="0"/>
    <x v="1"/>
    <x v="27"/>
    <x v="1"/>
    <x v="1"/>
    <x v="7"/>
    <x v="1746"/>
    <x v="2"/>
    <x v="1"/>
    <x v="0"/>
  </r>
  <r>
    <x v="2197"/>
    <x v="4"/>
    <x v="0"/>
    <x v="3"/>
    <x v="0"/>
    <x v="1"/>
    <x v="48"/>
    <x v="2"/>
    <x v="1"/>
    <x v="7"/>
    <x v="1137"/>
    <x v="3"/>
    <x v="1"/>
    <x v="0"/>
  </r>
  <r>
    <x v="2941"/>
    <x v="4"/>
    <x v="0"/>
    <x v="3"/>
    <x v="1"/>
    <x v="1"/>
    <x v="125"/>
    <x v="2"/>
    <x v="1"/>
    <x v="7"/>
    <x v="627"/>
    <x v="3"/>
    <x v="1"/>
    <x v="0"/>
  </r>
  <r>
    <x v="1623"/>
    <x v="4"/>
    <x v="4"/>
    <x v="3"/>
    <x v="1"/>
    <x v="0"/>
    <x v="0"/>
    <x v="2"/>
    <x v="1"/>
    <x v="7"/>
    <x v="2890"/>
    <x v="3"/>
    <x v="1"/>
    <x v="0"/>
  </r>
  <r>
    <x v="1773"/>
    <x v="4"/>
    <x v="2"/>
    <x v="3"/>
    <x v="0"/>
    <x v="1"/>
    <x v="72"/>
    <x v="2"/>
    <x v="2"/>
    <x v="7"/>
    <x v="388"/>
    <x v="2"/>
    <x v="1"/>
    <x v="0"/>
  </r>
  <r>
    <x v="1207"/>
    <x v="4"/>
    <x v="2"/>
    <x v="0"/>
    <x v="0"/>
    <x v="1"/>
    <x v="41"/>
    <x v="4"/>
    <x v="4"/>
    <x v="7"/>
    <x v="1392"/>
    <x v="2"/>
    <x v="1"/>
    <x v="0"/>
  </r>
  <r>
    <x v="2018"/>
    <x v="4"/>
    <x v="4"/>
    <x v="3"/>
    <x v="0"/>
    <x v="1"/>
    <x v="39"/>
    <x v="2"/>
    <x v="2"/>
    <x v="7"/>
    <x v="1614"/>
    <x v="2"/>
    <x v="1"/>
    <x v="0"/>
  </r>
  <r>
    <x v="2267"/>
    <x v="4"/>
    <x v="4"/>
    <x v="0"/>
    <x v="2"/>
    <x v="1"/>
    <x v="45"/>
    <x v="4"/>
    <x v="4"/>
    <x v="7"/>
    <x v="614"/>
    <x v="3"/>
    <x v="1"/>
    <x v="0"/>
  </r>
  <r>
    <x v="2705"/>
    <x v="4"/>
    <x v="2"/>
    <x v="2"/>
    <x v="3"/>
    <x v="1"/>
    <x v="46"/>
    <x v="1"/>
    <x v="1"/>
    <x v="7"/>
    <x v="2298"/>
    <x v="3"/>
    <x v="1"/>
    <x v="0"/>
  </r>
  <r>
    <x v="2446"/>
    <x v="4"/>
    <x v="4"/>
    <x v="3"/>
    <x v="1"/>
    <x v="1"/>
    <x v="86"/>
    <x v="2"/>
    <x v="2"/>
    <x v="7"/>
    <x v="2006"/>
    <x v="2"/>
    <x v="1"/>
    <x v="0"/>
  </r>
  <r>
    <x v="2048"/>
    <x v="4"/>
    <x v="1"/>
    <x v="0"/>
    <x v="1"/>
    <x v="1"/>
    <x v="114"/>
    <x v="4"/>
    <x v="4"/>
    <x v="7"/>
    <x v="1315"/>
    <x v="3"/>
    <x v="1"/>
    <x v="0"/>
  </r>
  <r>
    <x v="1095"/>
    <x v="4"/>
    <x v="4"/>
    <x v="3"/>
    <x v="1"/>
    <x v="1"/>
    <x v="71"/>
    <x v="2"/>
    <x v="1"/>
    <x v="7"/>
    <x v="2862"/>
    <x v="3"/>
    <x v="1"/>
    <x v="0"/>
  </r>
  <r>
    <x v="2116"/>
    <x v="4"/>
    <x v="4"/>
    <x v="1"/>
    <x v="0"/>
    <x v="1"/>
    <x v="74"/>
    <x v="1"/>
    <x v="1"/>
    <x v="7"/>
    <x v="1155"/>
    <x v="3"/>
    <x v="1"/>
    <x v="0"/>
  </r>
  <r>
    <x v="1502"/>
    <x v="4"/>
    <x v="2"/>
    <x v="2"/>
    <x v="3"/>
    <x v="1"/>
    <x v="23"/>
    <x v="1"/>
    <x v="1"/>
    <x v="7"/>
    <x v="2906"/>
    <x v="2"/>
    <x v="1"/>
    <x v="0"/>
  </r>
  <r>
    <x v="2648"/>
    <x v="4"/>
    <x v="2"/>
    <x v="0"/>
    <x v="1"/>
    <x v="1"/>
    <x v="133"/>
    <x v="4"/>
    <x v="6"/>
    <x v="0"/>
    <x v="1599"/>
    <x v="1"/>
    <x v="0"/>
    <x v="2"/>
  </r>
  <r>
    <x v="1668"/>
    <x v="4"/>
    <x v="4"/>
    <x v="2"/>
    <x v="1"/>
    <x v="1"/>
    <x v="104"/>
    <x v="1"/>
    <x v="1"/>
    <x v="7"/>
    <x v="2649"/>
    <x v="2"/>
    <x v="1"/>
    <x v="0"/>
  </r>
  <r>
    <x v="2209"/>
    <x v="4"/>
    <x v="2"/>
    <x v="3"/>
    <x v="0"/>
    <x v="0"/>
    <x v="0"/>
    <x v="2"/>
    <x v="2"/>
    <x v="7"/>
    <x v="1740"/>
    <x v="2"/>
    <x v="1"/>
    <x v="0"/>
  </r>
  <r>
    <x v="2415"/>
    <x v="4"/>
    <x v="4"/>
    <x v="2"/>
    <x v="0"/>
    <x v="1"/>
    <x v="53"/>
    <x v="1"/>
    <x v="0"/>
    <x v="7"/>
    <x v="2538"/>
    <x v="3"/>
    <x v="1"/>
    <x v="0"/>
  </r>
  <r>
    <x v="2465"/>
    <x v="4"/>
    <x v="2"/>
    <x v="3"/>
    <x v="3"/>
    <x v="1"/>
    <x v="55"/>
    <x v="2"/>
    <x v="2"/>
    <x v="7"/>
    <x v="186"/>
    <x v="3"/>
    <x v="1"/>
    <x v="0"/>
  </r>
  <r>
    <x v="1351"/>
    <x v="4"/>
    <x v="4"/>
    <x v="0"/>
    <x v="1"/>
    <x v="1"/>
    <x v="161"/>
    <x v="4"/>
    <x v="6"/>
    <x v="1"/>
    <x v="487"/>
    <x v="1"/>
    <x v="0"/>
    <x v="2"/>
  </r>
  <r>
    <x v="1025"/>
    <x v="4"/>
    <x v="4"/>
    <x v="0"/>
    <x v="1"/>
    <x v="1"/>
    <x v="139"/>
    <x v="4"/>
    <x v="4"/>
    <x v="7"/>
    <x v="1286"/>
    <x v="3"/>
    <x v="1"/>
    <x v="0"/>
  </r>
  <r>
    <x v="1089"/>
    <x v="4"/>
    <x v="2"/>
    <x v="3"/>
    <x v="0"/>
    <x v="1"/>
    <x v="86"/>
    <x v="2"/>
    <x v="2"/>
    <x v="7"/>
    <x v="536"/>
    <x v="3"/>
    <x v="1"/>
    <x v="0"/>
  </r>
  <r>
    <x v="1810"/>
    <x v="4"/>
    <x v="1"/>
    <x v="2"/>
    <x v="1"/>
    <x v="1"/>
    <x v="135"/>
    <x v="1"/>
    <x v="1"/>
    <x v="7"/>
    <x v="2565"/>
    <x v="3"/>
    <x v="1"/>
    <x v="0"/>
  </r>
  <r>
    <x v="2681"/>
    <x v="4"/>
    <x v="4"/>
    <x v="3"/>
    <x v="0"/>
    <x v="1"/>
    <x v="100"/>
    <x v="2"/>
    <x v="1"/>
    <x v="7"/>
    <x v="1668"/>
    <x v="3"/>
    <x v="1"/>
    <x v="0"/>
  </r>
  <r>
    <x v="259"/>
    <x v="4"/>
    <x v="0"/>
    <x v="0"/>
    <x v="3"/>
    <x v="1"/>
    <x v="79"/>
    <x v="4"/>
    <x v="3"/>
    <x v="7"/>
    <x v="719"/>
    <x v="2"/>
    <x v="1"/>
    <x v="0"/>
  </r>
  <r>
    <x v="728"/>
    <x v="4"/>
    <x v="2"/>
    <x v="3"/>
    <x v="0"/>
    <x v="1"/>
    <x v="110"/>
    <x v="2"/>
    <x v="2"/>
    <x v="7"/>
    <x v="1210"/>
    <x v="2"/>
    <x v="1"/>
    <x v="0"/>
  </r>
  <r>
    <x v="974"/>
    <x v="4"/>
    <x v="1"/>
    <x v="2"/>
    <x v="0"/>
    <x v="1"/>
    <x v="32"/>
    <x v="1"/>
    <x v="1"/>
    <x v="7"/>
    <x v="2621"/>
    <x v="3"/>
    <x v="1"/>
    <x v="0"/>
  </r>
  <r>
    <x v="476"/>
    <x v="4"/>
    <x v="1"/>
    <x v="1"/>
    <x v="3"/>
    <x v="1"/>
    <x v="112"/>
    <x v="1"/>
    <x v="1"/>
    <x v="7"/>
    <x v="1540"/>
    <x v="2"/>
    <x v="1"/>
    <x v="0"/>
  </r>
  <r>
    <x v="2142"/>
    <x v="4"/>
    <x v="4"/>
    <x v="3"/>
    <x v="1"/>
    <x v="1"/>
    <x v="123"/>
    <x v="2"/>
    <x v="1"/>
    <x v="7"/>
    <x v="2573"/>
    <x v="2"/>
    <x v="1"/>
    <x v="0"/>
  </r>
  <r>
    <x v="49"/>
    <x v="4"/>
    <x v="1"/>
    <x v="3"/>
    <x v="1"/>
    <x v="1"/>
    <x v="70"/>
    <x v="2"/>
    <x v="3"/>
    <x v="3"/>
    <x v="574"/>
    <x v="1"/>
    <x v="0"/>
    <x v="1"/>
  </r>
  <r>
    <x v="1636"/>
    <x v="4"/>
    <x v="2"/>
    <x v="0"/>
    <x v="1"/>
    <x v="1"/>
    <x v="87"/>
    <x v="4"/>
    <x v="4"/>
    <x v="7"/>
    <x v="1584"/>
    <x v="2"/>
    <x v="1"/>
    <x v="0"/>
  </r>
  <r>
    <x v="508"/>
    <x v="4"/>
    <x v="3"/>
    <x v="0"/>
    <x v="1"/>
    <x v="0"/>
    <x v="0"/>
    <x v="4"/>
    <x v="4"/>
    <x v="7"/>
    <x v="359"/>
    <x v="3"/>
    <x v="1"/>
    <x v="0"/>
  </r>
  <r>
    <x v="2079"/>
    <x v="4"/>
    <x v="1"/>
    <x v="3"/>
    <x v="1"/>
    <x v="1"/>
    <x v="92"/>
    <x v="2"/>
    <x v="2"/>
    <x v="7"/>
    <x v="548"/>
    <x v="2"/>
    <x v="1"/>
    <x v="0"/>
  </r>
  <r>
    <x v="334"/>
    <x v="4"/>
    <x v="4"/>
    <x v="3"/>
    <x v="1"/>
    <x v="1"/>
    <x v="113"/>
    <x v="2"/>
    <x v="1"/>
    <x v="7"/>
    <x v="2292"/>
    <x v="2"/>
    <x v="1"/>
    <x v="0"/>
  </r>
  <r>
    <x v="1567"/>
    <x v="4"/>
    <x v="2"/>
    <x v="3"/>
    <x v="2"/>
    <x v="1"/>
    <x v="81"/>
    <x v="2"/>
    <x v="2"/>
    <x v="7"/>
    <x v="2199"/>
    <x v="3"/>
    <x v="1"/>
    <x v="0"/>
  </r>
  <r>
    <x v="2483"/>
    <x v="4"/>
    <x v="4"/>
    <x v="0"/>
    <x v="1"/>
    <x v="1"/>
    <x v="89"/>
    <x v="4"/>
    <x v="4"/>
    <x v="7"/>
    <x v="2318"/>
    <x v="3"/>
    <x v="1"/>
    <x v="0"/>
  </r>
  <r>
    <x v="501"/>
    <x v="4"/>
    <x v="2"/>
    <x v="2"/>
    <x v="1"/>
    <x v="1"/>
    <x v="79"/>
    <x v="1"/>
    <x v="1"/>
    <x v="7"/>
    <x v="2784"/>
    <x v="3"/>
    <x v="1"/>
    <x v="0"/>
  </r>
  <r>
    <x v="858"/>
    <x v="4"/>
    <x v="2"/>
    <x v="3"/>
    <x v="1"/>
    <x v="1"/>
    <x v="109"/>
    <x v="2"/>
    <x v="5"/>
    <x v="1"/>
    <x v="2279"/>
    <x v="1"/>
    <x v="0"/>
    <x v="3"/>
  </r>
  <r>
    <x v="2227"/>
    <x v="4"/>
    <x v="4"/>
    <x v="0"/>
    <x v="2"/>
    <x v="1"/>
    <x v="22"/>
    <x v="4"/>
    <x v="4"/>
    <x v="7"/>
    <x v="2112"/>
    <x v="3"/>
    <x v="1"/>
    <x v="0"/>
  </r>
  <r>
    <x v="332"/>
    <x v="4"/>
    <x v="2"/>
    <x v="2"/>
    <x v="0"/>
    <x v="0"/>
    <x v="0"/>
    <x v="1"/>
    <x v="1"/>
    <x v="7"/>
    <x v="2832"/>
    <x v="2"/>
    <x v="1"/>
    <x v="0"/>
  </r>
  <r>
    <x v="487"/>
    <x v="4"/>
    <x v="4"/>
    <x v="0"/>
    <x v="0"/>
    <x v="1"/>
    <x v="59"/>
    <x v="4"/>
    <x v="4"/>
    <x v="7"/>
    <x v="1974"/>
    <x v="2"/>
    <x v="1"/>
    <x v="0"/>
  </r>
  <r>
    <x v="285"/>
    <x v="4"/>
    <x v="4"/>
    <x v="2"/>
    <x v="3"/>
    <x v="1"/>
    <x v="139"/>
    <x v="1"/>
    <x v="1"/>
    <x v="7"/>
    <x v="2540"/>
    <x v="2"/>
    <x v="1"/>
    <x v="0"/>
  </r>
  <r>
    <x v="2393"/>
    <x v="4"/>
    <x v="2"/>
    <x v="3"/>
    <x v="1"/>
    <x v="1"/>
    <x v="72"/>
    <x v="2"/>
    <x v="1"/>
    <x v="7"/>
    <x v="1365"/>
    <x v="2"/>
    <x v="1"/>
    <x v="0"/>
  </r>
  <r>
    <x v="434"/>
    <x v="4"/>
    <x v="4"/>
    <x v="1"/>
    <x v="1"/>
    <x v="1"/>
    <x v="72"/>
    <x v="1"/>
    <x v="0"/>
    <x v="7"/>
    <x v="488"/>
    <x v="3"/>
    <x v="1"/>
    <x v="0"/>
  </r>
  <r>
    <x v="2860"/>
    <x v="4"/>
    <x v="4"/>
    <x v="1"/>
    <x v="0"/>
    <x v="1"/>
    <x v="58"/>
    <x v="1"/>
    <x v="0"/>
    <x v="7"/>
    <x v="1369"/>
    <x v="2"/>
    <x v="1"/>
    <x v="0"/>
  </r>
  <r>
    <x v="696"/>
    <x v="4"/>
    <x v="4"/>
    <x v="3"/>
    <x v="1"/>
    <x v="1"/>
    <x v="56"/>
    <x v="2"/>
    <x v="1"/>
    <x v="7"/>
    <x v="2727"/>
    <x v="2"/>
    <x v="1"/>
    <x v="0"/>
  </r>
  <r>
    <x v="1505"/>
    <x v="4"/>
    <x v="1"/>
    <x v="3"/>
    <x v="1"/>
    <x v="0"/>
    <x v="0"/>
    <x v="1"/>
    <x v="1"/>
    <x v="7"/>
    <x v="0"/>
    <x v="3"/>
    <x v="1"/>
    <x v="0"/>
  </r>
  <r>
    <x v="1763"/>
    <x v="4"/>
    <x v="0"/>
    <x v="1"/>
    <x v="1"/>
    <x v="1"/>
    <x v="222"/>
    <x v="1"/>
    <x v="1"/>
    <x v="7"/>
    <x v="671"/>
    <x v="2"/>
    <x v="1"/>
    <x v="0"/>
  </r>
  <r>
    <x v="1471"/>
    <x v="4"/>
    <x v="1"/>
    <x v="3"/>
    <x v="0"/>
    <x v="1"/>
    <x v="25"/>
    <x v="2"/>
    <x v="2"/>
    <x v="7"/>
    <x v="1817"/>
    <x v="3"/>
    <x v="1"/>
    <x v="0"/>
  </r>
  <r>
    <x v="1126"/>
    <x v="4"/>
    <x v="1"/>
    <x v="3"/>
    <x v="1"/>
    <x v="0"/>
    <x v="0"/>
    <x v="2"/>
    <x v="2"/>
    <x v="7"/>
    <x v="168"/>
    <x v="1"/>
    <x v="1"/>
    <x v="0"/>
  </r>
  <r>
    <x v="254"/>
    <x v="4"/>
    <x v="1"/>
    <x v="3"/>
    <x v="1"/>
    <x v="0"/>
    <x v="0"/>
    <x v="1"/>
    <x v="1"/>
    <x v="7"/>
    <x v="996"/>
    <x v="2"/>
    <x v="1"/>
    <x v="0"/>
  </r>
  <r>
    <x v="2510"/>
    <x v="4"/>
    <x v="4"/>
    <x v="3"/>
    <x v="0"/>
    <x v="0"/>
    <x v="0"/>
    <x v="1"/>
    <x v="1"/>
    <x v="7"/>
    <x v="316"/>
    <x v="2"/>
    <x v="1"/>
    <x v="0"/>
  </r>
  <r>
    <x v="990"/>
    <x v="4"/>
    <x v="3"/>
    <x v="3"/>
    <x v="1"/>
    <x v="1"/>
    <x v="68"/>
    <x v="2"/>
    <x v="4"/>
    <x v="1"/>
    <x v="1282"/>
    <x v="1"/>
    <x v="0"/>
    <x v="2"/>
  </r>
  <r>
    <x v="14"/>
    <x v="4"/>
    <x v="3"/>
    <x v="3"/>
    <x v="1"/>
    <x v="1"/>
    <x v="253"/>
    <x v="2"/>
    <x v="2"/>
    <x v="7"/>
    <x v="1851"/>
    <x v="3"/>
    <x v="1"/>
    <x v="0"/>
  </r>
  <r>
    <x v="1151"/>
    <x v="4"/>
    <x v="4"/>
    <x v="0"/>
    <x v="1"/>
    <x v="1"/>
    <x v="190"/>
    <x v="4"/>
    <x v="4"/>
    <x v="7"/>
    <x v="2022"/>
    <x v="3"/>
    <x v="1"/>
    <x v="0"/>
  </r>
  <r>
    <x v="2224"/>
    <x v="4"/>
    <x v="0"/>
    <x v="1"/>
    <x v="1"/>
    <x v="1"/>
    <x v="106"/>
    <x v="1"/>
    <x v="1"/>
    <x v="7"/>
    <x v="2150"/>
    <x v="3"/>
    <x v="1"/>
    <x v="0"/>
  </r>
  <r>
    <x v="2787"/>
    <x v="4"/>
    <x v="2"/>
    <x v="2"/>
    <x v="3"/>
    <x v="1"/>
    <x v="14"/>
    <x v="1"/>
    <x v="1"/>
    <x v="7"/>
    <x v="2928"/>
    <x v="3"/>
    <x v="1"/>
    <x v="0"/>
  </r>
  <r>
    <x v="2930"/>
    <x v="4"/>
    <x v="4"/>
    <x v="3"/>
    <x v="0"/>
    <x v="1"/>
    <x v="20"/>
    <x v="2"/>
    <x v="1"/>
    <x v="7"/>
    <x v="1914"/>
    <x v="3"/>
    <x v="1"/>
    <x v="0"/>
  </r>
  <r>
    <x v="1789"/>
    <x v="4"/>
    <x v="2"/>
    <x v="3"/>
    <x v="3"/>
    <x v="1"/>
    <x v="43"/>
    <x v="2"/>
    <x v="3"/>
    <x v="4"/>
    <x v="352"/>
    <x v="2"/>
    <x v="0"/>
    <x v="1"/>
  </r>
  <r>
    <x v="75"/>
    <x v="4"/>
    <x v="4"/>
    <x v="3"/>
    <x v="1"/>
    <x v="1"/>
    <x v="75"/>
    <x v="2"/>
    <x v="2"/>
    <x v="7"/>
    <x v="1468"/>
    <x v="3"/>
    <x v="1"/>
    <x v="0"/>
  </r>
  <r>
    <x v="1373"/>
    <x v="4"/>
    <x v="4"/>
    <x v="3"/>
    <x v="1"/>
    <x v="1"/>
    <x v="174"/>
    <x v="2"/>
    <x v="5"/>
    <x v="2"/>
    <x v="412"/>
    <x v="1"/>
    <x v="0"/>
    <x v="3"/>
  </r>
  <r>
    <x v="2722"/>
    <x v="4"/>
    <x v="4"/>
    <x v="3"/>
    <x v="0"/>
    <x v="1"/>
    <x v="67"/>
    <x v="2"/>
    <x v="2"/>
    <x v="7"/>
    <x v="641"/>
    <x v="2"/>
    <x v="1"/>
    <x v="0"/>
  </r>
  <r>
    <x v="2558"/>
    <x v="4"/>
    <x v="2"/>
    <x v="3"/>
    <x v="1"/>
    <x v="1"/>
    <x v="85"/>
    <x v="2"/>
    <x v="2"/>
    <x v="7"/>
    <x v="2620"/>
    <x v="2"/>
    <x v="1"/>
    <x v="0"/>
  </r>
  <r>
    <x v="1614"/>
    <x v="4"/>
    <x v="4"/>
    <x v="3"/>
    <x v="0"/>
    <x v="1"/>
    <x v="93"/>
    <x v="2"/>
    <x v="2"/>
    <x v="7"/>
    <x v="1625"/>
    <x v="2"/>
    <x v="1"/>
    <x v="0"/>
  </r>
  <r>
    <x v="502"/>
    <x v="4"/>
    <x v="4"/>
    <x v="2"/>
    <x v="0"/>
    <x v="0"/>
    <x v="0"/>
    <x v="1"/>
    <x v="1"/>
    <x v="7"/>
    <x v="2858"/>
    <x v="3"/>
    <x v="1"/>
    <x v="0"/>
  </r>
  <r>
    <x v="691"/>
    <x v="4"/>
    <x v="4"/>
    <x v="2"/>
    <x v="0"/>
    <x v="1"/>
    <x v="83"/>
    <x v="1"/>
    <x v="2"/>
    <x v="3"/>
    <x v="2709"/>
    <x v="2"/>
    <x v="0"/>
    <x v="1"/>
  </r>
  <r>
    <x v="497"/>
    <x v="4"/>
    <x v="4"/>
    <x v="3"/>
    <x v="3"/>
    <x v="1"/>
    <x v="86"/>
    <x v="2"/>
    <x v="5"/>
    <x v="3"/>
    <x v="816"/>
    <x v="2"/>
    <x v="0"/>
    <x v="3"/>
  </r>
  <r>
    <x v="2502"/>
    <x v="4"/>
    <x v="4"/>
    <x v="3"/>
    <x v="3"/>
    <x v="1"/>
    <x v="51"/>
    <x v="2"/>
    <x v="2"/>
    <x v="7"/>
    <x v="1212"/>
    <x v="2"/>
    <x v="1"/>
    <x v="0"/>
  </r>
  <r>
    <x v="1492"/>
    <x v="4"/>
    <x v="4"/>
    <x v="1"/>
    <x v="0"/>
    <x v="1"/>
    <x v="139"/>
    <x v="1"/>
    <x v="1"/>
    <x v="7"/>
    <x v="1219"/>
    <x v="2"/>
    <x v="1"/>
    <x v="0"/>
  </r>
  <r>
    <x v="1145"/>
    <x v="4"/>
    <x v="5"/>
    <x v="3"/>
    <x v="3"/>
    <x v="0"/>
    <x v="0"/>
    <x v="1"/>
    <x v="1"/>
    <x v="7"/>
    <x v="607"/>
    <x v="2"/>
    <x v="1"/>
    <x v="0"/>
  </r>
  <r>
    <x v="1847"/>
    <x v="4"/>
    <x v="4"/>
    <x v="3"/>
    <x v="0"/>
    <x v="1"/>
    <x v="73"/>
    <x v="2"/>
    <x v="2"/>
    <x v="7"/>
    <x v="2272"/>
    <x v="2"/>
    <x v="1"/>
    <x v="0"/>
  </r>
  <r>
    <x v="493"/>
    <x v="4"/>
    <x v="0"/>
    <x v="3"/>
    <x v="0"/>
    <x v="1"/>
    <x v="37"/>
    <x v="2"/>
    <x v="2"/>
    <x v="7"/>
    <x v="373"/>
    <x v="3"/>
    <x v="1"/>
    <x v="0"/>
  </r>
  <r>
    <x v="467"/>
    <x v="4"/>
    <x v="1"/>
    <x v="3"/>
    <x v="0"/>
    <x v="0"/>
    <x v="0"/>
    <x v="1"/>
    <x v="1"/>
    <x v="7"/>
    <x v="458"/>
    <x v="2"/>
    <x v="1"/>
    <x v="0"/>
  </r>
  <r>
    <x v="2478"/>
    <x v="4"/>
    <x v="3"/>
    <x v="3"/>
    <x v="3"/>
    <x v="1"/>
    <x v="160"/>
    <x v="2"/>
    <x v="2"/>
    <x v="7"/>
    <x v="786"/>
    <x v="3"/>
    <x v="1"/>
    <x v="0"/>
  </r>
  <r>
    <x v="2999"/>
    <x v="4"/>
    <x v="2"/>
    <x v="1"/>
    <x v="0"/>
    <x v="1"/>
    <x v="102"/>
    <x v="1"/>
    <x v="1"/>
    <x v="7"/>
    <x v="573"/>
    <x v="2"/>
    <x v="1"/>
    <x v="0"/>
  </r>
  <r>
    <x v="723"/>
    <x v="4"/>
    <x v="5"/>
    <x v="3"/>
    <x v="3"/>
    <x v="1"/>
    <x v="102"/>
    <x v="2"/>
    <x v="2"/>
    <x v="7"/>
    <x v="1524"/>
    <x v="2"/>
    <x v="1"/>
    <x v="0"/>
  </r>
  <r>
    <x v="597"/>
    <x v="4"/>
    <x v="1"/>
    <x v="3"/>
    <x v="0"/>
    <x v="1"/>
    <x v="186"/>
    <x v="2"/>
    <x v="2"/>
    <x v="7"/>
    <x v="1328"/>
    <x v="2"/>
    <x v="1"/>
    <x v="0"/>
  </r>
  <r>
    <x v="1597"/>
    <x v="4"/>
    <x v="5"/>
    <x v="0"/>
    <x v="1"/>
    <x v="0"/>
    <x v="0"/>
    <x v="4"/>
    <x v="4"/>
    <x v="7"/>
    <x v="1419"/>
    <x v="3"/>
    <x v="1"/>
    <x v="0"/>
  </r>
  <r>
    <x v="1823"/>
    <x v="4"/>
    <x v="4"/>
    <x v="3"/>
    <x v="0"/>
    <x v="1"/>
    <x v="62"/>
    <x v="2"/>
    <x v="2"/>
    <x v="7"/>
    <x v="2214"/>
    <x v="2"/>
    <x v="1"/>
    <x v="0"/>
  </r>
  <r>
    <x v="578"/>
    <x v="4"/>
    <x v="4"/>
    <x v="3"/>
    <x v="0"/>
    <x v="0"/>
    <x v="0"/>
    <x v="1"/>
    <x v="0"/>
    <x v="7"/>
    <x v="1935"/>
    <x v="3"/>
    <x v="1"/>
    <x v="0"/>
  </r>
  <r>
    <x v="2864"/>
    <x v="4"/>
    <x v="4"/>
    <x v="0"/>
    <x v="0"/>
    <x v="0"/>
    <x v="0"/>
    <x v="3"/>
    <x v="3"/>
    <x v="7"/>
    <x v="63"/>
    <x v="3"/>
    <x v="1"/>
    <x v="0"/>
  </r>
  <r>
    <x v="2782"/>
    <x v="4"/>
    <x v="4"/>
    <x v="3"/>
    <x v="2"/>
    <x v="1"/>
    <x v="58"/>
    <x v="2"/>
    <x v="2"/>
    <x v="7"/>
    <x v="2186"/>
    <x v="3"/>
    <x v="1"/>
    <x v="0"/>
  </r>
  <r>
    <x v="2484"/>
    <x v="4"/>
    <x v="4"/>
    <x v="0"/>
    <x v="1"/>
    <x v="1"/>
    <x v="81"/>
    <x v="4"/>
    <x v="3"/>
    <x v="7"/>
    <x v="653"/>
    <x v="3"/>
    <x v="1"/>
    <x v="0"/>
  </r>
  <r>
    <x v="1821"/>
    <x v="4"/>
    <x v="3"/>
    <x v="3"/>
    <x v="2"/>
    <x v="1"/>
    <x v="86"/>
    <x v="2"/>
    <x v="2"/>
    <x v="7"/>
    <x v="226"/>
    <x v="3"/>
    <x v="1"/>
    <x v="0"/>
  </r>
  <r>
    <x v="317"/>
    <x v="4"/>
    <x v="4"/>
    <x v="3"/>
    <x v="3"/>
    <x v="1"/>
    <x v="97"/>
    <x v="2"/>
    <x v="1"/>
    <x v="7"/>
    <x v="419"/>
    <x v="3"/>
    <x v="1"/>
    <x v="0"/>
  </r>
  <r>
    <x v="1208"/>
    <x v="4"/>
    <x v="2"/>
    <x v="3"/>
    <x v="1"/>
    <x v="1"/>
    <x v="77"/>
    <x v="2"/>
    <x v="2"/>
    <x v="7"/>
    <x v="2380"/>
    <x v="3"/>
    <x v="1"/>
    <x v="0"/>
  </r>
  <r>
    <x v="1578"/>
    <x v="4"/>
    <x v="2"/>
    <x v="3"/>
    <x v="1"/>
    <x v="1"/>
    <x v="82"/>
    <x v="2"/>
    <x v="4"/>
    <x v="1"/>
    <x v="1695"/>
    <x v="2"/>
    <x v="0"/>
    <x v="2"/>
  </r>
  <r>
    <x v="1716"/>
    <x v="4"/>
    <x v="5"/>
    <x v="3"/>
    <x v="2"/>
    <x v="1"/>
    <x v="6"/>
    <x v="2"/>
    <x v="1"/>
    <x v="7"/>
    <x v="1592"/>
    <x v="3"/>
    <x v="1"/>
    <x v="0"/>
  </r>
  <r>
    <x v="2060"/>
    <x v="4"/>
    <x v="3"/>
    <x v="3"/>
    <x v="1"/>
    <x v="1"/>
    <x v="176"/>
    <x v="2"/>
    <x v="2"/>
    <x v="7"/>
    <x v="648"/>
    <x v="2"/>
    <x v="1"/>
    <x v="0"/>
  </r>
  <r>
    <x v="2128"/>
    <x v="4"/>
    <x v="4"/>
    <x v="1"/>
    <x v="0"/>
    <x v="1"/>
    <x v="36"/>
    <x v="1"/>
    <x v="1"/>
    <x v="7"/>
    <x v="2248"/>
    <x v="3"/>
    <x v="1"/>
    <x v="0"/>
  </r>
  <r>
    <x v="1696"/>
    <x v="4"/>
    <x v="4"/>
    <x v="1"/>
    <x v="1"/>
    <x v="1"/>
    <x v="61"/>
    <x v="1"/>
    <x v="4"/>
    <x v="4"/>
    <x v="1719"/>
    <x v="1"/>
    <x v="0"/>
    <x v="3"/>
  </r>
  <r>
    <x v="1896"/>
    <x v="4"/>
    <x v="3"/>
    <x v="3"/>
    <x v="0"/>
    <x v="1"/>
    <x v="65"/>
    <x v="2"/>
    <x v="2"/>
    <x v="7"/>
    <x v="2047"/>
    <x v="2"/>
    <x v="1"/>
    <x v="0"/>
  </r>
  <r>
    <x v="2190"/>
    <x v="4"/>
    <x v="4"/>
    <x v="0"/>
    <x v="1"/>
    <x v="1"/>
    <x v="71"/>
    <x v="4"/>
    <x v="4"/>
    <x v="7"/>
    <x v="1972"/>
    <x v="3"/>
    <x v="1"/>
    <x v="0"/>
  </r>
  <r>
    <x v="1440"/>
    <x v="4"/>
    <x v="1"/>
    <x v="3"/>
    <x v="3"/>
    <x v="0"/>
    <x v="0"/>
    <x v="2"/>
    <x v="2"/>
    <x v="7"/>
    <x v="1108"/>
    <x v="2"/>
    <x v="1"/>
    <x v="0"/>
  </r>
  <r>
    <x v="248"/>
    <x v="4"/>
    <x v="0"/>
    <x v="2"/>
    <x v="1"/>
    <x v="1"/>
    <x v="180"/>
    <x v="1"/>
    <x v="0"/>
    <x v="7"/>
    <x v="2626"/>
    <x v="2"/>
    <x v="1"/>
    <x v="0"/>
  </r>
  <r>
    <x v="938"/>
    <x v="4"/>
    <x v="4"/>
    <x v="3"/>
    <x v="0"/>
    <x v="1"/>
    <x v="82"/>
    <x v="2"/>
    <x v="1"/>
    <x v="7"/>
    <x v="1206"/>
    <x v="2"/>
    <x v="1"/>
    <x v="0"/>
  </r>
  <r>
    <x v="2611"/>
    <x v="4"/>
    <x v="4"/>
    <x v="3"/>
    <x v="0"/>
    <x v="0"/>
    <x v="0"/>
    <x v="1"/>
    <x v="1"/>
    <x v="7"/>
    <x v="33"/>
    <x v="3"/>
    <x v="1"/>
    <x v="0"/>
  </r>
  <r>
    <x v="1580"/>
    <x v="4"/>
    <x v="4"/>
    <x v="1"/>
    <x v="1"/>
    <x v="0"/>
    <x v="0"/>
    <x v="0"/>
    <x v="0"/>
    <x v="7"/>
    <x v="3"/>
    <x v="2"/>
    <x v="1"/>
    <x v="0"/>
  </r>
  <r>
    <x v="1799"/>
    <x v="4"/>
    <x v="4"/>
    <x v="3"/>
    <x v="0"/>
    <x v="0"/>
    <x v="0"/>
    <x v="1"/>
    <x v="1"/>
    <x v="7"/>
    <x v="49"/>
    <x v="3"/>
    <x v="1"/>
    <x v="0"/>
  </r>
  <r>
    <x v="2536"/>
    <x v="4"/>
    <x v="2"/>
    <x v="3"/>
    <x v="1"/>
    <x v="0"/>
    <x v="0"/>
    <x v="1"/>
    <x v="1"/>
    <x v="7"/>
    <x v="694"/>
    <x v="2"/>
    <x v="1"/>
    <x v="0"/>
  </r>
  <r>
    <x v="741"/>
    <x v="4"/>
    <x v="2"/>
    <x v="0"/>
    <x v="0"/>
    <x v="1"/>
    <x v="11"/>
    <x v="4"/>
    <x v="4"/>
    <x v="7"/>
    <x v="1337"/>
    <x v="3"/>
    <x v="1"/>
    <x v="0"/>
  </r>
  <r>
    <x v="2229"/>
    <x v="4"/>
    <x v="4"/>
    <x v="3"/>
    <x v="0"/>
    <x v="1"/>
    <x v="48"/>
    <x v="2"/>
    <x v="2"/>
    <x v="7"/>
    <x v="2254"/>
    <x v="2"/>
    <x v="1"/>
    <x v="0"/>
  </r>
  <r>
    <x v="1092"/>
    <x v="4"/>
    <x v="0"/>
    <x v="3"/>
    <x v="1"/>
    <x v="0"/>
    <x v="0"/>
    <x v="1"/>
    <x v="1"/>
    <x v="7"/>
    <x v="69"/>
    <x v="2"/>
    <x v="1"/>
    <x v="0"/>
  </r>
  <r>
    <x v="1774"/>
    <x v="4"/>
    <x v="2"/>
    <x v="0"/>
    <x v="1"/>
    <x v="1"/>
    <x v="56"/>
    <x v="4"/>
    <x v="4"/>
    <x v="7"/>
    <x v="2020"/>
    <x v="3"/>
    <x v="1"/>
    <x v="0"/>
  </r>
  <r>
    <x v="1881"/>
    <x v="4"/>
    <x v="4"/>
    <x v="3"/>
    <x v="0"/>
    <x v="1"/>
    <x v="14"/>
    <x v="2"/>
    <x v="1"/>
    <x v="7"/>
    <x v="207"/>
    <x v="2"/>
    <x v="1"/>
    <x v="0"/>
  </r>
  <r>
    <x v="1804"/>
    <x v="4"/>
    <x v="4"/>
    <x v="0"/>
    <x v="0"/>
    <x v="1"/>
    <x v="126"/>
    <x v="4"/>
    <x v="4"/>
    <x v="7"/>
    <x v="2408"/>
    <x v="2"/>
    <x v="1"/>
    <x v="0"/>
  </r>
  <r>
    <x v="2907"/>
    <x v="4"/>
    <x v="1"/>
    <x v="0"/>
    <x v="1"/>
    <x v="1"/>
    <x v="67"/>
    <x v="4"/>
    <x v="7"/>
    <x v="4"/>
    <x v="1696"/>
    <x v="2"/>
    <x v="0"/>
    <x v="3"/>
  </r>
  <r>
    <x v="1430"/>
    <x v="4"/>
    <x v="2"/>
    <x v="3"/>
    <x v="1"/>
    <x v="1"/>
    <x v="114"/>
    <x v="2"/>
    <x v="1"/>
    <x v="7"/>
    <x v="1149"/>
    <x v="2"/>
    <x v="1"/>
    <x v="0"/>
  </r>
  <r>
    <x v="2697"/>
    <x v="4"/>
    <x v="0"/>
    <x v="3"/>
    <x v="0"/>
    <x v="1"/>
    <x v="8"/>
    <x v="2"/>
    <x v="2"/>
    <x v="7"/>
    <x v="157"/>
    <x v="2"/>
    <x v="1"/>
    <x v="0"/>
  </r>
  <r>
    <x v="154"/>
    <x v="4"/>
    <x v="4"/>
    <x v="0"/>
    <x v="1"/>
    <x v="1"/>
    <x v="87"/>
    <x v="4"/>
    <x v="6"/>
    <x v="0"/>
    <x v="183"/>
    <x v="1"/>
    <x v="0"/>
    <x v="2"/>
  </r>
  <r>
    <x v="2758"/>
    <x v="4"/>
    <x v="4"/>
    <x v="1"/>
    <x v="0"/>
    <x v="0"/>
    <x v="0"/>
    <x v="0"/>
    <x v="0"/>
    <x v="7"/>
    <x v="86"/>
    <x v="2"/>
    <x v="1"/>
    <x v="0"/>
  </r>
  <r>
    <x v="227"/>
    <x v="4"/>
    <x v="4"/>
    <x v="2"/>
    <x v="1"/>
    <x v="1"/>
    <x v="122"/>
    <x v="1"/>
    <x v="1"/>
    <x v="7"/>
    <x v="2544"/>
    <x v="3"/>
    <x v="1"/>
    <x v="0"/>
  </r>
  <r>
    <x v="1226"/>
    <x v="4"/>
    <x v="1"/>
    <x v="2"/>
    <x v="1"/>
    <x v="1"/>
    <x v="178"/>
    <x v="1"/>
    <x v="1"/>
    <x v="7"/>
    <x v="2397"/>
    <x v="2"/>
    <x v="1"/>
    <x v="0"/>
  </r>
  <r>
    <x v="954"/>
    <x v="4"/>
    <x v="4"/>
    <x v="3"/>
    <x v="3"/>
    <x v="1"/>
    <x v="64"/>
    <x v="2"/>
    <x v="2"/>
    <x v="7"/>
    <x v="1257"/>
    <x v="2"/>
    <x v="1"/>
    <x v="0"/>
  </r>
  <r>
    <x v="1820"/>
    <x v="4"/>
    <x v="4"/>
    <x v="3"/>
    <x v="3"/>
    <x v="1"/>
    <x v="30"/>
    <x v="2"/>
    <x v="3"/>
    <x v="2"/>
    <x v="320"/>
    <x v="2"/>
    <x v="0"/>
    <x v="1"/>
  </r>
  <r>
    <x v="926"/>
    <x v="4"/>
    <x v="1"/>
    <x v="3"/>
    <x v="0"/>
    <x v="1"/>
    <x v="36"/>
    <x v="2"/>
    <x v="2"/>
    <x v="7"/>
    <x v="2027"/>
    <x v="3"/>
    <x v="1"/>
    <x v="0"/>
  </r>
  <r>
    <x v="2367"/>
    <x v="4"/>
    <x v="4"/>
    <x v="2"/>
    <x v="1"/>
    <x v="0"/>
    <x v="0"/>
    <x v="0"/>
    <x v="0"/>
    <x v="7"/>
    <x v="2570"/>
    <x v="3"/>
    <x v="1"/>
    <x v="0"/>
  </r>
  <r>
    <x v="907"/>
    <x v="4"/>
    <x v="4"/>
    <x v="3"/>
    <x v="1"/>
    <x v="1"/>
    <x v="127"/>
    <x v="2"/>
    <x v="2"/>
    <x v="7"/>
    <x v="1332"/>
    <x v="3"/>
    <x v="1"/>
    <x v="0"/>
  </r>
  <r>
    <x v="401"/>
    <x v="4"/>
    <x v="4"/>
    <x v="3"/>
    <x v="1"/>
    <x v="1"/>
    <x v="177"/>
    <x v="2"/>
    <x v="5"/>
    <x v="5"/>
    <x v="2235"/>
    <x v="1"/>
    <x v="0"/>
    <x v="3"/>
  </r>
  <r>
    <x v="2677"/>
    <x v="4"/>
    <x v="2"/>
    <x v="3"/>
    <x v="0"/>
    <x v="1"/>
    <x v="25"/>
    <x v="2"/>
    <x v="2"/>
    <x v="7"/>
    <x v="897"/>
    <x v="2"/>
    <x v="1"/>
    <x v="0"/>
  </r>
  <r>
    <x v="2644"/>
    <x v="4"/>
    <x v="1"/>
    <x v="0"/>
    <x v="0"/>
    <x v="1"/>
    <x v="33"/>
    <x v="4"/>
    <x v="3"/>
    <x v="7"/>
    <x v="1352"/>
    <x v="2"/>
    <x v="1"/>
    <x v="0"/>
  </r>
  <r>
    <x v="1726"/>
    <x v="4"/>
    <x v="1"/>
    <x v="2"/>
    <x v="1"/>
    <x v="0"/>
    <x v="0"/>
    <x v="1"/>
    <x v="1"/>
    <x v="7"/>
    <x v="2625"/>
    <x v="2"/>
    <x v="1"/>
    <x v="0"/>
  </r>
  <r>
    <x v="319"/>
    <x v="4"/>
    <x v="1"/>
    <x v="3"/>
    <x v="0"/>
    <x v="1"/>
    <x v="40"/>
    <x v="2"/>
    <x v="5"/>
    <x v="3"/>
    <x v="2320"/>
    <x v="0"/>
    <x v="0"/>
    <x v="3"/>
  </r>
  <r>
    <x v="647"/>
    <x v="4"/>
    <x v="4"/>
    <x v="3"/>
    <x v="1"/>
    <x v="0"/>
    <x v="0"/>
    <x v="1"/>
    <x v="1"/>
    <x v="7"/>
    <x v="37"/>
    <x v="3"/>
    <x v="1"/>
    <x v="0"/>
  </r>
  <r>
    <x v="888"/>
    <x v="4"/>
    <x v="1"/>
    <x v="3"/>
    <x v="1"/>
    <x v="1"/>
    <x v="127"/>
    <x v="2"/>
    <x v="2"/>
    <x v="7"/>
    <x v="496"/>
    <x v="4"/>
    <x v="1"/>
    <x v="0"/>
  </r>
  <r>
    <x v="875"/>
    <x v="4"/>
    <x v="4"/>
    <x v="0"/>
    <x v="0"/>
    <x v="1"/>
    <x v="38"/>
    <x v="4"/>
    <x v="4"/>
    <x v="7"/>
    <x v="384"/>
    <x v="2"/>
    <x v="1"/>
    <x v="0"/>
  </r>
  <r>
    <x v="651"/>
    <x v="4"/>
    <x v="1"/>
    <x v="1"/>
    <x v="1"/>
    <x v="1"/>
    <x v="159"/>
    <x v="1"/>
    <x v="1"/>
    <x v="7"/>
    <x v="2476"/>
    <x v="3"/>
    <x v="1"/>
    <x v="0"/>
  </r>
  <r>
    <x v="2995"/>
    <x v="4"/>
    <x v="5"/>
    <x v="2"/>
    <x v="3"/>
    <x v="0"/>
    <x v="0"/>
    <x v="1"/>
    <x v="0"/>
    <x v="7"/>
    <x v="2837"/>
    <x v="2"/>
    <x v="1"/>
    <x v="0"/>
  </r>
  <r>
    <x v="1641"/>
    <x v="4"/>
    <x v="1"/>
    <x v="0"/>
    <x v="1"/>
    <x v="1"/>
    <x v="113"/>
    <x v="4"/>
    <x v="4"/>
    <x v="7"/>
    <x v="188"/>
    <x v="3"/>
    <x v="1"/>
    <x v="0"/>
  </r>
  <r>
    <x v="2929"/>
    <x v="4"/>
    <x v="0"/>
    <x v="0"/>
    <x v="1"/>
    <x v="1"/>
    <x v="53"/>
    <x v="4"/>
    <x v="7"/>
    <x v="0"/>
    <x v="154"/>
    <x v="3"/>
    <x v="0"/>
    <x v="3"/>
  </r>
  <r>
    <x v="803"/>
    <x v="4"/>
    <x v="1"/>
    <x v="0"/>
    <x v="0"/>
    <x v="1"/>
    <x v="34"/>
    <x v="4"/>
    <x v="4"/>
    <x v="7"/>
    <x v="2104"/>
    <x v="3"/>
    <x v="1"/>
    <x v="0"/>
  </r>
  <r>
    <x v="2970"/>
    <x v="4"/>
    <x v="4"/>
    <x v="2"/>
    <x v="1"/>
    <x v="1"/>
    <x v="94"/>
    <x v="1"/>
    <x v="4"/>
    <x v="4"/>
    <x v="2610"/>
    <x v="1"/>
    <x v="0"/>
    <x v="3"/>
  </r>
  <r>
    <x v="1584"/>
    <x v="4"/>
    <x v="4"/>
    <x v="1"/>
    <x v="0"/>
    <x v="1"/>
    <x v="27"/>
    <x v="1"/>
    <x v="1"/>
    <x v="7"/>
    <x v="1703"/>
    <x v="2"/>
    <x v="1"/>
    <x v="0"/>
  </r>
  <r>
    <x v="918"/>
    <x v="4"/>
    <x v="4"/>
    <x v="3"/>
    <x v="1"/>
    <x v="1"/>
    <x v="76"/>
    <x v="2"/>
    <x v="1"/>
    <x v="7"/>
    <x v="1189"/>
    <x v="3"/>
    <x v="1"/>
    <x v="0"/>
  </r>
  <r>
    <x v="353"/>
    <x v="4"/>
    <x v="4"/>
    <x v="2"/>
    <x v="1"/>
    <x v="1"/>
    <x v="91"/>
    <x v="1"/>
    <x v="1"/>
    <x v="7"/>
    <x v="2535"/>
    <x v="3"/>
    <x v="1"/>
    <x v="0"/>
  </r>
  <r>
    <x v="2696"/>
    <x v="4"/>
    <x v="1"/>
    <x v="3"/>
    <x v="3"/>
    <x v="0"/>
    <x v="0"/>
    <x v="1"/>
    <x v="1"/>
    <x v="7"/>
    <x v="2109"/>
    <x v="3"/>
    <x v="1"/>
    <x v="0"/>
  </r>
  <r>
    <x v="964"/>
    <x v="4"/>
    <x v="4"/>
    <x v="1"/>
    <x v="0"/>
    <x v="1"/>
    <x v="69"/>
    <x v="1"/>
    <x v="0"/>
    <x v="7"/>
    <x v="1415"/>
    <x v="2"/>
    <x v="1"/>
    <x v="0"/>
  </r>
  <r>
    <x v="1664"/>
    <x v="4"/>
    <x v="4"/>
    <x v="3"/>
    <x v="1"/>
    <x v="1"/>
    <x v="120"/>
    <x v="2"/>
    <x v="2"/>
    <x v="7"/>
    <x v="2126"/>
    <x v="2"/>
    <x v="1"/>
    <x v="0"/>
  </r>
  <r>
    <x v="1677"/>
    <x v="4"/>
    <x v="4"/>
    <x v="3"/>
    <x v="0"/>
    <x v="1"/>
    <x v="100"/>
    <x v="2"/>
    <x v="2"/>
    <x v="7"/>
    <x v="2264"/>
    <x v="3"/>
    <x v="1"/>
    <x v="0"/>
  </r>
  <r>
    <x v="2314"/>
    <x v="4"/>
    <x v="4"/>
    <x v="3"/>
    <x v="1"/>
    <x v="1"/>
    <x v="96"/>
    <x v="2"/>
    <x v="2"/>
    <x v="7"/>
    <x v="1045"/>
    <x v="2"/>
    <x v="1"/>
    <x v="0"/>
  </r>
  <r>
    <x v="1832"/>
    <x v="4"/>
    <x v="4"/>
    <x v="3"/>
    <x v="1"/>
    <x v="1"/>
    <x v="61"/>
    <x v="2"/>
    <x v="2"/>
    <x v="7"/>
    <x v="1044"/>
    <x v="3"/>
    <x v="1"/>
    <x v="0"/>
  </r>
  <r>
    <x v="2391"/>
    <x v="4"/>
    <x v="4"/>
    <x v="3"/>
    <x v="1"/>
    <x v="1"/>
    <x v="119"/>
    <x v="2"/>
    <x v="5"/>
    <x v="4"/>
    <x v="1513"/>
    <x v="1"/>
    <x v="0"/>
    <x v="3"/>
  </r>
  <r>
    <x v="1953"/>
    <x v="4"/>
    <x v="5"/>
    <x v="1"/>
    <x v="1"/>
    <x v="1"/>
    <x v="128"/>
    <x v="1"/>
    <x v="1"/>
    <x v="7"/>
    <x v="585"/>
    <x v="2"/>
    <x v="1"/>
    <x v="0"/>
  </r>
  <r>
    <x v="770"/>
    <x v="4"/>
    <x v="1"/>
    <x v="3"/>
    <x v="1"/>
    <x v="1"/>
    <x v="63"/>
    <x v="2"/>
    <x v="2"/>
    <x v="7"/>
    <x v="1005"/>
    <x v="3"/>
    <x v="1"/>
    <x v="0"/>
  </r>
  <r>
    <x v="1385"/>
    <x v="4"/>
    <x v="4"/>
    <x v="0"/>
    <x v="1"/>
    <x v="1"/>
    <x v="170"/>
    <x v="4"/>
    <x v="4"/>
    <x v="7"/>
    <x v="2537"/>
    <x v="2"/>
    <x v="1"/>
    <x v="0"/>
  </r>
  <r>
    <x v="473"/>
    <x v="4"/>
    <x v="0"/>
    <x v="3"/>
    <x v="2"/>
    <x v="1"/>
    <x v="35"/>
    <x v="2"/>
    <x v="1"/>
    <x v="7"/>
    <x v="1173"/>
    <x v="3"/>
    <x v="1"/>
    <x v="0"/>
  </r>
  <r>
    <x v="1407"/>
    <x v="4"/>
    <x v="1"/>
    <x v="3"/>
    <x v="3"/>
    <x v="1"/>
    <x v="15"/>
    <x v="2"/>
    <x v="2"/>
    <x v="7"/>
    <x v="667"/>
    <x v="3"/>
    <x v="1"/>
    <x v="0"/>
  </r>
  <r>
    <x v="1754"/>
    <x v="4"/>
    <x v="4"/>
    <x v="0"/>
    <x v="1"/>
    <x v="1"/>
    <x v="156"/>
    <x v="4"/>
    <x v="4"/>
    <x v="7"/>
    <x v="1620"/>
    <x v="2"/>
    <x v="1"/>
    <x v="0"/>
  </r>
  <r>
    <x v="2576"/>
    <x v="4"/>
    <x v="4"/>
    <x v="3"/>
    <x v="3"/>
    <x v="1"/>
    <x v="73"/>
    <x v="2"/>
    <x v="2"/>
    <x v="7"/>
    <x v="2815"/>
    <x v="3"/>
    <x v="1"/>
    <x v="0"/>
  </r>
  <r>
    <x v="840"/>
    <x v="4"/>
    <x v="4"/>
    <x v="3"/>
    <x v="2"/>
    <x v="1"/>
    <x v="77"/>
    <x v="2"/>
    <x v="2"/>
    <x v="7"/>
    <x v="2194"/>
    <x v="3"/>
    <x v="1"/>
    <x v="0"/>
  </r>
  <r>
    <x v="291"/>
    <x v="4"/>
    <x v="2"/>
    <x v="3"/>
    <x v="1"/>
    <x v="1"/>
    <x v="103"/>
    <x v="2"/>
    <x v="2"/>
    <x v="7"/>
    <x v="98"/>
    <x v="2"/>
    <x v="1"/>
    <x v="0"/>
  </r>
  <r>
    <x v="2095"/>
    <x v="4"/>
    <x v="4"/>
    <x v="3"/>
    <x v="1"/>
    <x v="1"/>
    <x v="90"/>
    <x v="2"/>
    <x v="4"/>
    <x v="4"/>
    <x v="2116"/>
    <x v="1"/>
    <x v="0"/>
    <x v="2"/>
  </r>
  <r>
    <x v="768"/>
    <x v="4"/>
    <x v="1"/>
    <x v="1"/>
    <x v="2"/>
    <x v="0"/>
    <x v="0"/>
    <x v="0"/>
    <x v="0"/>
    <x v="7"/>
    <x v="196"/>
    <x v="2"/>
    <x v="1"/>
    <x v="0"/>
  </r>
  <r>
    <x v="2359"/>
    <x v="4"/>
    <x v="4"/>
    <x v="0"/>
    <x v="1"/>
    <x v="1"/>
    <x v="116"/>
    <x v="4"/>
    <x v="4"/>
    <x v="7"/>
    <x v="2357"/>
    <x v="3"/>
    <x v="1"/>
    <x v="0"/>
  </r>
  <r>
    <x v="3"/>
    <x v="4"/>
    <x v="0"/>
    <x v="3"/>
    <x v="0"/>
    <x v="0"/>
    <x v="0"/>
    <x v="1"/>
    <x v="1"/>
    <x v="7"/>
    <x v="528"/>
    <x v="3"/>
    <x v="1"/>
    <x v="0"/>
  </r>
  <r>
    <x v="554"/>
    <x v="4"/>
    <x v="1"/>
    <x v="1"/>
    <x v="0"/>
    <x v="0"/>
    <x v="0"/>
    <x v="1"/>
    <x v="1"/>
    <x v="7"/>
    <x v="447"/>
    <x v="2"/>
    <x v="1"/>
    <x v="0"/>
  </r>
  <r>
    <x v="942"/>
    <x v="4"/>
    <x v="4"/>
    <x v="1"/>
    <x v="1"/>
    <x v="1"/>
    <x v="57"/>
    <x v="1"/>
    <x v="4"/>
    <x v="3"/>
    <x v="532"/>
    <x v="1"/>
    <x v="0"/>
    <x v="3"/>
  </r>
  <r>
    <x v="1542"/>
    <x v="4"/>
    <x v="4"/>
    <x v="3"/>
    <x v="0"/>
    <x v="1"/>
    <x v="88"/>
    <x v="2"/>
    <x v="2"/>
    <x v="7"/>
    <x v="192"/>
    <x v="3"/>
    <x v="1"/>
    <x v="0"/>
  </r>
  <r>
    <x v="955"/>
    <x v="4"/>
    <x v="3"/>
    <x v="3"/>
    <x v="0"/>
    <x v="1"/>
    <x v="106"/>
    <x v="2"/>
    <x v="2"/>
    <x v="7"/>
    <x v="2856"/>
    <x v="3"/>
    <x v="1"/>
    <x v="0"/>
  </r>
  <r>
    <x v="1192"/>
    <x v="4"/>
    <x v="4"/>
    <x v="0"/>
    <x v="2"/>
    <x v="1"/>
    <x v="31"/>
    <x v="4"/>
    <x v="4"/>
    <x v="7"/>
    <x v="1878"/>
    <x v="2"/>
    <x v="1"/>
    <x v="0"/>
  </r>
  <r>
    <x v="2322"/>
    <x v="4"/>
    <x v="0"/>
    <x v="0"/>
    <x v="1"/>
    <x v="1"/>
    <x v="192"/>
    <x v="4"/>
    <x v="4"/>
    <x v="7"/>
    <x v="1565"/>
    <x v="2"/>
    <x v="1"/>
    <x v="0"/>
  </r>
  <r>
    <x v="712"/>
    <x v="4"/>
    <x v="2"/>
    <x v="3"/>
    <x v="2"/>
    <x v="1"/>
    <x v="64"/>
    <x v="2"/>
    <x v="2"/>
    <x v="7"/>
    <x v="486"/>
    <x v="3"/>
    <x v="1"/>
    <x v="0"/>
  </r>
  <r>
    <x v="999"/>
    <x v="4"/>
    <x v="2"/>
    <x v="0"/>
    <x v="1"/>
    <x v="1"/>
    <x v="70"/>
    <x v="4"/>
    <x v="4"/>
    <x v="7"/>
    <x v="744"/>
    <x v="2"/>
    <x v="1"/>
    <x v="0"/>
  </r>
  <r>
    <x v="290"/>
    <x v="4"/>
    <x v="4"/>
    <x v="1"/>
    <x v="1"/>
    <x v="1"/>
    <x v="89"/>
    <x v="1"/>
    <x v="1"/>
    <x v="7"/>
    <x v="547"/>
    <x v="2"/>
    <x v="1"/>
    <x v="0"/>
  </r>
  <r>
    <x v="2675"/>
    <x v="4"/>
    <x v="1"/>
    <x v="3"/>
    <x v="3"/>
    <x v="1"/>
    <x v="52"/>
    <x v="2"/>
    <x v="2"/>
    <x v="7"/>
    <x v="954"/>
    <x v="2"/>
    <x v="1"/>
    <x v="0"/>
  </r>
  <r>
    <x v="2562"/>
    <x v="4"/>
    <x v="2"/>
    <x v="3"/>
    <x v="1"/>
    <x v="1"/>
    <x v="104"/>
    <x v="2"/>
    <x v="2"/>
    <x v="7"/>
    <x v="1232"/>
    <x v="2"/>
    <x v="1"/>
    <x v="0"/>
  </r>
  <r>
    <x v="929"/>
    <x v="4"/>
    <x v="4"/>
    <x v="3"/>
    <x v="1"/>
    <x v="1"/>
    <x v="75"/>
    <x v="2"/>
    <x v="2"/>
    <x v="7"/>
    <x v="1453"/>
    <x v="3"/>
    <x v="1"/>
    <x v="0"/>
  </r>
  <r>
    <x v="772"/>
    <x v="4"/>
    <x v="1"/>
    <x v="3"/>
    <x v="0"/>
    <x v="1"/>
    <x v="18"/>
    <x v="2"/>
    <x v="2"/>
    <x v="7"/>
    <x v="2259"/>
    <x v="3"/>
    <x v="1"/>
    <x v="0"/>
  </r>
  <r>
    <x v="1744"/>
    <x v="4"/>
    <x v="5"/>
    <x v="1"/>
    <x v="0"/>
    <x v="0"/>
    <x v="0"/>
    <x v="1"/>
    <x v="0"/>
    <x v="7"/>
    <x v="618"/>
    <x v="2"/>
    <x v="1"/>
    <x v="0"/>
  </r>
  <r>
    <x v="2531"/>
    <x v="4"/>
    <x v="1"/>
    <x v="3"/>
    <x v="3"/>
    <x v="1"/>
    <x v="9"/>
    <x v="2"/>
    <x v="2"/>
    <x v="7"/>
    <x v="1138"/>
    <x v="2"/>
    <x v="1"/>
    <x v="0"/>
  </r>
  <r>
    <x v="439"/>
    <x v="4"/>
    <x v="4"/>
    <x v="3"/>
    <x v="1"/>
    <x v="1"/>
    <x v="100"/>
    <x v="2"/>
    <x v="2"/>
    <x v="7"/>
    <x v="2339"/>
    <x v="2"/>
    <x v="1"/>
    <x v="0"/>
  </r>
  <r>
    <x v="814"/>
    <x v="4"/>
    <x v="2"/>
    <x v="3"/>
    <x v="1"/>
    <x v="1"/>
    <x v="86"/>
    <x v="2"/>
    <x v="2"/>
    <x v="7"/>
    <x v="2764"/>
    <x v="2"/>
    <x v="1"/>
    <x v="0"/>
  </r>
  <r>
    <x v="1860"/>
    <x v="4"/>
    <x v="2"/>
    <x v="3"/>
    <x v="0"/>
    <x v="1"/>
    <x v="71"/>
    <x v="2"/>
    <x v="2"/>
    <x v="7"/>
    <x v="2282"/>
    <x v="2"/>
    <x v="1"/>
    <x v="0"/>
  </r>
  <r>
    <x v="279"/>
    <x v="4"/>
    <x v="4"/>
    <x v="1"/>
    <x v="1"/>
    <x v="1"/>
    <x v="148"/>
    <x v="1"/>
    <x v="1"/>
    <x v="7"/>
    <x v="639"/>
    <x v="2"/>
    <x v="1"/>
    <x v="0"/>
  </r>
  <r>
    <x v="1409"/>
    <x v="4"/>
    <x v="4"/>
    <x v="3"/>
    <x v="3"/>
    <x v="1"/>
    <x v="36"/>
    <x v="2"/>
    <x v="2"/>
    <x v="7"/>
    <x v="2690"/>
    <x v="3"/>
    <x v="1"/>
    <x v="0"/>
  </r>
  <r>
    <x v="156"/>
    <x v="4"/>
    <x v="4"/>
    <x v="1"/>
    <x v="1"/>
    <x v="1"/>
    <x v="207"/>
    <x v="1"/>
    <x v="0"/>
    <x v="7"/>
    <x v="1813"/>
    <x v="3"/>
    <x v="1"/>
    <x v="0"/>
  </r>
  <r>
    <x v="2007"/>
    <x v="4"/>
    <x v="4"/>
    <x v="0"/>
    <x v="1"/>
    <x v="1"/>
    <x v="59"/>
    <x v="4"/>
    <x v="4"/>
    <x v="7"/>
    <x v="2158"/>
    <x v="3"/>
    <x v="1"/>
    <x v="0"/>
  </r>
  <r>
    <x v="1712"/>
    <x v="4"/>
    <x v="4"/>
    <x v="3"/>
    <x v="1"/>
    <x v="1"/>
    <x v="75"/>
    <x v="2"/>
    <x v="2"/>
    <x v="7"/>
    <x v="1679"/>
    <x v="2"/>
    <x v="1"/>
    <x v="0"/>
  </r>
  <r>
    <x v="2027"/>
    <x v="4"/>
    <x v="4"/>
    <x v="0"/>
    <x v="3"/>
    <x v="1"/>
    <x v="112"/>
    <x v="4"/>
    <x v="4"/>
    <x v="7"/>
    <x v="1121"/>
    <x v="2"/>
    <x v="1"/>
    <x v="0"/>
  </r>
  <r>
    <x v="2731"/>
    <x v="4"/>
    <x v="2"/>
    <x v="3"/>
    <x v="3"/>
    <x v="1"/>
    <x v="37"/>
    <x v="2"/>
    <x v="2"/>
    <x v="7"/>
    <x v="1493"/>
    <x v="3"/>
    <x v="1"/>
    <x v="0"/>
  </r>
  <r>
    <x v="2056"/>
    <x v="4"/>
    <x v="4"/>
    <x v="3"/>
    <x v="1"/>
    <x v="1"/>
    <x v="85"/>
    <x v="2"/>
    <x v="2"/>
    <x v="7"/>
    <x v="1325"/>
    <x v="2"/>
    <x v="1"/>
    <x v="0"/>
  </r>
  <r>
    <x v="2894"/>
    <x v="4"/>
    <x v="1"/>
    <x v="1"/>
    <x v="0"/>
    <x v="1"/>
    <x v="17"/>
    <x v="1"/>
    <x v="1"/>
    <x v="7"/>
    <x v="2067"/>
    <x v="1"/>
    <x v="1"/>
    <x v="0"/>
  </r>
  <r>
    <x v="1901"/>
    <x v="4"/>
    <x v="4"/>
    <x v="3"/>
    <x v="1"/>
    <x v="0"/>
    <x v="0"/>
    <x v="2"/>
    <x v="2"/>
    <x v="7"/>
    <x v="2424"/>
    <x v="2"/>
    <x v="1"/>
    <x v="0"/>
  </r>
  <r>
    <x v="1651"/>
    <x v="4"/>
    <x v="1"/>
    <x v="0"/>
    <x v="0"/>
    <x v="1"/>
    <x v="42"/>
    <x v="4"/>
    <x v="3"/>
    <x v="7"/>
    <x v="645"/>
    <x v="3"/>
    <x v="1"/>
    <x v="0"/>
  </r>
  <r>
    <x v="257"/>
    <x v="4"/>
    <x v="4"/>
    <x v="3"/>
    <x v="0"/>
    <x v="0"/>
    <x v="0"/>
    <x v="1"/>
    <x v="0"/>
    <x v="7"/>
    <x v="1882"/>
    <x v="3"/>
    <x v="1"/>
    <x v="0"/>
  </r>
  <r>
    <x v="661"/>
    <x v="4"/>
    <x v="4"/>
    <x v="3"/>
    <x v="1"/>
    <x v="1"/>
    <x v="90"/>
    <x v="2"/>
    <x v="2"/>
    <x v="7"/>
    <x v="2187"/>
    <x v="2"/>
    <x v="1"/>
    <x v="0"/>
  </r>
  <r>
    <x v="2082"/>
    <x v="4"/>
    <x v="4"/>
    <x v="1"/>
    <x v="0"/>
    <x v="1"/>
    <x v="38"/>
    <x v="1"/>
    <x v="1"/>
    <x v="7"/>
    <x v="911"/>
    <x v="2"/>
    <x v="1"/>
    <x v="0"/>
  </r>
  <r>
    <x v="430"/>
    <x v="4"/>
    <x v="4"/>
    <x v="3"/>
    <x v="3"/>
    <x v="1"/>
    <x v="22"/>
    <x v="2"/>
    <x v="2"/>
    <x v="7"/>
    <x v="447"/>
    <x v="3"/>
    <x v="1"/>
    <x v="0"/>
  </r>
  <r>
    <x v="1514"/>
    <x v="4"/>
    <x v="2"/>
    <x v="1"/>
    <x v="0"/>
    <x v="1"/>
    <x v="60"/>
    <x v="1"/>
    <x v="0"/>
    <x v="7"/>
    <x v="1099"/>
    <x v="3"/>
    <x v="1"/>
    <x v="0"/>
  </r>
  <r>
    <x v="55"/>
    <x v="4"/>
    <x v="1"/>
    <x v="3"/>
    <x v="0"/>
    <x v="0"/>
    <x v="0"/>
    <x v="1"/>
    <x v="1"/>
    <x v="7"/>
    <x v="115"/>
    <x v="2"/>
    <x v="1"/>
    <x v="0"/>
  </r>
  <r>
    <x v="16"/>
    <x v="4"/>
    <x v="4"/>
    <x v="3"/>
    <x v="0"/>
    <x v="1"/>
    <x v="41"/>
    <x v="2"/>
    <x v="1"/>
    <x v="7"/>
    <x v="2551"/>
    <x v="3"/>
    <x v="1"/>
    <x v="0"/>
  </r>
  <r>
    <x v="2106"/>
    <x v="4"/>
    <x v="1"/>
    <x v="3"/>
    <x v="0"/>
    <x v="1"/>
    <x v="117"/>
    <x v="2"/>
    <x v="2"/>
    <x v="7"/>
    <x v="2156"/>
    <x v="3"/>
    <x v="1"/>
    <x v="0"/>
  </r>
  <r>
    <x v="2343"/>
    <x v="4"/>
    <x v="5"/>
    <x v="1"/>
    <x v="3"/>
    <x v="1"/>
    <x v="65"/>
    <x v="1"/>
    <x v="1"/>
    <x v="7"/>
    <x v="731"/>
    <x v="3"/>
    <x v="1"/>
    <x v="0"/>
  </r>
  <r>
    <x v="2991"/>
    <x v="4"/>
    <x v="3"/>
    <x v="0"/>
    <x v="2"/>
    <x v="1"/>
    <x v="53"/>
    <x v="4"/>
    <x v="4"/>
    <x v="7"/>
    <x v="1544"/>
    <x v="3"/>
    <x v="1"/>
    <x v="0"/>
  </r>
  <r>
    <x v="2450"/>
    <x v="4"/>
    <x v="4"/>
    <x v="3"/>
    <x v="1"/>
    <x v="0"/>
    <x v="0"/>
    <x v="1"/>
    <x v="1"/>
    <x v="7"/>
    <x v="106"/>
    <x v="3"/>
    <x v="1"/>
    <x v="0"/>
  </r>
  <r>
    <x v="1534"/>
    <x v="4"/>
    <x v="4"/>
    <x v="0"/>
    <x v="3"/>
    <x v="1"/>
    <x v="44"/>
    <x v="4"/>
    <x v="4"/>
    <x v="7"/>
    <x v="2274"/>
    <x v="2"/>
    <x v="1"/>
    <x v="0"/>
  </r>
  <r>
    <x v="889"/>
    <x v="4"/>
    <x v="1"/>
    <x v="3"/>
    <x v="1"/>
    <x v="1"/>
    <x v="122"/>
    <x v="2"/>
    <x v="2"/>
    <x v="7"/>
    <x v="1611"/>
    <x v="3"/>
    <x v="1"/>
    <x v="0"/>
  </r>
  <r>
    <x v="1327"/>
    <x v="4"/>
    <x v="2"/>
    <x v="3"/>
    <x v="1"/>
    <x v="1"/>
    <x v="151"/>
    <x v="2"/>
    <x v="1"/>
    <x v="7"/>
    <x v="2546"/>
    <x v="3"/>
    <x v="1"/>
    <x v="0"/>
  </r>
  <r>
    <x v="1672"/>
    <x v="4"/>
    <x v="1"/>
    <x v="3"/>
    <x v="1"/>
    <x v="0"/>
    <x v="0"/>
    <x v="2"/>
    <x v="2"/>
    <x v="7"/>
    <x v="817"/>
    <x v="2"/>
    <x v="1"/>
    <x v="0"/>
  </r>
  <r>
    <x v="2354"/>
    <x v="4"/>
    <x v="1"/>
    <x v="3"/>
    <x v="1"/>
    <x v="1"/>
    <x v="73"/>
    <x v="2"/>
    <x v="2"/>
    <x v="7"/>
    <x v="1930"/>
    <x v="2"/>
    <x v="1"/>
    <x v="0"/>
  </r>
  <r>
    <x v="1583"/>
    <x v="4"/>
    <x v="4"/>
    <x v="3"/>
    <x v="0"/>
    <x v="1"/>
    <x v="9"/>
    <x v="2"/>
    <x v="2"/>
    <x v="7"/>
    <x v="2394"/>
    <x v="3"/>
    <x v="1"/>
    <x v="0"/>
  </r>
  <r>
    <x v="1516"/>
    <x v="4"/>
    <x v="4"/>
    <x v="3"/>
    <x v="1"/>
    <x v="1"/>
    <x v="70"/>
    <x v="2"/>
    <x v="2"/>
    <x v="7"/>
    <x v="1141"/>
    <x v="2"/>
    <x v="1"/>
    <x v="0"/>
  </r>
  <r>
    <x v="852"/>
    <x v="4"/>
    <x v="1"/>
    <x v="1"/>
    <x v="1"/>
    <x v="1"/>
    <x v="99"/>
    <x v="1"/>
    <x v="1"/>
    <x v="7"/>
    <x v="2353"/>
    <x v="2"/>
    <x v="1"/>
    <x v="0"/>
  </r>
  <r>
    <x v="1289"/>
    <x v="4"/>
    <x v="2"/>
    <x v="2"/>
    <x v="3"/>
    <x v="0"/>
    <x v="0"/>
    <x v="1"/>
    <x v="1"/>
    <x v="7"/>
    <x v="2607"/>
    <x v="3"/>
    <x v="1"/>
    <x v="0"/>
  </r>
  <r>
    <x v="2591"/>
    <x v="4"/>
    <x v="3"/>
    <x v="3"/>
    <x v="0"/>
    <x v="1"/>
    <x v="37"/>
    <x v="2"/>
    <x v="2"/>
    <x v="7"/>
    <x v="1017"/>
    <x v="3"/>
    <x v="1"/>
    <x v="0"/>
  </r>
  <r>
    <x v="1076"/>
    <x v="4"/>
    <x v="4"/>
    <x v="3"/>
    <x v="1"/>
    <x v="1"/>
    <x v="185"/>
    <x v="2"/>
    <x v="2"/>
    <x v="7"/>
    <x v="1109"/>
    <x v="3"/>
    <x v="1"/>
    <x v="0"/>
  </r>
  <r>
    <x v="1808"/>
    <x v="4"/>
    <x v="4"/>
    <x v="3"/>
    <x v="0"/>
    <x v="1"/>
    <x v="74"/>
    <x v="2"/>
    <x v="2"/>
    <x v="7"/>
    <x v="242"/>
    <x v="3"/>
    <x v="1"/>
    <x v="0"/>
  </r>
  <r>
    <x v="1815"/>
    <x v="4"/>
    <x v="2"/>
    <x v="0"/>
    <x v="3"/>
    <x v="1"/>
    <x v="90"/>
    <x v="4"/>
    <x v="4"/>
    <x v="7"/>
    <x v="713"/>
    <x v="2"/>
    <x v="1"/>
    <x v="0"/>
  </r>
  <r>
    <x v="821"/>
    <x v="4"/>
    <x v="0"/>
    <x v="3"/>
    <x v="1"/>
    <x v="1"/>
    <x v="97"/>
    <x v="2"/>
    <x v="5"/>
    <x v="5"/>
    <x v="647"/>
    <x v="2"/>
    <x v="0"/>
    <x v="3"/>
  </r>
  <r>
    <x v="735"/>
    <x v="4"/>
    <x v="2"/>
    <x v="3"/>
    <x v="1"/>
    <x v="1"/>
    <x v="92"/>
    <x v="2"/>
    <x v="1"/>
    <x v="7"/>
    <x v="1477"/>
    <x v="2"/>
    <x v="1"/>
    <x v="0"/>
  </r>
  <r>
    <x v="2162"/>
    <x v="4"/>
    <x v="0"/>
    <x v="1"/>
    <x v="0"/>
    <x v="1"/>
    <x v="46"/>
    <x v="1"/>
    <x v="1"/>
    <x v="7"/>
    <x v="2125"/>
    <x v="2"/>
    <x v="1"/>
    <x v="0"/>
  </r>
  <r>
    <x v="2682"/>
    <x v="4"/>
    <x v="3"/>
    <x v="3"/>
    <x v="2"/>
    <x v="1"/>
    <x v="68"/>
    <x v="2"/>
    <x v="2"/>
    <x v="7"/>
    <x v="2322"/>
    <x v="2"/>
    <x v="1"/>
    <x v="0"/>
  </r>
  <r>
    <x v="2418"/>
    <x v="4"/>
    <x v="2"/>
    <x v="3"/>
    <x v="0"/>
    <x v="1"/>
    <x v="73"/>
    <x v="2"/>
    <x v="2"/>
    <x v="7"/>
    <x v="939"/>
    <x v="2"/>
    <x v="1"/>
    <x v="0"/>
  </r>
  <r>
    <x v="2624"/>
    <x v="4"/>
    <x v="1"/>
    <x v="3"/>
    <x v="3"/>
    <x v="0"/>
    <x v="0"/>
    <x v="2"/>
    <x v="2"/>
    <x v="7"/>
    <x v="625"/>
    <x v="3"/>
    <x v="1"/>
    <x v="0"/>
  </r>
  <r>
    <x v="1525"/>
    <x v="4"/>
    <x v="3"/>
    <x v="0"/>
    <x v="1"/>
    <x v="1"/>
    <x v="272"/>
    <x v="4"/>
    <x v="4"/>
    <x v="7"/>
    <x v="2155"/>
    <x v="3"/>
    <x v="1"/>
    <x v="0"/>
  </r>
  <r>
    <x v="2376"/>
    <x v="4"/>
    <x v="4"/>
    <x v="3"/>
    <x v="1"/>
    <x v="1"/>
    <x v="106"/>
    <x v="2"/>
    <x v="4"/>
    <x v="6"/>
    <x v="1729"/>
    <x v="2"/>
    <x v="0"/>
    <x v="2"/>
  </r>
  <r>
    <x v="215"/>
    <x v="4"/>
    <x v="4"/>
    <x v="3"/>
    <x v="1"/>
    <x v="0"/>
    <x v="0"/>
    <x v="1"/>
    <x v="1"/>
    <x v="7"/>
    <x v="1233"/>
    <x v="3"/>
    <x v="1"/>
    <x v="0"/>
  </r>
  <r>
    <x v="2272"/>
    <x v="4"/>
    <x v="1"/>
    <x v="3"/>
    <x v="1"/>
    <x v="0"/>
    <x v="0"/>
    <x v="2"/>
    <x v="2"/>
    <x v="7"/>
    <x v="913"/>
    <x v="2"/>
    <x v="1"/>
    <x v="0"/>
  </r>
  <r>
    <x v="2785"/>
    <x v="4"/>
    <x v="0"/>
    <x v="3"/>
    <x v="1"/>
    <x v="0"/>
    <x v="0"/>
    <x v="1"/>
    <x v="1"/>
    <x v="7"/>
    <x v="104"/>
    <x v="2"/>
    <x v="1"/>
    <x v="0"/>
  </r>
  <r>
    <x v="1655"/>
    <x v="4"/>
    <x v="4"/>
    <x v="2"/>
    <x v="1"/>
    <x v="1"/>
    <x v="73"/>
    <x v="1"/>
    <x v="1"/>
    <x v="7"/>
    <x v="2715"/>
    <x v="3"/>
    <x v="1"/>
    <x v="0"/>
  </r>
  <r>
    <x v="1873"/>
    <x v="4"/>
    <x v="4"/>
    <x v="2"/>
    <x v="1"/>
    <x v="1"/>
    <x v="91"/>
    <x v="1"/>
    <x v="1"/>
    <x v="7"/>
    <x v="2660"/>
    <x v="2"/>
    <x v="1"/>
    <x v="0"/>
  </r>
  <r>
    <x v="1603"/>
    <x v="4"/>
    <x v="4"/>
    <x v="0"/>
    <x v="0"/>
    <x v="0"/>
    <x v="0"/>
    <x v="3"/>
    <x v="3"/>
    <x v="7"/>
    <x v="2631"/>
    <x v="2"/>
    <x v="1"/>
    <x v="0"/>
  </r>
  <r>
    <x v="1239"/>
    <x v="4"/>
    <x v="4"/>
    <x v="0"/>
    <x v="2"/>
    <x v="1"/>
    <x v="62"/>
    <x v="4"/>
    <x v="4"/>
    <x v="7"/>
    <x v="1770"/>
    <x v="3"/>
    <x v="1"/>
    <x v="0"/>
  </r>
  <r>
    <x v="1902"/>
    <x v="4"/>
    <x v="4"/>
    <x v="3"/>
    <x v="1"/>
    <x v="0"/>
    <x v="0"/>
    <x v="1"/>
    <x v="1"/>
    <x v="7"/>
    <x v="1950"/>
    <x v="3"/>
    <x v="1"/>
    <x v="0"/>
  </r>
  <r>
    <x v="61"/>
    <x v="4"/>
    <x v="1"/>
    <x v="0"/>
    <x v="3"/>
    <x v="0"/>
    <x v="0"/>
    <x v="4"/>
    <x v="4"/>
    <x v="7"/>
    <x v="1302"/>
    <x v="3"/>
    <x v="1"/>
    <x v="0"/>
  </r>
  <r>
    <x v="474"/>
    <x v="4"/>
    <x v="5"/>
    <x v="1"/>
    <x v="1"/>
    <x v="1"/>
    <x v="111"/>
    <x v="1"/>
    <x v="1"/>
    <x v="7"/>
    <x v="1976"/>
    <x v="3"/>
    <x v="1"/>
    <x v="0"/>
  </r>
  <r>
    <x v="174"/>
    <x v="4"/>
    <x v="2"/>
    <x v="2"/>
    <x v="1"/>
    <x v="0"/>
    <x v="0"/>
    <x v="0"/>
    <x v="0"/>
    <x v="7"/>
    <x v="2548"/>
    <x v="3"/>
    <x v="1"/>
    <x v="0"/>
  </r>
  <r>
    <x v="2659"/>
    <x v="4"/>
    <x v="1"/>
    <x v="3"/>
    <x v="0"/>
    <x v="1"/>
    <x v="63"/>
    <x v="2"/>
    <x v="2"/>
    <x v="7"/>
    <x v="1267"/>
    <x v="3"/>
    <x v="1"/>
    <x v="0"/>
  </r>
  <r>
    <x v="2380"/>
    <x v="4"/>
    <x v="4"/>
    <x v="3"/>
    <x v="1"/>
    <x v="1"/>
    <x v="228"/>
    <x v="2"/>
    <x v="4"/>
    <x v="0"/>
    <x v="1224"/>
    <x v="1"/>
    <x v="0"/>
    <x v="2"/>
  </r>
  <r>
    <x v="2972"/>
    <x v="4"/>
    <x v="1"/>
    <x v="1"/>
    <x v="3"/>
    <x v="1"/>
    <x v="53"/>
    <x v="1"/>
    <x v="1"/>
    <x v="7"/>
    <x v="841"/>
    <x v="3"/>
    <x v="1"/>
    <x v="0"/>
  </r>
  <r>
    <x v="2816"/>
    <x v="4"/>
    <x v="4"/>
    <x v="3"/>
    <x v="1"/>
    <x v="0"/>
    <x v="0"/>
    <x v="2"/>
    <x v="2"/>
    <x v="7"/>
    <x v="831"/>
    <x v="2"/>
    <x v="1"/>
    <x v="0"/>
  </r>
  <r>
    <x v="468"/>
    <x v="4"/>
    <x v="4"/>
    <x v="3"/>
    <x v="1"/>
    <x v="0"/>
    <x v="0"/>
    <x v="1"/>
    <x v="1"/>
    <x v="7"/>
    <x v="84"/>
    <x v="2"/>
    <x v="1"/>
    <x v="0"/>
  </r>
  <r>
    <x v="1790"/>
    <x v="4"/>
    <x v="4"/>
    <x v="1"/>
    <x v="1"/>
    <x v="1"/>
    <x v="162"/>
    <x v="1"/>
    <x v="1"/>
    <x v="7"/>
    <x v="1646"/>
    <x v="2"/>
    <x v="1"/>
    <x v="0"/>
  </r>
  <r>
    <x v="1666"/>
    <x v="4"/>
    <x v="4"/>
    <x v="1"/>
    <x v="1"/>
    <x v="0"/>
    <x v="0"/>
    <x v="0"/>
    <x v="0"/>
    <x v="7"/>
    <x v="1634"/>
    <x v="3"/>
    <x v="1"/>
    <x v="0"/>
  </r>
  <r>
    <x v="294"/>
    <x v="4"/>
    <x v="1"/>
    <x v="3"/>
    <x v="1"/>
    <x v="1"/>
    <x v="104"/>
    <x v="2"/>
    <x v="1"/>
    <x v="7"/>
    <x v="1250"/>
    <x v="2"/>
    <x v="1"/>
    <x v="0"/>
  </r>
  <r>
    <x v="1812"/>
    <x v="4"/>
    <x v="2"/>
    <x v="3"/>
    <x v="0"/>
    <x v="0"/>
    <x v="0"/>
    <x v="2"/>
    <x v="2"/>
    <x v="7"/>
    <x v="2659"/>
    <x v="3"/>
    <x v="1"/>
    <x v="0"/>
  </r>
  <r>
    <x v="73"/>
    <x v="4"/>
    <x v="4"/>
    <x v="0"/>
    <x v="3"/>
    <x v="1"/>
    <x v="49"/>
    <x v="4"/>
    <x v="4"/>
    <x v="7"/>
    <x v="1537"/>
    <x v="3"/>
    <x v="1"/>
    <x v="0"/>
  </r>
  <r>
    <x v="2830"/>
    <x v="4"/>
    <x v="4"/>
    <x v="1"/>
    <x v="1"/>
    <x v="0"/>
    <x v="0"/>
    <x v="0"/>
    <x v="0"/>
    <x v="7"/>
    <x v="623"/>
    <x v="3"/>
    <x v="1"/>
    <x v="0"/>
  </r>
  <r>
    <x v="681"/>
    <x v="4"/>
    <x v="0"/>
    <x v="0"/>
    <x v="1"/>
    <x v="1"/>
    <x v="62"/>
    <x v="4"/>
    <x v="4"/>
    <x v="7"/>
    <x v="1311"/>
    <x v="2"/>
    <x v="1"/>
    <x v="0"/>
  </r>
  <r>
    <x v="2101"/>
    <x v="4"/>
    <x v="4"/>
    <x v="3"/>
    <x v="0"/>
    <x v="1"/>
    <x v="27"/>
    <x v="2"/>
    <x v="2"/>
    <x v="7"/>
    <x v="2925"/>
    <x v="3"/>
    <x v="1"/>
    <x v="0"/>
  </r>
  <r>
    <x v="2131"/>
    <x v="4"/>
    <x v="3"/>
    <x v="3"/>
    <x v="2"/>
    <x v="0"/>
    <x v="0"/>
    <x v="1"/>
    <x v="1"/>
    <x v="7"/>
    <x v="47"/>
    <x v="3"/>
    <x v="1"/>
    <x v="0"/>
  </r>
  <r>
    <x v="753"/>
    <x v="4"/>
    <x v="4"/>
    <x v="0"/>
    <x v="3"/>
    <x v="1"/>
    <x v="7"/>
    <x v="4"/>
    <x v="4"/>
    <x v="7"/>
    <x v="282"/>
    <x v="2"/>
    <x v="1"/>
    <x v="0"/>
  </r>
  <r>
    <x v="2022"/>
    <x v="4"/>
    <x v="4"/>
    <x v="1"/>
    <x v="3"/>
    <x v="1"/>
    <x v="94"/>
    <x v="1"/>
    <x v="1"/>
    <x v="7"/>
    <x v="921"/>
    <x v="3"/>
    <x v="1"/>
    <x v="0"/>
  </r>
  <r>
    <x v="2910"/>
    <x v="4"/>
    <x v="4"/>
    <x v="3"/>
    <x v="1"/>
    <x v="1"/>
    <x v="69"/>
    <x v="2"/>
    <x v="2"/>
    <x v="7"/>
    <x v="2807"/>
    <x v="3"/>
    <x v="1"/>
    <x v="0"/>
  </r>
  <r>
    <x v="1456"/>
    <x v="4"/>
    <x v="2"/>
    <x v="0"/>
    <x v="3"/>
    <x v="1"/>
    <x v="57"/>
    <x v="4"/>
    <x v="5"/>
    <x v="1"/>
    <x v="1891"/>
    <x v="2"/>
    <x v="0"/>
    <x v="1"/>
  </r>
  <r>
    <x v="557"/>
    <x v="4"/>
    <x v="5"/>
    <x v="3"/>
    <x v="1"/>
    <x v="1"/>
    <x v="111"/>
    <x v="2"/>
    <x v="2"/>
    <x v="7"/>
    <x v="602"/>
    <x v="2"/>
    <x v="1"/>
    <x v="0"/>
  </r>
  <r>
    <x v="105"/>
    <x v="4"/>
    <x v="2"/>
    <x v="3"/>
    <x v="3"/>
    <x v="0"/>
    <x v="0"/>
    <x v="1"/>
    <x v="0"/>
    <x v="7"/>
    <x v="12"/>
    <x v="2"/>
    <x v="1"/>
    <x v="0"/>
  </r>
  <r>
    <x v="599"/>
    <x v="4"/>
    <x v="1"/>
    <x v="1"/>
    <x v="3"/>
    <x v="0"/>
    <x v="0"/>
    <x v="0"/>
    <x v="0"/>
    <x v="7"/>
    <x v="1120"/>
    <x v="2"/>
    <x v="1"/>
    <x v="0"/>
  </r>
  <r>
    <x v="198"/>
    <x v="4"/>
    <x v="2"/>
    <x v="0"/>
    <x v="1"/>
    <x v="0"/>
    <x v="0"/>
    <x v="4"/>
    <x v="7"/>
    <x v="0"/>
    <x v="2314"/>
    <x v="2"/>
    <x v="0"/>
    <x v="3"/>
  </r>
  <r>
    <x v="1305"/>
    <x v="4"/>
    <x v="4"/>
    <x v="3"/>
    <x v="1"/>
    <x v="1"/>
    <x v="82"/>
    <x v="2"/>
    <x v="2"/>
    <x v="7"/>
    <x v="2325"/>
    <x v="2"/>
    <x v="1"/>
    <x v="0"/>
  </r>
  <r>
    <x v="2821"/>
    <x v="4"/>
    <x v="4"/>
    <x v="0"/>
    <x v="1"/>
    <x v="1"/>
    <x v="196"/>
    <x v="4"/>
    <x v="4"/>
    <x v="7"/>
    <x v="2771"/>
    <x v="3"/>
    <x v="1"/>
    <x v="0"/>
  </r>
  <r>
    <x v="123"/>
    <x v="4"/>
    <x v="2"/>
    <x v="3"/>
    <x v="1"/>
    <x v="1"/>
    <x v="159"/>
    <x v="2"/>
    <x v="2"/>
    <x v="7"/>
    <x v="2071"/>
    <x v="2"/>
    <x v="1"/>
    <x v="0"/>
  </r>
  <r>
    <x v="665"/>
    <x v="4"/>
    <x v="4"/>
    <x v="0"/>
    <x v="1"/>
    <x v="1"/>
    <x v="119"/>
    <x v="4"/>
    <x v="6"/>
    <x v="0"/>
    <x v="747"/>
    <x v="2"/>
    <x v="0"/>
    <x v="2"/>
  </r>
  <r>
    <x v="1413"/>
    <x v="4"/>
    <x v="1"/>
    <x v="3"/>
    <x v="0"/>
    <x v="1"/>
    <x v="245"/>
    <x v="2"/>
    <x v="5"/>
    <x v="0"/>
    <x v="1905"/>
    <x v="2"/>
    <x v="0"/>
    <x v="3"/>
  </r>
  <r>
    <x v="1570"/>
    <x v="4"/>
    <x v="4"/>
    <x v="0"/>
    <x v="1"/>
    <x v="1"/>
    <x v="147"/>
    <x v="4"/>
    <x v="4"/>
    <x v="7"/>
    <x v="2105"/>
    <x v="2"/>
    <x v="1"/>
    <x v="0"/>
  </r>
  <r>
    <x v="2571"/>
    <x v="4"/>
    <x v="4"/>
    <x v="1"/>
    <x v="1"/>
    <x v="1"/>
    <x v="186"/>
    <x v="1"/>
    <x v="1"/>
    <x v="7"/>
    <x v="2331"/>
    <x v="3"/>
    <x v="1"/>
    <x v="0"/>
  </r>
  <r>
    <x v="2315"/>
    <x v="4"/>
    <x v="4"/>
    <x v="3"/>
    <x v="1"/>
    <x v="1"/>
    <x v="75"/>
    <x v="2"/>
    <x v="2"/>
    <x v="7"/>
    <x v="2417"/>
    <x v="3"/>
    <x v="1"/>
    <x v="0"/>
  </r>
  <r>
    <x v="1833"/>
    <x v="4"/>
    <x v="4"/>
    <x v="3"/>
    <x v="3"/>
    <x v="1"/>
    <x v="154"/>
    <x v="2"/>
    <x v="1"/>
    <x v="7"/>
    <x v="2705"/>
    <x v="3"/>
    <x v="1"/>
    <x v="0"/>
  </r>
  <r>
    <x v="2583"/>
    <x v="4"/>
    <x v="2"/>
    <x v="3"/>
    <x v="2"/>
    <x v="1"/>
    <x v="40"/>
    <x v="2"/>
    <x v="2"/>
    <x v="7"/>
    <x v="1127"/>
    <x v="2"/>
    <x v="1"/>
    <x v="0"/>
  </r>
  <r>
    <x v="2305"/>
    <x v="4"/>
    <x v="0"/>
    <x v="3"/>
    <x v="1"/>
    <x v="1"/>
    <x v="155"/>
    <x v="2"/>
    <x v="1"/>
    <x v="7"/>
    <x v="204"/>
    <x v="3"/>
    <x v="1"/>
    <x v="0"/>
  </r>
  <r>
    <x v="191"/>
    <x v="4"/>
    <x v="4"/>
    <x v="3"/>
    <x v="1"/>
    <x v="1"/>
    <x v="85"/>
    <x v="2"/>
    <x v="2"/>
    <x v="7"/>
    <x v="857"/>
    <x v="3"/>
    <x v="1"/>
    <x v="0"/>
  </r>
  <r>
    <x v="2285"/>
    <x v="4"/>
    <x v="4"/>
    <x v="3"/>
    <x v="1"/>
    <x v="1"/>
    <x v="68"/>
    <x v="2"/>
    <x v="4"/>
    <x v="0"/>
    <x v="599"/>
    <x v="1"/>
    <x v="0"/>
    <x v="2"/>
  </r>
  <r>
    <x v="2430"/>
    <x v="4"/>
    <x v="0"/>
    <x v="0"/>
    <x v="1"/>
    <x v="1"/>
    <x v="133"/>
    <x v="4"/>
    <x v="4"/>
    <x v="7"/>
    <x v="590"/>
    <x v="2"/>
    <x v="1"/>
    <x v="0"/>
  </r>
  <r>
    <x v="271"/>
    <x v="4"/>
    <x v="4"/>
    <x v="3"/>
    <x v="0"/>
    <x v="1"/>
    <x v="11"/>
    <x v="2"/>
    <x v="1"/>
    <x v="7"/>
    <x v="2358"/>
    <x v="3"/>
    <x v="1"/>
    <x v="0"/>
  </r>
  <r>
    <x v="2623"/>
    <x v="4"/>
    <x v="4"/>
    <x v="3"/>
    <x v="0"/>
    <x v="0"/>
    <x v="0"/>
    <x v="1"/>
    <x v="1"/>
    <x v="7"/>
    <x v="418"/>
    <x v="3"/>
    <x v="1"/>
    <x v="0"/>
  </r>
  <r>
    <x v="860"/>
    <x v="4"/>
    <x v="2"/>
    <x v="3"/>
    <x v="0"/>
    <x v="0"/>
    <x v="0"/>
    <x v="1"/>
    <x v="1"/>
    <x v="7"/>
    <x v="1238"/>
    <x v="2"/>
    <x v="1"/>
    <x v="0"/>
  </r>
  <r>
    <x v="1372"/>
    <x v="4"/>
    <x v="4"/>
    <x v="0"/>
    <x v="0"/>
    <x v="1"/>
    <x v="50"/>
    <x v="4"/>
    <x v="4"/>
    <x v="7"/>
    <x v="2418"/>
    <x v="3"/>
    <x v="1"/>
    <x v="0"/>
  </r>
  <r>
    <x v="885"/>
    <x v="4"/>
    <x v="4"/>
    <x v="0"/>
    <x v="2"/>
    <x v="1"/>
    <x v="72"/>
    <x v="4"/>
    <x v="4"/>
    <x v="7"/>
    <x v="530"/>
    <x v="2"/>
    <x v="1"/>
    <x v="0"/>
  </r>
  <r>
    <x v="1848"/>
    <x v="4"/>
    <x v="1"/>
    <x v="1"/>
    <x v="0"/>
    <x v="1"/>
    <x v="99"/>
    <x v="1"/>
    <x v="1"/>
    <x v="7"/>
    <x v="809"/>
    <x v="2"/>
    <x v="1"/>
    <x v="0"/>
  </r>
  <r>
    <x v="608"/>
    <x v="4"/>
    <x v="5"/>
    <x v="1"/>
    <x v="1"/>
    <x v="0"/>
    <x v="0"/>
    <x v="0"/>
    <x v="0"/>
    <x v="7"/>
    <x v="101"/>
    <x v="2"/>
    <x v="1"/>
    <x v="0"/>
  </r>
  <r>
    <x v="1875"/>
    <x v="4"/>
    <x v="4"/>
    <x v="3"/>
    <x v="0"/>
    <x v="1"/>
    <x v="32"/>
    <x v="2"/>
    <x v="2"/>
    <x v="7"/>
    <x v="927"/>
    <x v="3"/>
    <x v="1"/>
    <x v="0"/>
  </r>
  <r>
    <x v="1317"/>
    <x v="4"/>
    <x v="4"/>
    <x v="3"/>
    <x v="1"/>
    <x v="1"/>
    <x v="59"/>
    <x v="2"/>
    <x v="2"/>
    <x v="7"/>
    <x v="1199"/>
    <x v="2"/>
    <x v="1"/>
    <x v="0"/>
  </r>
  <r>
    <x v="426"/>
    <x v="4"/>
    <x v="1"/>
    <x v="3"/>
    <x v="0"/>
    <x v="1"/>
    <x v="106"/>
    <x v="2"/>
    <x v="2"/>
    <x v="7"/>
    <x v="654"/>
    <x v="2"/>
    <x v="1"/>
    <x v="0"/>
  </r>
  <r>
    <x v="1858"/>
    <x v="4"/>
    <x v="2"/>
    <x v="0"/>
    <x v="3"/>
    <x v="1"/>
    <x v="32"/>
    <x v="4"/>
    <x v="4"/>
    <x v="7"/>
    <x v="2251"/>
    <x v="2"/>
    <x v="1"/>
    <x v="0"/>
  </r>
  <r>
    <x v="1508"/>
    <x v="4"/>
    <x v="4"/>
    <x v="3"/>
    <x v="2"/>
    <x v="1"/>
    <x v="131"/>
    <x v="2"/>
    <x v="4"/>
    <x v="2"/>
    <x v="929"/>
    <x v="1"/>
    <x v="0"/>
    <x v="2"/>
  </r>
  <r>
    <x v="2395"/>
    <x v="4"/>
    <x v="3"/>
    <x v="0"/>
    <x v="3"/>
    <x v="1"/>
    <x v="19"/>
    <x v="4"/>
    <x v="5"/>
    <x v="0"/>
    <x v="435"/>
    <x v="1"/>
    <x v="0"/>
    <x v="1"/>
  </r>
  <r>
    <x v="121"/>
    <x v="4"/>
    <x v="0"/>
    <x v="1"/>
    <x v="1"/>
    <x v="0"/>
    <x v="0"/>
    <x v="0"/>
    <x v="0"/>
    <x v="7"/>
    <x v="1505"/>
    <x v="3"/>
    <x v="1"/>
    <x v="0"/>
  </r>
  <r>
    <x v="1590"/>
    <x v="4"/>
    <x v="1"/>
    <x v="3"/>
    <x v="3"/>
    <x v="1"/>
    <x v="47"/>
    <x v="2"/>
    <x v="2"/>
    <x v="7"/>
    <x v="885"/>
    <x v="2"/>
    <x v="1"/>
    <x v="0"/>
  </r>
  <r>
    <x v="479"/>
    <x v="4"/>
    <x v="2"/>
    <x v="0"/>
    <x v="1"/>
    <x v="1"/>
    <x v="89"/>
    <x v="4"/>
    <x v="4"/>
    <x v="7"/>
    <x v="1774"/>
    <x v="2"/>
    <x v="1"/>
    <x v="0"/>
  </r>
  <r>
    <x v="1323"/>
    <x v="4"/>
    <x v="2"/>
    <x v="3"/>
    <x v="1"/>
    <x v="1"/>
    <x v="75"/>
    <x v="2"/>
    <x v="2"/>
    <x v="7"/>
    <x v="2653"/>
    <x v="3"/>
    <x v="1"/>
    <x v="0"/>
  </r>
  <r>
    <x v="1702"/>
    <x v="4"/>
    <x v="4"/>
    <x v="3"/>
    <x v="1"/>
    <x v="0"/>
    <x v="0"/>
    <x v="1"/>
    <x v="1"/>
    <x v="7"/>
    <x v="520"/>
    <x v="2"/>
    <x v="1"/>
    <x v="0"/>
  </r>
  <r>
    <x v="910"/>
    <x v="4"/>
    <x v="4"/>
    <x v="3"/>
    <x v="0"/>
    <x v="0"/>
    <x v="0"/>
    <x v="1"/>
    <x v="1"/>
    <x v="7"/>
    <x v="1036"/>
    <x v="3"/>
    <x v="1"/>
    <x v="0"/>
  </r>
  <r>
    <x v="2149"/>
    <x v="4"/>
    <x v="1"/>
    <x v="0"/>
    <x v="0"/>
    <x v="0"/>
    <x v="0"/>
    <x v="3"/>
    <x v="3"/>
    <x v="7"/>
    <x v="54"/>
    <x v="3"/>
    <x v="1"/>
    <x v="0"/>
  </r>
  <r>
    <x v="134"/>
    <x v="4"/>
    <x v="4"/>
    <x v="3"/>
    <x v="0"/>
    <x v="1"/>
    <x v="39"/>
    <x v="2"/>
    <x v="2"/>
    <x v="7"/>
    <x v="2513"/>
    <x v="3"/>
    <x v="1"/>
    <x v="0"/>
  </r>
  <r>
    <x v="1877"/>
    <x v="4"/>
    <x v="1"/>
    <x v="3"/>
    <x v="1"/>
    <x v="1"/>
    <x v="82"/>
    <x v="2"/>
    <x v="2"/>
    <x v="7"/>
    <x v="1855"/>
    <x v="3"/>
    <x v="1"/>
    <x v="0"/>
  </r>
  <r>
    <x v="461"/>
    <x v="4"/>
    <x v="1"/>
    <x v="3"/>
    <x v="0"/>
    <x v="1"/>
    <x v="44"/>
    <x v="2"/>
    <x v="2"/>
    <x v="7"/>
    <x v="2753"/>
    <x v="3"/>
    <x v="1"/>
    <x v="0"/>
  </r>
  <r>
    <x v="272"/>
    <x v="4"/>
    <x v="2"/>
    <x v="0"/>
    <x v="0"/>
    <x v="1"/>
    <x v="27"/>
    <x v="4"/>
    <x v="4"/>
    <x v="7"/>
    <x v="2855"/>
    <x v="3"/>
    <x v="1"/>
    <x v="0"/>
  </r>
  <r>
    <x v="2975"/>
    <x v="4"/>
    <x v="4"/>
    <x v="3"/>
    <x v="1"/>
    <x v="0"/>
    <x v="0"/>
    <x v="1"/>
    <x v="1"/>
    <x v="7"/>
    <x v="1564"/>
    <x v="3"/>
    <x v="1"/>
    <x v="0"/>
  </r>
  <r>
    <x v="1301"/>
    <x v="4"/>
    <x v="2"/>
    <x v="3"/>
    <x v="2"/>
    <x v="0"/>
    <x v="0"/>
    <x v="1"/>
    <x v="1"/>
    <x v="7"/>
    <x v="589"/>
    <x v="3"/>
    <x v="1"/>
    <x v="0"/>
  </r>
  <r>
    <x v="515"/>
    <x v="4"/>
    <x v="4"/>
    <x v="0"/>
    <x v="0"/>
    <x v="1"/>
    <x v="7"/>
    <x v="4"/>
    <x v="4"/>
    <x v="7"/>
    <x v="1821"/>
    <x v="3"/>
    <x v="1"/>
    <x v="0"/>
  </r>
  <r>
    <x v="995"/>
    <x v="4"/>
    <x v="1"/>
    <x v="2"/>
    <x v="1"/>
    <x v="1"/>
    <x v="56"/>
    <x v="1"/>
    <x v="1"/>
    <x v="7"/>
    <x v="2894"/>
    <x v="3"/>
    <x v="1"/>
    <x v="0"/>
  </r>
  <r>
    <x v="1036"/>
    <x v="4"/>
    <x v="4"/>
    <x v="3"/>
    <x v="0"/>
    <x v="1"/>
    <x v="109"/>
    <x v="2"/>
    <x v="2"/>
    <x v="7"/>
    <x v="1682"/>
    <x v="3"/>
    <x v="1"/>
    <x v="0"/>
  </r>
  <r>
    <x v="2157"/>
    <x v="4"/>
    <x v="2"/>
    <x v="3"/>
    <x v="1"/>
    <x v="1"/>
    <x v="66"/>
    <x v="2"/>
    <x v="2"/>
    <x v="7"/>
    <x v="2202"/>
    <x v="3"/>
    <x v="1"/>
    <x v="0"/>
  </r>
  <r>
    <x v="1200"/>
    <x v="4"/>
    <x v="1"/>
    <x v="3"/>
    <x v="3"/>
    <x v="0"/>
    <x v="0"/>
    <x v="1"/>
    <x v="1"/>
    <x v="7"/>
    <x v="769"/>
    <x v="3"/>
    <x v="1"/>
    <x v="0"/>
  </r>
  <r>
    <x v="1276"/>
    <x v="4"/>
    <x v="4"/>
    <x v="3"/>
    <x v="0"/>
    <x v="1"/>
    <x v="28"/>
    <x v="2"/>
    <x v="2"/>
    <x v="7"/>
    <x v="2160"/>
    <x v="3"/>
    <x v="1"/>
    <x v="0"/>
  </r>
  <r>
    <x v="2525"/>
    <x v="4"/>
    <x v="1"/>
    <x v="1"/>
    <x v="1"/>
    <x v="1"/>
    <x v="81"/>
    <x v="1"/>
    <x v="1"/>
    <x v="7"/>
    <x v="2139"/>
    <x v="2"/>
    <x v="1"/>
    <x v="0"/>
  </r>
  <r>
    <x v="2650"/>
    <x v="4"/>
    <x v="5"/>
    <x v="1"/>
    <x v="1"/>
    <x v="1"/>
    <x v="159"/>
    <x v="1"/>
    <x v="1"/>
    <x v="7"/>
    <x v="2680"/>
    <x v="3"/>
    <x v="1"/>
    <x v="0"/>
  </r>
  <r>
    <x v="2251"/>
    <x v="4"/>
    <x v="0"/>
    <x v="0"/>
    <x v="1"/>
    <x v="1"/>
    <x v="114"/>
    <x v="4"/>
    <x v="3"/>
    <x v="7"/>
    <x v="1179"/>
    <x v="2"/>
    <x v="1"/>
    <x v="0"/>
  </r>
  <r>
    <x v="2811"/>
    <x v="4"/>
    <x v="1"/>
    <x v="1"/>
    <x v="1"/>
    <x v="1"/>
    <x v="86"/>
    <x v="1"/>
    <x v="1"/>
    <x v="7"/>
    <x v="1799"/>
    <x v="3"/>
    <x v="1"/>
    <x v="0"/>
  </r>
  <r>
    <x v="2832"/>
    <x v="4"/>
    <x v="3"/>
    <x v="2"/>
    <x v="1"/>
    <x v="1"/>
    <x v="70"/>
    <x v="1"/>
    <x v="1"/>
    <x v="7"/>
    <x v="2749"/>
    <x v="2"/>
    <x v="1"/>
    <x v="0"/>
  </r>
  <r>
    <x v="2861"/>
    <x v="4"/>
    <x v="5"/>
    <x v="0"/>
    <x v="1"/>
    <x v="1"/>
    <x v="118"/>
    <x v="4"/>
    <x v="4"/>
    <x v="7"/>
    <x v="2273"/>
    <x v="2"/>
    <x v="1"/>
    <x v="0"/>
  </r>
  <r>
    <x v="558"/>
    <x v="4"/>
    <x v="4"/>
    <x v="0"/>
    <x v="3"/>
    <x v="1"/>
    <x v="38"/>
    <x v="4"/>
    <x v="4"/>
    <x v="7"/>
    <x v="2290"/>
    <x v="2"/>
    <x v="1"/>
    <x v="0"/>
  </r>
  <r>
    <x v="2011"/>
    <x v="4"/>
    <x v="4"/>
    <x v="3"/>
    <x v="0"/>
    <x v="1"/>
    <x v="17"/>
    <x v="2"/>
    <x v="2"/>
    <x v="7"/>
    <x v="1862"/>
    <x v="2"/>
    <x v="1"/>
    <x v="0"/>
  </r>
  <r>
    <x v="1585"/>
    <x v="4"/>
    <x v="2"/>
    <x v="3"/>
    <x v="0"/>
    <x v="0"/>
    <x v="0"/>
    <x v="2"/>
    <x v="2"/>
    <x v="7"/>
    <x v="1665"/>
    <x v="2"/>
    <x v="1"/>
    <x v="0"/>
  </r>
  <r>
    <x v="2818"/>
    <x v="4"/>
    <x v="4"/>
    <x v="3"/>
    <x v="1"/>
    <x v="1"/>
    <x v="118"/>
    <x v="2"/>
    <x v="2"/>
    <x v="7"/>
    <x v="2118"/>
    <x v="2"/>
    <x v="1"/>
    <x v="0"/>
  </r>
  <r>
    <x v="1886"/>
    <x v="4"/>
    <x v="4"/>
    <x v="1"/>
    <x v="2"/>
    <x v="1"/>
    <x v="76"/>
    <x v="1"/>
    <x v="1"/>
    <x v="7"/>
    <x v="2082"/>
    <x v="3"/>
    <x v="1"/>
    <x v="0"/>
  </r>
  <r>
    <x v="1009"/>
    <x v="4"/>
    <x v="1"/>
    <x v="1"/>
    <x v="0"/>
    <x v="1"/>
    <x v="69"/>
    <x v="1"/>
    <x v="1"/>
    <x v="7"/>
    <x v="1236"/>
    <x v="2"/>
    <x v="1"/>
    <x v="0"/>
  </r>
  <r>
    <x v="500"/>
    <x v="4"/>
    <x v="1"/>
    <x v="0"/>
    <x v="0"/>
    <x v="1"/>
    <x v="43"/>
    <x v="4"/>
    <x v="4"/>
    <x v="7"/>
    <x v="2756"/>
    <x v="2"/>
    <x v="1"/>
    <x v="0"/>
  </r>
  <r>
    <x v="232"/>
    <x v="4"/>
    <x v="3"/>
    <x v="3"/>
    <x v="3"/>
    <x v="1"/>
    <x v="127"/>
    <x v="2"/>
    <x v="2"/>
    <x v="7"/>
    <x v="1543"/>
    <x v="2"/>
    <x v="1"/>
    <x v="0"/>
  </r>
  <r>
    <x v="1995"/>
    <x v="4"/>
    <x v="4"/>
    <x v="1"/>
    <x v="1"/>
    <x v="0"/>
    <x v="0"/>
    <x v="1"/>
    <x v="1"/>
    <x v="7"/>
    <x v="1406"/>
    <x v="1"/>
    <x v="1"/>
    <x v="0"/>
  </r>
  <r>
    <x v="1273"/>
    <x v="4"/>
    <x v="2"/>
    <x v="1"/>
    <x v="1"/>
    <x v="1"/>
    <x v="58"/>
    <x v="1"/>
    <x v="1"/>
    <x v="7"/>
    <x v="380"/>
    <x v="2"/>
    <x v="1"/>
    <x v="0"/>
  </r>
  <r>
    <x v="629"/>
    <x v="4"/>
    <x v="1"/>
    <x v="3"/>
    <x v="1"/>
    <x v="1"/>
    <x v="87"/>
    <x v="2"/>
    <x v="2"/>
    <x v="7"/>
    <x v="1808"/>
    <x v="2"/>
    <x v="1"/>
    <x v="0"/>
  </r>
  <r>
    <x v="1062"/>
    <x v="4"/>
    <x v="5"/>
    <x v="0"/>
    <x v="0"/>
    <x v="1"/>
    <x v="4"/>
    <x v="4"/>
    <x v="3"/>
    <x v="7"/>
    <x v="1528"/>
    <x v="2"/>
    <x v="1"/>
    <x v="0"/>
  </r>
  <r>
    <x v="2852"/>
    <x v="4"/>
    <x v="3"/>
    <x v="3"/>
    <x v="3"/>
    <x v="1"/>
    <x v="46"/>
    <x v="2"/>
    <x v="2"/>
    <x v="7"/>
    <x v="2164"/>
    <x v="2"/>
    <x v="1"/>
    <x v="0"/>
  </r>
  <r>
    <x v="2345"/>
    <x v="4"/>
    <x v="4"/>
    <x v="2"/>
    <x v="1"/>
    <x v="0"/>
    <x v="0"/>
    <x v="1"/>
    <x v="1"/>
    <x v="7"/>
    <x v="2300"/>
    <x v="3"/>
    <x v="1"/>
    <x v="0"/>
  </r>
  <r>
    <x v="357"/>
    <x v="4"/>
    <x v="1"/>
    <x v="2"/>
    <x v="0"/>
    <x v="1"/>
    <x v="16"/>
    <x v="1"/>
    <x v="1"/>
    <x v="7"/>
    <x v="2545"/>
    <x v="3"/>
    <x v="1"/>
    <x v="0"/>
  </r>
  <r>
    <x v="1521"/>
    <x v="4"/>
    <x v="4"/>
    <x v="3"/>
    <x v="3"/>
    <x v="1"/>
    <x v="83"/>
    <x v="2"/>
    <x v="2"/>
    <x v="7"/>
    <x v="150"/>
    <x v="2"/>
    <x v="1"/>
    <x v="0"/>
  </r>
  <r>
    <x v="1379"/>
    <x v="4"/>
    <x v="2"/>
    <x v="3"/>
    <x v="1"/>
    <x v="0"/>
    <x v="0"/>
    <x v="1"/>
    <x v="1"/>
    <x v="7"/>
    <x v="34"/>
    <x v="3"/>
    <x v="1"/>
    <x v="0"/>
  </r>
  <r>
    <x v="2676"/>
    <x v="4"/>
    <x v="0"/>
    <x v="3"/>
    <x v="1"/>
    <x v="1"/>
    <x v="52"/>
    <x v="2"/>
    <x v="2"/>
    <x v="7"/>
    <x v="1973"/>
    <x v="2"/>
    <x v="1"/>
    <x v="0"/>
  </r>
  <r>
    <x v="284"/>
    <x v="4"/>
    <x v="1"/>
    <x v="3"/>
    <x v="1"/>
    <x v="1"/>
    <x v="114"/>
    <x v="2"/>
    <x v="2"/>
    <x v="7"/>
    <x v="854"/>
    <x v="2"/>
    <x v="1"/>
    <x v="0"/>
  </r>
  <r>
    <x v="2401"/>
    <x v="4"/>
    <x v="4"/>
    <x v="0"/>
    <x v="0"/>
    <x v="1"/>
    <x v="114"/>
    <x v="4"/>
    <x v="5"/>
    <x v="3"/>
    <x v="2536"/>
    <x v="1"/>
    <x v="0"/>
    <x v="1"/>
  </r>
  <r>
    <x v="1595"/>
    <x v="4"/>
    <x v="5"/>
    <x v="0"/>
    <x v="1"/>
    <x v="0"/>
    <x v="0"/>
    <x v="3"/>
    <x v="3"/>
    <x v="7"/>
    <x v="2212"/>
    <x v="2"/>
    <x v="1"/>
    <x v="0"/>
  </r>
  <r>
    <x v="1830"/>
    <x v="4"/>
    <x v="1"/>
    <x v="3"/>
    <x v="0"/>
    <x v="1"/>
    <x v="33"/>
    <x v="2"/>
    <x v="2"/>
    <x v="7"/>
    <x v="1843"/>
    <x v="2"/>
    <x v="1"/>
    <x v="0"/>
  </r>
  <r>
    <x v="1233"/>
    <x v="4"/>
    <x v="4"/>
    <x v="0"/>
    <x v="1"/>
    <x v="1"/>
    <x v="45"/>
    <x v="4"/>
    <x v="4"/>
    <x v="7"/>
    <x v="2228"/>
    <x v="3"/>
    <x v="1"/>
    <x v="0"/>
  </r>
  <r>
    <x v="216"/>
    <x v="4"/>
    <x v="4"/>
    <x v="0"/>
    <x v="0"/>
    <x v="1"/>
    <x v="84"/>
    <x v="4"/>
    <x v="4"/>
    <x v="7"/>
    <x v="2034"/>
    <x v="3"/>
    <x v="1"/>
    <x v="0"/>
  </r>
  <r>
    <x v="2222"/>
    <x v="4"/>
    <x v="2"/>
    <x v="3"/>
    <x v="1"/>
    <x v="1"/>
    <x v="249"/>
    <x v="2"/>
    <x v="4"/>
    <x v="3"/>
    <x v="299"/>
    <x v="2"/>
    <x v="0"/>
    <x v="2"/>
  </r>
  <r>
    <x v="1107"/>
    <x v="4"/>
    <x v="1"/>
    <x v="3"/>
    <x v="1"/>
    <x v="0"/>
    <x v="0"/>
    <x v="1"/>
    <x v="1"/>
    <x v="7"/>
    <x v="842"/>
    <x v="3"/>
    <x v="1"/>
    <x v="0"/>
  </r>
  <r>
    <x v="1449"/>
    <x v="4"/>
    <x v="1"/>
    <x v="1"/>
    <x v="2"/>
    <x v="1"/>
    <x v="55"/>
    <x v="1"/>
    <x v="1"/>
    <x v="7"/>
    <x v="2875"/>
    <x v="3"/>
    <x v="1"/>
    <x v="0"/>
  </r>
  <r>
    <x v="2231"/>
    <x v="4"/>
    <x v="4"/>
    <x v="3"/>
    <x v="3"/>
    <x v="0"/>
    <x v="0"/>
    <x v="2"/>
    <x v="2"/>
    <x v="7"/>
    <x v="827"/>
    <x v="3"/>
    <x v="1"/>
    <x v="0"/>
  </r>
  <r>
    <x v="1383"/>
    <x v="4"/>
    <x v="4"/>
    <x v="0"/>
    <x v="3"/>
    <x v="0"/>
    <x v="0"/>
    <x v="3"/>
    <x v="3"/>
    <x v="7"/>
    <x v="41"/>
    <x v="2"/>
    <x v="1"/>
    <x v="0"/>
  </r>
  <r>
    <x v="986"/>
    <x v="4"/>
    <x v="2"/>
    <x v="1"/>
    <x v="1"/>
    <x v="1"/>
    <x v="85"/>
    <x v="1"/>
    <x v="1"/>
    <x v="7"/>
    <x v="1051"/>
    <x v="2"/>
    <x v="1"/>
    <x v="0"/>
  </r>
  <r>
    <x v="2071"/>
    <x v="4"/>
    <x v="4"/>
    <x v="3"/>
    <x v="0"/>
    <x v="0"/>
    <x v="0"/>
    <x v="1"/>
    <x v="1"/>
    <x v="7"/>
    <x v="833"/>
    <x v="3"/>
    <x v="1"/>
    <x v="0"/>
  </r>
  <r>
    <x v="1478"/>
    <x v="4"/>
    <x v="4"/>
    <x v="3"/>
    <x v="0"/>
    <x v="1"/>
    <x v="56"/>
    <x v="2"/>
    <x v="2"/>
    <x v="7"/>
    <x v="1363"/>
    <x v="3"/>
    <x v="1"/>
    <x v="0"/>
  </r>
  <r>
    <x v="452"/>
    <x v="4"/>
    <x v="4"/>
    <x v="3"/>
    <x v="0"/>
    <x v="0"/>
    <x v="0"/>
    <x v="1"/>
    <x v="1"/>
    <x v="7"/>
    <x v="1736"/>
    <x v="2"/>
    <x v="1"/>
    <x v="0"/>
  </r>
  <r>
    <x v="1530"/>
    <x v="4"/>
    <x v="1"/>
    <x v="3"/>
    <x v="0"/>
    <x v="1"/>
    <x v="86"/>
    <x v="2"/>
    <x v="2"/>
    <x v="7"/>
    <x v="1689"/>
    <x v="2"/>
    <x v="1"/>
    <x v="0"/>
  </r>
  <r>
    <x v="692"/>
    <x v="4"/>
    <x v="4"/>
    <x v="1"/>
    <x v="1"/>
    <x v="1"/>
    <x v="115"/>
    <x v="1"/>
    <x v="1"/>
    <x v="7"/>
    <x v="1082"/>
    <x v="3"/>
    <x v="1"/>
    <x v="0"/>
  </r>
  <r>
    <x v="504"/>
    <x v="4"/>
    <x v="4"/>
    <x v="3"/>
    <x v="0"/>
    <x v="1"/>
    <x v="59"/>
    <x v="2"/>
    <x v="2"/>
    <x v="7"/>
    <x v="776"/>
    <x v="3"/>
    <x v="1"/>
    <x v="0"/>
  </r>
  <r>
    <x v="2087"/>
    <x v="4"/>
    <x v="1"/>
    <x v="2"/>
    <x v="3"/>
    <x v="1"/>
    <x v="126"/>
    <x v="1"/>
    <x v="1"/>
    <x v="7"/>
    <x v="2933"/>
    <x v="3"/>
    <x v="1"/>
    <x v="0"/>
  </r>
  <r>
    <x v="413"/>
    <x v="4"/>
    <x v="4"/>
    <x v="0"/>
    <x v="1"/>
    <x v="1"/>
    <x v="76"/>
    <x v="4"/>
    <x v="4"/>
    <x v="7"/>
    <x v="1705"/>
    <x v="2"/>
    <x v="1"/>
    <x v="0"/>
  </r>
  <r>
    <x v="1046"/>
    <x v="4"/>
    <x v="4"/>
    <x v="0"/>
    <x v="3"/>
    <x v="1"/>
    <x v="24"/>
    <x v="4"/>
    <x v="4"/>
    <x v="7"/>
    <x v="446"/>
    <x v="3"/>
    <x v="1"/>
    <x v="0"/>
  </r>
  <r>
    <x v="2998"/>
    <x v="4"/>
    <x v="4"/>
    <x v="3"/>
    <x v="1"/>
    <x v="1"/>
    <x v="95"/>
    <x v="2"/>
    <x v="2"/>
    <x v="7"/>
    <x v="322"/>
    <x v="2"/>
    <x v="1"/>
    <x v="0"/>
  </r>
  <r>
    <x v="2193"/>
    <x v="4"/>
    <x v="1"/>
    <x v="3"/>
    <x v="3"/>
    <x v="0"/>
    <x v="0"/>
    <x v="1"/>
    <x v="1"/>
    <x v="7"/>
    <x v="1480"/>
    <x v="2"/>
    <x v="1"/>
    <x v="0"/>
  </r>
  <r>
    <x v="2848"/>
    <x v="4"/>
    <x v="4"/>
    <x v="0"/>
    <x v="1"/>
    <x v="1"/>
    <x v="158"/>
    <x v="4"/>
    <x v="4"/>
    <x v="7"/>
    <x v="416"/>
    <x v="2"/>
    <x v="1"/>
    <x v="0"/>
  </r>
  <r>
    <x v="2470"/>
    <x v="4"/>
    <x v="2"/>
    <x v="3"/>
    <x v="1"/>
    <x v="1"/>
    <x v="81"/>
    <x v="2"/>
    <x v="2"/>
    <x v="7"/>
    <x v="1438"/>
    <x v="2"/>
    <x v="1"/>
    <x v="0"/>
  </r>
  <r>
    <x v="1143"/>
    <x v="4"/>
    <x v="4"/>
    <x v="3"/>
    <x v="3"/>
    <x v="1"/>
    <x v="24"/>
    <x v="2"/>
    <x v="2"/>
    <x v="7"/>
    <x v="470"/>
    <x v="3"/>
    <x v="1"/>
    <x v="0"/>
  </r>
  <r>
    <x v="2735"/>
    <x v="4"/>
    <x v="2"/>
    <x v="1"/>
    <x v="1"/>
    <x v="0"/>
    <x v="0"/>
    <x v="0"/>
    <x v="0"/>
    <x v="7"/>
    <x v="712"/>
    <x v="3"/>
    <x v="1"/>
    <x v="0"/>
  </r>
  <r>
    <x v="2394"/>
    <x v="4"/>
    <x v="5"/>
    <x v="3"/>
    <x v="1"/>
    <x v="1"/>
    <x v="247"/>
    <x v="2"/>
    <x v="2"/>
    <x v="7"/>
    <x v="1676"/>
    <x v="2"/>
    <x v="1"/>
    <x v="0"/>
  </r>
  <r>
    <x v="2744"/>
    <x v="4"/>
    <x v="5"/>
    <x v="3"/>
    <x v="3"/>
    <x v="1"/>
    <x v="36"/>
    <x v="2"/>
    <x v="2"/>
    <x v="7"/>
    <x v="161"/>
    <x v="3"/>
    <x v="1"/>
    <x v="0"/>
  </r>
  <r>
    <x v="643"/>
    <x v="4"/>
    <x v="1"/>
    <x v="3"/>
    <x v="0"/>
    <x v="1"/>
    <x v="51"/>
    <x v="2"/>
    <x v="2"/>
    <x v="7"/>
    <x v="659"/>
    <x v="3"/>
    <x v="1"/>
    <x v="0"/>
  </r>
  <r>
    <x v="1438"/>
    <x v="4"/>
    <x v="4"/>
    <x v="1"/>
    <x v="0"/>
    <x v="0"/>
    <x v="0"/>
    <x v="1"/>
    <x v="0"/>
    <x v="7"/>
    <x v="130"/>
    <x v="3"/>
    <x v="1"/>
    <x v="0"/>
  </r>
  <r>
    <x v="1290"/>
    <x v="4"/>
    <x v="1"/>
    <x v="0"/>
    <x v="0"/>
    <x v="0"/>
    <x v="0"/>
    <x v="3"/>
    <x v="3"/>
    <x v="7"/>
    <x v="31"/>
    <x v="2"/>
    <x v="1"/>
    <x v="0"/>
  </r>
  <r>
    <x v="2573"/>
    <x v="4"/>
    <x v="4"/>
    <x v="1"/>
    <x v="1"/>
    <x v="0"/>
    <x v="0"/>
    <x v="0"/>
    <x v="0"/>
    <x v="7"/>
    <x v="13"/>
    <x v="2"/>
    <x v="1"/>
    <x v="0"/>
  </r>
  <r>
    <x v="1768"/>
    <x v="4"/>
    <x v="4"/>
    <x v="0"/>
    <x v="0"/>
    <x v="1"/>
    <x v="34"/>
    <x v="4"/>
    <x v="4"/>
    <x v="7"/>
    <x v="1308"/>
    <x v="2"/>
    <x v="1"/>
    <x v="0"/>
  </r>
  <r>
    <x v="2856"/>
    <x v="4"/>
    <x v="1"/>
    <x v="3"/>
    <x v="1"/>
    <x v="1"/>
    <x v="158"/>
    <x v="2"/>
    <x v="1"/>
    <x v="7"/>
    <x v="759"/>
    <x v="2"/>
    <x v="1"/>
    <x v="0"/>
  </r>
  <r>
    <x v="2863"/>
    <x v="4"/>
    <x v="4"/>
    <x v="3"/>
    <x v="0"/>
    <x v="1"/>
    <x v="103"/>
    <x v="2"/>
    <x v="2"/>
    <x v="7"/>
    <x v="931"/>
    <x v="3"/>
    <x v="1"/>
    <x v="0"/>
  </r>
  <r>
    <x v="2601"/>
    <x v="4"/>
    <x v="1"/>
    <x v="3"/>
    <x v="0"/>
    <x v="0"/>
    <x v="0"/>
    <x v="1"/>
    <x v="1"/>
    <x v="7"/>
    <x v="70"/>
    <x v="2"/>
    <x v="1"/>
    <x v="0"/>
  </r>
  <r>
    <x v="2730"/>
    <x v="4"/>
    <x v="1"/>
    <x v="0"/>
    <x v="0"/>
    <x v="0"/>
    <x v="0"/>
    <x v="4"/>
    <x v="4"/>
    <x v="7"/>
    <x v="511"/>
    <x v="3"/>
    <x v="1"/>
    <x v="0"/>
  </r>
  <r>
    <x v="2850"/>
    <x v="4"/>
    <x v="1"/>
    <x v="3"/>
    <x v="1"/>
    <x v="0"/>
    <x v="0"/>
    <x v="1"/>
    <x v="1"/>
    <x v="7"/>
    <x v="832"/>
    <x v="2"/>
    <x v="1"/>
    <x v="0"/>
  </r>
  <r>
    <x v="2033"/>
    <x v="4"/>
    <x v="1"/>
    <x v="0"/>
    <x v="0"/>
    <x v="1"/>
    <x v="113"/>
    <x v="4"/>
    <x v="4"/>
    <x v="7"/>
    <x v="727"/>
    <x v="3"/>
    <x v="1"/>
    <x v="0"/>
  </r>
  <r>
    <x v="1637"/>
    <x v="4"/>
    <x v="4"/>
    <x v="0"/>
    <x v="1"/>
    <x v="1"/>
    <x v="113"/>
    <x v="4"/>
    <x v="4"/>
    <x v="7"/>
    <x v="912"/>
    <x v="2"/>
    <x v="1"/>
    <x v="0"/>
  </r>
  <r>
    <x v="2917"/>
    <x v="4"/>
    <x v="4"/>
    <x v="3"/>
    <x v="1"/>
    <x v="1"/>
    <x v="65"/>
    <x v="2"/>
    <x v="2"/>
    <x v="7"/>
    <x v="425"/>
    <x v="3"/>
    <x v="1"/>
    <x v="0"/>
  </r>
  <r>
    <x v="1027"/>
    <x v="4"/>
    <x v="5"/>
    <x v="1"/>
    <x v="1"/>
    <x v="1"/>
    <x v="46"/>
    <x v="1"/>
    <x v="0"/>
    <x v="7"/>
    <x v="1117"/>
    <x v="3"/>
    <x v="1"/>
    <x v="0"/>
  </r>
  <r>
    <x v="1254"/>
    <x v="4"/>
    <x v="3"/>
    <x v="0"/>
    <x v="1"/>
    <x v="0"/>
    <x v="0"/>
    <x v="3"/>
    <x v="4"/>
    <x v="0"/>
    <x v="935"/>
    <x v="1"/>
    <x v="0"/>
    <x v="1"/>
  </r>
  <r>
    <x v="2226"/>
    <x v="4"/>
    <x v="2"/>
    <x v="0"/>
    <x v="1"/>
    <x v="1"/>
    <x v="82"/>
    <x v="4"/>
    <x v="4"/>
    <x v="7"/>
    <x v="974"/>
    <x v="3"/>
    <x v="1"/>
    <x v="0"/>
  </r>
  <r>
    <x v="1174"/>
    <x v="4"/>
    <x v="1"/>
    <x v="1"/>
    <x v="1"/>
    <x v="1"/>
    <x v="59"/>
    <x v="1"/>
    <x v="1"/>
    <x v="7"/>
    <x v="1661"/>
    <x v="3"/>
    <x v="1"/>
    <x v="0"/>
  </r>
  <r>
    <x v="2932"/>
    <x v="4"/>
    <x v="4"/>
    <x v="0"/>
    <x v="1"/>
    <x v="1"/>
    <x v="62"/>
    <x v="4"/>
    <x v="4"/>
    <x v="7"/>
    <x v="2138"/>
    <x v="2"/>
    <x v="1"/>
    <x v="0"/>
  </r>
  <r>
    <x v="2293"/>
    <x v="4"/>
    <x v="4"/>
    <x v="1"/>
    <x v="1"/>
    <x v="1"/>
    <x v="84"/>
    <x v="1"/>
    <x v="1"/>
    <x v="7"/>
    <x v="209"/>
    <x v="3"/>
    <x v="1"/>
    <x v="0"/>
  </r>
  <r>
    <x v="1225"/>
    <x v="4"/>
    <x v="1"/>
    <x v="0"/>
    <x v="1"/>
    <x v="1"/>
    <x v="145"/>
    <x v="4"/>
    <x v="4"/>
    <x v="7"/>
    <x v="1632"/>
    <x v="3"/>
    <x v="1"/>
    <x v="0"/>
  </r>
  <r>
    <x v="80"/>
    <x v="4"/>
    <x v="1"/>
    <x v="0"/>
    <x v="3"/>
    <x v="1"/>
    <x v="102"/>
    <x v="4"/>
    <x v="4"/>
    <x v="7"/>
    <x v="1107"/>
    <x v="2"/>
    <x v="1"/>
    <x v="0"/>
  </r>
  <r>
    <x v="437"/>
    <x v="4"/>
    <x v="5"/>
    <x v="2"/>
    <x v="0"/>
    <x v="1"/>
    <x v="21"/>
    <x v="1"/>
    <x v="1"/>
    <x v="7"/>
    <x v="2848"/>
    <x v="3"/>
    <x v="1"/>
    <x v="0"/>
  </r>
  <r>
    <x v="1462"/>
    <x v="4"/>
    <x v="4"/>
    <x v="1"/>
    <x v="0"/>
    <x v="1"/>
    <x v="67"/>
    <x v="1"/>
    <x v="1"/>
    <x v="7"/>
    <x v="2135"/>
    <x v="2"/>
    <x v="1"/>
    <x v="0"/>
  </r>
  <r>
    <x v="1304"/>
    <x v="4"/>
    <x v="4"/>
    <x v="0"/>
    <x v="1"/>
    <x v="1"/>
    <x v="115"/>
    <x v="4"/>
    <x v="5"/>
    <x v="0"/>
    <x v="1655"/>
    <x v="1"/>
    <x v="0"/>
    <x v="1"/>
  </r>
  <r>
    <x v="2582"/>
    <x v="4"/>
    <x v="2"/>
    <x v="3"/>
    <x v="2"/>
    <x v="1"/>
    <x v="103"/>
    <x v="2"/>
    <x v="2"/>
    <x v="7"/>
    <x v="1197"/>
    <x v="2"/>
    <x v="1"/>
    <x v="0"/>
  </r>
  <r>
    <x v="2508"/>
    <x v="4"/>
    <x v="3"/>
    <x v="3"/>
    <x v="0"/>
    <x v="1"/>
    <x v="63"/>
    <x v="2"/>
    <x v="2"/>
    <x v="7"/>
    <x v="2111"/>
    <x v="2"/>
    <x v="1"/>
    <x v="0"/>
  </r>
  <r>
    <x v="1681"/>
    <x v="4"/>
    <x v="1"/>
    <x v="2"/>
    <x v="0"/>
    <x v="0"/>
    <x v="0"/>
    <x v="0"/>
    <x v="0"/>
    <x v="7"/>
    <x v="2595"/>
    <x v="2"/>
    <x v="1"/>
    <x v="0"/>
  </r>
  <r>
    <x v="2579"/>
    <x v="4"/>
    <x v="4"/>
    <x v="0"/>
    <x v="0"/>
    <x v="1"/>
    <x v="103"/>
    <x v="4"/>
    <x v="4"/>
    <x v="7"/>
    <x v="1749"/>
    <x v="3"/>
    <x v="1"/>
    <x v="0"/>
  </r>
  <r>
    <x v="267"/>
    <x v="4"/>
    <x v="2"/>
    <x v="3"/>
    <x v="1"/>
    <x v="1"/>
    <x v="81"/>
    <x v="2"/>
    <x v="1"/>
    <x v="7"/>
    <x v="218"/>
    <x v="2"/>
    <x v="1"/>
    <x v="0"/>
  </r>
  <r>
    <x v="2721"/>
    <x v="4"/>
    <x v="1"/>
    <x v="3"/>
    <x v="1"/>
    <x v="0"/>
    <x v="0"/>
    <x v="1"/>
    <x v="1"/>
    <x v="7"/>
    <x v="1726"/>
    <x v="2"/>
    <x v="1"/>
    <x v="0"/>
  </r>
  <r>
    <x v="789"/>
    <x v="4"/>
    <x v="1"/>
    <x v="0"/>
    <x v="1"/>
    <x v="1"/>
    <x v="84"/>
    <x v="4"/>
    <x v="6"/>
    <x v="0"/>
    <x v="2612"/>
    <x v="1"/>
    <x v="0"/>
    <x v="2"/>
  </r>
  <r>
    <x v="1783"/>
    <x v="4"/>
    <x v="4"/>
    <x v="3"/>
    <x v="0"/>
    <x v="0"/>
    <x v="0"/>
    <x v="1"/>
    <x v="1"/>
    <x v="7"/>
    <x v="28"/>
    <x v="3"/>
    <x v="1"/>
    <x v="0"/>
  </r>
  <r>
    <x v="838"/>
    <x v="4"/>
    <x v="0"/>
    <x v="1"/>
    <x v="1"/>
    <x v="0"/>
    <x v="0"/>
    <x v="0"/>
    <x v="0"/>
    <x v="7"/>
    <x v="162"/>
    <x v="3"/>
    <x v="1"/>
    <x v="0"/>
  </r>
  <r>
    <x v="2928"/>
    <x v="4"/>
    <x v="4"/>
    <x v="3"/>
    <x v="1"/>
    <x v="0"/>
    <x v="0"/>
    <x v="1"/>
    <x v="1"/>
    <x v="7"/>
    <x v="947"/>
    <x v="2"/>
    <x v="1"/>
    <x v="0"/>
  </r>
  <r>
    <x v="797"/>
    <x v="4"/>
    <x v="5"/>
    <x v="3"/>
    <x v="2"/>
    <x v="1"/>
    <x v="54"/>
    <x v="2"/>
    <x v="1"/>
    <x v="7"/>
    <x v="1303"/>
    <x v="2"/>
    <x v="1"/>
    <x v="0"/>
  </r>
  <r>
    <x v="535"/>
    <x v="4"/>
    <x v="2"/>
    <x v="2"/>
    <x v="1"/>
    <x v="1"/>
    <x v="170"/>
    <x v="1"/>
    <x v="1"/>
    <x v="7"/>
    <x v="2562"/>
    <x v="3"/>
    <x v="1"/>
    <x v="0"/>
  </r>
  <r>
    <x v="1093"/>
    <x v="4"/>
    <x v="4"/>
    <x v="3"/>
    <x v="1"/>
    <x v="0"/>
    <x v="0"/>
    <x v="2"/>
    <x v="2"/>
    <x v="7"/>
    <x v="1577"/>
    <x v="2"/>
    <x v="1"/>
    <x v="0"/>
  </r>
  <r>
    <x v="845"/>
    <x v="4"/>
    <x v="2"/>
    <x v="3"/>
    <x v="2"/>
    <x v="1"/>
    <x v="11"/>
    <x v="2"/>
    <x v="2"/>
    <x v="7"/>
    <x v="1277"/>
    <x v="3"/>
    <x v="1"/>
    <x v="0"/>
  </r>
  <r>
    <x v="53"/>
    <x v="4"/>
    <x v="5"/>
    <x v="2"/>
    <x v="0"/>
    <x v="1"/>
    <x v="130"/>
    <x v="1"/>
    <x v="1"/>
    <x v="7"/>
    <x v="2439"/>
    <x v="2"/>
    <x v="1"/>
    <x v="0"/>
  </r>
  <r>
    <x v="2698"/>
    <x v="4"/>
    <x v="5"/>
    <x v="2"/>
    <x v="3"/>
    <x v="1"/>
    <x v="46"/>
    <x v="1"/>
    <x v="1"/>
    <x v="7"/>
    <x v="2312"/>
    <x v="3"/>
    <x v="1"/>
    <x v="0"/>
  </r>
  <r>
    <x v="1835"/>
    <x v="4"/>
    <x v="4"/>
    <x v="3"/>
    <x v="1"/>
    <x v="1"/>
    <x v="106"/>
    <x v="2"/>
    <x v="1"/>
    <x v="7"/>
    <x v="1673"/>
    <x v="3"/>
    <x v="1"/>
    <x v="0"/>
  </r>
  <r>
    <x v="1793"/>
    <x v="4"/>
    <x v="3"/>
    <x v="0"/>
    <x v="0"/>
    <x v="1"/>
    <x v="35"/>
    <x v="4"/>
    <x v="4"/>
    <x v="7"/>
    <x v="313"/>
    <x v="2"/>
    <x v="1"/>
    <x v="0"/>
  </r>
  <r>
    <x v="1920"/>
    <x v="4"/>
    <x v="1"/>
    <x v="3"/>
    <x v="3"/>
    <x v="1"/>
    <x v="85"/>
    <x v="2"/>
    <x v="2"/>
    <x v="7"/>
    <x v="2402"/>
    <x v="2"/>
    <x v="1"/>
    <x v="0"/>
  </r>
  <r>
    <x v="1457"/>
    <x v="4"/>
    <x v="2"/>
    <x v="3"/>
    <x v="1"/>
    <x v="0"/>
    <x v="0"/>
    <x v="1"/>
    <x v="0"/>
    <x v="7"/>
    <x v="78"/>
    <x v="3"/>
    <x v="1"/>
    <x v="0"/>
  </r>
  <r>
    <x v="1335"/>
    <x v="4"/>
    <x v="4"/>
    <x v="3"/>
    <x v="1"/>
    <x v="1"/>
    <x v="88"/>
    <x v="2"/>
    <x v="5"/>
    <x v="3"/>
    <x v="2128"/>
    <x v="1"/>
    <x v="0"/>
    <x v="3"/>
  </r>
  <r>
    <x v="2044"/>
    <x v="4"/>
    <x v="4"/>
    <x v="3"/>
    <x v="3"/>
    <x v="1"/>
    <x v="54"/>
    <x v="2"/>
    <x v="2"/>
    <x v="7"/>
    <x v="1713"/>
    <x v="3"/>
    <x v="1"/>
    <x v="0"/>
  </r>
  <r>
    <x v="1459"/>
    <x v="4"/>
    <x v="1"/>
    <x v="0"/>
    <x v="1"/>
    <x v="1"/>
    <x v="76"/>
    <x v="4"/>
    <x v="4"/>
    <x v="7"/>
    <x v="1895"/>
    <x v="2"/>
    <x v="1"/>
    <x v="0"/>
  </r>
  <r>
    <x v="2799"/>
    <x v="4"/>
    <x v="2"/>
    <x v="3"/>
    <x v="0"/>
    <x v="1"/>
    <x v="52"/>
    <x v="2"/>
    <x v="2"/>
    <x v="7"/>
    <x v="374"/>
    <x v="3"/>
    <x v="1"/>
    <x v="0"/>
  </r>
  <r>
    <x v="2076"/>
    <x v="4"/>
    <x v="2"/>
    <x v="1"/>
    <x v="2"/>
    <x v="1"/>
    <x v="184"/>
    <x v="1"/>
    <x v="0"/>
    <x v="7"/>
    <x v="692"/>
    <x v="3"/>
    <x v="1"/>
    <x v="0"/>
  </r>
  <r>
    <x v="2854"/>
    <x v="4"/>
    <x v="2"/>
    <x v="3"/>
    <x v="0"/>
    <x v="1"/>
    <x v="33"/>
    <x v="2"/>
    <x v="2"/>
    <x v="7"/>
    <x v="2689"/>
    <x v="2"/>
    <x v="1"/>
    <x v="0"/>
  </r>
  <r>
    <x v="1021"/>
    <x v="4"/>
    <x v="2"/>
    <x v="2"/>
    <x v="1"/>
    <x v="0"/>
    <x v="0"/>
    <x v="0"/>
    <x v="0"/>
    <x v="7"/>
    <x v="2872"/>
    <x v="3"/>
    <x v="1"/>
    <x v="0"/>
  </r>
  <r>
    <x v="1293"/>
    <x v="4"/>
    <x v="1"/>
    <x v="3"/>
    <x v="1"/>
    <x v="1"/>
    <x v="147"/>
    <x v="2"/>
    <x v="1"/>
    <x v="7"/>
    <x v="2245"/>
    <x v="3"/>
    <x v="1"/>
    <x v="0"/>
  </r>
  <r>
    <x v="244"/>
    <x v="4"/>
    <x v="4"/>
    <x v="3"/>
    <x v="0"/>
    <x v="1"/>
    <x v="79"/>
    <x v="2"/>
    <x v="2"/>
    <x v="7"/>
    <x v="2192"/>
    <x v="2"/>
    <x v="1"/>
    <x v="0"/>
  </r>
  <r>
    <x v="265"/>
    <x v="4"/>
    <x v="4"/>
    <x v="0"/>
    <x v="3"/>
    <x v="1"/>
    <x v="62"/>
    <x v="4"/>
    <x v="4"/>
    <x v="7"/>
    <x v="2406"/>
    <x v="3"/>
    <x v="1"/>
    <x v="0"/>
  </r>
  <r>
    <x v="2560"/>
    <x v="4"/>
    <x v="4"/>
    <x v="0"/>
    <x v="1"/>
    <x v="1"/>
    <x v="56"/>
    <x v="4"/>
    <x v="4"/>
    <x v="7"/>
    <x v="144"/>
    <x v="2"/>
    <x v="1"/>
    <x v="0"/>
  </r>
  <r>
    <x v="341"/>
    <x v="4"/>
    <x v="4"/>
    <x v="2"/>
    <x v="2"/>
    <x v="1"/>
    <x v="200"/>
    <x v="1"/>
    <x v="1"/>
    <x v="7"/>
    <x v="2922"/>
    <x v="2"/>
    <x v="1"/>
    <x v="0"/>
  </r>
  <r>
    <x v="1717"/>
    <x v="4"/>
    <x v="4"/>
    <x v="3"/>
    <x v="1"/>
    <x v="0"/>
    <x v="0"/>
    <x v="1"/>
    <x v="0"/>
    <x v="7"/>
    <x v="2323"/>
    <x v="2"/>
    <x v="1"/>
    <x v="0"/>
  </r>
  <r>
    <x v="861"/>
    <x v="4"/>
    <x v="4"/>
    <x v="0"/>
    <x v="1"/>
    <x v="1"/>
    <x v="89"/>
    <x v="4"/>
    <x v="3"/>
    <x v="7"/>
    <x v="2114"/>
    <x v="3"/>
    <x v="1"/>
    <x v="0"/>
  </r>
  <r>
    <x v="2448"/>
    <x v="4"/>
    <x v="3"/>
    <x v="2"/>
    <x v="1"/>
    <x v="1"/>
    <x v="71"/>
    <x v="1"/>
    <x v="1"/>
    <x v="7"/>
    <x v="2613"/>
    <x v="2"/>
    <x v="1"/>
    <x v="0"/>
  </r>
  <r>
    <x v="2063"/>
    <x v="4"/>
    <x v="4"/>
    <x v="3"/>
    <x v="1"/>
    <x v="1"/>
    <x v="70"/>
    <x v="2"/>
    <x v="2"/>
    <x v="7"/>
    <x v="2263"/>
    <x v="3"/>
    <x v="1"/>
    <x v="0"/>
  </r>
  <r>
    <x v="2318"/>
    <x v="4"/>
    <x v="0"/>
    <x v="0"/>
    <x v="0"/>
    <x v="0"/>
    <x v="0"/>
    <x v="3"/>
    <x v="3"/>
    <x v="7"/>
    <x v="286"/>
    <x v="3"/>
    <x v="1"/>
    <x v="0"/>
  </r>
  <r>
    <x v="2080"/>
    <x v="4"/>
    <x v="1"/>
    <x v="3"/>
    <x v="3"/>
    <x v="1"/>
    <x v="83"/>
    <x v="2"/>
    <x v="2"/>
    <x v="7"/>
    <x v="1169"/>
    <x v="2"/>
    <x v="1"/>
    <x v="0"/>
  </r>
  <r>
    <x v="273"/>
    <x v="4"/>
    <x v="0"/>
    <x v="1"/>
    <x v="3"/>
    <x v="1"/>
    <x v="31"/>
    <x v="1"/>
    <x v="1"/>
    <x v="7"/>
    <x v="2869"/>
    <x v="3"/>
    <x v="1"/>
    <x v="0"/>
  </r>
  <r>
    <x v="2360"/>
    <x v="4"/>
    <x v="2"/>
    <x v="3"/>
    <x v="0"/>
    <x v="1"/>
    <x v="34"/>
    <x v="2"/>
    <x v="2"/>
    <x v="7"/>
    <x v="1407"/>
    <x v="3"/>
    <x v="1"/>
    <x v="0"/>
  </r>
  <r>
    <x v="905"/>
    <x v="4"/>
    <x v="1"/>
    <x v="1"/>
    <x v="1"/>
    <x v="1"/>
    <x v="144"/>
    <x v="1"/>
    <x v="1"/>
    <x v="7"/>
    <x v="1816"/>
    <x v="3"/>
    <x v="1"/>
    <x v="0"/>
  </r>
  <r>
    <x v="830"/>
    <x v="4"/>
    <x v="4"/>
    <x v="1"/>
    <x v="3"/>
    <x v="1"/>
    <x v="45"/>
    <x v="1"/>
    <x v="1"/>
    <x v="7"/>
    <x v="2739"/>
    <x v="3"/>
    <x v="1"/>
    <x v="0"/>
  </r>
  <r>
    <x v="2943"/>
    <x v="4"/>
    <x v="0"/>
    <x v="1"/>
    <x v="1"/>
    <x v="1"/>
    <x v="54"/>
    <x v="1"/>
    <x v="1"/>
    <x v="7"/>
    <x v="852"/>
    <x v="3"/>
    <x v="1"/>
    <x v="0"/>
  </r>
  <r>
    <x v="1065"/>
    <x v="4"/>
    <x v="4"/>
    <x v="2"/>
    <x v="1"/>
    <x v="1"/>
    <x v="104"/>
    <x v="1"/>
    <x v="1"/>
    <x v="7"/>
    <x v="2769"/>
    <x v="2"/>
    <x v="1"/>
    <x v="0"/>
  </r>
  <r>
    <x v="33"/>
    <x v="4"/>
    <x v="3"/>
    <x v="3"/>
    <x v="1"/>
    <x v="1"/>
    <x v="113"/>
    <x v="2"/>
    <x v="2"/>
    <x v="7"/>
    <x v="251"/>
    <x v="2"/>
    <x v="1"/>
    <x v="0"/>
  </r>
  <r>
    <x v="1422"/>
    <x v="4"/>
    <x v="2"/>
    <x v="3"/>
    <x v="0"/>
    <x v="1"/>
    <x v="96"/>
    <x v="2"/>
    <x v="2"/>
    <x v="7"/>
    <x v="903"/>
    <x v="2"/>
    <x v="1"/>
    <x v="0"/>
  </r>
  <r>
    <x v="1546"/>
    <x v="4"/>
    <x v="4"/>
    <x v="2"/>
    <x v="1"/>
    <x v="1"/>
    <x v="57"/>
    <x v="1"/>
    <x v="1"/>
    <x v="7"/>
    <x v="2550"/>
    <x v="3"/>
    <x v="1"/>
    <x v="0"/>
  </r>
  <r>
    <x v="2870"/>
    <x v="4"/>
    <x v="4"/>
    <x v="3"/>
    <x v="2"/>
    <x v="1"/>
    <x v="25"/>
    <x v="2"/>
    <x v="1"/>
    <x v="7"/>
    <x v="2403"/>
    <x v="2"/>
    <x v="1"/>
    <x v="0"/>
  </r>
  <r>
    <x v="1643"/>
    <x v="4"/>
    <x v="2"/>
    <x v="1"/>
    <x v="1"/>
    <x v="1"/>
    <x v="59"/>
    <x v="1"/>
    <x v="1"/>
    <x v="7"/>
    <x v="1767"/>
    <x v="3"/>
    <x v="1"/>
    <x v="0"/>
  </r>
  <r>
    <x v="1381"/>
    <x v="4"/>
    <x v="4"/>
    <x v="3"/>
    <x v="0"/>
    <x v="1"/>
    <x v="39"/>
    <x v="2"/>
    <x v="2"/>
    <x v="7"/>
    <x v="966"/>
    <x v="2"/>
    <x v="1"/>
    <x v="0"/>
  </r>
  <r>
    <x v="2937"/>
    <x v="4"/>
    <x v="4"/>
    <x v="3"/>
    <x v="1"/>
    <x v="1"/>
    <x v="97"/>
    <x v="2"/>
    <x v="2"/>
    <x v="7"/>
    <x v="2571"/>
    <x v="3"/>
    <x v="1"/>
    <x v="0"/>
  </r>
  <r>
    <x v="350"/>
    <x v="4"/>
    <x v="5"/>
    <x v="3"/>
    <x v="0"/>
    <x v="1"/>
    <x v="67"/>
    <x v="2"/>
    <x v="1"/>
    <x v="7"/>
    <x v="2011"/>
    <x v="2"/>
    <x v="1"/>
    <x v="0"/>
  </r>
  <r>
    <x v="155"/>
    <x v="4"/>
    <x v="4"/>
    <x v="0"/>
    <x v="2"/>
    <x v="1"/>
    <x v="219"/>
    <x v="4"/>
    <x v="4"/>
    <x v="7"/>
    <x v="198"/>
    <x v="2"/>
    <x v="1"/>
    <x v="0"/>
  </r>
  <r>
    <x v="2695"/>
    <x v="4"/>
    <x v="5"/>
    <x v="3"/>
    <x v="0"/>
    <x v="1"/>
    <x v="19"/>
    <x v="2"/>
    <x v="2"/>
    <x v="7"/>
    <x v="1992"/>
    <x v="3"/>
    <x v="1"/>
    <x v="0"/>
  </r>
  <r>
    <x v="563"/>
    <x v="4"/>
    <x v="4"/>
    <x v="3"/>
    <x v="0"/>
    <x v="1"/>
    <x v="47"/>
    <x v="2"/>
    <x v="2"/>
    <x v="7"/>
    <x v="2462"/>
    <x v="2"/>
    <x v="1"/>
    <x v="0"/>
  </r>
  <r>
    <x v="553"/>
    <x v="4"/>
    <x v="4"/>
    <x v="3"/>
    <x v="3"/>
    <x v="1"/>
    <x v="191"/>
    <x v="2"/>
    <x v="4"/>
    <x v="6"/>
    <x v="2370"/>
    <x v="1"/>
    <x v="0"/>
    <x v="2"/>
  </r>
  <r>
    <x v="2125"/>
    <x v="4"/>
    <x v="4"/>
    <x v="3"/>
    <x v="1"/>
    <x v="1"/>
    <x v="122"/>
    <x v="2"/>
    <x v="4"/>
    <x v="5"/>
    <x v="334"/>
    <x v="2"/>
    <x v="0"/>
    <x v="2"/>
  </r>
  <r>
    <x v="1267"/>
    <x v="4"/>
    <x v="4"/>
    <x v="2"/>
    <x v="1"/>
    <x v="1"/>
    <x v="68"/>
    <x v="1"/>
    <x v="1"/>
    <x v="7"/>
    <x v="2525"/>
    <x v="3"/>
    <x v="1"/>
    <x v="0"/>
  </r>
  <r>
    <x v="1654"/>
    <x v="4"/>
    <x v="4"/>
    <x v="3"/>
    <x v="1"/>
    <x v="1"/>
    <x v="105"/>
    <x v="2"/>
    <x v="2"/>
    <x v="7"/>
    <x v="775"/>
    <x v="3"/>
    <x v="1"/>
    <x v="0"/>
  </r>
  <r>
    <x v="1511"/>
    <x v="4"/>
    <x v="2"/>
    <x v="0"/>
    <x v="0"/>
    <x v="1"/>
    <x v="43"/>
    <x v="4"/>
    <x v="4"/>
    <x v="7"/>
    <x v="1260"/>
    <x v="3"/>
    <x v="1"/>
    <x v="0"/>
  </r>
  <r>
    <x v="2702"/>
    <x v="4"/>
    <x v="1"/>
    <x v="2"/>
    <x v="0"/>
    <x v="1"/>
    <x v="35"/>
    <x v="1"/>
    <x v="0"/>
    <x v="7"/>
    <x v="2806"/>
    <x v="2"/>
    <x v="1"/>
    <x v="0"/>
  </r>
  <r>
    <x v="2505"/>
    <x v="4"/>
    <x v="4"/>
    <x v="0"/>
    <x v="0"/>
    <x v="1"/>
    <x v="27"/>
    <x v="4"/>
    <x v="4"/>
    <x v="7"/>
    <x v="886"/>
    <x v="3"/>
    <x v="1"/>
    <x v="0"/>
  </r>
  <r>
    <x v="2013"/>
    <x v="4"/>
    <x v="4"/>
    <x v="1"/>
    <x v="0"/>
    <x v="1"/>
    <x v="37"/>
    <x v="1"/>
    <x v="0"/>
    <x v="7"/>
    <x v="507"/>
    <x v="2"/>
    <x v="1"/>
    <x v="0"/>
  </r>
  <r>
    <x v="2248"/>
    <x v="4"/>
    <x v="2"/>
    <x v="3"/>
    <x v="1"/>
    <x v="1"/>
    <x v="49"/>
    <x v="2"/>
    <x v="2"/>
    <x v="7"/>
    <x v="478"/>
    <x v="2"/>
    <x v="1"/>
    <x v="0"/>
  </r>
  <r>
    <x v="1437"/>
    <x v="4"/>
    <x v="4"/>
    <x v="3"/>
    <x v="0"/>
    <x v="1"/>
    <x v="154"/>
    <x v="2"/>
    <x v="2"/>
    <x v="7"/>
    <x v="1300"/>
    <x v="3"/>
    <x v="1"/>
    <x v="0"/>
  </r>
  <r>
    <x v="1286"/>
    <x v="4"/>
    <x v="4"/>
    <x v="2"/>
    <x v="0"/>
    <x v="1"/>
    <x v="25"/>
    <x v="1"/>
    <x v="1"/>
    <x v="7"/>
    <x v="2778"/>
    <x v="2"/>
    <x v="1"/>
    <x v="0"/>
  </r>
  <r>
    <x v="2001"/>
    <x v="4"/>
    <x v="2"/>
    <x v="2"/>
    <x v="0"/>
    <x v="1"/>
    <x v="62"/>
    <x v="1"/>
    <x v="1"/>
    <x v="7"/>
    <x v="2523"/>
    <x v="2"/>
    <x v="1"/>
    <x v="0"/>
  </r>
  <r>
    <x v="2564"/>
    <x v="4"/>
    <x v="4"/>
    <x v="3"/>
    <x v="3"/>
    <x v="1"/>
    <x v="110"/>
    <x v="2"/>
    <x v="3"/>
    <x v="0"/>
    <x v="1780"/>
    <x v="2"/>
    <x v="0"/>
    <x v="1"/>
  </r>
  <r>
    <x v="2620"/>
    <x v="4"/>
    <x v="4"/>
    <x v="0"/>
    <x v="3"/>
    <x v="1"/>
    <x v="21"/>
    <x v="4"/>
    <x v="4"/>
    <x v="7"/>
    <x v="1617"/>
    <x v="2"/>
    <x v="1"/>
    <x v="0"/>
  </r>
  <r>
    <x v="771"/>
    <x v="4"/>
    <x v="1"/>
    <x v="3"/>
    <x v="1"/>
    <x v="1"/>
    <x v="99"/>
    <x v="2"/>
    <x v="2"/>
    <x v="7"/>
    <x v="683"/>
    <x v="1"/>
    <x v="1"/>
    <x v="0"/>
  </r>
  <r>
    <x v="506"/>
    <x v="4"/>
    <x v="2"/>
    <x v="0"/>
    <x v="1"/>
    <x v="1"/>
    <x v="67"/>
    <x v="4"/>
    <x v="4"/>
    <x v="7"/>
    <x v="2616"/>
    <x v="2"/>
    <x v="1"/>
    <x v="0"/>
  </r>
  <r>
    <x v="1307"/>
    <x v="4"/>
    <x v="4"/>
    <x v="3"/>
    <x v="3"/>
    <x v="1"/>
    <x v="49"/>
    <x v="2"/>
    <x v="2"/>
    <x v="7"/>
    <x v="812"/>
    <x v="3"/>
    <x v="1"/>
    <x v="0"/>
  </r>
  <r>
    <x v="1737"/>
    <x v="4"/>
    <x v="1"/>
    <x v="3"/>
    <x v="0"/>
    <x v="0"/>
    <x v="0"/>
    <x v="2"/>
    <x v="2"/>
    <x v="7"/>
    <x v="2665"/>
    <x v="2"/>
    <x v="1"/>
    <x v="0"/>
  </r>
  <r>
    <x v="1770"/>
    <x v="4"/>
    <x v="4"/>
    <x v="3"/>
    <x v="1"/>
    <x v="1"/>
    <x v="49"/>
    <x v="2"/>
    <x v="4"/>
    <x v="4"/>
    <x v="2827"/>
    <x v="1"/>
    <x v="0"/>
    <x v="2"/>
  </r>
  <r>
    <x v="534"/>
    <x v="4"/>
    <x v="2"/>
    <x v="0"/>
    <x v="2"/>
    <x v="0"/>
    <x v="0"/>
    <x v="3"/>
    <x v="3"/>
    <x v="7"/>
    <x v="19"/>
    <x v="3"/>
    <x v="1"/>
    <x v="0"/>
  </r>
  <r>
    <x v="2259"/>
    <x v="4"/>
    <x v="4"/>
    <x v="1"/>
    <x v="1"/>
    <x v="1"/>
    <x v="81"/>
    <x v="1"/>
    <x v="1"/>
    <x v="7"/>
    <x v="2491"/>
    <x v="3"/>
    <x v="1"/>
    <x v="0"/>
  </r>
  <r>
    <x v="1552"/>
    <x v="4"/>
    <x v="4"/>
    <x v="3"/>
    <x v="3"/>
    <x v="1"/>
    <x v="114"/>
    <x v="2"/>
    <x v="2"/>
    <x v="7"/>
    <x v="1863"/>
    <x v="3"/>
    <x v="1"/>
    <x v="0"/>
  </r>
  <r>
    <x v="1332"/>
    <x v="4"/>
    <x v="4"/>
    <x v="1"/>
    <x v="0"/>
    <x v="0"/>
    <x v="0"/>
    <x v="0"/>
    <x v="0"/>
    <x v="7"/>
    <x v="66"/>
    <x v="2"/>
    <x v="1"/>
    <x v="0"/>
  </r>
  <r>
    <x v="7"/>
    <x v="4"/>
    <x v="4"/>
    <x v="3"/>
    <x v="0"/>
    <x v="0"/>
    <x v="0"/>
    <x v="1"/>
    <x v="1"/>
    <x v="7"/>
    <x v="2162"/>
    <x v="2"/>
    <x v="1"/>
    <x v="0"/>
  </r>
  <r>
    <x v="1504"/>
    <x v="4"/>
    <x v="4"/>
    <x v="3"/>
    <x v="2"/>
    <x v="1"/>
    <x v="38"/>
    <x v="2"/>
    <x v="2"/>
    <x v="7"/>
    <x v="2219"/>
    <x v="3"/>
    <x v="1"/>
    <x v="0"/>
  </r>
  <r>
    <x v="1259"/>
    <x v="4"/>
    <x v="3"/>
    <x v="3"/>
    <x v="3"/>
    <x v="1"/>
    <x v="42"/>
    <x v="2"/>
    <x v="2"/>
    <x v="7"/>
    <x v="730"/>
    <x v="3"/>
    <x v="1"/>
    <x v="0"/>
  </r>
  <r>
    <x v="2289"/>
    <x v="4"/>
    <x v="5"/>
    <x v="3"/>
    <x v="0"/>
    <x v="1"/>
    <x v="109"/>
    <x v="2"/>
    <x v="2"/>
    <x v="7"/>
    <x v="1664"/>
    <x v="2"/>
    <x v="1"/>
    <x v="0"/>
  </r>
  <r>
    <x v="1834"/>
    <x v="4"/>
    <x v="4"/>
    <x v="3"/>
    <x v="3"/>
    <x v="1"/>
    <x v="10"/>
    <x v="2"/>
    <x v="2"/>
    <x v="7"/>
    <x v="2119"/>
    <x v="2"/>
    <x v="1"/>
    <x v="0"/>
  </r>
  <r>
    <x v="1219"/>
    <x v="4"/>
    <x v="1"/>
    <x v="2"/>
    <x v="1"/>
    <x v="1"/>
    <x v="60"/>
    <x v="1"/>
    <x v="0"/>
    <x v="7"/>
    <x v="2429"/>
    <x v="2"/>
    <x v="1"/>
    <x v="0"/>
  </r>
  <r>
    <x v="2738"/>
    <x v="5"/>
    <x v="4"/>
    <x v="3"/>
    <x v="1"/>
    <x v="1"/>
    <x v="66"/>
    <x v="2"/>
    <x v="2"/>
    <x v="7"/>
    <x v="1384"/>
    <x v="3"/>
    <x v="1"/>
    <x v="0"/>
  </r>
  <r>
    <x v="2373"/>
    <x v="5"/>
    <x v="0"/>
    <x v="3"/>
    <x v="0"/>
    <x v="1"/>
    <x v="40"/>
    <x v="2"/>
    <x v="2"/>
    <x v="7"/>
    <x v="2466"/>
    <x v="2"/>
    <x v="1"/>
    <x v="0"/>
  </r>
  <r>
    <x v="489"/>
    <x v="5"/>
    <x v="4"/>
    <x v="3"/>
    <x v="1"/>
    <x v="1"/>
    <x v="93"/>
    <x v="2"/>
    <x v="2"/>
    <x v="7"/>
    <x v="2376"/>
    <x v="3"/>
    <x v="1"/>
    <x v="0"/>
  </r>
  <r>
    <x v="1426"/>
    <x v="5"/>
    <x v="5"/>
    <x v="3"/>
    <x v="1"/>
    <x v="1"/>
    <x v="94"/>
    <x v="2"/>
    <x v="3"/>
    <x v="4"/>
    <x v="489"/>
    <x v="1"/>
    <x v="0"/>
    <x v="1"/>
  </r>
  <r>
    <x v="2283"/>
    <x v="5"/>
    <x v="4"/>
    <x v="3"/>
    <x v="1"/>
    <x v="1"/>
    <x v="179"/>
    <x v="2"/>
    <x v="2"/>
    <x v="7"/>
    <x v="2107"/>
    <x v="3"/>
    <x v="1"/>
    <x v="0"/>
  </r>
  <r>
    <x v="2014"/>
    <x v="5"/>
    <x v="4"/>
    <x v="1"/>
    <x v="1"/>
    <x v="1"/>
    <x v="65"/>
    <x v="1"/>
    <x v="4"/>
    <x v="1"/>
    <x v="439"/>
    <x v="1"/>
    <x v="0"/>
    <x v="3"/>
  </r>
  <r>
    <x v="65"/>
    <x v="5"/>
    <x v="4"/>
    <x v="3"/>
    <x v="1"/>
    <x v="1"/>
    <x v="73"/>
    <x v="2"/>
    <x v="2"/>
    <x v="7"/>
    <x v="1461"/>
    <x v="3"/>
    <x v="1"/>
    <x v="0"/>
  </r>
  <r>
    <x v="933"/>
    <x v="5"/>
    <x v="2"/>
    <x v="0"/>
    <x v="1"/>
    <x v="1"/>
    <x v="107"/>
    <x v="4"/>
    <x v="4"/>
    <x v="7"/>
    <x v="1977"/>
    <x v="2"/>
    <x v="1"/>
    <x v="0"/>
  </r>
  <r>
    <x v="2232"/>
    <x v="5"/>
    <x v="1"/>
    <x v="0"/>
    <x v="0"/>
    <x v="1"/>
    <x v="42"/>
    <x v="4"/>
    <x v="4"/>
    <x v="7"/>
    <x v="2227"/>
    <x v="3"/>
    <x v="1"/>
    <x v="0"/>
  </r>
  <r>
    <x v="2588"/>
    <x v="5"/>
    <x v="3"/>
    <x v="1"/>
    <x v="0"/>
    <x v="0"/>
    <x v="0"/>
    <x v="1"/>
    <x v="1"/>
    <x v="7"/>
    <x v="2074"/>
    <x v="2"/>
    <x v="1"/>
    <x v="0"/>
  </r>
  <r>
    <x v="1147"/>
    <x v="5"/>
    <x v="1"/>
    <x v="2"/>
    <x v="2"/>
    <x v="1"/>
    <x v="52"/>
    <x v="1"/>
    <x v="1"/>
    <x v="7"/>
    <x v="2518"/>
    <x v="2"/>
    <x v="1"/>
    <x v="0"/>
  </r>
  <r>
    <x v="1187"/>
    <x v="5"/>
    <x v="2"/>
    <x v="0"/>
    <x v="3"/>
    <x v="1"/>
    <x v="79"/>
    <x v="4"/>
    <x v="4"/>
    <x v="7"/>
    <x v="1152"/>
    <x v="3"/>
    <x v="1"/>
    <x v="0"/>
  </r>
  <r>
    <x v="609"/>
    <x v="5"/>
    <x v="4"/>
    <x v="2"/>
    <x v="3"/>
    <x v="1"/>
    <x v="36"/>
    <x v="1"/>
    <x v="1"/>
    <x v="7"/>
    <x v="2543"/>
    <x v="3"/>
    <x v="1"/>
    <x v="0"/>
  </r>
  <r>
    <x v="1797"/>
    <x v="5"/>
    <x v="1"/>
    <x v="3"/>
    <x v="3"/>
    <x v="1"/>
    <x v="55"/>
    <x v="2"/>
    <x v="2"/>
    <x v="7"/>
    <x v="456"/>
    <x v="3"/>
    <x v="1"/>
    <x v="0"/>
  </r>
  <r>
    <x v="581"/>
    <x v="5"/>
    <x v="1"/>
    <x v="1"/>
    <x v="1"/>
    <x v="1"/>
    <x v="80"/>
    <x v="1"/>
    <x v="0"/>
    <x v="7"/>
    <x v="149"/>
    <x v="1"/>
    <x v="1"/>
    <x v="0"/>
  </r>
  <r>
    <x v="2669"/>
    <x v="5"/>
    <x v="4"/>
    <x v="3"/>
    <x v="1"/>
    <x v="1"/>
    <x v="206"/>
    <x v="2"/>
    <x v="2"/>
    <x v="7"/>
    <x v="944"/>
    <x v="3"/>
    <x v="1"/>
    <x v="0"/>
  </r>
  <r>
    <x v="1803"/>
    <x v="5"/>
    <x v="4"/>
    <x v="3"/>
    <x v="0"/>
    <x v="1"/>
    <x v="59"/>
    <x v="2"/>
    <x v="2"/>
    <x v="7"/>
    <x v="2673"/>
    <x v="3"/>
    <x v="1"/>
    <x v="0"/>
  </r>
  <r>
    <x v="2202"/>
    <x v="5"/>
    <x v="4"/>
    <x v="3"/>
    <x v="0"/>
    <x v="1"/>
    <x v="31"/>
    <x v="2"/>
    <x v="2"/>
    <x v="7"/>
    <x v="1128"/>
    <x v="3"/>
    <x v="1"/>
    <x v="0"/>
  </r>
  <r>
    <x v="366"/>
    <x v="5"/>
    <x v="1"/>
    <x v="1"/>
    <x v="1"/>
    <x v="1"/>
    <x v="72"/>
    <x v="1"/>
    <x v="1"/>
    <x v="7"/>
    <x v="2881"/>
    <x v="2"/>
    <x v="1"/>
    <x v="0"/>
  </r>
  <r>
    <x v="1682"/>
    <x v="5"/>
    <x v="4"/>
    <x v="2"/>
    <x v="1"/>
    <x v="0"/>
    <x v="0"/>
    <x v="0"/>
    <x v="0"/>
    <x v="7"/>
    <x v="2335"/>
    <x v="2"/>
    <x v="1"/>
    <x v="0"/>
  </r>
  <r>
    <x v="1287"/>
    <x v="5"/>
    <x v="1"/>
    <x v="3"/>
    <x v="3"/>
    <x v="1"/>
    <x v="191"/>
    <x v="2"/>
    <x v="2"/>
    <x v="7"/>
    <x v="315"/>
    <x v="2"/>
    <x v="1"/>
    <x v="0"/>
  </r>
  <r>
    <x v="831"/>
    <x v="5"/>
    <x v="4"/>
    <x v="0"/>
    <x v="3"/>
    <x v="1"/>
    <x v="47"/>
    <x v="4"/>
    <x v="3"/>
    <x v="7"/>
    <x v="404"/>
    <x v="3"/>
    <x v="1"/>
    <x v="0"/>
  </r>
  <r>
    <x v="2126"/>
    <x v="5"/>
    <x v="2"/>
    <x v="3"/>
    <x v="1"/>
    <x v="1"/>
    <x v="132"/>
    <x v="2"/>
    <x v="2"/>
    <x v="7"/>
    <x v="757"/>
    <x v="3"/>
    <x v="1"/>
    <x v="0"/>
  </r>
  <r>
    <x v="264"/>
    <x v="5"/>
    <x v="5"/>
    <x v="3"/>
    <x v="1"/>
    <x v="1"/>
    <x v="76"/>
    <x v="2"/>
    <x v="1"/>
    <x v="7"/>
    <x v="1827"/>
    <x v="3"/>
    <x v="1"/>
    <x v="0"/>
  </r>
  <r>
    <x v="2921"/>
    <x v="5"/>
    <x v="0"/>
    <x v="3"/>
    <x v="1"/>
    <x v="1"/>
    <x v="89"/>
    <x v="2"/>
    <x v="2"/>
    <x v="7"/>
    <x v="1272"/>
    <x v="3"/>
    <x v="1"/>
    <x v="0"/>
  </r>
  <r>
    <x v="1727"/>
    <x v="5"/>
    <x v="4"/>
    <x v="3"/>
    <x v="1"/>
    <x v="0"/>
    <x v="0"/>
    <x v="2"/>
    <x v="5"/>
    <x v="0"/>
    <x v="1943"/>
    <x v="1"/>
    <x v="0"/>
    <x v="3"/>
  </r>
  <r>
    <x v="203"/>
    <x v="5"/>
    <x v="5"/>
    <x v="3"/>
    <x v="1"/>
    <x v="0"/>
    <x v="0"/>
    <x v="1"/>
    <x v="1"/>
    <x v="7"/>
    <x v="1356"/>
    <x v="2"/>
    <x v="1"/>
    <x v="0"/>
  </r>
  <r>
    <x v="1908"/>
    <x v="5"/>
    <x v="4"/>
    <x v="3"/>
    <x v="1"/>
    <x v="0"/>
    <x v="0"/>
    <x v="2"/>
    <x v="1"/>
    <x v="7"/>
    <x v="317"/>
    <x v="2"/>
    <x v="1"/>
    <x v="0"/>
  </r>
  <r>
    <x v="2280"/>
    <x v="5"/>
    <x v="4"/>
    <x v="3"/>
    <x v="1"/>
    <x v="0"/>
    <x v="0"/>
    <x v="1"/>
    <x v="1"/>
    <x v="7"/>
    <x v="379"/>
    <x v="3"/>
    <x v="1"/>
    <x v="0"/>
  </r>
  <r>
    <x v="948"/>
    <x v="5"/>
    <x v="1"/>
    <x v="3"/>
    <x v="1"/>
    <x v="0"/>
    <x v="0"/>
    <x v="1"/>
    <x v="1"/>
    <x v="7"/>
    <x v="32"/>
    <x v="3"/>
    <x v="1"/>
    <x v="0"/>
  </r>
  <r>
    <x v="549"/>
    <x v="5"/>
    <x v="1"/>
    <x v="3"/>
    <x v="0"/>
    <x v="1"/>
    <x v="103"/>
    <x v="2"/>
    <x v="2"/>
    <x v="7"/>
    <x v="559"/>
    <x v="2"/>
    <x v="1"/>
    <x v="0"/>
  </r>
  <r>
    <x v="327"/>
    <x v="5"/>
    <x v="1"/>
    <x v="3"/>
    <x v="1"/>
    <x v="1"/>
    <x v="100"/>
    <x v="2"/>
    <x v="2"/>
    <x v="7"/>
    <x v="1054"/>
    <x v="2"/>
    <x v="1"/>
    <x v="0"/>
  </r>
  <r>
    <x v="2773"/>
    <x v="5"/>
    <x v="1"/>
    <x v="3"/>
    <x v="1"/>
    <x v="1"/>
    <x v="131"/>
    <x v="2"/>
    <x v="2"/>
    <x v="7"/>
    <x v="2886"/>
    <x v="3"/>
    <x v="1"/>
    <x v="0"/>
  </r>
  <r>
    <x v="2987"/>
    <x v="5"/>
    <x v="5"/>
    <x v="3"/>
    <x v="1"/>
    <x v="1"/>
    <x v="69"/>
    <x v="2"/>
    <x v="2"/>
    <x v="7"/>
    <x v="2148"/>
    <x v="2"/>
    <x v="1"/>
    <x v="0"/>
  </r>
  <r>
    <x v="1553"/>
    <x v="5"/>
    <x v="5"/>
    <x v="0"/>
    <x v="1"/>
    <x v="1"/>
    <x v="106"/>
    <x v="4"/>
    <x v="3"/>
    <x v="7"/>
    <x v="2093"/>
    <x v="3"/>
    <x v="1"/>
    <x v="0"/>
  </r>
  <r>
    <x v="1518"/>
    <x v="5"/>
    <x v="1"/>
    <x v="3"/>
    <x v="0"/>
    <x v="1"/>
    <x v="72"/>
    <x v="2"/>
    <x v="2"/>
    <x v="7"/>
    <x v="293"/>
    <x v="3"/>
    <x v="1"/>
    <x v="0"/>
  </r>
  <r>
    <x v="2166"/>
    <x v="5"/>
    <x v="2"/>
    <x v="3"/>
    <x v="0"/>
    <x v="1"/>
    <x v="60"/>
    <x v="2"/>
    <x v="2"/>
    <x v="7"/>
    <x v="1779"/>
    <x v="3"/>
    <x v="1"/>
    <x v="0"/>
  </r>
  <r>
    <x v="2920"/>
    <x v="5"/>
    <x v="4"/>
    <x v="3"/>
    <x v="3"/>
    <x v="1"/>
    <x v="38"/>
    <x v="2"/>
    <x v="1"/>
    <x v="7"/>
    <x v="238"/>
    <x v="3"/>
    <x v="1"/>
    <x v="0"/>
  </r>
  <r>
    <x v="122"/>
    <x v="5"/>
    <x v="1"/>
    <x v="3"/>
    <x v="0"/>
    <x v="1"/>
    <x v="42"/>
    <x v="2"/>
    <x v="2"/>
    <x v="7"/>
    <x v="740"/>
    <x v="3"/>
    <x v="1"/>
    <x v="0"/>
  </r>
  <r>
    <x v="2371"/>
    <x v="5"/>
    <x v="3"/>
    <x v="3"/>
    <x v="0"/>
    <x v="1"/>
    <x v="27"/>
    <x v="2"/>
    <x v="2"/>
    <x v="7"/>
    <x v="601"/>
    <x v="3"/>
    <x v="1"/>
    <x v="0"/>
  </r>
  <r>
    <x v="1828"/>
    <x v="5"/>
    <x v="4"/>
    <x v="3"/>
    <x v="1"/>
    <x v="0"/>
    <x v="0"/>
    <x v="1"/>
    <x v="1"/>
    <x v="7"/>
    <x v="53"/>
    <x v="3"/>
    <x v="1"/>
    <x v="0"/>
  </r>
  <r>
    <x v="175"/>
    <x v="5"/>
    <x v="1"/>
    <x v="3"/>
    <x v="1"/>
    <x v="1"/>
    <x v="64"/>
    <x v="2"/>
    <x v="2"/>
    <x v="7"/>
    <x v="2761"/>
    <x v="3"/>
    <x v="1"/>
    <x v="0"/>
  </r>
  <r>
    <x v="1547"/>
    <x v="5"/>
    <x v="4"/>
    <x v="3"/>
    <x v="1"/>
    <x v="1"/>
    <x v="68"/>
    <x v="2"/>
    <x v="2"/>
    <x v="7"/>
    <x v="1443"/>
    <x v="3"/>
    <x v="1"/>
    <x v="0"/>
  </r>
  <r>
    <x v="1956"/>
    <x v="5"/>
    <x v="4"/>
    <x v="3"/>
    <x v="1"/>
    <x v="1"/>
    <x v="79"/>
    <x v="2"/>
    <x v="2"/>
    <x v="7"/>
    <x v="549"/>
    <x v="2"/>
    <x v="1"/>
    <x v="0"/>
  </r>
  <r>
    <x v="1121"/>
    <x v="5"/>
    <x v="4"/>
    <x v="3"/>
    <x v="0"/>
    <x v="1"/>
    <x v="37"/>
    <x v="2"/>
    <x v="2"/>
    <x v="7"/>
    <x v="2165"/>
    <x v="3"/>
    <x v="1"/>
    <x v="0"/>
  </r>
  <r>
    <x v="1884"/>
    <x v="5"/>
    <x v="0"/>
    <x v="3"/>
    <x v="1"/>
    <x v="1"/>
    <x v="103"/>
    <x v="2"/>
    <x v="2"/>
    <x v="7"/>
    <x v="1499"/>
    <x v="2"/>
    <x v="1"/>
    <x v="0"/>
  </r>
  <r>
    <x v="517"/>
    <x v="5"/>
    <x v="4"/>
    <x v="3"/>
    <x v="0"/>
    <x v="1"/>
    <x v="32"/>
    <x v="2"/>
    <x v="2"/>
    <x v="7"/>
    <x v="1600"/>
    <x v="3"/>
    <x v="1"/>
    <x v="0"/>
  </r>
  <r>
    <x v="2352"/>
    <x v="5"/>
    <x v="4"/>
    <x v="1"/>
    <x v="1"/>
    <x v="0"/>
    <x v="0"/>
    <x v="0"/>
    <x v="2"/>
    <x v="1"/>
    <x v="1092"/>
    <x v="1"/>
    <x v="0"/>
    <x v="2"/>
  </r>
  <r>
    <x v="2058"/>
    <x v="5"/>
    <x v="5"/>
    <x v="3"/>
    <x v="1"/>
    <x v="1"/>
    <x v="57"/>
    <x v="2"/>
    <x v="2"/>
    <x v="7"/>
    <x v="980"/>
    <x v="3"/>
    <x v="1"/>
    <x v="0"/>
  </r>
  <r>
    <x v="1329"/>
    <x v="5"/>
    <x v="1"/>
    <x v="3"/>
    <x v="3"/>
    <x v="1"/>
    <x v="37"/>
    <x v="2"/>
    <x v="2"/>
    <x v="7"/>
    <x v="1221"/>
    <x v="2"/>
    <x v="1"/>
    <x v="0"/>
  </r>
  <r>
    <x v="1827"/>
    <x v="5"/>
    <x v="4"/>
    <x v="3"/>
    <x v="2"/>
    <x v="0"/>
    <x v="0"/>
    <x v="2"/>
    <x v="2"/>
    <x v="7"/>
    <x v="1823"/>
    <x v="3"/>
    <x v="1"/>
    <x v="0"/>
  </r>
  <r>
    <x v="2171"/>
    <x v="5"/>
    <x v="2"/>
    <x v="0"/>
    <x v="3"/>
    <x v="1"/>
    <x v="37"/>
    <x v="4"/>
    <x v="4"/>
    <x v="7"/>
    <x v="1822"/>
    <x v="3"/>
    <x v="1"/>
    <x v="0"/>
  </r>
  <r>
    <x v="2609"/>
    <x v="5"/>
    <x v="4"/>
    <x v="2"/>
    <x v="0"/>
    <x v="1"/>
    <x v="95"/>
    <x v="1"/>
    <x v="1"/>
    <x v="7"/>
    <x v="2897"/>
    <x v="3"/>
    <x v="1"/>
    <x v="0"/>
  </r>
  <r>
    <x v="459"/>
    <x v="5"/>
    <x v="2"/>
    <x v="3"/>
    <x v="1"/>
    <x v="1"/>
    <x v="72"/>
    <x v="2"/>
    <x v="1"/>
    <x v="7"/>
    <x v="1631"/>
    <x v="2"/>
    <x v="1"/>
    <x v="0"/>
  </r>
  <r>
    <x v="1071"/>
    <x v="5"/>
    <x v="2"/>
    <x v="1"/>
    <x v="1"/>
    <x v="1"/>
    <x v="127"/>
    <x v="1"/>
    <x v="1"/>
    <x v="7"/>
    <x v="1561"/>
    <x v="3"/>
    <x v="1"/>
    <x v="0"/>
  </r>
  <r>
    <x v="1467"/>
    <x v="5"/>
    <x v="2"/>
    <x v="3"/>
    <x v="1"/>
    <x v="1"/>
    <x v="59"/>
    <x v="2"/>
    <x v="2"/>
    <x v="7"/>
    <x v="2704"/>
    <x v="2"/>
    <x v="1"/>
    <x v="0"/>
  </r>
  <r>
    <x v="505"/>
    <x v="5"/>
    <x v="4"/>
    <x v="2"/>
    <x v="1"/>
    <x v="0"/>
    <x v="0"/>
    <x v="1"/>
    <x v="0"/>
    <x v="7"/>
    <x v="2450"/>
    <x v="2"/>
    <x v="1"/>
    <x v="0"/>
  </r>
  <r>
    <x v="453"/>
    <x v="5"/>
    <x v="4"/>
    <x v="3"/>
    <x v="1"/>
    <x v="1"/>
    <x v="160"/>
    <x v="2"/>
    <x v="2"/>
    <x v="7"/>
    <x v="733"/>
    <x v="3"/>
    <x v="1"/>
    <x v="0"/>
  </r>
  <r>
    <x v="1625"/>
    <x v="5"/>
    <x v="4"/>
    <x v="0"/>
    <x v="1"/>
    <x v="1"/>
    <x v="48"/>
    <x v="4"/>
    <x v="7"/>
    <x v="5"/>
    <x v="201"/>
    <x v="1"/>
    <x v="0"/>
    <x v="3"/>
  </r>
  <r>
    <x v="1088"/>
    <x v="5"/>
    <x v="4"/>
    <x v="3"/>
    <x v="1"/>
    <x v="1"/>
    <x v="163"/>
    <x v="2"/>
    <x v="2"/>
    <x v="7"/>
    <x v="256"/>
    <x v="3"/>
    <x v="1"/>
    <x v="0"/>
  </r>
  <r>
    <x v="981"/>
    <x v="5"/>
    <x v="1"/>
    <x v="2"/>
    <x v="0"/>
    <x v="1"/>
    <x v="47"/>
    <x v="1"/>
    <x v="1"/>
    <x v="7"/>
    <x v="2731"/>
    <x v="2"/>
    <x v="1"/>
    <x v="0"/>
  </r>
  <r>
    <x v="2728"/>
    <x v="5"/>
    <x v="4"/>
    <x v="0"/>
    <x v="3"/>
    <x v="1"/>
    <x v="38"/>
    <x v="4"/>
    <x v="3"/>
    <x v="7"/>
    <x v="1029"/>
    <x v="2"/>
    <x v="1"/>
    <x v="0"/>
  </r>
  <r>
    <x v="5"/>
    <x v="5"/>
    <x v="2"/>
    <x v="2"/>
    <x v="1"/>
    <x v="0"/>
    <x v="0"/>
    <x v="0"/>
    <x v="0"/>
    <x v="7"/>
    <x v="2900"/>
    <x v="3"/>
    <x v="1"/>
    <x v="0"/>
  </r>
  <r>
    <x v="2387"/>
    <x v="5"/>
    <x v="2"/>
    <x v="1"/>
    <x v="3"/>
    <x v="1"/>
    <x v="25"/>
    <x v="1"/>
    <x v="3"/>
    <x v="0"/>
    <x v="1426"/>
    <x v="1"/>
    <x v="0"/>
    <x v="2"/>
  </r>
  <r>
    <x v="415"/>
    <x v="5"/>
    <x v="1"/>
    <x v="0"/>
    <x v="3"/>
    <x v="1"/>
    <x v="79"/>
    <x v="4"/>
    <x v="4"/>
    <x v="7"/>
    <x v="1570"/>
    <x v="3"/>
    <x v="1"/>
    <x v="0"/>
  </r>
  <r>
    <x v="1054"/>
    <x v="5"/>
    <x v="5"/>
    <x v="0"/>
    <x v="1"/>
    <x v="1"/>
    <x v="109"/>
    <x v="4"/>
    <x v="6"/>
    <x v="4"/>
    <x v="1598"/>
    <x v="1"/>
    <x v="0"/>
    <x v="2"/>
  </r>
  <r>
    <x v="997"/>
    <x v="5"/>
    <x v="4"/>
    <x v="0"/>
    <x v="3"/>
    <x v="1"/>
    <x v="87"/>
    <x v="4"/>
    <x v="3"/>
    <x v="7"/>
    <x v="2291"/>
    <x v="2"/>
    <x v="1"/>
    <x v="0"/>
  </r>
  <r>
    <x v="2595"/>
    <x v="5"/>
    <x v="4"/>
    <x v="3"/>
    <x v="1"/>
    <x v="1"/>
    <x v="105"/>
    <x v="2"/>
    <x v="5"/>
    <x v="4"/>
    <x v="882"/>
    <x v="0"/>
    <x v="0"/>
    <x v="3"/>
  </r>
  <r>
    <x v="52"/>
    <x v="5"/>
    <x v="4"/>
    <x v="0"/>
    <x v="1"/>
    <x v="0"/>
    <x v="0"/>
    <x v="3"/>
    <x v="3"/>
    <x v="7"/>
    <x v="116"/>
    <x v="2"/>
    <x v="1"/>
    <x v="0"/>
  </r>
  <r>
    <x v="358"/>
    <x v="5"/>
    <x v="4"/>
    <x v="0"/>
    <x v="0"/>
    <x v="1"/>
    <x v="74"/>
    <x v="4"/>
    <x v="4"/>
    <x v="7"/>
    <x v="709"/>
    <x v="3"/>
    <x v="1"/>
    <x v="0"/>
  </r>
  <r>
    <x v="2290"/>
    <x v="5"/>
    <x v="2"/>
    <x v="3"/>
    <x v="1"/>
    <x v="0"/>
    <x v="0"/>
    <x v="1"/>
    <x v="1"/>
    <x v="7"/>
    <x v="2061"/>
    <x v="2"/>
    <x v="1"/>
    <x v="0"/>
  </r>
  <r>
    <x v="1708"/>
    <x v="5"/>
    <x v="4"/>
    <x v="3"/>
    <x v="0"/>
    <x v="1"/>
    <x v="13"/>
    <x v="2"/>
    <x v="2"/>
    <x v="7"/>
    <x v="938"/>
    <x v="3"/>
    <x v="1"/>
    <x v="0"/>
  </r>
  <r>
    <x v="2924"/>
    <x v="5"/>
    <x v="4"/>
    <x v="0"/>
    <x v="3"/>
    <x v="1"/>
    <x v="96"/>
    <x v="4"/>
    <x v="4"/>
    <x v="7"/>
    <x v="1492"/>
    <x v="2"/>
    <x v="1"/>
    <x v="0"/>
  </r>
  <r>
    <x v="1842"/>
    <x v="5"/>
    <x v="4"/>
    <x v="3"/>
    <x v="2"/>
    <x v="1"/>
    <x v="5"/>
    <x v="2"/>
    <x v="2"/>
    <x v="7"/>
    <x v="1229"/>
    <x v="2"/>
    <x v="1"/>
    <x v="0"/>
  </r>
  <r>
    <x v="1659"/>
    <x v="5"/>
    <x v="2"/>
    <x v="3"/>
    <x v="1"/>
    <x v="1"/>
    <x v="66"/>
    <x v="2"/>
    <x v="2"/>
    <x v="7"/>
    <x v="2262"/>
    <x v="1"/>
    <x v="1"/>
    <x v="0"/>
  </r>
  <r>
    <x v="0"/>
    <x v="5"/>
    <x v="4"/>
    <x v="0"/>
    <x v="3"/>
    <x v="1"/>
    <x v="43"/>
    <x v="4"/>
    <x v="4"/>
    <x v="7"/>
    <x v="216"/>
    <x v="2"/>
    <x v="1"/>
    <x v="0"/>
  </r>
  <r>
    <x v="1843"/>
    <x v="5"/>
    <x v="1"/>
    <x v="3"/>
    <x v="0"/>
    <x v="1"/>
    <x v="51"/>
    <x v="2"/>
    <x v="2"/>
    <x v="7"/>
    <x v="676"/>
    <x v="3"/>
    <x v="1"/>
    <x v="0"/>
  </r>
  <r>
    <x v="2192"/>
    <x v="5"/>
    <x v="4"/>
    <x v="0"/>
    <x v="3"/>
    <x v="0"/>
    <x v="0"/>
    <x v="4"/>
    <x v="4"/>
    <x v="7"/>
    <x v="734"/>
    <x v="3"/>
    <x v="1"/>
    <x v="0"/>
  </r>
  <r>
    <x v="1836"/>
    <x v="5"/>
    <x v="1"/>
    <x v="3"/>
    <x v="0"/>
    <x v="1"/>
    <x v="67"/>
    <x v="2"/>
    <x v="5"/>
    <x v="5"/>
    <x v="1349"/>
    <x v="1"/>
    <x v="0"/>
    <x v="3"/>
  </r>
  <r>
    <x v="2916"/>
    <x v="5"/>
    <x v="2"/>
    <x v="0"/>
    <x v="1"/>
    <x v="1"/>
    <x v="93"/>
    <x v="4"/>
    <x v="4"/>
    <x v="7"/>
    <x v="1728"/>
    <x v="1"/>
    <x v="1"/>
    <x v="0"/>
  </r>
  <r>
    <x v="633"/>
    <x v="5"/>
    <x v="1"/>
    <x v="3"/>
    <x v="0"/>
    <x v="1"/>
    <x v="72"/>
    <x v="2"/>
    <x v="2"/>
    <x v="7"/>
    <x v="569"/>
    <x v="2"/>
    <x v="1"/>
    <x v="0"/>
  </r>
  <r>
    <x v="1119"/>
    <x v="5"/>
    <x v="4"/>
    <x v="1"/>
    <x v="0"/>
    <x v="1"/>
    <x v="115"/>
    <x v="1"/>
    <x v="0"/>
    <x v="7"/>
    <x v="2054"/>
    <x v="3"/>
    <x v="1"/>
    <x v="0"/>
  </r>
  <r>
    <x v="817"/>
    <x v="5"/>
    <x v="2"/>
    <x v="3"/>
    <x v="3"/>
    <x v="1"/>
    <x v="73"/>
    <x v="2"/>
    <x v="1"/>
    <x v="7"/>
    <x v="1157"/>
    <x v="2"/>
    <x v="1"/>
    <x v="0"/>
  </r>
  <r>
    <x v="1669"/>
    <x v="5"/>
    <x v="2"/>
    <x v="3"/>
    <x v="1"/>
    <x v="0"/>
    <x v="0"/>
    <x v="1"/>
    <x v="1"/>
    <x v="7"/>
    <x v="2874"/>
    <x v="2"/>
    <x v="1"/>
    <x v="0"/>
  </r>
  <r>
    <x v="31"/>
    <x v="5"/>
    <x v="4"/>
    <x v="3"/>
    <x v="0"/>
    <x v="1"/>
    <x v="47"/>
    <x v="2"/>
    <x v="2"/>
    <x v="7"/>
    <x v="194"/>
    <x v="2"/>
    <x v="1"/>
    <x v="0"/>
  </r>
  <r>
    <x v="1037"/>
    <x v="5"/>
    <x v="0"/>
    <x v="2"/>
    <x v="1"/>
    <x v="1"/>
    <x v="115"/>
    <x v="1"/>
    <x v="1"/>
    <x v="7"/>
    <x v="2919"/>
    <x v="3"/>
    <x v="1"/>
    <x v="0"/>
  </r>
  <r>
    <x v="283"/>
    <x v="5"/>
    <x v="2"/>
    <x v="3"/>
    <x v="0"/>
    <x v="0"/>
    <x v="0"/>
    <x v="2"/>
    <x v="2"/>
    <x v="7"/>
    <x v="1801"/>
    <x v="2"/>
    <x v="1"/>
    <x v="0"/>
  </r>
  <r>
    <x v="605"/>
    <x v="5"/>
    <x v="0"/>
    <x v="1"/>
    <x v="1"/>
    <x v="1"/>
    <x v="76"/>
    <x v="1"/>
    <x v="1"/>
    <x v="7"/>
    <x v="2684"/>
    <x v="3"/>
    <x v="1"/>
    <x v="0"/>
  </r>
  <r>
    <x v="853"/>
    <x v="5"/>
    <x v="1"/>
    <x v="3"/>
    <x v="0"/>
    <x v="1"/>
    <x v="117"/>
    <x v="2"/>
    <x v="1"/>
    <x v="7"/>
    <x v="444"/>
    <x v="2"/>
    <x v="1"/>
    <x v="0"/>
  </r>
  <r>
    <x v="769"/>
    <x v="5"/>
    <x v="4"/>
    <x v="1"/>
    <x v="1"/>
    <x v="1"/>
    <x v="146"/>
    <x v="1"/>
    <x v="0"/>
    <x v="7"/>
    <x v="565"/>
    <x v="4"/>
    <x v="1"/>
    <x v="0"/>
  </r>
  <r>
    <x v="376"/>
    <x v="5"/>
    <x v="4"/>
    <x v="3"/>
    <x v="3"/>
    <x v="1"/>
    <x v="13"/>
    <x v="2"/>
    <x v="2"/>
    <x v="7"/>
    <x v="406"/>
    <x v="2"/>
    <x v="1"/>
    <x v="0"/>
  </r>
  <r>
    <x v="1428"/>
    <x v="5"/>
    <x v="4"/>
    <x v="1"/>
    <x v="1"/>
    <x v="1"/>
    <x v="285"/>
    <x v="1"/>
    <x v="1"/>
    <x v="7"/>
    <x v="1559"/>
    <x v="2"/>
    <x v="1"/>
    <x v="0"/>
  </r>
  <r>
    <x v="214"/>
    <x v="5"/>
    <x v="3"/>
    <x v="3"/>
    <x v="1"/>
    <x v="0"/>
    <x v="0"/>
    <x v="2"/>
    <x v="2"/>
    <x v="7"/>
    <x v="1794"/>
    <x v="2"/>
    <x v="1"/>
    <x v="0"/>
  </r>
  <r>
    <x v="1545"/>
    <x v="5"/>
    <x v="5"/>
    <x v="3"/>
    <x v="0"/>
    <x v="1"/>
    <x v="109"/>
    <x v="2"/>
    <x v="2"/>
    <x v="7"/>
    <x v="355"/>
    <x v="2"/>
    <x v="1"/>
    <x v="0"/>
  </r>
  <r>
    <x v="2567"/>
    <x v="5"/>
    <x v="1"/>
    <x v="3"/>
    <x v="1"/>
    <x v="1"/>
    <x v="59"/>
    <x v="2"/>
    <x v="2"/>
    <x v="7"/>
    <x v="2912"/>
    <x v="2"/>
    <x v="1"/>
    <x v="0"/>
  </r>
  <r>
    <x v="1406"/>
    <x v="5"/>
    <x v="1"/>
    <x v="3"/>
    <x v="0"/>
    <x v="0"/>
    <x v="0"/>
    <x v="2"/>
    <x v="1"/>
    <x v="7"/>
    <x v="2010"/>
    <x v="3"/>
    <x v="1"/>
    <x v="0"/>
  </r>
  <r>
    <x v="2115"/>
    <x v="5"/>
    <x v="4"/>
    <x v="0"/>
    <x v="0"/>
    <x v="0"/>
    <x v="0"/>
    <x v="3"/>
    <x v="3"/>
    <x v="7"/>
    <x v="23"/>
    <x v="3"/>
    <x v="1"/>
    <x v="0"/>
  </r>
  <r>
    <x v="2840"/>
    <x v="5"/>
    <x v="4"/>
    <x v="3"/>
    <x v="2"/>
    <x v="1"/>
    <x v="27"/>
    <x v="2"/>
    <x v="2"/>
    <x v="7"/>
    <x v="1241"/>
    <x v="2"/>
    <x v="1"/>
    <x v="0"/>
  </r>
  <r>
    <x v="182"/>
    <x v="5"/>
    <x v="4"/>
    <x v="3"/>
    <x v="0"/>
    <x v="1"/>
    <x v="17"/>
    <x v="2"/>
    <x v="2"/>
    <x v="7"/>
    <x v="2151"/>
    <x v="2"/>
    <x v="1"/>
    <x v="0"/>
  </r>
  <r>
    <x v="625"/>
    <x v="5"/>
    <x v="1"/>
    <x v="3"/>
    <x v="0"/>
    <x v="1"/>
    <x v="84"/>
    <x v="2"/>
    <x v="2"/>
    <x v="7"/>
    <x v="1793"/>
    <x v="2"/>
    <x v="1"/>
    <x v="0"/>
  </r>
  <r>
    <x v="421"/>
    <x v="5"/>
    <x v="4"/>
    <x v="1"/>
    <x v="1"/>
    <x v="1"/>
    <x v="61"/>
    <x v="1"/>
    <x v="1"/>
    <x v="7"/>
    <x v="501"/>
    <x v="3"/>
    <x v="1"/>
    <x v="0"/>
  </r>
  <r>
    <x v="2000"/>
    <x v="5"/>
    <x v="5"/>
    <x v="3"/>
    <x v="1"/>
    <x v="1"/>
    <x v="247"/>
    <x v="2"/>
    <x v="2"/>
    <x v="7"/>
    <x v="2036"/>
    <x v="2"/>
    <x v="1"/>
    <x v="0"/>
  </r>
  <r>
    <x v="2449"/>
    <x v="5"/>
    <x v="2"/>
    <x v="0"/>
    <x v="1"/>
    <x v="1"/>
    <x v="84"/>
    <x v="4"/>
    <x v="4"/>
    <x v="7"/>
    <x v="1952"/>
    <x v="3"/>
    <x v="1"/>
    <x v="0"/>
  </r>
  <r>
    <x v="930"/>
    <x v="5"/>
    <x v="4"/>
    <x v="3"/>
    <x v="1"/>
    <x v="1"/>
    <x v="157"/>
    <x v="2"/>
    <x v="2"/>
    <x v="7"/>
    <x v="1403"/>
    <x v="2"/>
    <x v="1"/>
    <x v="0"/>
  </r>
  <r>
    <x v="2885"/>
    <x v="5"/>
    <x v="5"/>
    <x v="3"/>
    <x v="2"/>
    <x v="0"/>
    <x v="0"/>
    <x v="1"/>
    <x v="1"/>
    <x v="7"/>
    <x v="9"/>
    <x v="2"/>
    <x v="1"/>
    <x v="0"/>
  </r>
  <r>
    <x v="2610"/>
    <x v="5"/>
    <x v="0"/>
    <x v="1"/>
    <x v="0"/>
    <x v="1"/>
    <x v="84"/>
    <x v="1"/>
    <x v="1"/>
    <x v="7"/>
    <x v="1928"/>
    <x v="3"/>
    <x v="1"/>
    <x v="0"/>
  </r>
  <r>
    <x v="2597"/>
    <x v="5"/>
    <x v="2"/>
    <x v="3"/>
    <x v="3"/>
    <x v="1"/>
    <x v="47"/>
    <x v="2"/>
    <x v="2"/>
    <x v="7"/>
    <x v="1247"/>
    <x v="2"/>
    <x v="1"/>
    <x v="0"/>
  </r>
  <r>
    <x v="1647"/>
    <x v="5"/>
    <x v="4"/>
    <x v="3"/>
    <x v="1"/>
    <x v="1"/>
    <x v="81"/>
    <x v="2"/>
    <x v="1"/>
    <x v="7"/>
    <x v="1217"/>
    <x v="3"/>
    <x v="1"/>
    <x v="0"/>
  </r>
  <r>
    <x v="101"/>
    <x v="5"/>
    <x v="4"/>
    <x v="3"/>
    <x v="3"/>
    <x v="0"/>
    <x v="0"/>
    <x v="1"/>
    <x v="1"/>
    <x v="7"/>
    <x v="1960"/>
    <x v="2"/>
    <x v="1"/>
    <x v="0"/>
  </r>
  <r>
    <x v="1861"/>
    <x v="5"/>
    <x v="1"/>
    <x v="3"/>
    <x v="0"/>
    <x v="1"/>
    <x v="129"/>
    <x v="2"/>
    <x v="2"/>
    <x v="7"/>
    <x v="995"/>
    <x v="2"/>
    <x v="1"/>
    <x v="0"/>
  </r>
  <r>
    <x v="761"/>
    <x v="5"/>
    <x v="4"/>
    <x v="3"/>
    <x v="1"/>
    <x v="1"/>
    <x v="51"/>
    <x v="2"/>
    <x v="2"/>
    <x v="7"/>
    <x v="770"/>
    <x v="1"/>
    <x v="1"/>
    <x v="0"/>
  </r>
  <r>
    <x v="1523"/>
    <x v="5"/>
    <x v="1"/>
    <x v="3"/>
    <x v="0"/>
    <x v="1"/>
    <x v="23"/>
    <x v="2"/>
    <x v="2"/>
    <x v="7"/>
    <x v="464"/>
    <x v="2"/>
    <x v="1"/>
    <x v="0"/>
  </r>
  <r>
    <x v="146"/>
    <x v="5"/>
    <x v="2"/>
    <x v="0"/>
    <x v="3"/>
    <x v="1"/>
    <x v="25"/>
    <x v="4"/>
    <x v="4"/>
    <x v="7"/>
    <x v="2584"/>
    <x v="2"/>
    <x v="1"/>
    <x v="0"/>
  </r>
  <r>
    <x v="2260"/>
    <x v="5"/>
    <x v="1"/>
    <x v="1"/>
    <x v="0"/>
    <x v="1"/>
    <x v="34"/>
    <x v="1"/>
    <x v="1"/>
    <x v="7"/>
    <x v="1164"/>
    <x v="3"/>
    <x v="1"/>
    <x v="0"/>
  </r>
  <r>
    <x v="2513"/>
    <x v="5"/>
    <x v="2"/>
    <x v="3"/>
    <x v="0"/>
    <x v="1"/>
    <x v="15"/>
    <x v="2"/>
    <x v="2"/>
    <x v="7"/>
    <x v="1441"/>
    <x v="2"/>
    <x v="1"/>
    <x v="0"/>
  </r>
  <r>
    <x v="928"/>
    <x v="5"/>
    <x v="4"/>
    <x v="2"/>
    <x v="1"/>
    <x v="1"/>
    <x v="84"/>
    <x v="1"/>
    <x v="1"/>
    <x v="7"/>
    <x v="2606"/>
    <x v="2"/>
    <x v="1"/>
    <x v="0"/>
  </r>
  <r>
    <x v="1364"/>
    <x v="5"/>
    <x v="0"/>
    <x v="0"/>
    <x v="1"/>
    <x v="1"/>
    <x v="105"/>
    <x v="4"/>
    <x v="4"/>
    <x v="7"/>
    <x v="1645"/>
    <x v="3"/>
    <x v="1"/>
    <x v="0"/>
  </r>
  <r>
    <x v="519"/>
    <x v="5"/>
    <x v="1"/>
    <x v="1"/>
    <x v="1"/>
    <x v="1"/>
    <x v="81"/>
    <x v="1"/>
    <x v="1"/>
    <x v="7"/>
    <x v="2583"/>
    <x v="3"/>
    <x v="1"/>
    <x v="0"/>
  </r>
  <r>
    <x v="2982"/>
    <x v="5"/>
    <x v="4"/>
    <x v="0"/>
    <x v="3"/>
    <x v="1"/>
    <x v="62"/>
    <x v="4"/>
    <x v="3"/>
    <x v="7"/>
    <x v="1383"/>
    <x v="2"/>
    <x v="1"/>
    <x v="0"/>
  </r>
  <r>
    <x v="1099"/>
    <x v="5"/>
    <x v="4"/>
    <x v="0"/>
    <x v="1"/>
    <x v="0"/>
    <x v="0"/>
    <x v="4"/>
    <x v="4"/>
    <x v="7"/>
    <x v="1150"/>
    <x v="2"/>
    <x v="1"/>
    <x v="0"/>
  </r>
  <r>
    <x v="2037"/>
    <x v="5"/>
    <x v="1"/>
    <x v="1"/>
    <x v="3"/>
    <x v="1"/>
    <x v="19"/>
    <x v="1"/>
    <x v="1"/>
    <x v="7"/>
    <x v="2001"/>
    <x v="3"/>
    <x v="1"/>
    <x v="0"/>
  </r>
  <r>
    <x v="525"/>
    <x v="5"/>
    <x v="2"/>
    <x v="0"/>
    <x v="1"/>
    <x v="1"/>
    <x v="104"/>
    <x v="4"/>
    <x v="4"/>
    <x v="7"/>
    <x v="1642"/>
    <x v="2"/>
    <x v="1"/>
    <x v="0"/>
  </r>
  <r>
    <x v="102"/>
    <x v="5"/>
    <x v="4"/>
    <x v="1"/>
    <x v="1"/>
    <x v="1"/>
    <x v="117"/>
    <x v="1"/>
    <x v="0"/>
    <x v="7"/>
    <x v="1399"/>
    <x v="3"/>
    <x v="1"/>
    <x v="0"/>
  </r>
  <r>
    <x v="537"/>
    <x v="5"/>
    <x v="5"/>
    <x v="3"/>
    <x v="3"/>
    <x v="1"/>
    <x v="39"/>
    <x v="2"/>
    <x v="1"/>
    <x v="7"/>
    <x v="1850"/>
    <x v="2"/>
    <x v="1"/>
    <x v="0"/>
  </r>
  <r>
    <x v="1786"/>
    <x v="5"/>
    <x v="4"/>
    <x v="0"/>
    <x v="1"/>
    <x v="0"/>
    <x v="0"/>
    <x v="4"/>
    <x v="4"/>
    <x v="7"/>
    <x v="555"/>
    <x v="4"/>
    <x v="1"/>
    <x v="0"/>
  </r>
  <r>
    <x v="351"/>
    <x v="5"/>
    <x v="4"/>
    <x v="3"/>
    <x v="3"/>
    <x v="1"/>
    <x v="81"/>
    <x v="2"/>
    <x v="2"/>
    <x v="7"/>
    <x v="716"/>
    <x v="2"/>
    <x v="1"/>
    <x v="0"/>
  </r>
  <r>
    <x v="2085"/>
    <x v="5"/>
    <x v="4"/>
    <x v="2"/>
    <x v="1"/>
    <x v="0"/>
    <x v="0"/>
    <x v="0"/>
    <x v="0"/>
    <x v="7"/>
    <x v="2352"/>
    <x v="3"/>
    <x v="1"/>
    <x v="0"/>
  </r>
  <r>
    <x v="1630"/>
    <x v="5"/>
    <x v="4"/>
    <x v="3"/>
    <x v="2"/>
    <x v="1"/>
    <x v="21"/>
    <x v="2"/>
    <x v="2"/>
    <x v="7"/>
    <x v="1569"/>
    <x v="1"/>
    <x v="1"/>
    <x v="0"/>
  </r>
  <r>
    <x v="987"/>
    <x v="5"/>
    <x v="5"/>
    <x v="3"/>
    <x v="0"/>
    <x v="1"/>
    <x v="18"/>
    <x v="2"/>
    <x v="2"/>
    <x v="7"/>
    <x v="1280"/>
    <x v="3"/>
    <x v="1"/>
    <x v="0"/>
  </r>
  <r>
    <x v="1160"/>
    <x v="5"/>
    <x v="4"/>
    <x v="3"/>
    <x v="0"/>
    <x v="1"/>
    <x v="24"/>
    <x v="2"/>
    <x v="1"/>
    <x v="7"/>
    <x v="1195"/>
    <x v="3"/>
    <x v="1"/>
    <x v="0"/>
  </r>
  <r>
    <x v="2533"/>
    <x v="5"/>
    <x v="4"/>
    <x v="3"/>
    <x v="0"/>
    <x v="1"/>
    <x v="118"/>
    <x v="2"/>
    <x v="3"/>
    <x v="2"/>
    <x v="1995"/>
    <x v="1"/>
    <x v="0"/>
    <x v="1"/>
  </r>
  <r>
    <x v="2589"/>
    <x v="5"/>
    <x v="5"/>
    <x v="3"/>
    <x v="1"/>
    <x v="1"/>
    <x v="104"/>
    <x v="2"/>
    <x v="2"/>
    <x v="7"/>
    <x v="528"/>
    <x v="2"/>
    <x v="1"/>
    <x v="0"/>
  </r>
  <r>
    <x v="2963"/>
    <x v="5"/>
    <x v="4"/>
    <x v="1"/>
    <x v="1"/>
    <x v="0"/>
    <x v="0"/>
    <x v="0"/>
    <x v="0"/>
    <x v="7"/>
    <x v="1688"/>
    <x v="3"/>
    <x v="1"/>
    <x v="0"/>
  </r>
  <r>
    <x v="844"/>
    <x v="5"/>
    <x v="2"/>
    <x v="2"/>
    <x v="3"/>
    <x v="1"/>
    <x v="63"/>
    <x v="1"/>
    <x v="1"/>
    <x v="7"/>
    <x v="2882"/>
    <x v="3"/>
    <x v="1"/>
    <x v="0"/>
  </r>
  <r>
    <x v="1010"/>
    <x v="5"/>
    <x v="4"/>
    <x v="3"/>
    <x v="0"/>
    <x v="1"/>
    <x v="32"/>
    <x v="2"/>
    <x v="2"/>
    <x v="7"/>
    <x v="2436"/>
    <x v="2"/>
    <x v="1"/>
    <x v="0"/>
  </r>
  <r>
    <x v="2981"/>
    <x v="5"/>
    <x v="4"/>
    <x v="1"/>
    <x v="3"/>
    <x v="1"/>
    <x v="165"/>
    <x v="1"/>
    <x v="1"/>
    <x v="7"/>
    <x v="1551"/>
    <x v="3"/>
    <x v="1"/>
    <x v="0"/>
  </r>
  <r>
    <x v="531"/>
    <x v="5"/>
    <x v="2"/>
    <x v="1"/>
    <x v="1"/>
    <x v="1"/>
    <x v="83"/>
    <x v="1"/>
    <x v="1"/>
    <x v="7"/>
    <x v="1362"/>
    <x v="2"/>
    <x v="1"/>
    <x v="0"/>
  </r>
  <r>
    <x v="2399"/>
    <x v="5"/>
    <x v="2"/>
    <x v="0"/>
    <x v="1"/>
    <x v="1"/>
    <x v="166"/>
    <x v="4"/>
    <x v="4"/>
    <x v="7"/>
    <x v="1875"/>
    <x v="2"/>
    <x v="1"/>
    <x v="0"/>
  </r>
  <r>
    <x v="699"/>
    <x v="5"/>
    <x v="1"/>
    <x v="3"/>
    <x v="1"/>
    <x v="1"/>
    <x v="76"/>
    <x v="2"/>
    <x v="2"/>
    <x v="7"/>
    <x v="1064"/>
    <x v="2"/>
    <x v="1"/>
    <x v="0"/>
  </r>
  <r>
    <x v="1255"/>
    <x v="5"/>
    <x v="4"/>
    <x v="3"/>
    <x v="1"/>
    <x v="1"/>
    <x v="103"/>
    <x v="2"/>
    <x v="2"/>
    <x v="7"/>
    <x v="1437"/>
    <x v="3"/>
    <x v="1"/>
    <x v="0"/>
  </r>
  <r>
    <x v="2938"/>
    <x v="5"/>
    <x v="4"/>
    <x v="2"/>
    <x v="2"/>
    <x v="1"/>
    <x v="67"/>
    <x v="1"/>
    <x v="2"/>
    <x v="0"/>
    <x v="2723"/>
    <x v="1"/>
    <x v="0"/>
    <x v="1"/>
  </r>
  <r>
    <x v="2426"/>
    <x v="5"/>
    <x v="5"/>
    <x v="2"/>
    <x v="0"/>
    <x v="1"/>
    <x v="2"/>
    <x v="1"/>
    <x v="1"/>
    <x v="7"/>
    <x v="2842"/>
    <x v="2"/>
    <x v="1"/>
    <x v="0"/>
  </r>
  <r>
    <x v="1011"/>
    <x v="5"/>
    <x v="1"/>
    <x v="3"/>
    <x v="0"/>
    <x v="1"/>
    <x v="73"/>
    <x v="2"/>
    <x v="5"/>
    <x v="5"/>
    <x v="2385"/>
    <x v="2"/>
    <x v="0"/>
    <x v="3"/>
  </r>
  <r>
    <x v="2893"/>
    <x v="5"/>
    <x v="4"/>
    <x v="3"/>
    <x v="1"/>
    <x v="1"/>
    <x v="124"/>
    <x v="2"/>
    <x v="2"/>
    <x v="7"/>
    <x v="869"/>
    <x v="2"/>
    <x v="1"/>
    <x v="0"/>
  </r>
  <r>
    <x v="655"/>
    <x v="5"/>
    <x v="4"/>
    <x v="2"/>
    <x v="0"/>
    <x v="1"/>
    <x v="23"/>
    <x v="1"/>
    <x v="1"/>
    <x v="7"/>
    <x v="2740"/>
    <x v="3"/>
    <x v="1"/>
    <x v="0"/>
  </r>
  <r>
    <x v="2845"/>
    <x v="5"/>
    <x v="2"/>
    <x v="3"/>
    <x v="1"/>
    <x v="0"/>
    <x v="0"/>
    <x v="1"/>
    <x v="1"/>
    <x v="7"/>
    <x v="2051"/>
    <x v="2"/>
    <x v="1"/>
    <x v="0"/>
  </r>
  <r>
    <x v="69"/>
    <x v="5"/>
    <x v="4"/>
    <x v="1"/>
    <x v="0"/>
    <x v="1"/>
    <x v="49"/>
    <x v="1"/>
    <x v="1"/>
    <x v="7"/>
    <x v="979"/>
    <x v="2"/>
    <x v="1"/>
    <x v="0"/>
  </r>
  <r>
    <x v="2862"/>
    <x v="5"/>
    <x v="5"/>
    <x v="3"/>
    <x v="1"/>
    <x v="1"/>
    <x v="104"/>
    <x v="2"/>
    <x v="2"/>
    <x v="7"/>
    <x v="338"/>
    <x v="2"/>
    <x v="1"/>
    <x v="0"/>
  </r>
  <r>
    <x v="311"/>
    <x v="5"/>
    <x v="2"/>
    <x v="3"/>
    <x v="0"/>
    <x v="1"/>
    <x v="110"/>
    <x v="2"/>
    <x v="2"/>
    <x v="7"/>
    <x v="1576"/>
    <x v="3"/>
    <x v="1"/>
    <x v="0"/>
  </r>
  <r>
    <x v="196"/>
    <x v="5"/>
    <x v="4"/>
    <x v="3"/>
    <x v="3"/>
    <x v="1"/>
    <x v="89"/>
    <x v="2"/>
    <x v="2"/>
    <x v="7"/>
    <x v="258"/>
    <x v="2"/>
    <x v="1"/>
    <x v="0"/>
  </r>
  <r>
    <x v="301"/>
    <x v="5"/>
    <x v="2"/>
    <x v="0"/>
    <x v="1"/>
    <x v="1"/>
    <x v="102"/>
    <x v="4"/>
    <x v="3"/>
    <x v="7"/>
    <x v="1239"/>
    <x v="2"/>
    <x v="1"/>
    <x v="0"/>
  </r>
  <r>
    <x v="2637"/>
    <x v="5"/>
    <x v="4"/>
    <x v="3"/>
    <x v="0"/>
    <x v="1"/>
    <x v="150"/>
    <x v="2"/>
    <x v="3"/>
    <x v="2"/>
    <x v="1027"/>
    <x v="1"/>
    <x v="0"/>
    <x v="1"/>
  </r>
  <r>
    <x v="869"/>
    <x v="5"/>
    <x v="4"/>
    <x v="1"/>
    <x v="1"/>
    <x v="1"/>
    <x v="134"/>
    <x v="1"/>
    <x v="1"/>
    <x v="7"/>
    <x v="611"/>
    <x v="2"/>
    <x v="1"/>
    <x v="0"/>
  </r>
  <r>
    <x v="36"/>
    <x v="5"/>
    <x v="1"/>
    <x v="3"/>
    <x v="3"/>
    <x v="1"/>
    <x v="49"/>
    <x v="2"/>
    <x v="2"/>
    <x v="7"/>
    <x v="1078"/>
    <x v="3"/>
    <x v="1"/>
    <x v="0"/>
  </r>
  <r>
    <x v="694"/>
    <x v="5"/>
    <x v="4"/>
    <x v="3"/>
    <x v="0"/>
    <x v="1"/>
    <x v="54"/>
    <x v="2"/>
    <x v="2"/>
    <x v="7"/>
    <x v="762"/>
    <x v="3"/>
    <x v="1"/>
    <x v="0"/>
  </r>
  <r>
    <x v="2361"/>
    <x v="5"/>
    <x v="2"/>
    <x v="1"/>
    <x v="1"/>
    <x v="1"/>
    <x v="60"/>
    <x v="1"/>
    <x v="0"/>
    <x v="7"/>
    <x v="122"/>
    <x v="3"/>
    <x v="1"/>
    <x v="0"/>
  </r>
  <r>
    <x v="2886"/>
    <x v="5"/>
    <x v="4"/>
    <x v="0"/>
    <x v="1"/>
    <x v="1"/>
    <x v="78"/>
    <x v="4"/>
    <x v="4"/>
    <x v="7"/>
    <x v="926"/>
    <x v="3"/>
    <x v="1"/>
    <x v="0"/>
  </r>
  <r>
    <x v="1339"/>
    <x v="5"/>
    <x v="4"/>
    <x v="0"/>
    <x v="3"/>
    <x v="1"/>
    <x v="15"/>
    <x v="4"/>
    <x v="4"/>
    <x v="7"/>
    <x v="605"/>
    <x v="3"/>
    <x v="1"/>
    <x v="0"/>
  </r>
  <r>
    <x v="1683"/>
    <x v="5"/>
    <x v="2"/>
    <x v="3"/>
    <x v="1"/>
    <x v="1"/>
    <x v="72"/>
    <x v="2"/>
    <x v="2"/>
    <x v="7"/>
    <x v="2269"/>
    <x v="1"/>
    <x v="1"/>
    <x v="0"/>
  </r>
  <r>
    <x v="1410"/>
    <x v="5"/>
    <x v="4"/>
    <x v="3"/>
    <x v="0"/>
    <x v="1"/>
    <x v="24"/>
    <x v="2"/>
    <x v="2"/>
    <x v="7"/>
    <x v="885"/>
    <x v="2"/>
    <x v="1"/>
    <x v="0"/>
  </r>
  <r>
    <x v="1632"/>
    <x v="5"/>
    <x v="5"/>
    <x v="0"/>
    <x v="0"/>
    <x v="1"/>
    <x v="33"/>
    <x v="4"/>
    <x v="4"/>
    <x v="7"/>
    <x v="774"/>
    <x v="2"/>
    <x v="1"/>
    <x v="0"/>
  </r>
  <r>
    <x v="1446"/>
    <x v="5"/>
    <x v="4"/>
    <x v="0"/>
    <x v="3"/>
    <x v="1"/>
    <x v="51"/>
    <x v="4"/>
    <x v="4"/>
    <x v="7"/>
    <x v="375"/>
    <x v="3"/>
    <x v="1"/>
    <x v="0"/>
  </r>
  <r>
    <x v="277"/>
    <x v="5"/>
    <x v="2"/>
    <x v="2"/>
    <x v="3"/>
    <x v="1"/>
    <x v="32"/>
    <x v="1"/>
    <x v="1"/>
    <x v="7"/>
    <x v="2404"/>
    <x v="3"/>
    <x v="1"/>
    <x v="0"/>
  </r>
  <r>
    <x v="2741"/>
    <x v="5"/>
    <x v="4"/>
    <x v="0"/>
    <x v="1"/>
    <x v="1"/>
    <x v="97"/>
    <x v="4"/>
    <x v="4"/>
    <x v="7"/>
    <x v="2144"/>
    <x v="3"/>
    <x v="1"/>
    <x v="0"/>
  </r>
  <r>
    <x v="2815"/>
    <x v="5"/>
    <x v="4"/>
    <x v="3"/>
    <x v="3"/>
    <x v="1"/>
    <x v="104"/>
    <x v="2"/>
    <x v="2"/>
    <x v="7"/>
    <x v="2343"/>
    <x v="3"/>
    <x v="1"/>
    <x v="0"/>
  </r>
  <r>
    <x v="2618"/>
    <x v="5"/>
    <x v="4"/>
    <x v="3"/>
    <x v="1"/>
    <x v="1"/>
    <x v="61"/>
    <x v="2"/>
    <x v="2"/>
    <x v="7"/>
    <x v="1712"/>
    <x v="3"/>
    <x v="1"/>
    <x v="0"/>
  </r>
  <r>
    <x v="2806"/>
    <x v="5"/>
    <x v="5"/>
    <x v="3"/>
    <x v="3"/>
    <x v="1"/>
    <x v="82"/>
    <x v="2"/>
    <x v="2"/>
    <x v="7"/>
    <x v="2058"/>
    <x v="2"/>
    <x v="1"/>
    <x v="0"/>
  </r>
  <r>
    <x v="2075"/>
    <x v="5"/>
    <x v="4"/>
    <x v="1"/>
    <x v="3"/>
    <x v="1"/>
    <x v="66"/>
    <x v="1"/>
    <x v="1"/>
    <x v="7"/>
    <x v="631"/>
    <x v="3"/>
    <x v="1"/>
    <x v="0"/>
  </r>
  <r>
    <x v="1395"/>
    <x v="5"/>
    <x v="1"/>
    <x v="3"/>
    <x v="1"/>
    <x v="1"/>
    <x v="101"/>
    <x v="2"/>
    <x v="2"/>
    <x v="7"/>
    <x v="2041"/>
    <x v="3"/>
    <x v="1"/>
    <x v="0"/>
  </r>
  <r>
    <x v="348"/>
    <x v="5"/>
    <x v="0"/>
    <x v="3"/>
    <x v="1"/>
    <x v="1"/>
    <x v="139"/>
    <x v="2"/>
    <x v="2"/>
    <x v="7"/>
    <x v="1323"/>
    <x v="2"/>
    <x v="1"/>
    <x v="0"/>
  </r>
  <r>
    <x v="1033"/>
    <x v="5"/>
    <x v="3"/>
    <x v="3"/>
    <x v="1"/>
    <x v="1"/>
    <x v="93"/>
    <x v="2"/>
    <x v="2"/>
    <x v="7"/>
    <x v="2265"/>
    <x v="3"/>
    <x v="1"/>
    <x v="0"/>
  </r>
  <r>
    <x v="109"/>
    <x v="5"/>
    <x v="2"/>
    <x v="3"/>
    <x v="1"/>
    <x v="0"/>
    <x v="0"/>
    <x v="1"/>
    <x v="1"/>
    <x v="7"/>
    <x v="58"/>
    <x v="3"/>
    <x v="1"/>
    <x v="0"/>
  </r>
  <r>
    <x v="1240"/>
    <x v="5"/>
    <x v="5"/>
    <x v="0"/>
    <x v="1"/>
    <x v="1"/>
    <x v="98"/>
    <x v="4"/>
    <x v="4"/>
    <x v="7"/>
    <x v="1959"/>
    <x v="2"/>
    <x v="1"/>
    <x v="0"/>
  </r>
  <r>
    <x v="2512"/>
    <x v="5"/>
    <x v="4"/>
    <x v="3"/>
    <x v="1"/>
    <x v="0"/>
    <x v="0"/>
    <x v="2"/>
    <x v="2"/>
    <x v="7"/>
    <x v="2817"/>
    <x v="3"/>
    <x v="1"/>
    <x v="0"/>
  </r>
  <r>
    <x v="1532"/>
    <x v="5"/>
    <x v="2"/>
    <x v="0"/>
    <x v="1"/>
    <x v="1"/>
    <x v="223"/>
    <x v="4"/>
    <x v="4"/>
    <x v="7"/>
    <x v="2650"/>
    <x v="2"/>
    <x v="1"/>
    <x v="0"/>
  </r>
  <r>
    <x v="2405"/>
    <x v="5"/>
    <x v="4"/>
    <x v="3"/>
    <x v="1"/>
    <x v="0"/>
    <x v="0"/>
    <x v="1"/>
    <x v="1"/>
    <x v="7"/>
    <x v="1410"/>
    <x v="2"/>
    <x v="1"/>
    <x v="0"/>
  </r>
  <r>
    <x v="2519"/>
    <x v="5"/>
    <x v="4"/>
    <x v="3"/>
    <x v="0"/>
    <x v="1"/>
    <x v="152"/>
    <x v="2"/>
    <x v="5"/>
    <x v="3"/>
    <x v="2726"/>
    <x v="2"/>
    <x v="0"/>
    <x v="3"/>
  </r>
  <r>
    <x v="2715"/>
    <x v="5"/>
    <x v="4"/>
    <x v="2"/>
    <x v="1"/>
    <x v="1"/>
    <x v="94"/>
    <x v="1"/>
    <x v="1"/>
    <x v="7"/>
    <x v="2451"/>
    <x v="2"/>
    <x v="1"/>
    <x v="0"/>
  </r>
  <r>
    <x v="1349"/>
    <x v="5"/>
    <x v="2"/>
    <x v="3"/>
    <x v="1"/>
    <x v="1"/>
    <x v="136"/>
    <x v="2"/>
    <x v="2"/>
    <x v="7"/>
    <x v="795"/>
    <x v="2"/>
    <x v="1"/>
    <x v="0"/>
  </r>
  <r>
    <x v="922"/>
    <x v="5"/>
    <x v="4"/>
    <x v="3"/>
    <x v="0"/>
    <x v="1"/>
    <x v="64"/>
    <x v="2"/>
    <x v="2"/>
    <x v="7"/>
    <x v="1276"/>
    <x v="2"/>
    <x v="1"/>
    <x v="0"/>
  </r>
  <r>
    <x v="1733"/>
    <x v="5"/>
    <x v="5"/>
    <x v="1"/>
    <x v="1"/>
    <x v="1"/>
    <x v="68"/>
    <x v="1"/>
    <x v="1"/>
    <x v="7"/>
    <x v="960"/>
    <x v="2"/>
    <x v="1"/>
    <x v="0"/>
  </r>
  <r>
    <x v="2616"/>
    <x v="5"/>
    <x v="4"/>
    <x v="3"/>
    <x v="0"/>
    <x v="1"/>
    <x v="57"/>
    <x v="2"/>
    <x v="2"/>
    <x v="7"/>
    <x v="2746"/>
    <x v="3"/>
    <x v="1"/>
    <x v="0"/>
  </r>
  <r>
    <x v="1278"/>
    <x v="5"/>
    <x v="4"/>
    <x v="3"/>
    <x v="3"/>
    <x v="1"/>
    <x v="80"/>
    <x v="2"/>
    <x v="2"/>
    <x v="7"/>
    <x v="2420"/>
    <x v="3"/>
    <x v="1"/>
    <x v="0"/>
  </r>
  <r>
    <x v="2245"/>
    <x v="5"/>
    <x v="1"/>
    <x v="3"/>
    <x v="1"/>
    <x v="1"/>
    <x v="150"/>
    <x v="2"/>
    <x v="2"/>
    <x v="7"/>
    <x v="1413"/>
    <x v="3"/>
    <x v="1"/>
    <x v="0"/>
  </r>
  <r>
    <x v="328"/>
    <x v="5"/>
    <x v="4"/>
    <x v="0"/>
    <x v="1"/>
    <x v="1"/>
    <x v="69"/>
    <x v="4"/>
    <x v="4"/>
    <x v="7"/>
    <x v="937"/>
    <x v="3"/>
    <x v="1"/>
    <x v="0"/>
  </r>
  <r>
    <x v="1210"/>
    <x v="5"/>
    <x v="0"/>
    <x v="1"/>
    <x v="1"/>
    <x v="1"/>
    <x v="122"/>
    <x v="1"/>
    <x v="2"/>
    <x v="5"/>
    <x v="677"/>
    <x v="1"/>
    <x v="0"/>
    <x v="1"/>
  </r>
  <r>
    <x v="2417"/>
    <x v="5"/>
    <x v="2"/>
    <x v="3"/>
    <x v="2"/>
    <x v="1"/>
    <x v="18"/>
    <x v="2"/>
    <x v="2"/>
    <x v="7"/>
    <x v="1732"/>
    <x v="2"/>
    <x v="1"/>
    <x v="0"/>
  </r>
  <r>
    <x v="456"/>
    <x v="5"/>
    <x v="1"/>
    <x v="3"/>
    <x v="3"/>
    <x v="1"/>
    <x v="60"/>
    <x v="2"/>
    <x v="2"/>
    <x v="7"/>
    <x v="1002"/>
    <x v="2"/>
    <x v="1"/>
    <x v="0"/>
  </r>
  <r>
    <x v="2703"/>
    <x v="5"/>
    <x v="3"/>
    <x v="0"/>
    <x v="1"/>
    <x v="1"/>
    <x v="36"/>
    <x v="4"/>
    <x v="4"/>
    <x v="7"/>
    <x v="1222"/>
    <x v="3"/>
    <x v="1"/>
    <x v="0"/>
  </r>
  <r>
    <x v="806"/>
    <x v="5"/>
    <x v="0"/>
    <x v="2"/>
    <x v="1"/>
    <x v="1"/>
    <x v="94"/>
    <x v="1"/>
    <x v="4"/>
    <x v="4"/>
    <x v="2338"/>
    <x v="1"/>
    <x v="0"/>
    <x v="3"/>
  </r>
  <r>
    <x v="387"/>
    <x v="5"/>
    <x v="0"/>
    <x v="3"/>
    <x v="0"/>
    <x v="1"/>
    <x v="97"/>
    <x v="2"/>
    <x v="2"/>
    <x v="7"/>
    <x v="1682"/>
    <x v="3"/>
    <x v="1"/>
    <x v="0"/>
  </r>
  <r>
    <x v="700"/>
    <x v="5"/>
    <x v="4"/>
    <x v="3"/>
    <x v="0"/>
    <x v="1"/>
    <x v="28"/>
    <x v="2"/>
    <x v="2"/>
    <x v="7"/>
    <x v="2622"/>
    <x v="3"/>
    <x v="1"/>
    <x v="0"/>
  </r>
  <r>
    <x v="2257"/>
    <x v="5"/>
    <x v="1"/>
    <x v="3"/>
    <x v="1"/>
    <x v="1"/>
    <x v="81"/>
    <x v="2"/>
    <x v="2"/>
    <x v="7"/>
    <x v="1281"/>
    <x v="2"/>
    <x v="1"/>
    <x v="0"/>
  </r>
  <r>
    <x v="678"/>
    <x v="5"/>
    <x v="4"/>
    <x v="0"/>
    <x v="0"/>
    <x v="1"/>
    <x v="119"/>
    <x v="4"/>
    <x v="4"/>
    <x v="7"/>
    <x v="1432"/>
    <x v="2"/>
    <x v="1"/>
    <x v="0"/>
  </r>
  <r>
    <x v="2805"/>
    <x v="5"/>
    <x v="4"/>
    <x v="3"/>
    <x v="1"/>
    <x v="1"/>
    <x v="162"/>
    <x v="2"/>
    <x v="3"/>
    <x v="1"/>
    <x v="2553"/>
    <x v="1"/>
    <x v="0"/>
    <x v="1"/>
  </r>
  <r>
    <x v="958"/>
    <x v="5"/>
    <x v="0"/>
    <x v="3"/>
    <x v="1"/>
    <x v="0"/>
    <x v="0"/>
    <x v="1"/>
    <x v="1"/>
    <x v="7"/>
    <x v="127"/>
    <x v="3"/>
    <x v="1"/>
    <x v="0"/>
  </r>
  <r>
    <x v="2348"/>
    <x v="5"/>
    <x v="4"/>
    <x v="3"/>
    <x v="1"/>
    <x v="1"/>
    <x v="120"/>
    <x v="2"/>
    <x v="2"/>
    <x v="7"/>
    <x v="1962"/>
    <x v="2"/>
    <x v="1"/>
    <x v="0"/>
  </r>
  <r>
    <x v="2887"/>
    <x v="5"/>
    <x v="5"/>
    <x v="1"/>
    <x v="2"/>
    <x v="0"/>
    <x v="0"/>
    <x v="0"/>
    <x v="0"/>
    <x v="7"/>
    <x v="100"/>
    <x v="3"/>
    <x v="1"/>
    <x v="0"/>
  </r>
  <r>
    <x v="1008"/>
    <x v="5"/>
    <x v="0"/>
    <x v="3"/>
    <x v="1"/>
    <x v="1"/>
    <x v="57"/>
    <x v="2"/>
    <x v="2"/>
    <x v="7"/>
    <x v="1714"/>
    <x v="3"/>
    <x v="1"/>
    <x v="0"/>
  </r>
  <r>
    <x v="1907"/>
    <x v="5"/>
    <x v="2"/>
    <x v="1"/>
    <x v="1"/>
    <x v="1"/>
    <x v="174"/>
    <x v="1"/>
    <x v="1"/>
    <x v="7"/>
    <x v="1710"/>
    <x v="2"/>
    <x v="1"/>
    <x v="0"/>
  </r>
  <r>
    <x v="711"/>
    <x v="5"/>
    <x v="1"/>
    <x v="1"/>
    <x v="1"/>
    <x v="1"/>
    <x v="135"/>
    <x v="1"/>
    <x v="1"/>
    <x v="7"/>
    <x v="2425"/>
    <x v="3"/>
    <x v="1"/>
    <x v="0"/>
  </r>
  <r>
    <x v="2059"/>
    <x v="5"/>
    <x v="5"/>
    <x v="1"/>
    <x v="3"/>
    <x v="1"/>
    <x v="123"/>
    <x v="1"/>
    <x v="1"/>
    <x v="7"/>
    <x v="440"/>
    <x v="3"/>
    <x v="1"/>
    <x v="0"/>
  </r>
  <r>
    <x v="2965"/>
    <x v="5"/>
    <x v="2"/>
    <x v="1"/>
    <x v="0"/>
    <x v="1"/>
    <x v="52"/>
    <x v="1"/>
    <x v="2"/>
    <x v="2"/>
    <x v="2674"/>
    <x v="1"/>
    <x v="0"/>
    <x v="1"/>
  </r>
  <r>
    <x v="2489"/>
    <x v="5"/>
    <x v="3"/>
    <x v="3"/>
    <x v="0"/>
    <x v="1"/>
    <x v="54"/>
    <x v="2"/>
    <x v="2"/>
    <x v="7"/>
    <x v="620"/>
    <x v="3"/>
    <x v="1"/>
    <x v="0"/>
  </r>
  <r>
    <x v="455"/>
    <x v="5"/>
    <x v="2"/>
    <x v="3"/>
    <x v="0"/>
    <x v="1"/>
    <x v="52"/>
    <x v="2"/>
    <x v="2"/>
    <x v="7"/>
    <x v="675"/>
    <x v="2"/>
    <x v="1"/>
    <x v="0"/>
  </r>
  <r>
    <x v="115"/>
    <x v="5"/>
    <x v="4"/>
    <x v="3"/>
    <x v="1"/>
    <x v="1"/>
    <x v="179"/>
    <x v="2"/>
    <x v="2"/>
    <x v="7"/>
    <x v="1198"/>
    <x v="3"/>
    <x v="1"/>
    <x v="0"/>
  </r>
  <r>
    <x v="2324"/>
    <x v="5"/>
    <x v="2"/>
    <x v="1"/>
    <x v="1"/>
    <x v="1"/>
    <x v="70"/>
    <x v="1"/>
    <x v="1"/>
    <x v="7"/>
    <x v="2924"/>
    <x v="2"/>
    <x v="1"/>
    <x v="0"/>
  </r>
  <r>
    <x v="2199"/>
    <x v="5"/>
    <x v="1"/>
    <x v="3"/>
    <x v="1"/>
    <x v="1"/>
    <x v="68"/>
    <x v="2"/>
    <x v="2"/>
    <x v="7"/>
    <x v="878"/>
    <x v="3"/>
    <x v="1"/>
    <x v="0"/>
  </r>
  <r>
    <x v="2490"/>
    <x v="5"/>
    <x v="2"/>
    <x v="1"/>
    <x v="1"/>
    <x v="0"/>
    <x v="0"/>
    <x v="1"/>
    <x v="1"/>
    <x v="7"/>
    <x v="1031"/>
    <x v="2"/>
    <x v="1"/>
    <x v="0"/>
  </r>
  <r>
    <x v="1237"/>
    <x v="5"/>
    <x v="2"/>
    <x v="3"/>
    <x v="2"/>
    <x v="1"/>
    <x v="5"/>
    <x v="2"/>
    <x v="2"/>
    <x v="7"/>
    <x v="506"/>
    <x v="3"/>
    <x v="1"/>
    <x v="0"/>
  </r>
  <r>
    <x v="2834"/>
    <x v="5"/>
    <x v="4"/>
    <x v="3"/>
    <x v="1"/>
    <x v="1"/>
    <x v="87"/>
    <x v="2"/>
    <x v="2"/>
    <x v="7"/>
    <x v="1963"/>
    <x v="2"/>
    <x v="1"/>
    <x v="0"/>
  </r>
  <r>
    <x v="2772"/>
    <x v="5"/>
    <x v="0"/>
    <x v="1"/>
    <x v="0"/>
    <x v="1"/>
    <x v="105"/>
    <x v="1"/>
    <x v="1"/>
    <x v="7"/>
    <x v="2094"/>
    <x v="2"/>
    <x v="1"/>
    <x v="0"/>
  </r>
  <r>
    <x v="854"/>
    <x v="5"/>
    <x v="4"/>
    <x v="3"/>
    <x v="1"/>
    <x v="1"/>
    <x v="143"/>
    <x v="2"/>
    <x v="2"/>
    <x v="7"/>
    <x v="1376"/>
    <x v="2"/>
    <x v="1"/>
    <x v="0"/>
  </r>
  <r>
    <x v="1503"/>
    <x v="5"/>
    <x v="4"/>
    <x v="3"/>
    <x v="1"/>
    <x v="1"/>
    <x v="19"/>
    <x v="2"/>
    <x v="2"/>
    <x v="7"/>
    <x v="714"/>
    <x v="2"/>
    <x v="1"/>
    <x v="0"/>
  </r>
  <r>
    <x v="1117"/>
    <x v="5"/>
    <x v="2"/>
    <x v="1"/>
    <x v="1"/>
    <x v="1"/>
    <x v="178"/>
    <x v="1"/>
    <x v="1"/>
    <x v="7"/>
    <x v="652"/>
    <x v="3"/>
    <x v="1"/>
    <x v="0"/>
  </r>
  <r>
    <x v="321"/>
    <x v="5"/>
    <x v="1"/>
    <x v="3"/>
    <x v="3"/>
    <x v="1"/>
    <x v="61"/>
    <x v="2"/>
    <x v="2"/>
    <x v="7"/>
    <x v="273"/>
    <x v="3"/>
    <x v="1"/>
    <x v="0"/>
  </r>
  <r>
    <x v="2461"/>
    <x v="5"/>
    <x v="1"/>
    <x v="3"/>
    <x v="2"/>
    <x v="1"/>
    <x v="73"/>
    <x v="2"/>
    <x v="2"/>
    <x v="7"/>
    <x v="409"/>
    <x v="2"/>
    <x v="1"/>
    <x v="0"/>
  </r>
  <r>
    <x v="307"/>
    <x v="5"/>
    <x v="5"/>
    <x v="3"/>
    <x v="1"/>
    <x v="1"/>
    <x v="44"/>
    <x v="2"/>
    <x v="1"/>
    <x v="7"/>
    <x v="863"/>
    <x v="2"/>
    <x v="1"/>
    <x v="0"/>
  </r>
  <r>
    <x v="2254"/>
    <x v="5"/>
    <x v="4"/>
    <x v="1"/>
    <x v="0"/>
    <x v="1"/>
    <x v="15"/>
    <x v="1"/>
    <x v="1"/>
    <x v="7"/>
    <x v="1545"/>
    <x v="1"/>
    <x v="1"/>
    <x v="0"/>
  </r>
  <r>
    <x v="975"/>
    <x v="5"/>
    <x v="1"/>
    <x v="0"/>
    <x v="1"/>
    <x v="1"/>
    <x v="93"/>
    <x v="4"/>
    <x v="3"/>
    <x v="7"/>
    <x v="909"/>
    <x v="2"/>
    <x v="1"/>
    <x v="0"/>
  </r>
  <r>
    <x v="1900"/>
    <x v="5"/>
    <x v="4"/>
    <x v="3"/>
    <x v="3"/>
    <x v="1"/>
    <x v="38"/>
    <x v="2"/>
    <x v="1"/>
    <x v="7"/>
    <x v="2280"/>
    <x v="3"/>
    <x v="1"/>
    <x v="0"/>
  </r>
  <r>
    <x v="2389"/>
    <x v="5"/>
    <x v="1"/>
    <x v="0"/>
    <x v="0"/>
    <x v="1"/>
    <x v="55"/>
    <x v="4"/>
    <x v="3"/>
    <x v="7"/>
    <x v="2159"/>
    <x v="2"/>
    <x v="1"/>
    <x v="0"/>
  </r>
  <r>
    <x v="1849"/>
    <x v="5"/>
    <x v="2"/>
    <x v="0"/>
    <x v="1"/>
    <x v="1"/>
    <x v="127"/>
    <x v="4"/>
    <x v="5"/>
    <x v="0"/>
    <x v="378"/>
    <x v="2"/>
    <x v="0"/>
    <x v="1"/>
  </r>
  <r>
    <x v="223"/>
    <x v="5"/>
    <x v="2"/>
    <x v="2"/>
    <x v="1"/>
    <x v="1"/>
    <x v="93"/>
    <x v="1"/>
    <x v="2"/>
    <x v="4"/>
    <x v="2818"/>
    <x v="2"/>
    <x v="0"/>
    <x v="1"/>
  </r>
  <r>
    <x v="1312"/>
    <x v="5"/>
    <x v="2"/>
    <x v="0"/>
    <x v="1"/>
    <x v="1"/>
    <x v="90"/>
    <x v="4"/>
    <x v="4"/>
    <x v="7"/>
    <x v="426"/>
    <x v="3"/>
    <x v="1"/>
    <x v="0"/>
  </r>
  <r>
    <x v="2390"/>
    <x v="5"/>
    <x v="4"/>
    <x v="3"/>
    <x v="0"/>
    <x v="1"/>
    <x v="88"/>
    <x v="2"/>
    <x v="2"/>
    <x v="7"/>
    <x v="2458"/>
    <x v="3"/>
    <x v="1"/>
    <x v="0"/>
  </r>
  <r>
    <x v="965"/>
    <x v="5"/>
    <x v="2"/>
    <x v="3"/>
    <x v="0"/>
    <x v="0"/>
    <x v="0"/>
    <x v="1"/>
    <x v="1"/>
    <x v="7"/>
    <x v="2154"/>
    <x v="3"/>
    <x v="1"/>
    <x v="0"/>
  </r>
  <r>
    <x v="598"/>
    <x v="5"/>
    <x v="4"/>
    <x v="2"/>
    <x v="0"/>
    <x v="1"/>
    <x v="7"/>
    <x v="1"/>
    <x v="0"/>
    <x v="7"/>
    <x v="2585"/>
    <x v="3"/>
    <x v="1"/>
    <x v="0"/>
  </r>
  <r>
    <x v="2109"/>
    <x v="5"/>
    <x v="4"/>
    <x v="1"/>
    <x v="0"/>
    <x v="1"/>
    <x v="133"/>
    <x v="1"/>
    <x v="1"/>
    <x v="7"/>
    <x v="711"/>
    <x v="3"/>
    <x v="1"/>
    <x v="0"/>
  </r>
  <r>
    <x v="2568"/>
    <x v="5"/>
    <x v="4"/>
    <x v="3"/>
    <x v="3"/>
    <x v="1"/>
    <x v="80"/>
    <x v="2"/>
    <x v="2"/>
    <x v="7"/>
    <x v="176"/>
    <x v="3"/>
    <x v="1"/>
    <x v="0"/>
  </r>
  <r>
    <x v="2402"/>
    <x v="5"/>
    <x v="1"/>
    <x v="1"/>
    <x v="1"/>
    <x v="1"/>
    <x v="109"/>
    <x v="1"/>
    <x v="1"/>
    <x v="7"/>
    <x v="2077"/>
    <x v="2"/>
    <x v="1"/>
    <x v="0"/>
  </r>
  <r>
    <x v="750"/>
    <x v="5"/>
    <x v="4"/>
    <x v="3"/>
    <x v="0"/>
    <x v="1"/>
    <x v="13"/>
    <x v="2"/>
    <x v="1"/>
    <x v="7"/>
    <x v="1404"/>
    <x v="2"/>
    <x v="1"/>
    <x v="0"/>
  </r>
  <r>
    <x v="1251"/>
    <x v="5"/>
    <x v="4"/>
    <x v="0"/>
    <x v="1"/>
    <x v="1"/>
    <x v="99"/>
    <x v="4"/>
    <x v="4"/>
    <x v="7"/>
    <x v="205"/>
    <x v="2"/>
    <x v="1"/>
    <x v="0"/>
  </r>
  <r>
    <x v="1136"/>
    <x v="5"/>
    <x v="4"/>
    <x v="3"/>
    <x v="0"/>
    <x v="1"/>
    <x v="34"/>
    <x v="2"/>
    <x v="2"/>
    <x v="7"/>
    <x v="697"/>
    <x v="3"/>
    <x v="1"/>
    <x v="0"/>
  </r>
  <r>
    <x v="823"/>
    <x v="5"/>
    <x v="4"/>
    <x v="1"/>
    <x v="3"/>
    <x v="1"/>
    <x v="204"/>
    <x v="1"/>
    <x v="1"/>
    <x v="7"/>
    <x v="1084"/>
    <x v="2"/>
    <x v="1"/>
    <x v="0"/>
  </r>
  <r>
    <x v="412"/>
    <x v="5"/>
    <x v="2"/>
    <x v="3"/>
    <x v="0"/>
    <x v="1"/>
    <x v="123"/>
    <x v="2"/>
    <x v="4"/>
    <x v="2"/>
    <x v="2597"/>
    <x v="2"/>
    <x v="0"/>
    <x v="2"/>
  </r>
  <r>
    <x v="440"/>
    <x v="5"/>
    <x v="2"/>
    <x v="3"/>
    <x v="1"/>
    <x v="1"/>
    <x v="68"/>
    <x v="2"/>
    <x v="2"/>
    <x v="7"/>
    <x v="955"/>
    <x v="3"/>
    <x v="1"/>
    <x v="0"/>
  </r>
  <r>
    <x v="2310"/>
    <x v="5"/>
    <x v="4"/>
    <x v="1"/>
    <x v="0"/>
    <x v="1"/>
    <x v="136"/>
    <x v="1"/>
    <x v="1"/>
    <x v="7"/>
    <x v="2710"/>
    <x v="2"/>
    <x v="1"/>
    <x v="0"/>
  </r>
  <r>
    <x v="135"/>
    <x v="5"/>
    <x v="1"/>
    <x v="0"/>
    <x v="3"/>
    <x v="1"/>
    <x v="61"/>
    <x v="4"/>
    <x v="4"/>
    <x v="7"/>
    <x v="804"/>
    <x v="2"/>
    <x v="1"/>
    <x v="0"/>
  </r>
  <r>
    <x v="2216"/>
    <x v="5"/>
    <x v="1"/>
    <x v="3"/>
    <x v="1"/>
    <x v="1"/>
    <x v="90"/>
    <x v="2"/>
    <x v="2"/>
    <x v="7"/>
    <x v="1925"/>
    <x v="2"/>
    <x v="1"/>
    <x v="0"/>
  </r>
  <r>
    <x v="2777"/>
    <x v="5"/>
    <x v="1"/>
    <x v="1"/>
    <x v="0"/>
    <x v="1"/>
    <x v="48"/>
    <x v="1"/>
    <x v="1"/>
    <x v="7"/>
    <x v="1298"/>
    <x v="3"/>
    <x v="1"/>
    <x v="0"/>
  </r>
  <r>
    <x v="151"/>
    <x v="5"/>
    <x v="4"/>
    <x v="3"/>
    <x v="0"/>
    <x v="1"/>
    <x v="121"/>
    <x v="2"/>
    <x v="2"/>
    <x v="7"/>
    <x v="248"/>
    <x v="3"/>
    <x v="1"/>
    <x v="0"/>
  </r>
  <r>
    <x v="1850"/>
    <x v="5"/>
    <x v="2"/>
    <x v="3"/>
    <x v="1"/>
    <x v="1"/>
    <x v="104"/>
    <x v="2"/>
    <x v="2"/>
    <x v="7"/>
    <x v="350"/>
    <x v="2"/>
    <x v="1"/>
    <x v="0"/>
  </r>
  <r>
    <x v="2023"/>
    <x v="5"/>
    <x v="4"/>
    <x v="3"/>
    <x v="1"/>
    <x v="1"/>
    <x v="55"/>
    <x v="2"/>
    <x v="1"/>
    <x v="7"/>
    <x v="1529"/>
    <x v="3"/>
    <x v="1"/>
    <x v="0"/>
  </r>
  <r>
    <x v="2457"/>
    <x v="5"/>
    <x v="1"/>
    <x v="3"/>
    <x v="1"/>
    <x v="1"/>
    <x v="144"/>
    <x v="2"/>
    <x v="1"/>
    <x v="7"/>
    <x v="2435"/>
    <x v="2"/>
    <x v="1"/>
    <x v="0"/>
  </r>
  <r>
    <x v="2944"/>
    <x v="5"/>
    <x v="1"/>
    <x v="3"/>
    <x v="1"/>
    <x v="1"/>
    <x v="121"/>
    <x v="2"/>
    <x v="2"/>
    <x v="7"/>
    <x v="1762"/>
    <x v="3"/>
    <x v="1"/>
    <x v="0"/>
  </r>
  <r>
    <x v="1319"/>
    <x v="5"/>
    <x v="4"/>
    <x v="2"/>
    <x v="1"/>
    <x v="1"/>
    <x v="96"/>
    <x v="1"/>
    <x v="1"/>
    <x v="7"/>
    <x v="2332"/>
    <x v="2"/>
    <x v="1"/>
    <x v="0"/>
  </r>
  <r>
    <x v="2765"/>
    <x v="5"/>
    <x v="2"/>
    <x v="0"/>
    <x v="3"/>
    <x v="1"/>
    <x v="178"/>
    <x v="4"/>
    <x v="4"/>
    <x v="7"/>
    <x v="212"/>
    <x v="3"/>
    <x v="1"/>
    <x v="0"/>
  </r>
  <r>
    <x v="2084"/>
    <x v="5"/>
    <x v="4"/>
    <x v="3"/>
    <x v="1"/>
    <x v="1"/>
    <x v="176"/>
    <x v="2"/>
    <x v="2"/>
    <x v="7"/>
    <x v="410"/>
    <x v="3"/>
    <x v="1"/>
    <x v="0"/>
  </r>
  <r>
    <x v="2433"/>
    <x v="5"/>
    <x v="0"/>
    <x v="3"/>
    <x v="0"/>
    <x v="0"/>
    <x v="0"/>
    <x v="1"/>
    <x v="1"/>
    <x v="7"/>
    <x v="73"/>
    <x v="2"/>
    <x v="1"/>
    <x v="0"/>
  </r>
  <r>
    <x v="2955"/>
    <x v="5"/>
    <x v="1"/>
    <x v="2"/>
    <x v="3"/>
    <x v="1"/>
    <x v="90"/>
    <x v="1"/>
    <x v="1"/>
    <x v="7"/>
    <x v="2728"/>
    <x v="2"/>
    <x v="1"/>
    <x v="0"/>
  </r>
  <r>
    <x v="1526"/>
    <x v="5"/>
    <x v="2"/>
    <x v="0"/>
    <x v="1"/>
    <x v="1"/>
    <x v="128"/>
    <x v="4"/>
    <x v="4"/>
    <x v="7"/>
    <x v="174"/>
    <x v="2"/>
    <x v="1"/>
    <x v="0"/>
  </r>
  <r>
    <x v="241"/>
    <x v="5"/>
    <x v="0"/>
    <x v="3"/>
    <x v="0"/>
    <x v="1"/>
    <x v="30"/>
    <x v="2"/>
    <x v="2"/>
    <x v="7"/>
    <x v="1536"/>
    <x v="2"/>
    <x v="1"/>
    <x v="0"/>
  </r>
  <r>
    <x v="879"/>
    <x v="5"/>
    <x v="4"/>
    <x v="3"/>
    <x v="1"/>
    <x v="1"/>
    <x v="200"/>
    <x v="2"/>
    <x v="1"/>
    <x v="7"/>
    <x v="1440"/>
    <x v="3"/>
    <x v="1"/>
    <x v="0"/>
  </r>
  <r>
    <x v="2230"/>
    <x v="5"/>
    <x v="1"/>
    <x v="0"/>
    <x v="3"/>
    <x v="1"/>
    <x v="54"/>
    <x v="4"/>
    <x v="3"/>
    <x v="7"/>
    <x v="2393"/>
    <x v="2"/>
    <x v="1"/>
    <x v="0"/>
  </r>
  <r>
    <x v="235"/>
    <x v="5"/>
    <x v="4"/>
    <x v="3"/>
    <x v="1"/>
    <x v="1"/>
    <x v="135"/>
    <x v="2"/>
    <x v="2"/>
    <x v="7"/>
    <x v="1316"/>
    <x v="3"/>
    <x v="1"/>
    <x v="0"/>
  </r>
  <r>
    <x v="226"/>
    <x v="5"/>
    <x v="1"/>
    <x v="3"/>
    <x v="1"/>
    <x v="1"/>
    <x v="80"/>
    <x v="2"/>
    <x v="2"/>
    <x v="7"/>
    <x v="597"/>
    <x v="3"/>
    <x v="1"/>
    <x v="0"/>
  </r>
  <r>
    <x v="2482"/>
    <x v="5"/>
    <x v="4"/>
    <x v="3"/>
    <x v="0"/>
    <x v="1"/>
    <x v="34"/>
    <x v="2"/>
    <x v="2"/>
    <x v="7"/>
    <x v="1723"/>
    <x v="2"/>
    <x v="1"/>
    <x v="0"/>
  </r>
  <r>
    <x v="2178"/>
    <x v="5"/>
    <x v="2"/>
    <x v="1"/>
    <x v="1"/>
    <x v="0"/>
    <x v="0"/>
    <x v="1"/>
    <x v="1"/>
    <x v="7"/>
    <x v="2581"/>
    <x v="2"/>
    <x v="1"/>
    <x v="0"/>
  </r>
  <r>
    <x v="77"/>
    <x v="5"/>
    <x v="4"/>
    <x v="3"/>
    <x v="1"/>
    <x v="1"/>
    <x v="107"/>
    <x v="2"/>
    <x v="1"/>
    <x v="7"/>
    <x v="472"/>
    <x v="3"/>
    <x v="1"/>
    <x v="0"/>
  </r>
  <r>
    <x v="1955"/>
    <x v="5"/>
    <x v="5"/>
    <x v="0"/>
    <x v="1"/>
    <x v="1"/>
    <x v="47"/>
    <x v="4"/>
    <x v="4"/>
    <x v="7"/>
    <x v="828"/>
    <x v="3"/>
    <x v="1"/>
    <x v="0"/>
  </r>
  <r>
    <x v="89"/>
    <x v="5"/>
    <x v="5"/>
    <x v="1"/>
    <x v="1"/>
    <x v="0"/>
    <x v="0"/>
    <x v="1"/>
    <x v="1"/>
    <x v="7"/>
    <x v="112"/>
    <x v="3"/>
    <x v="1"/>
    <x v="0"/>
  </r>
  <r>
    <x v="1667"/>
    <x v="5"/>
    <x v="1"/>
    <x v="3"/>
    <x v="3"/>
    <x v="1"/>
    <x v="36"/>
    <x v="2"/>
    <x v="2"/>
    <x v="7"/>
    <x v="1040"/>
    <x v="3"/>
    <x v="1"/>
    <x v="0"/>
  </r>
  <r>
    <x v="397"/>
    <x v="5"/>
    <x v="4"/>
    <x v="3"/>
    <x v="0"/>
    <x v="1"/>
    <x v="139"/>
    <x v="2"/>
    <x v="4"/>
    <x v="2"/>
    <x v="2299"/>
    <x v="2"/>
    <x v="0"/>
    <x v="2"/>
  </r>
  <r>
    <x v="2207"/>
    <x v="5"/>
    <x v="1"/>
    <x v="3"/>
    <x v="1"/>
    <x v="0"/>
    <x v="0"/>
    <x v="2"/>
    <x v="2"/>
    <x v="7"/>
    <x v="344"/>
    <x v="2"/>
    <x v="1"/>
    <x v="0"/>
  </r>
  <r>
    <x v="2643"/>
    <x v="5"/>
    <x v="4"/>
    <x v="0"/>
    <x v="0"/>
    <x v="1"/>
    <x v="26"/>
    <x v="4"/>
    <x v="4"/>
    <x v="7"/>
    <x v="2173"/>
    <x v="3"/>
    <x v="1"/>
    <x v="0"/>
  </r>
  <r>
    <x v="612"/>
    <x v="5"/>
    <x v="4"/>
    <x v="3"/>
    <x v="0"/>
    <x v="1"/>
    <x v="26"/>
    <x v="2"/>
    <x v="2"/>
    <x v="7"/>
    <x v="1025"/>
    <x v="3"/>
    <x v="1"/>
    <x v="0"/>
  </r>
  <r>
    <x v="42"/>
    <x v="5"/>
    <x v="4"/>
    <x v="3"/>
    <x v="1"/>
    <x v="1"/>
    <x v="123"/>
    <x v="2"/>
    <x v="2"/>
    <x v="7"/>
    <x v="1616"/>
    <x v="3"/>
    <x v="1"/>
    <x v="0"/>
  </r>
  <r>
    <x v="1998"/>
    <x v="5"/>
    <x v="4"/>
    <x v="1"/>
    <x v="0"/>
    <x v="1"/>
    <x v="35"/>
    <x v="1"/>
    <x v="1"/>
    <x v="7"/>
    <x v="1095"/>
    <x v="3"/>
    <x v="1"/>
    <x v="0"/>
  </r>
  <r>
    <x v="2612"/>
    <x v="5"/>
    <x v="5"/>
    <x v="3"/>
    <x v="0"/>
    <x v="1"/>
    <x v="19"/>
    <x v="2"/>
    <x v="2"/>
    <x v="7"/>
    <x v="475"/>
    <x v="3"/>
    <x v="1"/>
    <x v="0"/>
  </r>
  <r>
    <x v="369"/>
    <x v="5"/>
    <x v="1"/>
    <x v="0"/>
    <x v="3"/>
    <x v="1"/>
    <x v="17"/>
    <x v="4"/>
    <x v="4"/>
    <x v="7"/>
    <x v="2050"/>
    <x v="3"/>
    <x v="1"/>
    <x v="0"/>
  </r>
  <r>
    <x v="2798"/>
    <x v="5"/>
    <x v="4"/>
    <x v="3"/>
    <x v="2"/>
    <x v="0"/>
    <x v="0"/>
    <x v="2"/>
    <x v="2"/>
    <x v="7"/>
    <x v="1666"/>
    <x v="3"/>
    <x v="1"/>
    <x v="0"/>
  </r>
  <r>
    <x v="867"/>
    <x v="5"/>
    <x v="2"/>
    <x v="3"/>
    <x v="3"/>
    <x v="1"/>
    <x v="21"/>
    <x v="2"/>
    <x v="1"/>
    <x v="7"/>
    <x v="2642"/>
    <x v="2"/>
    <x v="1"/>
    <x v="0"/>
  </r>
  <r>
    <x v="2613"/>
    <x v="5"/>
    <x v="1"/>
    <x v="3"/>
    <x v="1"/>
    <x v="1"/>
    <x v="68"/>
    <x v="2"/>
    <x v="2"/>
    <x v="7"/>
    <x v="1946"/>
    <x v="2"/>
    <x v="1"/>
    <x v="0"/>
  </r>
  <r>
    <x v="555"/>
    <x v="5"/>
    <x v="4"/>
    <x v="3"/>
    <x v="0"/>
    <x v="1"/>
    <x v="70"/>
    <x v="2"/>
    <x v="2"/>
    <x v="7"/>
    <x v="1615"/>
    <x v="3"/>
    <x v="1"/>
    <x v="0"/>
  </r>
  <r>
    <x v="347"/>
    <x v="5"/>
    <x v="5"/>
    <x v="3"/>
    <x v="3"/>
    <x v="1"/>
    <x v="17"/>
    <x v="2"/>
    <x v="2"/>
    <x v="7"/>
    <x v="392"/>
    <x v="3"/>
    <x v="1"/>
    <x v="0"/>
  </r>
  <r>
    <x v="147"/>
    <x v="5"/>
    <x v="0"/>
    <x v="3"/>
    <x v="0"/>
    <x v="1"/>
    <x v="59"/>
    <x v="2"/>
    <x v="2"/>
    <x v="7"/>
    <x v="725"/>
    <x v="2"/>
    <x v="1"/>
    <x v="0"/>
  </r>
  <r>
    <x v="2657"/>
    <x v="5"/>
    <x v="2"/>
    <x v="3"/>
    <x v="1"/>
    <x v="1"/>
    <x v="95"/>
    <x v="2"/>
    <x v="2"/>
    <x v="7"/>
    <x v="2256"/>
    <x v="2"/>
    <x v="1"/>
    <x v="0"/>
  </r>
  <r>
    <x v="222"/>
    <x v="5"/>
    <x v="4"/>
    <x v="1"/>
    <x v="1"/>
    <x v="0"/>
    <x v="0"/>
    <x v="0"/>
    <x v="0"/>
    <x v="7"/>
    <x v="29"/>
    <x v="3"/>
    <x v="1"/>
    <x v="0"/>
  </r>
  <r>
    <x v="536"/>
    <x v="5"/>
    <x v="5"/>
    <x v="0"/>
    <x v="3"/>
    <x v="0"/>
    <x v="0"/>
    <x v="4"/>
    <x v="4"/>
    <x v="7"/>
    <x v="1582"/>
    <x v="3"/>
    <x v="1"/>
    <x v="0"/>
  </r>
  <r>
    <x v="1480"/>
    <x v="5"/>
    <x v="4"/>
    <x v="3"/>
    <x v="1"/>
    <x v="1"/>
    <x v="146"/>
    <x v="2"/>
    <x v="2"/>
    <x v="7"/>
    <x v="1381"/>
    <x v="2"/>
    <x v="1"/>
    <x v="0"/>
  </r>
  <r>
    <x v="961"/>
    <x v="5"/>
    <x v="4"/>
    <x v="1"/>
    <x v="3"/>
    <x v="1"/>
    <x v="15"/>
    <x v="1"/>
    <x v="1"/>
    <x v="7"/>
    <x v="2336"/>
    <x v="2"/>
    <x v="1"/>
    <x v="0"/>
  </r>
  <r>
    <x v="1074"/>
    <x v="5"/>
    <x v="4"/>
    <x v="3"/>
    <x v="1"/>
    <x v="1"/>
    <x v="101"/>
    <x v="2"/>
    <x v="3"/>
    <x v="1"/>
    <x v="268"/>
    <x v="2"/>
    <x v="0"/>
    <x v="1"/>
  </r>
  <r>
    <x v="2176"/>
    <x v="5"/>
    <x v="4"/>
    <x v="1"/>
    <x v="1"/>
    <x v="1"/>
    <x v="111"/>
    <x v="1"/>
    <x v="1"/>
    <x v="7"/>
    <x v="1884"/>
    <x v="3"/>
    <x v="1"/>
    <x v="0"/>
  </r>
  <r>
    <x v="1224"/>
    <x v="5"/>
    <x v="4"/>
    <x v="3"/>
    <x v="0"/>
    <x v="1"/>
    <x v="65"/>
    <x v="2"/>
    <x v="1"/>
    <x v="7"/>
    <x v="1326"/>
    <x v="2"/>
    <x v="1"/>
    <x v="0"/>
  </r>
  <r>
    <x v="1201"/>
    <x v="5"/>
    <x v="1"/>
    <x v="3"/>
    <x v="0"/>
    <x v="1"/>
    <x v="161"/>
    <x v="2"/>
    <x v="2"/>
    <x v="7"/>
    <x v="916"/>
    <x v="3"/>
    <x v="1"/>
    <x v="0"/>
  </r>
  <r>
    <x v="2130"/>
    <x v="5"/>
    <x v="4"/>
    <x v="3"/>
    <x v="3"/>
    <x v="0"/>
    <x v="0"/>
    <x v="2"/>
    <x v="2"/>
    <x v="7"/>
    <x v="685"/>
    <x v="3"/>
    <x v="1"/>
    <x v="0"/>
  </r>
  <r>
    <x v="1782"/>
    <x v="5"/>
    <x v="2"/>
    <x v="3"/>
    <x v="1"/>
    <x v="1"/>
    <x v="126"/>
    <x v="2"/>
    <x v="2"/>
    <x v="7"/>
    <x v="276"/>
    <x v="2"/>
    <x v="1"/>
    <x v="0"/>
  </r>
  <r>
    <x v="757"/>
    <x v="5"/>
    <x v="3"/>
    <x v="2"/>
    <x v="0"/>
    <x v="1"/>
    <x v="11"/>
    <x v="1"/>
    <x v="0"/>
    <x v="7"/>
    <x v="2334"/>
    <x v="3"/>
    <x v="1"/>
    <x v="0"/>
  </r>
  <r>
    <x v="2500"/>
    <x v="5"/>
    <x v="1"/>
    <x v="3"/>
    <x v="1"/>
    <x v="1"/>
    <x v="158"/>
    <x v="2"/>
    <x v="2"/>
    <x v="7"/>
    <x v="445"/>
    <x v="2"/>
    <x v="1"/>
    <x v="0"/>
  </r>
  <r>
    <x v="2498"/>
    <x v="5"/>
    <x v="5"/>
    <x v="3"/>
    <x v="1"/>
    <x v="1"/>
    <x v="117"/>
    <x v="2"/>
    <x v="2"/>
    <x v="7"/>
    <x v="562"/>
    <x v="2"/>
    <x v="1"/>
    <x v="0"/>
  </r>
  <r>
    <x v="1500"/>
    <x v="5"/>
    <x v="4"/>
    <x v="0"/>
    <x v="0"/>
    <x v="1"/>
    <x v="86"/>
    <x v="4"/>
    <x v="4"/>
    <x v="7"/>
    <x v="2920"/>
    <x v="3"/>
    <x v="1"/>
    <x v="0"/>
  </r>
  <r>
    <x v="682"/>
    <x v="5"/>
    <x v="4"/>
    <x v="2"/>
    <x v="2"/>
    <x v="1"/>
    <x v="74"/>
    <x v="1"/>
    <x v="1"/>
    <x v="7"/>
    <x v="2671"/>
    <x v="3"/>
    <x v="1"/>
    <x v="0"/>
  </r>
  <r>
    <x v="1427"/>
    <x v="5"/>
    <x v="2"/>
    <x v="3"/>
    <x v="3"/>
    <x v="1"/>
    <x v="70"/>
    <x v="2"/>
    <x v="2"/>
    <x v="7"/>
    <x v="132"/>
    <x v="3"/>
    <x v="1"/>
    <x v="0"/>
  </r>
  <r>
    <x v="2295"/>
    <x v="5"/>
    <x v="1"/>
    <x v="3"/>
    <x v="3"/>
    <x v="1"/>
    <x v="9"/>
    <x v="2"/>
    <x v="2"/>
    <x v="7"/>
    <x v="229"/>
    <x v="3"/>
    <x v="1"/>
    <x v="0"/>
  </r>
  <r>
    <x v="2319"/>
    <x v="5"/>
    <x v="2"/>
    <x v="3"/>
    <x v="3"/>
    <x v="1"/>
    <x v="55"/>
    <x v="2"/>
    <x v="1"/>
    <x v="7"/>
    <x v="2198"/>
    <x v="3"/>
    <x v="1"/>
    <x v="0"/>
  </r>
  <r>
    <x v="2687"/>
    <x v="5"/>
    <x v="1"/>
    <x v="3"/>
    <x v="1"/>
    <x v="1"/>
    <x v="96"/>
    <x v="2"/>
    <x v="1"/>
    <x v="7"/>
    <x v="1906"/>
    <x v="3"/>
    <x v="1"/>
    <x v="0"/>
  </r>
  <r>
    <x v="1661"/>
    <x v="5"/>
    <x v="4"/>
    <x v="3"/>
    <x v="1"/>
    <x v="1"/>
    <x v="70"/>
    <x v="2"/>
    <x v="2"/>
    <x v="7"/>
    <x v="875"/>
    <x v="2"/>
    <x v="1"/>
    <x v="0"/>
  </r>
  <r>
    <x v="1940"/>
    <x v="5"/>
    <x v="4"/>
    <x v="3"/>
    <x v="3"/>
    <x v="0"/>
    <x v="0"/>
    <x v="1"/>
    <x v="1"/>
    <x v="7"/>
    <x v="1122"/>
    <x v="1"/>
    <x v="1"/>
    <x v="0"/>
  </r>
  <r>
    <x v="180"/>
    <x v="5"/>
    <x v="4"/>
    <x v="3"/>
    <x v="1"/>
    <x v="1"/>
    <x v="141"/>
    <x v="2"/>
    <x v="2"/>
    <x v="7"/>
    <x v="1467"/>
    <x v="2"/>
    <x v="1"/>
    <x v="0"/>
  </r>
  <r>
    <x v="1771"/>
    <x v="5"/>
    <x v="4"/>
    <x v="0"/>
    <x v="1"/>
    <x v="0"/>
    <x v="0"/>
    <x v="4"/>
    <x v="4"/>
    <x v="7"/>
    <x v="1640"/>
    <x v="3"/>
    <x v="1"/>
    <x v="0"/>
  </r>
  <r>
    <x v="2522"/>
    <x v="5"/>
    <x v="4"/>
    <x v="3"/>
    <x v="2"/>
    <x v="1"/>
    <x v="154"/>
    <x v="2"/>
    <x v="5"/>
    <x v="1"/>
    <x v="1350"/>
    <x v="1"/>
    <x v="0"/>
    <x v="3"/>
  </r>
  <r>
    <x v="1961"/>
    <x v="5"/>
    <x v="5"/>
    <x v="1"/>
    <x v="0"/>
    <x v="1"/>
    <x v="88"/>
    <x v="1"/>
    <x v="1"/>
    <x v="7"/>
    <x v="1174"/>
    <x v="2"/>
    <x v="1"/>
    <x v="0"/>
  </r>
  <r>
    <x v="39"/>
    <x v="5"/>
    <x v="4"/>
    <x v="3"/>
    <x v="0"/>
    <x v="1"/>
    <x v="65"/>
    <x v="2"/>
    <x v="2"/>
    <x v="7"/>
    <x v="2008"/>
    <x v="2"/>
    <x v="1"/>
    <x v="0"/>
  </r>
  <r>
    <x v="1347"/>
    <x v="5"/>
    <x v="1"/>
    <x v="3"/>
    <x v="0"/>
    <x v="1"/>
    <x v="28"/>
    <x v="2"/>
    <x v="2"/>
    <x v="7"/>
    <x v="1747"/>
    <x v="3"/>
    <x v="1"/>
    <x v="0"/>
  </r>
  <r>
    <x v="947"/>
    <x v="5"/>
    <x v="3"/>
    <x v="0"/>
    <x v="1"/>
    <x v="1"/>
    <x v="90"/>
    <x v="4"/>
    <x v="4"/>
    <x v="7"/>
    <x v="1768"/>
    <x v="1"/>
    <x v="1"/>
    <x v="0"/>
  </r>
  <r>
    <x v="166"/>
    <x v="5"/>
    <x v="2"/>
    <x v="3"/>
    <x v="0"/>
    <x v="1"/>
    <x v="78"/>
    <x v="2"/>
    <x v="2"/>
    <x v="7"/>
    <x v="1023"/>
    <x v="2"/>
    <x v="1"/>
    <x v="0"/>
  </r>
  <r>
    <x v="2467"/>
    <x v="5"/>
    <x v="1"/>
    <x v="1"/>
    <x v="1"/>
    <x v="1"/>
    <x v="122"/>
    <x v="1"/>
    <x v="1"/>
    <x v="7"/>
    <x v="2677"/>
    <x v="3"/>
    <x v="1"/>
    <x v="0"/>
  </r>
  <r>
    <x v="1105"/>
    <x v="5"/>
    <x v="4"/>
    <x v="3"/>
    <x v="0"/>
    <x v="1"/>
    <x v="61"/>
    <x v="2"/>
    <x v="2"/>
    <x v="7"/>
    <x v="1911"/>
    <x v="2"/>
    <x v="1"/>
    <x v="0"/>
  </r>
  <r>
    <x v="1976"/>
    <x v="5"/>
    <x v="1"/>
    <x v="1"/>
    <x v="3"/>
    <x v="1"/>
    <x v="46"/>
    <x v="1"/>
    <x v="0"/>
    <x v="7"/>
    <x v="2223"/>
    <x v="3"/>
    <x v="1"/>
    <x v="0"/>
  </r>
  <r>
    <x v="1846"/>
    <x v="5"/>
    <x v="3"/>
    <x v="3"/>
    <x v="1"/>
    <x v="1"/>
    <x v="85"/>
    <x v="2"/>
    <x v="2"/>
    <x v="7"/>
    <x v="543"/>
    <x v="2"/>
    <x v="1"/>
    <x v="0"/>
  </r>
  <r>
    <x v="2170"/>
    <x v="5"/>
    <x v="2"/>
    <x v="1"/>
    <x v="3"/>
    <x v="1"/>
    <x v="32"/>
    <x v="1"/>
    <x v="1"/>
    <x v="7"/>
    <x v="864"/>
    <x v="2"/>
    <x v="1"/>
    <x v="0"/>
  </r>
  <r>
    <x v="2851"/>
    <x v="5"/>
    <x v="4"/>
    <x v="1"/>
    <x v="0"/>
    <x v="1"/>
    <x v="29"/>
    <x v="1"/>
    <x v="1"/>
    <x v="7"/>
    <x v="1690"/>
    <x v="2"/>
    <x v="1"/>
    <x v="0"/>
  </r>
  <r>
    <x v="1640"/>
    <x v="5"/>
    <x v="1"/>
    <x v="3"/>
    <x v="3"/>
    <x v="1"/>
    <x v="28"/>
    <x v="2"/>
    <x v="2"/>
    <x v="7"/>
    <x v="469"/>
    <x v="2"/>
    <x v="1"/>
    <x v="0"/>
  </r>
  <r>
    <x v="388"/>
    <x v="5"/>
    <x v="3"/>
    <x v="2"/>
    <x v="3"/>
    <x v="1"/>
    <x v="23"/>
    <x v="1"/>
    <x v="1"/>
    <x v="7"/>
    <x v="2823"/>
    <x v="3"/>
    <x v="1"/>
    <x v="0"/>
  </r>
  <r>
    <x v="2441"/>
    <x v="5"/>
    <x v="4"/>
    <x v="3"/>
    <x v="1"/>
    <x v="1"/>
    <x v="63"/>
    <x v="2"/>
    <x v="2"/>
    <x v="7"/>
    <x v="1373"/>
    <x v="2"/>
    <x v="1"/>
    <x v="0"/>
  </r>
  <r>
    <x v="2411"/>
    <x v="5"/>
    <x v="5"/>
    <x v="0"/>
    <x v="1"/>
    <x v="1"/>
    <x v="59"/>
    <x v="4"/>
    <x v="4"/>
    <x v="7"/>
    <x v="288"/>
    <x v="2"/>
    <x v="1"/>
    <x v="0"/>
  </r>
  <r>
    <x v="1041"/>
    <x v="5"/>
    <x v="4"/>
    <x v="0"/>
    <x v="0"/>
    <x v="1"/>
    <x v="32"/>
    <x v="4"/>
    <x v="4"/>
    <x v="7"/>
    <x v="1055"/>
    <x v="2"/>
    <x v="1"/>
    <x v="0"/>
  </r>
  <r>
    <x v="1517"/>
    <x v="5"/>
    <x v="4"/>
    <x v="3"/>
    <x v="1"/>
    <x v="1"/>
    <x v="99"/>
    <x v="2"/>
    <x v="2"/>
    <x v="7"/>
    <x v="441"/>
    <x v="3"/>
    <x v="1"/>
    <x v="0"/>
  </r>
  <r>
    <x v="2540"/>
    <x v="5"/>
    <x v="1"/>
    <x v="3"/>
    <x v="3"/>
    <x v="1"/>
    <x v="53"/>
    <x v="2"/>
    <x v="2"/>
    <x v="7"/>
    <x v="1581"/>
    <x v="3"/>
    <x v="1"/>
    <x v="0"/>
  </r>
  <r>
    <x v="1465"/>
    <x v="5"/>
    <x v="4"/>
    <x v="0"/>
    <x v="2"/>
    <x v="1"/>
    <x v="23"/>
    <x v="4"/>
    <x v="3"/>
    <x v="7"/>
    <x v="2161"/>
    <x v="3"/>
    <x v="1"/>
    <x v="0"/>
  </r>
  <r>
    <x v="1209"/>
    <x v="5"/>
    <x v="2"/>
    <x v="1"/>
    <x v="3"/>
    <x v="1"/>
    <x v="42"/>
    <x v="1"/>
    <x v="1"/>
    <x v="7"/>
    <x v="945"/>
    <x v="2"/>
    <x v="1"/>
    <x v="0"/>
  </r>
  <r>
    <x v="1719"/>
    <x v="5"/>
    <x v="2"/>
    <x v="0"/>
    <x v="1"/>
    <x v="1"/>
    <x v="91"/>
    <x v="4"/>
    <x v="4"/>
    <x v="7"/>
    <x v="1841"/>
    <x v="2"/>
    <x v="1"/>
    <x v="0"/>
  </r>
  <r>
    <x v="364"/>
    <x v="5"/>
    <x v="1"/>
    <x v="3"/>
    <x v="0"/>
    <x v="1"/>
    <x v="85"/>
    <x v="2"/>
    <x v="2"/>
    <x v="7"/>
    <x v="798"/>
    <x v="2"/>
    <x v="1"/>
    <x v="0"/>
  </r>
  <r>
    <x v="1591"/>
    <x v="5"/>
    <x v="4"/>
    <x v="0"/>
    <x v="3"/>
    <x v="1"/>
    <x v="78"/>
    <x v="4"/>
    <x v="4"/>
    <x v="7"/>
    <x v="1907"/>
    <x v="3"/>
    <x v="1"/>
    <x v="0"/>
  </r>
  <r>
    <x v="2019"/>
    <x v="5"/>
    <x v="1"/>
    <x v="3"/>
    <x v="1"/>
    <x v="1"/>
    <x v="54"/>
    <x v="2"/>
    <x v="4"/>
    <x v="3"/>
    <x v="96"/>
    <x v="0"/>
    <x v="0"/>
    <x v="2"/>
  </r>
  <r>
    <x v="1904"/>
    <x v="5"/>
    <x v="5"/>
    <x v="3"/>
    <x v="1"/>
    <x v="1"/>
    <x v="157"/>
    <x v="2"/>
    <x v="2"/>
    <x v="7"/>
    <x v="615"/>
    <x v="3"/>
    <x v="1"/>
    <x v="0"/>
  </r>
  <r>
    <x v="1047"/>
    <x v="5"/>
    <x v="4"/>
    <x v="3"/>
    <x v="0"/>
    <x v="1"/>
    <x v="52"/>
    <x v="2"/>
    <x v="2"/>
    <x v="7"/>
    <x v="1344"/>
    <x v="2"/>
    <x v="1"/>
    <x v="0"/>
  </r>
  <r>
    <x v="1294"/>
    <x v="5"/>
    <x v="5"/>
    <x v="1"/>
    <x v="1"/>
    <x v="1"/>
    <x v="135"/>
    <x v="1"/>
    <x v="1"/>
    <x v="7"/>
    <x v="326"/>
    <x v="3"/>
    <x v="1"/>
    <x v="0"/>
  </r>
  <r>
    <x v="169"/>
    <x v="5"/>
    <x v="2"/>
    <x v="3"/>
    <x v="1"/>
    <x v="0"/>
    <x v="0"/>
    <x v="1"/>
    <x v="1"/>
    <x v="7"/>
    <x v="822"/>
    <x v="3"/>
    <x v="1"/>
    <x v="0"/>
  </r>
  <r>
    <x v="111"/>
    <x v="5"/>
    <x v="1"/>
    <x v="3"/>
    <x v="0"/>
    <x v="1"/>
    <x v="26"/>
    <x v="2"/>
    <x v="2"/>
    <x v="7"/>
    <x v="1803"/>
    <x v="2"/>
    <x v="1"/>
    <x v="0"/>
  </r>
  <r>
    <x v="601"/>
    <x v="5"/>
    <x v="2"/>
    <x v="3"/>
    <x v="1"/>
    <x v="0"/>
    <x v="0"/>
    <x v="1"/>
    <x v="1"/>
    <x v="7"/>
    <x v="1685"/>
    <x v="3"/>
    <x v="1"/>
    <x v="0"/>
  </r>
  <r>
    <x v="2554"/>
    <x v="5"/>
    <x v="4"/>
    <x v="3"/>
    <x v="0"/>
    <x v="1"/>
    <x v="45"/>
    <x v="2"/>
    <x v="2"/>
    <x v="7"/>
    <x v="1361"/>
    <x v="2"/>
    <x v="1"/>
    <x v="0"/>
  </r>
  <r>
    <x v="2017"/>
    <x v="5"/>
    <x v="2"/>
    <x v="3"/>
    <x v="3"/>
    <x v="1"/>
    <x v="109"/>
    <x v="2"/>
    <x v="2"/>
    <x v="7"/>
    <x v="969"/>
    <x v="3"/>
    <x v="1"/>
    <x v="0"/>
  </r>
  <r>
    <x v="1778"/>
    <x v="5"/>
    <x v="4"/>
    <x v="0"/>
    <x v="1"/>
    <x v="1"/>
    <x v="148"/>
    <x v="4"/>
    <x v="4"/>
    <x v="7"/>
    <x v="2722"/>
    <x v="2"/>
    <x v="1"/>
    <x v="0"/>
  </r>
  <r>
    <x v="50"/>
    <x v="5"/>
    <x v="1"/>
    <x v="3"/>
    <x v="1"/>
    <x v="1"/>
    <x v="58"/>
    <x v="2"/>
    <x v="2"/>
    <x v="7"/>
    <x v="2139"/>
    <x v="3"/>
    <x v="1"/>
    <x v="0"/>
  </r>
  <r>
    <x v="589"/>
    <x v="5"/>
    <x v="0"/>
    <x v="0"/>
    <x v="0"/>
    <x v="1"/>
    <x v="77"/>
    <x v="4"/>
    <x v="4"/>
    <x v="7"/>
    <x v="1938"/>
    <x v="2"/>
    <x v="1"/>
    <x v="0"/>
  </r>
  <r>
    <x v="1103"/>
    <x v="5"/>
    <x v="2"/>
    <x v="3"/>
    <x v="1"/>
    <x v="0"/>
    <x v="0"/>
    <x v="2"/>
    <x v="2"/>
    <x v="7"/>
    <x v="2206"/>
    <x v="3"/>
    <x v="1"/>
    <x v="0"/>
  </r>
  <r>
    <x v="35"/>
    <x v="5"/>
    <x v="2"/>
    <x v="3"/>
    <x v="0"/>
    <x v="1"/>
    <x v="35"/>
    <x v="2"/>
    <x v="2"/>
    <x v="7"/>
    <x v="867"/>
    <x v="3"/>
    <x v="1"/>
    <x v="0"/>
  </r>
  <r>
    <x v="237"/>
    <x v="5"/>
    <x v="2"/>
    <x v="3"/>
    <x v="1"/>
    <x v="1"/>
    <x v="111"/>
    <x v="2"/>
    <x v="5"/>
    <x v="0"/>
    <x v="686"/>
    <x v="1"/>
    <x v="0"/>
    <x v="3"/>
  </r>
  <r>
    <x v="816"/>
    <x v="5"/>
    <x v="3"/>
    <x v="0"/>
    <x v="3"/>
    <x v="0"/>
    <x v="0"/>
    <x v="4"/>
    <x v="4"/>
    <x v="7"/>
    <x v="202"/>
    <x v="1"/>
    <x v="1"/>
    <x v="0"/>
  </r>
  <r>
    <x v="1415"/>
    <x v="5"/>
    <x v="4"/>
    <x v="1"/>
    <x v="1"/>
    <x v="1"/>
    <x v="107"/>
    <x v="1"/>
    <x v="1"/>
    <x v="7"/>
    <x v="2149"/>
    <x v="2"/>
    <x v="1"/>
    <x v="0"/>
  </r>
  <r>
    <x v="2336"/>
    <x v="5"/>
    <x v="4"/>
    <x v="0"/>
    <x v="1"/>
    <x v="1"/>
    <x v="55"/>
    <x v="4"/>
    <x v="4"/>
    <x v="7"/>
    <x v="2097"/>
    <x v="3"/>
    <x v="1"/>
    <x v="0"/>
  </r>
  <r>
    <x v="1788"/>
    <x v="5"/>
    <x v="1"/>
    <x v="3"/>
    <x v="3"/>
    <x v="1"/>
    <x v="64"/>
    <x v="2"/>
    <x v="2"/>
    <x v="7"/>
    <x v="2411"/>
    <x v="2"/>
    <x v="1"/>
    <x v="0"/>
  </r>
  <r>
    <x v="1967"/>
    <x v="5"/>
    <x v="2"/>
    <x v="3"/>
    <x v="0"/>
    <x v="1"/>
    <x v="26"/>
    <x v="2"/>
    <x v="2"/>
    <x v="7"/>
    <x v="610"/>
    <x v="2"/>
    <x v="1"/>
    <x v="0"/>
  </r>
  <r>
    <x v="2456"/>
    <x v="5"/>
    <x v="4"/>
    <x v="3"/>
    <x v="0"/>
    <x v="1"/>
    <x v="75"/>
    <x v="2"/>
    <x v="2"/>
    <x v="7"/>
    <x v="535"/>
    <x v="2"/>
    <x v="1"/>
    <x v="0"/>
  </r>
  <r>
    <x v="1787"/>
    <x v="5"/>
    <x v="4"/>
    <x v="0"/>
    <x v="1"/>
    <x v="1"/>
    <x v="68"/>
    <x v="4"/>
    <x v="3"/>
    <x v="7"/>
    <x v="581"/>
    <x v="3"/>
    <x v="1"/>
    <x v="0"/>
  </r>
  <r>
    <x v="786"/>
    <x v="5"/>
    <x v="2"/>
    <x v="3"/>
    <x v="3"/>
    <x v="1"/>
    <x v="17"/>
    <x v="2"/>
    <x v="2"/>
    <x v="7"/>
    <x v="2046"/>
    <x v="3"/>
    <x v="1"/>
    <x v="0"/>
  </r>
  <r>
    <x v="1375"/>
    <x v="5"/>
    <x v="2"/>
    <x v="3"/>
    <x v="0"/>
    <x v="1"/>
    <x v="83"/>
    <x v="2"/>
    <x v="3"/>
    <x v="0"/>
    <x v="414"/>
    <x v="1"/>
    <x v="0"/>
    <x v="1"/>
  </r>
  <r>
    <x v="93"/>
    <x v="5"/>
    <x v="1"/>
    <x v="3"/>
    <x v="3"/>
    <x v="1"/>
    <x v="11"/>
    <x v="2"/>
    <x v="2"/>
    <x v="7"/>
    <x v="2750"/>
    <x v="3"/>
    <x v="1"/>
    <x v="0"/>
  </r>
  <r>
    <x v="849"/>
    <x v="5"/>
    <x v="4"/>
    <x v="3"/>
    <x v="0"/>
    <x v="1"/>
    <x v="145"/>
    <x v="2"/>
    <x v="5"/>
    <x v="1"/>
    <x v="1176"/>
    <x v="1"/>
    <x v="0"/>
    <x v="3"/>
  </r>
  <r>
    <x v="1453"/>
    <x v="5"/>
    <x v="4"/>
    <x v="1"/>
    <x v="0"/>
    <x v="1"/>
    <x v="23"/>
    <x v="1"/>
    <x v="1"/>
    <x v="7"/>
    <x v="2075"/>
    <x v="2"/>
    <x v="1"/>
    <x v="0"/>
  </r>
  <r>
    <x v="1912"/>
    <x v="5"/>
    <x v="2"/>
    <x v="1"/>
    <x v="1"/>
    <x v="0"/>
    <x v="0"/>
    <x v="0"/>
    <x v="0"/>
    <x v="7"/>
    <x v="616"/>
    <x v="2"/>
    <x v="1"/>
    <x v="0"/>
  </r>
  <r>
    <x v="1308"/>
    <x v="5"/>
    <x v="5"/>
    <x v="1"/>
    <x v="0"/>
    <x v="1"/>
    <x v="31"/>
    <x v="1"/>
    <x v="1"/>
    <x v="7"/>
    <x v="278"/>
    <x v="3"/>
    <x v="1"/>
    <x v="0"/>
  </r>
  <r>
    <x v="913"/>
    <x v="5"/>
    <x v="1"/>
    <x v="0"/>
    <x v="1"/>
    <x v="1"/>
    <x v="72"/>
    <x v="4"/>
    <x v="4"/>
    <x v="7"/>
    <x v="1244"/>
    <x v="3"/>
    <x v="1"/>
    <x v="0"/>
  </r>
  <r>
    <x v="435"/>
    <x v="5"/>
    <x v="1"/>
    <x v="3"/>
    <x v="0"/>
    <x v="1"/>
    <x v="74"/>
    <x v="2"/>
    <x v="1"/>
    <x v="7"/>
    <x v="1375"/>
    <x v="2"/>
    <x v="1"/>
    <x v="0"/>
  </r>
  <r>
    <x v="1960"/>
    <x v="5"/>
    <x v="1"/>
    <x v="2"/>
    <x v="3"/>
    <x v="1"/>
    <x v="112"/>
    <x v="1"/>
    <x v="1"/>
    <x v="7"/>
    <x v="2826"/>
    <x v="2"/>
    <x v="1"/>
    <x v="0"/>
  </r>
  <r>
    <x v="2294"/>
    <x v="5"/>
    <x v="4"/>
    <x v="3"/>
    <x v="2"/>
    <x v="1"/>
    <x v="51"/>
    <x v="2"/>
    <x v="1"/>
    <x v="7"/>
    <x v="1534"/>
    <x v="2"/>
    <x v="1"/>
    <x v="0"/>
  </r>
  <r>
    <x v="2717"/>
    <x v="5"/>
    <x v="4"/>
    <x v="3"/>
    <x v="0"/>
    <x v="0"/>
    <x v="0"/>
    <x v="2"/>
    <x v="2"/>
    <x v="7"/>
    <x v="2063"/>
    <x v="3"/>
    <x v="1"/>
    <x v="0"/>
  </r>
  <r>
    <x v="2271"/>
    <x v="5"/>
    <x v="3"/>
    <x v="3"/>
    <x v="1"/>
    <x v="1"/>
    <x v="73"/>
    <x v="2"/>
    <x v="2"/>
    <x v="7"/>
    <x v="2703"/>
    <x v="2"/>
    <x v="1"/>
    <x v="0"/>
  </r>
  <r>
    <x v="299"/>
    <x v="5"/>
    <x v="1"/>
    <x v="0"/>
    <x v="3"/>
    <x v="1"/>
    <x v="60"/>
    <x v="4"/>
    <x v="3"/>
    <x v="7"/>
    <x v="2252"/>
    <x v="3"/>
    <x v="1"/>
    <x v="0"/>
  </r>
  <r>
    <x v="490"/>
    <x v="5"/>
    <x v="5"/>
    <x v="0"/>
    <x v="1"/>
    <x v="1"/>
    <x v="142"/>
    <x v="4"/>
    <x v="4"/>
    <x v="7"/>
    <x v="662"/>
    <x v="3"/>
    <x v="1"/>
    <x v="0"/>
  </r>
  <r>
    <x v="1571"/>
    <x v="5"/>
    <x v="2"/>
    <x v="3"/>
    <x v="1"/>
    <x v="1"/>
    <x v="109"/>
    <x v="2"/>
    <x v="2"/>
    <x v="7"/>
    <x v="1730"/>
    <x v="2"/>
    <x v="1"/>
    <x v="0"/>
  </r>
  <r>
    <x v="1648"/>
    <x v="5"/>
    <x v="4"/>
    <x v="3"/>
    <x v="0"/>
    <x v="0"/>
    <x v="0"/>
    <x v="2"/>
    <x v="2"/>
    <x v="7"/>
    <x v="1098"/>
    <x v="3"/>
    <x v="1"/>
    <x v="0"/>
  </r>
  <r>
    <x v="1230"/>
    <x v="5"/>
    <x v="5"/>
    <x v="3"/>
    <x v="1"/>
    <x v="1"/>
    <x v="72"/>
    <x v="2"/>
    <x v="2"/>
    <x v="7"/>
    <x v="1314"/>
    <x v="2"/>
    <x v="1"/>
    <x v="0"/>
  </r>
  <r>
    <x v="968"/>
    <x v="5"/>
    <x v="4"/>
    <x v="3"/>
    <x v="2"/>
    <x v="1"/>
    <x v="77"/>
    <x v="2"/>
    <x v="2"/>
    <x v="7"/>
    <x v="810"/>
    <x v="3"/>
    <x v="1"/>
    <x v="0"/>
  </r>
  <r>
    <x v="1377"/>
    <x v="5"/>
    <x v="2"/>
    <x v="3"/>
    <x v="1"/>
    <x v="1"/>
    <x v="184"/>
    <x v="2"/>
    <x v="3"/>
    <x v="5"/>
    <x v="2220"/>
    <x v="1"/>
    <x v="0"/>
    <x v="1"/>
  </r>
  <r>
    <x v="1045"/>
    <x v="5"/>
    <x v="4"/>
    <x v="0"/>
    <x v="1"/>
    <x v="1"/>
    <x v="160"/>
    <x v="4"/>
    <x v="4"/>
    <x v="7"/>
    <x v="1201"/>
    <x v="3"/>
    <x v="1"/>
    <x v="0"/>
  </r>
  <r>
    <x v="963"/>
    <x v="5"/>
    <x v="2"/>
    <x v="3"/>
    <x v="3"/>
    <x v="1"/>
    <x v="59"/>
    <x v="2"/>
    <x v="5"/>
    <x v="4"/>
    <x v="723"/>
    <x v="1"/>
    <x v="0"/>
    <x v="3"/>
  </r>
  <r>
    <x v="2506"/>
    <x v="5"/>
    <x v="2"/>
    <x v="3"/>
    <x v="0"/>
    <x v="0"/>
    <x v="0"/>
    <x v="1"/>
    <x v="1"/>
    <x v="7"/>
    <x v="75"/>
    <x v="2"/>
    <x v="1"/>
    <x v="0"/>
  </r>
  <r>
    <x v="1484"/>
    <x v="5"/>
    <x v="1"/>
    <x v="1"/>
    <x v="1"/>
    <x v="1"/>
    <x v="91"/>
    <x v="1"/>
    <x v="3"/>
    <x v="1"/>
    <x v="2255"/>
    <x v="1"/>
    <x v="0"/>
    <x v="2"/>
  </r>
  <r>
    <x v="1263"/>
    <x v="5"/>
    <x v="1"/>
    <x v="3"/>
    <x v="1"/>
    <x v="1"/>
    <x v="137"/>
    <x v="2"/>
    <x v="2"/>
    <x v="7"/>
    <x v="704"/>
    <x v="3"/>
    <x v="1"/>
    <x v="0"/>
  </r>
  <r>
    <x v="252"/>
    <x v="5"/>
    <x v="1"/>
    <x v="1"/>
    <x v="0"/>
    <x v="1"/>
    <x v="39"/>
    <x v="1"/>
    <x v="1"/>
    <x v="7"/>
    <x v="260"/>
    <x v="3"/>
    <x v="1"/>
    <x v="0"/>
  </r>
  <r>
    <x v="1464"/>
    <x v="5"/>
    <x v="1"/>
    <x v="0"/>
    <x v="0"/>
    <x v="1"/>
    <x v="99"/>
    <x v="4"/>
    <x v="4"/>
    <x v="7"/>
    <x v="865"/>
    <x v="3"/>
    <x v="1"/>
    <x v="0"/>
  </r>
  <r>
    <x v="1924"/>
    <x v="5"/>
    <x v="0"/>
    <x v="3"/>
    <x v="1"/>
    <x v="0"/>
    <x v="0"/>
    <x v="1"/>
    <x v="1"/>
    <x v="7"/>
    <x v="105"/>
    <x v="3"/>
    <x v="1"/>
    <x v="0"/>
  </r>
  <r>
    <x v="978"/>
    <x v="5"/>
    <x v="1"/>
    <x v="1"/>
    <x v="0"/>
    <x v="1"/>
    <x v="114"/>
    <x v="1"/>
    <x v="4"/>
    <x v="5"/>
    <x v="1382"/>
    <x v="2"/>
    <x v="0"/>
    <x v="3"/>
  </r>
  <r>
    <x v="2603"/>
    <x v="5"/>
    <x v="4"/>
    <x v="3"/>
    <x v="1"/>
    <x v="1"/>
    <x v="218"/>
    <x v="2"/>
    <x v="2"/>
    <x v="7"/>
    <x v="1048"/>
    <x v="3"/>
    <x v="1"/>
    <x v="0"/>
  </r>
  <r>
    <x v="1710"/>
    <x v="5"/>
    <x v="4"/>
    <x v="1"/>
    <x v="1"/>
    <x v="1"/>
    <x v="70"/>
    <x v="1"/>
    <x v="1"/>
    <x v="7"/>
    <x v="2311"/>
    <x v="3"/>
    <x v="1"/>
    <x v="0"/>
  </r>
  <r>
    <x v="1262"/>
    <x v="5"/>
    <x v="4"/>
    <x v="3"/>
    <x v="2"/>
    <x v="1"/>
    <x v="33"/>
    <x v="2"/>
    <x v="2"/>
    <x v="7"/>
    <x v="1046"/>
    <x v="3"/>
    <x v="1"/>
    <x v="0"/>
  </r>
  <r>
    <x v="2700"/>
    <x v="5"/>
    <x v="4"/>
    <x v="0"/>
    <x v="0"/>
    <x v="0"/>
    <x v="0"/>
    <x v="3"/>
    <x v="2"/>
    <x v="7"/>
    <x v="2666"/>
    <x v="2"/>
    <x v="1"/>
    <x v="0"/>
  </r>
  <r>
    <x v="1617"/>
    <x v="5"/>
    <x v="0"/>
    <x v="3"/>
    <x v="0"/>
    <x v="1"/>
    <x v="77"/>
    <x v="2"/>
    <x v="2"/>
    <x v="7"/>
    <x v="385"/>
    <x v="3"/>
    <x v="1"/>
    <x v="0"/>
  </r>
  <r>
    <x v="1341"/>
    <x v="5"/>
    <x v="4"/>
    <x v="3"/>
    <x v="1"/>
    <x v="1"/>
    <x v="59"/>
    <x v="2"/>
    <x v="1"/>
    <x v="7"/>
    <x v="502"/>
    <x v="3"/>
    <x v="1"/>
    <x v="0"/>
  </r>
  <r>
    <x v="2054"/>
    <x v="5"/>
    <x v="1"/>
    <x v="3"/>
    <x v="1"/>
    <x v="0"/>
    <x v="0"/>
    <x v="2"/>
    <x v="2"/>
    <x v="7"/>
    <x v="395"/>
    <x v="3"/>
    <x v="1"/>
    <x v="0"/>
  </r>
  <r>
    <x v="1775"/>
    <x v="5"/>
    <x v="4"/>
    <x v="3"/>
    <x v="1"/>
    <x v="1"/>
    <x v="99"/>
    <x v="2"/>
    <x v="1"/>
    <x v="7"/>
    <x v="1997"/>
    <x v="2"/>
    <x v="1"/>
    <x v="0"/>
  </r>
  <r>
    <x v="2961"/>
    <x v="5"/>
    <x v="4"/>
    <x v="3"/>
    <x v="0"/>
    <x v="1"/>
    <x v="39"/>
    <x v="2"/>
    <x v="2"/>
    <x v="7"/>
    <x v="1945"/>
    <x v="3"/>
    <x v="1"/>
    <x v="0"/>
  </r>
  <r>
    <x v="171"/>
    <x v="5"/>
    <x v="2"/>
    <x v="3"/>
    <x v="1"/>
    <x v="1"/>
    <x v="61"/>
    <x v="2"/>
    <x v="2"/>
    <x v="7"/>
    <x v="2507"/>
    <x v="2"/>
    <x v="1"/>
    <x v="0"/>
  </r>
  <r>
    <x v="243"/>
    <x v="5"/>
    <x v="4"/>
    <x v="3"/>
    <x v="0"/>
    <x v="1"/>
    <x v="14"/>
    <x v="2"/>
    <x v="5"/>
    <x v="1"/>
    <x v="1738"/>
    <x v="1"/>
    <x v="0"/>
    <x v="3"/>
  </r>
  <r>
    <x v="972"/>
    <x v="5"/>
    <x v="4"/>
    <x v="0"/>
    <x v="1"/>
    <x v="0"/>
    <x v="0"/>
    <x v="4"/>
    <x v="4"/>
    <x v="7"/>
    <x v="598"/>
    <x v="3"/>
    <x v="1"/>
    <x v="0"/>
  </r>
  <r>
    <x v="2968"/>
    <x v="5"/>
    <x v="4"/>
    <x v="0"/>
    <x v="1"/>
    <x v="1"/>
    <x v="203"/>
    <x v="4"/>
    <x v="4"/>
    <x v="7"/>
    <x v="1760"/>
    <x v="3"/>
    <x v="1"/>
    <x v="0"/>
  </r>
  <r>
    <x v="2584"/>
    <x v="5"/>
    <x v="2"/>
    <x v="3"/>
    <x v="1"/>
    <x v="1"/>
    <x v="50"/>
    <x v="2"/>
    <x v="2"/>
    <x v="7"/>
    <x v="1586"/>
    <x v="2"/>
    <x v="1"/>
    <x v="0"/>
  </r>
  <r>
    <x v="1296"/>
    <x v="5"/>
    <x v="1"/>
    <x v="1"/>
    <x v="1"/>
    <x v="1"/>
    <x v="246"/>
    <x v="1"/>
    <x v="1"/>
    <x v="7"/>
    <x v="2617"/>
    <x v="2"/>
    <x v="1"/>
    <x v="0"/>
  </r>
  <r>
    <x v="1378"/>
    <x v="5"/>
    <x v="1"/>
    <x v="3"/>
    <x v="0"/>
    <x v="0"/>
    <x v="0"/>
    <x v="2"/>
    <x v="2"/>
    <x v="7"/>
    <x v="450"/>
    <x v="2"/>
    <x v="1"/>
    <x v="0"/>
  </r>
  <r>
    <x v="1188"/>
    <x v="5"/>
    <x v="1"/>
    <x v="2"/>
    <x v="1"/>
    <x v="0"/>
    <x v="0"/>
    <x v="0"/>
    <x v="0"/>
    <x v="7"/>
    <x v="2419"/>
    <x v="3"/>
    <x v="1"/>
    <x v="0"/>
  </r>
  <r>
    <x v="1507"/>
    <x v="5"/>
    <x v="1"/>
    <x v="3"/>
    <x v="1"/>
    <x v="1"/>
    <x v="47"/>
    <x v="2"/>
    <x v="2"/>
    <x v="7"/>
    <x v="2494"/>
    <x v="3"/>
    <x v="1"/>
    <x v="0"/>
  </r>
  <r>
    <x v="1376"/>
    <x v="5"/>
    <x v="4"/>
    <x v="3"/>
    <x v="3"/>
    <x v="1"/>
    <x v="193"/>
    <x v="2"/>
    <x v="4"/>
    <x v="4"/>
    <x v="1889"/>
    <x v="1"/>
    <x v="0"/>
    <x v="2"/>
  </r>
  <r>
    <x v="2342"/>
    <x v="5"/>
    <x v="4"/>
    <x v="3"/>
    <x v="0"/>
    <x v="0"/>
    <x v="0"/>
    <x v="1"/>
    <x v="4"/>
    <x v="3"/>
    <x v="512"/>
    <x v="2"/>
    <x v="0"/>
    <x v="3"/>
  </r>
  <r>
    <x v="2617"/>
    <x v="5"/>
    <x v="4"/>
    <x v="3"/>
    <x v="0"/>
    <x v="1"/>
    <x v="136"/>
    <x v="2"/>
    <x v="2"/>
    <x v="7"/>
    <x v="1395"/>
    <x v="3"/>
    <x v="1"/>
    <x v="0"/>
  </r>
  <r>
    <x v="2110"/>
    <x v="5"/>
    <x v="4"/>
    <x v="3"/>
    <x v="1"/>
    <x v="1"/>
    <x v="62"/>
    <x v="2"/>
    <x v="2"/>
    <x v="7"/>
    <x v="2134"/>
    <x v="2"/>
    <x v="1"/>
    <x v="0"/>
  </r>
  <r>
    <x v="1986"/>
    <x v="5"/>
    <x v="2"/>
    <x v="3"/>
    <x v="1"/>
    <x v="0"/>
    <x v="0"/>
    <x v="2"/>
    <x v="2"/>
    <x v="7"/>
    <x v="2301"/>
    <x v="2"/>
    <x v="1"/>
    <x v="0"/>
  </r>
  <r>
    <x v="356"/>
    <x v="5"/>
    <x v="4"/>
    <x v="3"/>
    <x v="0"/>
    <x v="1"/>
    <x v="35"/>
    <x v="2"/>
    <x v="2"/>
    <x v="7"/>
    <x v="1370"/>
    <x v="2"/>
    <x v="1"/>
    <x v="0"/>
  </r>
  <r>
    <x v="1265"/>
    <x v="5"/>
    <x v="4"/>
    <x v="3"/>
    <x v="3"/>
    <x v="1"/>
    <x v="175"/>
    <x v="2"/>
    <x v="2"/>
    <x v="7"/>
    <x v="801"/>
    <x v="2"/>
    <x v="1"/>
    <x v="0"/>
  </r>
  <r>
    <x v="731"/>
    <x v="5"/>
    <x v="4"/>
    <x v="3"/>
    <x v="1"/>
    <x v="1"/>
    <x v="98"/>
    <x v="2"/>
    <x v="2"/>
    <x v="7"/>
    <x v="1942"/>
    <x v="3"/>
    <x v="1"/>
    <x v="0"/>
  </r>
  <r>
    <x v="2045"/>
    <x v="5"/>
    <x v="3"/>
    <x v="3"/>
    <x v="0"/>
    <x v="1"/>
    <x v="55"/>
    <x v="2"/>
    <x v="5"/>
    <x v="1"/>
    <x v="588"/>
    <x v="2"/>
    <x v="0"/>
    <x v="3"/>
  </r>
  <r>
    <x v="202"/>
    <x v="5"/>
    <x v="4"/>
    <x v="2"/>
    <x v="1"/>
    <x v="0"/>
    <x v="0"/>
    <x v="0"/>
    <x v="0"/>
    <x v="7"/>
    <x v="2188"/>
    <x v="2"/>
    <x v="1"/>
    <x v="0"/>
  </r>
  <r>
    <x v="2825"/>
    <x v="5"/>
    <x v="3"/>
    <x v="1"/>
    <x v="1"/>
    <x v="1"/>
    <x v="86"/>
    <x v="1"/>
    <x v="1"/>
    <x v="7"/>
    <x v="1367"/>
    <x v="3"/>
    <x v="1"/>
    <x v="0"/>
  </r>
  <r>
    <x v="764"/>
    <x v="5"/>
    <x v="0"/>
    <x v="3"/>
    <x v="3"/>
    <x v="1"/>
    <x v="175"/>
    <x v="2"/>
    <x v="3"/>
    <x v="5"/>
    <x v="1458"/>
    <x v="2"/>
    <x v="0"/>
    <x v="1"/>
  </r>
  <r>
    <x v="12"/>
    <x v="5"/>
    <x v="1"/>
    <x v="1"/>
    <x v="0"/>
    <x v="1"/>
    <x v="48"/>
    <x v="1"/>
    <x v="1"/>
    <x v="7"/>
    <x v="2712"/>
    <x v="3"/>
    <x v="1"/>
    <x v="0"/>
  </r>
  <r>
    <x v="1952"/>
    <x v="5"/>
    <x v="4"/>
    <x v="0"/>
    <x v="2"/>
    <x v="1"/>
    <x v="33"/>
    <x v="4"/>
    <x v="4"/>
    <x v="7"/>
    <x v="1478"/>
    <x v="3"/>
    <x v="1"/>
    <x v="0"/>
  </r>
  <r>
    <x v="2812"/>
    <x v="5"/>
    <x v="1"/>
    <x v="3"/>
    <x v="0"/>
    <x v="1"/>
    <x v="37"/>
    <x v="2"/>
    <x v="2"/>
    <x v="7"/>
    <x v="1967"/>
    <x v="2"/>
    <x v="1"/>
    <x v="0"/>
  </r>
  <r>
    <x v="2565"/>
    <x v="5"/>
    <x v="2"/>
    <x v="3"/>
    <x v="2"/>
    <x v="1"/>
    <x v="34"/>
    <x v="2"/>
    <x v="2"/>
    <x v="7"/>
    <x v="2176"/>
    <x v="2"/>
    <x v="1"/>
    <x v="0"/>
  </r>
  <r>
    <x v="2052"/>
    <x v="5"/>
    <x v="4"/>
    <x v="3"/>
    <x v="0"/>
    <x v="1"/>
    <x v="12"/>
    <x v="2"/>
    <x v="2"/>
    <x v="7"/>
    <x v="170"/>
    <x v="3"/>
    <x v="1"/>
    <x v="0"/>
  </r>
  <r>
    <x v="1714"/>
    <x v="5"/>
    <x v="4"/>
    <x v="3"/>
    <x v="1"/>
    <x v="1"/>
    <x v="45"/>
    <x v="2"/>
    <x v="2"/>
    <x v="7"/>
    <x v="773"/>
    <x v="3"/>
    <x v="1"/>
    <x v="0"/>
  </r>
  <r>
    <x v="106"/>
    <x v="5"/>
    <x v="5"/>
    <x v="0"/>
    <x v="0"/>
    <x v="1"/>
    <x v="234"/>
    <x v="4"/>
    <x v="4"/>
    <x v="7"/>
    <x v="837"/>
    <x v="2"/>
    <x v="1"/>
    <x v="0"/>
  </r>
  <r>
    <x v="2517"/>
    <x v="5"/>
    <x v="4"/>
    <x v="3"/>
    <x v="0"/>
    <x v="1"/>
    <x v="76"/>
    <x v="2"/>
    <x v="1"/>
    <x v="7"/>
    <x v="1706"/>
    <x v="2"/>
    <x v="1"/>
    <x v="0"/>
  </r>
  <r>
    <x v="1536"/>
    <x v="5"/>
    <x v="4"/>
    <x v="0"/>
    <x v="1"/>
    <x v="0"/>
    <x v="0"/>
    <x v="3"/>
    <x v="3"/>
    <x v="7"/>
    <x v="2361"/>
    <x v="3"/>
    <x v="1"/>
    <x v="0"/>
  </r>
  <r>
    <x v="1398"/>
    <x v="5"/>
    <x v="2"/>
    <x v="1"/>
    <x v="0"/>
    <x v="0"/>
    <x v="0"/>
    <x v="1"/>
    <x v="0"/>
    <x v="7"/>
    <x v="571"/>
    <x v="3"/>
    <x v="1"/>
    <x v="0"/>
  </r>
  <r>
    <x v="659"/>
    <x v="5"/>
    <x v="4"/>
    <x v="3"/>
    <x v="1"/>
    <x v="1"/>
    <x v="209"/>
    <x v="2"/>
    <x v="1"/>
    <x v="7"/>
    <x v="255"/>
    <x v="3"/>
    <x v="1"/>
    <x v="0"/>
  </r>
  <r>
    <x v="1030"/>
    <x v="5"/>
    <x v="4"/>
    <x v="0"/>
    <x v="1"/>
    <x v="1"/>
    <x v="104"/>
    <x v="4"/>
    <x v="4"/>
    <x v="7"/>
    <x v="2448"/>
    <x v="3"/>
    <x v="1"/>
    <x v="0"/>
  </r>
  <r>
    <x v="1131"/>
    <x v="5"/>
    <x v="4"/>
    <x v="1"/>
    <x v="1"/>
    <x v="0"/>
    <x v="0"/>
    <x v="1"/>
    <x v="1"/>
    <x v="7"/>
    <x v="1304"/>
    <x v="3"/>
    <x v="1"/>
    <x v="0"/>
  </r>
  <r>
    <x v="776"/>
    <x v="5"/>
    <x v="2"/>
    <x v="0"/>
    <x v="1"/>
    <x v="0"/>
    <x v="0"/>
    <x v="4"/>
    <x v="4"/>
    <x v="7"/>
    <x v="2017"/>
    <x v="2"/>
    <x v="1"/>
    <x v="0"/>
  </r>
  <r>
    <x v="1509"/>
    <x v="5"/>
    <x v="1"/>
    <x v="3"/>
    <x v="1"/>
    <x v="1"/>
    <x v="74"/>
    <x v="2"/>
    <x v="2"/>
    <x v="7"/>
    <x v="1940"/>
    <x v="3"/>
    <x v="1"/>
    <x v="0"/>
  </r>
  <r>
    <x v="1191"/>
    <x v="5"/>
    <x v="1"/>
    <x v="3"/>
    <x v="3"/>
    <x v="1"/>
    <x v="146"/>
    <x v="2"/>
    <x v="2"/>
    <x v="7"/>
    <x v="1193"/>
    <x v="3"/>
    <x v="1"/>
    <x v="0"/>
  </r>
  <r>
    <x v="205"/>
    <x v="5"/>
    <x v="4"/>
    <x v="3"/>
    <x v="3"/>
    <x v="0"/>
    <x v="0"/>
    <x v="2"/>
    <x v="2"/>
    <x v="7"/>
    <x v="1263"/>
    <x v="3"/>
    <x v="1"/>
    <x v="0"/>
  </r>
  <r>
    <x v="1085"/>
    <x v="5"/>
    <x v="2"/>
    <x v="2"/>
    <x v="1"/>
    <x v="0"/>
    <x v="0"/>
    <x v="0"/>
    <x v="0"/>
    <x v="7"/>
    <x v="2184"/>
    <x v="3"/>
    <x v="1"/>
    <x v="0"/>
  </r>
  <r>
    <x v="2135"/>
    <x v="5"/>
    <x v="4"/>
    <x v="3"/>
    <x v="1"/>
    <x v="0"/>
    <x v="0"/>
    <x v="1"/>
    <x v="1"/>
    <x v="7"/>
    <x v="914"/>
    <x v="3"/>
    <x v="1"/>
    <x v="0"/>
  </r>
  <r>
    <x v="2957"/>
    <x v="5"/>
    <x v="1"/>
    <x v="3"/>
    <x v="0"/>
    <x v="0"/>
    <x v="0"/>
    <x v="1"/>
    <x v="1"/>
    <x v="7"/>
    <x v="1573"/>
    <x v="3"/>
    <x v="1"/>
    <x v="0"/>
  </r>
  <r>
    <x v="2835"/>
    <x v="5"/>
    <x v="4"/>
    <x v="2"/>
    <x v="0"/>
    <x v="1"/>
    <x v="41"/>
    <x v="1"/>
    <x v="1"/>
    <x v="7"/>
    <x v="2656"/>
    <x v="2"/>
    <x v="1"/>
    <x v="0"/>
  </r>
  <r>
    <x v="2492"/>
    <x v="5"/>
    <x v="1"/>
    <x v="1"/>
    <x v="0"/>
    <x v="1"/>
    <x v="88"/>
    <x v="1"/>
    <x v="1"/>
    <x v="7"/>
    <x v="775"/>
    <x v="3"/>
    <x v="1"/>
    <x v="0"/>
  </r>
  <r>
    <x v="2548"/>
    <x v="5"/>
    <x v="5"/>
    <x v="3"/>
    <x v="0"/>
    <x v="1"/>
    <x v="162"/>
    <x v="2"/>
    <x v="2"/>
    <x v="7"/>
    <x v="1295"/>
    <x v="2"/>
    <x v="1"/>
    <x v="0"/>
  </r>
  <r>
    <x v="641"/>
    <x v="5"/>
    <x v="4"/>
    <x v="3"/>
    <x v="0"/>
    <x v="1"/>
    <x v="84"/>
    <x v="2"/>
    <x v="2"/>
    <x v="7"/>
    <x v="1163"/>
    <x v="2"/>
    <x v="1"/>
    <x v="0"/>
  </r>
  <r>
    <x v="614"/>
    <x v="5"/>
    <x v="4"/>
    <x v="0"/>
    <x v="1"/>
    <x v="1"/>
    <x v="59"/>
    <x v="4"/>
    <x v="4"/>
    <x v="7"/>
    <x v="2489"/>
    <x v="2"/>
    <x v="1"/>
    <x v="0"/>
  </r>
  <r>
    <x v="1925"/>
    <x v="5"/>
    <x v="4"/>
    <x v="0"/>
    <x v="3"/>
    <x v="1"/>
    <x v="61"/>
    <x v="4"/>
    <x v="5"/>
    <x v="6"/>
    <x v="975"/>
    <x v="1"/>
    <x v="0"/>
    <x v="1"/>
  </r>
  <r>
    <x v="2005"/>
    <x v="5"/>
    <x v="5"/>
    <x v="0"/>
    <x v="1"/>
    <x v="1"/>
    <x v="107"/>
    <x v="4"/>
    <x v="4"/>
    <x v="7"/>
    <x v="1937"/>
    <x v="3"/>
    <x v="1"/>
    <x v="0"/>
  </r>
  <r>
    <x v="1098"/>
    <x v="5"/>
    <x v="4"/>
    <x v="3"/>
    <x v="3"/>
    <x v="0"/>
    <x v="0"/>
    <x v="1"/>
    <x v="1"/>
    <x v="7"/>
    <x v="2443"/>
    <x v="2"/>
    <x v="1"/>
    <x v="0"/>
  </r>
  <r>
    <x v="2353"/>
    <x v="5"/>
    <x v="4"/>
    <x v="0"/>
    <x v="1"/>
    <x v="0"/>
    <x v="0"/>
    <x v="3"/>
    <x v="3"/>
    <x v="7"/>
    <x v="2124"/>
    <x v="3"/>
    <x v="1"/>
    <x v="0"/>
  </r>
  <r>
    <x v="2184"/>
    <x v="5"/>
    <x v="1"/>
    <x v="0"/>
    <x v="3"/>
    <x v="1"/>
    <x v="20"/>
    <x v="4"/>
    <x v="4"/>
    <x v="7"/>
    <x v="2057"/>
    <x v="3"/>
    <x v="1"/>
    <x v="0"/>
  </r>
  <r>
    <x v="574"/>
    <x v="5"/>
    <x v="2"/>
    <x v="3"/>
    <x v="2"/>
    <x v="1"/>
    <x v="60"/>
    <x v="2"/>
    <x v="2"/>
    <x v="7"/>
    <x v="1291"/>
    <x v="3"/>
    <x v="1"/>
    <x v="0"/>
  </r>
  <r>
    <x v="233"/>
    <x v="5"/>
    <x v="4"/>
    <x v="0"/>
    <x v="1"/>
    <x v="1"/>
    <x v="138"/>
    <x v="4"/>
    <x v="4"/>
    <x v="7"/>
    <x v="325"/>
    <x v="2"/>
    <x v="1"/>
    <x v="0"/>
  </r>
  <r>
    <x v="1199"/>
    <x v="5"/>
    <x v="4"/>
    <x v="3"/>
    <x v="3"/>
    <x v="0"/>
    <x v="0"/>
    <x v="2"/>
    <x v="2"/>
    <x v="7"/>
    <x v="873"/>
    <x v="3"/>
    <x v="1"/>
    <x v="0"/>
  </r>
  <r>
    <x v="1072"/>
    <x v="5"/>
    <x v="4"/>
    <x v="1"/>
    <x v="1"/>
    <x v="1"/>
    <x v="200"/>
    <x v="1"/>
    <x v="0"/>
    <x v="7"/>
    <x v="669"/>
    <x v="2"/>
    <x v="1"/>
    <x v="0"/>
  </r>
  <r>
    <x v="1270"/>
    <x v="5"/>
    <x v="4"/>
    <x v="3"/>
    <x v="3"/>
    <x v="1"/>
    <x v="28"/>
    <x v="2"/>
    <x v="2"/>
    <x v="7"/>
    <x v="1896"/>
    <x v="1"/>
    <x v="1"/>
    <x v="0"/>
  </r>
  <r>
    <x v="454"/>
    <x v="5"/>
    <x v="5"/>
    <x v="3"/>
    <x v="1"/>
    <x v="1"/>
    <x v="181"/>
    <x v="2"/>
    <x v="2"/>
    <x v="7"/>
    <x v="1409"/>
    <x v="2"/>
    <x v="1"/>
    <x v="0"/>
  </r>
  <r>
    <x v="316"/>
    <x v="5"/>
    <x v="4"/>
    <x v="3"/>
    <x v="2"/>
    <x v="0"/>
    <x v="0"/>
    <x v="2"/>
    <x v="2"/>
    <x v="7"/>
    <x v="1073"/>
    <x v="3"/>
    <x v="1"/>
    <x v="0"/>
  </r>
  <r>
    <x v="2444"/>
    <x v="5"/>
    <x v="2"/>
    <x v="3"/>
    <x v="1"/>
    <x v="1"/>
    <x v="121"/>
    <x v="2"/>
    <x v="2"/>
    <x v="7"/>
    <x v="2628"/>
    <x v="2"/>
    <x v="1"/>
    <x v="0"/>
  </r>
  <r>
    <x v="447"/>
    <x v="5"/>
    <x v="5"/>
    <x v="0"/>
    <x v="1"/>
    <x v="1"/>
    <x v="63"/>
    <x v="4"/>
    <x v="4"/>
    <x v="7"/>
    <x v="2024"/>
    <x v="3"/>
    <x v="1"/>
    <x v="0"/>
  </r>
  <r>
    <x v="676"/>
    <x v="5"/>
    <x v="1"/>
    <x v="3"/>
    <x v="1"/>
    <x v="1"/>
    <x v="60"/>
    <x v="2"/>
    <x v="2"/>
    <x v="7"/>
    <x v="1081"/>
    <x v="3"/>
    <x v="1"/>
    <x v="0"/>
  </r>
  <r>
    <x v="1927"/>
    <x v="5"/>
    <x v="4"/>
    <x v="3"/>
    <x v="1"/>
    <x v="0"/>
    <x v="0"/>
    <x v="1"/>
    <x v="4"/>
    <x v="3"/>
    <x v="2130"/>
    <x v="2"/>
    <x v="0"/>
    <x v="3"/>
  </r>
  <r>
    <x v="1917"/>
    <x v="5"/>
    <x v="4"/>
    <x v="3"/>
    <x v="0"/>
    <x v="1"/>
    <x v="58"/>
    <x v="2"/>
    <x v="2"/>
    <x v="7"/>
    <x v="184"/>
    <x v="3"/>
    <x v="1"/>
    <x v="0"/>
  </r>
  <r>
    <x v="1236"/>
    <x v="5"/>
    <x v="1"/>
    <x v="3"/>
    <x v="1"/>
    <x v="0"/>
    <x v="0"/>
    <x v="1"/>
    <x v="1"/>
    <x v="7"/>
    <x v="609"/>
    <x v="3"/>
    <x v="1"/>
    <x v="0"/>
  </r>
  <r>
    <x v="1387"/>
    <x v="5"/>
    <x v="3"/>
    <x v="2"/>
    <x v="0"/>
    <x v="1"/>
    <x v="57"/>
    <x v="1"/>
    <x v="1"/>
    <x v="7"/>
    <x v="2808"/>
    <x v="2"/>
    <x v="1"/>
    <x v="0"/>
  </r>
  <r>
    <x v="231"/>
    <x v="5"/>
    <x v="4"/>
    <x v="1"/>
    <x v="2"/>
    <x v="1"/>
    <x v="55"/>
    <x v="1"/>
    <x v="1"/>
    <x v="7"/>
    <x v="826"/>
    <x v="2"/>
    <x v="1"/>
    <x v="0"/>
  </r>
  <r>
    <x v="2897"/>
    <x v="5"/>
    <x v="1"/>
    <x v="3"/>
    <x v="0"/>
    <x v="1"/>
    <x v="61"/>
    <x v="2"/>
    <x v="2"/>
    <x v="7"/>
    <x v="424"/>
    <x v="2"/>
    <x v="1"/>
    <x v="0"/>
  </r>
  <r>
    <x v="634"/>
    <x v="5"/>
    <x v="1"/>
    <x v="1"/>
    <x v="1"/>
    <x v="1"/>
    <x v="123"/>
    <x v="1"/>
    <x v="1"/>
    <x v="7"/>
    <x v="2534"/>
    <x v="3"/>
    <x v="1"/>
    <x v="0"/>
  </r>
  <r>
    <x v="2892"/>
    <x v="5"/>
    <x v="2"/>
    <x v="0"/>
    <x v="0"/>
    <x v="1"/>
    <x v="50"/>
    <x v="4"/>
    <x v="3"/>
    <x v="7"/>
    <x v="232"/>
    <x v="1"/>
    <x v="1"/>
    <x v="0"/>
  </r>
  <r>
    <x v="349"/>
    <x v="5"/>
    <x v="1"/>
    <x v="3"/>
    <x v="1"/>
    <x v="1"/>
    <x v="131"/>
    <x v="2"/>
    <x v="1"/>
    <x v="7"/>
    <x v="1574"/>
    <x v="2"/>
    <x v="1"/>
    <x v="0"/>
  </r>
  <r>
    <x v="2188"/>
    <x v="5"/>
    <x v="4"/>
    <x v="3"/>
    <x v="1"/>
    <x v="1"/>
    <x v="83"/>
    <x v="2"/>
    <x v="2"/>
    <x v="7"/>
    <x v="2744"/>
    <x v="2"/>
    <x v="1"/>
    <x v="0"/>
  </r>
  <r>
    <x v="2031"/>
    <x v="5"/>
    <x v="4"/>
    <x v="3"/>
    <x v="0"/>
    <x v="1"/>
    <x v="34"/>
    <x v="2"/>
    <x v="1"/>
    <x v="7"/>
    <x v="2286"/>
    <x v="2"/>
    <x v="1"/>
    <x v="0"/>
  </r>
  <r>
    <x v="2734"/>
    <x v="5"/>
    <x v="4"/>
    <x v="0"/>
    <x v="0"/>
    <x v="1"/>
    <x v="154"/>
    <x v="4"/>
    <x v="4"/>
    <x v="7"/>
    <x v="1020"/>
    <x v="2"/>
    <x v="1"/>
    <x v="0"/>
  </r>
  <r>
    <x v="1735"/>
    <x v="5"/>
    <x v="0"/>
    <x v="3"/>
    <x v="3"/>
    <x v="1"/>
    <x v="24"/>
    <x v="2"/>
    <x v="2"/>
    <x v="7"/>
    <x v="1196"/>
    <x v="2"/>
    <x v="1"/>
    <x v="0"/>
  </r>
  <r>
    <x v="446"/>
    <x v="5"/>
    <x v="0"/>
    <x v="1"/>
    <x v="0"/>
    <x v="1"/>
    <x v="137"/>
    <x v="1"/>
    <x v="0"/>
    <x v="7"/>
    <x v="1385"/>
    <x v="3"/>
    <x v="1"/>
    <x v="0"/>
  </r>
  <r>
    <x v="1753"/>
    <x v="5"/>
    <x v="4"/>
    <x v="3"/>
    <x v="1"/>
    <x v="1"/>
    <x v="112"/>
    <x v="2"/>
    <x v="2"/>
    <x v="7"/>
    <x v="1675"/>
    <x v="2"/>
    <x v="1"/>
    <x v="0"/>
  </r>
  <r>
    <x v="579"/>
    <x v="5"/>
    <x v="4"/>
    <x v="3"/>
    <x v="1"/>
    <x v="0"/>
    <x v="0"/>
    <x v="1"/>
    <x v="1"/>
    <x v="7"/>
    <x v="1549"/>
    <x v="2"/>
    <x v="1"/>
    <x v="0"/>
  </r>
  <r>
    <x v="2976"/>
    <x v="5"/>
    <x v="4"/>
    <x v="3"/>
    <x v="0"/>
    <x v="1"/>
    <x v="28"/>
    <x v="2"/>
    <x v="4"/>
    <x v="3"/>
    <x v="1113"/>
    <x v="2"/>
    <x v="0"/>
    <x v="2"/>
  </r>
  <r>
    <x v="298"/>
    <x v="5"/>
    <x v="1"/>
    <x v="3"/>
    <x v="1"/>
    <x v="1"/>
    <x v="163"/>
    <x v="2"/>
    <x v="2"/>
    <x v="7"/>
    <x v="2662"/>
    <x v="2"/>
    <x v="1"/>
    <x v="0"/>
  </r>
  <r>
    <x v="463"/>
    <x v="5"/>
    <x v="1"/>
    <x v="3"/>
    <x v="1"/>
    <x v="1"/>
    <x v="61"/>
    <x v="2"/>
    <x v="2"/>
    <x v="7"/>
    <x v="453"/>
    <x v="3"/>
    <x v="1"/>
    <x v="0"/>
  </r>
  <r>
    <x v="1851"/>
    <x v="5"/>
    <x v="4"/>
    <x v="0"/>
    <x v="1"/>
    <x v="1"/>
    <x v="155"/>
    <x v="4"/>
    <x v="5"/>
    <x v="3"/>
    <x v="1765"/>
    <x v="2"/>
    <x v="0"/>
    <x v="1"/>
  </r>
  <r>
    <x v="1918"/>
    <x v="5"/>
    <x v="1"/>
    <x v="2"/>
    <x v="1"/>
    <x v="1"/>
    <x v="102"/>
    <x v="1"/>
    <x v="1"/>
    <x v="7"/>
    <x v="2755"/>
    <x v="3"/>
    <x v="1"/>
    <x v="0"/>
  </r>
  <r>
    <x v="2901"/>
    <x v="5"/>
    <x v="2"/>
    <x v="3"/>
    <x v="1"/>
    <x v="0"/>
    <x v="0"/>
    <x v="1"/>
    <x v="1"/>
    <x v="7"/>
    <x v="1430"/>
    <x v="2"/>
    <x v="1"/>
    <x v="0"/>
  </r>
  <r>
    <x v="1711"/>
    <x v="5"/>
    <x v="4"/>
    <x v="3"/>
    <x v="1"/>
    <x v="1"/>
    <x v="78"/>
    <x v="2"/>
    <x v="2"/>
    <x v="7"/>
    <x v="1366"/>
    <x v="3"/>
    <x v="1"/>
    <x v="0"/>
  </r>
  <r>
    <x v="2662"/>
    <x v="5"/>
    <x v="5"/>
    <x v="3"/>
    <x v="2"/>
    <x v="1"/>
    <x v="28"/>
    <x v="2"/>
    <x v="1"/>
    <x v="7"/>
    <x v="1118"/>
    <x v="2"/>
    <x v="1"/>
    <x v="0"/>
  </r>
  <r>
    <x v="363"/>
    <x v="5"/>
    <x v="4"/>
    <x v="0"/>
    <x v="1"/>
    <x v="1"/>
    <x v="123"/>
    <x v="4"/>
    <x v="4"/>
    <x v="7"/>
    <x v="1230"/>
    <x v="2"/>
    <x v="1"/>
    <x v="0"/>
  </r>
  <r>
    <x v="1405"/>
    <x v="5"/>
    <x v="1"/>
    <x v="3"/>
    <x v="1"/>
    <x v="1"/>
    <x v="180"/>
    <x v="2"/>
    <x v="3"/>
    <x v="0"/>
    <x v="1618"/>
    <x v="2"/>
    <x v="0"/>
    <x v="1"/>
  </r>
  <r>
    <x v="1909"/>
    <x v="5"/>
    <x v="4"/>
    <x v="3"/>
    <x v="1"/>
    <x v="1"/>
    <x v="56"/>
    <x v="2"/>
    <x v="2"/>
    <x v="7"/>
    <x v="1927"/>
    <x v="3"/>
    <x v="1"/>
    <x v="0"/>
  </r>
  <r>
    <x v="1911"/>
    <x v="5"/>
    <x v="1"/>
    <x v="3"/>
    <x v="3"/>
    <x v="1"/>
    <x v="47"/>
    <x v="2"/>
    <x v="4"/>
    <x v="1"/>
    <x v="1213"/>
    <x v="1"/>
    <x v="0"/>
    <x v="2"/>
  </r>
  <r>
    <x v="2572"/>
    <x v="5"/>
    <x v="1"/>
    <x v="1"/>
    <x v="1"/>
    <x v="0"/>
    <x v="0"/>
    <x v="0"/>
    <x v="0"/>
    <x v="7"/>
    <x v="835"/>
    <x v="2"/>
    <x v="1"/>
    <x v="0"/>
  </r>
  <r>
    <x v="2647"/>
    <x v="5"/>
    <x v="1"/>
    <x v="3"/>
    <x v="3"/>
    <x v="1"/>
    <x v="50"/>
    <x v="2"/>
    <x v="5"/>
    <x v="3"/>
    <x v="272"/>
    <x v="2"/>
    <x v="0"/>
    <x v="3"/>
  </r>
  <r>
    <x v="54"/>
    <x v="5"/>
    <x v="3"/>
    <x v="1"/>
    <x v="1"/>
    <x v="0"/>
    <x v="0"/>
    <x v="0"/>
    <x v="0"/>
    <x v="7"/>
    <x v="42"/>
    <x v="2"/>
    <x v="1"/>
    <x v="0"/>
  </r>
  <r>
    <x v="398"/>
    <x v="5"/>
    <x v="1"/>
    <x v="3"/>
    <x v="3"/>
    <x v="1"/>
    <x v="117"/>
    <x v="2"/>
    <x v="2"/>
    <x v="7"/>
    <x v="2365"/>
    <x v="3"/>
    <x v="1"/>
    <x v="0"/>
  </r>
  <r>
    <x v="1762"/>
    <x v="5"/>
    <x v="4"/>
    <x v="3"/>
    <x v="1"/>
    <x v="1"/>
    <x v="167"/>
    <x v="2"/>
    <x v="2"/>
    <x v="7"/>
    <x v="182"/>
    <x v="3"/>
    <x v="1"/>
    <x v="0"/>
  </r>
  <r>
    <x v="1709"/>
    <x v="5"/>
    <x v="4"/>
    <x v="0"/>
    <x v="1"/>
    <x v="1"/>
    <x v="134"/>
    <x v="4"/>
    <x v="4"/>
    <x v="7"/>
    <x v="538"/>
    <x v="2"/>
    <x v="1"/>
    <x v="0"/>
  </r>
  <r>
    <x v="2447"/>
    <x v="5"/>
    <x v="2"/>
    <x v="3"/>
    <x v="3"/>
    <x v="1"/>
    <x v="136"/>
    <x v="2"/>
    <x v="1"/>
    <x v="7"/>
    <x v="838"/>
    <x v="3"/>
    <x v="1"/>
    <x v="0"/>
  </r>
  <r>
    <x v="1425"/>
    <x v="5"/>
    <x v="1"/>
    <x v="1"/>
    <x v="2"/>
    <x v="1"/>
    <x v="173"/>
    <x v="1"/>
    <x v="1"/>
    <x v="7"/>
    <x v="2488"/>
    <x v="2"/>
    <x v="1"/>
    <x v="0"/>
  </r>
  <r>
    <x v="822"/>
    <x v="5"/>
    <x v="5"/>
    <x v="1"/>
    <x v="1"/>
    <x v="0"/>
    <x v="0"/>
    <x v="0"/>
    <x v="0"/>
    <x v="7"/>
    <x v="56"/>
    <x v="3"/>
    <x v="1"/>
    <x v="0"/>
  </r>
  <r>
    <x v="718"/>
    <x v="5"/>
    <x v="4"/>
    <x v="3"/>
    <x v="0"/>
    <x v="1"/>
    <x v="52"/>
    <x v="2"/>
    <x v="2"/>
    <x v="7"/>
    <x v="1775"/>
    <x v="2"/>
    <x v="1"/>
    <x v="0"/>
  </r>
  <r>
    <x v="636"/>
    <x v="5"/>
    <x v="4"/>
    <x v="3"/>
    <x v="1"/>
    <x v="1"/>
    <x v="76"/>
    <x v="2"/>
    <x v="5"/>
    <x v="5"/>
    <x v="2506"/>
    <x v="1"/>
    <x v="0"/>
    <x v="3"/>
  </r>
  <r>
    <x v="2379"/>
    <x v="5"/>
    <x v="4"/>
    <x v="2"/>
    <x v="0"/>
    <x v="1"/>
    <x v="11"/>
    <x v="1"/>
    <x v="0"/>
    <x v="7"/>
    <x v="2302"/>
    <x v="2"/>
    <x v="1"/>
    <x v="0"/>
  </r>
  <r>
    <x v="539"/>
    <x v="5"/>
    <x v="4"/>
    <x v="3"/>
    <x v="1"/>
    <x v="1"/>
    <x v="68"/>
    <x v="2"/>
    <x v="1"/>
    <x v="7"/>
    <x v="364"/>
    <x v="2"/>
    <x v="1"/>
    <x v="0"/>
  </r>
  <r>
    <x v="874"/>
    <x v="5"/>
    <x v="4"/>
    <x v="3"/>
    <x v="1"/>
    <x v="1"/>
    <x v="49"/>
    <x v="2"/>
    <x v="5"/>
    <x v="6"/>
    <x v="2586"/>
    <x v="1"/>
    <x v="0"/>
    <x v="3"/>
  </r>
  <r>
    <x v="2906"/>
    <x v="5"/>
    <x v="4"/>
    <x v="3"/>
    <x v="0"/>
    <x v="1"/>
    <x v="172"/>
    <x v="2"/>
    <x v="2"/>
    <x v="7"/>
    <x v="2123"/>
    <x v="4"/>
    <x v="1"/>
    <x v="0"/>
  </r>
  <r>
    <x v="2057"/>
    <x v="5"/>
    <x v="2"/>
    <x v="3"/>
    <x v="0"/>
    <x v="0"/>
    <x v="0"/>
    <x v="2"/>
    <x v="2"/>
    <x v="7"/>
    <x v="2371"/>
    <x v="3"/>
    <x v="1"/>
    <x v="0"/>
  </r>
  <r>
    <x v="76"/>
    <x v="5"/>
    <x v="5"/>
    <x v="1"/>
    <x v="1"/>
    <x v="1"/>
    <x v="82"/>
    <x v="1"/>
    <x v="1"/>
    <x v="7"/>
    <x v="552"/>
    <x v="3"/>
    <x v="1"/>
    <x v="0"/>
  </r>
  <r>
    <x v="793"/>
    <x v="5"/>
    <x v="2"/>
    <x v="1"/>
    <x v="0"/>
    <x v="1"/>
    <x v="12"/>
    <x v="1"/>
    <x v="1"/>
    <x v="7"/>
    <x v="1557"/>
    <x v="3"/>
    <x v="1"/>
    <x v="0"/>
  </r>
  <r>
    <x v="1066"/>
    <x v="5"/>
    <x v="2"/>
    <x v="1"/>
    <x v="1"/>
    <x v="1"/>
    <x v="80"/>
    <x v="1"/>
    <x v="1"/>
    <x v="7"/>
    <x v="1490"/>
    <x v="2"/>
    <x v="1"/>
    <x v="0"/>
  </r>
  <r>
    <x v="1460"/>
    <x v="5"/>
    <x v="4"/>
    <x v="0"/>
    <x v="1"/>
    <x v="1"/>
    <x v="133"/>
    <x v="4"/>
    <x v="4"/>
    <x v="7"/>
    <x v="490"/>
    <x v="2"/>
    <x v="1"/>
    <x v="0"/>
  </r>
  <r>
    <x v="137"/>
    <x v="5"/>
    <x v="4"/>
    <x v="3"/>
    <x v="1"/>
    <x v="0"/>
    <x v="0"/>
    <x v="1"/>
    <x v="0"/>
    <x v="7"/>
    <x v="1681"/>
    <x v="2"/>
    <x v="1"/>
    <x v="0"/>
  </r>
  <r>
    <x v="1129"/>
    <x v="5"/>
    <x v="4"/>
    <x v="2"/>
    <x v="0"/>
    <x v="1"/>
    <x v="40"/>
    <x v="1"/>
    <x v="1"/>
    <x v="7"/>
    <x v="2493"/>
    <x v="3"/>
    <x v="1"/>
    <x v="0"/>
  </r>
  <r>
    <x v="2651"/>
    <x v="5"/>
    <x v="2"/>
    <x v="2"/>
    <x v="0"/>
    <x v="0"/>
    <x v="0"/>
    <x v="0"/>
    <x v="0"/>
    <x v="7"/>
    <x v="1981"/>
    <x v="1"/>
    <x v="1"/>
    <x v="0"/>
  </r>
  <r>
    <x v="2923"/>
    <x v="5"/>
    <x v="3"/>
    <x v="3"/>
    <x v="3"/>
    <x v="1"/>
    <x v="36"/>
    <x v="2"/>
    <x v="2"/>
    <x v="7"/>
    <x v="1849"/>
    <x v="2"/>
    <x v="1"/>
    <x v="0"/>
  </r>
  <r>
    <x v="2119"/>
    <x v="5"/>
    <x v="4"/>
    <x v="1"/>
    <x v="3"/>
    <x v="1"/>
    <x v="46"/>
    <x v="1"/>
    <x v="0"/>
    <x v="7"/>
    <x v="736"/>
    <x v="2"/>
    <x v="1"/>
    <x v="0"/>
  </r>
  <r>
    <x v="2454"/>
    <x v="5"/>
    <x v="4"/>
    <x v="3"/>
    <x v="0"/>
    <x v="0"/>
    <x v="0"/>
    <x v="2"/>
    <x v="1"/>
    <x v="7"/>
    <x v="2633"/>
    <x v="3"/>
    <x v="1"/>
    <x v="0"/>
  </r>
  <r>
    <x v="864"/>
    <x v="5"/>
    <x v="1"/>
    <x v="3"/>
    <x v="1"/>
    <x v="0"/>
    <x v="0"/>
    <x v="2"/>
    <x v="2"/>
    <x v="7"/>
    <x v="2087"/>
    <x v="3"/>
    <x v="1"/>
    <x v="0"/>
  </r>
  <r>
    <x v="229"/>
    <x v="5"/>
    <x v="4"/>
    <x v="3"/>
    <x v="0"/>
    <x v="1"/>
    <x v="25"/>
    <x v="2"/>
    <x v="1"/>
    <x v="7"/>
    <x v="2137"/>
    <x v="2"/>
    <x v="1"/>
    <x v="0"/>
  </r>
  <r>
    <x v="278"/>
    <x v="5"/>
    <x v="5"/>
    <x v="1"/>
    <x v="0"/>
    <x v="1"/>
    <x v="26"/>
    <x v="1"/>
    <x v="1"/>
    <x v="7"/>
    <x v="1312"/>
    <x v="3"/>
    <x v="1"/>
    <x v="0"/>
  </r>
  <r>
    <x v="850"/>
    <x v="5"/>
    <x v="4"/>
    <x v="3"/>
    <x v="0"/>
    <x v="1"/>
    <x v="28"/>
    <x v="2"/>
    <x v="1"/>
    <x v="7"/>
    <x v="2129"/>
    <x v="2"/>
    <x v="1"/>
    <x v="0"/>
  </r>
  <r>
    <x v="1755"/>
    <x v="5"/>
    <x v="1"/>
    <x v="2"/>
    <x v="0"/>
    <x v="1"/>
    <x v="46"/>
    <x v="1"/>
    <x v="1"/>
    <x v="7"/>
    <x v="2342"/>
    <x v="3"/>
    <x v="1"/>
    <x v="0"/>
  </r>
  <r>
    <x v="2422"/>
    <x v="5"/>
    <x v="1"/>
    <x v="1"/>
    <x v="0"/>
    <x v="1"/>
    <x v="39"/>
    <x v="1"/>
    <x v="1"/>
    <x v="7"/>
    <x v="791"/>
    <x v="3"/>
    <x v="1"/>
    <x v="0"/>
  </r>
  <r>
    <x v="2895"/>
    <x v="5"/>
    <x v="4"/>
    <x v="0"/>
    <x v="1"/>
    <x v="1"/>
    <x v="86"/>
    <x v="4"/>
    <x v="4"/>
    <x v="7"/>
    <x v="1226"/>
    <x v="3"/>
    <x v="1"/>
    <x v="0"/>
  </r>
  <r>
    <x v="1660"/>
    <x v="5"/>
    <x v="4"/>
    <x v="0"/>
    <x v="1"/>
    <x v="1"/>
    <x v="81"/>
    <x v="4"/>
    <x v="4"/>
    <x v="7"/>
    <x v="2911"/>
    <x v="2"/>
    <x v="1"/>
    <x v="0"/>
  </r>
  <r>
    <x v="2327"/>
    <x v="5"/>
    <x v="2"/>
    <x v="3"/>
    <x v="1"/>
    <x v="1"/>
    <x v="116"/>
    <x v="2"/>
    <x v="2"/>
    <x v="7"/>
    <x v="266"/>
    <x v="3"/>
    <x v="1"/>
    <x v="0"/>
  </r>
  <r>
    <x v="680"/>
    <x v="5"/>
    <x v="1"/>
    <x v="0"/>
    <x v="1"/>
    <x v="0"/>
    <x v="0"/>
    <x v="4"/>
    <x v="3"/>
    <x v="7"/>
    <x v="2819"/>
    <x v="2"/>
    <x v="1"/>
    <x v="0"/>
  </r>
  <r>
    <x v="2098"/>
    <x v="5"/>
    <x v="3"/>
    <x v="0"/>
    <x v="1"/>
    <x v="0"/>
    <x v="0"/>
    <x v="4"/>
    <x v="3"/>
    <x v="7"/>
    <x v="1412"/>
    <x v="2"/>
    <x v="1"/>
    <x v="0"/>
  </r>
  <r>
    <x v="716"/>
    <x v="5"/>
    <x v="4"/>
    <x v="0"/>
    <x v="0"/>
    <x v="1"/>
    <x v="84"/>
    <x v="4"/>
    <x v="4"/>
    <x v="7"/>
    <x v="1757"/>
    <x v="2"/>
    <x v="1"/>
    <x v="0"/>
  </r>
  <r>
    <x v="116"/>
    <x v="5"/>
    <x v="1"/>
    <x v="0"/>
    <x v="1"/>
    <x v="1"/>
    <x v="121"/>
    <x v="4"/>
    <x v="3"/>
    <x v="7"/>
    <x v="1133"/>
    <x v="3"/>
    <x v="1"/>
    <x v="0"/>
  </r>
  <r>
    <x v="802"/>
    <x v="5"/>
    <x v="0"/>
    <x v="2"/>
    <x v="1"/>
    <x v="1"/>
    <x v="104"/>
    <x v="1"/>
    <x v="1"/>
    <x v="7"/>
    <x v="2477"/>
    <x v="3"/>
    <x v="1"/>
    <x v="0"/>
  </r>
  <r>
    <x v="1355"/>
    <x v="5"/>
    <x v="1"/>
    <x v="3"/>
    <x v="0"/>
    <x v="1"/>
    <x v="69"/>
    <x v="2"/>
    <x v="2"/>
    <x v="7"/>
    <x v="1340"/>
    <x v="3"/>
    <x v="1"/>
    <x v="0"/>
  </r>
  <r>
    <x v="2369"/>
    <x v="5"/>
    <x v="4"/>
    <x v="0"/>
    <x v="1"/>
    <x v="1"/>
    <x v="124"/>
    <x v="4"/>
    <x v="4"/>
    <x v="7"/>
    <x v="2556"/>
    <x v="3"/>
    <x v="1"/>
    <x v="0"/>
  </r>
  <r>
    <x v="1899"/>
    <x v="5"/>
    <x v="5"/>
    <x v="2"/>
    <x v="0"/>
    <x v="1"/>
    <x v="22"/>
    <x v="1"/>
    <x v="1"/>
    <x v="7"/>
    <x v="2685"/>
    <x v="2"/>
    <x v="1"/>
    <x v="0"/>
  </r>
  <r>
    <x v="2631"/>
    <x v="5"/>
    <x v="1"/>
    <x v="2"/>
    <x v="1"/>
    <x v="1"/>
    <x v="183"/>
    <x v="1"/>
    <x v="1"/>
    <x v="7"/>
    <x v="2747"/>
    <x v="3"/>
    <x v="1"/>
    <x v="0"/>
  </r>
  <r>
    <x v="2225"/>
    <x v="5"/>
    <x v="4"/>
    <x v="2"/>
    <x v="1"/>
    <x v="0"/>
    <x v="0"/>
    <x v="0"/>
    <x v="0"/>
    <x v="7"/>
    <x v="2346"/>
    <x v="3"/>
    <x v="1"/>
    <x v="0"/>
  </r>
  <r>
    <x v="2757"/>
    <x v="5"/>
    <x v="5"/>
    <x v="3"/>
    <x v="0"/>
    <x v="1"/>
    <x v="210"/>
    <x v="2"/>
    <x v="2"/>
    <x v="7"/>
    <x v="1057"/>
    <x v="3"/>
    <x v="1"/>
    <x v="0"/>
  </r>
  <r>
    <x v="1475"/>
    <x v="5"/>
    <x v="4"/>
    <x v="3"/>
    <x v="1"/>
    <x v="1"/>
    <x v="104"/>
    <x v="2"/>
    <x v="5"/>
    <x v="2"/>
    <x v="1228"/>
    <x v="1"/>
    <x v="0"/>
    <x v="3"/>
  </r>
  <r>
    <x v="183"/>
    <x v="5"/>
    <x v="4"/>
    <x v="3"/>
    <x v="1"/>
    <x v="1"/>
    <x v="95"/>
    <x v="2"/>
    <x v="1"/>
    <x v="7"/>
    <x v="1140"/>
    <x v="3"/>
    <x v="1"/>
    <x v="0"/>
  </r>
  <r>
    <x v="2206"/>
    <x v="5"/>
    <x v="2"/>
    <x v="3"/>
    <x v="0"/>
    <x v="1"/>
    <x v="12"/>
    <x v="2"/>
    <x v="2"/>
    <x v="7"/>
    <x v="1766"/>
    <x v="2"/>
    <x v="1"/>
    <x v="0"/>
  </r>
  <r>
    <x v="766"/>
    <x v="5"/>
    <x v="4"/>
    <x v="0"/>
    <x v="1"/>
    <x v="1"/>
    <x v="73"/>
    <x v="4"/>
    <x v="4"/>
    <x v="7"/>
    <x v="307"/>
    <x v="2"/>
    <x v="1"/>
    <x v="0"/>
  </r>
  <r>
    <x v="2614"/>
    <x v="5"/>
    <x v="2"/>
    <x v="0"/>
    <x v="0"/>
    <x v="1"/>
    <x v="11"/>
    <x v="4"/>
    <x v="4"/>
    <x v="7"/>
    <x v="2241"/>
    <x v="2"/>
    <x v="1"/>
    <x v="0"/>
  </r>
  <r>
    <x v="2452"/>
    <x v="5"/>
    <x v="1"/>
    <x v="2"/>
    <x v="0"/>
    <x v="1"/>
    <x v="40"/>
    <x v="1"/>
    <x v="0"/>
    <x v="7"/>
    <x v="2520"/>
    <x v="3"/>
    <x v="1"/>
    <x v="0"/>
  </r>
  <r>
    <x v="1291"/>
    <x v="5"/>
    <x v="2"/>
    <x v="2"/>
    <x v="0"/>
    <x v="0"/>
    <x v="0"/>
    <x v="0"/>
    <x v="0"/>
    <x v="7"/>
    <x v="2505"/>
    <x v="3"/>
    <x v="1"/>
    <x v="0"/>
  </r>
  <r>
    <x v="2625"/>
    <x v="5"/>
    <x v="4"/>
    <x v="3"/>
    <x v="0"/>
    <x v="1"/>
    <x v="73"/>
    <x v="2"/>
    <x v="1"/>
    <x v="7"/>
    <x v="2266"/>
    <x v="3"/>
    <x v="1"/>
    <x v="0"/>
  </r>
  <r>
    <x v="2553"/>
    <x v="5"/>
    <x v="4"/>
    <x v="1"/>
    <x v="1"/>
    <x v="1"/>
    <x v="81"/>
    <x v="1"/>
    <x v="1"/>
    <x v="7"/>
    <x v="2079"/>
    <x v="3"/>
    <x v="1"/>
    <x v="0"/>
  </r>
  <r>
    <x v="758"/>
    <x v="5"/>
    <x v="4"/>
    <x v="3"/>
    <x v="1"/>
    <x v="0"/>
    <x v="0"/>
    <x v="2"/>
    <x v="2"/>
    <x v="7"/>
    <x v="2752"/>
    <x v="2"/>
    <x v="1"/>
    <x v="0"/>
  </r>
  <r>
    <x v="1229"/>
    <x v="5"/>
    <x v="1"/>
    <x v="3"/>
    <x v="0"/>
    <x v="1"/>
    <x v="64"/>
    <x v="2"/>
    <x v="2"/>
    <x v="7"/>
    <x v="1518"/>
    <x v="3"/>
    <x v="1"/>
    <x v="0"/>
  </r>
  <r>
    <x v="1116"/>
    <x v="5"/>
    <x v="0"/>
    <x v="1"/>
    <x v="1"/>
    <x v="1"/>
    <x v="61"/>
    <x v="1"/>
    <x v="1"/>
    <x v="7"/>
    <x v="1070"/>
    <x v="3"/>
    <x v="1"/>
    <x v="0"/>
  </r>
  <r>
    <x v="1316"/>
    <x v="5"/>
    <x v="4"/>
    <x v="3"/>
    <x v="3"/>
    <x v="1"/>
    <x v="70"/>
    <x v="2"/>
    <x v="2"/>
    <x v="7"/>
    <x v="1503"/>
    <x v="3"/>
    <x v="1"/>
    <x v="0"/>
  </r>
  <r>
    <x v="395"/>
    <x v="5"/>
    <x v="4"/>
    <x v="1"/>
    <x v="0"/>
    <x v="1"/>
    <x v="6"/>
    <x v="1"/>
    <x v="0"/>
    <x v="7"/>
    <x v="1012"/>
    <x v="2"/>
    <x v="1"/>
    <x v="0"/>
  </r>
  <r>
    <x v="2362"/>
    <x v="5"/>
    <x v="4"/>
    <x v="3"/>
    <x v="3"/>
    <x v="1"/>
    <x v="220"/>
    <x v="2"/>
    <x v="1"/>
    <x v="7"/>
    <x v="1126"/>
    <x v="3"/>
    <x v="1"/>
    <x v="0"/>
  </r>
  <r>
    <x v="1945"/>
    <x v="5"/>
    <x v="0"/>
    <x v="0"/>
    <x v="0"/>
    <x v="0"/>
    <x v="0"/>
    <x v="4"/>
    <x v="4"/>
    <x v="7"/>
    <x v="2866"/>
    <x v="2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5">
  <r>
    <x v="22"/>
    <x v="4"/>
    <x v="7"/>
    <x v="0"/>
    <x v="1"/>
    <x v="2"/>
    <x v="0"/>
    <x v="1"/>
    <x v="0"/>
  </r>
  <r>
    <x v="23"/>
    <x v="4"/>
    <x v="7"/>
    <x v="0"/>
    <x v="1"/>
    <x v="2"/>
    <x v="1"/>
    <x v="1"/>
    <x v="1"/>
  </r>
  <r>
    <x v="24"/>
    <x v="4"/>
    <x v="7"/>
    <x v="0"/>
    <x v="1"/>
    <x v="2"/>
    <x v="1"/>
    <x v="1"/>
    <x v="1"/>
  </r>
  <r>
    <x v="25"/>
    <x v="4"/>
    <x v="7"/>
    <x v="0"/>
    <x v="1"/>
    <x v="2"/>
    <x v="1"/>
    <x v="1"/>
    <x v="1"/>
  </r>
  <r>
    <x v="26"/>
    <x v="4"/>
    <x v="7"/>
    <x v="0"/>
    <x v="1"/>
    <x v="2"/>
    <x v="1"/>
    <x v="1"/>
    <x v="1"/>
  </r>
  <r>
    <x v="27"/>
    <x v="4"/>
    <x v="7"/>
    <x v="0"/>
    <x v="1"/>
    <x v="2"/>
    <x v="1"/>
    <x v="1"/>
    <x v="1"/>
  </r>
  <r>
    <x v="28"/>
    <x v="4"/>
    <x v="7"/>
    <x v="0"/>
    <x v="1"/>
    <x v="2"/>
    <x v="0"/>
    <x v="0"/>
    <x v="1"/>
  </r>
  <r>
    <x v="29"/>
    <x v="4"/>
    <x v="7"/>
    <x v="0"/>
    <x v="1"/>
    <x v="2"/>
    <x v="0"/>
    <x v="1"/>
    <x v="1"/>
  </r>
  <r>
    <x v="30"/>
    <x v="4"/>
    <x v="7"/>
    <x v="0"/>
    <x v="1"/>
    <x v="2"/>
    <x v="1"/>
    <x v="1"/>
    <x v="1"/>
  </r>
  <r>
    <x v="31"/>
    <x v="4"/>
    <x v="7"/>
    <x v="0"/>
    <x v="1"/>
    <x v="2"/>
    <x v="0"/>
    <x v="1"/>
    <x v="1"/>
  </r>
  <r>
    <x v="32"/>
    <x v="4"/>
    <x v="7"/>
    <x v="0"/>
    <x v="1"/>
    <x v="2"/>
    <x v="1"/>
    <x v="1"/>
    <x v="1"/>
  </r>
  <r>
    <x v="33"/>
    <x v="4"/>
    <x v="7"/>
    <x v="0"/>
    <x v="1"/>
    <x v="2"/>
    <x v="1"/>
    <x v="1"/>
    <x v="0"/>
  </r>
  <r>
    <x v="34"/>
    <x v="4"/>
    <x v="7"/>
    <x v="0"/>
    <x v="1"/>
    <x v="2"/>
    <x v="1"/>
    <x v="1"/>
    <x v="1"/>
  </r>
  <r>
    <x v="35"/>
    <x v="4"/>
    <x v="7"/>
    <x v="0"/>
    <x v="1"/>
    <x v="2"/>
    <x v="1"/>
    <x v="1"/>
    <x v="1"/>
  </r>
  <r>
    <x v="36"/>
    <x v="4"/>
    <x v="7"/>
    <x v="0"/>
    <x v="1"/>
    <x v="2"/>
    <x v="0"/>
    <x v="1"/>
    <x v="1"/>
  </r>
  <r>
    <x v="37"/>
    <x v="4"/>
    <x v="7"/>
    <x v="0"/>
    <x v="1"/>
    <x v="2"/>
    <x v="0"/>
    <x v="1"/>
    <x v="1"/>
  </r>
  <r>
    <x v="38"/>
    <x v="4"/>
    <x v="7"/>
    <x v="0"/>
    <x v="1"/>
    <x v="2"/>
    <x v="1"/>
    <x v="1"/>
    <x v="1"/>
  </r>
  <r>
    <x v="39"/>
    <x v="4"/>
    <x v="7"/>
    <x v="0"/>
    <x v="1"/>
    <x v="2"/>
    <x v="1"/>
    <x v="1"/>
    <x v="1"/>
  </r>
  <r>
    <x v="40"/>
    <x v="4"/>
    <x v="7"/>
    <x v="0"/>
    <x v="1"/>
    <x v="2"/>
    <x v="1"/>
    <x v="1"/>
    <x v="1"/>
  </r>
  <r>
    <x v="41"/>
    <x v="4"/>
    <x v="7"/>
    <x v="0"/>
    <x v="1"/>
    <x v="2"/>
    <x v="1"/>
    <x v="1"/>
    <x v="1"/>
  </r>
  <r>
    <x v="42"/>
    <x v="4"/>
    <x v="7"/>
    <x v="0"/>
    <x v="1"/>
    <x v="2"/>
    <x v="1"/>
    <x v="1"/>
    <x v="0"/>
  </r>
  <r>
    <x v="43"/>
    <x v="4"/>
    <x v="7"/>
    <x v="0"/>
    <x v="1"/>
    <x v="2"/>
    <x v="0"/>
    <x v="1"/>
    <x v="1"/>
  </r>
  <r>
    <x v="44"/>
    <x v="4"/>
    <x v="7"/>
    <x v="0"/>
    <x v="1"/>
    <x v="2"/>
    <x v="1"/>
    <x v="1"/>
    <x v="1"/>
  </r>
  <r>
    <x v="45"/>
    <x v="4"/>
    <x v="7"/>
    <x v="0"/>
    <x v="1"/>
    <x v="2"/>
    <x v="1"/>
    <x v="1"/>
    <x v="1"/>
  </r>
  <r>
    <x v="46"/>
    <x v="4"/>
    <x v="7"/>
    <x v="0"/>
    <x v="1"/>
    <x v="2"/>
    <x v="1"/>
    <x v="1"/>
    <x v="1"/>
  </r>
  <r>
    <x v="47"/>
    <x v="4"/>
    <x v="7"/>
    <x v="0"/>
    <x v="1"/>
    <x v="2"/>
    <x v="1"/>
    <x v="1"/>
    <x v="0"/>
  </r>
  <r>
    <x v="48"/>
    <x v="4"/>
    <x v="7"/>
    <x v="0"/>
    <x v="1"/>
    <x v="2"/>
    <x v="1"/>
    <x v="1"/>
    <x v="1"/>
  </r>
  <r>
    <x v="49"/>
    <x v="4"/>
    <x v="7"/>
    <x v="0"/>
    <x v="1"/>
    <x v="2"/>
    <x v="0"/>
    <x v="1"/>
    <x v="1"/>
  </r>
  <r>
    <x v="50"/>
    <x v="4"/>
    <x v="7"/>
    <x v="0"/>
    <x v="1"/>
    <x v="2"/>
    <x v="1"/>
    <x v="1"/>
    <x v="1"/>
  </r>
  <r>
    <x v="51"/>
    <x v="4"/>
    <x v="7"/>
    <x v="0"/>
    <x v="1"/>
    <x v="2"/>
    <x v="1"/>
    <x v="1"/>
    <x v="1"/>
  </r>
  <r>
    <x v="1"/>
    <x v="1"/>
    <x v="6"/>
    <x v="0"/>
    <x v="1"/>
    <x v="1"/>
    <x v="0"/>
    <x v="1"/>
    <x v="0"/>
  </r>
  <r>
    <x v="2"/>
    <x v="1"/>
    <x v="6"/>
    <x v="0"/>
    <x v="1"/>
    <x v="1"/>
    <x v="1"/>
    <x v="1"/>
    <x v="0"/>
  </r>
  <r>
    <x v="3"/>
    <x v="1"/>
    <x v="6"/>
    <x v="0"/>
    <x v="1"/>
    <x v="1"/>
    <x v="1"/>
    <x v="1"/>
    <x v="0"/>
  </r>
  <r>
    <x v="4"/>
    <x v="1"/>
    <x v="6"/>
    <x v="0"/>
    <x v="1"/>
    <x v="1"/>
    <x v="0"/>
    <x v="1"/>
    <x v="0"/>
  </r>
  <r>
    <x v="5"/>
    <x v="1"/>
    <x v="6"/>
    <x v="0"/>
    <x v="1"/>
    <x v="1"/>
    <x v="1"/>
    <x v="1"/>
    <x v="0"/>
  </r>
  <r>
    <x v="6"/>
    <x v="1"/>
    <x v="6"/>
    <x v="0"/>
    <x v="1"/>
    <x v="1"/>
    <x v="0"/>
    <x v="1"/>
    <x v="0"/>
  </r>
  <r>
    <x v="7"/>
    <x v="1"/>
    <x v="6"/>
    <x v="0"/>
    <x v="1"/>
    <x v="1"/>
    <x v="0"/>
    <x v="1"/>
    <x v="0"/>
  </r>
  <r>
    <x v="8"/>
    <x v="1"/>
    <x v="6"/>
    <x v="0"/>
    <x v="1"/>
    <x v="1"/>
    <x v="0"/>
    <x v="1"/>
    <x v="0"/>
  </r>
  <r>
    <x v="55"/>
    <x v="6"/>
    <x v="3"/>
    <x v="1"/>
    <x v="0"/>
    <x v="0"/>
    <x v="0"/>
    <x v="1"/>
    <x v="2"/>
  </r>
  <r>
    <x v="56"/>
    <x v="6"/>
    <x v="3"/>
    <x v="1"/>
    <x v="0"/>
    <x v="0"/>
    <x v="0"/>
    <x v="1"/>
    <x v="2"/>
  </r>
  <r>
    <x v="57"/>
    <x v="6"/>
    <x v="3"/>
    <x v="1"/>
    <x v="0"/>
    <x v="0"/>
    <x v="0"/>
    <x v="1"/>
    <x v="2"/>
  </r>
  <r>
    <x v="58"/>
    <x v="7"/>
    <x v="1"/>
    <x v="4"/>
    <x v="0"/>
    <x v="0"/>
    <x v="1"/>
    <x v="1"/>
    <x v="2"/>
  </r>
  <r>
    <x v="59"/>
    <x v="7"/>
    <x v="1"/>
    <x v="4"/>
    <x v="0"/>
    <x v="0"/>
    <x v="1"/>
    <x v="1"/>
    <x v="2"/>
  </r>
  <r>
    <x v="60"/>
    <x v="7"/>
    <x v="1"/>
    <x v="4"/>
    <x v="0"/>
    <x v="0"/>
    <x v="1"/>
    <x v="1"/>
    <x v="2"/>
  </r>
  <r>
    <x v="9"/>
    <x v="2"/>
    <x v="2"/>
    <x v="4"/>
    <x v="0"/>
    <x v="0"/>
    <x v="1"/>
    <x v="1"/>
    <x v="2"/>
  </r>
  <r>
    <x v="61"/>
    <x v="8"/>
    <x v="4"/>
    <x v="4"/>
    <x v="0"/>
    <x v="1"/>
    <x v="1"/>
    <x v="1"/>
    <x v="2"/>
  </r>
  <r>
    <x v="62"/>
    <x v="8"/>
    <x v="4"/>
    <x v="4"/>
    <x v="0"/>
    <x v="1"/>
    <x v="1"/>
    <x v="1"/>
    <x v="2"/>
  </r>
  <r>
    <x v="63"/>
    <x v="8"/>
    <x v="4"/>
    <x v="4"/>
    <x v="0"/>
    <x v="1"/>
    <x v="1"/>
    <x v="1"/>
    <x v="2"/>
  </r>
  <r>
    <x v="64"/>
    <x v="8"/>
    <x v="4"/>
    <x v="4"/>
    <x v="0"/>
    <x v="1"/>
    <x v="1"/>
    <x v="1"/>
    <x v="2"/>
  </r>
  <r>
    <x v="52"/>
    <x v="5"/>
    <x v="5"/>
    <x v="2"/>
    <x v="1"/>
    <x v="1"/>
    <x v="0"/>
    <x v="1"/>
    <x v="2"/>
  </r>
  <r>
    <x v="53"/>
    <x v="5"/>
    <x v="5"/>
    <x v="2"/>
    <x v="1"/>
    <x v="1"/>
    <x v="0"/>
    <x v="0"/>
    <x v="2"/>
  </r>
  <r>
    <x v="54"/>
    <x v="5"/>
    <x v="5"/>
    <x v="2"/>
    <x v="1"/>
    <x v="1"/>
    <x v="0"/>
    <x v="1"/>
    <x v="2"/>
  </r>
  <r>
    <x v="0"/>
    <x v="0"/>
    <x v="5"/>
    <x v="3"/>
    <x v="1"/>
    <x v="2"/>
    <x v="0"/>
    <x v="1"/>
    <x v="2"/>
  </r>
  <r>
    <x v="10"/>
    <x v="3"/>
    <x v="0"/>
    <x v="2"/>
    <x v="1"/>
    <x v="2"/>
    <x v="1"/>
    <x v="1"/>
    <x v="2"/>
  </r>
  <r>
    <x v="11"/>
    <x v="3"/>
    <x v="0"/>
    <x v="2"/>
    <x v="1"/>
    <x v="2"/>
    <x v="0"/>
    <x v="1"/>
    <x v="2"/>
  </r>
  <r>
    <x v="12"/>
    <x v="3"/>
    <x v="0"/>
    <x v="2"/>
    <x v="1"/>
    <x v="2"/>
    <x v="1"/>
    <x v="1"/>
    <x v="2"/>
  </r>
  <r>
    <x v="13"/>
    <x v="3"/>
    <x v="0"/>
    <x v="2"/>
    <x v="1"/>
    <x v="2"/>
    <x v="0"/>
    <x v="1"/>
    <x v="2"/>
  </r>
  <r>
    <x v="14"/>
    <x v="3"/>
    <x v="0"/>
    <x v="2"/>
    <x v="1"/>
    <x v="2"/>
    <x v="1"/>
    <x v="1"/>
    <x v="2"/>
  </r>
  <r>
    <x v="15"/>
    <x v="3"/>
    <x v="0"/>
    <x v="2"/>
    <x v="1"/>
    <x v="2"/>
    <x v="1"/>
    <x v="1"/>
    <x v="2"/>
  </r>
  <r>
    <x v="16"/>
    <x v="3"/>
    <x v="0"/>
    <x v="2"/>
    <x v="1"/>
    <x v="2"/>
    <x v="1"/>
    <x v="1"/>
    <x v="2"/>
  </r>
  <r>
    <x v="17"/>
    <x v="3"/>
    <x v="0"/>
    <x v="2"/>
    <x v="1"/>
    <x v="2"/>
    <x v="0"/>
    <x v="1"/>
    <x v="2"/>
  </r>
  <r>
    <x v="18"/>
    <x v="3"/>
    <x v="0"/>
    <x v="2"/>
    <x v="1"/>
    <x v="2"/>
    <x v="0"/>
    <x v="1"/>
    <x v="2"/>
  </r>
  <r>
    <x v="19"/>
    <x v="3"/>
    <x v="0"/>
    <x v="2"/>
    <x v="1"/>
    <x v="2"/>
    <x v="1"/>
    <x v="1"/>
    <x v="2"/>
  </r>
  <r>
    <x v="20"/>
    <x v="3"/>
    <x v="0"/>
    <x v="2"/>
    <x v="1"/>
    <x v="2"/>
    <x v="1"/>
    <x v="1"/>
    <x v="2"/>
  </r>
  <r>
    <x v="21"/>
    <x v="3"/>
    <x v="0"/>
    <x v="2"/>
    <x v="1"/>
    <x v="2"/>
    <x v="1"/>
    <x v="1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33">
  <r>
    <x v="0"/>
    <x v="5"/>
    <x v="126"/>
    <x v="5"/>
    <x v="2"/>
    <x v="4"/>
    <x v="3"/>
    <x v="0"/>
    <x v="25"/>
    <x v="0"/>
    <x v="1"/>
    <x v="4"/>
  </r>
  <r>
    <x v="0"/>
    <x v="5"/>
    <x v="94"/>
    <x v="0"/>
    <x v="0"/>
    <x v="5"/>
    <x v="0"/>
    <x v="3"/>
    <x v="47"/>
    <x v="1"/>
    <x v="1"/>
    <x v="4"/>
  </r>
  <r>
    <x v="0"/>
    <x v="5"/>
    <x v="12"/>
    <x v="1"/>
    <x v="2"/>
    <x v="5"/>
    <x v="5"/>
    <x v="3"/>
    <x v="34"/>
    <x v="2"/>
    <x v="1"/>
    <x v="4"/>
  </r>
  <r>
    <x v="0"/>
    <x v="5"/>
    <x v="0"/>
    <x v="4"/>
    <x v="0"/>
    <x v="4"/>
    <x v="1"/>
    <x v="4"/>
    <x v="5"/>
    <x v="3"/>
    <x v="1"/>
    <x v="4"/>
  </r>
  <r>
    <x v="0"/>
    <x v="5"/>
    <x v="117"/>
    <x v="0"/>
    <x v="2"/>
    <x v="4"/>
    <x v="2"/>
    <x v="1"/>
    <x v="21"/>
    <x v="4"/>
    <x v="1"/>
    <x v="4"/>
  </r>
  <r>
    <x v="0"/>
    <x v="5"/>
    <x v="113"/>
    <x v="6"/>
    <x v="1"/>
    <x v="3"/>
    <x v="5"/>
    <x v="2"/>
    <x v="91"/>
    <x v="5"/>
    <x v="1"/>
    <x v="4"/>
  </r>
  <r>
    <x v="0"/>
    <x v="2"/>
    <x v="113"/>
    <x v="6"/>
    <x v="1"/>
    <x v="3"/>
    <x v="5"/>
    <x v="2"/>
    <x v="91"/>
    <x v="5"/>
    <x v="3"/>
    <x v="2"/>
  </r>
  <r>
    <x v="0"/>
    <x v="5"/>
    <x v="15"/>
    <x v="5"/>
    <x v="1"/>
    <x v="5"/>
    <x v="3"/>
    <x v="3"/>
    <x v="14"/>
    <x v="6"/>
    <x v="1"/>
    <x v="4"/>
  </r>
  <r>
    <x v="0"/>
    <x v="2"/>
    <x v="15"/>
    <x v="5"/>
    <x v="1"/>
    <x v="5"/>
    <x v="3"/>
    <x v="3"/>
    <x v="14"/>
    <x v="6"/>
    <x v="3"/>
    <x v="2"/>
  </r>
  <r>
    <x v="0"/>
    <x v="5"/>
    <x v="118"/>
    <x v="1"/>
    <x v="0"/>
    <x v="4"/>
    <x v="2"/>
    <x v="0"/>
    <x v="50"/>
    <x v="7"/>
    <x v="1"/>
    <x v="4"/>
  </r>
  <r>
    <x v="0"/>
    <x v="1"/>
    <x v="136"/>
    <x v="0"/>
    <x v="0"/>
    <x v="3"/>
    <x v="3"/>
    <x v="0"/>
    <x v="144"/>
    <x v="8"/>
    <x v="0"/>
    <x v="0"/>
  </r>
  <r>
    <x v="0"/>
    <x v="5"/>
    <x v="136"/>
    <x v="0"/>
    <x v="0"/>
    <x v="3"/>
    <x v="3"/>
    <x v="0"/>
    <x v="144"/>
    <x v="8"/>
    <x v="1"/>
    <x v="4"/>
  </r>
  <r>
    <x v="0"/>
    <x v="5"/>
    <x v="45"/>
    <x v="3"/>
    <x v="2"/>
    <x v="1"/>
    <x v="4"/>
    <x v="0"/>
    <x v="17"/>
    <x v="9"/>
    <x v="1"/>
    <x v="4"/>
  </r>
  <r>
    <x v="0"/>
    <x v="5"/>
    <x v="154"/>
    <x v="0"/>
    <x v="2"/>
    <x v="3"/>
    <x v="4"/>
    <x v="2"/>
    <x v="108"/>
    <x v="10"/>
    <x v="1"/>
    <x v="4"/>
  </r>
  <r>
    <x v="0"/>
    <x v="5"/>
    <x v="92"/>
    <x v="2"/>
    <x v="2"/>
    <x v="5"/>
    <x v="1"/>
    <x v="3"/>
    <x v="22"/>
    <x v="11"/>
    <x v="1"/>
    <x v="4"/>
  </r>
  <r>
    <x v="0"/>
    <x v="5"/>
    <x v="57"/>
    <x v="0"/>
    <x v="1"/>
    <x v="4"/>
    <x v="5"/>
    <x v="1"/>
    <x v="17"/>
    <x v="12"/>
    <x v="1"/>
    <x v="4"/>
  </r>
  <r>
    <x v="0"/>
    <x v="2"/>
    <x v="57"/>
    <x v="0"/>
    <x v="1"/>
    <x v="4"/>
    <x v="5"/>
    <x v="1"/>
    <x v="17"/>
    <x v="12"/>
    <x v="3"/>
    <x v="2"/>
  </r>
  <r>
    <x v="0"/>
    <x v="5"/>
    <x v="38"/>
    <x v="2"/>
    <x v="0"/>
    <x v="1"/>
    <x v="3"/>
    <x v="0"/>
    <x v="7"/>
    <x v="13"/>
    <x v="1"/>
    <x v="4"/>
  </r>
  <r>
    <x v="0"/>
    <x v="1"/>
    <x v="176"/>
    <x v="6"/>
    <x v="2"/>
    <x v="3"/>
    <x v="5"/>
    <x v="0"/>
    <x v="111"/>
    <x v="17"/>
    <x v="0"/>
    <x v="0"/>
  </r>
  <r>
    <x v="0"/>
    <x v="1"/>
    <x v="157"/>
    <x v="6"/>
    <x v="2"/>
    <x v="3"/>
    <x v="1"/>
    <x v="4"/>
    <x v="112"/>
    <x v="22"/>
    <x v="0"/>
    <x v="0"/>
  </r>
  <r>
    <x v="0"/>
    <x v="1"/>
    <x v="144"/>
    <x v="3"/>
    <x v="0"/>
    <x v="3"/>
    <x v="2"/>
    <x v="4"/>
    <x v="125"/>
    <x v="27"/>
    <x v="0"/>
    <x v="0"/>
  </r>
  <r>
    <x v="0"/>
    <x v="2"/>
    <x v="151"/>
    <x v="6"/>
    <x v="1"/>
    <x v="4"/>
    <x v="2"/>
    <x v="4"/>
    <x v="21"/>
    <x v="28"/>
    <x v="3"/>
    <x v="2"/>
  </r>
  <r>
    <x v="0"/>
    <x v="1"/>
    <x v="6"/>
    <x v="3"/>
    <x v="0"/>
    <x v="3"/>
    <x v="1"/>
    <x v="0"/>
    <x v="138"/>
    <x v="35"/>
    <x v="0"/>
    <x v="0"/>
  </r>
  <r>
    <x v="0"/>
    <x v="2"/>
    <x v="139"/>
    <x v="2"/>
    <x v="1"/>
    <x v="4"/>
    <x v="3"/>
    <x v="2"/>
    <x v="18"/>
    <x v="35"/>
    <x v="3"/>
    <x v="2"/>
  </r>
  <r>
    <x v="0"/>
    <x v="2"/>
    <x v="20"/>
    <x v="6"/>
    <x v="1"/>
    <x v="5"/>
    <x v="0"/>
    <x v="4"/>
    <x v="0"/>
    <x v="38"/>
    <x v="3"/>
    <x v="2"/>
  </r>
  <r>
    <x v="0"/>
    <x v="2"/>
    <x v="32"/>
    <x v="2"/>
    <x v="1"/>
    <x v="4"/>
    <x v="2"/>
    <x v="1"/>
    <x v="41"/>
    <x v="39"/>
    <x v="3"/>
    <x v="2"/>
  </r>
  <r>
    <x v="0"/>
    <x v="2"/>
    <x v="161"/>
    <x v="5"/>
    <x v="1"/>
    <x v="5"/>
    <x v="0"/>
    <x v="2"/>
    <x v="17"/>
    <x v="46"/>
    <x v="3"/>
    <x v="2"/>
  </r>
  <r>
    <x v="0"/>
    <x v="1"/>
    <x v="164"/>
    <x v="2"/>
    <x v="0"/>
    <x v="3"/>
    <x v="2"/>
    <x v="2"/>
    <x v="143"/>
    <x v="47"/>
    <x v="0"/>
    <x v="0"/>
  </r>
  <r>
    <x v="0"/>
    <x v="2"/>
    <x v="172"/>
    <x v="0"/>
    <x v="1"/>
    <x v="2"/>
    <x v="2"/>
    <x v="1"/>
    <x v="53"/>
    <x v="50"/>
    <x v="3"/>
    <x v="2"/>
  </r>
  <r>
    <x v="0"/>
    <x v="1"/>
    <x v="165"/>
    <x v="0"/>
    <x v="2"/>
    <x v="3"/>
    <x v="1"/>
    <x v="3"/>
    <x v="142"/>
    <x v="53"/>
    <x v="0"/>
    <x v="0"/>
  </r>
  <r>
    <x v="0"/>
    <x v="1"/>
    <x v="115"/>
    <x v="6"/>
    <x v="2"/>
    <x v="3"/>
    <x v="2"/>
    <x v="0"/>
    <x v="139"/>
    <x v="60"/>
    <x v="0"/>
    <x v="0"/>
  </r>
  <r>
    <x v="0"/>
    <x v="1"/>
    <x v="106"/>
    <x v="4"/>
    <x v="2"/>
    <x v="3"/>
    <x v="5"/>
    <x v="2"/>
    <x v="137"/>
    <x v="63"/>
    <x v="0"/>
    <x v="0"/>
  </r>
  <r>
    <x v="0"/>
    <x v="1"/>
    <x v="36"/>
    <x v="4"/>
    <x v="1"/>
    <x v="3"/>
    <x v="2"/>
    <x v="1"/>
    <x v="114"/>
    <x v="66"/>
    <x v="0"/>
    <x v="0"/>
  </r>
  <r>
    <x v="0"/>
    <x v="1"/>
    <x v="46"/>
    <x v="2"/>
    <x v="2"/>
    <x v="3"/>
    <x v="3"/>
    <x v="2"/>
    <x v="127"/>
    <x v="69"/>
    <x v="0"/>
    <x v="0"/>
  </r>
  <r>
    <x v="0"/>
    <x v="1"/>
    <x v="153"/>
    <x v="4"/>
    <x v="1"/>
    <x v="3"/>
    <x v="2"/>
    <x v="2"/>
    <x v="127"/>
    <x v="71"/>
    <x v="0"/>
    <x v="0"/>
  </r>
  <r>
    <x v="0"/>
    <x v="1"/>
    <x v="64"/>
    <x v="4"/>
    <x v="0"/>
    <x v="3"/>
    <x v="5"/>
    <x v="2"/>
    <x v="130"/>
    <x v="73"/>
    <x v="0"/>
    <x v="0"/>
  </r>
  <r>
    <x v="0"/>
    <x v="1"/>
    <x v="41"/>
    <x v="1"/>
    <x v="1"/>
    <x v="3"/>
    <x v="5"/>
    <x v="3"/>
    <x v="120"/>
    <x v="75"/>
    <x v="0"/>
    <x v="0"/>
  </r>
  <r>
    <x v="0"/>
    <x v="1"/>
    <x v="84"/>
    <x v="4"/>
    <x v="0"/>
    <x v="3"/>
    <x v="4"/>
    <x v="3"/>
    <x v="126"/>
    <x v="76"/>
    <x v="0"/>
    <x v="0"/>
  </r>
  <r>
    <x v="0"/>
    <x v="1"/>
    <x v="29"/>
    <x v="1"/>
    <x v="0"/>
    <x v="3"/>
    <x v="3"/>
    <x v="1"/>
    <x v="132"/>
    <x v="79"/>
    <x v="0"/>
    <x v="0"/>
  </r>
  <r>
    <x v="0"/>
    <x v="1"/>
    <x v="62"/>
    <x v="4"/>
    <x v="2"/>
    <x v="3"/>
    <x v="2"/>
    <x v="2"/>
    <x v="112"/>
    <x v="80"/>
    <x v="0"/>
    <x v="0"/>
  </r>
  <r>
    <x v="0"/>
    <x v="1"/>
    <x v="58"/>
    <x v="3"/>
    <x v="0"/>
    <x v="3"/>
    <x v="0"/>
    <x v="2"/>
    <x v="121"/>
    <x v="81"/>
    <x v="0"/>
    <x v="0"/>
  </r>
  <r>
    <x v="0"/>
    <x v="1"/>
    <x v="23"/>
    <x v="1"/>
    <x v="0"/>
    <x v="3"/>
    <x v="5"/>
    <x v="0"/>
    <x v="134"/>
    <x v="88"/>
    <x v="0"/>
    <x v="0"/>
  </r>
  <r>
    <x v="0"/>
    <x v="1"/>
    <x v="43"/>
    <x v="0"/>
    <x v="2"/>
    <x v="3"/>
    <x v="2"/>
    <x v="1"/>
    <x v="129"/>
    <x v="89"/>
    <x v="0"/>
    <x v="0"/>
  </r>
  <r>
    <x v="0"/>
    <x v="1"/>
    <x v="142"/>
    <x v="1"/>
    <x v="2"/>
    <x v="3"/>
    <x v="3"/>
    <x v="2"/>
    <x v="135"/>
    <x v="90"/>
    <x v="0"/>
    <x v="0"/>
  </r>
  <r>
    <x v="0"/>
    <x v="1"/>
    <x v="28"/>
    <x v="0"/>
    <x v="0"/>
    <x v="3"/>
    <x v="4"/>
    <x v="4"/>
    <x v="141"/>
    <x v="91"/>
    <x v="0"/>
    <x v="0"/>
  </r>
  <r>
    <x v="0"/>
    <x v="1"/>
    <x v="85"/>
    <x v="1"/>
    <x v="2"/>
    <x v="3"/>
    <x v="4"/>
    <x v="3"/>
    <x v="110"/>
    <x v="94"/>
    <x v="0"/>
    <x v="0"/>
  </r>
  <r>
    <x v="0"/>
    <x v="1"/>
    <x v="100"/>
    <x v="4"/>
    <x v="0"/>
    <x v="3"/>
    <x v="5"/>
    <x v="3"/>
    <x v="140"/>
    <x v="99"/>
    <x v="0"/>
    <x v="0"/>
  </r>
  <r>
    <x v="0"/>
    <x v="1"/>
    <x v="54"/>
    <x v="4"/>
    <x v="2"/>
    <x v="3"/>
    <x v="3"/>
    <x v="1"/>
    <x v="133"/>
    <x v="100"/>
    <x v="0"/>
    <x v="0"/>
  </r>
  <r>
    <x v="0"/>
    <x v="1"/>
    <x v="97"/>
    <x v="6"/>
    <x v="0"/>
    <x v="3"/>
    <x v="1"/>
    <x v="0"/>
    <x v="119"/>
    <x v="101"/>
    <x v="0"/>
    <x v="0"/>
  </r>
  <r>
    <x v="0"/>
    <x v="1"/>
    <x v="16"/>
    <x v="6"/>
    <x v="2"/>
    <x v="3"/>
    <x v="3"/>
    <x v="4"/>
    <x v="123"/>
    <x v="102"/>
    <x v="0"/>
    <x v="0"/>
  </r>
  <r>
    <x v="0"/>
    <x v="1"/>
    <x v="49"/>
    <x v="2"/>
    <x v="0"/>
    <x v="3"/>
    <x v="2"/>
    <x v="3"/>
    <x v="145"/>
    <x v="103"/>
    <x v="0"/>
    <x v="0"/>
  </r>
  <r>
    <x v="0"/>
    <x v="1"/>
    <x v="175"/>
    <x v="2"/>
    <x v="0"/>
    <x v="3"/>
    <x v="5"/>
    <x v="4"/>
    <x v="113"/>
    <x v="115"/>
    <x v="0"/>
    <x v="0"/>
  </r>
  <r>
    <x v="0"/>
    <x v="1"/>
    <x v="86"/>
    <x v="5"/>
    <x v="0"/>
    <x v="3"/>
    <x v="4"/>
    <x v="3"/>
    <x v="124"/>
    <x v="134"/>
    <x v="0"/>
    <x v="0"/>
  </r>
  <r>
    <x v="0"/>
    <x v="1"/>
    <x v="143"/>
    <x v="6"/>
    <x v="0"/>
    <x v="3"/>
    <x v="4"/>
    <x v="4"/>
    <x v="115"/>
    <x v="140"/>
    <x v="0"/>
    <x v="0"/>
  </r>
  <r>
    <x v="0"/>
    <x v="1"/>
    <x v="128"/>
    <x v="6"/>
    <x v="2"/>
    <x v="3"/>
    <x v="2"/>
    <x v="2"/>
    <x v="113"/>
    <x v="141"/>
    <x v="0"/>
    <x v="0"/>
  </r>
  <r>
    <x v="0"/>
    <x v="1"/>
    <x v="26"/>
    <x v="6"/>
    <x v="2"/>
    <x v="3"/>
    <x v="3"/>
    <x v="1"/>
    <x v="131"/>
    <x v="142"/>
    <x v="0"/>
    <x v="0"/>
  </r>
  <r>
    <x v="0"/>
    <x v="1"/>
    <x v="135"/>
    <x v="3"/>
    <x v="2"/>
    <x v="3"/>
    <x v="2"/>
    <x v="4"/>
    <x v="128"/>
    <x v="144"/>
    <x v="0"/>
    <x v="0"/>
  </r>
  <r>
    <x v="0"/>
    <x v="1"/>
    <x v="87"/>
    <x v="5"/>
    <x v="2"/>
    <x v="3"/>
    <x v="2"/>
    <x v="1"/>
    <x v="117"/>
    <x v="147"/>
    <x v="0"/>
    <x v="0"/>
  </r>
  <r>
    <x v="0"/>
    <x v="1"/>
    <x v="166"/>
    <x v="0"/>
    <x v="2"/>
    <x v="3"/>
    <x v="5"/>
    <x v="3"/>
    <x v="118"/>
    <x v="148"/>
    <x v="0"/>
    <x v="0"/>
  </r>
  <r>
    <x v="0"/>
    <x v="1"/>
    <x v="174"/>
    <x v="1"/>
    <x v="0"/>
    <x v="3"/>
    <x v="3"/>
    <x v="4"/>
    <x v="116"/>
    <x v="155"/>
    <x v="0"/>
    <x v="0"/>
  </r>
  <r>
    <x v="0"/>
    <x v="1"/>
    <x v="75"/>
    <x v="0"/>
    <x v="0"/>
    <x v="3"/>
    <x v="0"/>
    <x v="3"/>
    <x v="122"/>
    <x v="157"/>
    <x v="0"/>
    <x v="0"/>
  </r>
  <r>
    <x v="0"/>
    <x v="1"/>
    <x v="78"/>
    <x v="4"/>
    <x v="2"/>
    <x v="3"/>
    <x v="4"/>
    <x v="2"/>
    <x v="136"/>
    <x v="161"/>
    <x v="0"/>
    <x v="0"/>
  </r>
  <r>
    <x v="1"/>
    <x v="3"/>
    <x v="113"/>
    <x v="6"/>
    <x v="1"/>
    <x v="3"/>
    <x v="5"/>
    <x v="2"/>
    <x v="91"/>
    <x v="5"/>
    <x v="2"/>
    <x v="5"/>
  </r>
  <r>
    <x v="1"/>
    <x v="3"/>
    <x v="136"/>
    <x v="0"/>
    <x v="0"/>
    <x v="3"/>
    <x v="3"/>
    <x v="0"/>
    <x v="144"/>
    <x v="8"/>
    <x v="2"/>
    <x v="5"/>
  </r>
  <r>
    <x v="1"/>
    <x v="3"/>
    <x v="154"/>
    <x v="0"/>
    <x v="2"/>
    <x v="3"/>
    <x v="4"/>
    <x v="2"/>
    <x v="108"/>
    <x v="10"/>
    <x v="2"/>
    <x v="5"/>
  </r>
  <r>
    <x v="1"/>
    <x v="3"/>
    <x v="123"/>
    <x v="2"/>
    <x v="2"/>
    <x v="3"/>
    <x v="2"/>
    <x v="4"/>
    <x v="96"/>
    <x v="14"/>
    <x v="2"/>
    <x v="5"/>
  </r>
  <r>
    <x v="1"/>
    <x v="4"/>
    <x v="123"/>
    <x v="2"/>
    <x v="2"/>
    <x v="3"/>
    <x v="2"/>
    <x v="4"/>
    <x v="96"/>
    <x v="14"/>
    <x v="3"/>
    <x v="3"/>
  </r>
  <r>
    <x v="1"/>
    <x v="4"/>
    <x v="3"/>
    <x v="5"/>
    <x v="0"/>
    <x v="4"/>
    <x v="4"/>
    <x v="2"/>
    <x v="9"/>
    <x v="15"/>
    <x v="3"/>
    <x v="3"/>
  </r>
  <r>
    <x v="1"/>
    <x v="4"/>
    <x v="89"/>
    <x v="4"/>
    <x v="2"/>
    <x v="4"/>
    <x v="1"/>
    <x v="1"/>
    <x v="19"/>
    <x v="15"/>
    <x v="3"/>
    <x v="3"/>
  </r>
  <r>
    <x v="1"/>
    <x v="3"/>
    <x v="176"/>
    <x v="6"/>
    <x v="2"/>
    <x v="3"/>
    <x v="5"/>
    <x v="0"/>
    <x v="111"/>
    <x v="17"/>
    <x v="2"/>
    <x v="5"/>
  </r>
  <r>
    <x v="1"/>
    <x v="4"/>
    <x v="176"/>
    <x v="6"/>
    <x v="2"/>
    <x v="3"/>
    <x v="5"/>
    <x v="0"/>
    <x v="111"/>
    <x v="17"/>
    <x v="3"/>
    <x v="3"/>
  </r>
  <r>
    <x v="1"/>
    <x v="4"/>
    <x v="81"/>
    <x v="0"/>
    <x v="2"/>
    <x v="4"/>
    <x v="1"/>
    <x v="1"/>
    <x v="55"/>
    <x v="19"/>
    <x v="3"/>
    <x v="3"/>
  </r>
  <r>
    <x v="1"/>
    <x v="4"/>
    <x v="120"/>
    <x v="1"/>
    <x v="0"/>
    <x v="4"/>
    <x v="2"/>
    <x v="0"/>
    <x v="28"/>
    <x v="20"/>
    <x v="3"/>
    <x v="3"/>
  </r>
  <r>
    <x v="1"/>
    <x v="4"/>
    <x v="8"/>
    <x v="0"/>
    <x v="2"/>
    <x v="4"/>
    <x v="0"/>
    <x v="1"/>
    <x v="45"/>
    <x v="21"/>
    <x v="3"/>
    <x v="3"/>
  </r>
  <r>
    <x v="1"/>
    <x v="3"/>
    <x v="157"/>
    <x v="6"/>
    <x v="2"/>
    <x v="3"/>
    <x v="1"/>
    <x v="4"/>
    <x v="112"/>
    <x v="22"/>
    <x v="2"/>
    <x v="5"/>
  </r>
  <r>
    <x v="1"/>
    <x v="4"/>
    <x v="157"/>
    <x v="6"/>
    <x v="2"/>
    <x v="3"/>
    <x v="1"/>
    <x v="4"/>
    <x v="112"/>
    <x v="22"/>
    <x v="3"/>
    <x v="3"/>
  </r>
  <r>
    <x v="1"/>
    <x v="4"/>
    <x v="162"/>
    <x v="4"/>
    <x v="0"/>
    <x v="4"/>
    <x v="1"/>
    <x v="1"/>
    <x v="51"/>
    <x v="23"/>
    <x v="3"/>
    <x v="3"/>
  </r>
  <r>
    <x v="1"/>
    <x v="4"/>
    <x v="79"/>
    <x v="3"/>
    <x v="2"/>
    <x v="4"/>
    <x v="2"/>
    <x v="3"/>
    <x v="20"/>
    <x v="24"/>
    <x v="3"/>
    <x v="3"/>
  </r>
  <r>
    <x v="1"/>
    <x v="4"/>
    <x v="159"/>
    <x v="6"/>
    <x v="2"/>
    <x v="1"/>
    <x v="2"/>
    <x v="4"/>
    <x v="2"/>
    <x v="25"/>
    <x v="3"/>
    <x v="3"/>
  </r>
  <r>
    <x v="1"/>
    <x v="4"/>
    <x v="63"/>
    <x v="4"/>
    <x v="2"/>
    <x v="4"/>
    <x v="4"/>
    <x v="3"/>
    <x v="23"/>
    <x v="26"/>
    <x v="3"/>
    <x v="3"/>
  </r>
  <r>
    <x v="1"/>
    <x v="3"/>
    <x v="144"/>
    <x v="3"/>
    <x v="0"/>
    <x v="3"/>
    <x v="2"/>
    <x v="4"/>
    <x v="125"/>
    <x v="27"/>
    <x v="2"/>
    <x v="5"/>
  </r>
  <r>
    <x v="1"/>
    <x v="4"/>
    <x v="59"/>
    <x v="1"/>
    <x v="2"/>
    <x v="4"/>
    <x v="3"/>
    <x v="3"/>
    <x v="9"/>
    <x v="27"/>
    <x v="3"/>
    <x v="3"/>
  </r>
  <r>
    <x v="1"/>
    <x v="4"/>
    <x v="144"/>
    <x v="3"/>
    <x v="0"/>
    <x v="3"/>
    <x v="2"/>
    <x v="4"/>
    <x v="125"/>
    <x v="27"/>
    <x v="3"/>
    <x v="3"/>
  </r>
  <r>
    <x v="1"/>
    <x v="4"/>
    <x v="151"/>
    <x v="6"/>
    <x v="1"/>
    <x v="4"/>
    <x v="2"/>
    <x v="4"/>
    <x v="21"/>
    <x v="28"/>
    <x v="3"/>
    <x v="3"/>
  </r>
  <r>
    <x v="1"/>
    <x v="4"/>
    <x v="111"/>
    <x v="3"/>
    <x v="2"/>
    <x v="4"/>
    <x v="4"/>
    <x v="4"/>
    <x v="21"/>
    <x v="29"/>
    <x v="3"/>
    <x v="3"/>
  </r>
  <r>
    <x v="1"/>
    <x v="4"/>
    <x v="155"/>
    <x v="5"/>
    <x v="2"/>
    <x v="4"/>
    <x v="1"/>
    <x v="2"/>
    <x v="24"/>
    <x v="29"/>
    <x v="3"/>
    <x v="3"/>
  </r>
  <r>
    <x v="1"/>
    <x v="3"/>
    <x v="39"/>
    <x v="2"/>
    <x v="0"/>
    <x v="3"/>
    <x v="0"/>
    <x v="4"/>
    <x v="105"/>
    <x v="30"/>
    <x v="2"/>
    <x v="5"/>
  </r>
  <r>
    <x v="1"/>
    <x v="4"/>
    <x v="39"/>
    <x v="2"/>
    <x v="0"/>
    <x v="3"/>
    <x v="0"/>
    <x v="4"/>
    <x v="105"/>
    <x v="30"/>
    <x v="3"/>
    <x v="3"/>
  </r>
  <r>
    <x v="1"/>
    <x v="4"/>
    <x v="10"/>
    <x v="2"/>
    <x v="2"/>
    <x v="1"/>
    <x v="1"/>
    <x v="1"/>
    <x v="30"/>
    <x v="31"/>
    <x v="3"/>
    <x v="3"/>
  </r>
  <r>
    <x v="1"/>
    <x v="4"/>
    <x v="169"/>
    <x v="1"/>
    <x v="0"/>
    <x v="4"/>
    <x v="5"/>
    <x v="3"/>
    <x v="12"/>
    <x v="31"/>
    <x v="3"/>
    <x v="3"/>
  </r>
  <r>
    <x v="1"/>
    <x v="4"/>
    <x v="24"/>
    <x v="5"/>
    <x v="2"/>
    <x v="4"/>
    <x v="2"/>
    <x v="2"/>
    <x v="35"/>
    <x v="32"/>
    <x v="3"/>
    <x v="3"/>
  </r>
  <r>
    <x v="1"/>
    <x v="4"/>
    <x v="141"/>
    <x v="2"/>
    <x v="2"/>
    <x v="1"/>
    <x v="5"/>
    <x v="4"/>
    <x v="42"/>
    <x v="33"/>
    <x v="3"/>
    <x v="3"/>
  </r>
  <r>
    <x v="1"/>
    <x v="4"/>
    <x v="129"/>
    <x v="6"/>
    <x v="2"/>
    <x v="4"/>
    <x v="4"/>
    <x v="1"/>
    <x v="36"/>
    <x v="34"/>
    <x v="3"/>
    <x v="3"/>
  </r>
  <r>
    <x v="1"/>
    <x v="3"/>
    <x v="6"/>
    <x v="3"/>
    <x v="0"/>
    <x v="3"/>
    <x v="1"/>
    <x v="0"/>
    <x v="138"/>
    <x v="35"/>
    <x v="2"/>
    <x v="5"/>
  </r>
  <r>
    <x v="1"/>
    <x v="4"/>
    <x v="6"/>
    <x v="3"/>
    <x v="0"/>
    <x v="3"/>
    <x v="1"/>
    <x v="0"/>
    <x v="138"/>
    <x v="35"/>
    <x v="3"/>
    <x v="3"/>
  </r>
  <r>
    <x v="1"/>
    <x v="4"/>
    <x v="139"/>
    <x v="2"/>
    <x v="1"/>
    <x v="4"/>
    <x v="3"/>
    <x v="2"/>
    <x v="18"/>
    <x v="35"/>
    <x v="3"/>
    <x v="3"/>
  </r>
  <r>
    <x v="1"/>
    <x v="3"/>
    <x v="102"/>
    <x v="5"/>
    <x v="2"/>
    <x v="3"/>
    <x v="4"/>
    <x v="1"/>
    <x v="99"/>
    <x v="36"/>
    <x v="2"/>
    <x v="5"/>
  </r>
  <r>
    <x v="1"/>
    <x v="3"/>
    <x v="171"/>
    <x v="3"/>
    <x v="2"/>
    <x v="3"/>
    <x v="0"/>
    <x v="4"/>
    <x v="90"/>
    <x v="42"/>
    <x v="2"/>
    <x v="5"/>
  </r>
  <r>
    <x v="1"/>
    <x v="3"/>
    <x v="66"/>
    <x v="1"/>
    <x v="0"/>
    <x v="3"/>
    <x v="1"/>
    <x v="0"/>
    <x v="92"/>
    <x v="44"/>
    <x v="2"/>
    <x v="5"/>
  </r>
  <r>
    <x v="1"/>
    <x v="3"/>
    <x v="98"/>
    <x v="4"/>
    <x v="0"/>
    <x v="3"/>
    <x v="3"/>
    <x v="0"/>
    <x v="103"/>
    <x v="45"/>
    <x v="2"/>
    <x v="5"/>
  </r>
  <r>
    <x v="1"/>
    <x v="3"/>
    <x v="164"/>
    <x v="2"/>
    <x v="0"/>
    <x v="3"/>
    <x v="2"/>
    <x v="2"/>
    <x v="143"/>
    <x v="47"/>
    <x v="2"/>
    <x v="5"/>
  </r>
  <r>
    <x v="1"/>
    <x v="3"/>
    <x v="132"/>
    <x v="1"/>
    <x v="2"/>
    <x v="3"/>
    <x v="0"/>
    <x v="3"/>
    <x v="85"/>
    <x v="49"/>
    <x v="2"/>
    <x v="5"/>
  </r>
  <r>
    <x v="1"/>
    <x v="3"/>
    <x v="35"/>
    <x v="1"/>
    <x v="0"/>
    <x v="3"/>
    <x v="1"/>
    <x v="4"/>
    <x v="102"/>
    <x v="52"/>
    <x v="2"/>
    <x v="5"/>
  </r>
  <r>
    <x v="1"/>
    <x v="3"/>
    <x v="37"/>
    <x v="4"/>
    <x v="0"/>
    <x v="3"/>
    <x v="4"/>
    <x v="1"/>
    <x v="101"/>
    <x v="52"/>
    <x v="2"/>
    <x v="5"/>
  </r>
  <r>
    <x v="1"/>
    <x v="3"/>
    <x v="165"/>
    <x v="0"/>
    <x v="2"/>
    <x v="3"/>
    <x v="1"/>
    <x v="3"/>
    <x v="142"/>
    <x v="53"/>
    <x v="2"/>
    <x v="5"/>
  </r>
  <r>
    <x v="1"/>
    <x v="3"/>
    <x v="122"/>
    <x v="6"/>
    <x v="2"/>
    <x v="4"/>
    <x v="4"/>
    <x v="2"/>
    <x v="78"/>
    <x v="55"/>
    <x v="2"/>
    <x v="5"/>
  </r>
  <r>
    <x v="1"/>
    <x v="3"/>
    <x v="40"/>
    <x v="2"/>
    <x v="2"/>
    <x v="3"/>
    <x v="1"/>
    <x v="1"/>
    <x v="73"/>
    <x v="58"/>
    <x v="2"/>
    <x v="5"/>
  </r>
  <r>
    <x v="1"/>
    <x v="3"/>
    <x v="168"/>
    <x v="1"/>
    <x v="2"/>
    <x v="3"/>
    <x v="4"/>
    <x v="3"/>
    <x v="81"/>
    <x v="59"/>
    <x v="2"/>
    <x v="5"/>
  </r>
  <r>
    <x v="1"/>
    <x v="3"/>
    <x v="115"/>
    <x v="6"/>
    <x v="2"/>
    <x v="3"/>
    <x v="2"/>
    <x v="0"/>
    <x v="139"/>
    <x v="60"/>
    <x v="2"/>
    <x v="5"/>
  </r>
  <r>
    <x v="1"/>
    <x v="3"/>
    <x v="55"/>
    <x v="6"/>
    <x v="0"/>
    <x v="4"/>
    <x v="5"/>
    <x v="4"/>
    <x v="76"/>
    <x v="61"/>
    <x v="2"/>
    <x v="5"/>
  </r>
  <r>
    <x v="1"/>
    <x v="3"/>
    <x v="13"/>
    <x v="4"/>
    <x v="0"/>
    <x v="3"/>
    <x v="1"/>
    <x v="3"/>
    <x v="104"/>
    <x v="62"/>
    <x v="2"/>
    <x v="5"/>
  </r>
  <r>
    <x v="1"/>
    <x v="3"/>
    <x v="106"/>
    <x v="4"/>
    <x v="2"/>
    <x v="3"/>
    <x v="5"/>
    <x v="2"/>
    <x v="137"/>
    <x v="63"/>
    <x v="2"/>
    <x v="5"/>
  </r>
  <r>
    <x v="1"/>
    <x v="3"/>
    <x v="145"/>
    <x v="5"/>
    <x v="0"/>
    <x v="1"/>
    <x v="3"/>
    <x v="1"/>
    <x v="75"/>
    <x v="65"/>
    <x v="2"/>
    <x v="5"/>
  </r>
  <r>
    <x v="1"/>
    <x v="3"/>
    <x v="36"/>
    <x v="4"/>
    <x v="1"/>
    <x v="3"/>
    <x v="2"/>
    <x v="1"/>
    <x v="114"/>
    <x v="66"/>
    <x v="2"/>
    <x v="5"/>
  </r>
  <r>
    <x v="1"/>
    <x v="3"/>
    <x v="158"/>
    <x v="6"/>
    <x v="2"/>
    <x v="3"/>
    <x v="0"/>
    <x v="1"/>
    <x v="84"/>
    <x v="66"/>
    <x v="2"/>
    <x v="5"/>
  </r>
  <r>
    <x v="1"/>
    <x v="3"/>
    <x v="83"/>
    <x v="2"/>
    <x v="2"/>
    <x v="3"/>
    <x v="4"/>
    <x v="2"/>
    <x v="80"/>
    <x v="68"/>
    <x v="2"/>
    <x v="5"/>
  </r>
  <r>
    <x v="1"/>
    <x v="3"/>
    <x v="46"/>
    <x v="2"/>
    <x v="2"/>
    <x v="3"/>
    <x v="3"/>
    <x v="2"/>
    <x v="127"/>
    <x v="69"/>
    <x v="2"/>
    <x v="5"/>
  </r>
  <r>
    <x v="1"/>
    <x v="3"/>
    <x v="131"/>
    <x v="3"/>
    <x v="2"/>
    <x v="5"/>
    <x v="4"/>
    <x v="1"/>
    <x v="86"/>
    <x v="69"/>
    <x v="2"/>
    <x v="5"/>
  </r>
  <r>
    <x v="1"/>
    <x v="3"/>
    <x v="17"/>
    <x v="2"/>
    <x v="2"/>
    <x v="4"/>
    <x v="1"/>
    <x v="2"/>
    <x v="77"/>
    <x v="70"/>
    <x v="2"/>
    <x v="5"/>
  </r>
  <r>
    <x v="1"/>
    <x v="3"/>
    <x v="153"/>
    <x v="4"/>
    <x v="1"/>
    <x v="3"/>
    <x v="2"/>
    <x v="2"/>
    <x v="127"/>
    <x v="71"/>
    <x v="2"/>
    <x v="5"/>
  </r>
  <r>
    <x v="1"/>
    <x v="3"/>
    <x v="88"/>
    <x v="5"/>
    <x v="2"/>
    <x v="4"/>
    <x v="4"/>
    <x v="3"/>
    <x v="64"/>
    <x v="72"/>
    <x v="2"/>
    <x v="5"/>
  </r>
  <r>
    <x v="1"/>
    <x v="3"/>
    <x v="64"/>
    <x v="4"/>
    <x v="0"/>
    <x v="3"/>
    <x v="5"/>
    <x v="2"/>
    <x v="130"/>
    <x v="73"/>
    <x v="2"/>
    <x v="5"/>
  </r>
  <r>
    <x v="1"/>
    <x v="3"/>
    <x v="41"/>
    <x v="1"/>
    <x v="1"/>
    <x v="3"/>
    <x v="5"/>
    <x v="3"/>
    <x v="120"/>
    <x v="75"/>
    <x v="2"/>
    <x v="5"/>
  </r>
  <r>
    <x v="1"/>
    <x v="3"/>
    <x v="84"/>
    <x v="4"/>
    <x v="0"/>
    <x v="3"/>
    <x v="4"/>
    <x v="3"/>
    <x v="126"/>
    <x v="76"/>
    <x v="2"/>
    <x v="5"/>
  </r>
  <r>
    <x v="1"/>
    <x v="3"/>
    <x v="170"/>
    <x v="5"/>
    <x v="2"/>
    <x v="3"/>
    <x v="2"/>
    <x v="2"/>
    <x v="98"/>
    <x v="78"/>
    <x v="2"/>
    <x v="5"/>
  </r>
  <r>
    <x v="1"/>
    <x v="3"/>
    <x v="29"/>
    <x v="1"/>
    <x v="0"/>
    <x v="3"/>
    <x v="3"/>
    <x v="1"/>
    <x v="132"/>
    <x v="79"/>
    <x v="2"/>
    <x v="5"/>
  </r>
  <r>
    <x v="1"/>
    <x v="3"/>
    <x v="47"/>
    <x v="0"/>
    <x v="2"/>
    <x v="3"/>
    <x v="0"/>
    <x v="3"/>
    <x v="94"/>
    <x v="79"/>
    <x v="2"/>
    <x v="5"/>
  </r>
  <r>
    <x v="1"/>
    <x v="3"/>
    <x v="62"/>
    <x v="4"/>
    <x v="2"/>
    <x v="3"/>
    <x v="2"/>
    <x v="2"/>
    <x v="112"/>
    <x v="80"/>
    <x v="2"/>
    <x v="5"/>
  </r>
  <r>
    <x v="1"/>
    <x v="3"/>
    <x v="58"/>
    <x v="3"/>
    <x v="0"/>
    <x v="3"/>
    <x v="0"/>
    <x v="2"/>
    <x v="121"/>
    <x v="81"/>
    <x v="2"/>
    <x v="5"/>
  </r>
  <r>
    <x v="1"/>
    <x v="3"/>
    <x v="127"/>
    <x v="1"/>
    <x v="1"/>
    <x v="4"/>
    <x v="5"/>
    <x v="0"/>
    <x v="97"/>
    <x v="84"/>
    <x v="2"/>
    <x v="5"/>
  </r>
  <r>
    <x v="1"/>
    <x v="3"/>
    <x v="25"/>
    <x v="6"/>
    <x v="0"/>
    <x v="4"/>
    <x v="1"/>
    <x v="2"/>
    <x v="69"/>
    <x v="85"/>
    <x v="2"/>
    <x v="5"/>
  </r>
  <r>
    <x v="1"/>
    <x v="3"/>
    <x v="23"/>
    <x v="1"/>
    <x v="0"/>
    <x v="3"/>
    <x v="5"/>
    <x v="0"/>
    <x v="134"/>
    <x v="88"/>
    <x v="2"/>
    <x v="5"/>
  </r>
  <r>
    <x v="1"/>
    <x v="3"/>
    <x v="43"/>
    <x v="0"/>
    <x v="2"/>
    <x v="3"/>
    <x v="2"/>
    <x v="1"/>
    <x v="129"/>
    <x v="89"/>
    <x v="2"/>
    <x v="5"/>
  </r>
  <r>
    <x v="1"/>
    <x v="3"/>
    <x v="142"/>
    <x v="1"/>
    <x v="2"/>
    <x v="3"/>
    <x v="3"/>
    <x v="2"/>
    <x v="135"/>
    <x v="90"/>
    <x v="2"/>
    <x v="5"/>
  </r>
  <r>
    <x v="1"/>
    <x v="3"/>
    <x v="28"/>
    <x v="0"/>
    <x v="0"/>
    <x v="3"/>
    <x v="4"/>
    <x v="4"/>
    <x v="141"/>
    <x v="91"/>
    <x v="2"/>
    <x v="5"/>
  </r>
  <r>
    <x v="1"/>
    <x v="3"/>
    <x v="130"/>
    <x v="6"/>
    <x v="0"/>
    <x v="3"/>
    <x v="0"/>
    <x v="3"/>
    <x v="95"/>
    <x v="92"/>
    <x v="2"/>
    <x v="5"/>
  </r>
  <r>
    <x v="1"/>
    <x v="3"/>
    <x v="85"/>
    <x v="1"/>
    <x v="2"/>
    <x v="3"/>
    <x v="4"/>
    <x v="3"/>
    <x v="110"/>
    <x v="94"/>
    <x v="2"/>
    <x v="5"/>
  </r>
  <r>
    <x v="1"/>
    <x v="3"/>
    <x v="112"/>
    <x v="1"/>
    <x v="2"/>
    <x v="3"/>
    <x v="1"/>
    <x v="0"/>
    <x v="106"/>
    <x v="95"/>
    <x v="2"/>
    <x v="5"/>
  </r>
  <r>
    <x v="1"/>
    <x v="3"/>
    <x v="61"/>
    <x v="6"/>
    <x v="0"/>
    <x v="3"/>
    <x v="2"/>
    <x v="1"/>
    <x v="100"/>
    <x v="97"/>
    <x v="2"/>
    <x v="5"/>
  </r>
  <r>
    <x v="1"/>
    <x v="3"/>
    <x v="100"/>
    <x v="4"/>
    <x v="0"/>
    <x v="3"/>
    <x v="5"/>
    <x v="3"/>
    <x v="140"/>
    <x v="99"/>
    <x v="2"/>
    <x v="5"/>
  </r>
  <r>
    <x v="1"/>
    <x v="3"/>
    <x v="54"/>
    <x v="4"/>
    <x v="2"/>
    <x v="3"/>
    <x v="3"/>
    <x v="1"/>
    <x v="133"/>
    <x v="100"/>
    <x v="2"/>
    <x v="5"/>
  </r>
  <r>
    <x v="1"/>
    <x v="3"/>
    <x v="97"/>
    <x v="6"/>
    <x v="0"/>
    <x v="3"/>
    <x v="1"/>
    <x v="0"/>
    <x v="119"/>
    <x v="101"/>
    <x v="2"/>
    <x v="5"/>
  </r>
  <r>
    <x v="1"/>
    <x v="3"/>
    <x v="16"/>
    <x v="6"/>
    <x v="2"/>
    <x v="3"/>
    <x v="3"/>
    <x v="4"/>
    <x v="123"/>
    <x v="102"/>
    <x v="2"/>
    <x v="5"/>
  </r>
  <r>
    <x v="1"/>
    <x v="3"/>
    <x v="49"/>
    <x v="2"/>
    <x v="0"/>
    <x v="3"/>
    <x v="2"/>
    <x v="3"/>
    <x v="145"/>
    <x v="103"/>
    <x v="2"/>
    <x v="5"/>
  </r>
  <r>
    <x v="1"/>
    <x v="3"/>
    <x v="21"/>
    <x v="5"/>
    <x v="2"/>
    <x v="4"/>
    <x v="4"/>
    <x v="4"/>
    <x v="67"/>
    <x v="104"/>
    <x v="2"/>
    <x v="5"/>
  </r>
  <r>
    <x v="1"/>
    <x v="3"/>
    <x v="173"/>
    <x v="2"/>
    <x v="1"/>
    <x v="3"/>
    <x v="3"/>
    <x v="1"/>
    <x v="88"/>
    <x v="105"/>
    <x v="2"/>
    <x v="5"/>
  </r>
  <r>
    <x v="1"/>
    <x v="3"/>
    <x v="50"/>
    <x v="6"/>
    <x v="2"/>
    <x v="3"/>
    <x v="0"/>
    <x v="3"/>
    <x v="93"/>
    <x v="106"/>
    <x v="2"/>
    <x v="5"/>
  </r>
  <r>
    <x v="1"/>
    <x v="3"/>
    <x v="103"/>
    <x v="5"/>
    <x v="0"/>
    <x v="4"/>
    <x v="1"/>
    <x v="1"/>
    <x v="66"/>
    <x v="107"/>
    <x v="2"/>
    <x v="5"/>
  </r>
  <r>
    <x v="1"/>
    <x v="3"/>
    <x v="52"/>
    <x v="2"/>
    <x v="2"/>
    <x v="3"/>
    <x v="5"/>
    <x v="0"/>
    <x v="107"/>
    <x v="108"/>
    <x v="2"/>
    <x v="5"/>
  </r>
  <r>
    <x v="1"/>
    <x v="3"/>
    <x v="104"/>
    <x v="2"/>
    <x v="0"/>
    <x v="3"/>
    <x v="4"/>
    <x v="0"/>
    <x v="87"/>
    <x v="111"/>
    <x v="2"/>
    <x v="5"/>
  </r>
  <r>
    <x v="1"/>
    <x v="3"/>
    <x v="77"/>
    <x v="2"/>
    <x v="2"/>
    <x v="4"/>
    <x v="3"/>
    <x v="2"/>
    <x v="63"/>
    <x v="112"/>
    <x v="2"/>
    <x v="5"/>
  </r>
  <r>
    <x v="1"/>
    <x v="3"/>
    <x v="175"/>
    <x v="2"/>
    <x v="0"/>
    <x v="3"/>
    <x v="5"/>
    <x v="4"/>
    <x v="113"/>
    <x v="115"/>
    <x v="2"/>
    <x v="5"/>
  </r>
  <r>
    <x v="1"/>
    <x v="3"/>
    <x v="119"/>
    <x v="1"/>
    <x v="2"/>
    <x v="1"/>
    <x v="0"/>
    <x v="0"/>
    <x v="83"/>
    <x v="116"/>
    <x v="2"/>
    <x v="5"/>
  </r>
  <r>
    <x v="1"/>
    <x v="3"/>
    <x v="152"/>
    <x v="3"/>
    <x v="2"/>
    <x v="0"/>
    <x v="5"/>
    <x v="1"/>
    <x v="93"/>
    <x v="119"/>
    <x v="2"/>
    <x v="5"/>
  </r>
  <r>
    <x v="1"/>
    <x v="3"/>
    <x v="65"/>
    <x v="5"/>
    <x v="2"/>
    <x v="4"/>
    <x v="4"/>
    <x v="2"/>
    <x v="62"/>
    <x v="120"/>
    <x v="2"/>
    <x v="5"/>
  </r>
  <r>
    <x v="1"/>
    <x v="3"/>
    <x v="90"/>
    <x v="2"/>
    <x v="0"/>
    <x v="4"/>
    <x v="2"/>
    <x v="2"/>
    <x v="79"/>
    <x v="121"/>
    <x v="2"/>
    <x v="5"/>
  </r>
  <r>
    <x v="1"/>
    <x v="3"/>
    <x v="48"/>
    <x v="4"/>
    <x v="2"/>
    <x v="4"/>
    <x v="4"/>
    <x v="4"/>
    <x v="78"/>
    <x v="123"/>
    <x v="2"/>
    <x v="5"/>
  </r>
  <r>
    <x v="1"/>
    <x v="3"/>
    <x v="163"/>
    <x v="3"/>
    <x v="0"/>
    <x v="2"/>
    <x v="0"/>
    <x v="2"/>
    <x v="72"/>
    <x v="124"/>
    <x v="2"/>
    <x v="5"/>
  </r>
  <r>
    <x v="1"/>
    <x v="3"/>
    <x v="30"/>
    <x v="3"/>
    <x v="2"/>
    <x v="4"/>
    <x v="5"/>
    <x v="4"/>
    <x v="82"/>
    <x v="126"/>
    <x v="2"/>
    <x v="5"/>
  </r>
  <r>
    <x v="1"/>
    <x v="3"/>
    <x v="110"/>
    <x v="0"/>
    <x v="2"/>
    <x v="5"/>
    <x v="0"/>
    <x v="0"/>
    <x v="65"/>
    <x v="128"/>
    <x v="2"/>
    <x v="5"/>
  </r>
  <r>
    <x v="1"/>
    <x v="3"/>
    <x v="68"/>
    <x v="6"/>
    <x v="2"/>
    <x v="4"/>
    <x v="4"/>
    <x v="2"/>
    <x v="79"/>
    <x v="130"/>
    <x v="2"/>
    <x v="5"/>
  </r>
  <r>
    <x v="1"/>
    <x v="3"/>
    <x v="9"/>
    <x v="4"/>
    <x v="0"/>
    <x v="3"/>
    <x v="4"/>
    <x v="1"/>
    <x v="68"/>
    <x v="131"/>
    <x v="2"/>
    <x v="5"/>
  </r>
  <r>
    <x v="1"/>
    <x v="3"/>
    <x v="2"/>
    <x v="1"/>
    <x v="0"/>
    <x v="1"/>
    <x v="2"/>
    <x v="1"/>
    <x v="70"/>
    <x v="133"/>
    <x v="2"/>
    <x v="5"/>
  </r>
  <r>
    <x v="1"/>
    <x v="3"/>
    <x v="86"/>
    <x v="5"/>
    <x v="0"/>
    <x v="3"/>
    <x v="4"/>
    <x v="3"/>
    <x v="124"/>
    <x v="134"/>
    <x v="2"/>
    <x v="5"/>
  </r>
  <r>
    <x v="1"/>
    <x v="3"/>
    <x v="96"/>
    <x v="3"/>
    <x v="0"/>
    <x v="1"/>
    <x v="2"/>
    <x v="4"/>
    <x v="74"/>
    <x v="137"/>
    <x v="2"/>
    <x v="5"/>
  </r>
  <r>
    <x v="1"/>
    <x v="3"/>
    <x v="143"/>
    <x v="6"/>
    <x v="0"/>
    <x v="3"/>
    <x v="4"/>
    <x v="4"/>
    <x v="115"/>
    <x v="140"/>
    <x v="2"/>
    <x v="5"/>
  </r>
  <r>
    <x v="1"/>
    <x v="3"/>
    <x v="128"/>
    <x v="6"/>
    <x v="2"/>
    <x v="3"/>
    <x v="2"/>
    <x v="2"/>
    <x v="113"/>
    <x v="141"/>
    <x v="2"/>
    <x v="5"/>
  </r>
  <r>
    <x v="1"/>
    <x v="3"/>
    <x v="26"/>
    <x v="6"/>
    <x v="2"/>
    <x v="3"/>
    <x v="3"/>
    <x v="1"/>
    <x v="131"/>
    <x v="142"/>
    <x v="2"/>
    <x v="5"/>
  </r>
  <r>
    <x v="1"/>
    <x v="3"/>
    <x v="135"/>
    <x v="3"/>
    <x v="2"/>
    <x v="3"/>
    <x v="2"/>
    <x v="4"/>
    <x v="128"/>
    <x v="144"/>
    <x v="2"/>
    <x v="5"/>
  </r>
  <r>
    <x v="1"/>
    <x v="3"/>
    <x v="91"/>
    <x v="5"/>
    <x v="2"/>
    <x v="3"/>
    <x v="0"/>
    <x v="1"/>
    <x v="71"/>
    <x v="145"/>
    <x v="2"/>
    <x v="5"/>
  </r>
  <r>
    <x v="1"/>
    <x v="3"/>
    <x v="73"/>
    <x v="3"/>
    <x v="1"/>
    <x v="3"/>
    <x v="2"/>
    <x v="2"/>
    <x v="109"/>
    <x v="146"/>
    <x v="2"/>
    <x v="5"/>
  </r>
  <r>
    <x v="1"/>
    <x v="3"/>
    <x v="87"/>
    <x v="5"/>
    <x v="2"/>
    <x v="3"/>
    <x v="2"/>
    <x v="1"/>
    <x v="117"/>
    <x v="147"/>
    <x v="2"/>
    <x v="5"/>
  </r>
  <r>
    <x v="1"/>
    <x v="3"/>
    <x v="166"/>
    <x v="0"/>
    <x v="2"/>
    <x v="3"/>
    <x v="5"/>
    <x v="3"/>
    <x v="118"/>
    <x v="148"/>
    <x v="2"/>
    <x v="5"/>
  </r>
  <r>
    <x v="1"/>
    <x v="3"/>
    <x v="69"/>
    <x v="5"/>
    <x v="2"/>
    <x v="3"/>
    <x v="4"/>
    <x v="0"/>
    <x v="89"/>
    <x v="152"/>
    <x v="2"/>
    <x v="5"/>
  </r>
  <r>
    <x v="1"/>
    <x v="3"/>
    <x v="174"/>
    <x v="1"/>
    <x v="0"/>
    <x v="3"/>
    <x v="3"/>
    <x v="4"/>
    <x v="116"/>
    <x v="155"/>
    <x v="2"/>
    <x v="5"/>
  </r>
  <r>
    <x v="1"/>
    <x v="3"/>
    <x v="75"/>
    <x v="0"/>
    <x v="0"/>
    <x v="3"/>
    <x v="0"/>
    <x v="3"/>
    <x v="122"/>
    <x v="157"/>
    <x v="2"/>
    <x v="5"/>
  </r>
  <r>
    <x v="1"/>
    <x v="3"/>
    <x v="107"/>
    <x v="1"/>
    <x v="2"/>
    <x v="3"/>
    <x v="1"/>
    <x v="4"/>
    <x v="91"/>
    <x v="159"/>
    <x v="2"/>
    <x v="5"/>
  </r>
  <r>
    <x v="1"/>
    <x v="3"/>
    <x v="78"/>
    <x v="4"/>
    <x v="2"/>
    <x v="3"/>
    <x v="4"/>
    <x v="2"/>
    <x v="136"/>
    <x v="161"/>
    <x v="2"/>
    <x v="5"/>
  </r>
  <r>
    <x v="2"/>
    <x v="0"/>
    <x v="114"/>
    <x v="2"/>
    <x v="0"/>
    <x v="2"/>
    <x v="1"/>
    <x v="0"/>
    <x v="1"/>
    <x v="16"/>
    <x v="1"/>
    <x v="1"/>
  </r>
  <r>
    <x v="2"/>
    <x v="0"/>
    <x v="133"/>
    <x v="0"/>
    <x v="2"/>
    <x v="2"/>
    <x v="3"/>
    <x v="0"/>
    <x v="25"/>
    <x v="18"/>
    <x v="1"/>
    <x v="1"/>
  </r>
  <r>
    <x v="2"/>
    <x v="0"/>
    <x v="109"/>
    <x v="3"/>
    <x v="2"/>
    <x v="0"/>
    <x v="0"/>
    <x v="4"/>
    <x v="37"/>
    <x v="37"/>
    <x v="1"/>
    <x v="1"/>
  </r>
  <r>
    <x v="2"/>
    <x v="0"/>
    <x v="125"/>
    <x v="2"/>
    <x v="2"/>
    <x v="2"/>
    <x v="4"/>
    <x v="0"/>
    <x v="15"/>
    <x v="40"/>
    <x v="1"/>
    <x v="1"/>
  </r>
  <r>
    <x v="2"/>
    <x v="0"/>
    <x v="105"/>
    <x v="3"/>
    <x v="2"/>
    <x v="2"/>
    <x v="1"/>
    <x v="0"/>
    <x v="17"/>
    <x v="41"/>
    <x v="1"/>
    <x v="1"/>
  </r>
  <r>
    <x v="2"/>
    <x v="0"/>
    <x v="27"/>
    <x v="5"/>
    <x v="0"/>
    <x v="0"/>
    <x v="4"/>
    <x v="2"/>
    <x v="11"/>
    <x v="43"/>
    <x v="1"/>
    <x v="1"/>
  </r>
  <r>
    <x v="2"/>
    <x v="0"/>
    <x v="156"/>
    <x v="1"/>
    <x v="0"/>
    <x v="2"/>
    <x v="3"/>
    <x v="2"/>
    <x v="32"/>
    <x v="48"/>
    <x v="1"/>
    <x v="1"/>
  </r>
  <r>
    <x v="2"/>
    <x v="0"/>
    <x v="172"/>
    <x v="0"/>
    <x v="1"/>
    <x v="2"/>
    <x v="2"/>
    <x v="1"/>
    <x v="53"/>
    <x v="50"/>
    <x v="1"/>
    <x v="1"/>
  </r>
  <r>
    <x v="2"/>
    <x v="0"/>
    <x v="80"/>
    <x v="1"/>
    <x v="2"/>
    <x v="2"/>
    <x v="5"/>
    <x v="0"/>
    <x v="27"/>
    <x v="51"/>
    <x v="1"/>
    <x v="1"/>
  </r>
  <r>
    <x v="2"/>
    <x v="0"/>
    <x v="124"/>
    <x v="2"/>
    <x v="0"/>
    <x v="2"/>
    <x v="1"/>
    <x v="3"/>
    <x v="26"/>
    <x v="53"/>
    <x v="1"/>
    <x v="1"/>
  </r>
  <r>
    <x v="2"/>
    <x v="0"/>
    <x v="137"/>
    <x v="1"/>
    <x v="2"/>
    <x v="0"/>
    <x v="3"/>
    <x v="0"/>
    <x v="43"/>
    <x v="54"/>
    <x v="1"/>
    <x v="1"/>
  </r>
  <r>
    <x v="2"/>
    <x v="0"/>
    <x v="42"/>
    <x v="3"/>
    <x v="1"/>
    <x v="2"/>
    <x v="2"/>
    <x v="4"/>
    <x v="39"/>
    <x v="56"/>
    <x v="1"/>
    <x v="1"/>
  </r>
  <r>
    <x v="2"/>
    <x v="0"/>
    <x v="146"/>
    <x v="6"/>
    <x v="2"/>
    <x v="2"/>
    <x v="3"/>
    <x v="4"/>
    <x v="5"/>
    <x v="57"/>
    <x v="1"/>
    <x v="1"/>
  </r>
  <r>
    <x v="2"/>
    <x v="0"/>
    <x v="22"/>
    <x v="6"/>
    <x v="1"/>
    <x v="2"/>
    <x v="2"/>
    <x v="4"/>
    <x v="61"/>
    <x v="64"/>
    <x v="1"/>
    <x v="1"/>
  </r>
  <r>
    <x v="2"/>
    <x v="0"/>
    <x v="150"/>
    <x v="0"/>
    <x v="0"/>
    <x v="2"/>
    <x v="0"/>
    <x v="0"/>
    <x v="8"/>
    <x v="67"/>
    <x v="1"/>
    <x v="1"/>
  </r>
  <r>
    <x v="2"/>
    <x v="0"/>
    <x v="31"/>
    <x v="1"/>
    <x v="2"/>
    <x v="0"/>
    <x v="2"/>
    <x v="4"/>
    <x v="33"/>
    <x v="73"/>
    <x v="1"/>
    <x v="1"/>
  </r>
  <r>
    <x v="2"/>
    <x v="0"/>
    <x v="72"/>
    <x v="4"/>
    <x v="2"/>
    <x v="2"/>
    <x v="0"/>
    <x v="4"/>
    <x v="3"/>
    <x v="74"/>
    <x v="1"/>
    <x v="1"/>
  </r>
  <r>
    <x v="2"/>
    <x v="0"/>
    <x v="60"/>
    <x v="0"/>
    <x v="0"/>
    <x v="2"/>
    <x v="0"/>
    <x v="2"/>
    <x v="16"/>
    <x v="77"/>
    <x v="1"/>
    <x v="1"/>
  </r>
  <r>
    <x v="2"/>
    <x v="0"/>
    <x v="71"/>
    <x v="1"/>
    <x v="2"/>
    <x v="2"/>
    <x v="5"/>
    <x v="4"/>
    <x v="4"/>
    <x v="82"/>
    <x v="1"/>
    <x v="1"/>
  </r>
  <r>
    <x v="2"/>
    <x v="0"/>
    <x v="51"/>
    <x v="6"/>
    <x v="0"/>
    <x v="0"/>
    <x v="2"/>
    <x v="4"/>
    <x v="48"/>
    <x v="83"/>
    <x v="1"/>
    <x v="1"/>
  </r>
  <r>
    <x v="2"/>
    <x v="0"/>
    <x v="93"/>
    <x v="4"/>
    <x v="1"/>
    <x v="2"/>
    <x v="3"/>
    <x v="2"/>
    <x v="24"/>
    <x v="86"/>
    <x v="1"/>
    <x v="1"/>
  </r>
  <r>
    <x v="2"/>
    <x v="0"/>
    <x v="5"/>
    <x v="2"/>
    <x v="2"/>
    <x v="0"/>
    <x v="5"/>
    <x v="0"/>
    <x v="44"/>
    <x v="87"/>
    <x v="1"/>
    <x v="1"/>
  </r>
  <r>
    <x v="2"/>
    <x v="0"/>
    <x v="147"/>
    <x v="4"/>
    <x v="2"/>
    <x v="0"/>
    <x v="2"/>
    <x v="2"/>
    <x v="57"/>
    <x v="93"/>
    <x v="1"/>
    <x v="1"/>
  </r>
  <r>
    <x v="2"/>
    <x v="0"/>
    <x v="138"/>
    <x v="2"/>
    <x v="2"/>
    <x v="0"/>
    <x v="1"/>
    <x v="4"/>
    <x v="56"/>
    <x v="96"/>
    <x v="1"/>
    <x v="1"/>
  </r>
  <r>
    <x v="2"/>
    <x v="0"/>
    <x v="160"/>
    <x v="3"/>
    <x v="0"/>
    <x v="2"/>
    <x v="0"/>
    <x v="4"/>
    <x v="44"/>
    <x v="98"/>
    <x v="1"/>
    <x v="1"/>
  </r>
  <r>
    <x v="2"/>
    <x v="0"/>
    <x v="56"/>
    <x v="4"/>
    <x v="0"/>
    <x v="0"/>
    <x v="1"/>
    <x v="4"/>
    <x v="52"/>
    <x v="100"/>
    <x v="1"/>
    <x v="1"/>
  </r>
  <r>
    <x v="2"/>
    <x v="0"/>
    <x v="18"/>
    <x v="1"/>
    <x v="2"/>
    <x v="2"/>
    <x v="1"/>
    <x v="1"/>
    <x v="59"/>
    <x v="105"/>
    <x v="1"/>
    <x v="1"/>
  </r>
  <r>
    <x v="2"/>
    <x v="0"/>
    <x v="149"/>
    <x v="0"/>
    <x v="2"/>
    <x v="0"/>
    <x v="4"/>
    <x v="3"/>
    <x v="38"/>
    <x v="109"/>
    <x v="1"/>
    <x v="1"/>
  </r>
  <r>
    <x v="2"/>
    <x v="0"/>
    <x v="116"/>
    <x v="3"/>
    <x v="2"/>
    <x v="2"/>
    <x v="2"/>
    <x v="3"/>
    <x v="15"/>
    <x v="110"/>
    <x v="1"/>
    <x v="1"/>
  </r>
  <r>
    <x v="2"/>
    <x v="0"/>
    <x v="121"/>
    <x v="3"/>
    <x v="2"/>
    <x v="0"/>
    <x v="0"/>
    <x v="2"/>
    <x v="60"/>
    <x v="112"/>
    <x v="1"/>
    <x v="1"/>
  </r>
  <r>
    <x v="2"/>
    <x v="0"/>
    <x v="1"/>
    <x v="3"/>
    <x v="0"/>
    <x v="2"/>
    <x v="1"/>
    <x v="0"/>
    <x v="58"/>
    <x v="113"/>
    <x v="1"/>
    <x v="1"/>
  </r>
  <r>
    <x v="2"/>
    <x v="0"/>
    <x v="167"/>
    <x v="4"/>
    <x v="2"/>
    <x v="0"/>
    <x v="2"/>
    <x v="2"/>
    <x v="49"/>
    <x v="114"/>
    <x v="1"/>
    <x v="1"/>
  </r>
  <r>
    <x v="2"/>
    <x v="0"/>
    <x v="4"/>
    <x v="1"/>
    <x v="0"/>
    <x v="0"/>
    <x v="1"/>
    <x v="2"/>
    <x v="8"/>
    <x v="117"/>
    <x v="1"/>
    <x v="1"/>
  </r>
  <r>
    <x v="2"/>
    <x v="0"/>
    <x v="95"/>
    <x v="5"/>
    <x v="2"/>
    <x v="0"/>
    <x v="3"/>
    <x v="1"/>
    <x v="29"/>
    <x v="118"/>
    <x v="1"/>
    <x v="1"/>
  </r>
  <r>
    <x v="2"/>
    <x v="0"/>
    <x v="152"/>
    <x v="3"/>
    <x v="2"/>
    <x v="0"/>
    <x v="5"/>
    <x v="1"/>
    <x v="93"/>
    <x v="119"/>
    <x v="1"/>
    <x v="1"/>
  </r>
  <r>
    <x v="2"/>
    <x v="0"/>
    <x v="19"/>
    <x v="2"/>
    <x v="0"/>
    <x v="2"/>
    <x v="2"/>
    <x v="4"/>
    <x v="44"/>
    <x v="122"/>
    <x v="1"/>
    <x v="1"/>
  </r>
  <r>
    <x v="2"/>
    <x v="0"/>
    <x v="163"/>
    <x v="3"/>
    <x v="0"/>
    <x v="2"/>
    <x v="0"/>
    <x v="2"/>
    <x v="72"/>
    <x v="124"/>
    <x v="1"/>
    <x v="1"/>
  </r>
  <r>
    <x v="2"/>
    <x v="0"/>
    <x v="134"/>
    <x v="5"/>
    <x v="2"/>
    <x v="0"/>
    <x v="0"/>
    <x v="0"/>
    <x v="6"/>
    <x v="125"/>
    <x v="1"/>
    <x v="1"/>
  </r>
  <r>
    <x v="2"/>
    <x v="0"/>
    <x v="148"/>
    <x v="4"/>
    <x v="2"/>
    <x v="2"/>
    <x v="5"/>
    <x v="3"/>
    <x v="46"/>
    <x v="126"/>
    <x v="1"/>
    <x v="1"/>
  </r>
  <r>
    <x v="2"/>
    <x v="0"/>
    <x v="99"/>
    <x v="3"/>
    <x v="2"/>
    <x v="0"/>
    <x v="5"/>
    <x v="3"/>
    <x v="40"/>
    <x v="127"/>
    <x v="1"/>
    <x v="1"/>
  </r>
  <r>
    <x v="2"/>
    <x v="0"/>
    <x v="140"/>
    <x v="4"/>
    <x v="2"/>
    <x v="2"/>
    <x v="1"/>
    <x v="0"/>
    <x v="10"/>
    <x v="129"/>
    <x v="1"/>
    <x v="1"/>
  </r>
  <r>
    <x v="2"/>
    <x v="0"/>
    <x v="70"/>
    <x v="4"/>
    <x v="2"/>
    <x v="0"/>
    <x v="4"/>
    <x v="2"/>
    <x v="40"/>
    <x v="132"/>
    <x v="1"/>
    <x v="1"/>
  </r>
  <r>
    <x v="2"/>
    <x v="0"/>
    <x v="7"/>
    <x v="4"/>
    <x v="2"/>
    <x v="2"/>
    <x v="2"/>
    <x v="0"/>
    <x v="54"/>
    <x v="135"/>
    <x v="1"/>
    <x v="1"/>
  </r>
  <r>
    <x v="2"/>
    <x v="0"/>
    <x v="14"/>
    <x v="0"/>
    <x v="0"/>
    <x v="0"/>
    <x v="1"/>
    <x v="0"/>
    <x v="34"/>
    <x v="136"/>
    <x v="1"/>
    <x v="1"/>
  </r>
  <r>
    <x v="2"/>
    <x v="0"/>
    <x v="101"/>
    <x v="2"/>
    <x v="2"/>
    <x v="2"/>
    <x v="0"/>
    <x v="0"/>
    <x v="13"/>
    <x v="138"/>
    <x v="1"/>
    <x v="1"/>
  </r>
  <r>
    <x v="2"/>
    <x v="0"/>
    <x v="82"/>
    <x v="1"/>
    <x v="0"/>
    <x v="0"/>
    <x v="5"/>
    <x v="3"/>
    <x v="16"/>
    <x v="139"/>
    <x v="1"/>
    <x v="1"/>
  </r>
  <r>
    <x v="2"/>
    <x v="0"/>
    <x v="53"/>
    <x v="2"/>
    <x v="2"/>
    <x v="2"/>
    <x v="5"/>
    <x v="0"/>
    <x v="16"/>
    <x v="143"/>
    <x v="1"/>
    <x v="1"/>
  </r>
  <r>
    <x v="2"/>
    <x v="0"/>
    <x v="108"/>
    <x v="3"/>
    <x v="2"/>
    <x v="0"/>
    <x v="0"/>
    <x v="3"/>
    <x v="4"/>
    <x v="149"/>
    <x v="1"/>
    <x v="1"/>
  </r>
  <r>
    <x v="2"/>
    <x v="0"/>
    <x v="74"/>
    <x v="0"/>
    <x v="2"/>
    <x v="0"/>
    <x v="1"/>
    <x v="0"/>
    <x v="34"/>
    <x v="150"/>
    <x v="1"/>
    <x v="1"/>
  </r>
  <r>
    <x v="2"/>
    <x v="0"/>
    <x v="34"/>
    <x v="0"/>
    <x v="0"/>
    <x v="2"/>
    <x v="4"/>
    <x v="2"/>
    <x v="4"/>
    <x v="151"/>
    <x v="1"/>
    <x v="1"/>
  </r>
  <r>
    <x v="2"/>
    <x v="0"/>
    <x v="44"/>
    <x v="1"/>
    <x v="2"/>
    <x v="0"/>
    <x v="5"/>
    <x v="1"/>
    <x v="31"/>
    <x v="153"/>
    <x v="1"/>
    <x v="1"/>
  </r>
  <r>
    <x v="2"/>
    <x v="0"/>
    <x v="67"/>
    <x v="3"/>
    <x v="2"/>
    <x v="0"/>
    <x v="4"/>
    <x v="2"/>
    <x v="47"/>
    <x v="154"/>
    <x v="1"/>
    <x v="1"/>
  </r>
  <r>
    <x v="2"/>
    <x v="0"/>
    <x v="11"/>
    <x v="4"/>
    <x v="0"/>
    <x v="2"/>
    <x v="0"/>
    <x v="3"/>
    <x v="1"/>
    <x v="156"/>
    <x v="1"/>
    <x v="1"/>
  </r>
  <r>
    <x v="2"/>
    <x v="0"/>
    <x v="76"/>
    <x v="2"/>
    <x v="2"/>
    <x v="2"/>
    <x v="4"/>
    <x v="4"/>
    <x v="5"/>
    <x v="158"/>
    <x v="1"/>
    <x v="1"/>
  </r>
  <r>
    <x v="2"/>
    <x v="0"/>
    <x v="33"/>
    <x v="2"/>
    <x v="2"/>
    <x v="2"/>
    <x v="2"/>
    <x v="1"/>
    <x v="16"/>
    <x v="160"/>
    <x v="1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500">
  <r>
    <x v="2465"/>
    <x v="0"/>
    <x v="0"/>
    <x v="0"/>
    <x v="2"/>
    <x v="0"/>
    <x v="2"/>
    <x v="1410"/>
    <x v="0"/>
    <x v="0"/>
    <x v="2"/>
    <x v="0"/>
  </r>
  <r>
    <x v="549"/>
    <x v="1"/>
    <x v="0"/>
    <x v="1"/>
    <x v="1"/>
    <x v="2"/>
    <x v="1"/>
    <x v="67"/>
    <x v="0"/>
    <x v="2"/>
    <x v="5"/>
    <x v="1"/>
  </r>
  <r>
    <x v="1769"/>
    <x v="2"/>
    <x v="0"/>
    <x v="3"/>
    <x v="2"/>
    <x v="0"/>
    <x v="2"/>
    <x v="1322"/>
    <x v="0"/>
    <x v="1"/>
    <x v="2"/>
    <x v="0"/>
  </r>
  <r>
    <x v="1732"/>
    <x v="3"/>
    <x v="0"/>
    <x v="5"/>
    <x v="2"/>
    <x v="1"/>
    <x v="2"/>
    <x v="38"/>
    <x v="0"/>
    <x v="3"/>
    <x v="3"/>
    <x v="1"/>
  </r>
  <r>
    <x v="742"/>
    <x v="4"/>
    <x v="0"/>
    <x v="0"/>
    <x v="2"/>
    <x v="0"/>
    <x v="2"/>
    <x v="1136"/>
    <x v="0"/>
    <x v="3"/>
    <x v="0"/>
    <x v="1"/>
  </r>
  <r>
    <x v="1649"/>
    <x v="5"/>
    <x v="0"/>
    <x v="2"/>
    <x v="2"/>
    <x v="1"/>
    <x v="2"/>
    <x v="998"/>
    <x v="0"/>
    <x v="3"/>
    <x v="5"/>
    <x v="1"/>
  </r>
  <r>
    <x v="249"/>
    <x v="6"/>
    <x v="0"/>
    <x v="7"/>
    <x v="1"/>
    <x v="2"/>
    <x v="1"/>
    <x v="279"/>
    <x v="0"/>
    <x v="2"/>
    <x v="1"/>
    <x v="1"/>
  </r>
  <r>
    <x v="1856"/>
    <x v="7"/>
    <x v="0"/>
    <x v="6"/>
    <x v="3"/>
    <x v="2"/>
    <x v="3"/>
    <x v="968"/>
    <x v="1"/>
    <x v="3"/>
    <x v="1"/>
    <x v="1"/>
  </r>
  <r>
    <x v="1869"/>
    <x v="8"/>
    <x v="0"/>
    <x v="2"/>
    <x v="2"/>
    <x v="2"/>
    <x v="2"/>
    <x v="1396"/>
    <x v="0"/>
    <x v="1"/>
    <x v="1"/>
    <x v="0"/>
  </r>
  <r>
    <x v="1984"/>
    <x v="9"/>
    <x v="0"/>
    <x v="6"/>
    <x v="2"/>
    <x v="3"/>
    <x v="2"/>
    <x v="373"/>
    <x v="1"/>
    <x v="3"/>
    <x v="4"/>
    <x v="1"/>
  </r>
  <r>
    <x v="2142"/>
    <x v="10"/>
    <x v="0"/>
    <x v="6"/>
    <x v="3"/>
    <x v="0"/>
    <x v="3"/>
    <x v="452"/>
    <x v="0"/>
    <x v="3"/>
    <x v="4"/>
    <x v="1"/>
  </r>
  <r>
    <x v="1577"/>
    <x v="11"/>
    <x v="0"/>
    <x v="5"/>
    <x v="2"/>
    <x v="1"/>
    <x v="2"/>
    <x v="25"/>
    <x v="1"/>
    <x v="3"/>
    <x v="0"/>
    <x v="1"/>
  </r>
  <r>
    <x v="805"/>
    <x v="12"/>
    <x v="0"/>
    <x v="0"/>
    <x v="2"/>
    <x v="0"/>
    <x v="2"/>
    <x v="1138"/>
    <x v="0"/>
    <x v="3"/>
    <x v="3"/>
    <x v="1"/>
  </r>
  <r>
    <x v="1268"/>
    <x v="13"/>
    <x v="0"/>
    <x v="3"/>
    <x v="2"/>
    <x v="2"/>
    <x v="2"/>
    <x v="800"/>
    <x v="1"/>
    <x v="2"/>
    <x v="1"/>
    <x v="1"/>
  </r>
  <r>
    <x v="1921"/>
    <x v="14"/>
    <x v="0"/>
    <x v="2"/>
    <x v="2"/>
    <x v="0"/>
    <x v="2"/>
    <x v="725"/>
    <x v="1"/>
    <x v="3"/>
    <x v="2"/>
    <x v="1"/>
  </r>
  <r>
    <x v="2284"/>
    <x v="15"/>
    <x v="0"/>
    <x v="5"/>
    <x v="2"/>
    <x v="1"/>
    <x v="2"/>
    <x v="203"/>
    <x v="1"/>
    <x v="2"/>
    <x v="6"/>
    <x v="1"/>
  </r>
  <r>
    <x v="661"/>
    <x v="16"/>
    <x v="0"/>
    <x v="2"/>
    <x v="2"/>
    <x v="2"/>
    <x v="2"/>
    <x v="912"/>
    <x v="1"/>
    <x v="1"/>
    <x v="0"/>
    <x v="1"/>
  </r>
  <r>
    <x v="855"/>
    <x v="17"/>
    <x v="0"/>
    <x v="1"/>
    <x v="2"/>
    <x v="1"/>
    <x v="2"/>
    <x v="484"/>
    <x v="0"/>
    <x v="2"/>
    <x v="0"/>
    <x v="1"/>
  </r>
  <r>
    <x v="1495"/>
    <x v="18"/>
    <x v="0"/>
    <x v="1"/>
    <x v="3"/>
    <x v="3"/>
    <x v="3"/>
    <x v="345"/>
    <x v="0"/>
    <x v="2"/>
    <x v="0"/>
    <x v="1"/>
  </r>
  <r>
    <x v="1808"/>
    <x v="19"/>
    <x v="0"/>
    <x v="0"/>
    <x v="2"/>
    <x v="0"/>
    <x v="2"/>
    <x v="1063"/>
    <x v="0"/>
    <x v="2"/>
    <x v="0"/>
    <x v="1"/>
  </r>
  <r>
    <x v="626"/>
    <x v="20"/>
    <x v="0"/>
    <x v="3"/>
    <x v="2"/>
    <x v="1"/>
    <x v="2"/>
    <x v="201"/>
    <x v="1"/>
    <x v="2"/>
    <x v="1"/>
    <x v="1"/>
  </r>
  <r>
    <x v="1251"/>
    <x v="21"/>
    <x v="0"/>
    <x v="5"/>
    <x v="2"/>
    <x v="0"/>
    <x v="2"/>
    <x v="168"/>
    <x v="1"/>
    <x v="2"/>
    <x v="2"/>
    <x v="1"/>
  </r>
  <r>
    <x v="932"/>
    <x v="22"/>
    <x v="0"/>
    <x v="0"/>
    <x v="2"/>
    <x v="0"/>
    <x v="2"/>
    <x v="1261"/>
    <x v="1"/>
    <x v="1"/>
    <x v="2"/>
    <x v="1"/>
  </r>
  <r>
    <x v="1068"/>
    <x v="23"/>
    <x v="0"/>
    <x v="5"/>
    <x v="1"/>
    <x v="3"/>
    <x v="1"/>
    <x v="6"/>
    <x v="1"/>
    <x v="2"/>
    <x v="1"/>
    <x v="1"/>
  </r>
  <r>
    <x v="1878"/>
    <x v="24"/>
    <x v="0"/>
    <x v="2"/>
    <x v="1"/>
    <x v="0"/>
    <x v="1"/>
    <x v="1087"/>
    <x v="0"/>
    <x v="3"/>
    <x v="6"/>
    <x v="0"/>
  </r>
  <r>
    <x v="533"/>
    <x v="25"/>
    <x v="0"/>
    <x v="3"/>
    <x v="2"/>
    <x v="1"/>
    <x v="2"/>
    <x v="351"/>
    <x v="0"/>
    <x v="2"/>
    <x v="0"/>
    <x v="1"/>
  </r>
  <r>
    <x v="1398"/>
    <x v="26"/>
    <x v="0"/>
    <x v="5"/>
    <x v="2"/>
    <x v="1"/>
    <x v="2"/>
    <x v="52"/>
    <x v="1"/>
    <x v="3"/>
    <x v="6"/>
    <x v="1"/>
  </r>
  <r>
    <x v="655"/>
    <x v="27"/>
    <x v="0"/>
    <x v="6"/>
    <x v="3"/>
    <x v="2"/>
    <x v="3"/>
    <x v="728"/>
    <x v="1"/>
    <x v="2"/>
    <x v="0"/>
    <x v="1"/>
  </r>
  <r>
    <x v="2170"/>
    <x v="28"/>
    <x v="0"/>
    <x v="1"/>
    <x v="1"/>
    <x v="2"/>
    <x v="1"/>
    <x v="345"/>
    <x v="1"/>
    <x v="2"/>
    <x v="6"/>
    <x v="1"/>
  </r>
  <r>
    <x v="1069"/>
    <x v="29"/>
    <x v="0"/>
    <x v="2"/>
    <x v="3"/>
    <x v="0"/>
    <x v="3"/>
    <x v="1176"/>
    <x v="0"/>
    <x v="2"/>
    <x v="5"/>
    <x v="1"/>
  </r>
  <r>
    <x v="1329"/>
    <x v="30"/>
    <x v="0"/>
    <x v="3"/>
    <x v="2"/>
    <x v="1"/>
    <x v="2"/>
    <x v="325"/>
    <x v="1"/>
    <x v="2"/>
    <x v="3"/>
    <x v="1"/>
  </r>
  <r>
    <x v="2253"/>
    <x v="31"/>
    <x v="0"/>
    <x v="4"/>
    <x v="2"/>
    <x v="1"/>
    <x v="2"/>
    <x v="1424"/>
    <x v="0"/>
    <x v="1"/>
    <x v="6"/>
    <x v="0"/>
  </r>
  <r>
    <x v="1190"/>
    <x v="32"/>
    <x v="0"/>
    <x v="0"/>
    <x v="2"/>
    <x v="2"/>
    <x v="2"/>
    <x v="313"/>
    <x v="0"/>
    <x v="3"/>
    <x v="3"/>
    <x v="1"/>
  </r>
  <r>
    <x v="1565"/>
    <x v="33"/>
    <x v="0"/>
    <x v="6"/>
    <x v="2"/>
    <x v="0"/>
    <x v="2"/>
    <x v="591"/>
    <x v="1"/>
    <x v="3"/>
    <x v="3"/>
    <x v="1"/>
  </r>
  <r>
    <x v="1187"/>
    <x v="34"/>
    <x v="0"/>
    <x v="0"/>
    <x v="3"/>
    <x v="1"/>
    <x v="3"/>
    <x v="939"/>
    <x v="0"/>
    <x v="2"/>
    <x v="6"/>
    <x v="1"/>
  </r>
  <r>
    <x v="2176"/>
    <x v="35"/>
    <x v="0"/>
    <x v="5"/>
    <x v="2"/>
    <x v="0"/>
    <x v="2"/>
    <x v="185"/>
    <x v="0"/>
    <x v="2"/>
    <x v="1"/>
    <x v="1"/>
  </r>
  <r>
    <x v="1002"/>
    <x v="36"/>
    <x v="0"/>
    <x v="1"/>
    <x v="3"/>
    <x v="0"/>
    <x v="3"/>
    <x v="305"/>
    <x v="1"/>
    <x v="3"/>
    <x v="3"/>
    <x v="1"/>
  </r>
  <r>
    <x v="2296"/>
    <x v="37"/>
    <x v="0"/>
    <x v="5"/>
    <x v="2"/>
    <x v="2"/>
    <x v="2"/>
    <x v="256"/>
    <x v="1"/>
    <x v="2"/>
    <x v="0"/>
    <x v="1"/>
  </r>
  <r>
    <x v="2344"/>
    <x v="38"/>
    <x v="0"/>
    <x v="5"/>
    <x v="2"/>
    <x v="0"/>
    <x v="2"/>
    <x v="300"/>
    <x v="1"/>
    <x v="3"/>
    <x v="6"/>
    <x v="1"/>
  </r>
  <r>
    <x v="2141"/>
    <x v="39"/>
    <x v="0"/>
    <x v="1"/>
    <x v="2"/>
    <x v="3"/>
    <x v="2"/>
    <x v="250"/>
    <x v="1"/>
    <x v="2"/>
    <x v="2"/>
    <x v="1"/>
  </r>
  <r>
    <x v="2110"/>
    <x v="40"/>
    <x v="0"/>
    <x v="4"/>
    <x v="2"/>
    <x v="0"/>
    <x v="2"/>
    <x v="1329"/>
    <x v="0"/>
    <x v="1"/>
    <x v="5"/>
    <x v="0"/>
  </r>
  <r>
    <x v="1665"/>
    <x v="41"/>
    <x v="0"/>
    <x v="2"/>
    <x v="3"/>
    <x v="3"/>
    <x v="3"/>
    <x v="1481"/>
    <x v="0"/>
    <x v="2"/>
    <x v="4"/>
    <x v="0"/>
  </r>
  <r>
    <x v="2494"/>
    <x v="42"/>
    <x v="0"/>
    <x v="1"/>
    <x v="1"/>
    <x v="0"/>
    <x v="1"/>
    <x v="54"/>
    <x v="0"/>
    <x v="2"/>
    <x v="6"/>
    <x v="1"/>
  </r>
  <r>
    <x v="1965"/>
    <x v="43"/>
    <x v="0"/>
    <x v="7"/>
    <x v="1"/>
    <x v="1"/>
    <x v="1"/>
    <x v="160"/>
    <x v="0"/>
    <x v="2"/>
    <x v="4"/>
    <x v="1"/>
  </r>
  <r>
    <x v="980"/>
    <x v="44"/>
    <x v="0"/>
    <x v="5"/>
    <x v="2"/>
    <x v="1"/>
    <x v="2"/>
    <x v="41"/>
    <x v="1"/>
    <x v="3"/>
    <x v="1"/>
    <x v="1"/>
  </r>
  <r>
    <x v="2367"/>
    <x v="45"/>
    <x v="0"/>
    <x v="6"/>
    <x v="3"/>
    <x v="0"/>
    <x v="3"/>
    <x v="398"/>
    <x v="1"/>
    <x v="2"/>
    <x v="1"/>
    <x v="1"/>
  </r>
  <r>
    <x v="1970"/>
    <x v="46"/>
    <x v="0"/>
    <x v="3"/>
    <x v="2"/>
    <x v="1"/>
    <x v="2"/>
    <x v="377"/>
    <x v="0"/>
    <x v="2"/>
    <x v="1"/>
    <x v="1"/>
  </r>
  <r>
    <x v="701"/>
    <x v="47"/>
    <x v="0"/>
    <x v="1"/>
    <x v="2"/>
    <x v="0"/>
    <x v="2"/>
    <x v="476"/>
    <x v="0"/>
    <x v="2"/>
    <x v="3"/>
    <x v="1"/>
  </r>
  <r>
    <x v="1448"/>
    <x v="48"/>
    <x v="0"/>
    <x v="5"/>
    <x v="2"/>
    <x v="3"/>
    <x v="2"/>
    <x v="73"/>
    <x v="0"/>
    <x v="2"/>
    <x v="1"/>
    <x v="1"/>
  </r>
  <r>
    <x v="1762"/>
    <x v="49"/>
    <x v="0"/>
    <x v="1"/>
    <x v="1"/>
    <x v="2"/>
    <x v="1"/>
    <x v="71"/>
    <x v="0"/>
    <x v="1"/>
    <x v="0"/>
    <x v="1"/>
  </r>
  <r>
    <x v="235"/>
    <x v="50"/>
    <x v="0"/>
    <x v="4"/>
    <x v="2"/>
    <x v="1"/>
    <x v="2"/>
    <x v="1444"/>
    <x v="0"/>
    <x v="1"/>
    <x v="5"/>
    <x v="0"/>
  </r>
  <r>
    <x v="1152"/>
    <x v="51"/>
    <x v="0"/>
    <x v="5"/>
    <x v="1"/>
    <x v="2"/>
    <x v="1"/>
    <x v="246"/>
    <x v="1"/>
    <x v="3"/>
    <x v="0"/>
    <x v="1"/>
  </r>
  <r>
    <x v="1688"/>
    <x v="52"/>
    <x v="0"/>
    <x v="5"/>
    <x v="2"/>
    <x v="0"/>
    <x v="2"/>
    <x v="58"/>
    <x v="0"/>
    <x v="2"/>
    <x v="5"/>
    <x v="1"/>
  </r>
  <r>
    <x v="90"/>
    <x v="53"/>
    <x v="0"/>
    <x v="5"/>
    <x v="2"/>
    <x v="0"/>
    <x v="2"/>
    <x v="32"/>
    <x v="1"/>
    <x v="1"/>
    <x v="1"/>
    <x v="1"/>
  </r>
  <r>
    <x v="1179"/>
    <x v="54"/>
    <x v="0"/>
    <x v="5"/>
    <x v="3"/>
    <x v="0"/>
    <x v="3"/>
    <x v="208"/>
    <x v="1"/>
    <x v="2"/>
    <x v="5"/>
    <x v="1"/>
  </r>
  <r>
    <x v="1700"/>
    <x v="55"/>
    <x v="0"/>
    <x v="6"/>
    <x v="1"/>
    <x v="2"/>
    <x v="1"/>
    <x v="677"/>
    <x v="1"/>
    <x v="3"/>
    <x v="4"/>
    <x v="1"/>
  </r>
  <r>
    <x v="408"/>
    <x v="56"/>
    <x v="0"/>
    <x v="2"/>
    <x v="3"/>
    <x v="1"/>
    <x v="3"/>
    <x v="1480"/>
    <x v="0"/>
    <x v="2"/>
    <x v="0"/>
    <x v="0"/>
  </r>
  <r>
    <x v="702"/>
    <x v="57"/>
    <x v="0"/>
    <x v="0"/>
    <x v="1"/>
    <x v="3"/>
    <x v="1"/>
    <x v="102"/>
    <x v="0"/>
    <x v="2"/>
    <x v="3"/>
    <x v="1"/>
  </r>
  <r>
    <x v="104"/>
    <x v="58"/>
    <x v="0"/>
    <x v="3"/>
    <x v="3"/>
    <x v="2"/>
    <x v="3"/>
    <x v="880"/>
    <x v="1"/>
    <x v="2"/>
    <x v="6"/>
    <x v="1"/>
  </r>
  <r>
    <x v="1261"/>
    <x v="59"/>
    <x v="0"/>
    <x v="0"/>
    <x v="2"/>
    <x v="1"/>
    <x v="2"/>
    <x v="274"/>
    <x v="0"/>
    <x v="2"/>
    <x v="3"/>
    <x v="1"/>
  </r>
  <r>
    <x v="317"/>
    <x v="60"/>
    <x v="0"/>
    <x v="5"/>
    <x v="2"/>
    <x v="0"/>
    <x v="2"/>
    <x v="73"/>
    <x v="1"/>
    <x v="3"/>
    <x v="3"/>
    <x v="1"/>
  </r>
  <r>
    <x v="1902"/>
    <x v="61"/>
    <x v="0"/>
    <x v="1"/>
    <x v="2"/>
    <x v="0"/>
    <x v="2"/>
    <x v="266"/>
    <x v="1"/>
    <x v="2"/>
    <x v="5"/>
    <x v="1"/>
  </r>
  <r>
    <x v="35"/>
    <x v="62"/>
    <x v="0"/>
    <x v="5"/>
    <x v="2"/>
    <x v="0"/>
    <x v="2"/>
    <x v="162"/>
    <x v="1"/>
    <x v="2"/>
    <x v="6"/>
    <x v="1"/>
  </r>
  <r>
    <x v="667"/>
    <x v="63"/>
    <x v="0"/>
    <x v="4"/>
    <x v="2"/>
    <x v="0"/>
    <x v="2"/>
    <x v="929"/>
    <x v="0"/>
    <x v="2"/>
    <x v="1"/>
    <x v="1"/>
  </r>
  <r>
    <x v="1704"/>
    <x v="64"/>
    <x v="0"/>
    <x v="5"/>
    <x v="2"/>
    <x v="0"/>
    <x v="2"/>
    <x v="54"/>
    <x v="1"/>
    <x v="2"/>
    <x v="1"/>
    <x v="1"/>
  </r>
  <r>
    <x v="582"/>
    <x v="65"/>
    <x v="0"/>
    <x v="5"/>
    <x v="2"/>
    <x v="0"/>
    <x v="2"/>
    <x v="238"/>
    <x v="1"/>
    <x v="2"/>
    <x v="3"/>
    <x v="1"/>
  </r>
  <r>
    <x v="674"/>
    <x v="66"/>
    <x v="0"/>
    <x v="5"/>
    <x v="1"/>
    <x v="0"/>
    <x v="1"/>
    <x v="45"/>
    <x v="1"/>
    <x v="3"/>
    <x v="5"/>
    <x v="1"/>
  </r>
  <r>
    <x v="1148"/>
    <x v="67"/>
    <x v="0"/>
    <x v="2"/>
    <x v="2"/>
    <x v="0"/>
    <x v="2"/>
    <x v="1384"/>
    <x v="0"/>
    <x v="1"/>
    <x v="1"/>
    <x v="0"/>
  </r>
  <r>
    <x v="59"/>
    <x v="68"/>
    <x v="0"/>
    <x v="1"/>
    <x v="3"/>
    <x v="2"/>
    <x v="3"/>
    <x v="673"/>
    <x v="1"/>
    <x v="3"/>
    <x v="1"/>
    <x v="1"/>
  </r>
  <r>
    <x v="2386"/>
    <x v="69"/>
    <x v="0"/>
    <x v="5"/>
    <x v="2"/>
    <x v="1"/>
    <x v="2"/>
    <x v="73"/>
    <x v="1"/>
    <x v="2"/>
    <x v="1"/>
    <x v="1"/>
  </r>
  <r>
    <x v="1677"/>
    <x v="70"/>
    <x v="0"/>
    <x v="0"/>
    <x v="1"/>
    <x v="2"/>
    <x v="1"/>
    <x v="398"/>
    <x v="0"/>
    <x v="3"/>
    <x v="6"/>
    <x v="1"/>
  </r>
  <r>
    <x v="167"/>
    <x v="71"/>
    <x v="0"/>
    <x v="0"/>
    <x v="2"/>
    <x v="1"/>
    <x v="2"/>
    <x v="1247"/>
    <x v="0"/>
    <x v="3"/>
    <x v="2"/>
    <x v="1"/>
  </r>
  <r>
    <x v="2311"/>
    <x v="72"/>
    <x v="0"/>
    <x v="4"/>
    <x v="2"/>
    <x v="1"/>
    <x v="2"/>
    <x v="1458"/>
    <x v="0"/>
    <x v="2"/>
    <x v="0"/>
    <x v="0"/>
  </r>
  <r>
    <x v="803"/>
    <x v="73"/>
    <x v="0"/>
    <x v="5"/>
    <x v="2"/>
    <x v="2"/>
    <x v="2"/>
    <x v="113"/>
    <x v="1"/>
    <x v="2"/>
    <x v="6"/>
    <x v="1"/>
  </r>
  <r>
    <x v="1783"/>
    <x v="74"/>
    <x v="0"/>
    <x v="2"/>
    <x v="3"/>
    <x v="0"/>
    <x v="3"/>
    <x v="1476"/>
    <x v="1"/>
    <x v="1"/>
    <x v="5"/>
    <x v="0"/>
  </r>
  <r>
    <x v="138"/>
    <x v="75"/>
    <x v="0"/>
    <x v="5"/>
    <x v="2"/>
    <x v="2"/>
    <x v="2"/>
    <x v="36"/>
    <x v="1"/>
    <x v="3"/>
    <x v="2"/>
    <x v="1"/>
  </r>
  <r>
    <x v="2018"/>
    <x v="76"/>
    <x v="0"/>
    <x v="2"/>
    <x v="2"/>
    <x v="0"/>
    <x v="2"/>
    <x v="1337"/>
    <x v="0"/>
    <x v="2"/>
    <x v="6"/>
    <x v="0"/>
  </r>
  <r>
    <x v="385"/>
    <x v="77"/>
    <x v="0"/>
    <x v="6"/>
    <x v="2"/>
    <x v="0"/>
    <x v="2"/>
    <x v="596"/>
    <x v="1"/>
    <x v="3"/>
    <x v="2"/>
    <x v="1"/>
  </r>
  <r>
    <x v="66"/>
    <x v="78"/>
    <x v="0"/>
    <x v="1"/>
    <x v="0"/>
    <x v="0"/>
    <x v="0"/>
    <x v="128"/>
    <x v="0"/>
    <x v="3"/>
    <x v="3"/>
    <x v="1"/>
  </r>
  <r>
    <x v="1406"/>
    <x v="79"/>
    <x v="0"/>
    <x v="3"/>
    <x v="2"/>
    <x v="3"/>
    <x v="2"/>
    <x v="133"/>
    <x v="1"/>
    <x v="2"/>
    <x v="4"/>
    <x v="1"/>
  </r>
  <r>
    <x v="1381"/>
    <x v="80"/>
    <x v="0"/>
    <x v="5"/>
    <x v="2"/>
    <x v="0"/>
    <x v="2"/>
    <x v="293"/>
    <x v="1"/>
    <x v="3"/>
    <x v="6"/>
    <x v="1"/>
  </r>
  <r>
    <x v="432"/>
    <x v="81"/>
    <x v="0"/>
    <x v="2"/>
    <x v="3"/>
    <x v="0"/>
    <x v="3"/>
    <x v="1208"/>
    <x v="0"/>
    <x v="2"/>
    <x v="1"/>
    <x v="1"/>
  </r>
  <r>
    <x v="791"/>
    <x v="82"/>
    <x v="0"/>
    <x v="5"/>
    <x v="3"/>
    <x v="0"/>
    <x v="3"/>
    <x v="47"/>
    <x v="0"/>
    <x v="2"/>
    <x v="5"/>
    <x v="1"/>
  </r>
  <r>
    <x v="1627"/>
    <x v="83"/>
    <x v="0"/>
    <x v="2"/>
    <x v="2"/>
    <x v="1"/>
    <x v="2"/>
    <x v="1196"/>
    <x v="1"/>
    <x v="2"/>
    <x v="3"/>
    <x v="1"/>
  </r>
  <r>
    <x v="33"/>
    <x v="84"/>
    <x v="0"/>
    <x v="0"/>
    <x v="3"/>
    <x v="1"/>
    <x v="3"/>
    <x v="1351"/>
    <x v="0"/>
    <x v="2"/>
    <x v="2"/>
    <x v="1"/>
  </r>
  <r>
    <x v="2231"/>
    <x v="85"/>
    <x v="0"/>
    <x v="1"/>
    <x v="2"/>
    <x v="1"/>
    <x v="2"/>
    <x v="510"/>
    <x v="1"/>
    <x v="1"/>
    <x v="6"/>
    <x v="1"/>
  </r>
  <r>
    <x v="429"/>
    <x v="86"/>
    <x v="0"/>
    <x v="0"/>
    <x v="3"/>
    <x v="0"/>
    <x v="3"/>
    <x v="1389"/>
    <x v="1"/>
    <x v="2"/>
    <x v="2"/>
    <x v="1"/>
  </r>
  <r>
    <x v="1585"/>
    <x v="87"/>
    <x v="0"/>
    <x v="2"/>
    <x v="3"/>
    <x v="1"/>
    <x v="3"/>
    <x v="1464"/>
    <x v="0"/>
    <x v="3"/>
    <x v="6"/>
    <x v="1"/>
  </r>
  <r>
    <x v="61"/>
    <x v="88"/>
    <x v="0"/>
    <x v="1"/>
    <x v="1"/>
    <x v="2"/>
    <x v="1"/>
    <x v="921"/>
    <x v="0"/>
    <x v="2"/>
    <x v="0"/>
    <x v="0"/>
  </r>
  <r>
    <x v="2447"/>
    <x v="89"/>
    <x v="0"/>
    <x v="4"/>
    <x v="2"/>
    <x v="0"/>
    <x v="2"/>
    <x v="456"/>
    <x v="0"/>
    <x v="3"/>
    <x v="3"/>
    <x v="1"/>
  </r>
  <r>
    <x v="2067"/>
    <x v="90"/>
    <x v="0"/>
    <x v="5"/>
    <x v="3"/>
    <x v="0"/>
    <x v="3"/>
    <x v="474"/>
    <x v="1"/>
    <x v="2"/>
    <x v="0"/>
    <x v="1"/>
  </r>
  <r>
    <x v="1930"/>
    <x v="91"/>
    <x v="0"/>
    <x v="6"/>
    <x v="2"/>
    <x v="1"/>
    <x v="2"/>
    <x v="370"/>
    <x v="1"/>
    <x v="3"/>
    <x v="5"/>
    <x v="1"/>
  </r>
  <r>
    <x v="2395"/>
    <x v="92"/>
    <x v="0"/>
    <x v="5"/>
    <x v="2"/>
    <x v="2"/>
    <x v="2"/>
    <x v="73"/>
    <x v="0"/>
    <x v="3"/>
    <x v="1"/>
    <x v="1"/>
  </r>
  <r>
    <x v="1731"/>
    <x v="93"/>
    <x v="0"/>
    <x v="0"/>
    <x v="2"/>
    <x v="0"/>
    <x v="2"/>
    <x v="925"/>
    <x v="0"/>
    <x v="2"/>
    <x v="5"/>
    <x v="1"/>
  </r>
  <r>
    <x v="1719"/>
    <x v="94"/>
    <x v="0"/>
    <x v="5"/>
    <x v="0"/>
    <x v="1"/>
    <x v="0"/>
    <x v="6"/>
    <x v="1"/>
    <x v="2"/>
    <x v="6"/>
    <x v="1"/>
  </r>
  <r>
    <x v="94"/>
    <x v="95"/>
    <x v="0"/>
    <x v="1"/>
    <x v="3"/>
    <x v="1"/>
    <x v="3"/>
    <x v="677"/>
    <x v="0"/>
    <x v="2"/>
    <x v="2"/>
    <x v="1"/>
  </r>
  <r>
    <x v="1671"/>
    <x v="96"/>
    <x v="0"/>
    <x v="6"/>
    <x v="0"/>
    <x v="0"/>
    <x v="0"/>
    <x v="214"/>
    <x v="0"/>
    <x v="2"/>
    <x v="6"/>
    <x v="1"/>
  </r>
  <r>
    <x v="1293"/>
    <x v="97"/>
    <x v="0"/>
    <x v="5"/>
    <x v="2"/>
    <x v="0"/>
    <x v="2"/>
    <x v="104"/>
    <x v="1"/>
    <x v="2"/>
    <x v="6"/>
    <x v="1"/>
  </r>
  <r>
    <x v="2016"/>
    <x v="98"/>
    <x v="0"/>
    <x v="6"/>
    <x v="2"/>
    <x v="0"/>
    <x v="2"/>
    <x v="320"/>
    <x v="1"/>
    <x v="2"/>
    <x v="3"/>
    <x v="1"/>
  </r>
  <r>
    <x v="2468"/>
    <x v="99"/>
    <x v="0"/>
    <x v="3"/>
    <x v="2"/>
    <x v="0"/>
    <x v="2"/>
    <x v="1256"/>
    <x v="0"/>
    <x v="3"/>
    <x v="3"/>
    <x v="1"/>
  </r>
  <r>
    <x v="1588"/>
    <x v="100"/>
    <x v="0"/>
    <x v="3"/>
    <x v="1"/>
    <x v="0"/>
    <x v="1"/>
    <x v="708"/>
    <x v="0"/>
    <x v="1"/>
    <x v="6"/>
    <x v="1"/>
  </r>
  <r>
    <x v="2238"/>
    <x v="101"/>
    <x v="0"/>
    <x v="5"/>
    <x v="3"/>
    <x v="0"/>
    <x v="3"/>
    <x v="231"/>
    <x v="1"/>
    <x v="2"/>
    <x v="6"/>
    <x v="1"/>
  </r>
  <r>
    <x v="740"/>
    <x v="102"/>
    <x v="0"/>
    <x v="6"/>
    <x v="3"/>
    <x v="1"/>
    <x v="3"/>
    <x v="569"/>
    <x v="0"/>
    <x v="2"/>
    <x v="0"/>
    <x v="1"/>
  </r>
  <r>
    <x v="732"/>
    <x v="103"/>
    <x v="0"/>
    <x v="5"/>
    <x v="2"/>
    <x v="0"/>
    <x v="2"/>
    <x v="228"/>
    <x v="1"/>
    <x v="3"/>
    <x v="4"/>
    <x v="1"/>
  </r>
  <r>
    <x v="2479"/>
    <x v="104"/>
    <x v="0"/>
    <x v="0"/>
    <x v="1"/>
    <x v="0"/>
    <x v="1"/>
    <x v="655"/>
    <x v="0"/>
    <x v="2"/>
    <x v="3"/>
    <x v="1"/>
  </r>
  <r>
    <x v="1508"/>
    <x v="105"/>
    <x v="0"/>
    <x v="1"/>
    <x v="3"/>
    <x v="0"/>
    <x v="3"/>
    <x v="469"/>
    <x v="1"/>
    <x v="3"/>
    <x v="3"/>
    <x v="1"/>
  </r>
  <r>
    <x v="690"/>
    <x v="106"/>
    <x v="0"/>
    <x v="1"/>
    <x v="1"/>
    <x v="0"/>
    <x v="1"/>
    <x v="182"/>
    <x v="0"/>
    <x v="2"/>
    <x v="6"/>
    <x v="1"/>
  </r>
  <r>
    <x v="2108"/>
    <x v="107"/>
    <x v="0"/>
    <x v="2"/>
    <x v="2"/>
    <x v="1"/>
    <x v="2"/>
    <x v="1272"/>
    <x v="0"/>
    <x v="1"/>
    <x v="6"/>
    <x v="1"/>
  </r>
  <r>
    <x v="212"/>
    <x v="108"/>
    <x v="0"/>
    <x v="2"/>
    <x v="1"/>
    <x v="3"/>
    <x v="1"/>
    <x v="978"/>
    <x v="0"/>
    <x v="1"/>
    <x v="4"/>
    <x v="0"/>
  </r>
  <r>
    <x v="494"/>
    <x v="109"/>
    <x v="0"/>
    <x v="3"/>
    <x v="2"/>
    <x v="0"/>
    <x v="2"/>
    <x v="480"/>
    <x v="0"/>
    <x v="2"/>
    <x v="2"/>
    <x v="1"/>
  </r>
  <r>
    <x v="2113"/>
    <x v="110"/>
    <x v="0"/>
    <x v="6"/>
    <x v="2"/>
    <x v="1"/>
    <x v="2"/>
    <x v="184"/>
    <x v="0"/>
    <x v="3"/>
    <x v="1"/>
    <x v="1"/>
  </r>
  <r>
    <x v="1003"/>
    <x v="111"/>
    <x v="0"/>
    <x v="3"/>
    <x v="3"/>
    <x v="1"/>
    <x v="3"/>
    <x v="1078"/>
    <x v="1"/>
    <x v="3"/>
    <x v="4"/>
    <x v="1"/>
  </r>
  <r>
    <x v="2029"/>
    <x v="112"/>
    <x v="0"/>
    <x v="7"/>
    <x v="1"/>
    <x v="2"/>
    <x v="1"/>
    <x v="185"/>
    <x v="0"/>
    <x v="3"/>
    <x v="5"/>
    <x v="1"/>
  </r>
  <r>
    <x v="1046"/>
    <x v="113"/>
    <x v="0"/>
    <x v="4"/>
    <x v="2"/>
    <x v="1"/>
    <x v="2"/>
    <x v="1163"/>
    <x v="0"/>
    <x v="2"/>
    <x v="2"/>
    <x v="1"/>
  </r>
  <r>
    <x v="1733"/>
    <x v="114"/>
    <x v="0"/>
    <x v="3"/>
    <x v="2"/>
    <x v="0"/>
    <x v="2"/>
    <x v="476"/>
    <x v="0"/>
    <x v="2"/>
    <x v="4"/>
    <x v="1"/>
  </r>
  <r>
    <x v="1551"/>
    <x v="115"/>
    <x v="0"/>
    <x v="5"/>
    <x v="2"/>
    <x v="0"/>
    <x v="2"/>
    <x v="97"/>
    <x v="1"/>
    <x v="3"/>
    <x v="5"/>
    <x v="1"/>
  </r>
  <r>
    <x v="839"/>
    <x v="116"/>
    <x v="0"/>
    <x v="5"/>
    <x v="3"/>
    <x v="0"/>
    <x v="3"/>
    <x v="80"/>
    <x v="1"/>
    <x v="2"/>
    <x v="1"/>
    <x v="1"/>
  </r>
  <r>
    <x v="1840"/>
    <x v="117"/>
    <x v="0"/>
    <x v="5"/>
    <x v="2"/>
    <x v="1"/>
    <x v="2"/>
    <x v="45"/>
    <x v="1"/>
    <x v="3"/>
    <x v="2"/>
    <x v="1"/>
  </r>
  <r>
    <x v="868"/>
    <x v="118"/>
    <x v="0"/>
    <x v="3"/>
    <x v="2"/>
    <x v="1"/>
    <x v="2"/>
    <x v="1212"/>
    <x v="1"/>
    <x v="1"/>
    <x v="2"/>
    <x v="1"/>
  </r>
  <r>
    <x v="2422"/>
    <x v="119"/>
    <x v="0"/>
    <x v="0"/>
    <x v="2"/>
    <x v="2"/>
    <x v="2"/>
    <x v="1048"/>
    <x v="0"/>
    <x v="3"/>
    <x v="2"/>
    <x v="1"/>
  </r>
  <r>
    <x v="511"/>
    <x v="120"/>
    <x v="0"/>
    <x v="0"/>
    <x v="3"/>
    <x v="0"/>
    <x v="3"/>
    <x v="1145"/>
    <x v="0"/>
    <x v="2"/>
    <x v="3"/>
    <x v="1"/>
  </r>
  <r>
    <x v="1442"/>
    <x v="121"/>
    <x v="0"/>
    <x v="3"/>
    <x v="2"/>
    <x v="1"/>
    <x v="2"/>
    <x v="1018"/>
    <x v="0"/>
    <x v="2"/>
    <x v="2"/>
    <x v="1"/>
  </r>
  <r>
    <x v="1765"/>
    <x v="122"/>
    <x v="0"/>
    <x v="1"/>
    <x v="2"/>
    <x v="3"/>
    <x v="2"/>
    <x v="551"/>
    <x v="1"/>
    <x v="3"/>
    <x v="2"/>
    <x v="1"/>
  </r>
  <r>
    <x v="1597"/>
    <x v="123"/>
    <x v="0"/>
    <x v="0"/>
    <x v="2"/>
    <x v="0"/>
    <x v="2"/>
    <x v="716"/>
    <x v="0"/>
    <x v="2"/>
    <x v="4"/>
    <x v="1"/>
  </r>
  <r>
    <x v="69"/>
    <x v="124"/>
    <x v="0"/>
    <x v="5"/>
    <x v="2"/>
    <x v="2"/>
    <x v="2"/>
    <x v="206"/>
    <x v="1"/>
    <x v="3"/>
    <x v="3"/>
    <x v="1"/>
  </r>
  <r>
    <x v="700"/>
    <x v="125"/>
    <x v="0"/>
    <x v="0"/>
    <x v="3"/>
    <x v="1"/>
    <x v="3"/>
    <x v="1276"/>
    <x v="0"/>
    <x v="2"/>
    <x v="4"/>
    <x v="1"/>
  </r>
  <r>
    <x v="1314"/>
    <x v="126"/>
    <x v="0"/>
    <x v="2"/>
    <x v="3"/>
    <x v="0"/>
    <x v="3"/>
    <x v="1105"/>
    <x v="1"/>
    <x v="2"/>
    <x v="6"/>
    <x v="1"/>
  </r>
  <r>
    <x v="762"/>
    <x v="127"/>
    <x v="0"/>
    <x v="5"/>
    <x v="1"/>
    <x v="0"/>
    <x v="1"/>
    <x v="8"/>
    <x v="1"/>
    <x v="3"/>
    <x v="4"/>
    <x v="1"/>
  </r>
  <r>
    <x v="370"/>
    <x v="128"/>
    <x v="0"/>
    <x v="5"/>
    <x v="2"/>
    <x v="0"/>
    <x v="2"/>
    <x v="91"/>
    <x v="1"/>
    <x v="3"/>
    <x v="4"/>
    <x v="1"/>
  </r>
  <r>
    <x v="2139"/>
    <x v="129"/>
    <x v="0"/>
    <x v="2"/>
    <x v="3"/>
    <x v="0"/>
    <x v="3"/>
    <x v="983"/>
    <x v="0"/>
    <x v="3"/>
    <x v="3"/>
    <x v="1"/>
  </r>
  <r>
    <x v="1590"/>
    <x v="130"/>
    <x v="0"/>
    <x v="0"/>
    <x v="3"/>
    <x v="0"/>
    <x v="3"/>
    <x v="598"/>
    <x v="1"/>
    <x v="2"/>
    <x v="4"/>
    <x v="1"/>
  </r>
  <r>
    <x v="220"/>
    <x v="131"/>
    <x v="0"/>
    <x v="4"/>
    <x v="1"/>
    <x v="2"/>
    <x v="1"/>
    <x v="316"/>
    <x v="0"/>
    <x v="3"/>
    <x v="2"/>
    <x v="1"/>
  </r>
  <r>
    <x v="1982"/>
    <x v="132"/>
    <x v="0"/>
    <x v="5"/>
    <x v="2"/>
    <x v="0"/>
    <x v="2"/>
    <x v="140"/>
    <x v="1"/>
    <x v="2"/>
    <x v="3"/>
    <x v="1"/>
  </r>
  <r>
    <x v="1287"/>
    <x v="133"/>
    <x v="0"/>
    <x v="5"/>
    <x v="2"/>
    <x v="2"/>
    <x v="2"/>
    <x v="186"/>
    <x v="0"/>
    <x v="3"/>
    <x v="4"/>
    <x v="1"/>
  </r>
  <r>
    <x v="1791"/>
    <x v="134"/>
    <x v="0"/>
    <x v="2"/>
    <x v="2"/>
    <x v="2"/>
    <x v="2"/>
    <x v="1453"/>
    <x v="0"/>
    <x v="2"/>
    <x v="4"/>
    <x v="0"/>
  </r>
  <r>
    <x v="158"/>
    <x v="135"/>
    <x v="0"/>
    <x v="5"/>
    <x v="1"/>
    <x v="3"/>
    <x v="1"/>
    <x v="84"/>
    <x v="1"/>
    <x v="3"/>
    <x v="2"/>
    <x v="1"/>
  </r>
  <r>
    <x v="459"/>
    <x v="136"/>
    <x v="0"/>
    <x v="2"/>
    <x v="2"/>
    <x v="0"/>
    <x v="2"/>
    <x v="1151"/>
    <x v="0"/>
    <x v="2"/>
    <x v="2"/>
    <x v="1"/>
  </r>
  <r>
    <x v="1764"/>
    <x v="137"/>
    <x v="0"/>
    <x v="3"/>
    <x v="2"/>
    <x v="2"/>
    <x v="2"/>
    <x v="551"/>
    <x v="1"/>
    <x v="3"/>
    <x v="5"/>
    <x v="1"/>
  </r>
  <r>
    <x v="131"/>
    <x v="138"/>
    <x v="0"/>
    <x v="1"/>
    <x v="2"/>
    <x v="0"/>
    <x v="2"/>
    <x v="84"/>
    <x v="1"/>
    <x v="3"/>
    <x v="3"/>
    <x v="1"/>
  </r>
  <r>
    <x v="714"/>
    <x v="139"/>
    <x v="0"/>
    <x v="1"/>
    <x v="2"/>
    <x v="2"/>
    <x v="2"/>
    <x v="857"/>
    <x v="0"/>
    <x v="2"/>
    <x v="5"/>
    <x v="1"/>
  </r>
  <r>
    <x v="686"/>
    <x v="140"/>
    <x v="0"/>
    <x v="5"/>
    <x v="3"/>
    <x v="0"/>
    <x v="3"/>
    <x v="256"/>
    <x v="1"/>
    <x v="2"/>
    <x v="3"/>
    <x v="1"/>
  </r>
  <r>
    <x v="297"/>
    <x v="141"/>
    <x v="0"/>
    <x v="2"/>
    <x v="1"/>
    <x v="3"/>
    <x v="1"/>
    <x v="272"/>
    <x v="1"/>
    <x v="3"/>
    <x v="5"/>
    <x v="1"/>
  </r>
  <r>
    <x v="2369"/>
    <x v="142"/>
    <x v="0"/>
    <x v="5"/>
    <x v="3"/>
    <x v="0"/>
    <x v="3"/>
    <x v="269"/>
    <x v="1"/>
    <x v="2"/>
    <x v="6"/>
    <x v="1"/>
  </r>
  <r>
    <x v="1333"/>
    <x v="143"/>
    <x v="0"/>
    <x v="5"/>
    <x v="2"/>
    <x v="3"/>
    <x v="2"/>
    <x v="229"/>
    <x v="0"/>
    <x v="2"/>
    <x v="2"/>
    <x v="1"/>
  </r>
  <r>
    <x v="852"/>
    <x v="144"/>
    <x v="0"/>
    <x v="5"/>
    <x v="2"/>
    <x v="0"/>
    <x v="2"/>
    <x v="43"/>
    <x v="0"/>
    <x v="2"/>
    <x v="5"/>
    <x v="1"/>
  </r>
  <r>
    <x v="1169"/>
    <x v="145"/>
    <x v="0"/>
    <x v="0"/>
    <x v="2"/>
    <x v="2"/>
    <x v="2"/>
    <x v="1005"/>
    <x v="0"/>
    <x v="1"/>
    <x v="1"/>
    <x v="1"/>
  </r>
  <r>
    <x v="1156"/>
    <x v="146"/>
    <x v="0"/>
    <x v="5"/>
    <x v="2"/>
    <x v="0"/>
    <x v="2"/>
    <x v="463"/>
    <x v="1"/>
    <x v="3"/>
    <x v="2"/>
    <x v="1"/>
  </r>
  <r>
    <x v="2247"/>
    <x v="147"/>
    <x v="0"/>
    <x v="2"/>
    <x v="2"/>
    <x v="0"/>
    <x v="2"/>
    <x v="555"/>
    <x v="0"/>
    <x v="2"/>
    <x v="1"/>
    <x v="1"/>
  </r>
  <r>
    <x v="1962"/>
    <x v="148"/>
    <x v="0"/>
    <x v="1"/>
    <x v="1"/>
    <x v="1"/>
    <x v="1"/>
    <x v="373"/>
    <x v="1"/>
    <x v="3"/>
    <x v="5"/>
    <x v="1"/>
  </r>
  <r>
    <x v="2421"/>
    <x v="149"/>
    <x v="0"/>
    <x v="6"/>
    <x v="1"/>
    <x v="1"/>
    <x v="1"/>
    <x v="222"/>
    <x v="0"/>
    <x v="2"/>
    <x v="5"/>
    <x v="1"/>
  </r>
  <r>
    <x v="1348"/>
    <x v="150"/>
    <x v="0"/>
    <x v="5"/>
    <x v="2"/>
    <x v="2"/>
    <x v="2"/>
    <x v="209"/>
    <x v="1"/>
    <x v="3"/>
    <x v="1"/>
    <x v="1"/>
  </r>
  <r>
    <x v="484"/>
    <x v="151"/>
    <x v="0"/>
    <x v="1"/>
    <x v="2"/>
    <x v="2"/>
    <x v="2"/>
    <x v="979"/>
    <x v="1"/>
    <x v="2"/>
    <x v="6"/>
    <x v="1"/>
  </r>
  <r>
    <x v="1629"/>
    <x v="152"/>
    <x v="0"/>
    <x v="5"/>
    <x v="2"/>
    <x v="0"/>
    <x v="2"/>
    <x v="117"/>
    <x v="1"/>
    <x v="3"/>
    <x v="5"/>
    <x v="1"/>
  </r>
  <r>
    <x v="458"/>
    <x v="153"/>
    <x v="0"/>
    <x v="0"/>
    <x v="3"/>
    <x v="0"/>
    <x v="3"/>
    <x v="993"/>
    <x v="0"/>
    <x v="3"/>
    <x v="4"/>
    <x v="1"/>
  </r>
  <r>
    <x v="2332"/>
    <x v="154"/>
    <x v="0"/>
    <x v="1"/>
    <x v="3"/>
    <x v="0"/>
    <x v="3"/>
    <x v="799"/>
    <x v="1"/>
    <x v="3"/>
    <x v="0"/>
    <x v="1"/>
  </r>
  <r>
    <x v="1866"/>
    <x v="155"/>
    <x v="0"/>
    <x v="0"/>
    <x v="2"/>
    <x v="1"/>
    <x v="2"/>
    <x v="256"/>
    <x v="1"/>
    <x v="3"/>
    <x v="2"/>
    <x v="1"/>
  </r>
  <r>
    <x v="783"/>
    <x v="156"/>
    <x v="0"/>
    <x v="0"/>
    <x v="2"/>
    <x v="2"/>
    <x v="2"/>
    <x v="1102"/>
    <x v="0"/>
    <x v="3"/>
    <x v="6"/>
    <x v="1"/>
  </r>
  <r>
    <x v="2254"/>
    <x v="157"/>
    <x v="0"/>
    <x v="3"/>
    <x v="3"/>
    <x v="0"/>
    <x v="3"/>
    <x v="792"/>
    <x v="1"/>
    <x v="1"/>
    <x v="0"/>
    <x v="1"/>
  </r>
  <r>
    <x v="833"/>
    <x v="158"/>
    <x v="0"/>
    <x v="5"/>
    <x v="2"/>
    <x v="0"/>
    <x v="2"/>
    <x v="148"/>
    <x v="0"/>
    <x v="3"/>
    <x v="4"/>
    <x v="1"/>
  </r>
  <r>
    <x v="1653"/>
    <x v="159"/>
    <x v="0"/>
    <x v="5"/>
    <x v="1"/>
    <x v="1"/>
    <x v="1"/>
    <x v="174"/>
    <x v="0"/>
    <x v="3"/>
    <x v="1"/>
    <x v="1"/>
  </r>
  <r>
    <x v="1459"/>
    <x v="160"/>
    <x v="0"/>
    <x v="1"/>
    <x v="2"/>
    <x v="1"/>
    <x v="2"/>
    <x v="582"/>
    <x v="1"/>
    <x v="3"/>
    <x v="3"/>
    <x v="1"/>
  </r>
  <r>
    <x v="179"/>
    <x v="161"/>
    <x v="0"/>
    <x v="2"/>
    <x v="1"/>
    <x v="1"/>
    <x v="1"/>
    <x v="976"/>
    <x v="1"/>
    <x v="1"/>
    <x v="5"/>
    <x v="0"/>
  </r>
  <r>
    <x v="843"/>
    <x v="162"/>
    <x v="0"/>
    <x v="0"/>
    <x v="2"/>
    <x v="2"/>
    <x v="2"/>
    <x v="1053"/>
    <x v="0"/>
    <x v="2"/>
    <x v="1"/>
    <x v="1"/>
  </r>
  <r>
    <x v="2241"/>
    <x v="163"/>
    <x v="0"/>
    <x v="2"/>
    <x v="2"/>
    <x v="3"/>
    <x v="2"/>
    <x v="1076"/>
    <x v="1"/>
    <x v="3"/>
    <x v="4"/>
    <x v="1"/>
  </r>
  <r>
    <x v="1632"/>
    <x v="164"/>
    <x v="0"/>
    <x v="3"/>
    <x v="1"/>
    <x v="2"/>
    <x v="1"/>
    <x v="1066"/>
    <x v="0"/>
    <x v="2"/>
    <x v="6"/>
    <x v="0"/>
  </r>
  <r>
    <x v="2184"/>
    <x v="165"/>
    <x v="0"/>
    <x v="5"/>
    <x v="2"/>
    <x v="2"/>
    <x v="2"/>
    <x v="401"/>
    <x v="1"/>
    <x v="3"/>
    <x v="2"/>
    <x v="1"/>
  </r>
  <r>
    <x v="827"/>
    <x v="166"/>
    <x v="0"/>
    <x v="1"/>
    <x v="3"/>
    <x v="0"/>
    <x v="3"/>
    <x v="926"/>
    <x v="1"/>
    <x v="1"/>
    <x v="4"/>
    <x v="1"/>
  </r>
  <r>
    <x v="68"/>
    <x v="167"/>
    <x v="0"/>
    <x v="4"/>
    <x v="1"/>
    <x v="0"/>
    <x v="1"/>
    <x v="1312"/>
    <x v="0"/>
    <x v="1"/>
    <x v="5"/>
    <x v="0"/>
  </r>
  <r>
    <x v="1016"/>
    <x v="168"/>
    <x v="0"/>
    <x v="5"/>
    <x v="2"/>
    <x v="0"/>
    <x v="2"/>
    <x v="283"/>
    <x v="1"/>
    <x v="3"/>
    <x v="2"/>
    <x v="1"/>
  </r>
  <r>
    <x v="2120"/>
    <x v="169"/>
    <x v="0"/>
    <x v="4"/>
    <x v="1"/>
    <x v="2"/>
    <x v="1"/>
    <x v="1216"/>
    <x v="0"/>
    <x v="2"/>
    <x v="3"/>
    <x v="0"/>
  </r>
  <r>
    <x v="928"/>
    <x v="170"/>
    <x v="0"/>
    <x v="5"/>
    <x v="3"/>
    <x v="0"/>
    <x v="3"/>
    <x v="309"/>
    <x v="1"/>
    <x v="2"/>
    <x v="4"/>
    <x v="1"/>
  </r>
  <r>
    <x v="867"/>
    <x v="171"/>
    <x v="0"/>
    <x v="0"/>
    <x v="2"/>
    <x v="0"/>
    <x v="2"/>
    <x v="824"/>
    <x v="0"/>
    <x v="3"/>
    <x v="5"/>
    <x v="1"/>
  </r>
  <r>
    <x v="2199"/>
    <x v="172"/>
    <x v="0"/>
    <x v="2"/>
    <x v="2"/>
    <x v="1"/>
    <x v="2"/>
    <x v="1392"/>
    <x v="0"/>
    <x v="0"/>
    <x v="6"/>
    <x v="0"/>
  </r>
  <r>
    <x v="1058"/>
    <x v="173"/>
    <x v="0"/>
    <x v="5"/>
    <x v="3"/>
    <x v="1"/>
    <x v="3"/>
    <x v="214"/>
    <x v="0"/>
    <x v="3"/>
    <x v="2"/>
    <x v="1"/>
  </r>
  <r>
    <x v="1523"/>
    <x v="174"/>
    <x v="0"/>
    <x v="2"/>
    <x v="2"/>
    <x v="3"/>
    <x v="2"/>
    <x v="509"/>
    <x v="0"/>
    <x v="2"/>
    <x v="4"/>
    <x v="1"/>
  </r>
  <r>
    <x v="1726"/>
    <x v="175"/>
    <x v="0"/>
    <x v="5"/>
    <x v="2"/>
    <x v="1"/>
    <x v="2"/>
    <x v="122"/>
    <x v="1"/>
    <x v="2"/>
    <x v="5"/>
    <x v="1"/>
  </r>
  <r>
    <x v="881"/>
    <x v="176"/>
    <x v="0"/>
    <x v="0"/>
    <x v="2"/>
    <x v="3"/>
    <x v="2"/>
    <x v="922"/>
    <x v="0"/>
    <x v="2"/>
    <x v="1"/>
    <x v="1"/>
  </r>
  <r>
    <x v="1409"/>
    <x v="177"/>
    <x v="0"/>
    <x v="6"/>
    <x v="2"/>
    <x v="0"/>
    <x v="2"/>
    <x v="439"/>
    <x v="0"/>
    <x v="2"/>
    <x v="6"/>
    <x v="1"/>
  </r>
  <r>
    <x v="2268"/>
    <x v="178"/>
    <x v="0"/>
    <x v="0"/>
    <x v="2"/>
    <x v="3"/>
    <x v="2"/>
    <x v="214"/>
    <x v="0"/>
    <x v="2"/>
    <x v="0"/>
    <x v="1"/>
  </r>
  <r>
    <x v="1986"/>
    <x v="179"/>
    <x v="0"/>
    <x v="2"/>
    <x v="2"/>
    <x v="1"/>
    <x v="2"/>
    <x v="1219"/>
    <x v="0"/>
    <x v="2"/>
    <x v="1"/>
    <x v="1"/>
  </r>
  <r>
    <x v="1717"/>
    <x v="180"/>
    <x v="0"/>
    <x v="7"/>
    <x v="1"/>
    <x v="3"/>
    <x v="1"/>
    <x v="557"/>
    <x v="0"/>
    <x v="2"/>
    <x v="2"/>
    <x v="1"/>
  </r>
  <r>
    <x v="338"/>
    <x v="181"/>
    <x v="0"/>
    <x v="0"/>
    <x v="2"/>
    <x v="2"/>
    <x v="2"/>
    <x v="32"/>
    <x v="0"/>
    <x v="2"/>
    <x v="0"/>
    <x v="1"/>
  </r>
  <r>
    <x v="1271"/>
    <x v="182"/>
    <x v="0"/>
    <x v="5"/>
    <x v="2"/>
    <x v="3"/>
    <x v="2"/>
    <x v="236"/>
    <x v="0"/>
    <x v="3"/>
    <x v="3"/>
    <x v="1"/>
  </r>
  <r>
    <x v="1544"/>
    <x v="183"/>
    <x v="0"/>
    <x v="1"/>
    <x v="2"/>
    <x v="0"/>
    <x v="2"/>
    <x v="478"/>
    <x v="1"/>
    <x v="3"/>
    <x v="4"/>
    <x v="1"/>
  </r>
  <r>
    <x v="1806"/>
    <x v="184"/>
    <x v="0"/>
    <x v="3"/>
    <x v="3"/>
    <x v="0"/>
    <x v="3"/>
    <x v="1202"/>
    <x v="0"/>
    <x v="2"/>
    <x v="0"/>
    <x v="1"/>
  </r>
  <r>
    <x v="2022"/>
    <x v="185"/>
    <x v="0"/>
    <x v="1"/>
    <x v="2"/>
    <x v="1"/>
    <x v="2"/>
    <x v="140"/>
    <x v="0"/>
    <x v="2"/>
    <x v="4"/>
    <x v="1"/>
  </r>
  <r>
    <x v="1412"/>
    <x v="186"/>
    <x v="0"/>
    <x v="3"/>
    <x v="1"/>
    <x v="0"/>
    <x v="1"/>
    <x v="399"/>
    <x v="1"/>
    <x v="3"/>
    <x v="2"/>
    <x v="1"/>
  </r>
  <r>
    <x v="1738"/>
    <x v="187"/>
    <x v="0"/>
    <x v="5"/>
    <x v="0"/>
    <x v="0"/>
    <x v="0"/>
    <x v="2"/>
    <x v="1"/>
    <x v="2"/>
    <x v="4"/>
    <x v="1"/>
  </r>
  <r>
    <x v="1548"/>
    <x v="188"/>
    <x v="0"/>
    <x v="0"/>
    <x v="1"/>
    <x v="2"/>
    <x v="1"/>
    <x v="553"/>
    <x v="0"/>
    <x v="2"/>
    <x v="4"/>
    <x v="1"/>
  </r>
  <r>
    <x v="2221"/>
    <x v="189"/>
    <x v="0"/>
    <x v="5"/>
    <x v="2"/>
    <x v="3"/>
    <x v="2"/>
    <x v="150"/>
    <x v="1"/>
    <x v="3"/>
    <x v="1"/>
    <x v="1"/>
  </r>
  <r>
    <x v="51"/>
    <x v="190"/>
    <x v="0"/>
    <x v="2"/>
    <x v="2"/>
    <x v="2"/>
    <x v="2"/>
    <x v="1278"/>
    <x v="0"/>
    <x v="1"/>
    <x v="4"/>
    <x v="1"/>
  </r>
  <r>
    <x v="2336"/>
    <x v="191"/>
    <x v="0"/>
    <x v="5"/>
    <x v="3"/>
    <x v="0"/>
    <x v="3"/>
    <x v="156"/>
    <x v="1"/>
    <x v="3"/>
    <x v="6"/>
    <x v="1"/>
  </r>
  <r>
    <x v="1589"/>
    <x v="192"/>
    <x v="0"/>
    <x v="6"/>
    <x v="2"/>
    <x v="2"/>
    <x v="2"/>
    <x v="351"/>
    <x v="1"/>
    <x v="2"/>
    <x v="5"/>
    <x v="1"/>
  </r>
  <r>
    <x v="1478"/>
    <x v="193"/>
    <x v="0"/>
    <x v="1"/>
    <x v="3"/>
    <x v="0"/>
    <x v="3"/>
    <x v="618"/>
    <x v="1"/>
    <x v="3"/>
    <x v="1"/>
    <x v="1"/>
  </r>
  <r>
    <x v="2055"/>
    <x v="194"/>
    <x v="0"/>
    <x v="5"/>
    <x v="2"/>
    <x v="2"/>
    <x v="2"/>
    <x v="52"/>
    <x v="1"/>
    <x v="2"/>
    <x v="1"/>
    <x v="1"/>
  </r>
  <r>
    <x v="529"/>
    <x v="195"/>
    <x v="0"/>
    <x v="5"/>
    <x v="2"/>
    <x v="2"/>
    <x v="2"/>
    <x v="198"/>
    <x v="1"/>
    <x v="3"/>
    <x v="5"/>
    <x v="1"/>
  </r>
  <r>
    <x v="752"/>
    <x v="196"/>
    <x v="0"/>
    <x v="0"/>
    <x v="3"/>
    <x v="0"/>
    <x v="3"/>
    <x v="1281"/>
    <x v="1"/>
    <x v="2"/>
    <x v="2"/>
    <x v="1"/>
  </r>
  <r>
    <x v="2339"/>
    <x v="197"/>
    <x v="0"/>
    <x v="0"/>
    <x v="2"/>
    <x v="1"/>
    <x v="2"/>
    <x v="657"/>
    <x v="1"/>
    <x v="3"/>
    <x v="4"/>
    <x v="1"/>
  </r>
  <r>
    <x v="888"/>
    <x v="198"/>
    <x v="0"/>
    <x v="7"/>
    <x v="1"/>
    <x v="0"/>
    <x v="1"/>
    <x v="611"/>
    <x v="0"/>
    <x v="2"/>
    <x v="2"/>
    <x v="1"/>
  </r>
  <r>
    <x v="525"/>
    <x v="199"/>
    <x v="0"/>
    <x v="1"/>
    <x v="0"/>
    <x v="1"/>
    <x v="0"/>
    <x v="43"/>
    <x v="0"/>
    <x v="3"/>
    <x v="2"/>
    <x v="1"/>
  </r>
  <r>
    <x v="276"/>
    <x v="200"/>
    <x v="0"/>
    <x v="2"/>
    <x v="2"/>
    <x v="0"/>
    <x v="2"/>
    <x v="983"/>
    <x v="0"/>
    <x v="3"/>
    <x v="3"/>
    <x v="1"/>
  </r>
  <r>
    <x v="2122"/>
    <x v="201"/>
    <x v="0"/>
    <x v="4"/>
    <x v="2"/>
    <x v="0"/>
    <x v="2"/>
    <x v="472"/>
    <x v="0"/>
    <x v="2"/>
    <x v="1"/>
    <x v="1"/>
  </r>
  <r>
    <x v="1781"/>
    <x v="202"/>
    <x v="0"/>
    <x v="5"/>
    <x v="2"/>
    <x v="1"/>
    <x v="2"/>
    <x v="38"/>
    <x v="1"/>
    <x v="2"/>
    <x v="3"/>
    <x v="1"/>
  </r>
  <r>
    <x v="2434"/>
    <x v="203"/>
    <x v="0"/>
    <x v="5"/>
    <x v="3"/>
    <x v="1"/>
    <x v="3"/>
    <x v="290"/>
    <x v="1"/>
    <x v="3"/>
    <x v="6"/>
    <x v="1"/>
  </r>
  <r>
    <x v="352"/>
    <x v="204"/>
    <x v="0"/>
    <x v="3"/>
    <x v="2"/>
    <x v="0"/>
    <x v="2"/>
    <x v="82"/>
    <x v="0"/>
    <x v="2"/>
    <x v="3"/>
    <x v="1"/>
  </r>
  <r>
    <x v="1277"/>
    <x v="205"/>
    <x v="0"/>
    <x v="2"/>
    <x v="2"/>
    <x v="2"/>
    <x v="2"/>
    <x v="799"/>
    <x v="0"/>
    <x v="2"/>
    <x v="5"/>
    <x v="1"/>
  </r>
  <r>
    <x v="2061"/>
    <x v="206"/>
    <x v="0"/>
    <x v="1"/>
    <x v="3"/>
    <x v="1"/>
    <x v="3"/>
    <x v="703"/>
    <x v="0"/>
    <x v="1"/>
    <x v="6"/>
    <x v="1"/>
  </r>
  <r>
    <x v="44"/>
    <x v="207"/>
    <x v="0"/>
    <x v="5"/>
    <x v="2"/>
    <x v="1"/>
    <x v="2"/>
    <x v="305"/>
    <x v="1"/>
    <x v="3"/>
    <x v="0"/>
    <x v="1"/>
  </r>
  <r>
    <x v="1925"/>
    <x v="208"/>
    <x v="0"/>
    <x v="5"/>
    <x v="3"/>
    <x v="2"/>
    <x v="3"/>
    <x v="217"/>
    <x v="1"/>
    <x v="3"/>
    <x v="0"/>
    <x v="1"/>
  </r>
  <r>
    <x v="63"/>
    <x v="209"/>
    <x v="0"/>
    <x v="2"/>
    <x v="2"/>
    <x v="1"/>
    <x v="2"/>
    <x v="683"/>
    <x v="0"/>
    <x v="2"/>
    <x v="2"/>
    <x v="1"/>
  </r>
  <r>
    <x v="359"/>
    <x v="210"/>
    <x v="0"/>
    <x v="0"/>
    <x v="2"/>
    <x v="1"/>
    <x v="2"/>
    <x v="1225"/>
    <x v="0"/>
    <x v="1"/>
    <x v="3"/>
    <x v="1"/>
  </r>
  <r>
    <x v="316"/>
    <x v="211"/>
    <x v="0"/>
    <x v="3"/>
    <x v="2"/>
    <x v="0"/>
    <x v="2"/>
    <x v="704"/>
    <x v="1"/>
    <x v="2"/>
    <x v="0"/>
    <x v="1"/>
  </r>
  <r>
    <x v="1545"/>
    <x v="212"/>
    <x v="0"/>
    <x v="0"/>
    <x v="3"/>
    <x v="0"/>
    <x v="3"/>
    <x v="1439"/>
    <x v="1"/>
    <x v="3"/>
    <x v="0"/>
    <x v="1"/>
  </r>
  <r>
    <x v="586"/>
    <x v="213"/>
    <x v="0"/>
    <x v="7"/>
    <x v="0"/>
    <x v="3"/>
    <x v="0"/>
    <x v="512"/>
    <x v="1"/>
    <x v="2"/>
    <x v="5"/>
    <x v="1"/>
  </r>
  <r>
    <x v="2319"/>
    <x v="214"/>
    <x v="0"/>
    <x v="5"/>
    <x v="2"/>
    <x v="0"/>
    <x v="2"/>
    <x v="104"/>
    <x v="1"/>
    <x v="2"/>
    <x v="3"/>
    <x v="1"/>
  </r>
  <r>
    <x v="1660"/>
    <x v="215"/>
    <x v="0"/>
    <x v="0"/>
    <x v="0"/>
    <x v="1"/>
    <x v="0"/>
    <x v="177"/>
    <x v="1"/>
    <x v="2"/>
    <x v="6"/>
    <x v="1"/>
  </r>
  <r>
    <x v="1196"/>
    <x v="216"/>
    <x v="0"/>
    <x v="6"/>
    <x v="2"/>
    <x v="0"/>
    <x v="2"/>
    <x v="785"/>
    <x v="0"/>
    <x v="2"/>
    <x v="4"/>
    <x v="1"/>
  </r>
  <r>
    <x v="697"/>
    <x v="217"/>
    <x v="0"/>
    <x v="7"/>
    <x v="1"/>
    <x v="0"/>
    <x v="1"/>
    <x v="410"/>
    <x v="0"/>
    <x v="1"/>
    <x v="4"/>
    <x v="1"/>
  </r>
  <r>
    <x v="727"/>
    <x v="218"/>
    <x v="0"/>
    <x v="2"/>
    <x v="3"/>
    <x v="0"/>
    <x v="3"/>
    <x v="1419"/>
    <x v="1"/>
    <x v="3"/>
    <x v="3"/>
    <x v="1"/>
  </r>
  <r>
    <x v="190"/>
    <x v="219"/>
    <x v="0"/>
    <x v="6"/>
    <x v="2"/>
    <x v="0"/>
    <x v="2"/>
    <x v="549"/>
    <x v="1"/>
    <x v="2"/>
    <x v="6"/>
    <x v="1"/>
  </r>
  <r>
    <x v="1865"/>
    <x v="220"/>
    <x v="0"/>
    <x v="6"/>
    <x v="1"/>
    <x v="0"/>
    <x v="1"/>
    <x v="340"/>
    <x v="0"/>
    <x v="3"/>
    <x v="5"/>
    <x v="1"/>
  </r>
  <r>
    <x v="2124"/>
    <x v="221"/>
    <x v="0"/>
    <x v="3"/>
    <x v="1"/>
    <x v="0"/>
    <x v="1"/>
    <x v="325"/>
    <x v="1"/>
    <x v="2"/>
    <x v="6"/>
    <x v="1"/>
  </r>
  <r>
    <x v="223"/>
    <x v="222"/>
    <x v="0"/>
    <x v="2"/>
    <x v="2"/>
    <x v="0"/>
    <x v="2"/>
    <x v="1228"/>
    <x v="1"/>
    <x v="2"/>
    <x v="2"/>
    <x v="1"/>
  </r>
  <r>
    <x v="2223"/>
    <x v="223"/>
    <x v="0"/>
    <x v="1"/>
    <x v="2"/>
    <x v="0"/>
    <x v="2"/>
    <x v="518"/>
    <x v="1"/>
    <x v="2"/>
    <x v="3"/>
    <x v="1"/>
  </r>
  <r>
    <x v="1722"/>
    <x v="224"/>
    <x v="0"/>
    <x v="6"/>
    <x v="2"/>
    <x v="2"/>
    <x v="2"/>
    <x v="179"/>
    <x v="0"/>
    <x v="3"/>
    <x v="2"/>
    <x v="1"/>
  </r>
  <r>
    <x v="277"/>
    <x v="225"/>
    <x v="0"/>
    <x v="7"/>
    <x v="0"/>
    <x v="1"/>
    <x v="0"/>
    <x v="409"/>
    <x v="0"/>
    <x v="3"/>
    <x v="2"/>
    <x v="1"/>
  </r>
  <r>
    <x v="541"/>
    <x v="226"/>
    <x v="0"/>
    <x v="6"/>
    <x v="2"/>
    <x v="1"/>
    <x v="2"/>
    <x v="385"/>
    <x v="0"/>
    <x v="2"/>
    <x v="0"/>
    <x v="1"/>
  </r>
  <r>
    <x v="2264"/>
    <x v="227"/>
    <x v="0"/>
    <x v="2"/>
    <x v="1"/>
    <x v="2"/>
    <x v="1"/>
    <x v="1068"/>
    <x v="0"/>
    <x v="0"/>
    <x v="4"/>
    <x v="0"/>
  </r>
  <r>
    <x v="942"/>
    <x v="228"/>
    <x v="0"/>
    <x v="6"/>
    <x v="2"/>
    <x v="1"/>
    <x v="2"/>
    <x v="828"/>
    <x v="1"/>
    <x v="2"/>
    <x v="1"/>
    <x v="1"/>
  </r>
  <r>
    <x v="729"/>
    <x v="229"/>
    <x v="0"/>
    <x v="3"/>
    <x v="1"/>
    <x v="0"/>
    <x v="1"/>
    <x v="472"/>
    <x v="0"/>
    <x v="2"/>
    <x v="5"/>
    <x v="1"/>
  </r>
  <r>
    <x v="1121"/>
    <x v="230"/>
    <x v="0"/>
    <x v="5"/>
    <x v="2"/>
    <x v="0"/>
    <x v="2"/>
    <x v="120"/>
    <x v="1"/>
    <x v="2"/>
    <x v="3"/>
    <x v="1"/>
  </r>
  <r>
    <x v="2175"/>
    <x v="231"/>
    <x v="0"/>
    <x v="0"/>
    <x v="1"/>
    <x v="1"/>
    <x v="1"/>
    <x v="878"/>
    <x v="0"/>
    <x v="2"/>
    <x v="4"/>
    <x v="1"/>
  </r>
  <r>
    <x v="2010"/>
    <x v="232"/>
    <x v="0"/>
    <x v="0"/>
    <x v="2"/>
    <x v="2"/>
    <x v="2"/>
    <x v="462"/>
    <x v="0"/>
    <x v="3"/>
    <x v="5"/>
    <x v="1"/>
  </r>
  <r>
    <x v="2201"/>
    <x v="233"/>
    <x v="0"/>
    <x v="1"/>
    <x v="3"/>
    <x v="0"/>
    <x v="3"/>
    <x v="950"/>
    <x v="0"/>
    <x v="2"/>
    <x v="5"/>
    <x v="1"/>
  </r>
  <r>
    <x v="988"/>
    <x v="234"/>
    <x v="0"/>
    <x v="2"/>
    <x v="2"/>
    <x v="1"/>
    <x v="2"/>
    <x v="756"/>
    <x v="1"/>
    <x v="3"/>
    <x v="1"/>
    <x v="1"/>
  </r>
  <r>
    <x v="672"/>
    <x v="235"/>
    <x v="0"/>
    <x v="2"/>
    <x v="3"/>
    <x v="1"/>
    <x v="3"/>
    <x v="1052"/>
    <x v="1"/>
    <x v="3"/>
    <x v="6"/>
    <x v="1"/>
  </r>
  <r>
    <x v="451"/>
    <x v="236"/>
    <x v="0"/>
    <x v="4"/>
    <x v="1"/>
    <x v="2"/>
    <x v="1"/>
    <x v="981"/>
    <x v="0"/>
    <x v="0"/>
    <x v="6"/>
    <x v="0"/>
  </r>
  <r>
    <x v="1155"/>
    <x v="237"/>
    <x v="0"/>
    <x v="2"/>
    <x v="2"/>
    <x v="0"/>
    <x v="2"/>
    <x v="1328"/>
    <x v="0"/>
    <x v="1"/>
    <x v="0"/>
    <x v="0"/>
  </r>
  <r>
    <x v="2059"/>
    <x v="238"/>
    <x v="0"/>
    <x v="4"/>
    <x v="2"/>
    <x v="2"/>
    <x v="2"/>
    <x v="1342"/>
    <x v="0"/>
    <x v="2"/>
    <x v="2"/>
    <x v="0"/>
  </r>
  <r>
    <x v="1020"/>
    <x v="239"/>
    <x v="0"/>
    <x v="1"/>
    <x v="2"/>
    <x v="1"/>
    <x v="2"/>
    <x v="464"/>
    <x v="1"/>
    <x v="3"/>
    <x v="3"/>
    <x v="1"/>
  </r>
  <r>
    <x v="1103"/>
    <x v="240"/>
    <x v="0"/>
    <x v="5"/>
    <x v="3"/>
    <x v="3"/>
    <x v="3"/>
    <x v="209"/>
    <x v="1"/>
    <x v="2"/>
    <x v="5"/>
    <x v="1"/>
  </r>
  <r>
    <x v="1425"/>
    <x v="241"/>
    <x v="0"/>
    <x v="7"/>
    <x v="0"/>
    <x v="0"/>
    <x v="0"/>
    <x v="122"/>
    <x v="0"/>
    <x v="2"/>
    <x v="2"/>
    <x v="1"/>
  </r>
  <r>
    <x v="1526"/>
    <x v="242"/>
    <x v="0"/>
    <x v="6"/>
    <x v="2"/>
    <x v="1"/>
    <x v="2"/>
    <x v="128"/>
    <x v="1"/>
    <x v="2"/>
    <x v="6"/>
    <x v="1"/>
  </r>
  <r>
    <x v="1158"/>
    <x v="243"/>
    <x v="0"/>
    <x v="6"/>
    <x v="2"/>
    <x v="0"/>
    <x v="2"/>
    <x v="186"/>
    <x v="0"/>
    <x v="2"/>
    <x v="0"/>
    <x v="1"/>
  </r>
  <r>
    <x v="677"/>
    <x v="244"/>
    <x v="0"/>
    <x v="2"/>
    <x v="3"/>
    <x v="1"/>
    <x v="3"/>
    <x v="1289"/>
    <x v="0"/>
    <x v="1"/>
    <x v="5"/>
    <x v="1"/>
  </r>
  <r>
    <x v="871"/>
    <x v="245"/>
    <x v="0"/>
    <x v="5"/>
    <x v="2"/>
    <x v="2"/>
    <x v="2"/>
    <x v="172"/>
    <x v="1"/>
    <x v="2"/>
    <x v="1"/>
    <x v="1"/>
  </r>
  <r>
    <x v="824"/>
    <x v="246"/>
    <x v="0"/>
    <x v="0"/>
    <x v="3"/>
    <x v="2"/>
    <x v="3"/>
    <x v="372"/>
    <x v="0"/>
    <x v="3"/>
    <x v="4"/>
    <x v="1"/>
  </r>
  <r>
    <x v="2361"/>
    <x v="247"/>
    <x v="0"/>
    <x v="5"/>
    <x v="1"/>
    <x v="1"/>
    <x v="1"/>
    <x v="41"/>
    <x v="0"/>
    <x v="2"/>
    <x v="3"/>
    <x v="1"/>
  </r>
  <r>
    <x v="1957"/>
    <x v="248"/>
    <x v="0"/>
    <x v="3"/>
    <x v="2"/>
    <x v="3"/>
    <x v="2"/>
    <x v="1114"/>
    <x v="0"/>
    <x v="3"/>
    <x v="0"/>
    <x v="1"/>
  </r>
  <r>
    <x v="1006"/>
    <x v="249"/>
    <x v="0"/>
    <x v="7"/>
    <x v="1"/>
    <x v="2"/>
    <x v="1"/>
    <x v="346"/>
    <x v="0"/>
    <x v="1"/>
    <x v="2"/>
    <x v="1"/>
  </r>
  <r>
    <x v="1258"/>
    <x v="250"/>
    <x v="0"/>
    <x v="4"/>
    <x v="2"/>
    <x v="3"/>
    <x v="2"/>
    <x v="1417"/>
    <x v="0"/>
    <x v="1"/>
    <x v="0"/>
    <x v="0"/>
  </r>
  <r>
    <x v="1515"/>
    <x v="251"/>
    <x v="0"/>
    <x v="6"/>
    <x v="2"/>
    <x v="1"/>
    <x v="2"/>
    <x v="198"/>
    <x v="0"/>
    <x v="2"/>
    <x v="2"/>
    <x v="1"/>
  </r>
  <r>
    <x v="1249"/>
    <x v="252"/>
    <x v="0"/>
    <x v="1"/>
    <x v="1"/>
    <x v="1"/>
    <x v="1"/>
    <x v="659"/>
    <x v="0"/>
    <x v="2"/>
    <x v="4"/>
    <x v="1"/>
  </r>
  <r>
    <x v="1391"/>
    <x v="253"/>
    <x v="0"/>
    <x v="5"/>
    <x v="2"/>
    <x v="2"/>
    <x v="2"/>
    <x v="32"/>
    <x v="1"/>
    <x v="3"/>
    <x v="2"/>
    <x v="1"/>
  </r>
  <r>
    <x v="978"/>
    <x v="254"/>
    <x v="0"/>
    <x v="3"/>
    <x v="2"/>
    <x v="3"/>
    <x v="2"/>
    <x v="624"/>
    <x v="1"/>
    <x v="2"/>
    <x v="6"/>
    <x v="1"/>
  </r>
  <r>
    <x v="49"/>
    <x v="255"/>
    <x v="0"/>
    <x v="5"/>
    <x v="2"/>
    <x v="0"/>
    <x v="2"/>
    <x v="313"/>
    <x v="1"/>
    <x v="3"/>
    <x v="4"/>
    <x v="1"/>
  </r>
  <r>
    <x v="2101"/>
    <x v="256"/>
    <x v="0"/>
    <x v="2"/>
    <x v="1"/>
    <x v="1"/>
    <x v="1"/>
    <x v="1142"/>
    <x v="0"/>
    <x v="1"/>
    <x v="1"/>
    <x v="0"/>
  </r>
  <r>
    <x v="1975"/>
    <x v="257"/>
    <x v="0"/>
    <x v="1"/>
    <x v="3"/>
    <x v="1"/>
    <x v="3"/>
    <x v="702"/>
    <x v="1"/>
    <x v="2"/>
    <x v="2"/>
    <x v="1"/>
  </r>
  <r>
    <x v="1639"/>
    <x v="258"/>
    <x v="0"/>
    <x v="0"/>
    <x v="2"/>
    <x v="1"/>
    <x v="2"/>
    <x v="1030"/>
    <x v="1"/>
    <x v="3"/>
    <x v="2"/>
    <x v="1"/>
  </r>
  <r>
    <x v="2102"/>
    <x v="259"/>
    <x v="0"/>
    <x v="2"/>
    <x v="2"/>
    <x v="0"/>
    <x v="2"/>
    <x v="674"/>
    <x v="0"/>
    <x v="1"/>
    <x v="0"/>
    <x v="1"/>
  </r>
  <r>
    <x v="1262"/>
    <x v="260"/>
    <x v="0"/>
    <x v="5"/>
    <x v="2"/>
    <x v="1"/>
    <x v="2"/>
    <x v="108"/>
    <x v="1"/>
    <x v="3"/>
    <x v="1"/>
    <x v="1"/>
  </r>
  <r>
    <x v="2164"/>
    <x v="261"/>
    <x v="0"/>
    <x v="1"/>
    <x v="2"/>
    <x v="0"/>
    <x v="2"/>
    <x v="410"/>
    <x v="0"/>
    <x v="2"/>
    <x v="4"/>
    <x v="1"/>
  </r>
  <r>
    <x v="1574"/>
    <x v="262"/>
    <x v="0"/>
    <x v="3"/>
    <x v="3"/>
    <x v="2"/>
    <x v="3"/>
    <x v="1086"/>
    <x v="1"/>
    <x v="3"/>
    <x v="3"/>
    <x v="1"/>
  </r>
  <r>
    <x v="322"/>
    <x v="263"/>
    <x v="0"/>
    <x v="7"/>
    <x v="1"/>
    <x v="0"/>
    <x v="1"/>
    <x v="1137"/>
    <x v="0"/>
    <x v="0"/>
    <x v="5"/>
    <x v="0"/>
  </r>
  <r>
    <x v="1801"/>
    <x v="264"/>
    <x v="0"/>
    <x v="0"/>
    <x v="3"/>
    <x v="0"/>
    <x v="3"/>
    <x v="1316"/>
    <x v="1"/>
    <x v="3"/>
    <x v="4"/>
    <x v="1"/>
  </r>
  <r>
    <x v="763"/>
    <x v="265"/>
    <x v="0"/>
    <x v="5"/>
    <x v="3"/>
    <x v="1"/>
    <x v="3"/>
    <x v="91"/>
    <x v="0"/>
    <x v="3"/>
    <x v="1"/>
    <x v="1"/>
  </r>
  <r>
    <x v="348"/>
    <x v="266"/>
    <x v="0"/>
    <x v="7"/>
    <x v="1"/>
    <x v="3"/>
    <x v="1"/>
    <x v="232"/>
    <x v="0"/>
    <x v="2"/>
    <x v="3"/>
    <x v="1"/>
  </r>
  <r>
    <x v="1945"/>
    <x v="267"/>
    <x v="0"/>
    <x v="6"/>
    <x v="3"/>
    <x v="0"/>
    <x v="3"/>
    <x v="554"/>
    <x v="1"/>
    <x v="2"/>
    <x v="5"/>
    <x v="1"/>
  </r>
  <r>
    <x v="522"/>
    <x v="268"/>
    <x v="0"/>
    <x v="0"/>
    <x v="3"/>
    <x v="0"/>
    <x v="3"/>
    <x v="1320"/>
    <x v="0"/>
    <x v="3"/>
    <x v="6"/>
    <x v="1"/>
  </r>
  <r>
    <x v="955"/>
    <x v="269"/>
    <x v="0"/>
    <x v="0"/>
    <x v="2"/>
    <x v="1"/>
    <x v="2"/>
    <x v="1187"/>
    <x v="0"/>
    <x v="2"/>
    <x v="0"/>
    <x v="1"/>
  </r>
  <r>
    <x v="707"/>
    <x v="270"/>
    <x v="0"/>
    <x v="4"/>
    <x v="3"/>
    <x v="1"/>
    <x v="3"/>
    <x v="1343"/>
    <x v="0"/>
    <x v="3"/>
    <x v="4"/>
    <x v="1"/>
  </r>
  <r>
    <x v="1556"/>
    <x v="271"/>
    <x v="0"/>
    <x v="5"/>
    <x v="2"/>
    <x v="1"/>
    <x v="2"/>
    <x v="163"/>
    <x v="1"/>
    <x v="2"/>
    <x v="3"/>
    <x v="1"/>
  </r>
  <r>
    <x v="487"/>
    <x v="272"/>
    <x v="0"/>
    <x v="1"/>
    <x v="3"/>
    <x v="0"/>
    <x v="3"/>
    <x v="655"/>
    <x v="0"/>
    <x v="3"/>
    <x v="5"/>
    <x v="1"/>
  </r>
  <r>
    <x v="293"/>
    <x v="273"/>
    <x v="0"/>
    <x v="2"/>
    <x v="3"/>
    <x v="2"/>
    <x v="3"/>
    <x v="1234"/>
    <x v="0"/>
    <x v="3"/>
    <x v="1"/>
    <x v="1"/>
  </r>
  <r>
    <x v="595"/>
    <x v="274"/>
    <x v="0"/>
    <x v="2"/>
    <x v="1"/>
    <x v="2"/>
    <x v="1"/>
    <x v="1341"/>
    <x v="0"/>
    <x v="0"/>
    <x v="6"/>
    <x v="0"/>
  </r>
  <r>
    <x v="1891"/>
    <x v="275"/>
    <x v="0"/>
    <x v="0"/>
    <x v="2"/>
    <x v="2"/>
    <x v="2"/>
    <x v="846"/>
    <x v="0"/>
    <x v="3"/>
    <x v="6"/>
    <x v="1"/>
  </r>
  <r>
    <x v="872"/>
    <x v="276"/>
    <x v="0"/>
    <x v="5"/>
    <x v="2"/>
    <x v="2"/>
    <x v="2"/>
    <x v="6"/>
    <x v="1"/>
    <x v="3"/>
    <x v="0"/>
    <x v="1"/>
  </r>
  <r>
    <x v="790"/>
    <x v="277"/>
    <x v="0"/>
    <x v="3"/>
    <x v="2"/>
    <x v="2"/>
    <x v="2"/>
    <x v="1009"/>
    <x v="0"/>
    <x v="2"/>
    <x v="6"/>
    <x v="1"/>
  </r>
  <r>
    <x v="1792"/>
    <x v="278"/>
    <x v="0"/>
    <x v="7"/>
    <x v="1"/>
    <x v="1"/>
    <x v="1"/>
    <x v="598"/>
    <x v="0"/>
    <x v="2"/>
    <x v="6"/>
    <x v="1"/>
  </r>
  <r>
    <x v="1752"/>
    <x v="279"/>
    <x v="0"/>
    <x v="3"/>
    <x v="2"/>
    <x v="0"/>
    <x v="2"/>
    <x v="353"/>
    <x v="1"/>
    <x v="2"/>
    <x v="3"/>
    <x v="1"/>
  </r>
  <r>
    <x v="649"/>
    <x v="280"/>
    <x v="0"/>
    <x v="6"/>
    <x v="3"/>
    <x v="0"/>
    <x v="3"/>
    <x v="810"/>
    <x v="1"/>
    <x v="3"/>
    <x v="5"/>
    <x v="1"/>
  </r>
  <r>
    <x v="251"/>
    <x v="281"/>
    <x v="0"/>
    <x v="5"/>
    <x v="3"/>
    <x v="0"/>
    <x v="3"/>
    <x v="476"/>
    <x v="1"/>
    <x v="3"/>
    <x v="5"/>
    <x v="1"/>
  </r>
  <r>
    <x v="2157"/>
    <x v="282"/>
    <x v="0"/>
    <x v="5"/>
    <x v="2"/>
    <x v="3"/>
    <x v="2"/>
    <x v="463"/>
    <x v="1"/>
    <x v="3"/>
    <x v="5"/>
    <x v="1"/>
  </r>
  <r>
    <x v="2035"/>
    <x v="283"/>
    <x v="0"/>
    <x v="5"/>
    <x v="1"/>
    <x v="0"/>
    <x v="1"/>
    <x v="63"/>
    <x v="1"/>
    <x v="2"/>
    <x v="0"/>
    <x v="1"/>
  </r>
  <r>
    <x v="954"/>
    <x v="284"/>
    <x v="0"/>
    <x v="5"/>
    <x v="1"/>
    <x v="1"/>
    <x v="1"/>
    <x v="229"/>
    <x v="1"/>
    <x v="3"/>
    <x v="2"/>
    <x v="1"/>
  </r>
  <r>
    <x v="817"/>
    <x v="285"/>
    <x v="0"/>
    <x v="0"/>
    <x v="3"/>
    <x v="1"/>
    <x v="3"/>
    <x v="1393"/>
    <x v="0"/>
    <x v="1"/>
    <x v="5"/>
    <x v="1"/>
  </r>
  <r>
    <x v="1910"/>
    <x v="286"/>
    <x v="0"/>
    <x v="6"/>
    <x v="2"/>
    <x v="1"/>
    <x v="2"/>
    <x v="298"/>
    <x v="0"/>
    <x v="3"/>
    <x v="0"/>
    <x v="1"/>
  </r>
  <r>
    <x v="347"/>
    <x v="287"/>
    <x v="0"/>
    <x v="5"/>
    <x v="3"/>
    <x v="2"/>
    <x v="3"/>
    <x v="168"/>
    <x v="0"/>
    <x v="3"/>
    <x v="4"/>
    <x v="1"/>
  </r>
  <r>
    <x v="2484"/>
    <x v="288"/>
    <x v="0"/>
    <x v="2"/>
    <x v="2"/>
    <x v="0"/>
    <x v="2"/>
    <x v="869"/>
    <x v="0"/>
    <x v="3"/>
    <x v="4"/>
    <x v="1"/>
  </r>
  <r>
    <x v="124"/>
    <x v="289"/>
    <x v="0"/>
    <x v="6"/>
    <x v="0"/>
    <x v="0"/>
    <x v="0"/>
    <x v="154"/>
    <x v="0"/>
    <x v="3"/>
    <x v="3"/>
    <x v="1"/>
  </r>
  <r>
    <x v="247"/>
    <x v="290"/>
    <x v="0"/>
    <x v="3"/>
    <x v="2"/>
    <x v="2"/>
    <x v="2"/>
    <x v="1035"/>
    <x v="1"/>
    <x v="3"/>
    <x v="3"/>
    <x v="1"/>
  </r>
  <r>
    <x v="2039"/>
    <x v="291"/>
    <x v="0"/>
    <x v="5"/>
    <x v="0"/>
    <x v="0"/>
    <x v="0"/>
    <x v="50"/>
    <x v="1"/>
    <x v="2"/>
    <x v="0"/>
    <x v="1"/>
  </r>
  <r>
    <x v="259"/>
    <x v="292"/>
    <x v="0"/>
    <x v="5"/>
    <x v="1"/>
    <x v="0"/>
    <x v="1"/>
    <x v="43"/>
    <x v="1"/>
    <x v="3"/>
    <x v="2"/>
    <x v="1"/>
  </r>
  <r>
    <x v="1837"/>
    <x v="293"/>
    <x v="0"/>
    <x v="5"/>
    <x v="2"/>
    <x v="1"/>
    <x v="2"/>
    <x v="50"/>
    <x v="1"/>
    <x v="2"/>
    <x v="0"/>
    <x v="1"/>
  </r>
  <r>
    <x v="454"/>
    <x v="294"/>
    <x v="0"/>
    <x v="1"/>
    <x v="1"/>
    <x v="1"/>
    <x v="1"/>
    <x v="647"/>
    <x v="0"/>
    <x v="2"/>
    <x v="5"/>
    <x v="1"/>
  </r>
  <r>
    <x v="388"/>
    <x v="295"/>
    <x v="0"/>
    <x v="5"/>
    <x v="1"/>
    <x v="1"/>
    <x v="1"/>
    <x v="34"/>
    <x v="1"/>
    <x v="2"/>
    <x v="1"/>
    <x v="1"/>
  </r>
  <r>
    <x v="423"/>
    <x v="296"/>
    <x v="0"/>
    <x v="3"/>
    <x v="2"/>
    <x v="2"/>
    <x v="2"/>
    <x v="652"/>
    <x v="0"/>
    <x v="3"/>
    <x v="4"/>
    <x v="1"/>
  </r>
  <r>
    <x v="1457"/>
    <x v="297"/>
    <x v="0"/>
    <x v="5"/>
    <x v="2"/>
    <x v="1"/>
    <x v="2"/>
    <x v="27"/>
    <x v="1"/>
    <x v="2"/>
    <x v="2"/>
    <x v="1"/>
  </r>
  <r>
    <x v="1847"/>
    <x v="298"/>
    <x v="0"/>
    <x v="1"/>
    <x v="2"/>
    <x v="0"/>
    <x v="2"/>
    <x v="219"/>
    <x v="1"/>
    <x v="2"/>
    <x v="4"/>
    <x v="1"/>
  </r>
  <r>
    <x v="2413"/>
    <x v="299"/>
    <x v="0"/>
    <x v="6"/>
    <x v="2"/>
    <x v="0"/>
    <x v="2"/>
    <x v="646"/>
    <x v="0"/>
    <x v="3"/>
    <x v="0"/>
    <x v="1"/>
  </r>
  <r>
    <x v="288"/>
    <x v="300"/>
    <x v="0"/>
    <x v="5"/>
    <x v="3"/>
    <x v="0"/>
    <x v="3"/>
    <x v="63"/>
    <x v="1"/>
    <x v="3"/>
    <x v="3"/>
    <x v="1"/>
  </r>
  <r>
    <x v="2131"/>
    <x v="301"/>
    <x v="0"/>
    <x v="1"/>
    <x v="3"/>
    <x v="0"/>
    <x v="3"/>
    <x v="384"/>
    <x v="1"/>
    <x v="3"/>
    <x v="5"/>
    <x v="1"/>
  </r>
  <r>
    <x v="709"/>
    <x v="302"/>
    <x v="0"/>
    <x v="4"/>
    <x v="2"/>
    <x v="0"/>
    <x v="2"/>
    <x v="1323"/>
    <x v="0"/>
    <x v="0"/>
    <x v="2"/>
    <x v="0"/>
  </r>
  <r>
    <x v="1132"/>
    <x v="303"/>
    <x v="0"/>
    <x v="2"/>
    <x v="2"/>
    <x v="1"/>
    <x v="2"/>
    <x v="1349"/>
    <x v="0"/>
    <x v="1"/>
    <x v="5"/>
    <x v="0"/>
  </r>
  <r>
    <x v="1192"/>
    <x v="304"/>
    <x v="0"/>
    <x v="2"/>
    <x v="2"/>
    <x v="0"/>
    <x v="2"/>
    <x v="1198"/>
    <x v="0"/>
    <x v="3"/>
    <x v="2"/>
    <x v="1"/>
  </r>
  <r>
    <x v="2310"/>
    <x v="305"/>
    <x v="0"/>
    <x v="5"/>
    <x v="2"/>
    <x v="0"/>
    <x v="2"/>
    <x v="170"/>
    <x v="1"/>
    <x v="3"/>
    <x v="4"/>
    <x v="1"/>
  </r>
  <r>
    <x v="1404"/>
    <x v="306"/>
    <x v="0"/>
    <x v="5"/>
    <x v="2"/>
    <x v="0"/>
    <x v="2"/>
    <x v="15"/>
    <x v="1"/>
    <x v="3"/>
    <x v="1"/>
    <x v="1"/>
  </r>
  <r>
    <x v="1469"/>
    <x v="307"/>
    <x v="0"/>
    <x v="6"/>
    <x v="1"/>
    <x v="1"/>
    <x v="1"/>
    <x v="196"/>
    <x v="1"/>
    <x v="3"/>
    <x v="0"/>
    <x v="1"/>
  </r>
  <r>
    <x v="1531"/>
    <x v="308"/>
    <x v="0"/>
    <x v="6"/>
    <x v="2"/>
    <x v="2"/>
    <x v="2"/>
    <x v="1058"/>
    <x v="1"/>
    <x v="3"/>
    <x v="6"/>
    <x v="1"/>
  </r>
  <r>
    <x v="1312"/>
    <x v="309"/>
    <x v="0"/>
    <x v="5"/>
    <x v="2"/>
    <x v="1"/>
    <x v="2"/>
    <x v="111"/>
    <x v="1"/>
    <x v="2"/>
    <x v="3"/>
    <x v="1"/>
  </r>
  <r>
    <x v="691"/>
    <x v="310"/>
    <x v="0"/>
    <x v="4"/>
    <x v="3"/>
    <x v="1"/>
    <x v="3"/>
    <x v="1072"/>
    <x v="0"/>
    <x v="2"/>
    <x v="3"/>
    <x v="1"/>
  </r>
  <r>
    <x v="547"/>
    <x v="311"/>
    <x v="0"/>
    <x v="6"/>
    <x v="2"/>
    <x v="0"/>
    <x v="2"/>
    <x v="616"/>
    <x v="1"/>
    <x v="2"/>
    <x v="1"/>
    <x v="1"/>
  </r>
  <r>
    <x v="2090"/>
    <x v="312"/>
    <x v="0"/>
    <x v="3"/>
    <x v="3"/>
    <x v="2"/>
    <x v="3"/>
    <x v="135"/>
    <x v="0"/>
    <x v="2"/>
    <x v="5"/>
    <x v="1"/>
  </r>
  <r>
    <x v="1393"/>
    <x v="313"/>
    <x v="0"/>
    <x v="0"/>
    <x v="2"/>
    <x v="2"/>
    <x v="2"/>
    <x v="566"/>
    <x v="0"/>
    <x v="2"/>
    <x v="4"/>
    <x v="1"/>
  </r>
  <r>
    <x v="469"/>
    <x v="314"/>
    <x v="0"/>
    <x v="5"/>
    <x v="2"/>
    <x v="1"/>
    <x v="2"/>
    <x v="100"/>
    <x v="1"/>
    <x v="3"/>
    <x v="5"/>
    <x v="1"/>
  </r>
  <r>
    <x v="639"/>
    <x v="315"/>
    <x v="0"/>
    <x v="7"/>
    <x v="1"/>
    <x v="1"/>
    <x v="1"/>
    <x v="346"/>
    <x v="0"/>
    <x v="2"/>
    <x v="3"/>
    <x v="1"/>
  </r>
  <r>
    <x v="746"/>
    <x v="316"/>
    <x v="0"/>
    <x v="5"/>
    <x v="2"/>
    <x v="0"/>
    <x v="2"/>
    <x v="56"/>
    <x v="1"/>
    <x v="3"/>
    <x v="5"/>
    <x v="1"/>
  </r>
  <r>
    <x v="923"/>
    <x v="317"/>
    <x v="0"/>
    <x v="2"/>
    <x v="1"/>
    <x v="0"/>
    <x v="1"/>
    <x v="1153"/>
    <x v="0"/>
    <x v="1"/>
    <x v="2"/>
    <x v="0"/>
  </r>
  <r>
    <x v="2062"/>
    <x v="318"/>
    <x v="0"/>
    <x v="5"/>
    <x v="3"/>
    <x v="0"/>
    <x v="3"/>
    <x v="189"/>
    <x v="1"/>
    <x v="3"/>
    <x v="1"/>
    <x v="1"/>
  </r>
  <r>
    <x v="1842"/>
    <x v="319"/>
    <x v="0"/>
    <x v="5"/>
    <x v="2"/>
    <x v="1"/>
    <x v="2"/>
    <x v="138"/>
    <x v="1"/>
    <x v="3"/>
    <x v="4"/>
    <x v="1"/>
  </r>
  <r>
    <x v="1918"/>
    <x v="320"/>
    <x v="0"/>
    <x v="1"/>
    <x v="1"/>
    <x v="2"/>
    <x v="1"/>
    <x v="393"/>
    <x v="0"/>
    <x v="3"/>
    <x v="1"/>
    <x v="1"/>
  </r>
  <r>
    <x v="1428"/>
    <x v="321"/>
    <x v="0"/>
    <x v="5"/>
    <x v="1"/>
    <x v="1"/>
    <x v="1"/>
    <x v="8"/>
    <x v="0"/>
    <x v="2"/>
    <x v="2"/>
    <x v="1"/>
  </r>
  <r>
    <x v="1831"/>
    <x v="322"/>
    <x v="0"/>
    <x v="1"/>
    <x v="2"/>
    <x v="2"/>
    <x v="2"/>
    <x v="246"/>
    <x v="1"/>
    <x v="3"/>
    <x v="2"/>
    <x v="1"/>
  </r>
  <r>
    <x v="1200"/>
    <x v="323"/>
    <x v="0"/>
    <x v="5"/>
    <x v="2"/>
    <x v="2"/>
    <x v="2"/>
    <x v="63"/>
    <x v="1"/>
    <x v="2"/>
    <x v="6"/>
    <x v="1"/>
  </r>
  <r>
    <x v="1817"/>
    <x v="324"/>
    <x v="0"/>
    <x v="3"/>
    <x v="3"/>
    <x v="1"/>
    <x v="3"/>
    <x v="996"/>
    <x v="0"/>
    <x v="3"/>
    <x v="3"/>
    <x v="1"/>
  </r>
  <r>
    <x v="1234"/>
    <x v="325"/>
    <x v="0"/>
    <x v="7"/>
    <x v="0"/>
    <x v="0"/>
    <x v="0"/>
    <x v="469"/>
    <x v="0"/>
    <x v="3"/>
    <x v="2"/>
    <x v="1"/>
  </r>
  <r>
    <x v="232"/>
    <x v="326"/>
    <x v="0"/>
    <x v="0"/>
    <x v="2"/>
    <x v="0"/>
    <x v="2"/>
    <x v="1274"/>
    <x v="0"/>
    <x v="3"/>
    <x v="3"/>
    <x v="1"/>
  </r>
  <r>
    <x v="38"/>
    <x v="327"/>
    <x v="0"/>
    <x v="3"/>
    <x v="1"/>
    <x v="0"/>
    <x v="1"/>
    <x v="224"/>
    <x v="0"/>
    <x v="3"/>
    <x v="6"/>
    <x v="1"/>
  </r>
  <r>
    <x v="1562"/>
    <x v="328"/>
    <x v="0"/>
    <x v="4"/>
    <x v="2"/>
    <x v="0"/>
    <x v="2"/>
    <x v="1297"/>
    <x v="0"/>
    <x v="3"/>
    <x v="3"/>
    <x v="1"/>
  </r>
  <r>
    <x v="1119"/>
    <x v="329"/>
    <x v="0"/>
    <x v="5"/>
    <x v="1"/>
    <x v="2"/>
    <x v="1"/>
    <x v="93"/>
    <x v="1"/>
    <x v="3"/>
    <x v="4"/>
    <x v="1"/>
  </r>
  <r>
    <x v="1601"/>
    <x v="330"/>
    <x v="0"/>
    <x v="7"/>
    <x v="1"/>
    <x v="1"/>
    <x v="1"/>
    <x v="298"/>
    <x v="1"/>
    <x v="3"/>
    <x v="2"/>
    <x v="1"/>
  </r>
  <r>
    <x v="1050"/>
    <x v="331"/>
    <x v="0"/>
    <x v="5"/>
    <x v="2"/>
    <x v="1"/>
    <x v="2"/>
    <x v="11"/>
    <x v="1"/>
    <x v="0"/>
    <x v="5"/>
    <x v="1"/>
  </r>
  <r>
    <x v="1315"/>
    <x v="332"/>
    <x v="0"/>
    <x v="0"/>
    <x v="2"/>
    <x v="1"/>
    <x v="2"/>
    <x v="915"/>
    <x v="0"/>
    <x v="1"/>
    <x v="1"/>
    <x v="1"/>
  </r>
  <r>
    <x v="2368"/>
    <x v="333"/>
    <x v="0"/>
    <x v="1"/>
    <x v="1"/>
    <x v="0"/>
    <x v="1"/>
    <x v="611"/>
    <x v="0"/>
    <x v="3"/>
    <x v="4"/>
    <x v="1"/>
  </r>
  <r>
    <x v="2293"/>
    <x v="334"/>
    <x v="0"/>
    <x v="5"/>
    <x v="2"/>
    <x v="1"/>
    <x v="2"/>
    <x v="298"/>
    <x v="1"/>
    <x v="2"/>
    <x v="2"/>
    <x v="1"/>
  </r>
  <r>
    <x v="2050"/>
    <x v="335"/>
    <x v="0"/>
    <x v="4"/>
    <x v="2"/>
    <x v="0"/>
    <x v="2"/>
    <x v="1431"/>
    <x v="0"/>
    <x v="1"/>
    <x v="1"/>
    <x v="0"/>
  </r>
  <r>
    <x v="737"/>
    <x v="336"/>
    <x v="0"/>
    <x v="1"/>
    <x v="2"/>
    <x v="2"/>
    <x v="2"/>
    <x v="144"/>
    <x v="0"/>
    <x v="3"/>
    <x v="4"/>
    <x v="1"/>
  </r>
  <r>
    <x v="1694"/>
    <x v="337"/>
    <x v="0"/>
    <x v="5"/>
    <x v="1"/>
    <x v="2"/>
    <x v="1"/>
    <x v="224"/>
    <x v="1"/>
    <x v="2"/>
    <x v="3"/>
    <x v="1"/>
  </r>
  <r>
    <x v="427"/>
    <x v="338"/>
    <x v="0"/>
    <x v="3"/>
    <x v="2"/>
    <x v="1"/>
    <x v="2"/>
    <x v="867"/>
    <x v="1"/>
    <x v="3"/>
    <x v="0"/>
    <x v="1"/>
  </r>
  <r>
    <x v="2037"/>
    <x v="339"/>
    <x v="0"/>
    <x v="5"/>
    <x v="2"/>
    <x v="1"/>
    <x v="2"/>
    <x v="86"/>
    <x v="1"/>
    <x v="3"/>
    <x v="0"/>
    <x v="1"/>
  </r>
  <r>
    <x v="1263"/>
    <x v="340"/>
    <x v="0"/>
    <x v="0"/>
    <x v="3"/>
    <x v="0"/>
    <x v="3"/>
    <x v="1398"/>
    <x v="0"/>
    <x v="2"/>
    <x v="5"/>
    <x v="1"/>
  </r>
  <r>
    <x v="944"/>
    <x v="341"/>
    <x v="0"/>
    <x v="5"/>
    <x v="2"/>
    <x v="0"/>
    <x v="2"/>
    <x v="75"/>
    <x v="1"/>
    <x v="3"/>
    <x v="4"/>
    <x v="1"/>
  </r>
  <r>
    <x v="419"/>
    <x v="342"/>
    <x v="0"/>
    <x v="5"/>
    <x v="2"/>
    <x v="1"/>
    <x v="2"/>
    <x v="162"/>
    <x v="1"/>
    <x v="2"/>
    <x v="5"/>
    <x v="1"/>
  </r>
  <r>
    <x v="1463"/>
    <x v="343"/>
    <x v="0"/>
    <x v="2"/>
    <x v="2"/>
    <x v="1"/>
    <x v="2"/>
    <x v="1303"/>
    <x v="0"/>
    <x v="2"/>
    <x v="0"/>
    <x v="0"/>
  </r>
  <r>
    <x v="1592"/>
    <x v="344"/>
    <x v="0"/>
    <x v="5"/>
    <x v="2"/>
    <x v="0"/>
    <x v="2"/>
    <x v="41"/>
    <x v="1"/>
    <x v="3"/>
    <x v="1"/>
    <x v="1"/>
  </r>
  <r>
    <x v="1560"/>
    <x v="345"/>
    <x v="0"/>
    <x v="1"/>
    <x v="2"/>
    <x v="2"/>
    <x v="2"/>
    <x v="484"/>
    <x v="0"/>
    <x v="2"/>
    <x v="2"/>
    <x v="1"/>
  </r>
  <r>
    <x v="880"/>
    <x v="346"/>
    <x v="0"/>
    <x v="3"/>
    <x v="3"/>
    <x v="3"/>
    <x v="3"/>
    <x v="694"/>
    <x v="1"/>
    <x v="3"/>
    <x v="4"/>
    <x v="1"/>
  </r>
  <r>
    <x v="240"/>
    <x v="347"/>
    <x v="0"/>
    <x v="5"/>
    <x v="1"/>
    <x v="0"/>
    <x v="1"/>
    <x v="156"/>
    <x v="1"/>
    <x v="3"/>
    <x v="3"/>
    <x v="1"/>
  </r>
  <r>
    <x v="34"/>
    <x v="348"/>
    <x v="0"/>
    <x v="0"/>
    <x v="0"/>
    <x v="0"/>
    <x v="0"/>
    <x v="588"/>
    <x v="0"/>
    <x v="1"/>
    <x v="5"/>
    <x v="0"/>
  </r>
  <r>
    <x v="1301"/>
    <x v="349"/>
    <x v="0"/>
    <x v="2"/>
    <x v="3"/>
    <x v="3"/>
    <x v="3"/>
    <x v="1461"/>
    <x v="0"/>
    <x v="2"/>
    <x v="5"/>
    <x v="1"/>
  </r>
  <r>
    <x v="901"/>
    <x v="350"/>
    <x v="0"/>
    <x v="1"/>
    <x v="2"/>
    <x v="0"/>
    <x v="2"/>
    <x v="1020"/>
    <x v="0"/>
    <x v="2"/>
    <x v="4"/>
    <x v="1"/>
  </r>
  <r>
    <x v="2272"/>
    <x v="351"/>
    <x v="0"/>
    <x v="5"/>
    <x v="3"/>
    <x v="0"/>
    <x v="3"/>
    <x v="102"/>
    <x v="1"/>
    <x v="2"/>
    <x v="5"/>
    <x v="1"/>
  </r>
  <r>
    <x v="274"/>
    <x v="352"/>
    <x v="0"/>
    <x v="1"/>
    <x v="0"/>
    <x v="3"/>
    <x v="0"/>
    <x v="316"/>
    <x v="0"/>
    <x v="3"/>
    <x v="5"/>
    <x v="1"/>
  </r>
  <r>
    <x v="1928"/>
    <x v="353"/>
    <x v="0"/>
    <x v="5"/>
    <x v="1"/>
    <x v="0"/>
    <x v="1"/>
    <x v="38"/>
    <x v="1"/>
    <x v="3"/>
    <x v="6"/>
    <x v="1"/>
  </r>
  <r>
    <x v="1734"/>
    <x v="354"/>
    <x v="0"/>
    <x v="3"/>
    <x v="1"/>
    <x v="2"/>
    <x v="1"/>
    <x v="163"/>
    <x v="0"/>
    <x v="2"/>
    <x v="5"/>
    <x v="1"/>
  </r>
  <r>
    <x v="471"/>
    <x v="355"/>
    <x v="0"/>
    <x v="2"/>
    <x v="3"/>
    <x v="1"/>
    <x v="3"/>
    <x v="1432"/>
    <x v="0"/>
    <x v="2"/>
    <x v="0"/>
    <x v="1"/>
  </r>
  <r>
    <x v="1906"/>
    <x v="356"/>
    <x v="0"/>
    <x v="0"/>
    <x v="2"/>
    <x v="3"/>
    <x v="2"/>
    <x v="622"/>
    <x v="0"/>
    <x v="2"/>
    <x v="0"/>
    <x v="1"/>
  </r>
  <r>
    <x v="1340"/>
    <x v="357"/>
    <x v="0"/>
    <x v="5"/>
    <x v="3"/>
    <x v="2"/>
    <x v="3"/>
    <x v="311"/>
    <x v="1"/>
    <x v="3"/>
    <x v="5"/>
    <x v="1"/>
  </r>
  <r>
    <x v="2079"/>
    <x v="358"/>
    <x v="0"/>
    <x v="7"/>
    <x v="1"/>
    <x v="0"/>
    <x v="1"/>
    <x v="197"/>
    <x v="0"/>
    <x v="2"/>
    <x v="5"/>
    <x v="1"/>
  </r>
  <r>
    <x v="184"/>
    <x v="359"/>
    <x v="0"/>
    <x v="2"/>
    <x v="2"/>
    <x v="0"/>
    <x v="2"/>
    <x v="1200"/>
    <x v="0"/>
    <x v="2"/>
    <x v="1"/>
    <x v="1"/>
  </r>
  <r>
    <x v="1772"/>
    <x v="360"/>
    <x v="0"/>
    <x v="2"/>
    <x v="2"/>
    <x v="0"/>
    <x v="2"/>
    <x v="1096"/>
    <x v="0"/>
    <x v="2"/>
    <x v="6"/>
    <x v="1"/>
  </r>
  <r>
    <x v="96"/>
    <x v="361"/>
    <x v="0"/>
    <x v="0"/>
    <x v="2"/>
    <x v="3"/>
    <x v="2"/>
    <x v="617"/>
    <x v="1"/>
    <x v="2"/>
    <x v="4"/>
    <x v="1"/>
  </r>
  <r>
    <x v="1030"/>
    <x v="362"/>
    <x v="0"/>
    <x v="0"/>
    <x v="2"/>
    <x v="0"/>
    <x v="2"/>
    <x v="445"/>
    <x v="0"/>
    <x v="2"/>
    <x v="6"/>
    <x v="1"/>
  </r>
  <r>
    <x v="635"/>
    <x v="363"/>
    <x v="0"/>
    <x v="0"/>
    <x v="2"/>
    <x v="0"/>
    <x v="2"/>
    <x v="1296"/>
    <x v="0"/>
    <x v="2"/>
    <x v="4"/>
    <x v="1"/>
  </r>
  <r>
    <x v="4"/>
    <x v="364"/>
    <x v="0"/>
    <x v="5"/>
    <x v="2"/>
    <x v="0"/>
    <x v="2"/>
    <x v="80"/>
    <x v="0"/>
    <x v="1"/>
    <x v="5"/>
    <x v="1"/>
  </r>
  <r>
    <x v="2458"/>
    <x v="365"/>
    <x v="0"/>
    <x v="5"/>
    <x v="2"/>
    <x v="2"/>
    <x v="2"/>
    <x v="21"/>
    <x v="1"/>
    <x v="2"/>
    <x v="6"/>
    <x v="1"/>
  </r>
  <r>
    <x v="416"/>
    <x v="366"/>
    <x v="0"/>
    <x v="1"/>
    <x v="1"/>
    <x v="0"/>
    <x v="1"/>
    <x v="688"/>
    <x v="0"/>
    <x v="2"/>
    <x v="5"/>
    <x v="1"/>
  </r>
  <r>
    <x v="543"/>
    <x v="367"/>
    <x v="0"/>
    <x v="2"/>
    <x v="0"/>
    <x v="0"/>
    <x v="0"/>
    <x v="577"/>
    <x v="0"/>
    <x v="3"/>
    <x v="0"/>
    <x v="1"/>
  </r>
  <r>
    <x v="2263"/>
    <x v="368"/>
    <x v="0"/>
    <x v="0"/>
    <x v="2"/>
    <x v="2"/>
    <x v="2"/>
    <x v="1169"/>
    <x v="1"/>
    <x v="2"/>
    <x v="2"/>
    <x v="1"/>
  </r>
  <r>
    <x v="2315"/>
    <x v="369"/>
    <x v="0"/>
    <x v="1"/>
    <x v="2"/>
    <x v="0"/>
    <x v="2"/>
    <x v="499"/>
    <x v="0"/>
    <x v="2"/>
    <x v="1"/>
    <x v="1"/>
  </r>
  <r>
    <x v="2271"/>
    <x v="370"/>
    <x v="0"/>
    <x v="0"/>
    <x v="2"/>
    <x v="0"/>
    <x v="2"/>
    <x v="1246"/>
    <x v="0"/>
    <x v="3"/>
    <x v="3"/>
    <x v="1"/>
  </r>
  <r>
    <x v="424"/>
    <x v="371"/>
    <x v="0"/>
    <x v="5"/>
    <x v="3"/>
    <x v="0"/>
    <x v="3"/>
    <x v="407"/>
    <x v="1"/>
    <x v="2"/>
    <x v="2"/>
    <x v="1"/>
  </r>
  <r>
    <x v="603"/>
    <x v="372"/>
    <x v="0"/>
    <x v="2"/>
    <x v="2"/>
    <x v="0"/>
    <x v="2"/>
    <x v="1222"/>
    <x v="1"/>
    <x v="2"/>
    <x v="6"/>
    <x v="1"/>
  </r>
  <r>
    <x v="2487"/>
    <x v="373"/>
    <x v="0"/>
    <x v="3"/>
    <x v="2"/>
    <x v="2"/>
    <x v="2"/>
    <x v="229"/>
    <x v="0"/>
    <x v="3"/>
    <x v="1"/>
    <x v="1"/>
  </r>
  <r>
    <x v="2158"/>
    <x v="374"/>
    <x v="0"/>
    <x v="0"/>
    <x v="2"/>
    <x v="1"/>
    <x v="2"/>
    <x v="505"/>
    <x v="0"/>
    <x v="3"/>
    <x v="0"/>
    <x v="1"/>
  </r>
  <r>
    <x v="2086"/>
    <x v="375"/>
    <x v="0"/>
    <x v="1"/>
    <x v="2"/>
    <x v="2"/>
    <x v="2"/>
    <x v="724"/>
    <x v="0"/>
    <x v="2"/>
    <x v="5"/>
    <x v="1"/>
  </r>
  <r>
    <x v="171"/>
    <x v="376"/>
    <x v="0"/>
    <x v="0"/>
    <x v="2"/>
    <x v="0"/>
    <x v="2"/>
    <x v="1100"/>
    <x v="1"/>
    <x v="3"/>
    <x v="2"/>
    <x v="1"/>
  </r>
  <r>
    <x v="280"/>
    <x v="377"/>
    <x v="0"/>
    <x v="2"/>
    <x v="3"/>
    <x v="0"/>
    <x v="3"/>
    <x v="1166"/>
    <x v="0"/>
    <x v="3"/>
    <x v="6"/>
    <x v="1"/>
  </r>
  <r>
    <x v="328"/>
    <x v="378"/>
    <x v="0"/>
    <x v="2"/>
    <x v="3"/>
    <x v="0"/>
    <x v="3"/>
    <x v="1478"/>
    <x v="1"/>
    <x v="2"/>
    <x v="6"/>
    <x v="0"/>
  </r>
  <r>
    <x v="449"/>
    <x v="379"/>
    <x v="0"/>
    <x v="5"/>
    <x v="3"/>
    <x v="2"/>
    <x v="3"/>
    <x v="61"/>
    <x v="1"/>
    <x v="3"/>
    <x v="4"/>
    <x v="1"/>
  </r>
  <r>
    <x v="1060"/>
    <x v="380"/>
    <x v="0"/>
    <x v="1"/>
    <x v="2"/>
    <x v="3"/>
    <x v="2"/>
    <x v="38"/>
    <x v="0"/>
    <x v="2"/>
    <x v="6"/>
    <x v="1"/>
  </r>
  <r>
    <x v="342"/>
    <x v="381"/>
    <x v="0"/>
    <x v="4"/>
    <x v="3"/>
    <x v="3"/>
    <x v="3"/>
    <x v="1300"/>
    <x v="0"/>
    <x v="2"/>
    <x v="5"/>
    <x v="1"/>
  </r>
  <r>
    <x v="766"/>
    <x v="382"/>
    <x v="0"/>
    <x v="3"/>
    <x v="2"/>
    <x v="2"/>
    <x v="2"/>
    <x v="853"/>
    <x v="0"/>
    <x v="3"/>
    <x v="5"/>
    <x v="1"/>
  </r>
  <r>
    <x v="2042"/>
    <x v="383"/>
    <x v="0"/>
    <x v="5"/>
    <x v="2"/>
    <x v="3"/>
    <x v="2"/>
    <x v="27"/>
    <x v="1"/>
    <x v="3"/>
    <x v="2"/>
    <x v="1"/>
  </r>
  <r>
    <x v="1254"/>
    <x v="384"/>
    <x v="0"/>
    <x v="3"/>
    <x v="3"/>
    <x v="1"/>
    <x v="3"/>
    <x v="219"/>
    <x v="0"/>
    <x v="3"/>
    <x v="4"/>
    <x v="1"/>
  </r>
  <r>
    <x v="236"/>
    <x v="385"/>
    <x v="0"/>
    <x v="2"/>
    <x v="3"/>
    <x v="1"/>
    <x v="3"/>
    <x v="1354"/>
    <x v="0"/>
    <x v="2"/>
    <x v="6"/>
    <x v="1"/>
  </r>
  <r>
    <x v="335"/>
    <x v="386"/>
    <x v="0"/>
    <x v="0"/>
    <x v="2"/>
    <x v="0"/>
    <x v="2"/>
    <x v="144"/>
    <x v="0"/>
    <x v="3"/>
    <x v="5"/>
    <x v="1"/>
  </r>
  <r>
    <x v="1031"/>
    <x v="387"/>
    <x v="0"/>
    <x v="0"/>
    <x v="1"/>
    <x v="0"/>
    <x v="1"/>
    <x v="1021"/>
    <x v="0"/>
    <x v="1"/>
    <x v="1"/>
    <x v="0"/>
  </r>
  <r>
    <x v="386"/>
    <x v="388"/>
    <x v="0"/>
    <x v="1"/>
    <x v="3"/>
    <x v="2"/>
    <x v="3"/>
    <x v="36"/>
    <x v="0"/>
    <x v="2"/>
    <x v="1"/>
    <x v="1"/>
  </r>
  <r>
    <x v="1168"/>
    <x v="389"/>
    <x v="0"/>
    <x v="5"/>
    <x v="1"/>
    <x v="2"/>
    <x v="1"/>
    <x v="136"/>
    <x v="1"/>
    <x v="3"/>
    <x v="1"/>
    <x v="1"/>
  </r>
  <r>
    <x v="2349"/>
    <x v="390"/>
    <x v="0"/>
    <x v="3"/>
    <x v="2"/>
    <x v="0"/>
    <x v="2"/>
    <x v="496"/>
    <x v="1"/>
    <x v="3"/>
    <x v="0"/>
    <x v="1"/>
  </r>
  <r>
    <x v="2425"/>
    <x v="391"/>
    <x v="0"/>
    <x v="1"/>
    <x v="3"/>
    <x v="0"/>
    <x v="3"/>
    <x v="621"/>
    <x v="1"/>
    <x v="3"/>
    <x v="3"/>
    <x v="1"/>
  </r>
  <r>
    <x v="1642"/>
    <x v="392"/>
    <x v="0"/>
    <x v="0"/>
    <x v="3"/>
    <x v="3"/>
    <x v="3"/>
    <x v="1089"/>
    <x v="0"/>
    <x v="2"/>
    <x v="5"/>
    <x v="1"/>
  </r>
  <r>
    <x v="769"/>
    <x v="393"/>
    <x v="0"/>
    <x v="2"/>
    <x v="2"/>
    <x v="2"/>
    <x v="2"/>
    <x v="1029"/>
    <x v="0"/>
    <x v="2"/>
    <x v="6"/>
    <x v="1"/>
  </r>
  <r>
    <x v="1131"/>
    <x v="394"/>
    <x v="0"/>
    <x v="4"/>
    <x v="2"/>
    <x v="0"/>
    <x v="2"/>
    <x v="1463"/>
    <x v="0"/>
    <x v="1"/>
    <x v="5"/>
    <x v="0"/>
  </r>
  <r>
    <x v="1537"/>
    <x v="395"/>
    <x v="0"/>
    <x v="0"/>
    <x v="1"/>
    <x v="0"/>
    <x v="1"/>
    <x v="188"/>
    <x v="0"/>
    <x v="2"/>
    <x v="0"/>
    <x v="1"/>
  </r>
  <r>
    <x v="1269"/>
    <x v="396"/>
    <x v="0"/>
    <x v="5"/>
    <x v="2"/>
    <x v="2"/>
    <x v="2"/>
    <x v="91"/>
    <x v="0"/>
    <x v="2"/>
    <x v="3"/>
    <x v="1"/>
  </r>
  <r>
    <x v="1753"/>
    <x v="397"/>
    <x v="0"/>
    <x v="5"/>
    <x v="2"/>
    <x v="0"/>
    <x v="2"/>
    <x v="206"/>
    <x v="1"/>
    <x v="2"/>
    <x v="3"/>
    <x v="1"/>
  </r>
  <r>
    <x v="915"/>
    <x v="398"/>
    <x v="0"/>
    <x v="3"/>
    <x v="3"/>
    <x v="2"/>
    <x v="3"/>
    <x v="528"/>
    <x v="0"/>
    <x v="3"/>
    <x v="2"/>
    <x v="1"/>
  </r>
  <r>
    <x v="1723"/>
    <x v="399"/>
    <x v="0"/>
    <x v="6"/>
    <x v="3"/>
    <x v="2"/>
    <x v="3"/>
    <x v="660"/>
    <x v="1"/>
    <x v="3"/>
    <x v="4"/>
    <x v="1"/>
  </r>
  <r>
    <x v="670"/>
    <x v="400"/>
    <x v="0"/>
    <x v="3"/>
    <x v="2"/>
    <x v="1"/>
    <x v="2"/>
    <x v="487"/>
    <x v="0"/>
    <x v="2"/>
    <x v="3"/>
    <x v="1"/>
  </r>
  <r>
    <x v="499"/>
    <x v="401"/>
    <x v="0"/>
    <x v="4"/>
    <x v="1"/>
    <x v="0"/>
    <x v="1"/>
    <x v="962"/>
    <x v="0"/>
    <x v="2"/>
    <x v="4"/>
    <x v="0"/>
  </r>
  <r>
    <x v="2312"/>
    <x v="402"/>
    <x v="0"/>
    <x v="0"/>
    <x v="3"/>
    <x v="0"/>
    <x v="3"/>
    <x v="948"/>
    <x v="0"/>
    <x v="2"/>
    <x v="4"/>
    <x v="1"/>
  </r>
  <r>
    <x v="1435"/>
    <x v="403"/>
    <x v="0"/>
    <x v="5"/>
    <x v="2"/>
    <x v="0"/>
    <x v="2"/>
    <x v="111"/>
    <x v="1"/>
    <x v="2"/>
    <x v="6"/>
    <x v="1"/>
  </r>
  <r>
    <x v="2444"/>
    <x v="404"/>
    <x v="0"/>
    <x v="2"/>
    <x v="3"/>
    <x v="1"/>
    <x v="3"/>
    <x v="1428"/>
    <x v="0"/>
    <x v="2"/>
    <x v="0"/>
    <x v="1"/>
  </r>
  <r>
    <x v="1774"/>
    <x v="405"/>
    <x v="0"/>
    <x v="2"/>
    <x v="3"/>
    <x v="0"/>
    <x v="3"/>
    <x v="937"/>
    <x v="0"/>
    <x v="3"/>
    <x v="2"/>
    <x v="1"/>
  </r>
  <r>
    <x v="1345"/>
    <x v="406"/>
    <x v="0"/>
    <x v="5"/>
    <x v="1"/>
    <x v="0"/>
    <x v="1"/>
    <x v="4"/>
    <x v="1"/>
    <x v="3"/>
    <x v="2"/>
    <x v="1"/>
  </r>
  <r>
    <x v="1667"/>
    <x v="407"/>
    <x v="0"/>
    <x v="5"/>
    <x v="2"/>
    <x v="0"/>
    <x v="2"/>
    <x v="195"/>
    <x v="1"/>
    <x v="2"/>
    <x v="1"/>
    <x v="1"/>
  </r>
  <r>
    <x v="371"/>
    <x v="408"/>
    <x v="0"/>
    <x v="1"/>
    <x v="2"/>
    <x v="1"/>
    <x v="2"/>
    <x v="581"/>
    <x v="0"/>
    <x v="3"/>
    <x v="4"/>
    <x v="1"/>
  </r>
  <r>
    <x v="436"/>
    <x v="409"/>
    <x v="0"/>
    <x v="5"/>
    <x v="1"/>
    <x v="2"/>
    <x v="1"/>
    <x v="63"/>
    <x v="1"/>
    <x v="1"/>
    <x v="4"/>
    <x v="1"/>
  </r>
  <r>
    <x v="1273"/>
    <x v="410"/>
    <x v="0"/>
    <x v="2"/>
    <x v="3"/>
    <x v="0"/>
    <x v="3"/>
    <x v="1451"/>
    <x v="0"/>
    <x v="2"/>
    <x v="0"/>
    <x v="1"/>
  </r>
  <r>
    <x v="183"/>
    <x v="411"/>
    <x v="0"/>
    <x v="0"/>
    <x v="2"/>
    <x v="0"/>
    <x v="2"/>
    <x v="1032"/>
    <x v="0"/>
    <x v="1"/>
    <x v="3"/>
    <x v="1"/>
  </r>
  <r>
    <x v="996"/>
    <x v="412"/>
    <x v="0"/>
    <x v="5"/>
    <x v="2"/>
    <x v="0"/>
    <x v="2"/>
    <x v="293"/>
    <x v="1"/>
    <x v="2"/>
    <x v="3"/>
    <x v="1"/>
  </r>
  <r>
    <x v="2047"/>
    <x v="413"/>
    <x v="0"/>
    <x v="5"/>
    <x v="2"/>
    <x v="3"/>
    <x v="2"/>
    <x v="50"/>
    <x v="1"/>
    <x v="3"/>
    <x v="1"/>
    <x v="1"/>
  </r>
  <r>
    <x v="495"/>
    <x v="414"/>
    <x v="0"/>
    <x v="4"/>
    <x v="1"/>
    <x v="2"/>
    <x v="1"/>
    <x v="17"/>
    <x v="0"/>
    <x v="2"/>
    <x v="6"/>
    <x v="1"/>
  </r>
  <r>
    <x v="18"/>
    <x v="415"/>
    <x v="0"/>
    <x v="5"/>
    <x v="2"/>
    <x v="2"/>
    <x v="2"/>
    <x v="142"/>
    <x v="1"/>
    <x v="3"/>
    <x v="3"/>
    <x v="1"/>
  </r>
  <r>
    <x v="950"/>
    <x v="416"/>
    <x v="0"/>
    <x v="4"/>
    <x v="2"/>
    <x v="2"/>
    <x v="2"/>
    <x v="493"/>
    <x v="0"/>
    <x v="3"/>
    <x v="5"/>
    <x v="1"/>
  </r>
  <r>
    <x v="1123"/>
    <x v="417"/>
    <x v="0"/>
    <x v="2"/>
    <x v="2"/>
    <x v="2"/>
    <x v="2"/>
    <x v="1100"/>
    <x v="0"/>
    <x v="3"/>
    <x v="1"/>
    <x v="1"/>
  </r>
  <r>
    <x v="2393"/>
    <x v="418"/>
    <x v="0"/>
    <x v="3"/>
    <x v="2"/>
    <x v="1"/>
    <x v="2"/>
    <x v="1024"/>
    <x v="0"/>
    <x v="2"/>
    <x v="3"/>
    <x v="1"/>
  </r>
  <r>
    <x v="1070"/>
    <x v="419"/>
    <x v="0"/>
    <x v="1"/>
    <x v="1"/>
    <x v="0"/>
    <x v="1"/>
    <x v="332"/>
    <x v="1"/>
    <x v="3"/>
    <x v="0"/>
    <x v="1"/>
  </r>
  <r>
    <x v="1323"/>
    <x v="420"/>
    <x v="0"/>
    <x v="3"/>
    <x v="2"/>
    <x v="0"/>
    <x v="2"/>
    <x v="1021"/>
    <x v="0"/>
    <x v="2"/>
    <x v="4"/>
    <x v="1"/>
  </r>
  <r>
    <x v="883"/>
    <x v="421"/>
    <x v="0"/>
    <x v="1"/>
    <x v="2"/>
    <x v="2"/>
    <x v="2"/>
    <x v="681"/>
    <x v="1"/>
    <x v="3"/>
    <x v="5"/>
    <x v="1"/>
  </r>
  <r>
    <x v="364"/>
    <x v="422"/>
    <x v="0"/>
    <x v="5"/>
    <x v="0"/>
    <x v="3"/>
    <x v="0"/>
    <x v="21"/>
    <x v="0"/>
    <x v="1"/>
    <x v="6"/>
    <x v="1"/>
  </r>
  <r>
    <x v="2274"/>
    <x v="423"/>
    <x v="0"/>
    <x v="5"/>
    <x v="2"/>
    <x v="0"/>
    <x v="2"/>
    <x v="63"/>
    <x v="1"/>
    <x v="3"/>
    <x v="4"/>
    <x v="1"/>
  </r>
  <r>
    <x v="1682"/>
    <x v="424"/>
    <x v="0"/>
    <x v="2"/>
    <x v="0"/>
    <x v="0"/>
    <x v="0"/>
    <x v="1220"/>
    <x v="1"/>
    <x v="1"/>
    <x v="4"/>
    <x v="0"/>
  </r>
  <r>
    <x v="1789"/>
    <x v="425"/>
    <x v="0"/>
    <x v="2"/>
    <x v="3"/>
    <x v="3"/>
    <x v="3"/>
    <x v="1437"/>
    <x v="0"/>
    <x v="1"/>
    <x v="1"/>
    <x v="1"/>
  </r>
  <r>
    <x v="1541"/>
    <x v="426"/>
    <x v="0"/>
    <x v="5"/>
    <x v="0"/>
    <x v="0"/>
    <x v="0"/>
    <x v="120"/>
    <x v="1"/>
    <x v="3"/>
    <x v="4"/>
    <x v="1"/>
  </r>
  <r>
    <x v="300"/>
    <x v="427"/>
    <x v="0"/>
    <x v="5"/>
    <x v="2"/>
    <x v="1"/>
    <x v="2"/>
    <x v="136"/>
    <x v="1"/>
    <x v="3"/>
    <x v="4"/>
    <x v="1"/>
  </r>
  <r>
    <x v="2266"/>
    <x v="428"/>
    <x v="0"/>
    <x v="5"/>
    <x v="3"/>
    <x v="0"/>
    <x v="3"/>
    <x v="222"/>
    <x v="0"/>
    <x v="3"/>
    <x v="4"/>
    <x v="1"/>
  </r>
  <r>
    <x v="1224"/>
    <x v="429"/>
    <x v="0"/>
    <x v="0"/>
    <x v="1"/>
    <x v="0"/>
    <x v="1"/>
    <x v="594"/>
    <x v="1"/>
    <x v="1"/>
    <x v="4"/>
    <x v="1"/>
  </r>
  <r>
    <x v="899"/>
    <x v="430"/>
    <x v="0"/>
    <x v="0"/>
    <x v="2"/>
    <x v="1"/>
    <x v="2"/>
    <x v="1172"/>
    <x v="0"/>
    <x v="3"/>
    <x v="6"/>
    <x v="1"/>
  </r>
  <r>
    <x v="2229"/>
    <x v="431"/>
    <x v="0"/>
    <x v="1"/>
    <x v="3"/>
    <x v="0"/>
    <x v="3"/>
    <x v="1040"/>
    <x v="0"/>
    <x v="3"/>
    <x v="0"/>
    <x v="1"/>
  </r>
  <r>
    <x v="1566"/>
    <x v="432"/>
    <x v="1"/>
    <x v="6"/>
    <x v="2"/>
    <x v="2"/>
    <x v="2"/>
    <x v="206"/>
    <x v="0"/>
    <x v="2"/>
    <x v="5"/>
    <x v="1"/>
  </r>
  <r>
    <x v="23"/>
    <x v="433"/>
    <x v="1"/>
    <x v="6"/>
    <x v="3"/>
    <x v="1"/>
    <x v="3"/>
    <x v="1155"/>
    <x v="0"/>
    <x v="2"/>
    <x v="0"/>
    <x v="1"/>
  </r>
  <r>
    <x v="2448"/>
    <x v="434"/>
    <x v="1"/>
    <x v="6"/>
    <x v="3"/>
    <x v="2"/>
    <x v="3"/>
    <x v="977"/>
    <x v="0"/>
    <x v="2"/>
    <x v="1"/>
    <x v="1"/>
  </r>
  <r>
    <x v="1931"/>
    <x v="435"/>
    <x v="1"/>
    <x v="0"/>
    <x v="2"/>
    <x v="1"/>
    <x v="2"/>
    <x v="623"/>
    <x v="0"/>
    <x v="3"/>
    <x v="5"/>
    <x v="1"/>
  </r>
  <r>
    <x v="1289"/>
    <x v="436"/>
    <x v="1"/>
    <x v="0"/>
    <x v="1"/>
    <x v="0"/>
    <x v="1"/>
    <x v="925"/>
    <x v="1"/>
    <x v="1"/>
    <x v="3"/>
    <x v="0"/>
  </r>
  <r>
    <x v="73"/>
    <x v="437"/>
    <x v="1"/>
    <x v="1"/>
    <x v="2"/>
    <x v="0"/>
    <x v="2"/>
    <x v="283"/>
    <x v="1"/>
    <x v="3"/>
    <x v="6"/>
    <x v="1"/>
  </r>
  <r>
    <x v="460"/>
    <x v="438"/>
    <x v="1"/>
    <x v="6"/>
    <x v="2"/>
    <x v="2"/>
    <x v="2"/>
    <x v="986"/>
    <x v="0"/>
    <x v="2"/>
    <x v="4"/>
    <x v="1"/>
  </r>
  <r>
    <x v="1347"/>
    <x v="439"/>
    <x v="1"/>
    <x v="1"/>
    <x v="2"/>
    <x v="0"/>
    <x v="2"/>
    <x v="963"/>
    <x v="0"/>
    <x v="3"/>
    <x v="1"/>
    <x v="1"/>
  </r>
  <r>
    <x v="2475"/>
    <x v="440"/>
    <x v="1"/>
    <x v="5"/>
    <x v="2"/>
    <x v="2"/>
    <x v="2"/>
    <x v="184"/>
    <x v="1"/>
    <x v="2"/>
    <x v="1"/>
    <x v="1"/>
  </r>
  <r>
    <x v="949"/>
    <x v="441"/>
    <x v="1"/>
    <x v="5"/>
    <x v="2"/>
    <x v="1"/>
    <x v="2"/>
    <x v="73"/>
    <x v="1"/>
    <x v="3"/>
    <x v="2"/>
    <x v="1"/>
  </r>
  <r>
    <x v="1815"/>
    <x v="442"/>
    <x v="1"/>
    <x v="6"/>
    <x v="3"/>
    <x v="1"/>
    <x v="3"/>
    <x v="702"/>
    <x v="1"/>
    <x v="2"/>
    <x v="3"/>
    <x v="1"/>
  </r>
  <r>
    <x v="211"/>
    <x v="443"/>
    <x v="1"/>
    <x v="5"/>
    <x v="3"/>
    <x v="1"/>
    <x v="3"/>
    <x v="154"/>
    <x v="1"/>
    <x v="2"/>
    <x v="3"/>
    <x v="1"/>
  </r>
  <r>
    <x v="1078"/>
    <x v="444"/>
    <x v="1"/>
    <x v="1"/>
    <x v="2"/>
    <x v="0"/>
    <x v="2"/>
    <x v="1077"/>
    <x v="1"/>
    <x v="2"/>
    <x v="1"/>
    <x v="1"/>
  </r>
  <r>
    <x v="1253"/>
    <x v="445"/>
    <x v="1"/>
    <x v="0"/>
    <x v="2"/>
    <x v="1"/>
    <x v="2"/>
    <x v="276"/>
    <x v="1"/>
    <x v="2"/>
    <x v="0"/>
    <x v="1"/>
  </r>
  <r>
    <x v="196"/>
    <x v="446"/>
    <x v="1"/>
    <x v="5"/>
    <x v="2"/>
    <x v="1"/>
    <x v="2"/>
    <x v="56"/>
    <x v="1"/>
    <x v="1"/>
    <x v="2"/>
    <x v="1"/>
  </r>
  <r>
    <x v="81"/>
    <x v="447"/>
    <x v="1"/>
    <x v="0"/>
    <x v="1"/>
    <x v="1"/>
    <x v="1"/>
    <x v="533"/>
    <x v="0"/>
    <x v="2"/>
    <x v="3"/>
    <x v="1"/>
  </r>
  <r>
    <x v="186"/>
    <x v="448"/>
    <x v="1"/>
    <x v="0"/>
    <x v="3"/>
    <x v="1"/>
    <x v="3"/>
    <x v="627"/>
    <x v="1"/>
    <x v="2"/>
    <x v="5"/>
    <x v="1"/>
  </r>
  <r>
    <x v="2224"/>
    <x v="449"/>
    <x v="1"/>
    <x v="5"/>
    <x v="2"/>
    <x v="0"/>
    <x v="2"/>
    <x v="122"/>
    <x v="1"/>
    <x v="3"/>
    <x v="0"/>
    <x v="1"/>
  </r>
  <r>
    <x v="647"/>
    <x v="450"/>
    <x v="1"/>
    <x v="4"/>
    <x v="2"/>
    <x v="2"/>
    <x v="2"/>
    <x v="551"/>
    <x v="0"/>
    <x v="1"/>
    <x v="0"/>
    <x v="1"/>
  </r>
  <r>
    <x v="1264"/>
    <x v="451"/>
    <x v="1"/>
    <x v="2"/>
    <x v="0"/>
    <x v="1"/>
    <x v="0"/>
    <x v="693"/>
    <x v="1"/>
    <x v="0"/>
    <x v="1"/>
    <x v="0"/>
  </r>
  <r>
    <x v="1821"/>
    <x v="452"/>
    <x v="1"/>
    <x v="3"/>
    <x v="1"/>
    <x v="0"/>
    <x v="1"/>
    <x v="651"/>
    <x v="0"/>
    <x v="2"/>
    <x v="3"/>
    <x v="1"/>
  </r>
  <r>
    <x v="1036"/>
    <x v="453"/>
    <x v="1"/>
    <x v="5"/>
    <x v="3"/>
    <x v="1"/>
    <x v="3"/>
    <x v="226"/>
    <x v="1"/>
    <x v="2"/>
    <x v="4"/>
    <x v="1"/>
  </r>
  <r>
    <x v="1663"/>
    <x v="454"/>
    <x v="1"/>
    <x v="0"/>
    <x v="2"/>
    <x v="2"/>
    <x v="2"/>
    <x v="316"/>
    <x v="0"/>
    <x v="2"/>
    <x v="0"/>
    <x v="1"/>
  </r>
  <r>
    <x v="2450"/>
    <x v="455"/>
    <x v="1"/>
    <x v="1"/>
    <x v="2"/>
    <x v="2"/>
    <x v="2"/>
    <x v="290"/>
    <x v="1"/>
    <x v="3"/>
    <x v="0"/>
    <x v="1"/>
  </r>
  <r>
    <x v="1472"/>
    <x v="456"/>
    <x v="1"/>
    <x v="0"/>
    <x v="1"/>
    <x v="0"/>
    <x v="1"/>
    <x v="508"/>
    <x v="1"/>
    <x v="3"/>
    <x v="4"/>
    <x v="1"/>
  </r>
  <r>
    <x v="1011"/>
    <x v="457"/>
    <x v="1"/>
    <x v="2"/>
    <x v="0"/>
    <x v="1"/>
    <x v="0"/>
    <x v="576"/>
    <x v="1"/>
    <x v="3"/>
    <x v="3"/>
    <x v="1"/>
  </r>
  <r>
    <x v="1587"/>
    <x v="458"/>
    <x v="1"/>
    <x v="6"/>
    <x v="3"/>
    <x v="1"/>
    <x v="3"/>
    <x v="461"/>
    <x v="0"/>
    <x v="2"/>
    <x v="3"/>
    <x v="1"/>
  </r>
  <r>
    <x v="1485"/>
    <x v="459"/>
    <x v="1"/>
    <x v="1"/>
    <x v="2"/>
    <x v="0"/>
    <x v="2"/>
    <x v="332"/>
    <x v="0"/>
    <x v="2"/>
    <x v="3"/>
    <x v="1"/>
  </r>
  <r>
    <x v="266"/>
    <x v="460"/>
    <x v="1"/>
    <x v="3"/>
    <x v="1"/>
    <x v="1"/>
    <x v="1"/>
    <x v="285"/>
    <x v="0"/>
    <x v="3"/>
    <x v="3"/>
    <x v="1"/>
  </r>
  <r>
    <x v="623"/>
    <x v="461"/>
    <x v="1"/>
    <x v="2"/>
    <x v="1"/>
    <x v="0"/>
    <x v="1"/>
    <x v="557"/>
    <x v="0"/>
    <x v="2"/>
    <x v="3"/>
    <x v="1"/>
  </r>
  <r>
    <x v="2056"/>
    <x v="462"/>
    <x v="1"/>
    <x v="6"/>
    <x v="2"/>
    <x v="3"/>
    <x v="2"/>
    <x v="559"/>
    <x v="1"/>
    <x v="2"/>
    <x v="0"/>
    <x v="1"/>
  </r>
  <r>
    <x v="1193"/>
    <x v="463"/>
    <x v="1"/>
    <x v="5"/>
    <x v="2"/>
    <x v="1"/>
    <x v="2"/>
    <x v="52"/>
    <x v="0"/>
    <x v="3"/>
    <x v="6"/>
    <x v="1"/>
  </r>
  <r>
    <x v="1279"/>
    <x v="464"/>
    <x v="1"/>
    <x v="6"/>
    <x v="3"/>
    <x v="2"/>
    <x v="3"/>
    <x v="526"/>
    <x v="1"/>
    <x v="3"/>
    <x v="5"/>
    <x v="1"/>
  </r>
  <r>
    <x v="2085"/>
    <x v="465"/>
    <x v="1"/>
    <x v="3"/>
    <x v="2"/>
    <x v="0"/>
    <x v="2"/>
    <x v="1079"/>
    <x v="0"/>
    <x v="3"/>
    <x v="6"/>
    <x v="1"/>
  </r>
  <r>
    <x v="321"/>
    <x v="466"/>
    <x v="1"/>
    <x v="3"/>
    <x v="1"/>
    <x v="2"/>
    <x v="1"/>
    <x v="313"/>
    <x v="0"/>
    <x v="2"/>
    <x v="1"/>
    <x v="1"/>
  </r>
  <r>
    <x v="930"/>
    <x v="467"/>
    <x v="1"/>
    <x v="5"/>
    <x v="0"/>
    <x v="1"/>
    <x v="0"/>
    <x v="41"/>
    <x v="1"/>
    <x v="3"/>
    <x v="1"/>
    <x v="1"/>
  </r>
  <r>
    <x v="160"/>
    <x v="468"/>
    <x v="1"/>
    <x v="5"/>
    <x v="0"/>
    <x v="2"/>
    <x v="0"/>
    <x v="63"/>
    <x v="1"/>
    <x v="3"/>
    <x v="4"/>
    <x v="1"/>
  </r>
  <r>
    <x v="1444"/>
    <x v="469"/>
    <x v="1"/>
    <x v="5"/>
    <x v="2"/>
    <x v="0"/>
    <x v="2"/>
    <x v="160"/>
    <x v="1"/>
    <x v="2"/>
    <x v="5"/>
    <x v="1"/>
  </r>
  <r>
    <x v="844"/>
    <x v="470"/>
    <x v="1"/>
    <x v="0"/>
    <x v="2"/>
    <x v="2"/>
    <x v="2"/>
    <x v="603"/>
    <x v="1"/>
    <x v="2"/>
    <x v="4"/>
    <x v="1"/>
  </r>
  <r>
    <x v="2041"/>
    <x v="471"/>
    <x v="1"/>
    <x v="2"/>
    <x v="2"/>
    <x v="2"/>
    <x v="2"/>
    <x v="1325"/>
    <x v="1"/>
    <x v="2"/>
    <x v="1"/>
    <x v="0"/>
  </r>
  <r>
    <x v="2198"/>
    <x v="472"/>
    <x v="1"/>
    <x v="3"/>
    <x v="0"/>
    <x v="2"/>
    <x v="0"/>
    <x v="716"/>
    <x v="0"/>
    <x v="1"/>
    <x v="1"/>
    <x v="0"/>
  </r>
  <r>
    <x v="2125"/>
    <x v="473"/>
    <x v="1"/>
    <x v="4"/>
    <x v="1"/>
    <x v="0"/>
    <x v="1"/>
    <x v="812"/>
    <x v="0"/>
    <x v="1"/>
    <x v="3"/>
    <x v="1"/>
  </r>
  <r>
    <x v="2094"/>
    <x v="474"/>
    <x v="1"/>
    <x v="2"/>
    <x v="2"/>
    <x v="2"/>
    <x v="2"/>
    <x v="860"/>
    <x v="1"/>
    <x v="3"/>
    <x v="0"/>
    <x v="1"/>
  </r>
  <r>
    <x v="254"/>
    <x v="475"/>
    <x v="1"/>
    <x v="3"/>
    <x v="2"/>
    <x v="0"/>
    <x v="2"/>
    <x v="502"/>
    <x v="0"/>
    <x v="2"/>
    <x v="0"/>
    <x v="1"/>
  </r>
  <r>
    <x v="2466"/>
    <x v="476"/>
    <x v="1"/>
    <x v="3"/>
    <x v="2"/>
    <x v="2"/>
    <x v="2"/>
    <x v="640"/>
    <x v="0"/>
    <x v="2"/>
    <x v="1"/>
    <x v="1"/>
  </r>
  <r>
    <x v="654"/>
    <x v="477"/>
    <x v="1"/>
    <x v="2"/>
    <x v="3"/>
    <x v="0"/>
    <x v="3"/>
    <x v="1395"/>
    <x v="1"/>
    <x v="3"/>
    <x v="5"/>
    <x v="1"/>
  </r>
  <r>
    <x v="2408"/>
    <x v="478"/>
    <x v="1"/>
    <x v="5"/>
    <x v="2"/>
    <x v="2"/>
    <x v="2"/>
    <x v="67"/>
    <x v="1"/>
    <x v="3"/>
    <x v="5"/>
    <x v="1"/>
  </r>
  <r>
    <x v="289"/>
    <x v="479"/>
    <x v="1"/>
    <x v="5"/>
    <x v="2"/>
    <x v="3"/>
    <x v="2"/>
    <x v="156"/>
    <x v="1"/>
    <x v="2"/>
    <x v="5"/>
    <x v="1"/>
  </r>
  <r>
    <x v="1231"/>
    <x v="480"/>
    <x v="1"/>
    <x v="1"/>
    <x v="3"/>
    <x v="1"/>
    <x v="3"/>
    <x v="516"/>
    <x v="0"/>
    <x v="2"/>
    <x v="3"/>
    <x v="1"/>
  </r>
  <r>
    <x v="2412"/>
    <x v="481"/>
    <x v="1"/>
    <x v="1"/>
    <x v="1"/>
    <x v="0"/>
    <x v="1"/>
    <x v="261"/>
    <x v="0"/>
    <x v="2"/>
    <x v="3"/>
    <x v="1"/>
  </r>
  <r>
    <x v="132"/>
    <x v="482"/>
    <x v="1"/>
    <x v="5"/>
    <x v="3"/>
    <x v="1"/>
    <x v="3"/>
    <x v="126"/>
    <x v="1"/>
    <x v="3"/>
    <x v="0"/>
    <x v="1"/>
  </r>
  <r>
    <x v="2071"/>
    <x v="483"/>
    <x v="1"/>
    <x v="2"/>
    <x v="2"/>
    <x v="0"/>
    <x v="2"/>
    <x v="779"/>
    <x v="1"/>
    <x v="2"/>
    <x v="6"/>
    <x v="1"/>
  </r>
  <r>
    <x v="1275"/>
    <x v="484"/>
    <x v="1"/>
    <x v="2"/>
    <x v="1"/>
    <x v="1"/>
    <x v="1"/>
    <x v="69"/>
    <x v="1"/>
    <x v="2"/>
    <x v="1"/>
    <x v="1"/>
  </r>
  <r>
    <x v="1955"/>
    <x v="485"/>
    <x v="1"/>
    <x v="5"/>
    <x v="1"/>
    <x v="1"/>
    <x v="1"/>
    <x v="75"/>
    <x v="0"/>
    <x v="3"/>
    <x v="0"/>
    <x v="1"/>
  </r>
  <r>
    <x v="1499"/>
    <x v="486"/>
    <x v="1"/>
    <x v="5"/>
    <x v="3"/>
    <x v="0"/>
    <x v="3"/>
    <x v="172"/>
    <x v="1"/>
    <x v="3"/>
    <x v="4"/>
    <x v="1"/>
  </r>
  <r>
    <x v="2261"/>
    <x v="487"/>
    <x v="1"/>
    <x v="1"/>
    <x v="2"/>
    <x v="0"/>
    <x v="2"/>
    <x v="375"/>
    <x v="0"/>
    <x v="1"/>
    <x v="2"/>
    <x v="1"/>
  </r>
  <r>
    <x v="625"/>
    <x v="488"/>
    <x v="1"/>
    <x v="5"/>
    <x v="2"/>
    <x v="0"/>
    <x v="2"/>
    <x v="279"/>
    <x v="1"/>
    <x v="2"/>
    <x v="3"/>
    <x v="1"/>
  </r>
  <r>
    <x v="637"/>
    <x v="489"/>
    <x v="1"/>
    <x v="1"/>
    <x v="2"/>
    <x v="2"/>
    <x v="2"/>
    <x v="589"/>
    <x v="0"/>
    <x v="3"/>
    <x v="5"/>
    <x v="1"/>
  </r>
  <r>
    <x v="876"/>
    <x v="490"/>
    <x v="1"/>
    <x v="5"/>
    <x v="1"/>
    <x v="2"/>
    <x v="1"/>
    <x v="84"/>
    <x v="1"/>
    <x v="2"/>
    <x v="5"/>
    <x v="1"/>
  </r>
  <r>
    <x v="1283"/>
    <x v="491"/>
    <x v="1"/>
    <x v="2"/>
    <x v="2"/>
    <x v="2"/>
    <x v="2"/>
    <x v="1321"/>
    <x v="1"/>
    <x v="2"/>
    <x v="4"/>
    <x v="0"/>
  </r>
  <r>
    <x v="611"/>
    <x v="492"/>
    <x v="1"/>
    <x v="1"/>
    <x v="3"/>
    <x v="2"/>
    <x v="3"/>
    <x v="980"/>
    <x v="1"/>
    <x v="3"/>
    <x v="1"/>
    <x v="1"/>
  </r>
  <r>
    <x v="890"/>
    <x v="493"/>
    <x v="1"/>
    <x v="3"/>
    <x v="1"/>
    <x v="0"/>
    <x v="1"/>
    <x v="36"/>
    <x v="0"/>
    <x v="2"/>
    <x v="1"/>
    <x v="1"/>
  </r>
  <r>
    <x v="743"/>
    <x v="494"/>
    <x v="1"/>
    <x v="5"/>
    <x v="3"/>
    <x v="1"/>
    <x v="3"/>
    <x v="293"/>
    <x v="1"/>
    <x v="3"/>
    <x v="3"/>
    <x v="1"/>
  </r>
  <r>
    <x v="2281"/>
    <x v="495"/>
    <x v="1"/>
    <x v="5"/>
    <x v="3"/>
    <x v="1"/>
    <x v="3"/>
    <x v="82"/>
    <x v="1"/>
    <x v="2"/>
    <x v="3"/>
    <x v="1"/>
  </r>
  <r>
    <x v="1114"/>
    <x v="496"/>
    <x v="1"/>
    <x v="1"/>
    <x v="3"/>
    <x v="2"/>
    <x v="3"/>
    <x v="703"/>
    <x v="0"/>
    <x v="2"/>
    <x v="6"/>
    <x v="1"/>
  </r>
  <r>
    <x v="199"/>
    <x v="497"/>
    <x v="1"/>
    <x v="5"/>
    <x v="1"/>
    <x v="0"/>
    <x v="1"/>
    <x v="43"/>
    <x v="1"/>
    <x v="3"/>
    <x v="1"/>
    <x v="1"/>
  </r>
  <r>
    <x v="936"/>
    <x v="498"/>
    <x v="1"/>
    <x v="1"/>
    <x v="2"/>
    <x v="0"/>
    <x v="2"/>
    <x v="88"/>
    <x v="0"/>
    <x v="2"/>
    <x v="2"/>
    <x v="1"/>
  </r>
  <r>
    <x v="129"/>
    <x v="499"/>
    <x v="1"/>
    <x v="4"/>
    <x v="1"/>
    <x v="0"/>
    <x v="1"/>
    <x v="1340"/>
    <x v="0"/>
    <x v="1"/>
    <x v="0"/>
    <x v="0"/>
  </r>
  <r>
    <x v="2197"/>
    <x v="500"/>
    <x v="1"/>
    <x v="6"/>
    <x v="2"/>
    <x v="1"/>
    <x v="2"/>
    <x v="63"/>
    <x v="0"/>
    <x v="2"/>
    <x v="2"/>
    <x v="1"/>
  </r>
  <r>
    <x v="2373"/>
    <x v="501"/>
    <x v="1"/>
    <x v="3"/>
    <x v="2"/>
    <x v="0"/>
    <x v="2"/>
    <x v="298"/>
    <x v="0"/>
    <x v="3"/>
    <x v="0"/>
    <x v="1"/>
  </r>
  <r>
    <x v="1628"/>
    <x v="502"/>
    <x v="1"/>
    <x v="1"/>
    <x v="2"/>
    <x v="0"/>
    <x v="2"/>
    <x v="932"/>
    <x v="1"/>
    <x v="3"/>
    <x v="0"/>
    <x v="1"/>
  </r>
  <r>
    <x v="1799"/>
    <x v="503"/>
    <x v="1"/>
    <x v="4"/>
    <x v="2"/>
    <x v="1"/>
    <x v="2"/>
    <x v="1446"/>
    <x v="0"/>
    <x v="1"/>
    <x v="4"/>
    <x v="0"/>
  </r>
  <r>
    <x v="118"/>
    <x v="504"/>
    <x v="1"/>
    <x v="3"/>
    <x v="2"/>
    <x v="2"/>
    <x v="2"/>
    <x v="649"/>
    <x v="1"/>
    <x v="3"/>
    <x v="6"/>
    <x v="1"/>
  </r>
  <r>
    <x v="340"/>
    <x v="505"/>
    <x v="1"/>
    <x v="1"/>
    <x v="2"/>
    <x v="1"/>
    <x v="2"/>
    <x v="282"/>
    <x v="0"/>
    <x v="3"/>
    <x v="0"/>
    <x v="1"/>
  </r>
  <r>
    <x v="2259"/>
    <x v="506"/>
    <x v="1"/>
    <x v="6"/>
    <x v="2"/>
    <x v="0"/>
    <x v="2"/>
    <x v="909"/>
    <x v="0"/>
    <x v="2"/>
    <x v="6"/>
    <x v="1"/>
  </r>
  <r>
    <x v="394"/>
    <x v="507"/>
    <x v="1"/>
    <x v="4"/>
    <x v="1"/>
    <x v="1"/>
    <x v="1"/>
    <x v="1073"/>
    <x v="0"/>
    <x v="2"/>
    <x v="6"/>
    <x v="0"/>
  </r>
  <r>
    <x v="2377"/>
    <x v="508"/>
    <x v="1"/>
    <x v="2"/>
    <x v="3"/>
    <x v="2"/>
    <x v="3"/>
    <x v="1235"/>
    <x v="0"/>
    <x v="1"/>
    <x v="0"/>
    <x v="1"/>
  </r>
  <r>
    <x v="1081"/>
    <x v="509"/>
    <x v="1"/>
    <x v="2"/>
    <x v="1"/>
    <x v="0"/>
    <x v="1"/>
    <x v="1207"/>
    <x v="1"/>
    <x v="1"/>
    <x v="2"/>
    <x v="0"/>
  </r>
  <r>
    <x v="1008"/>
    <x v="510"/>
    <x v="1"/>
    <x v="0"/>
    <x v="1"/>
    <x v="0"/>
    <x v="1"/>
    <x v="236"/>
    <x v="0"/>
    <x v="3"/>
    <x v="0"/>
    <x v="1"/>
  </r>
  <r>
    <x v="948"/>
    <x v="511"/>
    <x v="1"/>
    <x v="0"/>
    <x v="3"/>
    <x v="1"/>
    <x v="3"/>
    <x v="794"/>
    <x v="1"/>
    <x v="3"/>
    <x v="3"/>
    <x v="1"/>
  </r>
  <r>
    <x v="858"/>
    <x v="512"/>
    <x v="1"/>
    <x v="5"/>
    <x v="2"/>
    <x v="2"/>
    <x v="2"/>
    <x v="73"/>
    <x v="1"/>
    <x v="3"/>
    <x v="5"/>
    <x v="1"/>
  </r>
  <r>
    <x v="229"/>
    <x v="513"/>
    <x v="1"/>
    <x v="5"/>
    <x v="2"/>
    <x v="2"/>
    <x v="2"/>
    <x v="52"/>
    <x v="1"/>
    <x v="2"/>
    <x v="1"/>
    <x v="1"/>
  </r>
  <r>
    <x v="2218"/>
    <x v="514"/>
    <x v="1"/>
    <x v="5"/>
    <x v="2"/>
    <x v="3"/>
    <x v="2"/>
    <x v="11"/>
    <x v="1"/>
    <x v="2"/>
    <x v="5"/>
    <x v="1"/>
  </r>
  <r>
    <x v="1981"/>
    <x v="515"/>
    <x v="1"/>
    <x v="5"/>
    <x v="2"/>
    <x v="3"/>
    <x v="2"/>
    <x v="58"/>
    <x v="1"/>
    <x v="3"/>
    <x v="1"/>
    <x v="1"/>
  </r>
  <r>
    <x v="346"/>
    <x v="516"/>
    <x v="1"/>
    <x v="1"/>
    <x v="1"/>
    <x v="0"/>
    <x v="1"/>
    <x v="409"/>
    <x v="0"/>
    <x v="2"/>
    <x v="1"/>
    <x v="1"/>
  </r>
  <r>
    <x v="2104"/>
    <x v="517"/>
    <x v="1"/>
    <x v="1"/>
    <x v="2"/>
    <x v="0"/>
    <x v="2"/>
    <x v="148"/>
    <x v="1"/>
    <x v="3"/>
    <x v="6"/>
    <x v="1"/>
  </r>
  <r>
    <x v="1767"/>
    <x v="518"/>
    <x v="1"/>
    <x v="1"/>
    <x v="2"/>
    <x v="2"/>
    <x v="2"/>
    <x v="154"/>
    <x v="0"/>
    <x v="3"/>
    <x v="2"/>
    <x v="1"/>
  </r>
  <r>
    <x v="1294"/>
    <x v="519"/>
    <x v="1"/>
    <x v="6"/>
    <x v="1"/>
    <x v="0"/>
    <x v="1"/>
    <x v="662"/>
    <x v="1"/>
    <x v="2"/>
    <x v="6"/>
    <x v="1"/>
  </r>
  <r>
    <x v="417"/>
    <x v="520"/>
    <x v="1"/>
    <x v="6"/>
    <x v="2"/>
    <x v="1"/>
    <x v="2"/>
    <x v="434"/>
    <x v="1"/>
    <x v="2"/>
    <x v="3"/>
    <x v="1"/>
  </r>
  <r>
    <x v="2031"/>
    <x v="521"/>
    <x v="1"/>
    <x v="6"/>
    <x v="2"/>
    <x v="1"/>
    <x v="2"/>
    <x v="1124"/>
    <x v="1"/>
    <x v="3"/>
    <x v="6"/>
    <x v="1"/>
  </r>
  <r>
    <x v="2002"/>
    <x v="522"/>
    <x v="1"/>
    <x v="0"/>
    <x v="2"/>
    <x v="2"/>
    <x v="2"/>
    <x v="332"/>
    <x v="1"/>
    <x v="2"/>
    <x v="0"/>
    <x v="1"/>
  </r>
  <r>
    <x v="781"/>
    <x v="523"/>
    <x v="1"/>
    <x v="5"/>
    <x v="1"/>
    <x v="2"/>
    <x v="1"/>
    <x v="4"/>
    <x v="1"/>
    <x v="2"/>
    <x v="1"/>
    <x v="1"/>
  </r>
  <r>
    <x v="1233"/>
    <x v="524"/>
    <x v="1"/>
    <x v="5"/>
    <x v="0"/>
    <x v="0"/>
    <x v="0"/>
    <x v="47"/>
    <x v="1"/>
    <x v="3"/>
    <x v="4"/>
    <x v="1"/>
  </r>
  <r>
    <x v="528"/>
    <x v="525"/>
    <x v="1"/>
    <x v="5"/>
    <x v="2"/>
    <x v="1"/>
    <x v="2"/>
    <x v="25"/>
    <x v="1"/>
    <x v="3"/>
    <x v="0"/>
    <x v="1"/>
  </r>
  <r>
    <x v="2355"/>
    <x v="526"/>
    <x v="1"/>
    <x v="2"/>
    <x v="1"/>
    <x v="2"/>
    <x v="1"/>
    <x v="654"/>
    <x v="1"/>
    <x v="3"/>
    <x v="2"/>
    <x v="1"/>
  </r>
  <r>
    <x v="2150"/>
    <x v="527"/>
    <x v="1"/>
    <x v="0"/>
    <x v="2"/>
    <x v="0"/>
    <x v="2"/>
    <x v="1260"/>
    <x v="0"/>
    <x v="3"/>
    <x v="3"/>
    <x v="1"/>
  </r>
  <r>
    <x v="1737"/>
    <x v="528"/>
    <x v="1"/>
    <x v="5"/>
    <x v="2"/>
    <x v="1"/>
    <x v="2"/>
    <x v="152"/>
    <x v="1"/>
    <x v="1"/>
    <x v="6"/>
    <x v="1"/>
  </r>
  <r>
    <x v="531"/>
    <x v="529"/>
    <x v="1"/>
    <x v="1"/>
    <x v="3"/>
    <x v="2"/>
    <x v="3"/>
    <x v="652"/>
    <x v="1"/>
    <x v="3"/>
    <x v="4"/>
    <x v="1"/>
  </r>
  <r>
    <x v="313"/>
    <x v="530"/>
    <x v="1"/>
    <x v="1"/>
    <x v="2"/>
    <x v="2"/>
    <x v="2"/>
    <x v="226"/>
    <x v="1"/>
    <x v="2"/>
    <x v="5"/>
    <x v="1"/>
  </r>
  <r>
    <x v="2309"/>
    <x v="531"/>
    <x v="1"/>
    <x v="0"/>
    <x v="2"/>
    <x v="0"/>
    <x v="2"/>
    <x v="287"/>
    <x v="1"/>
    <x v="2"/>
    <x v="4"/>
    <x v="1"/>
  </r>
  <r>
    <x v="1883"/>
    <x v="532"/>
    <x v="1"/>
    <x v="3"/>
    <x v="1"/>
    <x v="1"/>
    <x v="1"/>
    <x v="726"/>
    <x v="0"/>
    <x v="2"/>
    <x v="4"/>
    <x v="1"/>
  </r>
  <r>
    <x v="159"/>
    <x v="533"/>
    <x v="1"/>
    <x v="2"/>
    <x v="2"/>
    <x v="0"/>
    <x v="2"/>
    <x v="1292"/>
    <x v="0"/>
    <x v="2"/>
    <x v="5"/>
    <x v="1"/>
  </r>
  <r>
    <x v="2009"/>
    <x v="534"/>
    <x v="1"/>
    <x v="5"/>
    <x v="3"/>
    <x v="2"/>
    <x v="3"/>
    <x v="104"/>
    <x v="1"/>
    <x v="2"/>
    <x v="6"/>
    <x v="1"/>
  </r>
  <r>
    <x v="2490"/>
    <x v="535"/>
    <x v="1"/>
    <x v="5"/>
    <x v="2"/>
    <x v="1"/>
    <x v="2"/>
    <x v="365"/>
    <x v="1"/>
    <x v="2"/>
    <x v="6"/>
    <x v="1"/>
  </r>
  <r>
    <x v="1116"/>
    <x v="536"/>
    <x v="1"/>
    <x v="0"/>
    <x v="3"/>
    <x v="1"/>
    <x v="3"/>
    <x v="875"/>
    <x v="0"/>
    <x v="2"/>
    <x v="4"/>
    <x v="1"/>
  </r>
  <r>
    <x v="584"/>
    <x v="537"/>
    <x v="1"/>
    <x v="2"/>
    <x v="2"/>
    <x v="2"/>
    <x v="2"/>
    <x v="396"/>
    <x v="0"/>
    <x v="2"/>
    <x v="0"/>
    <x v="1"/>
  </r>
  <r>
    <x v="960"/>
    <x v="538"/>
    <x v="1"/>
    <x v="0"/>
    <x v="2"/>
    <x v="0"/>
    <x v="2"/>
    <x v="586"/>
    <x v="0"/>
    <x v="3"/>
    <x v="5"/>
    <x v="1"/>
  </r>
  <r>
    <x v="1203"/>
    <x v="539"/>
    <x v="1"/>
    <x v="5"/>
    <x v="1"/>
    <x v="0"/>
    <x v="1"/>
    <x v="32"/>
    <x v="1"/>
    <x v="2"/>
    <x v="2"/>
    <x v="1"/>
  </r>
  <r>
    <x v="1120"/>
    <x v="540"/>
    <x v="1"/>
    <x v="1"/>
    <x v="2"/>
    <x v="1"/>
    <x v="2"/>
    <x v="798"/>
    <x v="0"/>
    <x v="3"/>
    <x v="4"/>
    <x v="1"/>
  </r>
  <r>
    <x v="1482"/>
    <x v="541"/>
    <x v="1"/>
    <x v="0"/>
    <x v="2"/>
    <x v="0"/>
    <x v="2"/>
    <x v="529"/>
    <x v="0"/>
    <x v="1"/>
    <x v="5"/>
    <x v="1"/>
  </r>
  <r>
    <x v="1859"/>
    <x v="542"/>
    <x v="1"/>
    <x v="5"/>
    <x v="2"/>
    <x v="0"/>
    <x v="2"/>
    <x v="254"/>
    <x v="1"/>
    <x v="3"/>
    <x v="1"/>
    <x v="1"/>
  </r>
  <r>
    <x v="820"/>
    <x v="543"/>
    <x v="1"/>
    <x v="1"/>
    <x v="1"/>
    <x v="3"/>
    <x v="1"/>
    <x v="126"/>
    <x v="1"/>
    <x v="3"/>
    <x v="3"/>
    <x v="1"/>
  </r>
  <r>
    <x v="139"/>
    <x v="544"/>
    <x v="1"/>
    <x v="5"/>
    <x v="2"/>
    <x v="0"/>
    <x v="2"/>
    <x v="179"/>
    <x v="1"/>
    <x v="2"/>
    <x v="3"/>
    <x v="1"/>
  </r>
  <r>
    <x v="1979"/>
    <x v="545"/>
    <x v="1"/>
    <x v="2"/>
    <x v="3"/>
    <x v="0"/>
    <x v="3"/>
    <x v="862"/>
    <x v="0"/>
    <x v="2"/>
    <x v="6"/>
    <x v="1"/>
  </r>
  <r>
    <x v="1378"/>
    <x v="546"/>
    <x v="1"/>
    <x v="0"/>
    <x v="3"/>
    <x v="1"/>
    <x v="3"/>
    <x v="1229"/>
    <x v="1"/>
    <x v="3"/>
    <x v="6"/>
    <x v="1"/>
  </r>
  <r>
    <x v="1521"/>
    <x v="547"/>
    <x v="1"/>
    <x v="5"/>
    <x v="3"/>
    <x v="0"/>
    <x v="3"/>
    <x v="425"/>
    <x v="1"/>
    <x v="3"/>
    <x v="5"/>
    <x v="1"/>
  </r>
  <r>
    <x v="48"/>
    <x v="548"/>
    <x v="1"/>
    <x v="5"/>
    <x v="2"/>
    <x v="3"/>
    <x v="2"/>
    <x v="240"/>
    <x v="1"/>
    <x v="2"/>
    <x v="5"/>
    <x v="1"/>
  </r>
  <r>
    <x v="1552"/>
    <x v="549"/>
    <x v="1"/>
    <x v="4"/>
    <x v="2"/>
    <x v="0"/>
    <x v="2"/>
    <x v="1236"/>
    <x v="0"/>
    <x v="2"/>
    <x v="0"/>
    <x v="1"/>
  </r>
  <r>
    <x v="1474"/>
    <x v="550"/>
    <x v="1"/>
    <x v="0"/>
    <x v="2"/>
    <x v="0"/>
    <x v="2"/>
    <x v="1369"/>
    <x v="0"/>
    <x v="2"/>
    <x v="5"/>
    <x v="0"/>
  </r>
  <r>
    <x v="693"/>
    <x v="551"/>
    <x v="1"/>
    <x v="3"/>
    <x v="2"/>
    <x v="0"/>
    <x v="2"/>
    <x v="197"/>
    <x v="0"/>
    <x v="3"/>
    <x v="0"/>
    <x v="1"/>
  </r>
  <r>
    <x v="441"/>
    <x v="552"/>
    <x v="1"/>
    <x v="5"/>
    <x v="2"/>
    <x v="0"/>
    <x v="2"/>
    <x v="50"/>
    <x v="0"/>
    <x v="2"/>
    <x v="5"/>
    <x v="1"/>
  </r>
  <r>
    <x v="1657"/>
    <x v="553"/>
    <x v="1"/>
    <x v="2"/>
    <x v="3"/>
    <x v="2"/>
    <x v="3"/>
    <x v="1445"/>
    <x v="1"/>
    <x v="3"/>
    <x v="1"/>
    <x v="1"/>
  </r>
  <r>
    <x v="206"/>
    <x v="554"/>
    <x v="1"/>
    <x v="5"/>
    <x v="2"/>
    <x v="0"/>
    <x v="2"/>
    <x v="113"/>
    <x v="1"/>
    <x v="3"/>
    <x v="4"/>
    <x v="1"/>
  </r>
  <r>
    <x v="390"/>
    <x v="555"/>
    <x v="1"/>
    <x v="5"/>
    <x v="3"/>
    <x v="0"/>
    <x v="3"/>
    <x v="189"/>
    <x v="1"/>
    <x v="3"/>
    <x v="4"/>
    <x v="1"/>
  </r>
  <r>
    <x v="1410"/>
    <x v="556"/>
    <x v="1"/>
    <x v="5"/>
    <x v="3"/>
    <x v="2"/>
    <x v="3"/>
    <x v="232"/>
    <x v="1"/>
    <x v="2"/>
    <x v="1"/>
    <x v="1"/>
  </r>
  <r>
    <x v="1235"/>
    <x v="557"/>
    <x v="1"/>
    <x v="6"/>
    <x v="2"/>
    <x v="2"/>
    <x v="2"/>
    <x v="154"/>
    <x v="0"/>
    <x v="3"/>
    <x v="6"/>
    <x v="1"/>
  </r>
  <r>
    <x v="2132"/>
    <x v="558"/>
    <x v="1"/>
    <x v="2"/>
    <x v="3"/>
    <x v="2"/>
    <x v="3"/>
    <x v="606"/>
    <x v="1"/>
    <x v="3"/>
    <x v="4"/>
    <x v="1"/>
  </r>
  <r>
    <x v="6"/>
    <x v="559"/>
    <x v="1"/>
    <x v="6"/>
    <x v="1"/>
    <x v="0"/>
    <x v="1"/>
    <x v="148"/>
    <x v="1"/>
    <x v="2"/>
    <x v="5"/>
    <x v="1"/>
  </r>
  <r>
    <x v="513"/>
    <x v="560"/>
    <x v="1"/>
    <x v="5"/>
    <x v="3"/>
    <x v="1"/>
    <x v="3"/>
    <x v="52"/>
    <x v="1"/>
    <x v="2"/>
    <x v="2"/>
    <x v="1"/>
  </r>
  <r>
    <x v="2322"/>
    <x v="561"/>
    <x v="1"/>
    <x v="5"/>
    <x v="2"/>
    <x v="2"/>
    <x v="2"/>
    <x v="158"/>
    <x v="1"/>
    <x v="3"/>
    <x v="4"/>
    <x v="1"/>
  </r>
  <r>
    <x v="1017"/>
    <x v="562"/>
    <x v="1"/>
    <x v="6"/>
    <x v="3"/>
    <x v="0"/>
    <x v="3"/>
    <x v="916"/>
    <x v="1"/>
    <x v="3"/>
    <x v="6"/>
    <x v="1"/>
  </r>
  <r>
    <x v="608"/>
    <x v="563"/>
    <x v="1"/>
    <x v="2"/>
    <x v="2"/>
    <x v="1"/>
    <x v="2"/>
    <x v="752"/>
    <x v="0"/>
    <x v="2"/>
    <x v="1"/>
    <x v="1"/>
  </r>
  <r>
    <x v="1669"/>
    <x v="564"/>
    <x v="1"/>
    <x v="0"/>
    <x v="2"/>
    <x v="2"/>
    <x v="2"/>
    <x v="318"/>
    <x v="0"/>
    <x v="3"/>
    <x v="6"/>
    <x v="1"/>
  </r>
  <r>
    <x v="959"/>
    <x v="565"/>
    <x v="1"/>
    <x v="6"/>
    <x v="1"/>
    <x v="2"/>
    <x v="1"/>
    <x v="196"/>
    <x v="1"/>
    <x v="2"/>
    <x v="0"/>
    <x v="1"/>
  </r>
  <r>
    <x v="1292"/>
    <x v="566"/>
    <x v="1"/>
    <x v="5"/>
    <x v="3"/>
    <x v="1"/>
    <x v="3"/>
    <x v="170"/>
    <x v="1"/>
    <x v="2"/>
    <x v="4"/>
    <x v="1"/>
  </r>
  <r>
    <x v="2033"/>
    <x v="567"/>
    <x v="1"/>
    <x v="2"/>
    <x v="2"/>
    <x v="2"/>
    <x v="2"/>
    <x v="858"/>
    <x v="1"/>
    <x v="2"/>
    <x v="5"/>
    <x v="1"/>
  </r>
  <r>
    <x v="349"/>
    <x v="568"/>
    <x v="1"/>
    <x v="6"/>
    <x v="1"/>
    <x v="0"/>
    <x v="1"/>
    <x v="414"/>
    <x v="0"/>
    <x v="3"/>
    <x v="6"/>
    <x v="1"/>
  </r>
  <r>
    <x v="1126"/>
    <x v="569"/>
    <x v="1"/>
    <x v="7"/>
    <x v="0"/>
    <x v="3"/>
    <x v="0"/>
    <x v="21"/>
    <x v="0"/>
    <x v="1"/>
    <x v="5"/>
    <x v="1"/>
  </r>
  <r>
    <x v="1625"/>
    <x v="570"/>
    <x v="1"/>
    <x v="1"/>
    <x v="2"/>
    <x v="0"/>
    <x v="2"/>
    <x v="179"/>
    <x v="0"/>
    <x v="2"/>
    <x v="2"/>
    <x v="1"/>
  </r>
  <r>
    <x v="574"/>
    <x v="571"/>
    <x v="1"/>
    <x v="0"/>
    <x v="2"/>
    <x v="0"/>
    <x v="2"/>
    <x v="947"/>
    <x v="0"/>
    <x v="2"/>
    <x v="2"/>
    <x v="1"/>
  </r>
  <r>
    <x v="1586"/>
    <x v="572"/>
    <x v="1"/>
    <x v="3"/>
    <x v="1"/>
    <x v="1"/>
    <x v="1"/>
    <x v="148"/>
    <x v="1"/>
    <x v="3"/>
    <x v="2"/>
    <x v="1"/>
  </r>
  <r>
    <x v="1364"/>
    <x v="573"/>
    <x v="1"/>
    <x v="2"/>
    <x v="2"/>
    <x v="2"/>
    <x v="2"/>
    <x v="1080"/>
    <x v="0"/>
    <x v="2"/>
    <x v="6"/>
    <x v="1"/>
  </r>
  <r>
    <x v="2351"/>
    <x v="574"/>
    <x v="1"/>
    <x v="5"/>
    <x v="3"/>
    <x v="1"/>
    <x v="3"/>
    <x v="417"/>
    <x v="1"/>
    <x v="2"/>
    <x v="2"/>
    <x v="1"/>
  </r>
  <r>
    <x v="1165"/>
    <x v="575"/>
    <x v="1"/>
    <x v="2"/>
    <x v="2"/>
    <x v="0"/>
    <x v="2"/>
    <x v="649"/>
    <x v="0"/>
    <x v="2"/>
    <x v="5"/>
    <x v="1"/>
  </r>
  <r>
    <x v="126"/>
    <x v="576"/>
    <x v="1"/>
    <x v="0"/>
    <x v="2"/>
    <x v="1"/>
    <x v="2"/>
    <x v="1119"/>
    <x v="1"/>
    <x v="3"/>
    <x v="2"/>
    <x v="1"/>
  </r>
  <r>
    <x v="2403"/>
    <x v="577"/>
    <x v="1"/>
    <x v="3"/>
    <x v="3"/>
    <x v="0"/>
    <x v="3"/>
    <x v="146"/>
    <x v="1"/>
    <x v="2"/>
    <x v="0"/>
    <x v="1"/>
  </r>
  <r>
    <x v="396"/>
    <x v="578"/>
    <x v="1"/>
    <x v="5"/>
    <x v="2"/>
    <x v="0"/>
    <x v="2"/>
    <x v="281"/>
    <x v="1"/>
    <x v="3"/>
    <x v="6"/>
    <x v="1"/>
  </r>
  <r>
    <x v="561"/>
    <x v="579"/>
    <x v="1"/>
    <x v="1"/>
    <x v="3"/>
    <x v="0"/>
    <x v="3"/>
    <x v="1125"/>
    <x v="0"/>
    <x v="2"/>
    <x v="4"/>
    <x v="1"/>
  </r>
  <r>
    <x v="1992"/>
    <x v="580"/>
    <x v="1"/>
    <x v="1"/>
    <x v="3"/>
    <x v="1"/>
    <x v="3"/>
    <x v="1016"/>
    <x v="1"/>
    <x v="3"/>
    <x v="2"/>
    <x v="1"/>
  </r>
  <r>
    <x v="2107"/>
    <x v="581"/>
    <x v="1"/>
    <x v="5"/>
    <x v="3"/>
    <x v="1"/>
    <x v="3"/>
    <x v="80"/>
    <x v="1"/>
    <x v="3"/>
    <x v="6"/>
    <x v="1"/>
  </r>
  <r>
    <x v="1460"/>
    <x v="582"/>
    <x v="1"/>
    <x v="1"/>
    <x v="2"/>
    <x v="2"/>
    <x v="2"/>
    <x v="310"/>
    <x v="1"/>
    <x v="2"/>
    <x v="6"/>
    <x v="1"/>
  </r>
  <r>
    <x v="2317"/>
    <x v="583"/>
    <x v="1"/>
    <x v="5"/>
    <x v="1"/>
    <x v="3"/>
    <x v="1"/>
    <x v="11"/>
    <x v="1"/>
    <x v="3"/>
    <x v="3"/>
    <x v="1"/>
  </r>
  <r>
    <x v="1361"/>
    <x v="584"/>
    <x v="1"/>
    <x v="1"/>
    <x v="2"/>
    <x v="1"/>
    <x v="2"/>
    <x v="293"/>
    <x v="0"/>
    <x v="2"/>
    <x v="0"/>
    <x v="1"/>
  </r>
  <r>
    <x v="361"/>
    <x v="585"/>
    <x v="1"/>
    <x v="5"/>
    <x v="2"/>
    <x v="1"/>
    <x v="2"/>
    <x v="290"/>
    <x v="1"/>
    <x v="3"/>
    <x v="5"/>
    <x v="1"/>
  </r>
  <r>
    <x v="1794"/>
    <x v="586"/>
    <x v="1"/>
    <x v="3"/>
    <x v="2"/>
    <x v="3"/>
    <x v="2"/>
    <x v="545"/>
    <x v="1"/>
    <x v="2"/>
    <x v="2"/>
    <x v="1"/>
  </r>
  <r>
    <x v="1863"/>
    <x v="587"/>
    <x v="1"/>
    <x v="1"/>
    <x v="2"/>
    <x v="0"/>
    <x v="2"/>
    <x v="293"/>
    <x v="0"/>
    <x v="2"/>
    <x v="3"/>
    <x v="1"/>
  </r>
  <r>
    <x v="2419"/>
    <x v="588"/>
    <x v="1"/>
    <x v="6"/>
    <x v="1"/>
    <x v="0"/>
    <x v="1"/>
    <x v="154"/>
    <x v="1"/>
    <x v="3"/>
    <x v="2"/>
    <x v="1"/>
  </r>
  <r>
    <x v="1664"/>
    <x v="589"/>
    <x v="1"/>
    <x v="5"/>
    <x v="1"/>
    <x v="0"/>
    <x v="1"/>
    <x v="47"/>
    <x v="1"/>
    <x v="2"/>
    <x v="0"/>
    <x v="1"/>
  </r>
  <r>
    <x v="1328"/>
    <x v="590"/>
    <x v="1"/>
    <x v="6"/>
    <x v="2"/>
    <x v="0"/>
    <x v="2"/>
    <x v="603"/>
    <x v="1"/>
    <x v="2"/>
    <x v="4"/>
    <x v="1"/>
  </r>
  <r>
    <x v="524"/>
    <x v="591"/>
    <x v="1"/>
    <x v="4"/>
    <x v="3"/>
    <x v="2"/>
    <x v="3"/>
    <x v="1442"/>
    <x v="0"/>
    <x v="3"/>
    <x v="6"/>
    <x v="1"/>
  </r>
  <r>
    <x v="62"/>
    <x v="592"/>
    <x v="1"/>
    <x v="1"/>
    <x v="2"/>
    <x v="2"/>
    <x v="2"/>
    <x v="765"/>
    <x v="1"/>
    <x v="3"/>
    <x v="4"/>
    <x v="1"/>
  </r>
  <r>
    <x v="940"/>
    <x v="593"/>
    <x v="1"/>
    <x v="2"/>
    <x v="2"/>
    <x v="0"/>
    <x v="2"/>
    <x v="1345"/>
    <x v="1"/>
    <x v="1"/>
    <x v="3"/>
    <x v="0"/>
  </r>
  <r>
    <x v="1580"/>
    <x v="594"/>
    <x v="1"/>
    <x v="6"/>
    <x v="2"/>
    <x v="0"/>
    <x v="2"/>
    <x v="521"/>
    <x v="1"/>
    <x v="2"/>
    <x v="2"/>
    <x v="1"/>
  </r>
  <r>
    <x v="1549"/>
    <x v="595"/>
    <x v="1"/>
    <x v="2"/>
    <x v="2"/>
    <x v="1"/>
    <x v="2"/>
    <x v="818"/>
    <x v="0"/>
    <x v="1"/>
    <x v="3"/>
    <x v="1"/>
  </r>
  <r>
    <x v="1266"/>
    <x v="596"/>
    <x v="1"/>
    <x v="5"/>
    <x v="2"/>
    <x v="0"/>
    <x v="2"/>
    <x v="193"/>
    <x v="1"/>
    <x v="2"/>
    <x v="0"/>
    <x v="1"/>
  </r>
  <r>
    <x v="2251"/>
    <x v="597"/>
    <x v="1"/>
    <x v="5"/>
    <x v="2"/>
    <x v="0"/>
    <x v="2"/>
    <x v="104"/>
    <x v="1"/>
    <x v="2"/>
    <x v="2"/>
    <x v="1"/>
  </r>
  <r>
    <x v="2051"/>
    <x v="598"/>
    <x v="1"/>
    <x v="4"/>
    <x v="3"/>
    <x v="1"/>
    <x v="3"/>
    <x v="1475"/>
    <x v="0"/>
    <x v="1"/>
    <x v="1"/>
    <x v="0"/>
  </r>
  <r>
    <x v="1386"/>
    <x v="599"/>
    <x v="1"/>
    <x v="1"/>
    <x v="2"/>
    <x v="0"/>
    <x v="2"/>
    <x v="19"/>
    <x v="0"/>
    <x v="2"/>
    <x v="2"/>
    <x v="1"/>
  </r>
  <r>
    <x v="2433"/>
    <x v="600"/>
    <x v="1"/>
    <x v="7"/>
    <x v="1"/>
    <x v="2"/>
    <x v="1"/>
    <x v="364"/>
    <x v="0"/>
    <x v="3"/>
    <x v="2"/>
    <x v="1"/>
  </r>
  <r>
    <x v="1024"/>
    <x v="601"/>
    <x v="1"/>
    <x v="2"/>
    <x v="2"/>
    <x v="0"/>
    <x v="2"/>
    <x v="736"/>
    <x v="0"/>
    <x v="2"/>
    <x v="2"/>
    <x v="1"/>
  </r>
  <r>
    <x v="1850"/>
    <x v="602"/>
    <x v="1"/>
    <x v="4"/>
    <x v="2"/>
    <x v="1"/>
    <x v="2"/>
    <x v="836"/>
    <x v="0"/>
    <x v="2"/>
    <x v="5"/>
    <x v="1"/>
  </r>
  <r>
    <x v="609"/>
    <x v="603"/>
    <x v="1"/>
    <x v="0"/>
    <x v="1"/>
    <x v="2"/>
    <x v="1"/>
    <x v="442"/>
    <x v="0"/>
    <x v="2"/>
    <x v="0"/>
    <x v="1"/>
  </r>
  <r>
    <x v="2457"/>
    <x v="604"/>
    <x v="1"/>
    <x v="5"/>
    <x v="2"/>
    <x v="0"/>
    <x v="2"/>
    <x v="269"/>
    <x v="0"/>
    <x v="3"/>
    <x v="5"/>
    <x v="1"/>
  </r>
  <r>
    <x v="175"/>
    <x v="605"/>
    <x v="1"/>
    <x v="5"/>
    <x v="3"/>
    <x v="1"/>
    <x v="3"/>
    <x v="380"/>
    <x v="1"/>
    <x v="3"/>
    <x v="6"/>
    <x v="1"/>
  </r>
  <r>
    <x v="2270"/>
    <x v="606"/>
    <x v="1"/>
    <x v="1"/>
    <x v="1"/>
    <x v="0"/>
    <x v="1"/>
    <x v="386"/>
    <x v="0"/>
    <x v="3"/>
    <x v="6"/>
    <x v="1"/>
  </r>
  <r>
    <x v="750"/>
    <x v="607"/>
    <x v="1"/>
    <x v="2"/>
    <x v="2"/>
    <x v="0"/>
    <x v="2"/>
    <x v="1460"/>
    <x v="0"/>
    <x v="1"/>
    <x v="0"/>
    <x v="0"/>
  </r>
  <r>
    <x v="2300"/>
    <x v="608"/>
    <x v="1"/>
    <x v="2"/>
    <x v="3"/>
    <x v="2"/>
    <x v="3"/>
    <x v="1462"/>
    <x v="0"/>
    <x v="1"/>
    <x v="6"/>
    <x v="1"/>
  </r>
  <r>
    <x v="1186"/>
    <x v="609"/>
    <x v="1"/>
    <x v="5"/>
    <x v="2"/>
    <x v="2"/>
    <x v="2"/>
    <x v="364"/>
    <x v="1"/>
    <x v="3"/>
    <x v="2"/>
    <x v="1"/>
  </r>
  <r>
    <x v="760"/>
    <x v="610"/>
    <x v="1"/>
    <x v="4"/>
    <x v="2"/>
    <x v="1"/>
    <x v="2"/>
    <x v="924"/>
    <x v="0"/>
    <x v="2"/>
    <x v="0"/>
    <x v="1"/>
  </r>
  <r>
    <x v="1232"/>
    <x v="611"/>
    <x v="1"/>
    <x v="3"/>
    <x v="3"/>
    <x v="0"/>
    <x v="3"/>
    <x v="1106"/>
    <x v="0"/>
    <x v="3"/>
    <x v="5"/>
    <x v="1"/>
  </r>
  <r>
    <x v="1437"/>
    <x v="612"/>
    <x v="1"/>
    <x v="0"/>
    <x v="2"/>
    <x v="1"/>
    <x v="2"/>
    <x v="1075"/>
    <x v="1"/>
    <x v="3"/>
    <x v="4"/>
    <x v="1"/>
  </r>
  <r>
    <x v="1352"/>
    <x v="613"/>
    <x v="1"/>
    <x v="0"/>
    <x v="2"/>
    <x v="2"/>
    <x v="2"/>
    <x v="660"/>
    <x v="1"/>
    <x v="1"/>
    <x v="2"/>
    <x v="1"/>
  </r>
  <r>
    <x v="1390"/>
    <x v="614"/>
    <x v="1"/>
    <x v="5"/>
    <x v="3"/>
    <x v="0"/>
    <x v="3"/>
    <x v="77"/>
    <x v="1"/>
    <x v="2"/>
    <x v="2"/>
    <x v="1"/>
  </r>
  <r>
    <x v="1490"/>
    <x v="615"/>
    <x v="1"/>
    <x v="5"/>
    <x v="2"/>
    <x v="0"/>
    <x v="2"/>
    <x v="71"/>
    <x v="1"/>
    <x v="3"/>
    <x v="1"/>
    <x v="1"/>
  </r>
  <r>
    <x v="257"/>
    <x v="616"/>
    <x v="1"/>
    <x v="3"/>
    <x v="2"/>
    <x v="0"/>
    <x v="2"/>
    <x v="380"/>
    <x v="0"/>
    <x v="2"/>
    <x v="3"/>
    <x v="1"/>
  </r>
  <r>
    <x v="1034"/>
    <x v="617"/>
    <x v="1"/>
    <x v="7"/>
    <x v="1"/>
    <x v="1"/>
    <x v="1"/>
    <x v="86"/>
    <x v="0"/>
    <x v="3"/>
    <x v="2"/>
    <x v="1"/>
  </r>
  <r>
    <x v="1943"/>
    <x v="618"/>
    <x v="1"/>
    <x v="0"/>
    <x v="2"/>
    <x v="1"/>
    <x v="2"/>
    <x v="943"/>
    <x v="1"/>
    <x v="3"/>
    <x v="2"/>
    <x v="1"/>
  </r>
  <r>
    <x v="1433"/>
    <x v="619"/>
    <x v="1"/>
    <x v="0"/>
    <x v="2"/>
    <x v="0"/>
    <x v="2"/>
    <x v="1050"/>
    <x v="0"/>
    <x v="2"/>
    <x v="0"/>
    <x v="1"/>
  </r>
  <r>
    <x v="1447"/>
    <x v="620"/>
    <x v="1"/>
    <x v="5"/>
    <x v="2"/>
    <x v="0"/>
    <x v="2"/>
    <x v="234"/>
    <x v="1"/>
    <x v="3"/>
    <x v="1"/>
    <x v="1"/>
  </r>
  <r>
    <x v="974"/>
    <x v="621"/>
    <x v="1"/>
    <x v="3"/>
    <x v="2"/>
    <x v="0"/>
    <x v="2"/>
    <x v="295"/>
    <x v="0"/>
    <x v="3"/>
    <x v="4"/>
    <x v="1"/>
  </r>
  <r>
    <x v="1133"/>
    <x v="622"/>
    <x v="1"/>
    <x v="2"/>
    <x v="1"/>
    <x v="0"/>
    <x v="1"/>
    <x v="747"/>
    <x v="0"/>
    <x v="2"/>
    <x v="0"/>
    <x v="1"/>
  </r>
  <r>
    <x v="250"/>
    <x v="623"/>
    <x v="1"/>
    <x v="0"/>
    <x v="3"/>
    <x v="2"/>
    <x v="3"/>
    <x v="1305"/>
    <x v="0"/>
    <x v="2"/>
    <x v="4"/>
    <x v="1"/>
  </r>
  <r>
    <x v="2007"/>
    <x v="624"/>
    <x v="1"/>
    <x v="1"/>
    <x v="2"/>
    <x v="0"/>
    <x v="2"/>
    <x v="47"/>
    <x v="0"/>
    <x v="1"/>
    <x v="2"/>
    <x v="1"/>
  </r>
  <r>
    <x v="95"/>
    <x v="625"/>
    <x v="1"/>
    <x v="2"/>
    <x v="2"/>
    <x v="0"/>
    <x v="2"/>
    <x v="351"/>
    <x v="0"/>
    <x v="2"/>
    <x v="6"/>
    <x v="1"/>
  </r>
  <r>
    <x v="367"/>
    <x v="626"/>
    <x v="1"/>
    <x v="0"/>
    <x v="3"/>
    <x v="0"/>
    <x v="3"/>
    <x v="889"/>
    <x v="1"/>
    <x v="3"/>
    <x v="3"/>
    <x v="1"/>
  </r>
  <r>
    <x v="1497"/>
    <x v="627"/>
    <x v="1"/>
    <x v="0"/>
    <x v="2"/>
    <x v="1"/>
    <x v="2"/>
    <x v="679"/>
    <x v="1"/>
    <x v="3"/>
    <x v="4"/>
    <x v="1"/>
  </r>
  <r>
    <x v="1298"/>
    <x v="628"/>
    <x v="1"/>
    <x v="7"/>
    <x v="1"/>
    <x v="3"/>
    <x v="1"/>
    <x v="353"/>
    <x v="0"/>
    <x v="3"/>
    <x v="2"/>
    <x v="1"/>
  </r>
  <r>
    <x v="29"/>
    <x v="629"/>
    <x v="1"/>
    <x v="3"/>
    <x v="2"/>
    <x v="2"/>
    <x v="2"/>
    <x v="282"/>
    <x v="0"/>
    <x v="2"/>
    <x v="4"/>
    <x v="1"/>
  </r>
  <r>
    <x v="1778"/>
    <x v="630"/>
    <x v="1"/>
    <x v="0"/>
    <x v="2"/>
    <x v="1"/>
    <x v="2"/>
    <x v="944"/>
    <x v="1"/>
    <x v="1"/>
    <x v="3"/>
    <x v="1"/>
  </r>
  <r>
    <x v="433"/>
    <x v="631"/>
    <x v="1"/>
    <x v="5"/>
    <x v="3"/>
    <x v="2"/>
    <x v="3"/>
    <x v="338"/>
    <x v="1"/>
    <x v="3"/>
    <x v="1"/>
    <x v="1"/>
  </r>
  <r>
    <x v="56"/>
    <x v="632"/>
    <x v="1"/>
    <x v="2"/>
    <x v="3"/>
    <x v="2"/>
    <x v="3"/>
    <x v="1411"/>
    <x v="0"/>
    <x v="2"/>
    <x v="6"/>
    <x v="1"/>
  </r>
  <r>
    <x v="2313"/>
    <x v="633"/>
    <x v="1"/>
    <x v="0"/>
    <x v="0"/>
    <x v="1"/>
    <x v="0"/>
    <x v="264"/>
    <x v="0"/>
    <x v="2"/>
    <x v="5"/>
    <x v="1"/>
  </r>
  <r>
    <x v="222"/>
    <x v="634"/>
    <x v="1"/>
    <x v="0"/>
    <x v="3"/>
    <x v="0"/>
    <x v="3"/>
    <x v="1205"/>
    <x v="0"/>
    <x v="3"/>
    <x v="0"/>
    <x v="1"/>
  </r>
  <r>
    <x v="733"/>
    <x v="635"/>
    <x v="1"/>
    <x v="6"/>
    <x v="2"/>
    <x v="3"/>
    <x v="2"/>
    <x v="516"/>
    <x v="0"/>
    <x v="3"/>
    <x v="3"/>
    <x v="1"/>
  </r>
  <r>
    <x v="640"/>
    <x v="636"/>
    <x v="1"/>
    <x v="6"/>
    <x v="2"/>
    <x v="0"/>
    <x v="2"/>
    <x v="839"/>
    <x v="1"/>
    <x v="2"/>
    <x v="2"/>
    <x v="1"/>
  </r>
  <r>
    <x v="989"/>
    <x v="637"/>
    <x v="1"/>
    <x v="5"/>
    <x v="1"/>
    <x v="0"/>
    <x v="1"/>
    <x v="80"/>
    <x v="1"/>
    <x v="3"/>
    <x v="3"/>
    <x v="1"/>
  </r>
  <r>
    <x v="201"/>
    <x v="638"/>
    <x v="1"/>
    <x v="1"/>
    <x v="3"/>
    <x v="3"/>
    <x v="3"/>
    <x v="1167"/>
    <x v="1"/>
    <x v="2"/>
    <x v="4"/>
    <x v="1"/>
  </r>
  <r>
    <x v="119"/>
    <x v="639"/>
    <x v="1"/>
    <x v="7"/>
    <x v="0"/>
    <x v="1"/>
    <x v="0"/>
    <x v="120"/>
    <x v="0"/>
    <x v="2"/>
    <x v="6"/>
    <x v="1"/>
  </r>
  <r>
    <x v="1225"/>
    <x v="640"/>
    <x v="1"/>
    <x v="3"/>
    <x v="2"/>
    <x v="0"/>
    <x v="2"/>
    <x v="714"/>
    <x v="0"/>
    <x v="2"/>
    <x v="5"/>
    <x v="1"/>
  </r>
  <r>
    <x v="1511"/>
    <x v="641"/>
    <x v="1"/>
    <x v="5"/>
    <x v="3"/>
    <x v="1"/>
    <x v="3"/>
    <x v="106"/>
    <x v="1"/>
    <x v="3"/>
    <x v="6"/>
    <x v="1"/>
  </r>
  <r>
    <x v="1260"/>
    <x v="642"/>
    <x v="1"/>
    <x v="1"/>
    <x v="3"/>
    <x v="3"/>
    <x v="3"/>
    <x v="1023"/>
    <x v="1"/>
    <x v="2"/>
    <x v="0"/>
    <x v="1"/>
  </r>
  <r>
    <x v="2489"/>
    <x v="643"/>
    <x v="1"/>
    <x v="5"/>
    <x v="2"/>
    <x v="0"/>
    <x v="2"/>
    <x v="75"/>
    <x v="1"/>
    <x v="2"/>
    <x v="6"/>
    <x v="1"/>
  </r>
  <r>
    <x v="248"/>
    <x v="644"/>
    <x v="1"/>
    <x v="5"/>
    <x v="2"/>
    <x v="0"/>
    <x v="2"/>
    <x v="32"/>
    <x v="1"/>
    <x v="3"/>
    <x v="6"/>
    <x v="1"/>
  </r>
  <r>
    <x v="1143"/>
    <x v="645"/>
    <x v="1"/>
    <x v="2"/>
    <x v="2"/>
    <x v="1"/>
    <x v="2"/>
    <x v="778"/>
    <x v="1"/>
    <x v="3"/>
    <x v="1"/>
    <x v="1"/>
  </r>
  <r>
    <x v="2244"/>
    <x v="646"/>
    <x v="1"/>
    <x v="5"/>
    <x v="1"/>
    <x v="1"/>
    <x v="1"/>
    <x v="111"/>
    <x v="1"/>
    <x v="3"/>
    <x v="0"/>
    <x v="1"/>
  </r>
  <r>
    <x v="2358"/>
    <x v="647"/>
    <x v="1"/>
    <x v="5"/>
    <x v="2"/>
    <x v="1"/>
    <x v="2"/>
    <x v="82"/>
    <x v="1"/>
    <x v="1"/>
    <x v="6"/>
    <x v="1"/>
  </r>
  <r>
    <x v="1286"/>
    <x v="648"/>
    <x v="1"/>
    <x v="3"/>
    <x v="2"/>
    <x v="0"/>
    <x v="2"/>
    <x v="279"/>
    <x v="0"/>
    <x v="3"/>
    <x v="5"/>
    <x v="1"/>
  </r>
  <r>
    <x v="1369"/>
    <x v="649"/>
    <x v="1"/>
    <x v="4"/>
    <x v="3"/>
    <x v="1"/>
    <x v="3"/>
    <x v="1472"/>
    <x v="0"/>
    <x v="1"/>
    <x v="6"/>
    <x v="0"/>
  </r>
  <r>
    <x v="241"/>
    <x v="650"/>
    <x v="1"/>
    <x v="5"/>
    <x v="2"/>
    <x v="2"/>
    <x v="2"/>
    <x v="58"/>
    <x v="1"/>
    <x v="2"/>
    <x v="3"/>
    <x v="1"/>
  </r>
  <r>
    <x v="242"/>
    <x v="651"/>
    <x v="1"/>
    <x v="5"/>
    <x v="2"/>
    <x v="1"/>
    <x v="2"/>
    <x v="285"/>
    <x v="1"/>
    <x v="2"/>
    <x v="4"/>
    <x v="1"/>
  </r>
  <r>
    <x v="2380"/>
    <x v="652"/>
    <x v="1"/>
    <x v="1"/>
    <x v="2"/>
    <x v="2"/>
    <x v="2"/>
    <x v="338"/>
    <x v="0"/>
    <x v="3"/>
    <x v="4"/>
    <x v="1"/>
  </r>
  <r>
    <x v="50"/>
    <x v="653"/>
    <x v="1"/>
    <x v="1"/>
    <x v="2"/>
    <x v="0"/>
    <x v="2"/>
    <x v="32"/>
    <x v="1"/>
    <x v="2"/>
    <x v="1"/>
    <x v="1"/>
  </r>
  <r>
    <x v="2181"/>
    <x v="654"/>
    <x v="1"/>
    <x v="0"/>
    <x v="2"/>
    <x v="3"/>
    <x v="2"/>
    <x v="603"/>
    <x v="0"/>
    <x v="2"/>
    <x v="6"/>
    <x v="1"/>
  </r>
  <r>
    <x v="1527"/>
    <x v="655"/>
    <x v="1"/>
    <x v="3"/>
    <x v="0"/>
    <x v="3"/>
    <x v="0"/>
    <x v="399"/>
    <x v="0"/>
    <x v="3"/>
    <x v="6"/>
    <x v="1"/>
  </r>
  <r>
    <x v="180"/>
    <x v="656"/>
    <x v="1"/>
    <x v="2"/>
    <x v="2"/>
    <x v="1"/>
    <x v="2"/>
    <x v="1412"/>
    <x v="0"/>
    <x v="1"/>
    <x v="6"/>
    <x v="0"/>
  </r>
  <r>
    <x v="1040"/>
    <x v="657"/>
    <x v="1"/>
    <x v="0"/>
    <x v="3"/>
    <x v="2"/>
    <x v="3"/>
    <x v="1318"/>
    <x v="1"/>
    <x v="3"/>
    <x v="1"/>
    <x v="1"/>
  </r>
  <r>
    <x v="744"/>
    <x v="658"/>
    <x v="1"/>
    <x v="3"/>
    <x v="2"/>
    <x v="0"/>
    <x v="2"/>
    <x v="1199"/>
    <x v="1"/>
    <x v="3"/>
    <x v="6"/>
    <x v="1"/>
  </r>
  <r>
    <x v="1332"/>
    <x v="659"/>
    <x v="1"/>
    <x v="2"/>
    <x v="2"/>
    <x v="0"/>
    <x v="2"/>
    <x v="1473"/>
    <x v="0"/>
    <x v="2"/>
    <x v="4"/>
    <x v="0"/>
  </r>
  <r>
    <x v="882"/>
    <x v="660"/>
    <x v="1"/>
    <x v="4"/>
    <x v="3"/>
    <x v="3"/>
    <x v="3"/>
    <x v="1471"/>
    <x v="0"/>
    <x v="1"/>
    <x v="5"/>
    <x v="0"/>
  </r>
  <r>
    <x v="1299"/>
    <x v="661"/>
    <x v="1"/>
    <x v="2"/>
    <x v="2"/>
    <x v="1"/>
    <x v="2"/>
    <x v="482"/>
    <x v="1"/>
    <x v="3"/>
    <x v="1"/>
    <x v="1"/>
  </r>
  <r>
    <x v="31"/>
    <x v="662"/>
    <x v="1"/>
    <x v="3"/>
    <x v="2"/>
    <x v="2"/>
    <x v="2"/>
    <x v="131"/>
    <x v="1"/>
    <x v="3"/>
    <x v="1"/>
    <x v="1"/>
  </r>
  <r>
    <x v="2245"/>
    <x v="663"/>
    <x v="1"/>
    <x v="5"/>
    <x v="1"/>
    <x v="0"/>
    <x v="1"/>
    <x v="17"/>
    <x v="1"/>
    <x v="2"/>
    <x v="3"/>
    <x v="1"/>
  </r>
  <r>
    <x v="1420"/>
    <x v="664"/>
    <x v="1"/>
    <x v="3"/>
    <x v="1"/>
    <x v="1"/>
    <x v="1"/>
    <x v="608"/>
    <x v="1"/>
    <x v="3"/>
    <x v="1"/>
    <x v="1"/>
  </r>
  <r>
    <x v="2116"/>
    <x v="665"/>
    <x v="1"/>
    <x v="0"/>
    <x v="0"/>
    <x v="2"/>
    <x v="0"/>
    <x v="396"/>
    <x v="0"/>
    <x v="3"/>
    <x v="1"/>
    <x v="1"/>
  </r>
  <r>
    <x v="1538"/>
    <x v="666"/>
    <x v="1"/>
    <x v="2"/>
    <x v="3"/>
    <x v="1"/>
    <x v="3"/>
    <x v="1190"/>
    <x v="0"/>
    <x v="1"/>
    <x v="6"/>
    <x v="1"/>
  </r>
  <r>
    <x v="455"/>
    <x v="667"/>
    <x v="1"/>
    <x v="5"/>
    <x v="1"/>
    <x v="1"/>
    <x v="1"/>
    <x v="197"/>
    <x v="1"/>
    <x v="3"/>
    <x v="1"/>
    <x v="1"/>
  </r>
  <r>
    <x v="2485"/>
    <x v="668"/>
    <x v="1"/>
    <x v="2"/>
    <x v="2"/>
    <x v="0"/>
    <x v="2"/>
    <x v="783"/>
    <x v="0"/>
    <x v="3"/>
    <x v="5"/>
    <x v="1"/>
  </r>
  <r>
    <x v="162"/>
    <x v="669"/>
    <x v="1"/>
    <x v="6"/>
    <x v="2"/>
    <x v="1"/>
    <x v="2"/>
    <x v="287"/>
    <x v="1"/>
    <x v="3"/>
    <x v="5"/>
    <x v="1"/>
  </r>
  <r>
    <x v="2152"/>
    <x v="670"/>
    <x v="1"/>
    <x v="5"/>
    <x v="2"/>
    <x v="0"/>
    <x v="2"/>
    <x v="160"/>
    <x v="1"/>
    <x v="3"/>
    <x v="0"/>
    <x v="1"/>
  </r>
  <r>
    <x v="1506"/>
    <x v="671"/>
    <x v="1"/>
    <x v="5"/>
    <x v="3"/>
    <x v="0"/>
    <x v="3"/>
    <x v="124"/>
    <x v="1"/>
    <x v="3"/>
    <x v="4"/>
    <x v="1"/>
  </r>
  <r>
    <x v="1313"/>
    <x v="672"/>
    <x v="1"/>
    <x v="5"/>
    <x v="2"/>
    <x v="2"/>
    <x v="2"/>
    <x v="117"/>
    <x v="1"/>
    <x v="2"/>
    <x v="6"/>
    <x v="1"/>
  </r>
  <r>
    <x v="1999"/>
    <x v="673"/>
    <x v="1"/>
    <x v="0"/>
    <x v="3"/>
    <x v="0"/>
    <x v="3"/>
    <x v="711"/>
    <x v="0"/>
    <x v="2"/>
    <x v="0"/>
    <x v="1"/>
  </r>
  <r>
    <x v="1728"/>
    <x v="674"/>
    <x v="1"/>
    <x v="5"/>
    <x v="1"/>
    <x v="1"/>
    <x v="1"/>
    <x v="11"/>
    <x v="1"/>
    <x v="2"/>
    <x v="0"/>
    <x v="1"/>
  </r>
  <r>
    <x v="12"/>
    <x v="675"/>
    <x v="1"/>
    <x v="5"/>
    <x v="1"/>
    <x v="1"/>
    <x v="1"/>
    <x v="61"/>
    <x v="1"/>
    <x v="2"/>
    <x v="3"/>
    <x v="1"/>
  </r>
  <r>
    <x v="203"/>
    <x v="676"/>
    <x v="1"/>
    <x v="1"/>
    <x v="2"/>
    <x v="0"/>
    <x v="2"/>
    <x v="361"/>
    <x v="1"/>
    <x v="2"/>
    <x v="5"/>
    <x v="1"/>
  </r>
  <r>
    <x v="1454"/>
    <x v="677"/>
    <x v="1"/>
    <x v="3"/>
    <x v="3"/>
    <x v="0"/>
    <x v="3"/>
    <x v="604"/>
    <x v="1"/>
    <x v="3"/>
    <x v="1"/>
    <x v="1"/>
  </r>
  <r>
    <x v="2481"/>
    <x v="677"/>
    <x v="1"/>
    <x v="5"/>
    <x v="3"/>
    <x v="0"/>
    <x v="3"/>
    <x v="93"/>
    <x v="1"/>
    <x v="3"/>
    <x v="0"/>
    <x v="1"/>
  </r>
  <r>
    <x v="1062"/>
    <x v="678"/>
    <x v="1"/>
    <x v="5"/>
    <x v="2"/>
    <x v="0"/>
    <x v="2"/>
    <x v="95"/>
    <x v="1"/>
    <x v="2"/>
    <x v="2"/>
    <x v="1"/>
  </r>
  <r>
    <x v="789"/>
    <x v="679"/>
    <x v="1"/>
    <x v="1"/>
    <x v="3"/>
    <x v="2"/>
    <x v="3"/>
    <x v="314"/>
    <x v="1"/>
    <x v="3"/>
    <x v="0"/>
    <x v="1"/>
  </r>
  <r>
    <x v="2069"/>
    <x v="680"/>
    <x v="1"/>
    <x v="1"/>
    <x v="2"/>
    <x v="1"/>
    <x v="2"/>
    <x v="536"/>
    <x v="0"/>
    <x v="2"/>
    <x v="0"/>
    <x v="1"/>
  </r>
  <r>
    <x v="2280"/>
    <x v="681"/>
    <x v="1"/>
    <x v="2"/>
    <x v="3"/>
    <x v="0"/>
    <x v="3"/>
    <x v="1115"/>
    <x v="1"/>
    <x v="3"/>
    <x v="1"/>
    <x v="1"/>
  </r>
  <r>
    <x v="865"/>
    <x v="682"/>
    <x v="1"/>
    <x v="5"/>
    <x v="3"/>
    <x v="2"/>
    <x v="3"/>
    <x v="58"/>
    <x v="1"/>
    <x v="3"/>
    <x v="0"/>
    <x v="1"/>
  </r>
  <r>
    <x v="999"/>
    <x v="683"/>
    <x v="1"/>
    <x v="4"/>
    <x v="3"/>
    <x v="0"/>
    <x v="3"/>
    <x v="1452"/>
    <x v="1"/>
    <x v="2"/>
    <x v="5"/>
    <x v="1"/>
  </r>
  <r>
    <x v="862"/>
    <x v="684"/>
    <x v="1"/>
    <x v="4"/>
    <x v="2"/>
    <x v="1"/>
    <x v="2"/>
    <x v="814"/>
    <x v="0"/>
    <x v="2"/>
    <x v="5"/>
    <x v="1"/>
  </r>
  <r>
    <x v="2182"/>
    <x v="685"/>
    <x v="1"/>
    <x v="5"/>
    <x v="2"/>
    <x v="0"/>
    <x v="2"/>
    <x v="144"/>
    <x v="1"/>
    <x v="2"/>
    <x v="3"/>
    <x v="1"/>
  </r>
  <r>
    <x v="2205"/>
    <x v="686"/>
    <x v="1"/>
    <x v="3"/>
    <x v="0"/>
    <x v="1"/>
    <x v="0"/>
    <x v="275"/>
    <x v="0"/>
    <x v="2"/>
    <x v="2"/>
    <x v="1"/>
  </r>
  <r>
    <x v="2149"/>
    <x v="687"/>
    <x v="1"/>
    <x v="3"/>
    <x v="3"/>
    <x v="0"/>
    <x v="3"/>
    <x v="1149"/>
    <x v="0"/>
    <x v="3"/>
    <x v="6"/>
    <x v="1"/>
  </r>
  <r>
    <x v="2117"/>
    <x v="688"/>
    <x v="1"/>
    <x v="0"/>
    <x v="0"/>
    <x v="3"/>
    <x v="0"/>
    <x v="379"/>
    <x v="0"/>
    <x v="2"/>
    <x v="4"/>
    <x v="1"/>
  </r>
  <r>
    <x v="1858"/>
    <x v="689"/>
    <x v="1"/>
    <x v="6"/>
    <x v="2"/>
    <x v="2"/>
    <x v="2"/>
    <x v="482"/>
    <x v="0"/>
    <x v="3"/>
    <x v="3"/>
    <x v="1"/>
  </r>
  <r>
    <x v="9"/>
    <x v="690"/>
    <x v="1"/>
    <x v="1"/>
    <x v="2"/>
    <x v="0"/>
    <x v="2"/>
    <x v="543"/>
    <x v="1"/>
    <x v="3"/>
    <x v="2"/>
    <x v="1"/>
  </r>
  <r>
    <x v="736"/>
    <x v="691"/>
    <x v="1"/>
    <x v="3"/>
    <x v="3"/>
    <x v="1"/>
    <x v="3"/>
    <x v="820"/>
    <x v="0"/>
    <x v="3"/>
    <x v="2"/>
    <x v="1"/>
  </r>
  <r>
    <x v="2210"/>
    <x v="692"/>
    <x v="1"/>
    <x v="6"/>
    <x v="0"/>
    <x v="0"/>
    <x v="0"/>
    <x v="634"/>
    <x v="1"/>
    <x v="2"/>
    <x v="5"/>
    <x v="0"/>
  </r>
  <r>
    <x v="1659"/>
    <x v="693"/>
    <x v="1"/>
    <x v="1"/>
    <x v="3"/>
    <x v="3"/>
    <x v="3"/>
    <x v="625"/>
    <x v="1"/>
    <x v="2"/>
    <x v="3"/>
    <x v="1"/>
  </r>
  <r>
    <x v="17"/>
    <x v="694"/>
    <x v="1"/>
    <x v="0"/>
    <x v="2"/>
    <x v="1"/>
    <x v="2"/>
    <x v="1069"/>
    <x v="0"/>
    <x v="2"/>
    <x v="6"/>
    <x v="1"/>
  </r>
  <r>
    <x v="115"/>
    <x v="695"/>
    <x v="1"/>
    <x v="1"/>
    <x v="3"/>
    <x v="0"/>
    <x v="3"/>
    <x v="1064"/>
    <x v="1"/>
    <x v="3"/>
    <x v="3"/>
    <x v="1"/>
  </r>
  <r>
    <x v="768"/>
    <x v="696"/>
    <x v="1"/>
    <x v="5"/>
    <x v="3"/>
    <x v="3"/>
    <x v="3"/>
    <x v="168"/>
    <x v="0"/>
    <x v="1"/>
    <x v="0"/>
    <x v="1"/>
  </r>
  <r>
    <x v="1610"/>
    <x v="697"/>
    <x v="1"/>
    <x v="1"/>
    <x v="3"/>
    <x v="1"/>
    <x v="3"/>
    <x v="696"/>
    <x v="1"/>
    <x v="2"/>
    <x v="5"/>
    <x v="1"/>
  </r>
  <r>
    <x v="325"/>
    <x v="698"/>
    <x v="1"/>
    <x v="5"/>
    <x v="1"/>
    <x v="0"/>
    <x v="1"/>
    <x v="73"/>
    <x v="0"/>
    <x v="3"/>
    <x v="0"/>
    <x v="1"/>
  </r>
  <r>
    <x v="2495"/>
    <x v="699"/>
    <x v="1"/>
    <x v="3"/>
    <x v="2"/>
    <x v="0"/>
    <x v="2"/>
    <x v="462"/>
    <x v="0"/>
    <x v="3"/>
    <x v="2"/>
    <x v="1"/>
  </r>
  <r>
    <x v="2436"/>
    <x v="700"/>
    <x v="1"/>
    <x v="6"/>
    <x v="3"/>
    <x v="1"/>
    <x v="3"/>
    <x v="158"/>
    <x v="0"/>
    <x v="2"/>
    <x v="5"/>
    <x v="1"/>
  </r>
  <r>
    <x v="1674"/>
    <x v="701"/>
    <x v="1"/>
    <x v="0"/>
    <x v="2"/>
    <x v="3"/>
    <x v="2"/>
    <x v="734"/>
    <x v="1"/>
    <x v="2"/>
    <x v="4"/>
    <x v="1"/>
  </r>
  <r>
    <x v="1456"/>
    <x v="702"/>
    <x v="1"/>
    <x v="1"/>
    <x v="2"/>
    <x v="0"/>
    <x v="2"/>
    <x v="819"/>
    <x v="1"/>
    <x v="3"/>
    <x v="0"/>
    <x v="1"/>
  </r>
  <r>
    <x v="106"/>
    <x v="703"/>
    <x v="1"/>
    <x v="3"/>
    <x v="3"/>
    <x v="0"/>
    <x v="3"/>
    <x v="647"/>
    <x v="0"/>
    <x v="2"/>
    <x v="1"/>
    <x v="1"/>
  </r>
  <r>
    <x v="2058"/>
    <x v="704"/>
    <x v="1"/>
    <x v="3"/>
    <x v="2"/>
    <x v="1"/>
    <x v="2"/>
    <x v="1175"/>
    <x v="1"/>
    <x v="2"/>
    <x v="1"/>
    <x v="1"/>
  </r>
  <r>
    <x v="2212"/>
    <x v="705"/>
    <x v="1"/>
    <x v="6"/>
    <x v="2"/>
    <x v="2"/>
    <x v="2"/>
    <x v="686"/>
    <x v="1"/>
    <x v="2"/>
    <x v="3"/>
    <x v="1"/>
  </r>
  <r>
    <x v="1572"/>
    <x v="706"/>
    <x v="1"/>
    <x v="2"/>
    <x v="2"/>
    <x v="3"/>
    <x v="2"/>
    <x v="433"/>
    <x v="1"/>
    <x v="2"/>
    <x v="1"/>
    <x v="1"/>
  </r>
  <r>
    <x v="1976"/>
    <x v="707"/>
    <x v="1"/>
    <x v="1"/>
    <x v="0"/>
    <x v="3"/>
    <x v="0"/>
    <x v="144"/>
    <x v="0"/>
    <x v="2"/>
    <x v="5"/>
    <x v="1"/>
  </r>
  <r>
    <x v="1609"/>
    <x v="708"/>
    <x v="1"/>
    <x v="5"/>
    <x v="2"/>
    <x v="0"/>
    <x v="2"/>
    <x v="229"/>
    <x v="1"/>
    <x v="2"/>
    <x v="0"/>
    <x v="1"/>
  </r>
  <r>
    <x v="924"/>
    <x v="709"/>
    <x v="1"/>
    <x v="0"/>
    <x v="2"/>
    <x v="0"/>
    <x v="2"/>
    <x v="497"/>
    <x v="0"/>
    <x v="2"/>
    <x v="5"/>
    <x v="1"/>
  </r>
  <r>
    <x v="874"/>
    <x v="710"/>
    <x v="1"/>
    <x v="6"/>
    <x v="3"/>
    <x v="0"/>
    <x v="3"/>
    <x v="1127"/>
    <x v="0"/>
    <x v="1"/>
    <x v="3"/>
    <x v="1"/>
  </r>
  <r>
    <x v="2445"/>
    <x v="711"/>
    <x v="1"/>
    <x v="5"/>
    <x v="3"/>
    <x v="1"/>
    <x v="3"/>
    <x v="179"/>
    <x v="0"/>
    <x v="2"/>
    <x v="4"/>
    <x v="1"/>
  </r>
  <r>
    <x v="2431"/>
    <x v="712"/>
    <x v="1"/>
    <x v="6"/>
    <x v="2"/>
    <x v="0"/>
    <x v="2"/>
    <x v="309"/>
    <x v="0"/>
    <x v="1"/>
    <x v="4"/>
    <x v="1"/>
  </r>
  <r>
    <x v="1652"/>
    <x v="713"/>
    <x v="1"/>
    <x v="0"/>
    <x v="2"/>
    <x v="0"/>
    <x v="2"/>
    <x v="555"/>
    <x v="0"/>
    <x v="2"/>
    <x v="1"/>
    <x v="1"/>
  </r>
  <r>
    <x v="564"/>
    <x v="714"/>
    <x v="1"/>
    <x v="5"/>
    <x v="1"/>
    <x v="3"/>
    <x v="1"/>
    <x v="65"/>
    <x v="1"/>
    <x v="3"/>
    <x v="6"/>
    <x v="1"/>
  </r>
  <r>
    <x v="684"/>
    <x v="715"/>
    <x v="1"/>
    <x v="1"/>
    <x v="0"/>
    <x v="0"/>
    <x v="0"/>
    <x v="63"/>
    <x v="0"/>
    <x v="3"/>
    <x v="6"/>
    <x v="1"/>
  </r>
  <r>
    <x v="678"/>
    <x v="716"/>
    <x v="1"/>
    <x v="0"/>
    <x v="3"/>
    <x v="0"/>
    <x v="3"/>
    <x v="1171"/>
    <x v="0"/>
    <x v="3"/>
    <x v="3"/>
    <x v="1"/>
  </r>
  <r>
    <x v="1065"/>
    <x v="717"/>
    <x v="1"/>
    <x v="5"/>
    <x v="1"/>
    <x v="1"/>
    <x v="1"/>
    <x v="82"/>
    <x v="1"/>
    <x v="2"/>
    <x v="5"/>
    <x v="1"/>
  </r>
  <r>
    <x v="1709"/>
    <x v="718"/>
    <x v="1"/>
    <x v="5"/>
    <x v="2"/>
    <x v="0"/>
    <x v="2"/>
    <x v="170"/>
    <x v="1"/>
    <x v="3"/>
    <x v="1"/>
    <x v="1"/>
  </r>
  <r>
    <x v="1747"/>
    <x v="719"/>
    <x v="1"/>
    <x v="6"/>
    <x v="2"/>
    <x v="1"/>
    <x v="2"/>
    <x v="829"/>
    <x v="1"/>
    <x v="2"/>
    <x v="0"/>
    <x v="1"/>
  </r>
  <r>
    <x v="1893"/>
    <x v="720"/>
    <x v="1"/>
    <x v="2"/>
    <x v="3"/>
    <x v="0"/>
    <x v="3"/>
    <x v="1423"/>
    <x v="1"/>
    <x v="2"/>
    <x v="5"/>
    <x v="1"/>
  </r>
  <r>
    <x v="1115"/>
    <x v="721"/>
    <x v="1"/>
    <x v="0"/>
    <x v="1"/>
    <x v="0"/>
    <x v="1"/>
    <x v="27"/>
    <x v="0"/>
    <x v="3"/>
    <x v="4"/>
    <x v="1"/>
  </r>
  <r>
    <x v="122"/>
    <x v="722"/>
    <x v="1"/>
    <x v="0"/>
    <x v="2"/>
    <x v="0"/>
    <x v="2"/>
    <x v="958"/>
    <x v="1"/>
    <x v="3"/>
    <x v="5"/>
    <x v="1"/>
  </r>
  <r>
    <x v="1802"/>
    <x v="723"/>
    <x v="1"/>
    <x v="5"/>
    <x v="1"/>
    <x v="0"/>
    <x v="1"/>
    <x v="11"/>
    <x v="1"/>
    <x v="3"/>
    <x v="4"/>
    <x v="1"/>
  </r>
  <r>
    <x v="1787"/>
    <x v="724"/>
    <x v="1"/>
    <x v="3"/>
    <x v="3"/>
    <x v="1"/>
    <x v="3"/>
    <x v="684"/>
    <x v="1"/>
    <x v="2"/>
    <x v="6"/>
    <x v="1"/>
  </r>
  <r>
    <x v="1911"/>
    <x v="725"/>
    <x v="1"/>
    <x v="5"/>
    <x v="3"/>
    <x v="1"/>
    <x v="3"/>
    <x v="464"/>
    <x v="1"/>
    <x v="2"/>
    <x v="5"/>
    <x v="1"/>
  </r>
  <r>
    <x v="177"/>
    <x v="726"/>
    <x v="1"/>
    <x v="1"/>
    <x v="1"/>
    <x v="0"/>
    <x v="1"/>
    <x v="475"/>
    <x v="1"/>
    <x v="3"/>
    <x v="4"/>
    <x v="1"/>
  </r>
  <r>
    <x v="1159"/>
    <x v="727"/>
    <x v="1"/>
    <x v="2"/>
    <x v="2"/>
    <x v="0"/>
    <x v="2"/>
    <x v="571"/>
    <x v="1"/>
    <x v="2"/>
    <x v="6"/>
    <x v="1"/>
  </r>
  <r>
    <x v="884"/>
    <x v="728"/>
    <x v="1"/>
    <x v="5"/>
    <x v="2"/>
    <x v="0"/>
    <x v="2"/>
    <x v="266"/>
    <x v="1"/>
    <x v="3"/>
    <x v="1"/>
    <x v="1"/>
  </r>
  <r>
    <x v="1917"/>
    <x v="729"/>
    <x v="1"/>
    <x v="6"/>
    <x v="1"/>
    <x v="1"/>
    <x v="1"/>
    <x v="689"/>
    <x v="0"/>
    <x v="2"/>
    <x v="6"/>
    <x v="1"/>
  </r>
  <r>
    <x v="682"/>
    <x v="730"/>
    <x v="1"/>
    <x v="0"/>
    <x v="3"/>
    <x v="2"/>
    <x v="3"/>
    <x v="743"/>
    <x v="0"/>
    <x v="2"/>
    <x v="2"/>
    <x v="1"/>
  </r>
  <r>
    <x v="1503"/>
    <x v="731"/>
    <x v="1"/>
    <x v="0"/>
    <x v="1"/>
    <x v="2"/>
    <x v="1"/>
    <x v="254"/>
    <x v="0"/>
    <x v="2"/>
    <x v="5"/>
    <x v="1"/>
  </r>
  <r>
    <x v="1403"/>
    <x v="732"/>
    <x v="1"/>
    <x v="1"/>
    <x v="2"/>
    <x v="1"/>
    <x v="2"/>
    <x v="740"/>
    <x v="1"/>
    <x v="3"/>
    <x v="1"/>
    <x v="1"/>
  </r>
  <r>
    <x v="1175"/>
    <x v="733"/>
    <x v="1"/>
    <x v="5"/>
    <x v="2"/>
    <x v="1"/>
    <x v="2"/>
    <x v="117"/>
    <x v="1"/>
    <x v="2"/>
    <x v="2"/>
    <x v="1"/>
  </r>
  <r>
    <x v="22"/>
    <x v="734"/>
    <x v="1"/>
    <x v="2"/>
    <x v="2"/>
    <x v="0"/>
    <x v="2"/>
    <x v="1128"/>
    <x v="0"/>
    <x v="3"/>
    <x v="4"/>
    <x v="1"/>
  </r>
  <r>
    <x v="1417"/>
    <x v="735"/>
    <x v="1"/>
    <x v="0"/>
    <x v="2"/>
    <x v="2"/>
    <x v="2"/>
    <x v="1008"/>
    <x v="0"/>
    <x v="2"/>
    <x v="2"/>
    <x v="1"/>
  </r>
  <r>
    <x v="2216"/>
    <x v="736"/>
    <x v="1"/>
    <x v="0"/>
    <x v="2"/>
    <x v="2"/>
    <x v="2"/>
    <x v="996"/>
    <x v="0"/>
    <x v="2"/>
    <x v="2"/>
    <x v="1"/>
  </r>
  <r>
    <x v="1988"/>
    <x v="737"/>
    <x v="1"/>
    <x v="6"/>
    <x v="3"/>
    <x v="1"/>
    <x v="3"/>
    <x v="905"/>
    <x v="1"/>
    <x v="2"/>
    <x v="6"/>
    <x v="1"/>
  </r>
  <r>
    <x v="1832"/>
    <x v="738"/>
    <x v="1"/>
    <x v="1"/>
    <x v="2"/>
    <x v="1"/>
    <x v="2"/>
    <x v="647"/>
    <x v="0"/>
    <x v="3"/>
    <x v="0"/>
    <x v="1"/>
  </r>
  <r>
    <x v="2250"/>
    <x v="739"/>
    <x v="1"/>
    <x v="3"/>
    <x v="3"/>
    <x v="1"/>
    <x v="3"/>
    <x v="1240"/>
    <x v="0"/>
    <x v="2"/>
    <x v="1"/>
    <x v="1"/>
  </r>
  <r>
    <x v="2463"/>
    <x v="740"/>
    <x v="1"/>
    <x v="0"/>
    <x v="2"/>
    <x v="1"/>
    <x v="2"/>
    <x v="641"/>
    <x v="0"/>
    <x v="2"/>
    <x v="1"/>
    <x v="1"/>
  </r>
  <r>
    <x v="1138"/>
    <x v="741"/>
    <x v="1"/>
    <x v="7"/>
    <x v="1"/>
    <x v="0"/>
    <x v="1"/>
    <x v="707"/>
    <x v="0"/>
    <x v="2"/>
    <x v="2"/>
    <x v="1"/>
  </r>
  <r>
    <x v="755"/>
    <x v="742"/>
    <x v="1"/>
    <x v="2"/>
    <x v="3"/>
    <x v="2"/>
    <x v="3"/>
    <x v="1382"/>
    <x v="0"/>
    <x v="3"/>
    <x v="1"/>
    <x v="1"/>
  </r>
  <r>
    <x v="1813"/>
    <x v="743"/>
    <x v="1"/>
    <x v="7"/>
    <x v="0"/>
    <x v="1"/>
    <x v="0"/>
    <x v="541"/>
    <x v="0"/>
    <x v="2"/>
    <x v="5"/>
    <x v="1"/>
  </r>
  <r>
    <x v="2145"/>
    <x v="744"/>
    <x v="1"/>
    <x v="6"/>
    <x v="2"/>
    <x v="0"/>
    <x v="2"/>
    <x v="808"/>
    <x v="0"/>
    <x v="2"/>
    <x v="5"/>
    <x v="1"/>
  </r>
  <r>
    <x v="532"/>
    <x v="745"/>
    <x v="1"/>
    <x v="3"/>
    <x v="2"/>
    <x v="3"/>
    <x v="2"/>
    <x v="640"/>
    <x v="0"/>
    <x v="2"/>
    <x v="3"/>
    <x v="1"/>
  </r>
  <r>
    <x v="703"/>
    <x v="746"/>
    <x v="1"/>
    <x v="5"/>
    <x v="2"/>
    <x v="1"/>
    <x v="2"/>
    <x v="252"/>
    <x v="0"/>
    <x v="3"/>
    <x v="0"/>
    <x v="1"/>
  </r>
  <r>
    <x v="1057"/>
    <x v="747"/>
    <x v="1"/>
    <x v="2"/>
    <x v="2"/>
    <x v="1"/>
    <x v="2"/>
    <x v="209"/>
    <x v="0"/>
    <x v="2"/>
    <x v="3"/>
    <x v="1"/>
  </r>
  <r>
    <x v="806"/>
    <x v="748"/>
    <x v="1"/>
    <x v="5"/>
    <x v="3"/>
    <x v="1"/>
    <x v="3"/>
    <x v="343"/>
    <x v="1"/>
    <x v="3"/>
    <x v="5"/>
    <x v="1"/>
  </r>
  <r>
    <x v="508"/>
    <x v="749"/>
    <x v="1"/>
    <x v="2"/>
    <x v="2"/>
    <x v="0"/>
    <x v="2"/>
    <x v="1262"/>
    <x v="1"/>
    <x v="3"/>
    <x v="0"/>
    <x v="1"/>
  </r>
  <r>
    <x v="1591"/>
    <x v="750"/>
    <x v="1"/>
    <x v="5"/>
    <x v="3"/>
    <x v="0"/>
    <x v="3"/>
    <x v="288"/>
    <x v="1"/>
    <x v="3"/>
    <x v="1"/>
    <x v="1"/>
  </r>
  <r>
    <x v="1635"/>
    <x v="751"/>
    <x v="1"/>
    <x v="1"/>
    <x v="2"/>
    <x v="2"/>
    <x v="2"/>
    <x v="266"/>
    <x v="1"/>
    <x v="3"/>
    <x v="6"/>
    <x v="1"/>
  </r>
  <r>
    <x v="2242"/>
    <x v="752"/>
    <x v="1"/>
    <x v="3"/>
    <x v="0"/>
    <x v="0"/>
    <x v="0"/>
    <x v="91"/>
    <x v="0"/>
    <x v="3"/>
    <x v="1"/>
    <x v="1"/>
  </r>
  <r>
    <x v="1371"/>
    <x v="753"/>
    <x v="1"/>
    <x v="1"/>
    <x v="2"/>
    <x v="0"/>
    <x v="2"/>
    <x v="975"/>
    <x v="1"/>
    <x v="3"/>
    <x v="2"/>
    <x v="1"/>
  </r>
  <r>
    <x v="1509"/>
    <x v="754"/>
    <x v="1"/>
    <x v="7"/>
    <x v="1"/>
    <x v="0"/>
    <x v="1"/>
    <x v="1025"/>
    <x v="0"/>
    <x v="0"/>
    <x v="6"/>
    <x v="0"/>
  </r>
  <r>
    <x v="2371"/>
    <x v="755"/>
    <x v="1"/>
    <x v="0"/>
    <x v="3"/>
    <x v="0"/>
    <x v="3"/>
    <x v="762"/>
    <x v="0"/>
    <x v="3"/>
    <x v="2"/>
    <x v="1"/>
  </r>
  <r>
    <x v="2346"/>
    <x v="756"/>
    <x v="1"/>
    <x v="0"/>
    <x v="2"/>
    <x v="0"/>
    <x v="2"/>
    <x v="1180"/>
    <x v="1"/>
    <x v="1"/>
    <x v="5"/>
    <x v="1"/>
  </r>
  <r>
    <x v="2407"/>
    <x v="757"/>
    <x v="1"/>
    <x v="3"/>
    <x v="2"/>
    <x v="0"/>
    <x v="2"/>
    <x v="767"/>
    <x v="0"/>
    <x v="2"/>
    <x v="0"/>
    <x v="1"/>
  </r>
  <r>
    <x v="1651"/>
    <x v="758"/>
    <x v="1"/>
    <x v="1"/>
    <x v="2"/>
    <x v="0"/>
    <x v="2"/>
    <x v="290"/>
    <x v="0"/>
    <x v="2"/>
    <x v="6"/>
    <x v="1"/>
  </r>
  <r>
    <x v="2267"/>
    <x v="759"/>
    <x v="1"/>
    <x v="5"/>
    <x v="2"/>
    <x v="3"/>
    <x v="2"/>
    <x v="236"/>
    <x v="1"/>
    <x v="2"/>
    <x v="2"/>
    <x v="1"/>
  </r>
  <r>
    <x v="1571"/>
    <x v="760"/>
    <x v="1"/>
    <x v="5"/>
    <x v="3"/>
    <x v="0"/>
    <x v="3"/>
    <x v="186"/>
    <x v="1"/>
    <x v="3"/>
    <x v="0"/>
    <x v="1"/>
  </r>
  <r>
    <x v="1026"/>
    <x v="761"/>
    <x v="1"/>
    <x v="4"/>
    <x v="2"/>
    <x v="1"/>
    <x v="2"/>
    <x v="1162"/>
    <x v="0"/>
    <x v="2"/>
    <x v="3"/>
    <x v="1"/>
  </r>
  <r>
    <x v="2159"/>
    <x v="762"/>
    <x v="1"/>
    <x v="5"/>
    <x v="1"/>
    <x v="2"/>
    <x v="1"/>
    <x v="13"/>
    <x v="0"/>
    <x v="1"/>
    <x v="3"/>
    <x v="1"/>
  </r>
  <r>
    <x v="1089"/>
    <x v="763"/>
    <x v="1"/>
    <x v="3"/>
    <x v="3"/>
    <x v="0"/>
    <x v="3"/>
    <x v="805"/>
    <x v="1"/>
    <x v="2"/>
    <x v="2"/>
    <x v="1"/>
  </r>
  <r>
    <x v="1001"/>
    <x v="764"/>
    <x v="1"/>
    <x v="3"/>
    <x v="2"/>
    <x v="0"/>
    <x v="2"/>
    <x v="1209"/>
    <x v="1"/>
    <x v="3"/>
    <x v="1"/>
    <x v="1"/>
  </r>
  <r>
    <x v="57"/>
    <x v="765"/>
    <x v="1"/>
    <x v="3"/>
    <x v="3"/>
    <x v="0"/>
    <x v="3"/>
    <x v="1264"/>
    <x v="0"/>
    <x v="2"/>
    <x v="6"/>
    <x v="1"/>
  </r>
  <r>
    <x v="1072"/>
    <x v="766"/>
    <x v="1"/>
    <x v="3"/>
    <x v="2"/>
    <x v="0"/>
    <x v="2"/>
    <x v="271"/>
    <x v="0"/>
    <x v="3"/>
    <x v="5"/>
    <x v="1"/>
  </r>
  <r>
    <x v="2068"/>
    <x v="767"/>
    <x v="1"/>
    <x v="0"/>
    <x v="3"/>
    <x v="3"/>
    <x v="3"/>
    <x v="654"/>
    <x v="0"/>
    <x v="3"/>
    <x v="3"/>
    <x v="1"/>
  </r>
  <r>
    <x v="718"/>
    <x v="768"/>
    <x v="1"/>
    <x v="7"/>
    <x v="0"/>
    <x v="0"/>
    <x v="0"/>
    <x v="474"/>
    <x v="0"/>
    <x v="3"/>
    <x v="5"/>
    <x v="1"/>
  </r>
  <r>
    <x v="539"/>
    <x v="769"/>
    <x v="1"/>
    <x v="5"/>
    <x v="2"/>
    <x v="1"/>
    <x v="2"/>
    <x v="71"/>
    <x v="1"/>
    <x v="3"/>
    <x v="6"/>
    <x v="1"/>
  </r>
  <r>
    <x v="207"/>
    <x v="770"/>
    <x v="1"/>
    <x v="6"/>
    <x v="2"/>
    <x v="3"/>
    <x v="2"/>
    <x v="174"/>
    <x v="1"/>
    <x v="1"/>
    <x v="4"/>
    <x v="1"/>
  </r>
  <r>
    <x v="1042"/>
    <x v="771"/>
    <x v="1"/>
    <x v="5"/>
    <x v="3"/>
    <x v="0"/>
    <x v="3"/>
    <x v="158"/>
    <x v="1"/>
    <x v="2"/>
    <x v="0"/>
    <x v="1"/>
  </r>
  <r>
    <x v="1708"/>
    <x v="772"/>
    <x v="1"/>
    <x v="6"/>
    <x v="3"/>
    <x v="0"/>
    <x v="3"/>
    <x v="300"/>
    <x v="0"/>
    <x v="1"/>
    <x v="0"/>
    <x v="1"/>
  </r>
  <r>
    <x v="1257"/>
    <x v="773"/>
    <x v="1"/>
    <x v="2"/>
    <x v="2"/>
    <x v="0"/>
    <x v="2"/>
    <x v="1377"/>
    <x v="0"/>
    <x v="2"/>
    <x v="1"/>
    <x v="0"/>
  </r>
  <r>
    <x v="1095"/>
    <x v="774"/>
    <x v="1"/>
    <x v="5"/>
    <x v="2"/>
    <x v="0"/>
    <x v="2"/>
    <x v="65"/>
    <x v="1"/>
    <x v="3"/>
    <x v="1"/>
    <x v="1"/>
  </r>
  <r>
    <x v="1887"/>
    <x v="775"/>
    <x v="1"/>
    <x v="2"/>
    <x v="2"/>
    <x v="0"/>
    <x v="2"/>
    <x v="332"/>
    <x v="0"/>
    <x v="3"/>
    <x v="6"/>
    <x v="1"/>
  </r>
  <r>
    <x v="606"/>
    <x v="776"/>
    <x v="1"/>
    <x v="0"/>
    <x v="3"/>
    <x v="0"/>
    <x v="3"/>
    <x v="1007"/>
    <x v="0"/>
    <x v="2"/>
    <x v="6"/>
    <x v="1"/>
  </r>
  <r>
    <x v="551"/>
    <x v="777"/>
    <x v="1"/>
    <x v="6"/>
    <x v="3"/>
    <x v="1"/>
    <x v="3"/>
    <x v="388"/>
    <x v="1"/>
    <x v="3"/>
    <x v="0"/>
    <x v="1"/>
  </r>
  <r>
    <x v="1602"/>
    <x v="778"/>
    <x v="1"/>
    <x v="1"/>
    <x v="2"/>
    <x v="0"/>
    <x v="2"/>
    <x v="653"/>
    <x v="0"/>
    <x v="1"/>
    <x v="0"/>
    <x v="1"/>
  </r>
  <r>
    <x v="88"/>
    <x v="779"/>
    <x v="1"/>
    <x v="1"/>
    <x v="3"/>
    <x v="2"/>
    <x v="3"/>
    <x v="1000"/>
    <x v="1"/>
    <x v="3"/>
    <x v="0"/>
    <x v="1"/>
  </r>
  <r>
    <x v="1736"/>
    <x v="780"/>
    <x v="1"/>
    <x v="6"/>
    <x v="1"/>
    <x v="0"/>
    <x v="1"/>
    <x v="234"/>
    <x v="0"/>
    <x v="3"/>
    <x v="4"/>
    <x v="1"/>
  </r>
  <r>
    <x v="103"/>
    <x v="781"/>
    <x v="1"/>
    <x v="3"/>
    <x v="2"/>
    <x v="2"/>
    <x v="2"/>
    <x v="976"/>
    <x v="0"/>
    <x v="2"/>
    <x v="6"/>
    <x v="1"/>
  </r>
  <r>
    <x v="2023"/>
    <x v="782"/>
    <x v="1"/>
    <x v="0"/>
    <x v="2"/>
    <x v="1"/>
    <x v="2"/>
    <x v="124"/>
    <x v="0"/>
    <x v="2"/>
    <x v="2"/>
    <x v="1"/>
  </r>
  <r>
    <x v="812"/>
    <x v="783"/>
    <x v="1"/>
    <x v="2"/>
    <x v="2"/>
    <x v="3"/>
    <x v="2"/>
    <x v="1043"/>
    <x v="0"/>
    <x v="3"/>
    <x v="3"/>
    <x v="1"/>
  </r>
  <r>
    <x v="37"/>
    <x v="784"/>
    <x v="1"/>
    <x v="5"/>
    <x v="3"/>
    <x v="1"/>
    <x v="3"/>
    <x v="217"/>
    <x v="1"/>
    <x v="2"/>
    <x v="3"/>
    <x v="1"/>
  </r>
  <r>
    <x v="1785"/>
    <x v="785"/>
    <x v="1"/>
    <x v="0"/>
    <x v="1"/>
    <x v="3"/>
    <x v="1"/>
    <x v="652"/>
    <x v="0"/>
    <x v="3"/>
    <x v="0"/>
    <x v="1"/>
  </r>
  <r>
    <x v="350"/>
    <x v="786"/>
    <x v="1"/>
    <x v="5"/>
    <x v="3"/>
    <x v="3"/>
    <x v="3"/>
    <x v="276"/>
    <x v="1"/>
    <x v="3"/>
    <x v="0"/>
    <x v="1"/>
  </r>
  <r>
    <x v="43"/>
    <x v="787"/>
    <x v="1"/>
    <x v="1"/>
    <x v="3"/>
    <x v="0"/>
    <x v="3"/>
    <x v="150"/>
    <x v="1"/>
    <x v="2"/>
    <x v="1"/>
    <x v="1"/>
  </r>
  <r>
    <x v="2423"/>
    <x v="788"/>
    <x v="1"/>
    <x v="0"/>
    <x v="2"/>
    <x v="0"/>
    <x v="2"/>
    <x v="810"/>
    <x v="0"/>
    <x v="2"/>
    <x v="4"/>
    <x v="1"/>
  </r>
  <r>
    <x v="1245"/>
    <x v="789"/>
    <x v="1"/>
    <x v="0"/>
    <x v="2"/>
    <x v="1"/>
    <x v="2"/>
    <x v="877"/>
    <x v="0"/>
    <x v="2"/>
    <x v="6"/>
    <x v="1"/>
  </r>
  <r>
    <x v="585"/>
    <x v="790"/>
    <x v="1"/>
    <x v="5"/>
    <x v="3"/>
    <x v="0"/>
    <x v="3"/>
    <x v="82"/>
    <x v="1"/>
    <x v="2"/>
    <x v="6"/>
    <x v="1"/>
  </r>
  <r>
    <x v="829"/>
    <x v="791"/>
    <x v="1"/>
    <x v="6"/>
    <x v="2"/>
    <x v="1"/>
    <x v="2"/>
    <x v="666"/>
    <x v="1"/>
    <x v="2"/>
    <x v="1"/>
    <x v="1"/>
  </r>
  <r>
    <x v="1706"/>
    <x v="792"/>
    <x v="1"/>
    <x v="4"/>
    <x v="3"/>
    <x v="0"/>
    <x v="3"/>
    <x v="1362"/>
    <x v="0"/>
    <x v="2"/>
    <x v="6"/>
    <x v="1"/>
  </r>
  <r>
    <x v="501"/>
    <x v="793"/>
    <x v="1"/>
    <x v="3"/>
    <x v="2"/>
    <x v="2"/>
    <x v="2"/>
    <x v="888"/>
    <x v="1"/>
    <x v="3"/>
    <x v="1"/>
    <x v="1"/>
  </r>
  <r>
    <x v="482"/>
    <x v="794"/>
    <x v="1"/>
    <x v="5"/>
    <x v="2"/>
    <x v="1"/>
    <x v="2"/>
    <x v="19"/>
    <x v="1"/>
    <x v="3"/>
    <x v="0"/>
    <x v="1"/>
  </r>
  <r>
    <x v="997"/>
    <x v="795"/>
    <x v="1"/>
    <x v="5"/>
    <x v="3"/>
    <x v="0"/>
    <x v="3"/>
    <x v="45"/>
    <x v="1"/>
    <x v="3"/>
    <x v="3"/>
    <x v="1"/>
  </r>
  <r>
    <x v="1646"/>
    <x v="796"/>
    <x v="1"/>
    <x v="2"/>
    <x v="2"/>
    <x v="0"/>
    <x v="2"/>
    <x v="1416"/>
    <x v="0"/>
    <x v="2"/>
    <x v="2"/>
    <x v="0"/>
  </r>
  <r>
    <x v="1679"/>
    <x v="797"/>
    <x v="1"/>
    <x v="5"/>
    <x v="2"/>
    <x v="0"/>
    <x v="2"/>
    <x v="208"/>
    <x v="1"/>
    <x v="2"/>
    <x v="2"/>
    <x v="1"/>
  </r>
  <r>
    <x v="263"/>
    <x v="798"/>
    <x v="1"/>
    <x v="2"/>
    <x v="1"/>
    <x v="1"/>
    <x v="1"/>
    <x v="1060"/>
    <x v="0"/>
    <x v="1"/>
    <x v="5"/>
    <x v="0"/>
  </r>
  <r>
    <x v="1304"/>
    <x v="799"/>
    <x v="1"/>
    <x v="3"/>
    <x v="2"/>
    <x v="1"/>
    <x v="2"/>
    <x v="1138"/>
    <x v="1"/>
    <x v="3"/>
    <x v="3"/>
    <x v="1"/>
  </r>
  <r>
    <x v="1570"/>
    <x v="800"/>
    <x v="1"/>
    <x v="5"/>
    <x v="2"/>
    <x v="2"/>
    <x v="2"/>
    <x v="82"/>
    <x v="1"/>
    <x v="3"/>
    <x v="2"/>
    <x v="1"/>
  </r>
  <r>
    <x v="614"/>
    <x v="801"/>
    <x v="1"/>
    <x v="6"/>
    <x v="2"/>
    <x v="0"/>
    <x v="2"/>
    <x v="162"/>
    <x v="1"/>
    <x v="2"/>
    <x v="3"/>
    <x v="1"/>
  </r>
  <r>
    <x v="227"/>
    <x v="802"/>
    <x v="1"/>
    <x v="2"/>
    <x v="1"/>
    <x v="0"/>
    <x v="1"/>
    <x v="1214"/>
    <x v="0"/>
    <x v="2"/>
    <x v="1"/>
    <x v="0"/>
  </r>
  <r>
    <x v="1748"/>
    <x v="803"/>
    <x v="1"/>
    <x v="5"/>
    <x v="2"/>
    <x v="1"/>
    <x v="2"/>
    <x v="133"/>
    <x v="1"/>
    <x v="3"/>
    <x v="6"/>
    <x v="1"/>
  </r>
  <r>
    <x v="1053"/>
    <x v="804"/>
    <x v="1"/>
    <x v="2"/>
    <x v="3"/>
    <x v="0"/>
    <x v="3"/>
    <x v="903"/>
    <x v="0"/>
    <x v="3"/>
    <x v="4"/>
    <x v="1"/>
  </r>
  <r>
    <x v="1920"/>
    <x v="805"/>
    <x v="1"/>
    <x v="5"/>
    <x v="3"/>
    <x v="0"/>
    <x v="3"/>
    <x v="231"/>
    <x v="1"/>
    <x v="2"/>
    <x v="1"/>
    <x v="1"/>
  </r>
  <r>
    <x v="1598"/>
    <x v="806"/>
    <x v="1"/>
    <x v="1"/>
    <x v="2"/>
    <x v="1"/>
    <x v="2"/>
    <x v="462"/>
    <x v="1"/>
    <x v="3"/>
    <x v="3"/>
    <x v="1"/>
  </r>
  <r>
    <x v="2040"/>
    <x v="807"/>
    <x v="1"/>
    <x v="5"/>
    <x v="2"/>
    <x v="1"/>
    <x v="2"/>
    <x v="86"/>
    <x v="1"/>
    <x v="1"/>
    <x v="3"/>
    <x v="1"/>
  </r>
  <r>
    <x v="1703"/>
    <x v="808"/>
    <x v="1"/>
    <x v="4"/>
    <x v="2"/>
    <x v="0"/>
    <x v="2"/>
    <x v="1443"/>
    <x v="0"/>
    <x v="2"/>
    <x v="5"/>
    <x v="0"/>
  </r>
  <r>
    <x v="1439"/>
    <x v="809"/>
    <x v="1"/>
    <x v="0"/>
    <x v="2"/>
    <x v="0"/>
    <x v="2"/>
    <x v="936"/>
    <x v="0"/>
    <x v="2"/>
    <x v="0"/>
    <x v="1"/>
  </r>
  <r>
    <x v="444"/>
    <x v="810"/>
    <x v="1"/>
    <x v="5"/>
    <x v="2"/>
    <x v="2"/>
    <x v="2"/>
    <x v="108"/>
    <x v="1"/>
    <x v="3"/>
    <x v="3"/>
    <x v="1"/>
  </r>
  <r>
    <x v="305"/>
    <x v="811"/>
    <x v="1"/>
    <x v="2"/>
    <x v="2"/>
    <x v="1"/>
    <x v="2"/>
    <x v="1241"/>
    <x v="0"/>
    <x v="3"/>
    <x v="1"/>
    <x v="1"/>
  </r>
  <r>
    <x v="412"/>
    <x v="812"/>
    <x v="1"/>
    <x v="6"/>
    <x v="3"/>
    <x v="1"/>
    <x v="3"/>
    <x v="832"/>
    <x v="1"/>
    <x v="2"/>
    <x v="5"/>
    <x v="1"/>
  </r>
  <r>
    <x v="1942"/>
    <x v="813"/>
    <x v="1"/>
    <x v="6"/>
    <x v="1"/>
    <x v="3"/>
    <x v="1"/>
    <x v="573"/>
    <x v="0"/>
    <x v="2"/>
    <x v="0"/>
    <x v="1"/>
  </r>
  <r>
    <x v="836"/>
    <x v="814"/>
    <x v="1"/>
    <x v="0"/>
    <x v="2"/>
    <x v="1"/>
    <x v="2"/>
    <x v="56"/>
    <x v="0"/>
    <x v="3"/>
    <x v="1"/>
    <x v="1"/>
  </r>
  <r>
    <x v="669"/>
    <x v="815"/>
    <x v="1"/>
    <x v="5"/>
    <x v="3"/>
    <x v="0"/>
    <x v="3"/>
    <x v="97"/>
    <x v="1"/>
    <x v="2"/>
    <x v="6"/>
    <x v="1"/>
  </r>
  <r>
    <x v="602"/>
    <x v="816"/>
    <x v="1"/>
    <x v="1"/>
    <x v="3"/>
    <x v="1"/>
    <x v="3"/>
    <x v="761"/>
    <x v="1"/>
    <x v="2"/>
    <x v="4"/>
    <x v="1"/>
  </r>
  <r>
    <x v="1073"/>
    <x v="817"/>
    <x v="1"/>
    <x v="5"/>
    <x v="3"/>
    <x v="1"/>
    <x v="3"/>
    <x v="189"/>
    <x v="1"/>
    <x v="2"/>
    <x v="4"/>
    <x v="1"/>
  </r>
  <r>
    <x v="1306"/>
    <x v="818"/>
    <x v="1"/>
    <x v="5"/>
    <x v="3"/>
    <x v="1"/>
    <x v="3"/>
    <x v="246"/>
    <x v="0"/>
    <x v="2"/>
    <x v="4"/>
    <x v="1"/>
  </r>
  <r>
    <x v="2325"/>
    <x v="819"/>
    <x v="1"/>
    <x v="3"/>
    <x v="3"/>
    <x v="1"/>
    <x v="3"/>
    <x v="689"/>
    <x v="1"/>
    <x v="3"/>
    <x v="4"/>
    <x v="1"/>
  </r>
  <r>
    <x v="434"/>
    <x v="820"/>
    <x v="1"/>
    <x v="2"/>
    <x v="2"/>
    <x v="0"/>
    <x v="2"/>
    <x v="1140"/>
    <x v="0"/>
    <x v="3"/>
    <x v="0"/>
    <x v="1"/>
  </r>
  <r>
    <x v="695"/>
    <x v="821"/>
    <x v="1"/>
    <x v="5"/>
    <x v="2"/>
    <x v="1"/>
    <x v="2"/>
    <x v="252"/>
    <x v="1"/>
    <x v="3"/>
    <x v="6"/>
    <x v="1"/>
  </r>
  <r>
    <x v="963"/>
    <x v="822"/>
    <x v="1"/>
    <x v="7"/>
    <x v="1"/>
    <x v="2"/>
    <x v="1"/>
    <x v="56"/>
    <x v="1"/>
    <x v="3"/>
    <x v="3"/>
    <x v="1"/>
  </r>
  <r>
    <x v="1049"/>
    <x v="823"/>
    <x v="1"/>
    <x v="3"/>
    <x v="2"/>
    <x v="3"/>
    <x v="2"/>
    <x v="486"/>
    <x v="0"/>
    <x v="3"/>
    <x v="6"/>
    <x v="1"/>
  </r>
  <r>
    <x v="70"/>
    <x v="824"/>
    <x v="1"/>
    <x v="1"/>
    <x v="2"/>
    <x v="1"/>
    <x v="2"/>
    <x v="899"/>
    <x v="0"/>
    <x v="2"/>
    <x v="1"/>
    <x v="1"/>
  </r>
  <r>
    <x v="656"/>
    <x v="825"/>
    <x v="1"/>
    <x v="2"/>
    <x v="1"/>
    <x v="1"/>
    <x v="1"/>
    <x v="1160"/>
    <x v="0"/>
    <x v="1"/>
    <x v="0"/>
    <x v="0"/>
  </r>
  <r>
    <x v="577"/>
    <x v="826"/>
    <x v="1"/>
    <x v="0"/>
    <x v="2"/>
    <x v="1"/>
    <x v="2"/>
    <x v="1221"/>
    <x v="0"/>
    <x v="3"/>
    <x v="1"/>
    <x v="1"/>
  </r>
  <r>
    <x v="1337"/>
    <x v="827"/>
    <x v="1"/>
    <x v="7"/>
    <x v="0"/>
    <x v="1"/>
    <x v="0"/>
    <x v="357"/>
    <x v="0"/>
    <x v="2"/>
    <x v="6"/>
    <x v="1"/>
  </r>
  <r>
    <x v="1949"/>
    <x v="828"/>
    <x v="1"/>
    <x v="5"/>
    <x v="2"/>
    <x v="1"/>
    <x v="2"/>
    <x v="47"/>
    <x v="1"/>
    <x v="2"/>
    <x v="6"/>
    <x v="1"/>
  </r>
  <r>
    <x v="920"/>
    <x v="829"/>
    <x v="1"/>
    <x v="2"/>
    <x v="2"/>
    <x v="3"/>
    <x v="2"/>
    <x v="1263"/>
    <x v="0"/>
    <x v="2"/>
    <x v="3"/>
    <x v="1"/>
  </r>
  <r>
    <x v="2015"/>
    <x v="830"/>
    <x v="1"/>
    <x v="2"/>
    <x v="2"/>
    <x v="1"/>
    <x v="2"/>
    <x v="1104"/>
    <x v="0"/>
    <x v="2"/>
    <x v="2"/>
    <x v="1"/>
  </r>
  <r>
    <x v="1325"/>
    <x v="831"/>
    <x v="1"/>
    <x v="5"/>
    <x v="3"/>
    <x v="0"/>
    <x v="3"/>
    <x v="250"/>
    <x v="1"/>
    <x v="3"/>
    <x v="6"/>
    <x v="1"/>
  </r>
  <r>
    <x v="1242"/>
    <x v="832"/>
    <x v="1"/>
    <x v="6"/>
    <x v="1"/>
    <x v="0"/>
    <x v="1"/>
    <x v="238"/>
    <x v="1"/>
    <x v="2"/>
    <x v="1"/>
    <x v="1"/>
  </r>
  <r>
    <x v="357"/>
    <x v="833"/>
    <x v="1"/>
    <x v="3"/>
    <x v="2"/>
    <x v="1"/>
    <x v="2"/>
    <x v="719"/>
    <x v="0"/>
    <x v="2"/>
    <x v="6"/>
    <x v="1"/>
  </r>
  <r>
    <x v="437"/>
    <x v="834"/>
    <x v="1"/>
    <x v="0"/>
    <x v="1"/>
    <x v="2"/>
    <x v="1"/>
    <x v="886"/>
    <x v="0"/>
    <x v="2"/>
    <x v="1"/>
    <x v="0"/>
  </r>
  <r>
    <x v="2052"/>
    <x v="835"/>
    <x v="1"/>
    <x v="5"/>
    <x v="3"/>
    <x v="0"/>
    <x v="3"/>
    <x v="229"/>
    <x v="1"/>
    <x v="2"/>
    <x v="4"/>
    <x v="1"/>
  </r>
  <r>
    <x v="1487"/>
    <x v="836"/>
    <x v="1"/>
    <x v="3"/>
    <x v="3"/>
    <x v="1"/>
    <x v="3"/>
    <x v="838"/>
    <x v="0"/>
    <x v="2"/>
    <x v="5"/>
    <x v="1"/>
  </r>
  <r>
    <x v="621"/>
    <x v="837"/>
    <x v="2"/>
    <x v="5"/>
    <x v="2"/>
    <x v="0"/>
    <x v="2"/>
    <x v="104"/>
    <x v="1"/>
    <x v="2"/>
    <x v="5"/>
    <x v="1"/>
  </r>
  <r>
    <x v="238"/>
    <x v="838"/>
    <x v="2"/>
    <x v="5"/>
    <x v="2"/>
    <x v="0"/>
    <x v="2"/>
    <x v="115"/>
    <x v="1"/>
    <x v="2"/>
    <x v="2"/>
    <x v="1"/>
  </r>
  <r>
    <x v="421"/>
    <x v="839"/>
    <x v="2"/>
    <x v="5"/>
    <x v="3"/>
    <x v="3"/>
    <x v="3"/>
    <x v="144"/>
    <x v="1"/>
    <x v="2"/>
    <x v="6"/>
    <x v="1"/>
  </r>
  <r>
    <x v="753"/>
    <x v="840"/>
    <x v="2"/>
    <x v="6"/>
    <x v="2"/>
    <x v="2"/>
    <x v="2"/>
    <x v="126"/>
    <x v="0"/>
    <x v="2"/>
    <x v="1"/>
    <x v="1"/>
  </r>
  <r>
    <x v="1686"/>
    <x v="841"/>
    <x v="2"/>
    <x v="3"/>
    <x v="2"/>
    <x v="1"/>
    <x v="2"/>
    <x v="939"/>
    <x v="0"/>
    <x v="2"/>
    <x v="2"/>
    <x v="1"/>
  </r>
  <r>
    <x v="1841"/>
    <x v="842"/>
    <x v="2"/>
    <x v="5"/>
    <x v="2"/>
    <x v="1"/>
    <x v="2"/>
    <x v="133"/>
    <x v="1"/>
    <x v="2"/>
    <x v="3"/>
    <x v="1"/>
  </r>
  <r>
    <x v="1092"/>
    <x v="843"/>
    <x v="2"/>
    <x v="2"/>
    <x v="3"/>
    <x v="1"/>
    <x v="3"/>
    <x v="719"/>
    <x v="1"/>
    <x v="3"/>
    <x v="6"/>
    <x v="1"/>
  </r>
  <r>
    <x v="837"/>
    <x v="844"/>
    <x v="2"/>
    <x v="0"/>
    <x v="2"/>
    <x v="0"/>
    <x v="2"/>
    <x v="1279"/>
    <x v="0"/>
    <x v="2"/>
    <x v="4"/>
    <x v="1"/>
  </r>
  <r>
    <x v="1205"/>
    <x v="845"/>
    <x v="2"/>
    <x v="3"/>
    <x v="2"/>
    <x v="2"/>
    <x v="2"/>
    <x v="437"/>
    <x v="0"/>
    <x v="3"/>
    <x v="2"/>
    <x v="1"/>
  </r>
  <r>
    <x v="168"/>
    <x v="846"/>
    <x v="2"/>
    <x v="5"/>
    <x v="2"/>
    <x v="1"/>
    <x v="2"/>
    <x v="47"/>
    <x v="1"/>
    <x v="2"/>
    <x v="5"/>
    <x v="1"/>
  </r>
  <r>
    <x v="2078"/>
    <x v="847"/>
    <x v="2"/>
    <x v="5"/>
    <x v="2"/>
    <x v="0"/>
    <x v="2"/>
    <x v="182"/>
    <x v="0"/>
    <x v="3"/>
    <x v="3"/>
    <x v="1"/>
  </r>
  <r>
    <x v="1209"/>
    <x v="848"/>
    <x v="2"/>
    <x v="4"/>
    <x v="0"/>
    <x v="1"/>
    <x v="0"/>
    <x v="1331"/>
    <x v="0"/>
    <x v="2"/>
    <x v="0"/>
    <x v="0"/>
  </r>
  <r>
    <x v="1851"/>
    <x v="849"/>
    <x v="2"/>
    <x v="1"/>
    <x v="2"/>
    <x v="1"/>
    <x v="2"/>
    <x v="749"/>
    <x v="0"/>
    <x v="2"/>
    <x v="1"/>
    <x v="1"/>
  </r>
  <r>
    <x v="2483"/>
    <x v="850"/>
    <x v="2"/>
    <x v="4"/>
    <x v="2"/>
    <x v="0"/>
    <x v="2"/>
    <x v="1111"/>
    <x v="0"/>
    <x v="1"/>
    <x v="1"/>
    <x v="1"/>
  </r>
  <r>
    <x v="233"/>
    <x v="851"/>
    <x v="2"/>
    <x v="5"/>
    <x v="2"/>
    <x v="3"/>
    <x v="2"/>
    <x v="11"/>
    <x v="0"/>
    <x v="3"/>
    <x v="0"/>
    <x v="1"/>
  </r>
  <r>
    <x v="215"/>
    <x v="852"/>
    <x v="2"/>
    <x v="5"/>
    <x v="2"/>
    <x v="0"/>
    <x v="2"/>
    <x v="158"/>
    <x v="1"/>
    <x v="2"/>
    <x v="0"/>
    <x v="1"/>
  </r>
  <r>
    <x v="2256"/>
    <x v="853"/>
    <x v="2"/>
    <x v="4"/>
    <x v="2"/>
    <x v="1"/>
    <x v="2"/>
    <x v="549"/>
    <x v="0"/>
    <x v="2"/>
    <x v="2"/>
    <x v="1"/>
  </r>
  <r>
    <x v="1766"/>
    <x v="854"/>
    <x v="2"/>
    <x v="5"/>
    <x v="2"/>
    <x v="3"/>
    <x v="2"/>
    <x v="410"/>
    <x v="1"/>
    <x v="3"/>
    <x v="2"/>
    <x v="1"/>
  </r>
  <r>
    <x v="1864"/>
    <x v="855"/>
    <x v="2"/>
    <x v="5"/>
    <x v="3"/>
    <x v="2"/>
    <x v="3"/>
    <x v="341"/>
    <x v="0"/>
    <x v="1"/>
    <x v="4"/>
    <x v="1"/>
  </r>
  <r>
    <x v="302"/>
    <x v="856"/>
    <x v="2"/>
    <x v="1"/>
    <x v="2"/>
    <x v="0"/>
    <x v="2"/>
    <x v="457"/>
    <x v="1"/>
    <x v="3"/>
    <x v="5"/>
    <x v="1"/>
  </r>
  <r>
    <x v="723"/>
    <x v="857"/>
    <x v="2"/>
    <x v="6"/>
    <x v="3"/>
    <x v="0"/>
    <x v="3"/>
    <x v="790"/>
    <x v="1"/>
    <x v="2"/>
    <x v="2"/>
    <x v="1"/>
  </r>
  <r>
    <x v="2126"/>
    <x v="858"/>
    <x v="2"/>
    <x v="0"/>
    <x v="1"/>
    <x v="0"/>
    <x v="1"/>
    <x v="382"/>
    <x v="0"/>
    <x v="2"/>
    <x v="2"/>
    <x v="1"/>
  </r>
  <r>
    <x v="93"/>
    <x v="859"/>
    <x v="2"/>
    <x v="5"/>
    <x v="2"/>
    <x v="3"/>
    <x v="2"/>
    <x v="128"/>
    <x v="1"/>
    <x v="3"/>
    <x v="2"/>
    <x v="1"/>
  </r>
  <r>
    <x v="559"/>
    <x v="860"/>
    <x v="2"/>
    <x v="0"/>
    <x v="2"/>
    <x v="3"/>
    <x v="2"/>
    <x v="1364"/>
    <x v="1"/>
    <x v="1"/>
    <x v="4"/>
    <x v="0"/>
  </r>
  <r>
    <x v="516"/>
    <x v="861"/>
    <x v="2"/>
    <x v="3"/>
    <x v="2"/>
    <x v="1"/>
    <x v="2"/>
    <x v="763"/>
    <x v="1"/>
    <x v="2"/>
    <x v="4"/>
    <x v="1"/>
  </r>
  <r>
    <x v="108"/>
    <x v="862"/>
    <x v="2"/>
    <x v="0"/>
    <x v="3"/>
    <x v="0"/>
    <x v="3"/>
    <x v="895"/>
    <x v="1"/>
    <x v="3"/>
    <x v="1"/>
    <x v="1"/>
  </r>
  <r>
    <x v="341"/>
    <x v="863"/>
    <x v="2"/>
    <x v="1"/>
    <x v="2"/>
    <x v="1"/>
    <x v="2"/>
    <x v="585"/>
    <x v="0"/>
    <x v="3"/>
    <x v="1"/>
    <x v="1"/>
  </r>
  <r>
    <x v="893"/>
    <x v="864"/>
    <x v="2"/>
    <x v="0"/>
    <x v="1"/>
    <x v="1"/>
    <x v="1"/>
    <x v="789"/>
    <x v="1"/>
    <x v="2"/>
    <x v="4"/>
    <x v="1"/>
  </r>
  <r>
    <x v="2328"/>
    <x v="865"/>
    <x v="2"/>
    <x v="6"/>
    <x v="2"/>
    <x v="1"/>
    <x v="2"/>
    <x v="566"/>
    <x v="1"/>
    <x v="2"/>
    <x v="1"/>
    <x v="1"/>
  </r>
  <r>
    <x v="1946"/>
    <x v="866"/>
    <x v="2"/>
    <x v="3"/>
    <x v="2"/>
    <x v="0"/>
    <x v="2"/>
    <x v="952"/>
    <x v="1"/>
    <x v="3"/>
    <x v="3"/>
    <x v="1"/>
  </r>
  <r>
    <x v="2428"/>
    <x v="867"/>
    <x v="2"/>
    <x v="3"/>
    <x v="3"/>
    <x v="1"/>
    <x v="3"/>
    <x v="1287"/>
    <x v="1"/>
    <x v="3"/>
    <x v="6"/>
    <x v="1"/>
  </r>
  <r>
    <x v="1195"/>
    <x v="868"/>
    <x v="2"/>
    <x v="2"/>
    <x v="2"/>
    <x v="1"/>
    <x v="2"/>
    <x v="1440"/>
    <x v="0"/>
    <x v="2"/>
    <x v="0"/>
    <x v="0"/>
  </r>
  <r>
    <x v="2204"/>
    <x v="869"/>
    <x v="2"/>
    <x v="5"/>
    <x v="1"/>
    <x v="1"/>
    <x v="1"/>
    <x v="88"/>
    <x v="1"/>
    <x v="1"/>
    <x v="0"/>
    <x v="1"/>
  </r>
  <r>
    <x v="1661"/>
    <x v="870"/>
    <x v="2"/>
    <x v="5"/>
    <x v="2"/>
    <x v="0"/>
    <x v="2"/>
    <x v="135"/>
    <x v="1"/>
    <x v="3"/>
    <x v="1"/>
    <x v="1"/>
  </r>
  <r>
    <x v="991"/>
    <x v="871"/>
    <x v="2"/>
    <x v="4"/>
    <x v="1"/>
    <x v="0"/>
    <x v="1"/>
    <x v="1144"/>
    <x v="0"/>
    <x v="1"/>
    <x v="5"/>
    <x v="0"/>
  </r>
  <r>
    <x v="985"/>
    <x v="872"/>
    <x v="2"/>
    <x v="5"/>
    <x v="3"/>
    <x v="1"/>
    <x v="3"/>
    <x v="307"/>
    <x v="1"/>
    <x v="3"/>
    <x v="2"/>
    <x v="1"/>
  </r>
  <r>
    <x v="786"/>
    <x v="873"/>
    <x v="2"/>
    <x v="0"/>
    <x v="2"/>
    <x v="0"/>
    <x v="2"/>
    <x v="872"/>
    <x v="0"/>
    <x v="3"/>
    <x v="3"/>
    <x v="1"/>
  </r>
  <r>
    <x v="1357"/>
    <x v="874"/>
    <x v="2"/>
    <x v="5"/>
    <x v="2"/>
    <x v="1"/>
    <x v="2"/>
    <x v="163"/>
    <x v="1"/>
    <x v="3"/>
    <x v="1"/>
    <x v="1"/>
  </r>
  <r>
    <x v="542"/>
    <x v="875"/>
    <x v="2"/>
    <x v="3"/>
    <x v="3"/>
    <x v="1"/>
    <x v="3"/>
    <x v="1266"/>
    <x v="0"/>
    <x v="2"/>
    <x v="6"/>
    <x v="1"/>
  </r>
  <r>
    <x v="470"/>
    <x v="876"/>
    <x v="2"/>
    <x v="1"/>
    <x v="1"/>
    <x v="3"/>
    <x v="1"/>
    <x v="269"/>
    <x v="0"/>
    <x v="2"/>
    <x v="1"/>
    <x v="1"/>
  </r>
  <r>
    <x v="1714"/>
    <x v="877"/>
    <x v="2"/>
    <x v="5"/>
    <x v="3"/>
    <x v="0"/>
    <x v="3"/>
    <x v="242"/>
    <x v="1"/>
    <x v="3"/>
    <x v="5"/>
    <x v="1"/>
  </r>
  <r>
    <x v="926"/>
    <x v="878"/>
    <x v="2"/>
    <x v="0"/>
    <x v="2"/>
    <x v="0"/>
    <x v="2"/>
    <x v="247"/>
    <x v="1"/>
    <x v="3"/>
    <x v="3"/>
    <x v="1"/>
  </r>
  <r>
    <x v="1236"/>
    <x v="879"/>
    <x v="2"/>
    <x v="0"/>
    <x v="1"/>
    <x v="0"/>
    <x v="1"/>
    <x v="355"/>
    <x v="0"/>
    <x v="1"/>
    <x v="1"/>
    <x v="1"/>
  </r>
  <r>
    <x v="365"/>
    <x v="880"/>
    <x v="2"/>
    <x v="0"/>
    <x v="2"/>
    <x v="0"/>
    <x v="2"/>
    <x v="461"/>
    <x v="0"/>
    <x v="2"/>
    <x v="2"/>
    <x v="1"/>
  </r>
  <r>
    <x v="1647"/>
    <x v="881"/>
    <x v="2"/>
    <x v="1"/>
    <x v="3"/>
    <x v="2"/>
    <x v="3"/>
    <x v="373"/>
    <x v="0"/>
    <x v="2"/>
    <x v="2"/>
    <x v="1"/>
  </r>
  <r>
    <x v="1998"/>
    <x v="882"/>
    <x v="2"/>
    <x v="5"/>
    <x v="3"/>
    <x v="0"/>
    <x v="3"/>
    <x v="471"/>
    <x v="1"/>
    <x v="3"/>
    <x v="5"/>
    <x v="1"/>
  </r>
  <r>
    <x v="219"/>
    <x v="883"/>
    <x v="2"/>
    <x v="2"/>
    <x v="1"/>
    <x v="1"/>
    <x v="1"/>
    <x v="816"/>
    <x v="1"/>
    <x v="2"/>
    <x v="6"/>
    <x v="1"/>
  </r>
  <r>
    <x v="11"/>
    <x v="884"/>
    <x v="2"/>
    <x v="3"/>
    <x v="3"/>
    <x v="1"/>
    <x v="3"/>
    <x v="933"/>
    <x v="0"/>
    <x v="2"/>
    <x v="0"/>
    <x v="1"/>
  </r>
  <r>
    <x v="1754"/>
    <x v="885"/>
    <x v="2"/>
    <x v="6"/>
    <x v="1"/>
    <x v="1"/>
    <x v="1"/>
    <x v="133"/>
    <x v="0"/>
    <x v="3"/>
    <x v="1"/>
    <x v="1"/>
  </r>
  <r>
    <x v="27"/>
    <x v="886"/>
    <x v="2"/>
    <x v="7"/>
    <x v="1"/>
    <x v="2"/>
    <x v="1"/>
    <x v="412"/>
    <x v="1"/>
    <x v="2"/>
    <x v="1"/>
    <x v="1"/>
  </r>
  <r>
    <x v="754"/>
    <x v="887"/>
    <x v="2"/>
    <x v="3"/>
    <x v="3"/>
    <x v="0"/>
    <x v="3"/>
    <x v="493"/>
    <x v="1"/>
    <x v="3"/>
    <x v="0"/>
    <x v="1"/>
  </r>
  <r>
    <x v="2077"/>
    <x v="888"/>
    <x v="2"/>
    <x v="1"/>
    <x v="3"/>
    <x v="1"/>
    <x v="3"/>
    <x v="52"/>
    <x v="0"/>
    <x v="3"/>
    <x v="1"/>
    <x v="1"/>
  </r>
  <r>
    <x v="2401"/>
    <x v="889"/>
    <x v="2"/>
    <x v="0"/>
    <x v="2"/>
    <x v="2"/>
    <x v="2"/>
    <x v="201"/>
    <x v="0"/>
    <x v="3"/>
    <x v="3"/>
    <x v="1"/>
  </r>
  <r>
    <x v="1638"/>
    <x v="890"/>
    <x v="2"/>
    <x v="6"/>
    <x v="3"/>
    <x v="1"/>
    <x v="3"/>
    <x v="718"/>
    <x v="0"/>
    <x v="3"/>
    <x v="6"/>
    <x v="1"/>
  </r>
  <r>
    <x v="2381"/>
    <x v="891"/>
    <x v="2"/>
    <x v="2"/>
    <x v="3"/>
    <x v="1"/>
    <x v="3"/>
    <x v="1245"/>
    <x v="1"/>
    <x v="2"/>
    <x v="1"/>
    <x v="1"/>
  </r>
  <r>
    <x v="10"/>
    <x v="892"/>
    <x v="2"/>
    <x v="5"/>
    <x v="1"/>
    <x v="0"/>
    <x v="1"/>
    <x v="120"/>
    <x v="1"/>
    <x v="2"/>
    <x v="2"/>
    <x v="1"/>
  </r>
  <r>
    <x v="1453"/>
    <x v="893"/>
    <x v="2"/>
    <x v="2"/>
    <x v="2"/>
    <x v="0"/>
    <x v="2"/>
    <x v="493"/>
    <x v="0"/>
    <x v="2"/>
    <x v="5"/>
    <x v="1"/>
  </r>
  <r>
    <x v="1431"/>
    <x v="894"/>
    <x v="2"/>
    <x v="5"/>
    <x v="2"/>
    <x v="2"/>
    <x v="2"/>
    <x v="32"/>
    <x v="1"/>
    <x v="3"/>
    <x v="2"/>
    <x v="1"/>
  </r>
  <r>
    <x v="137"/>
    <x v="895"/>
    <x v="2"/>
    <x v="5"/>
    <x v="2"/>
    <x v="0"/>
    <x v="2"/>
    <x v="264"/>
    <x v="1"/>
    <x v="3"/>
    <x v="3"/>
    <x v="1"/>
  </r>
  <r>
    <x v="571"/>
    <x v="896"/>
    <x v="2"/>
    <x v="4"/>
    <x v="3"/>
    <x v="2"/>
    <x v="3"/>
    <x v="1185"/>
    <x v="0"/>
    <x v="3"/>
    <x v="3"/>
    <x v="1"/>
  </r>
  <r>
    <x v="2011"/>
    <x v="897"/>
    <x v="2"/>
    <x v="2"/>
    <x v="2"/>
    <x v="1"/>
    <x v="2"/>
    <x v="1466"/>
    <x v="0"/>
    <x v="1"/>
    <x v="0"/>
    <x v="0"/>
  </r>
  <r>
    <x v="1724"/>
    <x v="898"/>
    <x v="2"/>
    <x v="0"/>
    <x v="2"/>
    <x v="0"/>
    <x v="2"/>
    <x v="1426"/>
    <x v="1"/>
    <x v="2"/>
    <x v="0"/>
    <x v="0"/>
  </r>
  <r>
    <x v="1819"/>
    <x v="899"/>
    <x v="2"/>
    <x v="2"/>
    <x v="2"/>
    <x v="0"/>
    <x v="2"/>
    <x v="1250"/>
    <x v="0"/>
    <x v="3"/>
    <x v="1"/>
    <x v="1"/>
  </r>
  <r>
    <x v="237"/>
    <x v="900"/>
    <x v="2"/>
    <x v="6"/>
    <x v="3"/>
    <x v="3"/>
    <x v="3"/>
    <x v="804"/>
    <x v="0"/>
    <x v="3"/>
    <x v="2"/>
    <x v="1"/>
  </r>
  <r>
    <x v="1041"/>
    <x v="901"/>
    <x v="2"/>
    <x v="0"/>
    <x v="1"/>
    <x v="1"/>
    <x v="1"/>
    <x v="562"/>
    <x v="0"/>
    <x v="3"/>
    <x v="6"/>
    <x v="1"/>
  </r>
  <r>
    <x v="607"/>
    <x v="902"/>
    <x v="2"/>
    <x v="2"/>
    <x v="3"/>
    <x v="3"/>
    <x v="3"/>
    <x v="1168"/>
    <x v="1"/>
    <x v="3"/>
    <x v="6"/>
    <x v="1"/>
  </r>
  <r>
    <x v="275"/>
    <x v="903"/>
    <x v="2"/>
    <x v="4"/>
    <x v="3"/>
    <x v="2"/>
    <x v="3"/>
    <x v="1482"/>
    <x v="0"/>
    <x v="1"/>
    <x v="5"/>
    <x v="0"/>
  </r>
  <r>
    <x v="392"/>
    <x v="904"/>
    <x v="2"/>
    <x v="0"/>
    <x v="3"/>
    <x v="0"/>
    <x v="3"/>
    <x v="1356"/>
    <x v="0"/>
    <x v="2"/>
    <x v="0"/>
    <x v="1"/>
  </r>
  <r>
    <x v="1216"/>
    <x v="905"/>
    <x v="2"/>
    <x v="2"/>
    <x v="2"/>
    <x v="1"/>
    <x v="2"/>
    <x v="707"/>
    <x v="0"/>
    <x v="2"/>
    <x v="3"/>
    <x v="1"/>
  </r>
  <r>
    <x v="1533"/>
    <x v="906"/>
    <x v="2"/>
    <x v="5"/>
    <x v="2"/>
    <x v="1"/>
    <x v="2"/>
    <x v="244"/>
    <x v="1"/>
    <x v="2"/>
    <x v="6"/>
    <x v="1"/>
  </r>
  <r>
    <x v="84"/>
    <x v="907"/>
    <x v="2"/>
    <x v="6"/>
    <x v="1"/>
    <x v="2"/>
    <x v="1"/>
    <x v="368"/>
    <x v="0"/>
    <x v="2"/>
    <x v="6"/>
    <x v="1"/>
  </r>
  <r>
    <x v="344"/>
    <x v="908"/>
    <x v="2"/>
    <x v="0"/>
    <x v="2"/>
    <x v="0"/>
    <x v="2"/>
    <x v="745"/>
    <x v="0"/>
    <x v="3"/>
    <x v="0"/>
    <x v="1"/>
  </r>
  <r>
    <x v="200"/>
    <x v="909"/>
    <x v="2"/>
    <x v="5"/>
    <x v="1"/>
    <x v="2"/>
    <x v="1"/>
    <x v="124"/>
    <x v="1"/>
    <x v="3"/>
    <x v="5"/>
    <x v="1"/>
  </r>
  <r>
    <x v="465"/>
    <x v="910"/>
    <x v="2"/>
    <x v="4"/>
    <x v="2"/>
    <x v="1"/>
    <x v="2"/>
    <x v="1404"/>
    <x v="0"/>
    <x v="1"/>
    <x v="0"/>
    <x v="0"/>
  </r>
  <r>
    <x v="575"/>
    <x v="911"/>
    <x v="2"/>
    <x v="1"/>
    <x v="3"/>
    <x v="2"/>
    <x v="3"/>
    <x v="707"/>
    <x v="1"/>
    <x v="2"/>
    <x v="3"/>
    <x v="1"/>
  </r>
  <r>
    <x v="565"/>
    <x v="912"/>
    <x v="2"/>
    <x v="0"/>
    <x v="2"/>
    <x v="0"/>
    <x v="2"/>
    <x v="120"/>
    <x v="1"/>
    <x v="3"/>
    <x v="4"/>
    <x v="1"/>
  </r>
  <r>
    <x v="466"/>
    <x v="913"/>
    <x v="2"/>
    <x v="0"/>
    <x v="2"/>
    <x v="2"/>
    <x v="2"/>
    <x v="532"/>
    <x v="1"/>
    <x v="2"/>
    <x v="2"/>
    <x v="1"/>
  </r>
  <r>
    <x v="1889"/>
    <x v="914"/>
    <x v="2"/>
    <x v="3"/>
    <x v="3"/>
    <x v="0"/>
    <x v="3"/>
    <x v="1408"/>
    <x v="1"/>
    <x v="2"/>
    <x v="2"/>
    <x v="1"/>
  </r>
  <r>
    <x v="151"/>
    <x v="915"/>
    <x v="2"/>
    <x v="0"/>
    <x v="2"/>
    <x v="3"/>
    <x v="2"/>
    <x v="740"/>
    <x v="1"/>
    <x v="3"/>
    <x v="2"/>
    <x v="1"/>
  </r>
  <r>
    <x v="1852"/>
    <x v="916"/>
    <x v="2"/>
    <x v="5"/>
    <x v="3"/>
    <x v="1"/>
    <x v="3"/>
    <x v="450"/>
    <x v="1"/>
    <x v="3"/>
    <x v="0"/>
    <x v="1"/>
  </r>
  <r>
    <x v="1934"/>
    <x v="917"/>
    <x v="2"/>
    <x v="5"/>
    <x v="2"/>
    <x v="0"/>
    <x v="2"/>
    <x v="50"/>
    <x v="1"/>
    <x v="2"/>
    <x v="3"/>
    <x v="1"/>
  </r>
  <r>
    <x v="657"/>
    <x v="918"/>
    <x v="2"/>
    <x v="1"/>
    <x v="3"/>
    <x v="1"/>
    <x v="3"/>
    <x v="1042"/>
    <x v="1"/>
    <x v="2"/>
    <x v="5"/>
    <x v="1"/>
  </r>
  <r>
    <x v="1300"/>
    <x v="919"/>
    <x v="2"/>
    <x v="5"/>
    <x v="3"/>
    <x v="0"/>
    <x v="3"/>
    <x v="358"/>
    <x v="1"/>
    <x v="3"/>
    <x v="4"/>
    <x v="1"/>
  </r>
  <r>
    <x v="1879"/>
    <x v="920"/>
    <x v="2"/>
    <x v="5"/>
    <x v="2"/>
    <x v="0"/>
    <x v="2"/>
    <x v="34"/>
    <x v="1"/>
    <x v="2"/>
    <x v="5"/>
    <x v="1"/>
  </r>
  <r>
    <x v="823"/>
    <x v="921"/>
    <x v="2"/>
    <x v="2"/>
    <x v="2"/>
    <x v="1"/>
    <x v="2"/>
    <x v="608"/>
    <x v="0"/>
    <x v="2"/>
    <x v="0"/>
    <x v="1"/>
  </r>
  <r>
    <x v="1624"/>
    <x v="922"/>
    <x v="2"/>
    <x v="5"/>
    <x v="3"/>
    <x v="1"/>
    <x v="3"/>
    <x v="124"/>
    <x v="1"/>
    <x v="2"/>
    <x v="6"/>
    <x v="1"/>
  </r>
  <r>
    <x v="765"/>
    <x v="923"/>
    <x v="2"/>
    <x v="5"/>
    <x v="2"/>
    <x v="1"/>
    <x v="2"/>
    <x v="88"/>
    <x v="1"/>
    <x v="3"/>
    <x v="4"/>
    <x v="1"/>
  </r>
  <r>
    <x v="1015"/>
    <x v="924"/>
    <x v="2"/>
    <x v="5"/>
    <x v="2"/>
    <x v="1"/>
    <x v="2"/>
    <x v="124"/>
    <x v="1"/>
    <x v="3"/>
    <x v="0"/>
    <x v="1"/>
  </r>
  <r>
    <x v="42"/>
    <x v="925"/>
    <x v="2"/>
    <x v="6"/>
    <x v="2"/>
    <x v="0"/>
    <x v="2"/>
    <x v="38"/>
    <x v="0"/>
    <x v="2"/>
    <x v="4"/>
    <x v="1"/>
  </r>
  <r>
    <x v="2365"/>
    <x v="926"/>
    <x v="2"/>
    <x v="5"/>
    <x v="2"/>
    <x v="1"/>
    <x v="2"/>
    <x v="19"/>
    <x v="1"/>
    <x v="2"/>
    <x v="4"/>
    <x v="1"/>
  </r>
  <r>
    <x v="552"/>
    <x v="927"/>
    <x v="2"/>
    <x v="5"/>
    <x v="2"/>
    <x v="1"/>
    <x v="2"/>
    <x v="122"/>
    <x v="1"/>
    <x v="2"/>
    <x v="4"/>
    <x v="1"/>
  </r>
  <r>
    <x v="2046"/>
    <x v="928"/>
    <x v="2"/>
    <x v="6"/>
    <x v="2"/>
    <x v="0"/>
    <x v="2"/>
    <x v="911"/>
    <x v="1"/>
    <x v="2"/>
    <x v="1"/>
    <x v="1"/>
  </r>
  <r>
    <x v="1611"/>
    <x v="929"/>
    <x v="2"/>
    <x v="1"/>
    <x v="2"/>
    <x v="0"/>
    <x v="2"/>
    <x v="377"/>
    <x v="0"/>
    <x v="1"/>
    <x v="4"/>
    <x v="1"/>
  </r>
  <r>
    <x v="377"/>
    <x v="930"/>
    <x v="2"/>
    <x v="6"/>
    <x v="2"/>
    <x v="0"/>
    <x v="2"/>
    <x v="492"/>
    <x v="0"/>
    <x v="3"/>
    <x v="5"/>
    <x v="1"/>
  </r>
  <r>
    <x v="941"/>
    <x v="931"/>
    <x v="2"/>
    <x v="5"/>
    <x v="2"/>
    <x v="3"/>
    <x v="2"/>
    <x v="104"/>
    <x v="1"/>
    <x v="3"/>
    <x v="2"/>
    <x v="1"/>
  </r>
  <r>
    <x v="898"/>
    <x v="932"/>
    <x v="2"/>
    <x v="5"/>
    <x v="2"/>
    <x v="0"/>
    <x v="2"/>
    <x v="47"/>
    <x v="1"/>
    <x v="3"/>
    <x v="4"/>
    <x v="1"/>
  </r>
  <r>
    <x v="1492"/>
    <x v="933"/>
    <x v="2"/>
    <x v="1"/>
    <x v="2"/>
    <x v="0"/>
    <x v="2"/>
    <x v="214"/>
    <x v="1"/>
    <x v="3"/>
    <x v="0"/>
    <x v="1"/>
  </r>
  <r>
    <x v="1814"/>
    <x v="934"/>
    <x v="2"/>
    <x v="0"/>
    <x v="2"/>
    <x v="2"/>
    <x v="2"/>
    <x v="309"/>
    <x v="0"/>
    <x v="3"/>
    <x v="4"/>
    <x v="1"/>
  </r>
  <r>
    <x v="1349"/>
    <x v="935"/>
    <x v="2"/>
    <x v="5"/>
    <x v="3"/>
    <x v="2"/>
    <x v="3"/>
    <x v="258"/>
    <x v="1"/>
    <x v="2"/>
    <x v="0"/>
    <x v="1"/>
  </r>
  <r>
    <x v="1129"/>
    <x v="936"/>
    <x v="2"/>
    <x v="1"/>
    <x v="3"/>
    <x v="1"/>
    <x v="3"/>
    <x v="115"/>
    <x v="0"/>
    <x v="2"/>
    <x v="2"/>
    <x v="1"/>
  </r>
  <r>
    <x v="526"/>
    <x v="937"/>
    <x v="2"/>
    <x v="5"/>
    <x v="0"/>
    <x v="0"/>
    <x v="0"/>
    <x v="63"/>
    <x v="1"/>
    <x v="3"/>
    <x v="4"/>
    <x v="1"/>
  </r>
  <r>
    <x v="567"/>
    <x v="938"/>
    <x v="2"/>
    <x v="5"/>
    <x v="2"/>
    <x v="0"/>
    <x v="2"/>
    <x v="122"/>
    <x v="1"/>
    <x v="2"/>
    <x v="2"/>
    <x v="1"/>
  </r>
  <r>
    <x v="1760"/>
    <x v="939"/>
    <x v="2"/>
    <x v="3"/>
    <x v="3"/>
    <x v="1"/>
    <x v="3"/>
    <x v="984"/>
    <x v="0"/>
    <x v="2"/>
    <x v="0"/>
    <x v="1"/>
  </r>
  <r>
    <x v="1421"/>
    <x v="940"/>
    <x v="2"/>
    <x v="1"/>
    <x v="3"/>
    <x v="0"/>
    <x v="3"/>
    <x v="625"/>
    <x v="0"/>
    <x v="2"/>
    <x v="2"/>
    <x v="1"/>
  </r>
  <r>
    <x v="1705"/>
    <x v="941"/>
    <x v="2"/>
    <x v="1"/>
    <x v="3"/>
    <x v="0"/>
    <x v="3"/>
    <x v="228"/>
    <x v="1"/>
    <x v="3"/>
    <x v="3"/>
    <x v="1"/>
  </r>
  <r>
    <x v="2426"/>
    <x v="942"/>
    <x v="2"/>
    <x v="0"/>
    <x v="2"/>
    <x v="1"/>
    <x v="2"/>
    <x v="1258"/>
    <x v="0"/>
    <x v="2"/>
    <x v="0"/>
    <x v="1"/>
  </r>
  <r>
    <x v="320"/>
    <x v="943"/>
    <x v="2"/>
    <x v="1"/>
    <x v="3"/>
    <x v="0"/>
    <x v="3"/>
    <x v="1071"/>
    <x v="0"/>
    <x v="2"/>
    <x v="5"/>
    <x v="1"/>
  </r>
  <r>
    <x v="689"/>
    <x v="944"/>
    <x v="2"/>
    <x v="0"/>
    <x v="2"/>
    <x v="0"/>
    <x v="2"/>
    <x v="1147"/>
    <x v="0"/>
    <x v="3"/>
    <x v="3"/>
    <x v="1"/>
  </r>
  <r>
    <x v="1184"/>
    <x v="945"/>
    <x v="2"/>
    <x v="4"/>
    <x v="2"/>
    <x v="0"/>
    <x v="2"/>
    <x v="1386"/>
    <x v="0"/>
    <x v="1"/>
    <x v="5"/>
    <x v="0"/>
  </r>
  <r>
    <x v="194"/>
    <x v="946"/>
    <x v="2"/>
    <x v="5"/>
    <x v="2"/>
    <x v="0"/>
    <x v="2"/>
    <x v="17"/>
    <x v="0"/>
    <x v="2"/>
    <x v="6"/>
    <x v="1"/>
  </r>
  <r>
    <x v="1360"/>
    <x v="947"/>
    <x v="2"/>
    <x v="5"/>
    <x v="2"/>
    <x v="0"/>
    <x v="2"/>
    <x v="73"/>
    <x v="1"/>
    <x v="3"/>
    <x v="4"/>
    <x v="1"/>
  </r>
  <r>
    <x v="2177"/>
    <x v="948"/>
    <x v="2"/>
    <x v="0"/>
    <x v="2"/>
    <x v="2"/>
    <x v="2"/>
    <x v="752"/>
    <x v="0"/>
    <x v="2"/>
    <x v="1"/>
    <x v="1"/>
  </r>
  <r>
    <x v="181"/>
    <x v="949"/>
    <x v="2"/>
    <x v="1"/>
    <x v="2"/>
    <x v="0"/>
    <x v="2"/>
    <x v="536"/>
    <x v="0"/>
    <x v="1"/>
    <x v="0"/>
    <x v="1"/>
  </r>
  <r>
    <x v="1074"/>
    <x v="950"/>
    <x v="2"/>
    <x v="5"/>
    <x v="1"/>
    <x v="2"/>
    <x v="1"/>
    <x v="67"/>
    <x v="1"/>
    <x v="3"/>
    <x v="2"/>
    <x v="1"/>
  </r>
  <r>
    <x v="643"/>
    <x v="951"/>
    <x v="2"/>
    <x v="5"/>
    <x v="1"/>
    <x v="0"/>
    <x v="1"/>
    <x v="43"/>
    <x v="1"/>
    <x v="3"/>
    <x v="2"/>
    <x v="1"/>
  </r>
  <r>
    <x v="1684"/>
    <x v="952"/>
    <x v="2"/>
    <x v="5"/>
    <x v="2"/>
    <x v="0"/>
    <x v="2"/>
    <x v="38"/>
    <x v="1"/>
    <x v="2"/>
    <x v="3"/>
    <x v="1"/>
  </r>
  <r>
    <x v="2442"/>
    <x v="953"/>
    <x v="2"/>
    <x v="2"/>
    <x v="2"/>
    <x v="1"/>
    <x v="2"/>
    <x v="1379"/>
    <x v="0"/>
    <x v="1"/>
    <x v="6"/>
    <x v="0"/>
  </r>
  <r>
    <x v="1966"/>
    <x v="954"/>
    <x v="2"/>
    <x v="1"/>
    <x v="3"/>
    <x v="0"/>
    <x v="3"/>
    <x v="555"/>
    <x v="0"/>
    <x v="2"/>
    <x v="3"/>
    <x v="1"/>
  </r>
  <r>
    <x v="25"/>
    <x v="955"/>
    <x v="2"/>
    <x v="2"/>
    <x v="3"/>
    <x v="0"/>
    <x v="3"/>
    <x v="1363"/>
    <x v="1"/>
    <x v="3"/>
    <x v="0"/>
    <x v="1"/>
  </r>
  <r>
    <x v="822"/>
    <x v="956"/>
    <x v="2"/>
    <x v="6"/>
    <x v="3"/>
    <x v="3"/>
    <x v="3"/>
    <x v="163"/>
    <x v="1"/>
    <x v="2"/>
    <x v="3"/>
    <x v="1"/>
  </r>
  <r>
    <x v="1427"/>
    <x v="957"/>
    <x v="2"/>
    <x v="3"/>
    <x v="2"/>
    <x v="3"/>
    <x v="2"/>
    <x v="830"/>
    <x v="0"/>
    <x v="3"/>
    <x v="4"/>
    <x v="1"/>
  </r>
  <r>
    <x v="1320"/>
    <x v="958"/>
    <x v="2"/>
    <x v="5"/>
    <x v="2"/>
    <x v="1"/>
    <x v="2"/>
    <x v="297"/>
    <x v="1"/>
    <x v="3"/>
    <x v="0"/>
    <x v="1"/>
  </r>
  <r>
    <x v="2130"/>
    <x v="959"/>
    <x v="2"/>
    <x v="5"/>
    <x v="3"/>
    <x v="0"/>
    <x v="3"/>
    <x v="282"/>
    <x v="0"/>
    <x v="3"/>
    <x v="2"/>
    <x v="1"/>
  </r>
  <r>
    <x v="636"/>
    <x v="960"/>
    <x v="2"/>
    <x v="1"/>
    <x v="2"/>
    <x v="2"/>
    <x v="2"/>
    <x v="618"/>
    <x v="0"/>
    <x v="3"/>
    <x v="1"/>
    <x v="1"/>
  </r>
  <r>
    <x v="1166"/>
    <x v="961"/>
    <x v="2"/>
    <x v="7"/>
    <x v="1"/>
    <x v="2"/>
    <x v="1"/>
    <x v="328"/>
    <x v="0"/>
    <x v="3"/>
    <x v="4"/>
    <x v="1"/>
  </r>
  <r>
    <x v="717"/>
    <x v="962"/>
    <x v="2"/>
    <x v="5"/>
    <x v="1"/>
    <x v="1"/>
    <x v="1"/>
    <x v="75"/>
    <x v="0"/>
    <x v="1"/>
    <x v="2"/>
    <x v="1"/>
  </r>
  <r>
    <x v="123"/>
    <x v="963"/>
    <x v="2"/>
    <x v="0"/>
    <x v="2"/>
    <x v="3"/>
    <x v="2"/>
    <x v="995"/>
    <x v="0"/>
    <x v="1"/>
    <x v="6"/>
    <x v="1"/>
  </r>
  <r>
    <x v="658"/>
    <x v="964"/>
    <x v="2"/>
    <x v="5"/>
    <x v="2"/>
    <x v="1"/>
    <x v="2"/>
    <x v="13"/>
    <x v="1"/>
    <x v="3"/>
    <x v="2"/>
    <x v="1"/>
  </r>
  <r>
    <x v="1125"/>
    <x v="965"/>
    <x v="2"/>
    <x v="5"/>
    <x v="1"/>
    <x v="0"/>
    <x v="1"/>
    <x v="6"/>
    <x v="1"/>
    <x v="3"/>
    <x v="1"/>
    <x v="1"/>
  </r>
  <r>
    <x v="2209"/>
    <x v="966"/>
    <x v="2"/>
    <x v="7"/>
    <x v="0"/>
    <x v="0"/>
    <x v="0"/>
    <x v="102"/>
    <x v="0"/>
    <x v="1"/>
    <x v="6"/>
    <x v="1"/>
  </r>
  <r>
    <x v="2012"/>
    <x v="967"/>
    <x v="2"/>
    <x v="5"/>
    <x v="1"/>
    <x v="0"/>
    <x v="1"/>
    <x v="34"/>
    <x v="1"/>
    <x v="2"/>
    <x v="2"/>
    <x v="1"/>
  </r>
  <r>
    <x v="221"/>
    <x v="968"/>
    <x v="2"/>
    <x v="7"/>
    <x v="1"/>
    <x v="2"/>
    <x v="1"/>
    <x v="198"/>
    <x v="0"/>
    <x v="3"/>
    <x v="3"/>
    <x v="1"/>
  </r>
  <r>
    <x v="2239"/>
    <x v="969"/>
    <x v="2"/>
    <x v="5"/>
    <x v="3"/>
    <x v="1"/>
    <x v="3"/>
    <x v="217"/>
    <x v="0"/>
    <x v="2"/>
    <x v="3"/>
    <x v="1"/>
  </r>
  <r>
    <x v="406"/>
    <x v="970"/>
    <x v="2"/>
    <x v="6"/>
    <x v="2"/>
    <x v="0"/>
    <x v="2"/>
    <x v="334"/>
    <x v="0"/>
    <x v="3"/>
    <x v="5"/>
    <x v="1"/>
  </r>
  <r>
    <x v="210"/>
    <x v="971"/>
    <x v="2"/>
    <x v="5"/>
    <x v="2"/>
    <x v="1"/>
    <x v="2"/>
    <x v="45"/>
    <x v="1"/>
    <x v="3"/>
    <x v="4"/>
    <x v="1"/>
  </r>
  <r>
    <x v="1528"/>
    <x v="972"/>
    <x v="2"/>
    <x v="2"/>
    <x v="2"/>
    <x v="2"/>
    <x v="2"/>
    <x v="1310"/>
    <x v="0"/>
    <x v="1"/>
    <x v="3"/>
    <x v="0"/>
  </r>
  <r>
    <x v="456"/>
    <x v="973"/>
    <x v="2"/>
    <x v="4"/>
    <x v="3"/>
    <x v="2"/>
    <x v="3"/>
    <x v="1479"/>
    <x v="1"/>
    <x v="1"/>
    <x v="5"/>
    <x v="0"/>
  </r>
  <r>
    <x v="1432"/>
    <x v="974"/>
    <x v="2"/>
    <x v="3"/>
    <x v="1"/>
    <x v="2"/>
    <x v="1"/>
    <x v="182"/>
    <x v="0"/>
    <x v="3"/>
    <x v="0"/>
    <x v="1"/>
  </r>
  <r>
    <x v="486"/>
    <x v="975"/>
    <x v="2"/>
    <x v="1"/>
    <x v="2"/>
    <x v="3"/>
    <x v="2"/>
    <x v="576"/>
    <x v="1"/>
    <x v="2"/>
    <x v="1"/>
    <x v="1"/>
  </r>
  <r>
    <x v="644"/>
    <x v="976"/>
    <x v="2"/>
    <x v="3"/>
    <x v="2"/>
    <x v="0"/>
    <x v="2"/>
    <x v="313"/>
    <x v="0"/>
    <x v="1"/>
    <x v="3"/>
    <x v="1"/>
  </r>
  <r>
    <x v="1936"/>
    <x v="977"/>
    <x v="2"/>
    <x v="0"/>
    <x v="2"/>
    <x v="3"/>
    <x v="2"/>
    <x v="690"/>
    <x v="0"/>
    <x v="2"/>
    <x v="3"/>
    <x v="1"/>
  </r>
  <r>
    <x v="472"/>
    <x v="978"/>
    <x v="2"/>
    <x v="1"/>
    <x v="2"/>
    <x v="2"/>
    <x v="2"/>
    <x v="146"/>
    <x v="1"/>
    <x v="3"/>
    <x v="5"/>
    <x v="1"/>
  </r>
  <r>
    <x v="1668"/>
    <x v="979"/>
    <x v="2"/>
    <x v="6"/>
    <x v="3"/>
    <x v="0"/>
    <x v="3"/>
    <x v="437"/>
    <x v="0"/>
    <x v="3"/>
    <x v="4"/>
    <x v="1"/>
  </r>
  <r>
    <x v="2288"/>
    <x v="980"/>
    <x v="2"/>
    <x v="5"/>
    <x v="3"/>
    <x v="0"/>
    <x v="3"/>
    <x v="34"/>
    <x v="0"/>
    <x v="2"/>
    <x v="5"/>
    <x v="1"/>
  </r>
  <r>
    <x v="1215"/>
    <x v="981"/>
    <x v="2"/>
    <x v="1"/>
    <x v="3"/>
    <x v="0"/>
    <x v="3"/>
    <x v="234"/>
    <x v="1"/>
    <x v="2"/>
    <x v="3"/>
    <x v="1"/>
  </r>
  <r>
    <x v="1583"/>
    <x v="982"/>
    <x v="2"/>
    <x v="3"/>
    <x v="2"/>
    <x v="2"/>
    <x v="2"/>
    <x v="859"/>
    <x v="1"/>
    <x v="2"/>
    <x v="4"/>
    <x v="1"/>
  </r>
  <r>
    <x v="41"/>
    <x v="983"/>
    <x v="2"/>
    <x v="3"/>
    <x v="3"/>
    <x v="2"/>
    <x v="3"/>
    <x v="911"/>
    <x v="0"/>
    <x v="3"/>
    <x v="5"/>
    <x v="1"/>
  </r>
  <r>
    <x v="1330"/>
    <x v="984"/>
    <x v="2"/>
    <x v="5"/>
    <x v="2"/>
    <x v="0"/>
    <x v="2"/>
    <x v="73"/>
    <x v="1"/>
    <x v="2"/>
    <x v="6"/>
    <x v="1"/>
  </r>
  <r>
    <x v="938"/>
    <x v="985"/>
    <x v="2"/>
    <x v="5"/>
    <x v="2"/>
    <x v="1"/>
    <x v="2"/>
    <x v="82"/>
    <x v="1"/>
    <x v="2"/>
    <x v="1"/>
    <x v="1"/>
  </r>
  <r>
    <x v="918"/>
    <x v="986"/>
    <x v="2"/>
    <x v="2"/>
    <x v="2"/>
    <x v="0"/>
    <x v="2"/>
    <x v="617"/>
    <x v="0"/>
    <x v="3"/>
    <x v="1"/>
    <x v="1"/>
  </r>
  <r>
    <x v="1142"/>
    <x v="987"/>
    <x v="2"/>
    <x v="1"/>
    <x v="2"/>
    <x v="0"/>
    <x v="2"/>
    <x v="807"/>
    <x v="0"/>
    <x v="3"/>
    <x v="3"/>
    <x v="1"/>
  </r>
  <r>
    <x v="1699"/>
    <x v="988"/>
    <x v="2"/>
    <x v="3"/>
    <x v="1"/>
    <x v="3"/>
    <x v="1"/>
    <x v="443"/>
    <x v="0"/>
    <x v="2"/>
    <x v="5"/>
    <x v="1"/>
  </r>
  <r>
    <x v="2020"/>
    <x v="989"/>
    <x v="2"/>
    <x v="5"/>
    <x v="2"/>
    <x v="1"/>
    <x v="2"/>
    <x v="63"/>
    <x v="1"/>
    <x v="2"/>
    <x v="3"/>
    <x v="1"/>
  </r>
  <r>
    <x v="622"/>
    <x v="990"/>
    <x v="2"/>
    <x v="1"/>
    <x v="0"/>
    <x v="0"/>
    <x v="0"/>
    <x v="38"/>
    <x v="1"/>
    <x v="2"/>
    <x v="5"/>
    <x v="1"/>
  </r>
  <r>
    <x v="1874"/>
    <x v="991"/>
    <x v="2"/>
    <x v="5"/>
    <x v="2"/>
    <x v="0"/>
    <x v="2"/>
    <x v="242"/>
    <x v="1"/>
    <x v="3"/>
    <x v="2"/>
    <x v="1"/>
  </r>
  <r>
    <x v="2225"/>
    <x v="992"/>
    <x v="2"/>
    <x v="5"/>
    <x v="2"/>
    <x v="0"/>
    <x v="2"/>
    <x v="61"/>
    <x v="0"/>
    <x v="2"/>
    <x v="4"/>
    <x v="1"/>
  </r>
  <r>
    <x v="1174"/>
    <x v="993"/>
    <x v="2"/>
    <x v="0"/>
    <x v="3"/>
    <x v="1"/>
    <x v="3"/>
    <x v="1391"/>
    <x v="0"/>
    <x v="3"/>
    <x v="3"/>
    <x v="1"/>
  </r>
  <r>
    <x v="939"/>
    <x v="994"/>
    <x v="2"/>
    <x v="6"/>
    <x v="2"/>
    <x v="0"/>
    <x v="2"/>
    <x v="874"/>
    <x v="1"/>
    <x v="3"/>
    <x v="1"/>
    <x v="1"/>
  </r>
  <r>
    <x v="111"/>
    <x v="995"/>
    <x v="2"/>
    <x v="0"/>
    <x v="3"/>
    <x v="0"/>
    <x v="3"/>
    <x v="1055"/>
    <x v="0"/>
    <x v="2"/>
    <x v="2"/>
    <x v="1"/>
  </r>
  <r>
    <x v="343"/>
    <x v="996"/>
    <x v="2"/>
    <x v="1"/>
    <x v="3"/>
    <x v="1"/>
    <x v="3"/>
    <x v="355"/>
    <x v="1"/>
    <x v="3"/>
    <x v="3"/>
    <x v="1"/>
  </r>
  <r>
    <x v="759"/>
    <x v="997"/>
    <x v="2"/>
    <x v="2"/>
    <x v="1"/>
    <x v="1"/>
    <x v="1"/>
    <x v="1191"/>
    <x v="0"/>
    <x v="1"/>
    <x v="4"/>
    <x v="0"/>
  </r>
  <r>
    <x v="569"/>
    <x v="998"/>
    <x v="2"/>
    <x v="0"/>
    <x v="3"/>
    <x v="0"/>
    <x v="3"/>
    <x v="1255"/>
    <x v="0"/>
    <x v="2"/>
    <x v="3"/>
    <x v="1"/>
  </r>
  <r>
    <x v="1229"/>
    <x v="999"/>
    <x v="2"/>
    <x v="2"/>
    <x v="2"/>
    <x v="1"/>
    <x v="2"/>
    <x v="1304"/>
    <x v="0"/>
    <x v="2"/>
    <x v="5"/>
    <x v="0"/>
  </r>
  <r>
    <x v="1043"/>
    <x v="1000"/>
    <x v="2"/>
    <x v="3"/>
    <x v="2"/>
    <x v="3"/>
    <x v="2"/>
    <x v="542"/>
    <x v="0"/>
    <x v="3"/>
    <x v="4"/>
    <x v="1"/>
  </r>
  <r>
    <x v="726"/>
    <x v="1001"/>
    <x v="2"/>
    <x v="1"/>
    <x v="2"/>
    <x v="0"/>
    <x v="2"/>
    <x v="63"/>
    <x v="1"/>
    <x v="3"/>
    <x v="3"/>
    <x v="1"/>
  </r>
  <r>
    <x v="2028"/>
    <x v="1002"/>
    <x v="2"/>
    <x v="4"/>
    <x v="2"/>
    <x v="2"/>
    <x v="2"/>
    <x v="1166"/>
    <x v="0"/>
    <x v="3"/>
    <x v="0"/>
    <x v="1"/>
  </r>
  <r>
    <x v="136"/>
    <x v="1003"/>
    <x v="2"/>
    <x v="5"/>
    <x v="2"/>
    <x v="0"/>
    <x v="2"/>
    <x v="156"/>
    <x v="1"/>
    <x v="2"/>
    <x v="3"/>
    <x v="1"/>
  </r>
  <r>
    <x v="1502"/>
    <x v="1004"/>
    <x v="2"/>
    <x v="5"/>
    <x v="0"/>
    <x v="1"/>
    <x v="0"/>
    <x v="54"/>
    <x v="1"/>
    <x v="2"/>
    <x v="0"/>
    <x v="1"/>
  </r>
  <r>
    <x v="2279"/>
    <x v="1005"/>
    <x v="2"/>
    <x v="3"/>
    <x v="3"/>
    <x v="2"/>
    <x v="3"/>
    <x v="1132"/>
    <x v="1"/>
    <x v="3"/>
    <x v="1"/>
    <x v="1"/>
  </r>
  <r>
    <x v="1804"/>
    <x v="1006"/>
    <x v="2"/>
    <x v="4"/>
    <x v="2"/>
    <x v="0"/>
    <x v="2"/>
    <x v="760"/>
    <x v="0"/>
    <x v="3"/>
    <x v="4"/>
    <x v="1"/>
  </r>
  <r>
    <x v="333"/>
    <x v="1007"/>
    <x v="2"/>
    <x v="1"/>
    <x v="0"/>
    <x v="2"/>
    <x v="0"/>
    <x v="21"/>
    <x v="1"/>
    <x v="3"/>
    <x v="6"/>
    <x v="1"/>
  </r>
  <r>
    <x v="1672"/>
    <x v="1008"/>
    <x v="2"/>
    <x v="2"/>
    <x v="2"/>
    <x v="2"/>
    <x v="2"/>
    <x v="1436"/>
    <x v="0"/>
    <x v="1"/>
    <x v="5"/>
    <x v="0"/>
  </r>
  <r>
    <x v="2143"/>
    <x v="1009"/>
    <x v="2"/>
    <x v="4"/>
    <x v="2"/>
    <x v="1"/>
    <x v="2"/>
    <x v="1467"/>
    <x v="0"/>
    <x v="2"/>
    <x v="3"/>
    <x v="0"/>
  </r>
  <r>
    <x v="847"/>
    <x v="1010"/>
    <x v="2"/>
    <x v="1"/>
    <x v="3"/>
    <x v="2"/>
    <x v="3"/>
    <x v="898"/>
    <x v="0"/>
    <x v="2"/>
    <x v="0"/>
    <x v="1"/>
  </r>
  <r>
    <x v="2480"/>
    <x v="1011"/>
    <x v="2"/>
    <x v="0"/>
    <x v="2"/>
    <x v="0"/>
    <x v="2"/>
    <x v="353"/>
    <x v="0"/>
    <x v="2"/>
    <x v="1"/>
    <x v="1"/>
  </r>
  <r>
    <x v="452"/>
    <x v="1012"/>
    <x v="2"/>
    <x v="5"/>
    <x v="0"/>
    <x v="2"/>
    <x v="0"/>
    <x v="61"/>
    <x v="1"/>
    <x v="3"/>
    <x v="3"/>
    <x v="1"/>
  </r>
  <r>
    <x v="1645"/>
    <x v="1013"/>
    <x v="2"/>
    <x v="2"/>
    <x v="0"/>
    <x v="1"/>
    <x v="0"/>
    <x v="852"/>
    <x v="0"/>
    <x v="2"/>
    <x v="5"/>
    <x v="0"/>
  </r>
  <r>
    <x v="383"/>
    <x v="1014"/>
    <x v="2"/>
    <x v="1"/>
    <x v="2"/>
    <x v="0"/>
    <x v="2"/>
    <x v="1041"/>
    <x v="1"/>
    <x v="3"/>
    <x v="0"/>
    <x v="1"/>
  </r>
  <r>
    <x v="2206"/>
    <x v="1015"/>
    <x v="2"/>
    <x v="5"/>
    <x v="2"/>
    <x v="2"/>
    <x v="2"/>
    <x v="115"/>
    <x v="1"/>
    <x v="3"/>
    <x v="4"/>
    <x v="1"/>
  </r>
  <r>
    <x v="1846"/>
    <x v="1016"/>
    <x v="2"/>
    <x v="2"/>
    <x v="1"/>
    <x v="0"/>
    <x v="1"/>
    <x v="1328"/>
    <x v="0"/>
    <x v="2"/>
    <x v="6"/>
    <x v="0"/>
  </r>
  <r>
    <x v="301"/>
    <x v="1017"/>
    <x v="2"/>
    <x v="5"/>
    <x v="2"/>
    <x v="1"/>
    <x v="2"/>
    <x v="50"/>
    <x v="1"/>
    <x v="2"/>
    <x v="4"/>
    <x v="1"/>
  </r>
  <r>
    <x v="1399"/>
    <x v="1018"/>
    <x v="2"/>
    <x v="0"/>
    <x v="1"/>
    <x v="1"/>
    <x v="1"/>
    <x v="271"/>
    <x v="0"/>
    <x v="2"/>
    <x v="3"/>
    <x v="1"/>
  </r>
  <r>
    <x v="2099"/>
    <x v="1019"/>
    <x v="2"/>
    <x v="5"/>
    <x v="2"/>
    <x v="0"/>
    <x v="2"/>
    <x v="380"/>
    <x v="0"/>
    <x v="3"/>
    <x v="3"/>
    <x v="1"/>
  </r>
  <r>
    <x v="1641"/>
    <x v="1020"/>
    <x v="2"/>
    <x v="3"/>
    <x v="2"/>
    <x v="2"/>
    <x v="2"/>
    <x v="1033"/>
    <x v="1"/>
    <x v="3"/>
    <x v="2"/>
    <x v="1"/>
  </r>
  <r>
    <x v="1134"/>
    <x v="1021"/>
    <x v="2"/>
    <x v="5"/>
    <x v="1"/>
    <x v="0"/>
    <x v="1"/>
    <x v="41"/>
    <x v="1"/>
    <x v="3"/>
    <x v="2"/>
    <x v="1"/>
  </r>
  <r>
    <x v="345"/>
    <x v="1022"/>
    <x v="2"/>
    <x v="4"/>
    <x v="0"/>
    <x v="0"/>
    <x v="0"/>
    <x v="803"/>
    <x v="0"/>
    <x v="1"/>
    <x v="6"/>
    <x v="0"/>
  </r>
  <r>
    <x v="1761"/>
    <x v="1023"/>
    <x v="2"/>
    <x v="1"/>
    <x v="2"/>
    <x v="0"/>
    <x v="2"/>
    <x v="964"/>
    <x v="1"/>
    <x v="3"/>
    <x v="3"/>
    <x v="1"/>
  </r>
  <r>
    <x v="1429"/>
    <x v="1024"/>
    <x v="2"/>
    <x v="4"/>
    <x v="0"/>
    <x v="1"/>
    <x v="0"/>
    <x v="404"/>
    <x v="0"/>
    <x v="3"/>
    <x v="0"/>
    <x v="1"/>
  </r>
  <r>
    <x v="1387"/>
    <x v="1025"/>
    <x v="2"/>
    <x v="5"/>
    <x v="1"/>
    <x v="2"/>
    <x v="1"/>
    <x v="6"/>
    <x v="0"/>
    <x v="3"/>
    <x v="4"/>
    <x v="1"/>
  </r>
  <r>
    <x v="453"/>
    <x v="1026"/>
    <x v="2"/>
    <x v="5"/>
    <x v="2"/>
    <x v="1"/>
    <x v="2"/>
    <x v="34"/>
    <x v="1"/>
    <x v="3"/>
    <x v="4"/>
    <x v="1"/>
  </r>
  <r>
    <x v="376"/>
    <x v="1027"/>
    <x v="2"/>
    <x v="4"/>
    <x v="2"/>
    <x v="2"/>
    <x v="2"/>
    <x v="689"/>
    <x v="0"/>
    <x v="2"/>
    <x v="3"/>
    <x v="1"/>
  </r>
  <r>
    <x v="1519"/>
    <x v="1028"/>
    <x v="2"/>
    <x v="5"/>
    <x v="3"/>
    <x v="2"/>
    <x v="3"/>
    <x v="314"/>
    <x v="1"/>
    <x v="3"/>
    <x v="1"/>
    <x v="1"/>
  </r>
  <r>
    <x v="784"/>
    <x v="1029"/>
    <x v="2"/>
    <x v="0"/>
    <x v="2"/>
    <x v="0"/>
    <x v="2"/>
    <x v="1237"/>
    <x v="0"/>
    <x v="3"/>
    <x v="2"/>
    <x v="1"/>
  </r>
  <r>
    <x v="1991"/>
    <x v="1030"/>
    <x v="2"/>
    <x v="5"/>
    <x v="2"/>
    <x v="2"/>
    <x v="2"/>
    <x v="261"/>
    <x v="1"/>
    <x v="3"/>
    <x v="4"/>
    <x v="1"/>
  </r>
  <r>
    <x v="648"/>
    <x v="1031"/>
    <x v="2"/>
    <x v="1"/>
    <x v="2"/>
    <x v="1"/>
    <x v="2"/>
    <x v="174"/>
    <x v="1"/>
    <x v="2"/>
    <x v="0"/>
    <x v="1"/>
  </r>
  <r>
    <x v="665"/>
    <x v="1032"/>
    <x v="2"/>
    <x v="0"/>
    <x v="3"/>
    <x v="1"/>
    <x v="3"/>
    <x v="942"/>
    <x v="0"/>
    <x v="2"/>
    <x v="3"/>
    <x v="1"/>
  </r>
  <r>
    <x v="1631"/>
    <x v="1033"/>
    <x v="2"/>
    <x v="5"/>
    <x v="3"/>
    <x v="3"/>
    <x v="3"/>
    <x v="131"/>
    <x v="1"/>
    <x v="2"/>
    <x v="2"/>
    <x v="1"/>
  </r>
  <r>
    <x v="143"/>
    <x v="1034"/>
    <x v="2"/>
    <x v="0"/>
    <x v="1"/>
    <x v="3"/>
    <x v="1"/>
    <x v="1283"/>
    <x v="1"/>
    <x v="2"/>
    <x v="6"/>
    <x v="0"/>
  </r>
  <r>
    <x v="2424"/>
    <x v="1035"/>
    <x v="2"/>
    <x v="4"/>
    <x v="2"/>
    <x v="1"/>
    <x v="2"/>
    <x v="1400"/>
    <x v="0"/>
    <x v="1"/>
    <x v="2"/>
    <x v="0"/>
  </r>
  <r>
    <x v="1608"/>
    <x v="1036"/>
    <x v="2"/>
    <x v="2"/>
    <x v="3"/>
    <x v="3"/>
    <x v="3"/>
    <x v="184"/>
    <x v="0"/>
    <x v="2"/>
    <x v="0"/>
    <x v="1"/>
  </r>
  <r>
    <x v="1656"/>
    <x v="1037"/>
    <x v="2"/>
    <x v="2"/>
    <x v="2"/>
    <x v="0"/>
    <x v="2"/>
    <x v="1294"/>
    <x v="1"/>
    <x v="3"/>
    <x v="5"/>
    <x v="1"/>
  </r>
  <r>
    <x v="998"/>
    <x v="1038"/>
    <x v="2"/>
    <x v="0"/>
    <x v="3"/>
    <x v="2"/>
    <x v="3"/>
    <x v="665"/>
    <x v="0"/>
    <x v="3"/>
    <x v="1"/>
    <x v="1"/>
  </r>
  <r>
    <x v="1780"/>
    <x v="1039"/>
    <x v="2"/>
    <x v="5"/>
    <x v="2"/>
    <x v="2"/>
    <x v="2"/>
    <x v="36"/>
    <x v="1"/>
    <x v="2"/>
    <x v="4"/>
    <x v="1"/>
  </r>
  <r>
    <x v="1849"/>
    <x v="1040"/>
    <x v="2"/>
    <x v="0"/>
    <x v="2"/>
    <x v="1"/>
    <x v="2"/>
    <x v="556"/>
    <x v="0"/>
    <x v="3"/>
    <x v="2"/>
    <x v="1"/>
  </r>
  <r>
    <x v="1616"/>
    <x v="1041"/>
    <x v="2"/>
    <x v="6"/>
    <x v="2"/>
    <x v="1"/>
    <x v="2"/>
    <x v="604"/>
    <x v="1"/>
    <x v="3"/>
    <x v="4"/>
    <x v="1"/>
  </r>
  <r>
    <x v="2235"/>
    <x v="1042"/>
    <x v="2"/>
    <x v="0"/>
    <x v="2"/>
    <x v="1"/>
    <x v="2"/>
    <x v="586"/>
    <x v="0"/>
    <x v="2"/>
    <x v="3"/>
    <x v="1"/>
  </r>
  <r>
    <x v="1854"/>
    <x v="1043"/>
    <x v="2"/>
    <x v="0"/>
    <x v="2"/>
    <x v="3"/>
    <x v="2"/>
    <x v="723"/>
    <x v="1"/>
    <x v="3"/>
    <x v="3"/>
    <x v="1"/>
  </r>
  <r>
    <x v="906"/>
    <x v="1044"/>
    <x v="2"/>
    <x v="2"/>
    <x v="2"/>
    <x v="1"/>
    <x v="2"/>
    <x v="509"/>
    <x v="0"/>
    <x v="2"/>
    <x v="1"/>
    <x v="1"/>
  </r>
  <r>
    <x v="1317"/>
    <x v="1045"/>
    <x v="2"/>
    <x v="3"/>
    <x v="2"/>
    <x v="0"/>
    <x v="2"/>
    <x v="599"/>
    <x v="0"/>
    <x v="2"/>
    <x v="2"/>
    <x v="1"/>
  </r>
  <r>
    <x v="1797"/>
    <x v="1046"/>
    <x v="2"/>
    <x v="6"/>
    <x v="2"/>
    <x v="1"/>
    <x v="2"/>
    <x v="526"/>
    <x v="1"/>
    <x v="2"/>
    <x v="1"/>
    <x v="1"/>
  </r>
  <r>
    <x v="2165"/>
    <x v="1047"/>
    <x v="2"/>
    <x v="1"/>
    <x v="2"/>
    <x v="0"/>
    <x v="2"/>
    <x v="69"/>
    <x v="1"/>
    <x v="3"/>
    <x v="5"/>
    <x v="1"/>
  </r>
  <r>
    <x v="1191"/>
    <x v="1048"/>
    <x v="2"/>
    <x v="5"/>
    <x v="3"/>
    <x v="2"/>
    <x v="3"/>
    <x v="108"/>
    <x v="1"/>
    <x v="1"/>
    <x v="0"/>
    <x v="1"/>
  </r>
  <r>
    <x v="1623"/>
    <x v="1049"/>
    <x v="2"/>
    <x v="1"/>
    <x v="2"/>
    <x v="1"/>
    <x v="2"/>
    <x v="600"/>
    <x v="1"/>
    <x v="3"/>
    <x v="1"/>
    <x v="1"/>
  </r>
  <r>
    <x v="1243"/>
    <x v="1050"/>
    <x v="2"/>
    <x v="5"/>
    <x v="2"/>
    <x v="0"/>
    <x v="2"/>
    <x v="166"/>
    <x v="0"/>
    <x v="3"/>
    <x v="3"/>
    <x v="1"/>
  </r>
  <r>
    <x v="776"/>
    <x v="1051"/>
    <x v="2"/>
    <x v="5"/>
    <x v="1"/>
    <x v="1"/>
    <x v="1"/>
    <x v="69"/>
    <x v="0"/>
    <x v="3"/>
    <x v="2"/>
    <x v="1"/>
  </r>
  <r>
    <x v="2255"/>
    <x v="1052"/>
    <x v="2"/>
    <x v="5"/>
    <x v="2"/>
    <x v="0"/>
    <x v="2"/>
    <x v="195"/>
    <x v="0"/>
    <x v="2"/>
    <x v="4"/>
    <x v="1"/>
  </r>
  <r>
    <x v="446"/>
    <x v="1053"/>
    <x v="2"/>
    <x v="5"/>
    <x v="3"/>
    <x v="0"/>
    <x v="3"/>
    <x v="340"/>
    <x v="1"/>
    <x v="2"/>
    <x v="2"/>
    <x v="1"/>
  </r>
  <r>
    <x v="641"/>
    <x v="1054"/>
    <x v="2"/>
    <x v="2"/>
    <x v="2"/>
    <x v="0"/>
    <x v="2"/>
    <x v="700"/>
    <x v="0"/>
    <x v="2"/>
    <x v="3"/>
    <x v="1"/>
  </r>
  <r>
    <x v="1710"/>
    <x v="1055"/>
    <x v="2"/>
    <x v="2"/>
    <x v="2"/>
    <x v="0"/>
    <x v="2"/>
    <x v="1257"/>
    <x v="0"/>
    <x v="1"/>
    <x v="1"/>
    <x v="1"/>
  </r>
  <r>
    <x v="1779"/>
    <x v="1056"/>
    <x v="2"/>
    <x v="0"/>
    <x v="3"/>
    <x v="0"/>
    <x v="3"/>
    <x v="662"/>
    <x v="0"/>
    <x v="3"/>
    <x v="6"/>
    <x v="1"/>
  </r>
  <r>
    <x v="2415"/>
    <x v="1057"/>
    <x v="2"/>
    <x v="6"/>
    <x v="2"/>
    <x v="0"/>
    <x v="2"/>
    <x v="517"/>
    <x v="0"/>
    <x v="2"/>
    <x v="2"/>
    <x v="1"/>
  </r>
  <r>
    <x v="594"/>
    <x v="1058"/>
    <x v="2"/>
    <x v="3"/>
    <x v="3"/>
    <x v="0"/>
    <x v="3"/>
    <x v="504"/>
    <x v="0"/>
    <x v="3"/>
    <x v="2"/>
    <x v="1"/>
  </r>
  <r>
    <x v="400"/>
    <x v="1059"/>
    <x v="2"/>
    <x v="1"/>
    <x v="3"/>
    <x v="2"/>
    <x v="3"/>
    <x v="1014"/>
    <x v="0"/>
    <x v="3"/>
    <x v="2"/>
    <x v="1"/>
  </r>
  <r>
    <x v="152"/>
    <x v="1060"/>
    <x v="2"/>
    <x v="5"/>
    <x v="2"/>
    <x v="2"/>
    <x v="2"/>
    <x v="36"/>
    <x v="0"/>
    <x v="2"/>
    <x v="5"/>
    <x v="1"/>
  </r>
  <r>
    <x v="666"/>
    <x v="1061"/>
    <x v="2"/>
    <x v="5"/>
    <x v="2"/>
    <x v="0"/>
    <x v="2"/>
    <x v="23"/>
    <x v="0"/>
    <x v="3"/>
    <x v="1"/>
    <x v="1"/>
  </r>
  <r>
    <x v="1507"/>
    <x v="1062"/>
    <x v="2"/>
    <x v="7"/>
    <x v="1"/>
    <x v="1"/>
    <x v="1"/>
    <x v="693"/>
    <x v="0"/>
    <x v="2"/>
    <x v="1"/>
    <x v="1"/>
  </r>
  <r>
    <x v="1542"/>
    <x v="1063"/>
    <x v="2"/>
    <x v="0"/>
    <x v="1"/>
    <x v="2"/>
    <x v="1"/>
    <x v="544"/>
    <x v="0"/>
    <x v="3"/>
    <x v="4"/>
    <x v="1"/>
  </r>
  <r>
    <x v="1776"/>
    <x v="1064"/>
    <x v="2"/>
    <x v="3"/>
    <x v="3"/>
    <x v="2"/>
    <x v="3"/>
    <x v="1201"/>
    <x v="1"/>
    <x v="3"/>
    <x v="6"/>
    <x v="1"/>
  </r>
  <r>
    <x v="1446"/>
    <x v="1065"/>
    <x v="2"/>
    <x v="5"/>
    <x v="2"/>
    <x v="0"/>
    <x v="2"/>
    <x v="115"/>
    <x v="1"/>
    <x v="2"/>
    <x v="4"/>
    <x v="1"/>
  </r>
  <r>
    <x v="1612"/>
    <x v="1066"/>
    <x v="2"/>
    <x v="0"/>
    <x v="2"/>
    <x v="0"/>
    <x v="2"/>
    <x v="330"/>
    <x v="0"/>
    <x v="3"/>
    <x v="5"/>
    <x v="1"/>
  </r>
  <r>
    <x v="2226"/>
    <x v="1067"/>
    <x v="2"/>
    <x v="5"/>
    <x v="2"/>
    <x v="1"/>
    <x v="2"/>
    <x v="69"/>
    <x v="1"/>
    <x v="3"/>
    <x v="6"/>
    <x v="1"/>
  </r>
  <r>
    <x v="1455"/>
    <x v="1068"/>
    <x v="2"/>
    <x v="3"/>
    <x v="3"/>
    <x v="2"/>
    <x v="3"/>
    <x v="788"/>
    <x v="1"/>
    <x v="3"/>
    <x v="3"/>
    <x v="1"/>
  </r>
  <r>
    <x v="1127"/>
    <x v="1069"/>
    <x v="2"/>
    <x v="6"/>
    <x v="2"/>
    <x v="3"/>
    <x v="2"/>
    <x v="518"/>
    <x v="0"/>
    <x v="2"/>
    <x v="5"/>
    <x v="1"/>
  </r>
  <r>
    <x v="2172"/>
    <x v="1070"/>
    <x v="2"/>
    <x v="7"/>
    <x v="1"/>
    <x v="0"/>
    <x v="1"/>
    <x v="168"/>
    <x v="0"/>
    <x v="2"/>
    <x v="4"/>
    <x v="1"/>
  </r>
  <r>
    <x v="1890"/>
    <x v="1071"/>
    <x v="2"/>
    <x v="5"/>
    <x v="3"/>
    <x v="0"/>
    <x v="3"/>
    <x v="75"/>
    <x v="1"/>
    <x v="3"/>
    <x v="4"/>
    <x v="1"/>
  </r>
  <r>
    <x v="2329"/>
    <x v="1072"/>
    <x v="2"/>
    <x v="6"/>
    <x v="2"/>
    <x v="0"/>
    <x v="2"/>
    <x v="619"/>
    <x v="1"/>
    <x v="3"/>
    <x v="3"/>
    <x v="1"/>
  </r>
  <r>
    <x v="192"/>
    <x v="1073"/>
    <x v="2"/>
    <x v="4"/>
    <x v="2"/>
    <x v="1"/>
    <x v="2"/>
    <x v="193"/>
    <x v="0"/>
    <x v="1"/>
    <x v="6"/>
    <x v="1"/>
  </r>
  <r>
    <x v="77"/>
    <x v="1074"/>
    <x v="2"/>
    <x v="0"/>
    <x v="1"/>
    <x v="1"/>
    <x v="1"/>
    <x v="703"/>
    <x v="0"/>
    <x v="3"/>
    <x v="3"/>
    <x v="1"/>
  </r>
  <r>
    <x v="1596"/>
    <x v="1075"/>
    <x v="2"/>
    <x v="0"/>
    <x v="2"/>
    <x v="0"/>
    <x v="2"/>
    <x v="637"/>
    <x v="1"/>
    <x v="2"/>
    <x v="4"/>
    <x v="1"/>
  </r>
  <r>
    <x v="1712"/>
    <x v="1076"/>
    <x v="2"/>
    <x v="2"/>
    <x v="1"/>
    <x v="0"/>
    <x v="1"/>
    <x v="926"/>
    <x v="0"/>
    <x v="1"/>
    <x v="0"/>
    <x v="0"/>
  </r>
  <r>
    <x v="498"/>
    <x v="1077"/>
    <x v="2"/>
    <x v="1"/>
    <x v="3"/>
    <x v="1"/>
    <x v="3"/>
    <x v="742"/>
    <x v="0"/>
    <x v="2"/>
    <x v="1"/>
    <x v="1"/>
  </r>
  <r>
    <x v="1491"/>
    <x v="1078"/>
    <x v="2"/>
    <x v="3"/>
    <x v="2"/>
    <x v="1"/>
    <x v="2"/>
    <x v="795"/>
    <x v="0"/>
    <x v="2"/>
    <x v="6"/>
    <x v="1"/>
  </r>
  <r>
    <x v="810"/>
    <x v="1079"/>
    <x v="2"/>
    <x v="0"/>
    <x v="1"/>
    <x v="1"/>
    <x v="1"/>
    <x v="795"/>
    <x v="0"/>
    <x v="3"/>
    <x v="1"/>
    <x v="1"/>
  </r>
  <r>
    <x v="739"/>
    <x v="1080"/>
    <x v="2"/>
    <x v="7"/>
    <x v="0"/>
    <x v="2"/>
    <x v="0"/>
    <x v="732"/>
    <x v="0"/>
    <x v="1"/>
    <x v="0"/>
    <x v="0"/>
  </r>
  <r>
    <x v="907"/>
    <x v="1081"/>
    <x v="2"/>
    <x v="6"/>
    <x v="2"/>
    <x v="0"/>
    <x v="2"/>
    <x v="398"/>
    <x v="0"/>
    <x v="3"/>
    <x v="2"/>
    <x v="1"/>
  </r>
  <r>
    <x v="1773"/>
    <x v="1082"/>
    <x v="2"/>
    <x v="4"/>
    <x v="2"/>
    <x v="0"/>
    <x v="2"/>
    <x v="1134"/>
    <x v="0"/>
    <x v="3"/>
    <x v="3"/>
    <x v="1"/>
  </r>
  <r>
    <x v="67"/>
    <x v="1083"/>
    <x v="2"/>
    <x v="1"/>
    <x v="2"/>
    <x v="0"/>
    <x v="2"/>
    <x v="234"/>
    <x v="1"/>
    <x v="3"/>
    <x v="6"/>
    <x v="1"/>
  </r>
  <r>
    <x v="87"/>
    <x v="1084"/>
    <x v="2"/>
    <x v="1"/>
    <x v="2"/>
    <x v="2"/>
    <x v="2"/>
    <x v="727"/>
    <x v="0"/>
    <x v="2"/>
    <x v="0"/>
    <x v="1"/>
  </r>
  <r>
    <x v="125"/>
    <x v="1085"/>
    <x v="2"/>
    <x v="5"/>
    <x v="2"/>
    <x v="0"/>
    <x v="2"/>
    <x v="80"/>
    <x v="1"/>
    <x v="3"/>
    <x v="1"/>
    <x v="1"/>
  </r>
  <r>
    <x v="1534"/>
    <x v="1086"/>
    <x v="2"/>
    <x v="1"/>
    <x v="2"/>
    <x v="1"/>
    <x v="2"/>
    <x v="303"/>
    <x v="0"/>
    <x v="2"/>
    <x v="6"/>
    <x v="1"/>
  </r>
  <r>
    <x v="811"/>
    <x v="1087"/>
    <x v="2"/>
    <x v="1"/>
    <x v="2"/>
    <x v="0"/>
    <x v="2"/>
    <x v="853"/>
    <x v="1"/>
    <x v="3"/>
    <x v="6"/>
    <x v="1"/>
  </r>
  <r>
    <x v="1226"/>
    <x v="1088"/>
    <x v="2"/>
    <x v="5"/>
    <x v="2"/>
    <x v="0"/>
    <x v="2"/>
    <x v="84"/>
    <x v="1"/>
    <x v="3"/>
    <x v="3"/>
    <x v="1"/>
  </r>
  <r>
    <x v="558"/>
    <x v="1089"/>
    <x v="2"/>
    <x v="5"/>
    <x v="2"/>
    <x v="1"/>
    <x v="2"/>
    <x v="17"/>
    <x v="1"/>
    <x v="3"/>
    <x v="1"/>
    <x v="1"/>
  </r>
  <r>
    <x v="2045"/>
    <x v="1090"/>
    <x v="2"/>
    <x v="0"/>
    <x v="2"/>
    <x v="3"/>
    <x v="2"/>
    <x v="1347"/>
    <x v="0"/>
    <x v="1"/>
    <x v="4"/>
    <x v="0"/>
  </r>
  <r>
    <x v="2109"/>
    <x v="1091"/>
    <x v="2"/>
    <x v="2"/>
    <x v="2"/>
    <x v="2"/>
    <x v="2"/>
    <x v="1098"/>
    <x v="0"/>
    <x v="2"/>
    <x v="0"/>
    <x v="1"/>
  </r>
  <r>
    <x v="142"/>
    <x v="1092"/>
    <x v="2"/>
    <x v="7"/>
    <x v="1"/>
    <x v="0"/>
    <x v="1"/>
    <x v="238"/>
    <x v="0"/>
    <x v="2"/>
    <x v="5"/>
    <x v="1"/>
  </r>
  <r>
    <x v="1716"/>
    <x v="1093"/>
    <x v="2"/>
    <x v="1"/>
    <x v="2"/>
    <x v="2"/>
    <x v="2"/>
    <x v="34"/>
    <x v="1"/>
    <x v="2"/>
    <x v="5"/>
    <x v="1"/>
  </r>
  <r>
    <x v="518"/>
    <x v="1094"/>
    <x v="2"/>
    <x v="5"/>
    <x v="2"/>
    <x v="2"/>
    <x v="2"/>
    <x v="50"/>
    <x v="1"/>
    <x v="2"/>
    <x v="3"/>
    <x v="1"/>
  </r>
  <r>
    <x v="379"/>
    <x v="1095"/>
    <x v="2"/>
    <x v="5"/>
    <x v="3"/>
    <x v="0"/>
    <x v="3"/>
    <x v="447"/>
    <x v="1"/>
    <x v="2"/>
    <x v="3"/>
    <x v="1"/>
  </r>
  <r>
    <x v="197"/>
    <x v="1096"/>
    <x v="2"/>
    <x v="5"/>
    <x v="3"/>
    <x v="2"/>
    <x v="3"/>
    <x v="27"/>
    <x v="0"/>
    <x v="1"/>
    <x v="4"/>
    <x v="1"/>
  </r>
  <r>
    <x v="2073"/>
    <x v="1097"/>
    <x v="2"/>
    <x v="2"/>
    <x v="2"/>
    <x v="2"/>
    <x v="2"/>
    <x v="1350"/>
    <x v="0"/>
    <x v="0"/>
    <x v="5"/>
    <x v="0"/>
  </r>
  <r>
    <x v="1452"/>
    <x v="1098"/>
    <x v="2"/>
    <x v="0"/>
    <x v="3"/>
    <x v="3"/>
    <x v="3"/>
    <x v="1267"/>
    <x v="0"/>
    <x v="2"/>
    <x v="0"/>
    <x v="1"/>
  </r>
  <r>
    <x v="1750"/>
    <x v="1099"/>
    <x v="2"/>
    <x v="6"/>
    <x v="2"/>
    <x v="2"/>
    <x v="2"/>
    <x v="318"/>
    <x v="1"/>
    <x v="2"/>
    <x v="2"/>
    <x v="1"/>
  </r>
  <r>
    <x v="2379"/>
    <x v="1100"/>
    <x v="2"/>
    <x v="7"/>
    <x v="1"/>
    <x v="1"/>
    <x v="1"/>
    <x v="373"/>
    <x v="0"/>
    <x v="3"/>
    <x v="3"/>
    <x v="1"/>
  </r>
  <r>
    <x v="1296"/>
    <x v="1101"/>
    <x v="2"/>
    <x v="5"/>
    <x v="2"/>
    <x v="2"/>
    <x v="2"/>
    <x v="71"/>
    <x v="0"/>
    <x v="2"/>
    <x v="0"/>
    <x v="1"/>
  </r>
  <r>
    <x v="1080"/>
    <x v="1102"/>
    <x v="2"/>
    <x v="0"/>
    <x v="3"/>
    <x v="1"/>
    <x v="3"/>
    <x v="1159"/>
    <x v="0"/>
    <x v="2"/>
    <x v="0"/>
    <x v="1"/>
  </r>
  <r>
    <x v="1575"/>
    <x v="1103"/>
    <x v="2"/>
    <x v="0"/>
    <x v="3"/>
    <x v="2"/>
    <x v="3"/>
    <x v="1015"/>
    <x v="1"/>
    <x v="3"/>
    <x v="4"/>
    <x v="1"/>
  </r>
  <r>
    <x v="1909"/>
    <x v="1104"/>
    <x v="2"/>
    <x v="6"/>
    <x v="2"/>
    <x v="2"/>
    <x v="2"/>
    <x v="310"/>
    <x v="1"/>
    <x v="3"/>
    <x v="5"/>
    <x v="1"/>
  </r>
  <r>
    <x v="894"/>
    <x v="1105"/>
    <x v="2"/>
    <x v="3"/>
    <x v="2"/>
    <x v="1"/>
    <x v="2"/>
    <x v="195"/>
    <x v="0"/>
    <x v="2"/>
    <x v="3"/>
    <x v="1"/>
  </r>
  <r>
    <x v="961"/>
    <x v="1106"/>
    <x v="2"/>
    <x v="1"/>
    <x v="0"/>
    <x v="1"/>
    <x v="0"/>
    <x v="93"/>
    <x v="1"/>
    <x v="3"/>
    <x v="2"/>
    <x v="1"/>
  </r>
  <r>
    <x v="148"/>
    <x v="1107"/>
    <x v="2"/>
    <x v="6"/>
    <x v="1"/>
    <x v="0"/>
    <x v="1"/>
    <x v="274"/>
    <x v="0"/>
    <x v="2"/>
    <x v="4"/>
    <x v="1"/>
  </r>
  <r>
    <x v="60"/>
    <x v="1108"/>
    <x v="2"/>
    <x v="5"/>
    <x v="3"/>
    <x v="0"/>
    <x v="3"/>
    <x v="154"/>
    <x v="1"/>
    <x v="2"/>
    <x v="1"/>
    <x v="1"/>
  </r>
  <r>
    <x v="1960"/>
    <x v="1109"/>
    <x v="2"/>
    <x v="6"/>
    <x v="2"/>
    <x v="0"/>
    <x v="2"/>
    <x v="346"/>
    <x v="0"/>
    <x v="2"/>
    <x v="6"/>
    <x v="1"/>
  </r>
  <r>
    <x v="1518"/>
    <x v="1110"/>
    <x v="2"/>
    <x v="6"/>
    <x v="2"/>
    <x v="0"/>
    <x v="2"/>
    <x v="615"/>
    <x v="0"/>
    <x v="2"/>
    <x v="2"/>
    <x v="1"/>
  </r>
  <r>
    <x v="1418"/>
    <x v="1111"/>
    <x v="2"/>
    <x v="0"/>
    <x v="2"/>
    <x v="0"/>
    <x v="2"/>
    <x v="931"/>
    <x v="1"/>
    <x v="3"/>
    <x v="0"/>
    <x v="1"/>
  </r>
  <r>
    <x v="1407"/>
    <x v="1112"/>
    <x v="2"/>
    <x v="5"/>
    <x v="2"/>
    <x v="2"/>
    <x v="2"/>
    <x v="43"/>
    <x v="1"/>
    <x v="3"/>
    <x v="5"/>
    <x v="1"/>
  </r>
  <r>
    <x v="309"/>
    <x v="1113"/>
    <x v="2"/>
    <x v="3"/>
    <x v="3"/>
    <x v="2"/>
    <x v="3"/>
    <x v="1346"/>
    <x v="0"/>
    <x v="1"/>
    <x v="2"/>
    <x v="1"/>
  </r>
  <r>
    <x v="1088"/>
    <x v="1114"/>
    <x v="2"/>
    <x v="0"/>
    <x v="2"/>
    <x v="1"/>
    <x v="2"/>
    <x v="641"/>
    <x v="1"/>
    <x v="3"/>
    <x v="4"/>
    <x v="1"/>
  </r>
  <r>
    <x v="2192"/>
    <x v="1115"/>
    <x v="2"/>
    <x v="3"/>
    <x v="2"/>
    <x v="3"/>
    <x v="2"/>
    <x v="454"/>
    <x v="0"/>
    <x v="3"/>
    <x v="0"/>
    <x v="1"/>
  </r>
  <r>
    <x v="2006"/>
    <x v="1116"/>
    <x v="2"/>
    <x v="1"/>
    <x v="2"/>
    <x v="0"/>
    <x v="2"/>
    <x v="281"/>
    <x v="1"/>
    <x v="3"/>
    <x v="0"/>
    <x v="1"/>
  </r>
  <r>
    <x v="2287"/>
    <x v="1117"/>
    <x v="2"/>
    <x v="5"/>
    <x v="2"/>
    <x v="0"/>
    <x v="2"/>
    <x v="23"/>
    <x v="0"/>
    <x v="2"/>
    <x v="1"/>
    <x v="1"/>
  </r>
  <r>
    <x v="2105"/>
    <x v="1118"/>
    <x v="2"/>
    <x v="6"/>
    <x v="0"/>
    <x v="0"/>
    <x v="0"/>
    <x v="702"/>
    <x v="0"/>
    <x v="1"/>
    <x v="2"/>
    <x v="0"/>
  </r>
  <r>
    <x v="2230"/>
    <x v="1119"/>
    <x v="2"/>
    <x v="7"/>
    <x v="1"/>
    <x v="1"/>
    <x v="1"/>
    <x v="396"/>
    <x v="0"/>
    <x v="2"/>
    <x v="5"/>
    <x v="1"/>
  </r>
  <r>
    <x v="919"/>
    <x v="1120"/>
    <x v="2"/>
    <x v="0"/>
    <x v="2"/>
    <x v="0"/>
    <x v="2"/>
    <x v="1450"/>
    <x v="0"/>
    <x v="1"/>
    <x v="5"/>
    <x v="0"/>
  </r>
  <r>
    <x v="799"/>
    <x v="1121"/>
    <x v="2"/>
    <x v="0"/>
    <x v="3"/>
    <x v="2"/>
    <x v="3"/>
    <x v="1186"/>
    <x v="0"/>
    <x v="2"/>
    <x v="2"/>
    <x v="1"/>
  </r>
  <r>
    <x v="2183"/>
    <x v="1122"/>
    <x v="2"/>
    <x v="5"/>
    <x v="1"/>
    <x v="0"/>
    <x v="1"/>
    <x v="30"/>
    <x v="1"/>
    <x v="3"/>
    <x v="1"/>
    <x v="1"/>
  </r>
  <r>
    <x v="2399"/>
    <x v="1123"/>
    <x v="2"/>
    <x v="5"/>
    <x v="2"/>
    <x v="2"/>
    <x v="2"/>
    <x v="97"/>
    <x v="1"/>
    <x v="3"/>
    <x v="1"/>
    <x v="1"/>
  </r>
  <r>
    <x v="1559"/>
    <x v="1124"/>
    <x v="2"/>
    <x v="0"/>
    <x v="2"/>
    <x v="0"/>
    <x v="2"/>
    <x v="411"/>
    <x v="0"/>
    <x v="2"/>
    <x v="1"/>
    <x v="1"/>
  </r>
  <r>
    <x v="1462"/>
    <x v="1125"/>
    <x v="2"/>
    <x v="5"/>
    <x v="3"/>
    <x v="1"/>
    <x v="3"/>
    <x v="234"/>
    <x v="0"/>
    <x v="2"/>
    <x v="4"/>
    <x v="1"/>
  </r>
  <r>
    <x v="770"/>
    <x v="1126"/>
    <x v="2"/>
    <x v="5"/>
    <x v="2"/>
    <x v="0"/>
    <x v="2"/>
    <x v="82"/>
    <x v="1"/>
    <x v="2"/>
    <x v="2"/>
    <x v="1"/>
  </r>
  <r>
    <x v="430"/>
    <x v="1127"/>
    <x v="2"/>
    <x v="5"/>
    <x v="3"/>
    <x v="1"/>
    <x v="3"/>
    <x v="248"/>
    <x v="0"/>
    <x v="3"/>
    <x v="6"/>
    <x v="1"/>
  </r>
  <r>
    <x v="413"/>
    <x v="1128"/>
    <x v="2"/>
    <x v="2"/>
    <x v="2"/>
    <x v="0"/>
    <x v="2"/>
    <x v="1399"/>
    <x v="0"/>
    <x v="1"/>
    <x v="5"/>
    <x v="0"/>
  </r>
  <r>
    <x v="662"/>
    <x v="1129"/>
    <x v="2"/>
    <x v="7"/>
    <x v="0"/>
    <x v="0"/>
    <x v="0"/>
    <x v="271"/>
    <x v="0"/>
    <x v="3"/>
    <x v="6"/>
    <x v="1"/>
  </r>
  <r>
    <x v="1994"/>
    <x v="1130"/>
    <x v="2"/>
    <x v="6"/>
    <x v="2"/>
    <x v="1"/>
    <x v="2"/>
    <x v="471"/>
    <x v="0"/>
    <x v="2"/>
    <x v="2"/>
    <x v="1"/>
  </r>
  <r>
    <x v="448"/>
    <x v="1131"/>
    <x v="2"/>
    <x v="0"/>
    <x v="3"/>
    <x v="1"/>
    <x v="3"/>
    <x v="632"/>
    <x v="0"/>
    <x v="3"/>
    <x v="5"/>
    <x v="1"/>
  </r>
  <r>
    <x v="749"/>
    <x v="1132"/>
    <x v="2"/>
    <x v="5"/>
    <x v="2"/>
    <x v="0"/>
    <x v="2"/>
    <x v="179"/>
    <x v="1"/>
    <x v="1"/>
    <x v="1"/>
    <x v="1"/>
  </r>
  <r>
    <x v="2146"/>
    <x v="1133"/>
    <x v="2"/>
    <x v="7"/>
    <x v="0"/>
    <x v="0"/>
    <x v="0"/>
    <x v="177"/>
    <x v="0"/>
    <x v="2"/>
    <x v="2"/>
    <x v="1"/>
  </r>
  <r>
    <x v="1607"/>
    <x v="1134"/>
    <x v="2"/>
    <x v="1"/>
    <x v="2"/>
    <x v="0"/>
    <x v="2"/>
    <x v="751"/>
    <x v="1"/>
    <x v="2"/>
    <x v="6"/>
    <x v="1"/>
  </r>
  <r>
    <x v="1613"/>
    <x v="1135"/>
    <x v="2"/>
    <x v="5"/>
    <x v="3"/>
    <x v="3"/>
    <x v="3"/>
    <x v="201"/>
    <x v="1"/>
    <x v="2"/>
    <x v="2"/>
    <x v="1"/>
  </r>
  <r>
    <x v="705"/>
    <x v="1136"/>
    <x v="2"/>
    <x v="0"/>
    <x v="1"/>
    <x v="2"/>
    <x v="1"/>
    <x v="1012"/>
    <x v="0"/>
    <x v="1"/>
    <x v="6"/>
    <x v="0"/>
  </r>
  <r>
    <x v="130"/>
    <x v="1137"/>
    <x v="2"/>
    <x v="0"/>
    <x v="1"/>
    <x v="1"/>
    <x v="1"/>
    <x v="547"/>
    <x v="0"/>
    <x v="3"/>
    <x v="0"/>
    <x v="1"/>
  </r>
  <r>
    <x v="712"/>
    <x v="1138"/>
    <x v="2"/>
    <x v="7"/>
    <x v="1"/>
    <x v="1"/>
    <x v="1"/>
    <x v="476"/>
    <x v="0"/>
    <x v="2"/>
    <x v="2"/>
    <x v="1"/>
  </r>
  <r>
    <x v="845"/>
    <x v="1139"/>
    <x v="2"/>
    <x v="1"/>
    <x v="2"/>
    <x v="2"/>
    <x v="2"/>
    <x v="538"/>
    <x v="0"/>
    <x v="3"/>
    <x v="0"/>
    <x v="1"/>
  </r>
  <r>
    <x v="480"/>
    <x v="1140"/>
    <x v="2"/>
    <x v="3"/>
    <x v="2"/>
    <x v="1"/>
    <x v="2"/>
    <x v="1242"/>
    <x v="0"/>
    <x v="1"/>
    <x v="0"/>
    <x v="1"/>
  </r>
  <r>
    <x v="2249"/>
    <x v="1141"/>
    <x v="2"/>
    <x v="3"/>
    <x v="2"/>
    <x v="1"/>
    <x v="2"/>
    <x v="236"/>
    <x v="0"/>
    <x v="3"/>
    <x v="5"/>
    <x v="1"/>
  </r>
  <r>
    <x v="375"/>
    <x v="1142"/>
    <x v="2"/>
    <x v="1"/>
    <x v="2"/>
    <x v="0"/>
    <x v="2"/>
    <x v="393"/>
    <x v="0"/>
    <x v="1"/>
    <x v="1"/>
    <x v="1"/>
  </r>
  <r>
    <x v="1951"/>
    <x v="1143"/>
    <x v="2"/>
    <x v="0"/>
    <x v="2"/>
    <x v="0"/>
    <x v="2"/>
    <x v="1206"/>
    <x v="0"/>
    <x v="3"/>
    <x v="5"/>
    <x v="1"/>
  </r>
  <r>
    <x v="699"/>
    <x v="1144"/>
    <x v="2"/>
    <x v="1"/>
    <x v="2"/>
    <x v="0"/>
    <x v="2"/>
    <x v="275"/>
    <x v="0"/>
    <x v="3"/>
    <x v="5"/>
    <x v="1"/>
  </r>
  <r>
    <x v="1172"/>
    <x v="1145"/>
    <x v="2"/>
    <x v="1"/>
    <x v="3"/>
    <x v="2"/>
    <x v="3"/>
    <x v="716"/>
    <x v="1"/>
    <x v="3"/>
    <x v="0"/>
    <x v="1"/>
  </r>
  <r>
    <x v="2140"/>
    <x v="1146"/>
    <x v="2"/>
    <x v="0"/>
    <x v="2"/>
    <x v="2"/>
    <x v="2"/>
    <x v="971"/>
    <x v="0"/>
    <x v="3"/>
    <x v="2"/>
    <x v="1"/>
  </r>
  <r>
    <x v="1059"/>
    <x v="1147"/>
    <x v="2"/>
    <x v="1"/>
    <x v="1"/>
    <x v="0"/>
    <x v="1"/>
    <x v="133"/>
    <x v="1"/>
    <x v="2"/>
    <x v="1"/>
    <x v="1"/>
  </r>
  <r>
    <x v="1228"/>
    <x v="1148"/>
    <x v="2"/>
    <x v="4"/>
    <x v="2"/>
    <x v="0"/>
    <x v="2"/>
    <x v="926"/>
    <x v="0"/>
    <x v="2"/>
    <x v="4"/>
    <x v="1"/>
  </r>
  <r>
    <x v="358"/>
    <x v="1149"/>
    <x v="2"/>
    <x v="2"/>
    <x v="3"/>
    <x v="0"/>
    <x v="3"/>
    <x v="1465"/>
    <x v="0"/>
    <x v="3"/>
    <x v="2"/>
    <x v="1"/>
  </r>
  <r>
    <x v="2194"/>
    <x v="1150"/>
    <x v="2"/>
    <x v="5"/>
    <x v="3"/>
    <x v="0"/>
    <x v="3"/>
    <x v="131"/>
    <x v="1"/>
    <x v="2"/>
    <x v="2"/>
    <x v="1"/>
  </r>
  <r>
    <x v="1568"/>
    <x v="1151"/>
    <x v="2"/>
    <x v="5"/>
    <x v="2"/>
    <x v="3"/>
    <x v="2"/>
    <x v="226"/>
    <x v="1"/>
    <x v="3"/>
    <x v="6"/>
    <x v="1"/>
  </r>
  <r>
    <x v="295"/>
    <x v="1152"/>
    <x v="2"/>
    <x v="5"/>
    <x v="2"/>
    <x v="2"/>
    <x v="2"/>
    <x v="82"/>
    <x v="1"/>
    <x v="3"/>
    <x v="5"/>
    <x v="1"/>
  </r>
  <r>
    <x v="45"/>
    <x v="1153"/>
    <x v="2"/>
    <x v="0"/>
    <x v="2"/>
    <x v="1"/>
    <x v="2"/>
    <x v="1195"/>
    <x v="0"/>
    <x v="2"/>
    <x v="2"/>
    <x v="1"/>
  </r>
  <r>
    <x v="216"/>
    <x v="1154"/>
    <x v="2"/>
    <x v="0"/>
    <x v="1"/>
    <x v="1"/>
    <x v="1"/>
    <x v="547"/>
    <x v="0"/>
    <x v="2"/>
    <x v="4"/>
    <x v="1"/>
  </r>
  <r>
    <x v="479"/>
    <x v="1155"/>
    <x v="2"/>
    <x v="0"/>
    <x v="1"/>
    <x v="0"/>
    <x v="1"/>
    <x v="710"/>
    <x v="1"/>
    <x v="2"/>
    <x v="1"/>
    <x v="1"/>
  </r>
  <r>
    <x v="1309"/>
    <x v="1156"/>
    <x v="2"/>
    <x v="5"/>
    <x v="2"/>
    <x v="1"/>
    <x v="2"/>
    <x v="158"/>
    <x v="1"/>
    <x v="2"/>
    <x v="3"/>
    <x v="1"/>
  </r>
  <r>
    <x v="706"/>
    <x v="1157"/>
    <x v="2"/>
    <x v="6"/>
    <x v="2"/>
    <x v="2"/>
    <x v="2"/>
    <x v="246"/>
    <x v="0"/>
    <x v="3"/>
    <x v="1"/>
    <x v="1"/>
  </r>
  <r>
    <x v="1145"/>
    <x v="1158"/>
    <x v="2"/>
    <x v="1"/>
    <x v="3"/>
    <x v="0"/>
    <x v="3"/>
    <x v="592"/>
    <x v="1"/>
    <x v="2"/>
    <x v="0"/>
    <x v="1"/>
  </r>
  <r>
    <x v="2227"/>
    <x v="1159"/>
    <x v="2"/>
    <x v="5"/>
    <x v="3"/>
    <x v="1"/>
    <x v="3"/>
    <x v="154"/>
    <x v="1"/>
    <x v="2"/>
    <x v="6"/>
    <x v="1"/>
  </r>
  <r>
    <x v="2410"/>
    <x v="1160"/>
    <x v="2"/>
    <x v="0"/>
    <x v="2"/>
    <x v="1"/>
    <x v="2"/>
    <x v="851"/>
    <x v="0"/>
    <x v="1"/>
    <x v="3"/>
    <x v="1"/>
  </r>
  <r>
    <x v="2128"/>
    <x v="1161"/>
    <x v="2"/>
    <x v="6"/>
    <x v="0"/>
    <x v="1"/>
    <x v="0"/>
    <x v="523"/>
    <x v="1"/>
    <x v="2"/>
    <x v="1"/>
    <x v="1"/>
  </r>
  <r>
    <x v="2345"/>
    <x v="1162"/>
    <x v="2"/>
    <x v="2"/>
    <x v="2"/>
    <x v="0"/>
    <x v="2"/>
    <x v="929"/>
    <x v="0"/>
    <x v="3"/>
    <x v="0"/>
    <x v="1"/>
  </r>
  <r>
    <x v="618"/>
    <x v="1163"/>
    <x v="2"/>
    <x v="5"/>
    <x v="2"/>
    <x v="2"/>
    <x v="2"/>
    <x v="269"/>
    <x v="1"/>
    <x v="3"/>
    <x v="5"/>
    <x v="1"/>
  </r>
  <r>
    <x v="399"/>
    <x v="1164"/>
    <x v="2"/>
    <x v="5"/>
    <x v="2"/>
    <x v="2"/>
    <x v="2"/>
    <x v="182"/>
    <x v="0"/>
    <x v="3"/>
    <x v="2"/>
    <x v="1"/>
  </r>
  <r>
    <x v="2075"/>
    <x v="1165"/>
    <x v="2"/>
    <x v="0"/>
    <x v="2"/>
    <x v="1"/>
    <x v="2"/>
    <x v="1387"/>
    <x v="1"/>
    <x v="1"/>
    <x v="0"/>
    <x v="0"/>
  </r>
  <r>
    <x v="819"/>
    <x v="1166"/>
    <x v="2"/>
    <x v="5"/>
    <x v="3"/>
    <x v="0"/>
    <x v="3"/>
    <x v="355"/>
    <x v="1"/>
    <x v="3"/>
    <x v="0"/>
    <x v="1"/>
  </r>
  <r>
    <x v="323"/>
    <x v="1167"/>
    <x v="2"/>
    <x v="5"/>
    <x v="0"/>
    <x v="0"/>
    <x v="0"/>
    <x v="15"/>
    <x v="1"/>
    <x v="3"/>
    <x v="3"/>
    <x v="1"/>
  </r>
  <r>
    <x v="1400"/>
    <x v="1168"/>
    <x v="2"/>
    <x v="5"/>
    <x v="2"/>
    <x v="2"/>
    <x v="2"/>
    <x v="261"/>
    <x v="1"/>
    <x v="3"/>
    <x v="6"/>
    <x v="1"/>
  </r>
  <r>
    <x v="473"/>
    <x v="1169"/>
    <x v="2"/>
    <x v="0"/>
    <x v="3"/>
    <x v="0"/>
    <x v="3"/>
    <x v="822"/>
    <x v="0"/>
    <x v="2"/>
    <x v="4"/>
    <x v="1"/>
  </r>
  <r>
    <x v="875"/>
    <x v="1170"/>
    <x v="2"/>
    <x v="0"/>
    <x v="3"/>
    <x v="2"/>
    <x v="3"/>
    <x v="1353"/>
    <x v="1"/>
    <x v="2"/>
    <x v="0"/>
    <x v="1"/>
  </r>
  <r>
    <x v="767"/>
    <x v="1170"/>
    <x v="2"/>
    <x v="0"/>
    <x v="2"/>
    <x v="0"/>
    <x v="2"/>
    <x v="901"/>
    <x v="1"/>
    <x v="2"/>
    <x v="1"/>
    <x v="1"/>
  </r>
  <r>
    <x v="2499"/>
    <x v="1171"/>
    <x v="2"/>
    <x v="0"/>
    <x v="1"/>
    <x v="0"/>
    <x v="1"/>
    <x v="773"/>
    <x v="0"/>
    <x v="2"/>
    <x v="6"/>
    <x v="1"/>
  </r>
  <r>
    <x v="1937"/>
    <x v="1172"/>
    <x v="2"/>
    <x v="1"/>
    <x v="2"/>
    <x v="0"/>
    <x v="2"/>
    <x v="704"/>
    <x v="0"/>
    <x v="2"/>
    <x v="0"/>
    <x v="1"/>
  </r>
  <r>
    <x v="2027"/>
    <x v="1173"/>
    <x v="2"/>
    <x v="0"/>
    <x v="2"/>
    <x v="0"/>
    <x v="2"/>
    <x v="758"/>
    <x v="0"/>
    <x v="2"/>
    <x v="2"/>
    <x v="1"/>
  </r>
  <r>
    <x v="15"/>
    <x v="1174"/>
    <x v="2"/>
    <x v="1"/>
    <x v="2"/>
    <x v="1"/>
    <x v="2"/>
    <x v="27"/>
    <x v="1"/>
    <x v="3"/>
    <x v="2"/>
    <x v="1"/>
  </r>
  <r>
    <x v="2455"/>
    <x v="1175"/>
    <x v="2"/>
    <x v="2"/>
    <x v="2"/>
    <x v="1"/>
    <x v="2"/>
    <x v="1307"/>
    <x v="0"/>
    <x v="1"/>
    <x v="3"/>
    <x v="0"/>
  </r>
  <r>
    <x v="1161"/>
    <x v="1176"/>
    <x v="2"/>
    <x v="5"/>
    <x v="2"/>
    <x v="2"/>
    <x v="2"/>
    <x v="148"/>
    <x v="0"/>
    <x v="2"/>
    <x v="5"/>
    <x v="1"/>
  </r>
  <r>
    <x v="1810"/>
    <x v="1177"/>
    <x v="2"/>
    <x v="0"/>
    <x v="3"/>
    <x v="2"/>
    <x v="3"/>
    <x v="1094"/>
    <x v="0"/>
    <x v="3"/>
    <x v="1"/>
    <x v="1"/>
  </r>
  <r>
    <x v="1926"/>
    <x v="1178"/>
    <x v="2"/>
    <x v="0"/>
    <x v="3"/>
    <x v="2"/>
    <x v="3"/>
    <x v="1332"/>
    <x v="0"/>
    <x v="2"/>
    <x v="2"/>
    <x v="1"/>
  </r>
  <r>
    <x v="120"/>
    <x v="1179"/>
    <x v="2"/>
    <x v="3"/>
    <x v="2"/>
    <x v="2"/>
    <x v="2"/>
    <x v="217"/>
    <x v="0"/>
    <x v="2"/>
    <x v="3"/>
    <x v="1"/>
  </r>
  <r>
    <x v="2404"/>
    <x v="1180"/>
    <x v="2"/>
    <x v="0"/>
    <x v="2"/>
    <x v="1"/>
    <x v="2"/>
    <x v="574"/>
    <x v="0"/>
    <x v="2"/>
    <x v="5"/>
    <x v="1"/>
  </r>
  <r>
    <x v="2118"/>
    <x v="1181"/>
    <x v="2"/>
    <x v="5"/>
    <x v="2"/>
    <x v="1"/>
    <x v="2"/>
    <x v="32"/>
    <x v="0"/>
    <x v="2"/>
    <x v="4"/>
    <x v="1"/>
  </r>
  <r>
    <x v="2295"/>
    <x v="1182"/>
    <x v="2"/>
    <x v="5"/>
    <x v="1"/>
    <x v="0"/>
    <x v="1"/>
    <x v="32"/>
    <x v="0"/>
    <x v="2"/>
    <x v="2"/>
    <x v="1"/>
  </r>
  <r>
    <x v="958"/>
    <x v="1183"/>
    <x v="2"/>
    <x v="0"/>
    <x v="2"/>
    <x v="0"/>
    <x v="2"/>
    <x v="760"/>
    <x v="1"/>
    <x v="2"/>
    <x v="6"/>
    <x v="1"/>
  </r>
  <r>
    <x v="2454"/>
    <x v="1184"/>
    <x v="2"/>
    <x v="2"/>
    <x v="0"/>
    <x v="0"/>
    <x v="0"/>
    <x v="1062"/>
    <x v="0"/>
    <x v="1"/>
    <x v="4"/>
    <x v="0"/>
  </r>
  <r>
    <x v="747"/>
    <x v="1185"/>
    <x v="2"/>
    <x v="1"/>
    <x v="0"/>
    <x v="3"/>
    <x v="0"/>
    <x v="160"/>
    <x v="0"/>
    <x v="2"/>
    <x v="4"/>
    <x v="1"/>
  </r>
  <r>
    <x v="467"/>
    <x v="1186"/>
    <x v="2"/>
    <x v="0"/>
    <x v="2"/>
    <x v="0"/>
    <x v="2"/>
    <x v="871"/>
    <x v="0"/>
    <x v="2"/>
    <x v="0"/>
    <x v="1"/>
  </r>
  <r>
    <x v="758"/>
    <x v="1187"/>
    <x v="2"/>
    <x v="3"/>
    <x v="0"/>
    <x v="1"/>
    <x v="0"/>
    <x v="740"/>
    <x v="1"/>
    <x v="2"/>
    <x v="6"/>
    <x v="0"/>
  </r>
  <r>
    <x v="838"/>
    <x v="1188"/>
    <x v="2"/>
    <x v="2"/>
    <x v="3"/>
    <x v="2"/>
    <x v="3"/>
    <x v="1469"/>
    <x v="0"/>
    <x v="2"/>
    <x v="3"/>
    <x v="1"/>
  </r>
  <r>
    <x v="298"/>
    <x v="1189"/>
    <x v="2"/>
    <x v="2"/>
    <x v="2"/>
    <x v="1"/>
    <x v="2"/>
    <x v="734"/>
    <x v="0"/>
    <x v="3"/>
    <x v="4"/>
    <x v="1"/>
  </r>
  <r>
    <x v="1759"/>
    <x v="1190"/>
    <x v="2"/>
    <x v="1"/>
    <x v="2"/>
    <x v="0"/>
    <x v="2"/>
    <x v="919"/>
    <x v="0"/>
    <x v="2"/>
    <x v="1"/>
    <x v="1"/>
  </r>
  <r>
    <x v="550"/>
    <x v="1191"/>
    <x v="2"/>
    <x v="5"/>
    <x v="2"/>
    <x v="1"/>
    <x v="2"/>
    <x v="297"/>
    <x v="1"/>
    <x v="2"/>
    <x v="0"/>
    <x v="1"/>
  </r>
  <r>
    <x v="563"/>
    <x v="1192"/>
    <x v="2"/>
    <x v="1"/>
    <x v="2"/>
    <x v="1"/>
    <x v="2"/>
    <x v="855"/>
    <x v="1"/>
    <x v="3"/>
    <x v="1"/>
    <x v="1"/>
  </r>
  <r>
    <x v="779"/>
    <x v="1193"/>
    <x v="2"/>
    <x v="0"/>
    <x v="2"/>
    <x v="0"/>
    <x v="2"/>
    <x v="985"/>
    <x v="1"/>
    <x v="3"/>
    <x v="0"/>
    <x v="1"/>
  </r>
  <r>
    <x v="395"/>
    <x v="1194"/>
    <x v="2"/>
    <x v="6"/>
    <x v="2"/>
    <x v="2"/>
    <x v="2"/>
    <x v="931"/>
    <x v="0"/>
    <x v="3"/>
    <x v="4"/>
    <x v="1"/>
  </r>
  <r>
    <x v="913"/>
    <x v="1195"/>
    <x v="2"/>
    <x v="1"/>
    <x v="3"/>
    <x v="0"/>
    <x v="3"/>
    <x v="594"/>
    <x v="1"/>
    <x v="3"/>
    <x v="6"/>
    <x v="1"/>
  </r>
  <r>
    <x v="1543"/>
    <x v="1196"/>
    <x v="2"/>
    <x v="5"/>
    <x v="2"/>
    <x v="2"/>
    <x v="2"/>
    <x v="88"/>
    <x v="1"/>
    <x v="3"/>
    <x v="0"/>
    <x v="1"/>
  </r>
  <r>
    <x v="2032"/>
    <x v="1197"/>
    <x v="2"/>
    <x v="2"/>
    <x v="2"/>
    <x v="1"/>
    <x v="2"/>
    <x v="1282"/>
    <x v="0"/>
    <x v="3"/>
    <x v="5"/>
    <x v="1"/>
  </r>
  <r>
    <x v="927"/>
    <x v="1198"/>
    <x v="2"/>
    <x v="3"/>
    <x v="2"/>
    <x v="2"/>
    <x v="2"/>
    <x v="777"/>
    <x v="1"/>
    <x v="2"/>
    <x v="3"/>
    <x v="1"/>
  </r>
  <r>
    <x v="2400"/>
    <x v="1199"/>
    <x v="2"/>
    <x v="5"/>
    <x v="1"/>
    <x v="2"/>
    <x v="1"/>
    <x v="27"/>
    <x v="1"/>
    <x v="3"/>
    <x v="1"/>
    <x v="1"/>
  </r>
  <r>
    <x v="904"/>
    <x v="1200"/>
    <x v="2"/>
    <x v="0"/>
    <x v="1"/>
    <x v="2"/>
    <x v="1"/>
    <x v="1165"/>
    <x v="1"/>
    <x v="1"/>
    <x v="4"/>
    <x v="0"/>
  </r>
  <r>
    <x v="1397"/>
    <x v="1201"/>
    <x v="2"/>
    <x v="0"/>
    <x v="3"/>
    <x v="3"/>
    <x v="3"/>
    <x v="576"/>
    <x v="0"/>
    <x v="2"/>
    <x v="2"/>
    <x v="1"/>
  </r>
  <r>
    <x v="1291"/>
    <x v="1202"/>
    <x v="2"/>
    <x v="3"/>
    <x v="2"/>
    <x v="1"/>
    <x v="2"/>
    <x v="52"/>
    <x v="0"/>
    <x v="2"/>
    <x v="4"/>
    <x v="1"/>
  </r>
  <r>
    <x v="952"/>
    <x v="1203"/>
    <x v="2"/>
    <x v="3"/>
    <x v="2"/>
    <x v="2"/>
    <x v="2"/>
    <x v="435"/>
    <x v="1"/>
    <x v="3"/>
    <x v="4"/>
    <x v="1"/>
  </r>
  <r>
    <x v="1327"/>
    <x v="1204"/>
    <x v="2"/>
    <x v="5"/>
    <x v="3"/>
    <x v="0"/>
    <x v="3"/>
    <x v="196"/>
    <x v="1"/>
    <x v="3"/>
    <x v="3"/>
    <x v="1"/>
  </r>
  <r>
    <x v="1136"/>
    <x v="1205"/>
    <x v="2"/>
    <x v="0"/>
    <x v="2"/>
    <x v="2"/>
    <x v="2"/>
    <x v="1092"/>
    <x v="1"/>
    <x v="2"/>
    <x v="0"/>
    <x v="1"/>
  </r>
  <r>
    <x v="1771"/>
    <x v="1206"/>
    <x v="2"/>
    <x v="5"/>
    <x v="0"/>
    <x v="0"/>
    <x v="0"/>
    <x v="156"/>
    <x v="1"/>
    <x v="2"/>
    <x v="6"/>
    <x v="1"/>
  </r>
  <r>
    <x v="2232"/>
    <x v="1207"/>
    <x v="2"/>
    <x v="3"/>
    <x v="2"/>
    <x v="1"/>
    <x v="2"/>
    <x v="977"/>
    <x v="0"/>
    <x v="1"/>
    <x v="0"/>
    <x v="1"/>
  </r>
  <r>
    <x v="554"/>
    <x v="1208"/>
    <x v="2"/>
    <x v="5"/>
    <x v="2"/>
    <x v="0"/>
    <x v="2"/>
    <x v="63"/>
    <x v="1"/>
    <x v="3"/>
    <x v="6"/>
    <x v="1"/>
  </r>
  <r>
    <x v="710"/>
    <x v="1209"/>
    <x v="2"/>
    <x v="3"/>
    <x v="2"/>
    <x v="0"/>
    <x v="2"/>
    <x v="772"/>
    <x v="1"/>
    <x v="3"/>
    <x v="6"/>
    <x v="1"/>
  </r>
  <r>
    <x v="505"/>
    <x v="1210"/>
    <x v="2"/>
    <x v="0"/>
    <x v="3"/>
    <x v="1"/>
    <x v="3"/>
    <x v="345"/>
    <x v="1"/>
    <x v="2"/>
    <x v="6"/>
    <x v="1"/>
  </r>
  <r>
    <x v="476"/>
    <x v="1211"/>
    <x v="2"/>
    <x v="7"/>
    <x v="1"/>
    <x v="0"/>
    <x v="1"/>
    <x v="774"/>
    <x v="0"/>
    <x v="3"/>
    <x v="6"/>
    <x v="1"/>
  </r>
  <r>
    <x v="1993"/>
    <x v="1212"/>
    <x v="2"/>
    <x v="4"/>
    <x v="2"/>
    <x v="0"/>
    <x v="2"/>
    <x v="755"/>
    <x v="0"/>
    <x v="2"/>
    <x v="0"/>
    <x v="1"/>
  </r>
  <r>
    <x v="356"/>
    <x v="1213"/>
    <x v="2"/>
    <x v="3"/>
    <x v="2"/>
    <x v="1"/>
    <x v="2"/>
    <x v="553"/>
    <x v="0"/>
    <x v="2"/>
    <x v="6"/>
    <x v="1"/>
  </r>
  <r>
    <x v="947"/>
    <x v="1214"/>
    <x v="2"/>
    <x v="1"/>
    <x v="3"/>
    <x v="1"/>
    <x v="3"/>
    <x v="988"/>
    <x v="0"/>
    <x v="2"/>
    <x v="3"/>
    <x v="1"/>
  </r>
  <r>
    <x v="1255"/>
    <x v="1215"/>
    <x v="2"/>
    <x v="1"/>
    <x v="2"/>
    <x v="1"/>
    <x v="2"/>
    <x v="560"/>
    <x v="1"/>
    <x v="3"/>
    <x v="0"/>
    <x v="1"/>
  </r>
  <r>
    <x v="2076"/>
    <x v="1216"/>
    <x v="2"/>
    <x v="2"/>
    <x v="1"/>
    <x v="3"/>
    <x v="1"/>
    <x v="1367"/>
    <x v="0"/>
    <x v="2"/>
    <x v="0"/>
    <x v="0"/>
  </r>
  <r>
    <x v="1384"/>
    <x v="1217"/>
    <x v="2"/>
    <x v="2"/>
    <x v="2"/>
    <x v="0"/>
    <x v="2"/>
    <x v="965"/>
    <x v="0"/>
    <x v="2"/>
    <x v="6"/>
    <x v="1"/>
  </r>
  <r>
    <x v="155"/>
    <x v="1218"/>
    <x v="2"/>
    <x v="5"/>
    <x v="1"/>
    <x v="2"/>
    <x v="1"/>
    <x v="170"/>
    <x v="1"/>
    <x v="3"/>
    <x v="1"/>
    <x v="1"/>
  </r>
  <r>
    <x v="195"/>
    <x v="1219"/>
    <x v="2"/>
    <x v="5"/>
    <x v="2"/>
    <x v="1"/>
    <x v="2"/>
    <x v="140"/>
    <x v="1"/>
    <x v="3"/>
    <x v="1"/>
    <x v="1"/>
  </r>
  <r>
    <x v="204"/>
    <x v="1220"/>
    <x v="2"/>
    <x v="6"/>
    <x v="2"/>
    <x v="0"/>
    <x v="2"/>
    <x v="762"/>
    <x v="1"/>
    <x v="3"/>
    <x v="4"/>
    <x v="1"/>
  </r>
  <r>
    <x v="905"/>
    <x v="1221"/>
    <x v="2"/>
    <x v="5"/>
    <x v="3"/>
    <x v="2"/>
    <x v="3"/>
    <x v="191"/>
    <x v="1"/>
    <x v="3"/>
    <x v="1"/>
    <x v="1"/>
  </r>
  <r>
    <x v="1914"/>
    <x v="1222"/>
    <x v="2"/>
    <x v="3"/>
    <x v="2"/>
    <x v="2"/>
    <x v="2"/>
    <x v="1064"/>
    <x v="0"/>
    <x v="3"/>
    <x v="4"/>
    <x v="1"/>
  </r>
  <r>
    <x v="841"/>
    <x v="1223"/>
    <x v="2"/>
    <x v="0"/>
    <x v="0"/>
    <x v="2"/>
    <x v="0"/>
    <x v="794"/>
    <x v="0"/>
    <x v="1"/>
    <x v="4"/>
    <x v="0"/>
  </r>
  <r>
    <x v="402"/>
    <x v="1224"/>
    <x v="2"/>
    <x v="6"/>
    <x v="2"/>
    <x v="1"/>
    <x v="2"/>
    <x v="305"/>
    <x v="0"/>
    <x v="2"/>
    <x v="6"/>
    <x v="1"/>
  </r>
  <r>
    <x v="315"/>
    <x v="1225"/>
    <x v="2"/>
    <x v="5"/>
    <x v="1"/>
    <x v="0"/>
    <x v="1"/>
    <x v="27"/>
    <x v="1"/>
    <x v="3"/>
    <x v="6"/>
    <x v="1"/>
  </r>
  <r>
    <x v="2364"/>
    <x v="1226"/>
    <x v="2"/>
    <x v="0"/>
    <x v="2"/>
    <x v="0"/>
    <x v="2"/>
    <x v="887"/>
    <x v="0"/>
    <x v="2"/>
    <x v="4"/>
    <x v="1"/>
  </r>
  <r>
    <x v="728"/>
    <x v="1227"/>
    <x v="2"/>
    <x v="4"/>
    <x v="2"/>
    <x v="1"/>
    <x v="2"/>
    <x v="1448"/>
    <x v="0"/>
    <x v="1"/>
    <x v="5"/>
    <x v="0"/>
  </r>
  <r>
    <x v="851"/>
    <x v="1228"/>
    <x v="2"/>
    <x v="2"/>
    <x v="2"/>
    <x v="2"/>
    <x v="2"/>
    <x v="1111"/>
    <x v="0"/>
    <x v="2"/>
    <x v="6"/>
    <x v="1"/>
  </r>
  <r>
    <x v="745"/>
    <x v="1229"/>
    <x v="2"/>
    <x v="6"/>
    <x v="1"/>
    <x v="2"/>
    <x v="1"/>
    <x v="252"/>
    <x v="0"/>
    <x v="3"/>
    <x v="4"/>
    <x v="1"/>
  </r>
  <r>
    <x v="719"/>
    <x v="1230"/>
    <x v="2"/>
    <x v="4"/>
    <x v="1"/>
    <x v="0"/>
    <x v="1"/>
    <x v="1217"/>
    <x v="0"/>
    <x v="2"/>
    <x v="4"/>
    <x v="0"/>
  </r>
  <r>
    <x v="169"/>
    <x v="1231"/>
    <x v="2"/>
    <x v="1"/>
    <x v="2"/>
    <x v="2"/>
    <x v="2"/>
    <x v="163"/>
    <x v="0"/>
    <x v="3"/>
    <x v="0"/>
    <x v="1"/>
  </r>
  <r>
    <x v="2337"/>
    <x v="1232"/>
    <x v="2"/>
    <x v="5"/>
    <x v="2"/>
    <x v="2"/>
    <x v="2"/>
    <x v="113"/>
    <x v="0"/>
    <x v="2"/>
    <x v="0"/>
    <x v="1"/>
  </r>
  <r>
    <x v="496"/>
    <x v="1233"/>
    <x v="2"/>
    <x v="1"/>
    <x v="1"/>
    <x v="1"/>
    <x v="1"/>
    <x v="100"/>
    <x v="0"/>
    <x v="3"/>
    <x v="1"/>
    <x v="1"/>
  </r>
  <r>
    <x v="1163"/>
    <x v="1234"/>
    <x v="2"/>
    <x v="3"/>
    <x v="3"/>
    <x v="2"/>
    <x v="3"/>
    <x v="654"/>
    <x v="0"/>
    <x v="2"/>
    <x v="3"/>
    <x v="1"/>
  </r>
  <r>
    <x v="2416"/>
    <x v="1235"/>
    <x v="3"/>
    <x v="5"/>
    <x v="2"/>
    <x v="0"/>
    <x v="2"/>
    <x v="63"/>
    <x v="1"/>
    <x v="3"/>
    <x v="0"/>
    <x v="1"/>
  </r>
  <r>
    <x v="91"/>
    <x v="1236"/>
    <x v="3"/>
    <x v="5"/>
    <x v="1"/>
    <x v="0"/>
    <x v="1"/>
    <x v="4"/>
    <x v="1"/>
    <x v="2"/>
    <x v="5"/>
    <x v="1"/>
  </r>
  <r>
    <x v="1272"/>
    <x v="1237"/>
    <x v="3"/>
    <x v="2"/>
    <x v="2"/>
    <x v="1"/>
    <x v="2"/>
    <x v="1348"/>
    <x v="0"/>
    <x v="1"/>
    <x v="1"/>
    <x v="0"/>
  </r>
  <r>
    <x v="1280"/>
    <x v="1238"/>
    <x v="3"/>
    <x v="0"/>
    <x v="3"/>
    <x v="1"/>
    <x v="3"/>
    <x v="1161"/>
    <x v="0"/>
    <x v="2"/>
    <x v="2"/>
    <x v="1"/>
  </r>
  <r>
    <x v="2375"/>
    <x v="1239"/>
    <x v="3"/>
    <x v="5"/>
    <x v="3"/>
    <x v="0"/>
    <x v="3"/>
    <x v="209"/>
    <x v="1"/>
    <x v="2"/>
    <x v="5"/>
    <x v="1"/>
  </r>
  <r>
    <x v="326"/>
    <x v="1240"/>
    <x v="3"/>
    <x v="2"/>
    <x v="2"/>
    <x v="1"/>
    <x v="2"/>
    <x v="1357"/>
    <x v="0"/>
    <x v="2"/>
    <x v="2"/>
    <x v="0"/>
  </r>
  <r>
    <x v="1510"/>
    <x v="1241"/>
    <x v="3"/>
    <x v="3"/>
    <x v="1"/>
    <x v="1"/>
    <x v="1"/>
    <x v="987"/>
    <x v="0"/>
    <x v="1"/>
    <x v="1"/>
    <x v="0"/>
  </r>
  <r>
    <x v="426"/>
    <x v="1242"/>
    <x v="3"/>
    <x v="2"/>
    <x v="3"/>
    <x v="1"/>
    <x v="3"/>
    <x v="1258"/>
    <x v="0"/>
    <x v="2"/>
    <x v="2"/>
    <x v="1"/>
  </r>
  <r>
    <x v="510"/>
    <x v="1243"/>
    <x v="3"/>
    <x v="1"/>
    <x v="3"/>
    <x v="1"/>
    <x v="3"/>
    <x v="430"/>
    <x v="1"/>
    <x v="3"/>
    <x v="5"/>
    <x v="1"/>
  </r>
  <r>
    <x v="1343"/>
    <x v="1244"/>
    <x v="3"/>
    <x v="0"/>
    <x v="2"/>
    <x v="0"/>
    <x v="2"/>
    <x v="1090"/>
    <x v="0"/>
    <x v="2"/>
    <x v="1"/>
    <x v="1"/>
  </r>
  <r>
    <x v="283"/>
    <x v="1245"/>
    <x v="3"/>
    <x v="5"/>
    <x v="3"/>
    <x v="1"/>
    <x v="3"/>
    <x v="95"/>
    <x v="1"/>
    <x v="3"/>
    <x v="0"/>
    <x v="1"/>
  </r>
  <r>
    <x v="255"/>
    <x v="1246"/>
    <x v="3"/>
    <x v="5"/>
    <x v="0"/>
    <x v="0"/>
    <x v="0"/>
    <x v="80"/>
    <x v="1"/>
    <x v="3"/>
    <x v="3"/>
    <x v="1"/>
  </r>
  <r>
    <x v="306"/>
    <x v="1247"/>
    <x v="3"/>
    <x v="2"/>
    <x v="2"/>
    <x v="2"/>
    <x v="2"/>
    <x v="1269"/>
    <x v="0"/>
    <x v="2"/>
    <x v="4"/>
    <x v="1"/>
  </r>
  <r>
    <x v="1952"/>
    <x v="1248"/>
    <x v="3"/>
    <x v="6"/>
    <x v="3"/>
    <x v="0"/>
    <x v="3"/>
    <x v="1166"/>
    <x v="1"/>
    <x v="3"/>
    <x v="5"/>
    <x v="1"/>
  </r>
  <r>
    <x v="97"/>
    <x v="1249"/>
    <x v="3"/>
    <x v="0"/>
    <x v="2"/>
    <x v="0"/>
    <x v="2"/>
    <x v="1290"/>
    <x v="1"/>
    <x v="2"/>
    <x v="1"/>
    <x v="1"/>
  </r>
  <r>
    <x v="576"/>
    <x v="1250"/>
    <x v="3"/>
    <x v="1"/>
    <x v="2"/>
    <x v="2"/>
    <x v="2"/>
    <x v="292"/>
    <x v="1"/>
    <x v="3"/>
    <x v="4"/>
    <x v="1"/>
  </r>
  <r>
    <x v="946"/>
    <x v="1251"/>
    <x v="3"/>
    <x v="2"/>
    <x v="0"/>
    <x v="1"/>
    <x v="0"/>
    <x v="1133"/>
    <x v="1"/>
    <x v="3"/>
    <x v="3"/>
    <x v="0"/>
  </r>
  <r>
    <x v="521"/>
    <x v="1252"/>
    <x v="3"/>
    <x v="3"/>
    <x v="3"/>
    <x v="2"/>
    <x v="3"/>
    <x v="328"/>
    <x v="0"/>
    <x v="3"/>
    <x v="6"/>
    <x v="1"/>
  </r>
  <r>
    <x v="761"/>
    <x v="1253"/>
    <x v="3"/>
    <x v="0"/>
    <x v="2"/>
    <x v="0"/>
    <x v="2"/>
    <x v="712"/>
    <x v="1"/>
    <x v="3"/>
    <x v="1"/>
    <x v="1"/>
  </r>
  <r>
    <x v="1655"/>
    <x v="1254"/>
    <x v="3"/>
    <x v="1"/>
    <x v="2"/>
    <x v="2"/>
    <x v="2"/>
    <x v="526"/>
    <x v="1"/>
    <x v="3"/>
    <x v="5"/>
    <x v="1"/>
  </r>
  <r>
    <x v="1183"/>
    <x v="1255"/>
    <x v="3"/>
    <x v="5"/>
    <x v="2"/>
    <x v="1"/>
    <x v="2"/>
    <x v="209"/>
    <x v="1"/>
    <x v="2"/>
    <x v="3"/>
    <x v="1"/>
  </r>
  <r>
    <x v="934"/>
    <x v="1256"/>
    <x v="3"/>
    <x v="3"/>
    <x v="2"/>
    <x v="1"/>
    <x v="2"/>
    <x v="834"/>
    <x v="0"/>
    <x v="3"/>
    <x v="2"/>
    <x v="1"/>
  </r>
  <r>
    <x v="366"/>
    <x v="1257"/>
    <x v="3"/>
    <x v="5"/>
    <x v="3"/>
    <x v="0"/>
    <x v="3"/>
    <x v="71"/>
    <x v="1"/>
    <x v="3"/>
    <x v="6"/>
    <x v="1"/>
  </r>
  <r>
    <x v="2202"/>
    <x v="1258"/>
    <x v="3"/>
    <x v="0"/>
    <x v="2"/>
    <x v="1"/>
    <x v="2"/>
    <x v="566"/>
    <x v="1"/>
    <x v="1"/>
    <x v="6"/>
    <x v="1"/>
  </r>
  <r>
    <x v="1727"/>
    <x v="1259"/>
    <x v="3"/>
    <x v="0"/>
    <x v="2"/>
    <x v="0"/>
    <x v="2"/>
    <x v="591"/>
    <x v="0"/>
    <x v="3"/>
    <x v="2"/>
    <x v="1"/>
  </r>
  <r>
    <x v="1316"/>
    <x v="1260"/>
    <x v="3"/>
    <x v="1"/>
    <x v="3"/>
    <x v="1"/>
    <x v="3"/>
    <x v="503"/>
    <x v="0"/>
    <x v="2"/>
    <x v="2"/>
    <x v="1"/>
  </r>
  <r>
    <x v="71"/>
    <x v="1261"/>
    <x v="3"/>
    <x v="5"/>
    <x v="3"/>
    <x v="0"/>
    <x v="3"/>
    <x v="108"/>
    <x v="1"/>
    <x v="3"/>
    <x v="4"/>
    <x v="1"/>
  </r>
  <r>
    <x v="1845"/>
    <x v="1262"/>
    <x v="3"/>
    <x v="5"/>
    <x v="2"/>
    <x v="0"/>
    <x v="2"/>
    <x v="146"/>
    <x v="1"/>
    <x v="2"/>
    <x v="3"/>
    <x v="1"/>
  </r>
  <r>
    <x v="1853"/>
    <x v="1263"/>
    <x v="3"/>
    <x v="1"/>
    <x v="2"/>
    <x v="2"/>
    <x v="2"/>
    <x v="652"/>
    <x v="1"/>
    <x v="2"/>
    <x v="6"/>
    <x v="1"/>
  </r>
  <r>
    <x v="698"/>
    <x v="1264"/>
    <x v="3"/>
    <x v="3"/>
    <x v="2"/>
    <x v="3"/>
    <x v="2"/>
    <x v="795"/>
    <x v="1"/>
    <x v="2"/>
    <x v="0"/>
    <x v="1"/>
  </r>
  <r>
    <x v="668"/>
    <x v="1265"/>
    <x v="3"/>
    <x v="0"/>
    <x v="2"/>
    <x v="2"/>
    <x v="2"/>
    <x v="611"/>
    <x v="0"/>
    <x v="3"/>
    <x v="2"/>
    <x v="1"/>
  </r>
  <r>
    <x v="1475"/>
    <x v="1266"/>
    <x v="3"/>
    <x v="5"/>
    <x v="2"/>
    <x v="1"/>
    <x v="2"/>
    <x v="4"/>
    <x v="1"/>
    <x v="2"/>
    <x v="1"/>
    <x v="1"/>
  </r>
  <r>
    <x v="788"/>
    <x v="1267"/>
    <x v="3"/>
    <x v="2"/>
    <x v="2"/>
    <x v="0"/>
    <x v="2"/>
    <x v="989"/>
    <x v="0"/>
    <x v="1"/>
    <x v="6"/>
    <x v="1"/>
  </r>
  <r>
    <x v="1217"/>
    <x v="1268"/>
    <x v="3"/>
    <x v="1"/>
    <x v="1"/>
    <x v="0"/>
    <x v="1"/>
    <x v="282"/>
    <x v="0"/>
    <x v="2"/>
    <x v="1"/>
    <x v="1"/>
  </r>
  <r>
    <x v="2180"/>
    <x v="1269"/>
    <x v="3"/>
    <x v="5"/>
    <x v="2"/>
    <x v="3"/>
    <x v="2"/>
    <x v="191"/>
    <x v="1"/>
    <x v="3"/>
    <x v="1"/>
    <x v="1"/>
  </r>
  <r>
    <x v="1969"/>
    <x v="1270"/>
    <x v="3"/>
    <x v="5"/>
    <x v="2"/>
    <x v="1"/>
    <x v="2"/>
    <x v="65"/>
    <x v="0"/>
    <x v="2"/>
    <x v="6"/>
    <x v="1"/>
  </r>
  <r>
    <x v="1044"/>
    <x v="1271"/>
    <x v="3"/>
    <x v="6"/>
    <x v="3"/>
    <x v="1"/>
    <x v="3"/>
    <x v="560"/>
    <x v="1"/>
    <x v="3"/>
    <x v="4"/>
    <x v="1"/>
  </r>
  <r>
    <x v="660"/>
    <x v="1272"/>
    <x v="3"/>
    <x v="0"/>
    <x v="2"/>
    <x v="1"/>
    <x v="2"/>
    <x v="539"/>
    <x v="0"/>
    <x v="2"/>
    <x v="5"/>
    <x v="1"/>
  </r>
  <r>
    <x v="722"/>
    <x v="1273"/>
    <x v="3"/>
    <x v="1"/>
    <x v="3"/>
    <x v="0"/>
    <x v="3"/>
    <x v="500"/>
    <x v="1"/>
    <x v="3"/>
    <x v="5"/>
    <x v="1"/>
  </r>
  <r>
    <x v="2049"/>
    <x v="1274"/>
    <x v="3"/>
    <x v="0"/>
    <x v="2"/>
    <x v="0"/>
    <x v="2"/>
    <x v="1339"/>
    <x v="0"/>
    <x v="1"/>
    <x v="1"/>
    <x v="0"/>
  </r>
  <r>
    <x v="1248"/>
    <x v="1275"/>
    <x v="3"/>
    <x v="6"/>
    <x v="2"/>
    <x v="0"/>
    <x v="2"/>
    <x v="637"/>
    <x v="0"/>
    <x v="1"/>
    <x v="0"/>
    <x v="1"/>
  </r>
  <r>
    <x v="2100"/>
    <x v="1276"/>
    <x v="3"/>
    <x v="5"/>
    <x v="3"/>
    <x v="1"/>
    <x v="3"/>
    <x v="163"/>
    <x v="0"/>
    <x v="2"/>
    <x v="0"/>
    <x v="1"/>
  </r>
  <r>
    <x v="1888"/>
    <x v="1277"/>
    <x v="3"/>
    <x v="3"/>
    <x v="2"/>
    <x v="1"/>
    <x v="2"/>
    <x v="839"/>
    <x v="0"/>
    <x v="3"/>
    <x v="4"/>
    <x v="1"/>
  </r>
  <r>
    <x v="725"/>
    <x v="1278"/>
    <x v="3"/>
    <x v="3"/>
    <x v="3"/>
    <x v="2"/>
    <x v="3"/>
    <x v="1317"/>
    <x v="0"/>
    <x v="0"/>
    <x v="4"/>
    <x v="1"/>
  </r>
  <r>
    <x v="193"/>
    <x v="1279"/>
    <x v="3"/>
    <x v="4"/>
    <x v="3"/>
    <x v="0"/>
    <x v="3"/>
    <x v="1474"/>
    <x v="0"/>
    <x v="1"/>
    <x v="6"/>
    <x v="0"/>
  </r>
  <r>
    <x v="16"/>
    <x v="1280"/>
    <x v="3"/>
    <x v="3"/>
    <x v="2"/>
    <x v="2"/>
    <x v="2"/>
    <x v="246"/>
    <x v="0"/>
    <x v="3"/>
    <x v="4"/>
    <x v="1"/>
  </r>
  <r>
    <x v="107"/>
    <x v="1281"/>
    <x v="3"/>
    <x v="4"/>
    <x v="3"/>
    <x v="0"/>
    <x v="3"/>
    <x v="1022"/>
    <x v="0"/>
    <x v="2"/>
    <x v="0"/>
    <x v="1"/>
  </r>
  <r>
    <x v="1339"/>
    <x v="1282"/>
    <x v="3"/>
    <x v="5"/>
    <x v="2"/>
    <x v="1"/>
    <x v="2"/>
    <x v="67"/>
    <x v="1"/>
    <x v="3"/>
    <x v="0"/>
    <x v="1"/>
  </r>
  <r>
    <x v="54"/>
    <x v="1283"/>
    <x v="3"/>
    <x v="1"/>
    <x v="2"/>
    <x v="1"/>
    <x v="2"/>
    <x v="577"/>
    <x v="0"/>
    <x v="2"/>
    <x v="1"/>
    <x v="1"/>
  </r>
  <r>
    <x v="438"/>
    <x v="1284"/>
    <x v="3"/>
    <x v="0"/>
    <x v="2"/>
    <x v="3"/>
    <x v="2"/>
    <x v="857"/>
    <x v="0"/>
    <x v="3"/>
    <x v="1"/>
    <x v="1"/>
  </r>
  <r>
    <x v="741"/>
    <x v="1285"/>
    <x v="3"/>
    <x v="5"/>
    <x v="2"/>
    <x v="1"/>
    <x v="2"/>
    <x v="63"/>
    <x v="1"/>
    <x v="3"/>
    <x v="6"/>
    <x v="1"/>
  </r>
  <r>
    <x v="502"/>
    <x v="1286"/>
    <x v="3"/>
    <x v="0"/>
    <x v="2"/>
    <x v="0"/>
    <x v="2"/>
    <x v="346"/>
    <x v="0"/>
    <x v="2"/>
    <x v="5"/>
    <x v="1"/>
  </r>
  <r>
    <x v="1938"/>
    <x v="1287"/>
    <x v="3"/>
    <x v="1"/>
    <x v="3"/>
    <x v="0"/>
    <x v="3"/>
    <x v="377"/>
    <x v="0"/>
    <x v="2"/>
    <x v="5"/>
    <x v="1"/>
  </r>
  <r>
    <x v="2246"/>
    <x v="1288"/>
    <x v="3"/>
    <x v="0"/>
    <x v="1"/>
    <x v="0"/>
    <x v="1"/>
    <x v="589"/>
    <x v="0"/>
    <x v="3"/>
    <x v="6"/>
    <x v="1"/>
  </r>
  <r>
    <x v="1493"/>
    <x v="1289"/>
    <x v="3"/>
    <x v="5"/>
    <x v="2"/>
    <x v="0"/>
    <x v="2"/>
    <x v="23"/>
    <x v="0"/>
    <x v="2"/>
    <x v="5"/>
    <x v="1"/>
  </r>
  <r>
    <x v="286"/>
    <x v="1290"/>
    <x v="3"/>
    <x v="0"/>
    <x v="2"/>
    <x v="0"/>
    <x v="2"/>
    <x v="961"/>
    <x v="1"/>
    <x v="2"/>
    <x v="6"/>
    <x v="1"/>
  </r>
  <r>
    <x v="1958"/>
    <x v="1291"/>
    <x v="3"/>
    <x v="0"/>
    <x v="2"/>
    <x v="3"/>
    <x v="2"/>
    <x v="785"/>
    <x v="1"/>
    <x v="3"/>
    <x v="0"/>
    <x v="1"/>
  </r>
  <r>
    <x v="2123"/>
    <x v="1292"/>
    <x v="3"/>
    <x v="2"/>
    <x v="2"/>
    <x v="0"/>
    <x v="2"/>
    <x v="710"/>
    <x v="0"/>
    <x v="3"/>
    <x v="3"/>
    <x v="1"/>
  </r>
  <r>
    <x v="2089"/>
    <x v="1293"/>
    <x v="3"/>
    <x v="0"/>
    <x v="1"/>
    <x v="2"/>
    <x v="1"/>
    <x v="972"/>
    <x v="0"/>
    <x v="0"/>
    <x v="3"/>
    <x v="0"/>
  </r>
  <r>
    <x v="2302"/>
    <x v="1294"/>
    <x v="3"/>
    <x v="5"/>
    <x v="2"/>
    <x v="0"/>
    <x v="2"/>
    <x v="258"/>
    <x v="1"/>
    <x v="2"/>
    <x v="0"/>
    <x v="1"/>
  </r>
  <r>
    <x v="2115"/>
    <x v="1295"/>
    <x v="3"/>
    <x v="6"/>
    <x v="2"/>
    <x v="1"/>
    <x v="2"/>
    <x v="326"/>
    <x v="0"/>
    <x v="2"/>
    <x v="3"/>
    <x v="1"/>
  </r>
  <r>
    <x v="2432"/>
    <x v="1296"/>
    <x v="3"/>
    <x v="0"/>
    <x v="2"/>
    <x v="2"/>
    <x v="2"/>
    <x v="760"/>
    <x v="0"/>
    <x v="2"/>
    <x v="6"/>
    <x v="1"/>
  </r>
  <r>
    <x v="5"/>
    <x v="1297"/>
    <x v="3"/>
    <x v="3"/>
    <x v="2"/>
    <x v="1"/>
    <x v="2"/>
    <x v="643"/>
    <x v="1"/>
    <x v="3"/>
    <x v="1"/>
    <x v="1"/>
  </r>
  <r>
    <x v="2269"/>
    <x v="1298"/>
    <x v="3"/>
    <x v="6"/>
    <x v="3"/>
    <x v="2"/>
    <x v="3"/>
    <x v="840"/>
    <x v="1"/>
    <x v="3"/>
    <x v="3"/>
    <x v="1"/>
  </r>
  <r>
    <x v="291"/>
    <x v="1299"/>
    <x v="3"/>
    <x v="3"/>
    <x v="0"/>
    <x v="2"/>
    <x v="0"/>
    <x v="234"/>
    <x v="1"/>
    <x v="3"/>
    <x v="0"/>
    <x v="1"/>
  </r>
  <r>
    <x v="492"/>
    <x v="1300"/>
    <x v="3"/>
    <x v="0"/>
    <x v="2"/>
    <x v="1"/>
    <x v="2"/>
    <x v="1034"/>
    <x v="0"/>
    <x v="2"/>
    <x v="1"/>
    <x v="1"/>
  </r>
  <r>
    <x v="679"/>
    <x v="1301"/>
    <x v="3"/>
    <x v="2"/>
    <x v="2"/>
    <x v="0"/>
    <x v="2"/>
    <x v="1403"/>
    <x v="1"/>
    <x v="2"/>
    <x v="2"/>
    <x v="0"/>
  </r>
  <r>
    <x v="1944"/>
    <x v="1302"/>
    <x v="3"/>
    <x v="5"/>
    <x v="2"/>
    <x v="2"/>
    <x v="2"/>
    <x v="138"/>
    <x v="1"/>
    <x v="3"/>
    <x v="0"/>
    <x v="1"/>
  </r>
  <r>
    <x v="1014"/>
    <x v="1303"/>
    <x v="3"/>
    <x v="4"/>
    <x v="2"/>
    <x v="1"/>
    <x v="2"/>
    <x v="754"/>
    <x v="0"/>
    <x v="2"/>
    <x v="0"/>
    <x v="1"/>
  </r>
  <r>
    <x v="2066"/>
    <x v="1304"/>
    <x v="3"/>
    <x v="2"/>
    <x v="3"/>
    <x v="1"/>
    <x v="3"/>
    <x v="949"/>
    <x v="1"/>
    <x v="2"/>
    <x v="4"/>
    <x v="1"/>
  </r>
  <r>
    <x v="2394"/>
    <x v="1305"/>
    <x v="3"/>
    <x v="0"/>
    <x v="2"/>
    <x v="2"/>
    <x v="2"/>
    <x v="923"/>
    <x v="1"/>
    <x v="3"/>
    <x v="1"/>
    <x v="1"/>
  </r>
  <r>
    <x v="1839"/>
    <x v="1306"/>
    <x v="3"/>
    <x v="1"/>
    <x v="2"/>
    <x v="1"/>
    <x v="2"/>
    <x v="894"/>
    <x v="0"/>
    <x v="2"/>
    <x v="4"/>
    <x v="1"/>
  </r>
  <r>
    <x v="1956"/>
    <x v="1307"/>
    <x v="3"/>
    <x v="7"/>
    <x v="1"/>
    <x v="2"/>
    <x v="1"/>
    <x v="632"/>
    <x v="0"/>
    <x v="2"/>
    <x v="3"/>
    <x v="1"/>
  </r>
  <r>
    <x v="2461"/>
    <x v="1308"/>
    <x v="3"/>
    <x v="5"/>
    <x v="3"/>
    <x v="3"/>
    <x v="3"/>
    <x v="21"/>
    <x v="0"/>
    <x v="2"/>
    <x v="4"/>
    <x v="1"/>
  </r>
  <r>
    <x v="1066"/>
    <x v="1309"/>
    <x v="3"/>
    <x v="0"/>
    <x v="2"/>
    <x v="1"/>
    <x v="2"/>
    <x v="807"/>
    <x v="0"/>
    <x v="3"/>
    <x v="4"/>
    <x v="1"/>
  </r>
  <r>
    <x v="911"/>
    <x v="1310"/>
    <x v="3"/>
    <x v="5"/>
    <x v="2"/>
    <x v="1"/>
    <x v="2"/>
    <x v="162"/>
    <x v="1"/>
    <x v="2"/>
    <x v="5"/>
    <x v="1"/>
  </r>
  <r>
    <x v="1033"/>
    <x v="1311"/>
    <x v="3"/>
    <x v="5"/>
    <x v="2"/>
    <x v="0"/>
    <x v="2"/>
    <x v="106"/>
    <x v="0"/>
    <x v="3"/>
    <x v="4"/>
    <x v="1"/>
  </r>
  <r>
    <x v="1721"/>
    <x v="1312"/>
    <x v="3"/>
    <x v="1"/>
    <x v="2"/>
    <x v="0"/>
    <x v="2"/>
    <x v="536"/>
    <x v="1"/>
    <x v="2"/>
    <x v="2"/>
    <x v="1"/>
  </r>
  <r>
    <x v="468"/>
    <x v="1313"/>
    <x v="3"/>
    <x v="3"/>
    <x v="1"/>
    <x v="0"/>
    <x v="1"/>
    <x v="282"/>
    <x v="1"/>
    <x v="3"/>
    <x v="5"/>
    <x v="1"/>
  </r>
  <r>
    <x v="1213"/>
    <x v="1314"/>
    <x v="3"/>
    <x v="4"/>
    <x v="2"/>
    <x v="0"/>
    <x v="2"/>
    <x v="1293"/>
    <x v="0"/>
    <x v="2"/>
    <x v="0"/>
    <x v="1"/>
  </r>
  <r>
    <x v="2186"/>
    <x v="1315"/>
    <x v="3"/>
    <x v="1"/>
    <x v="2"/>
    <x v="1"/>
    <x v="2"/>
    <x v="499"/>
    <x v="0"/>
    <x v="3"/>
    <x v="1"/>
    <x v="1"/>
  </r>
  <r>
    <x v="1079"/>
    <x v="1316"/>
    <x v="3"/>
    <x v="6"/>
    <x v="2"/>
    <x v="1"/>
    <x v="2"/>
    <x v="191"/>
    <x v="0"/>
    <x v="3"/>
    <x v="6"/>
    <x v="1"/>
  </r>
  <r>
    <x v="588"/>
    <x v="1317"/>
    <x v="3"/>
    <x v="4"/>
    <x v="2"/>
    <x v="1"/>
    <x v="2"/>
    <x v="1308"/>
    <x v="0"/>
    <x v="2"/>
    <x v="4"/>
    <x v="0"/>
  </r>
  <r>
    <x v="2106"/>
    <x v="1318"/>
    <x v="3"/>
    <x v="0"/>
    <x v="1"/>
    <x v="2"/>
    <x v="1"/>
    <x v="720"/>
    <x v="1"/>
    <x v="3"/>
    <x v="4"/>
    <x v="1"/>
  </r>
  <r>
    <x v="474"/>
    <x v="1319"/>
    <x v="3"/>
    <x v="1"/>
    <x v="2"/>
    <x v="0"/>
    <x v="2"/>
    <x v="449"/>
    <x v="0"/>
    <x v="3"/>
    <x v="2"/>
    <x v="1"/>
  </r>
  <r>
    <x v="1336"/>
    <x v="1320"/>
    <x v="3"/>
    <x v="0"/>
    <x v="2"/>
    <x v="1"/>
    <x v="2"/>
    <x v="1032"/>
    <x v="0"/>
    <x v="1"/>
    <x v="6"/>
    <x v="1"/>
  </r>
  <r>
    <x v="2286"/>
    <x v="1321"/>
    <x v="3"/>
    <x v="2"/>
    <x v="2"/>
    <x v="0"/>
    <x v="2"/>
    <x v="1381"/>
    <x v="1"/>
    <x v="1"/>
    <x v="2"/>
    <x v="0"/>
  </r>
  <r>
    <x v="1319"/>
    <x v="1322"/>
    <x v="3"/>
    <x v="5"/>
    <x v="3"/>
    <x v="2"/>
    <x v="3"/>
    <x v="170"/>
    <x v="1"/>
    <x v="3"/>
    <x v="6"/>
    <x v="1"/>
  </r>
  <r>
    <x v="8"/>
    <x v="1323"/>
    <x v="3"/>
    <x v="1"/>
    <x v="2"/>
    <x v="2"/>
    <x v="2"/>
    <x v="428"/>
    <x v="0"/>
    <x v="2"/>
    <x v="0"/>
    <x v="1"/>
  </r>
  <r>
    <x v="1763"/>
    <x v="1324"/>
    <x v="3"/>
    <x v="2"/>
    <x v="1"/>
    <x v="0"/>
    <x v="1"/>
    <x v="513"/>
    <x v="1"/>
    <x v="3"/>
    <x v="1"/>
    <x v="1"/>
  </r>
  <r>
    <x v="1833"/>
    <x v="1325"/>
    <x v="3"/>
    <x v="2"/>
    <x v="2"/>
    <x v="2"/>
    <x v="2"/>
    <x v="1110"/>
    <x v="0"/>
    <x v="3"/>
    <x v="2"/>
    <x v="1"/>
  </r>
  <r>
    <x v="100"/>
    <x v="1326"/>
    <x v="3"/>
    <x v="3"/>
    <x v="2"/>
    <x v="2"/>
    <x v="2"/>
    <x v="117"/>
    <x v="1"/>
    <x v="3"/>
    <x v="2"/>
    <x v="1"/>
  </r>
  <r>
    <x v="1436"/>
    <x v="1327"/>
    <x v="3"/>
    <x v="0"/>
    <x v="2"/>
    <x v="0"/>
    <x v="2"/>
    <x v="97"/>
    <x v="0"/>
    <x v="2"/>
    <x v="2"/>
    <x v="1"/>
  </r>
  <r>
    <x v="556"/>
    <x v="1328"/>
    <x v="3"/>
    <x v="4"/>
    <x v="1"/>
    <x v="3"/>
    <x v="1"/>
    <x v="997"/>
    <x v="0"/>
    <x v="1"/>
    <x v="2"/>
    <x v="0"/>
  </r>
  <r>
    <x v="481"/>
    <x v="1329"/>
    <x v="3"/>
    <x v="2"/>
    <x v="2"/>
    <x v="0"/>
    <x v="2"/>
    <x v="823"/>
    <x v="1"/>
    <x v="2"/>
    <x v="5"/>
    <x v="1"/>
  </r>
  <r>
    <x v="1037"/>
    <x v="1330"/>
    <x v="3"/>
    <x v="5"/>
    <x v="3"/>
    <x v="2"/>
    <x v="3"/>
    <x v="264"/>
    <x v="1"/>
    <x v="3"/>
    <x v="5"/>
    <x v="1"/>
  </r>
  <r>
    <x v="2019"/>
    <x v="1331"/>
    <x v="3"/>
    <x v="6"/>
    <x v="1"/>
    <x v="1"/>
    <x v="1"/>
    <x v="150"/>
    <x v="0"/>
    <x v="3"/>
    <x v="2"/>
    <x v="1"/>
  </r>
  <r>
    <x v="757"/>
    <x v="1332"/>
    <x v="3"/>
    <x v="2"/>
    <x v="3"/>
    <x v="1"/>
    <x v="3"/>
    <x v="1046"/>
    <x v="1"/>
    <x v="3"/>
    <x v="3"/>
    <x v="1"/>
  </r>
  <r>
    <x v="973"/>
    <x v="1333"/>
    <x v="3"/>
    <x v="5"/>
    <x v="3"/>
    <x v="1"/>
    <x v="3"/>
    <x v="19"/>
    <x v="1"/>
    <x v="2"/>
    <x v="4"/>
    <x v="1"/>
  </r>
  <r>
    <x v="1087"/>
    <x v="1334"/>
    <x v="3"/>
    <x v="0"/>
    <x v="3"/>
    <x v="1"/>
    <x v="3"/>
    <x v="1192"/>
    <x v="0"/>
    <x v="3"/>
    <x v="0"/>
    <x v="1"/>
  </r>
  <r>
    <x v="1408"/>
    <x v="1335"/>
    <x v="3"/>
    <x v="5"/>
    <x v="3"/>
    <x v="1"/>
    <x v="3"/>
    <x v="91"/>
    <x v="1"/>
    <x v="2"/>
    <x v="0"/>
    <x v="1"/>
  </r>
  <r>
    <x v="1075"/>
    <x v="1336"/>
    <x v="3"/>
    <x v="0"/>
    <x v="2"/>
    <x v="2"/>
    <x v="2"/>
    <x v="897"/>
    <x v="0"/>
    <x v="3"/>
    <x v="6"/>
    <x v="1"/>
  </r>
  <r>
    <x v="1276"/>
    <x v="1337"/>
    <x v="3"/>
    <x v="5"/>
    <x v="0"/>
    <x v="0"/>
    <x v="0"/>
    <x v="95"/>
    <x v="1"/>
    <x v="3"/>
    <x v="0"/>
    <x v="1"/>
  </r>
  <r>
    <x v="708"/>
    <x v="1338"/>
    <x v="3"/>
    <x v="3"/>
    <x v="1"/>
    <x v="2"/>
    <x v="1"/>
    <x v="735"/>
    <x v="0"/>
    <x v="3"/>
    <x v="1"/>
    <x v="1"/>
  </r>
  <r>
    <x v="401"/>
    <x v="1339"/>
    <x v="3"/>
    <x v="5"/>
    <x v="2"/>
    <x v="1"/>
    <x v="2"/>
    <x v="82"/>
    <x v="0"/>
    <x v="3"/>
    <x v="1"/>
    <x v="1"/>
  </r>
  <r>
    <x v="987"/>
    <x v="1340"/>
    <x v="3"/>
    <x v="0"/>
    <x v="2"/>
    <x v="2"/>
    <x v="2"/>
    <x v="1315"/>
    <x v="1"/>
    <x v="2"/>
    <x v="4"/>
    <x v="0"/>
  </r>
  <r>
    <x v="2372"/>
    <x v="1341"/>
    <x v="3"/>
    <x v="5"/>
    <x v="2"/>
    <x v="1"/>
    <x v="2"/>
    <x v="136"/>
    <x v="1"/>
    <x v="3"/>
    <x v="0"/>
    <x v="1"/>
  </r>
  <r>
    <x v="178"/>
    <x v="1342"/>
    <x v="3"/>
    <x v="0"/>
    <x v="3"/>
    <x v="2"/>
    <x v="3"/>
    <x v="1226"/>
    <x v="0"/>
    <x v="2"/>
    <x v="4"/>
    <x v="1"/>
  </r>
  <r>
    <x v="1584"/>
    <x v="1343"/>
    <x v="3"/>
    <x v="6"/>
    <x v="2"/>
    <x v="2"/>
    <x v="2"/>
    <x v="229"/>
    <x v="0"/>
    <x v="3"/>
    <x v="3"/>
    <x v="1"/>
  </r>
  <r>
    <x v="46"/>
    <x v="1344"/>
    <x v="3"/>
    <x v="1"/>
    <x v="0"/>
    <x v="2"/>
    <x v="0"/>
    <x v="244"/>
    <x v="0"/>
    <x v="2"/>
    <x v="1"/>
    <x v="1"/>
  </r>
  <r>
    <x v="1130"/>
    <x v="1345"/>
    <x v="3"/>
    <x v="5"/>
    <x v="2"/>
    <x v="0"/>
    <x v="2"/>
    <x v="69"/>
    <x v="1"/>
    <x v="3"/>
    <x v="0"/>
    <x v="1"/>
  </r>
  <r>
    <x v="1812"/>
    <x v="1346"/>
    <x v="3"/>
    <x v="5"/>
    <x v="2"/>
    <x v="2"/>
    <x v="2"/>
    <x v="63"/>
    <x v="0"/>
    <x v="2"/>
    <x v="4"/>
    <x v="1"/>
  </r>
  <r>
    <x v="912"/>
    <x v="1347"/>
    <x v="3"/>
    <x v="5"/>
    <x v="2"/>
    <x v="0"/>
    <x v="2"/>
    <x v="45"/>
    <x v="1"/>
    <x v="2"/>
    <x v="4"/>
    <x v="1"/>
  </r>
  <r>
    <x v="2236"/>
    <x v="1348"/>
    <x v="3"/>
    <x v="2"/>
    <x v="2"/>
    <x v="1"/>
    <x v="2"/>
    <x v="1358"/>
    <x v="0"/>
    <x v="2"/>
    <x v="4"/>
    <x v="0"/>
  </r>
  <r>
    <x v="2195"/>
    <x v="1349"/>
    <x v="3"/>
    <x v="3"/>
    <x v="2"/>
    <x v="2"/>
    <x v="2"/>
    <x v="466"/>
    <x v="0"/>
    <x v="3"/>
    <x v="6"/>
    <x v="1"/>
  </r>
  <r>
    <x v="1525"/>
    <x v="1350"/>
    <x v="3"/>
    <x v="5"/>
    <x v="2"/>
    <x v="2"/>
    <x v="2"/>
    <x v="144"/>
    <x v="1"/>
    <x v="3"/>
    <x v="3"/>
    <x v="1"/>
  </r>
  <r>
    <x v="39"/>
    <x v="1351"/>
    <x v="3"/>
    <x v="0"/>
    <x v="1"/>
    <x v="0"/>
    <x v="1"/>
    <x v="830"/>
    <x v="0"/>
    <x v="2"/>
    <x v="0"/>
    <x v="1"/>
  </r>
  <r>
    <x v="2208"/>
    <x v="1352"/>
    <x v="3"/>
    <x v="3"/>
    <x v="1"/>
    <x v="0"/>
    <x v="1"/>
    <x v="1019"/>
    <x v="0"/>
    <x v="2"/>
    <x v="1"/>
    <x v="0"/>
  </r>
  <r>
    <x v="387"/>
    <x v="1353"/>
    <x v="3"/>
    <x v="5"/>
    <x v="3"/>
    <x v="0"/>
    <x v="3"/>
    <x v="77"/>
    <x v="1"/>
    <x v="3"/>
    <x v="1"/>
    <x v="1"/>
  </r>
  <r>
    <x v="189"/>
    <x v="1354"/>
    <x v="3"/>
    <x v="5"/>
    <x v="2"/>
    <x v="0"/>
    <x v="2"/>
    <x v="206"/>
    <x v="1"/>
    <x v="3"/>
    <x v="6"/>
    <x v="1"/>
  </r>
  <r>
    <x v="2219"/>
    <x v="1355"/>
    <x v="3"/>
    <x v="1"/>
    <x v="2"/>
    <x v="1"/>
    <x v="2"/>
    <x v="396"/>
    <x v="0"/>
    <x v="3"/>
    <x v="4"/>
    <x v="1"/>
  </r>
  <r>
    <x v="1004"/>
    <x v="1356"/>
    <x v="3"/>
    <x v="5"/>
    <x v="3"/>
    <x v="2"/>
    <x v="3"/>
    <x v="209"/>
    <x v="0"/>
    <x v="3"/>
    <x v="0"/>
    <x v="1"/>
  </r>
  <r>
    <x v="1147"/>
    <x v="1357"/>
    <x v="3"/>
    <x v="2"/>
    <x v="3"/>
    <x v="1"/>
    <x v="3"/>
    <x v="1449"/>
    <x v="0"/>
    <x v="2"/>
    <x v="2"/>
    <x v="1"/>
  </r>
  <r>
    <x v="1594"/>
    <x v="1358"/>
    <x v="3"/>
    <x v="6"/>
    <x v="1"/>
    <x v="3"/>
    <x v="1"/>
    <x v="124"/>
    <x v="1"/>
    <x v="1"/>
    <x v="6"/>
    <x v="1"/>
  </r>
  <r>
    <x v="489"/>
    <x v="1359"/>
    <x v="3"/>
    <x v="4"/>
    <x v="2"/>
    <x v="2"/>
    <x v="2"/>
    <x v="1378"/>
    <x v="0"/>
    <x v="1"/>
    <x v="4"/>
    <x v="0"/>
  </r>
  <r>
    <x v="2476"/>
    <x v="1360"/>
    <x v="3"/>
    <x v="4"/>
    <x v="1"/>
    <x v="0"/>
    <x v="1"/>
    <x v="1102"/>
    <x v="0"/>
    <x v="1"/>
    <x v="1"/>
    <x v="0"/>
  </r>
  <r>
    <x v="239"/>
    <x v="1361"/>
    <x v="3"/>
    <x v="5"/>
    <x v="1"/>
    <x v="2"/>
    <x v="1"/>
    <x v="142"/>
    <x v="1"/>
    <x v="3"/>
    <x v="3"/>
    <x v="1"/>
  </r>
  <r>
    <x v="2082"/>
    <x v="1361"/>
    <x v="3"/>
    <x v="1"/>
    <x v="2"/>
    <x v="0"/>
    <x v="2"/>
    <x v="283"/>
    <x v="0"/>
    <x v="3"/>
    <x v="3"/>
    <x v="1"/>
  </r>
  <r>
    <x v="2397"/>
    <x v="1362"/>
    <x v="3"/>
    <x v="6"/>
    <x v="2"/>
    <x v="0"/>
    <x v="2"/>
    <x v="348"/>
    <x v="1"/>
    <x v="3"/>
    <x v="6"/>
    <x v="1"/>
  </r>
  <r>
    <x v="2196"/>
    <x v="1363"/>
    <x v="3"/>
    <x v="0"/>
    <x v="3"/>
    <x v="2"/>
    <x v="3"/>
    <x v="873"/>
    <x v="0"/>
    <x v="3"/>
    <x v="6"/>
    <x v="1"/>
  </r>
  <r>
    <x v="256"/>
    <x v="1364"/>
    <x v="3"/>
    <x v="0"/>
    <x v="2"/>
    <x v="3"/>
    <x v="2"/>
    <x v="945"/>
    <x v="0"/>
    <x v="2"/>
    <x v="1"/>
    <x v="1"/>
  </r>
  <r>
    <x v="1650"/>
    <x v="1365"/>
    <x v="3"/>
    <x v="5"/>
    <x v="2"/>
    <x v="1"/>
    <x v="2"/>
    <x v="56"/>
    <x v="1"/>
    <x v="3"/>
    <x v="0"/>
    <x v="1"/>
  </r>
  <r>
    <x v="173"/>
    <x v="1366"/>
    <x v="3"/>
    <x v="5"/>
    <x v="1"/>
    <x v="0"/>
    <x v="1"/>
    <x v="19"/>
    <x v="0"/>
    <x v="2"/>
    <x v="1"/>
    <x v="1"/>
  </r>
  <r>
    <x v="1547"/>
    <x v="1367"/>
    <x v="3"/>
    <x v="0"/>
    <x v="2"/>
    <x v="0"/>
    <x v="2"/>
    <x v="238"/>
    <x v="0"/>
    <x v="2"/>
    <x v="5"/>
    <x v="1"/>
  </r>
  <r>
    <x v="1578"/>
    <x v="1368"/>
    <x v="3"/>
    <x v="0"/>
    <x v="2"/>
    <x v="1"/>
    <x v="2"/>
    <x v="803"/>
    <x v="0"/>
    <x v="2"/>
    <x v="0"/>
    <x v="1"/>
  </r>
  <r>
    <x v="1061"/>
    <x v="1369"/>
    <x v="3"/>
    <x v="2"/>
    <x v="2"/>
    <x v="0"/>
    <x v="2"/>
    <x v="873"/>
    <x v="0"/>
    <x v="3"/>
    <x v="5"/>
    <x v="1"/>
  </r>
  <r>
    <x v="1185"/>
    <x v="1370"/>
    <x v="3"/>
    <x v="3"/>
    <x v="1"/>
    <x v="0"/>
    <x v="1"/>
    <x v="642"/>
    <x v="1"/>
    <x v="1"/>
    <x v="0"/>
    <x v="1"/>
  </r>
  <r>
    <x v="2304"/>
    <x v="1371"/>
    <x v="3"/>
    <x v="5"/>
    <x v="2"/>
    <x v="1"/>
    <x v="2"/>
    <x v="189"/>
    <x v="1"/>
    <x v="2"/>
    <x v="1"/>
    <x v="1"/>
  </r>
  <r>
    <x v="101"/>
    <x v="1372"/>
    <x v="3"/>
    <x v="1"/>
    <x v="1"/>
    <x v="0"/>
    <x v="1"/>
    <x v="326"/>
    <x v="1"/>
    <x v="2"/>
    <x v="1"/>
    <x v="1"/>
  </r>
  <r>
    <x v="2064"/>
    <x v="1372"/>
    <x v="3"/>
    <x v="2"/>
    <x v="2"/>
    <x v="0"/>
    <x v="2"/>
    <x v="1390"/>
    <x v="0"/>
    <x v="1"/>
    <x v="1"/>
    <x v="0"/>
  </r>
  <r>
    <x v="593"/>
    <x v="1373"/>
    <x v="3"/>
    <x v="5"/>
    <x v="2"/>
    <x v="2"/>
    <x v="2"/>
    <x v="300"/>
    <x v="1"/>
    <x v="2"/>
    <x v="6"/>
    <x v="1"/>
  </r>
  <r>
    <x v="877"/>
    <x v="1374"/>
    <x v="3"/>
    <x v="5"/>
    <x v="2"/>
    <x v="0"/>
    <x v="2"/>
    <x v="67"/>
    <x v="0"/>
    <x v="2"/>
    <x v="3"/>
    <x v="1"/>
  </r>
  <r>
    <x v="1967"/>
    <x v="1375"/>
    <x v="3"/>
    <x v="2"/>
    <x v="2"/>
    <x v="1"/>
    <x v="2"/>
    <x v="1188"/>
    <x v="0"/>
    <x v="3"/>
    <x v="5"/>
    <x v="1"/>
  </r>
  <r>
    <x v="105"/>
    <x v="1376"/>
    <x v="3"/>
    <x v="0"/>
    <x v="0"/>
    <x v="1"/>
    <x v="0"/>
    <x v="323"/>
    <x v="0"/>
    <x v="2"/>
    <x v="4"/>
    <x v="1"/>
  </r>
  <r>
    <x v="428"/>
    <x v="1377"/>
    <x v="3"/>
    <x v="5"/>
    <x v="3"/>
    <x v="0"/>
    <x v="3"/>
    <x v="108"/>
    <x v="1"/>
    <x v="3"/>
    <x v="4"/>
    <x v="1"/>
  </r>
  <r>
    <x v="1963"/>
    <x v="1378"/>
    <x v="3"/>
    <x v="7"/>
    <x v="0"/>
    <x v="0"/>
    <x v="0"/>
    <x v="361"/>
    <x v="0"/>
    <x v="3"/>
    <x v="6"/>
    <x v="1"/>
  </r>
  <r>
    <x v="2211"/>
    <x v="1379"/>
    <x v="3"/>
    <x v="5"/>
    <x v="2"/>
    <x v="1"/>
    <x v="2"/>
    <x v="25"/>
    <x v="1"/>
    <x v="3"/>
    <x v="0"/>
    <x v="1"/>
  </r>
  <r>
    <x v="1377"/>
    <x v="1380"/>
    <x v="3"/>
    <x v="5"/>
    <x v="2"/>
    <x v="1"/>
    <x v="2"/>
    <x v="17"/>
    <x v="1"/>
    <x v="2"/>
    <x v="4"/>
    <x v="1"/>
  </r>
  <r>
    <x v="2411"/>
    <x v="1381"/>
    <x v="3"/>
    <x v="1"/>
    <x v="2"/>
    <x v="0"/>
    <x v="2"/>
    <x v="150"/>
    <x v="1"/>
    <x v="2"/>
    <x v="4"/>
    <x v="1"/>
  </r>
  <r>
    <x v="1182"/>
    <x v="1382"/>
    <x v="3"/>
    <x v="5"/>
    <x v="2"/>
    <x v="0"/>
    <x v="2"/>
    <x v="283"/>
    <x v="1"/>
    <x v="2"/>
    <x v="1"/>
    <x v="1"/>
  </r>
  <r>
    <x v="307"/>
    <x v="1383"/>
    <x v="3"/>
    <x v="3"/>
    <x v="3"/>
    <x v="0"/>
    <x v="3"/>
    <x v="1313"/>
    <x v="1"/>
    <x v="2"/>
    <x v="6"/>
    <x v="1"/>
  </r>
  <r>
    <x v="1702"/>
    <x v="1384"/>
    <x v="3"/>
    <x v="2"/>
    <x v="2"/>
    <x v="1"/>
    <x v="2"/>
    <x v="630"/>
    <x v="0"/>
    <x v="3"/>
    <x v="2"/>
    <x v="1"/>
  </r>
  <r>
    <x v="1501"/>
    <x v="1385"/>
    <x v="3"/>
    <x v="7"/>
    <x v="0"/>
    <x v="0"/>
    <x v="0"/>
    <x v="43"/>
    <x v="0"/>
    <x v="2"/>
    <x v="0"/>
    <x v="1"/>
  </r>
  <r>
    <x v="2323"/>
    <x v="1386"/>
    <x v="3"/>
    <x v="1"/>
    <x v="2"/>
    <x v="1"/>
    <x v="2"/>
    <x v="279"/>
    <x v="0"/>
    <x v="3"/>
    <x v="0"/>
    <x v="1"/>
  </r>
  <r>
    <x v="1311"/>
    <x v="1387"/>
    <x v="3"/>
    <x v="5"/>
    <x v="2"/>
    <x v="0"/>
    <x v="2"/>
    <x v="41"/>
    <x v="1"/>
    <x v="3"/>
    <x v="6"/>
    <x v="1"/>
  </r>
  <r>
    <x v="681"/>
    <x v="1388"/>
    <x v="3"/>
    <x v="3"/>
    <x v="2"/>
    <x v="3"/>
    <x v="2"/>
    <x v="864"/>
    <x v="1"/>
    <x v="1"/>
    <x v="2"/>
    <x v="1"/>
  </r>
  <r>
    <x v="796"/>
    <x v="1389"/>
    <x v="3"/>
    <x v="1"/>
    <x v="2"/>
    <x v="3"/>
    <x v="2"/>
    <x v="557"/>
    <x v="0"/>
    <x v="2"/>
    <x v="3"/>
    <x v="1"/>
  </r>
  <r>
    <x v="1964"/>
    <x v="1390"/>
    <x v="3"/>
    <x v="0"/>
    <x v="2"/>
    <x v="1"/>
    <x v="2"/>
    <x v="36"/>
    <x v="0"/>
    <x v="2"/>
    <x v="2"/>
    <x v="1"/>
  </r>
  <r>
    <x v="1419"/>
    <x v="1391"/>
    <x v="3"/>
    <x v="5"/>
    <x v="2"/>
    <x v="2"/>
    <x v="2"/>
    <x v="43"/>
    <x v="1"/>
    <x v="3"/>
    <x v="4"/>
    <x v="1"/>
  </r>
  <r>
    <x v="617"/>
    <x v="1392"/>
    <x v="3"/>
    <x v="4"/>
    <x v="2"/>
    <x v="2"/>
    <x v="2"/>
    <x v="521"/>
    <x v="0"/>
    <x v="2"/>
    <x v="0"/>
    <x v="1"/>
  </r>
  <r>
    <x v="334"/>
    <x v="1393"/>
    <x v="3"/>
    <x v="5"/>
    <x v="1"/>
    <x v="2"/>
    <x v="1"/>
    <x v="52"/>
    <x v="1"/>
    <x v="2"/>
    <x v="1"/>
    <x v="1"/>
  </r>
  <r>
    <x v="478"/>
    <x v="1394"/>
    <x v="3"/>
    <x v="4"/>
    <x v="3"/>
    <x v="1"/>
    <x v="3"/>
    <x v="1435"/>
    <x v="1"/>
    <x v="2"/>
    <x v="2"/>
    <x v="1"/>
  </r>
  <r>
    <x v="1740"/>
    <x v="1395"/>
    <x v="3"/>
    <x v="3"/>
    <x v="2"/>
    <x v="0"/>
    <x v="2"/>
    <x v="578"/>
    <x v="0"/>
    <x v="3"/>
    <x v="6"/>
    <x v="1"/>
  </r>
  <r>
    <x v="2063"/>
    <x v="1396"/>
    <x v="3"/>
    <x v="3"/>
    <x v="1"/>
    <x v="0"/>
    <x v="1"/>
    <x v="295"/>
    <x v="1"/>
    <x v="3"/>
    <x v="6"/>
    <x v="1"/>
  </r>
  <r>
    <x v="878"/>
    <x v="1397"/>
    <x v="3"/>
    <x v="2"/>
    <x v="2"/>
    <x v="1"/>
    <x v="2"/>
    <x v="729"/>
    <x v="0"/>
    <x v="2"/>
    <x v="1"/>
    <x v="1"/>
  </r>
  <r>
    <x v="1206"/>
    <x v="1398"/>
    <x v="3"/>
    <x v="0"/>
    <x v="2"/>
    <x v="2"/>
    <x v="2"/>
    <x v="1227"/>
    <x v="0"/>
    <x v="2"/>
    <x v="1"/>
    <x v="1"/>
  </r>
  <r>
    <x v="477"/>
    <x v="1399"/>
    <x v="3"/>
    <x v="6"/>
    <x v="2"/>
    <x v="1"/>
    <x v="2"/>
    <x v="368"/>
    <x v="1"/>
    <x v="2"/>
    <x v="2"/>
    <x v="1"/>
  </r>
  <r>
    <x v="864"/>
    <x v="1400"/>
    <x v="3"/>
    <x v="0"/>
    <x v="3"/>
    <x v="1"/>
    <x v="3"/>
    <x v="1122"/>
    <x v="1"/>
    <x v="3"/>
    <x v="2"/>
    <x v="1"/>
  </r>
  <r>
    <x v="601"/>
    <x v="1401"/>
    <x v="3"/>
    <x v="6"/>
    <x v="2"/>
    <x v="2"/>
    <x v="2"/>
    <x v="399"/>
    <x v="0"/>
    <x v="3"/>
    <x v="1"/>
    <x v="1"/>
  </r>
  <r>
    <x v="857"/>
    <x v="1402"/>
    <x v="3"/>
    <x v="7"/>
    <x v="1"/>
    <x v="1"/>
    <x v="1"/>
    <x v="297"/>
    <x v="1"/>
    <x v="3"/>
    <x v="2"/>
    <x v="1"/>
  </r>
  <r>
    <x v="135"/>
    <x v="1403"/>
    <x v="3"/>
    <x v="2"/>
    <x v="2"/>
    <x v="3"/>
    <x v="2"/>
    <x v="943"/>
    <x v="0"/>
    <x v="3"/>
    <x v="1"/>
    <x v="1"/>
  </r>
  <r>
    <x v="2297"/>
    <x v="1404"/>
    <x v="3"/>
    <x v="3"/>
    <x v="3"/>
    <x v="1"/>
    <x v="3"/>
    <x v="1130"/>
    <x v="0"/>
    <x v="2"/>
    <x v="4"/>
    <x v="1"/>
  </r>
  <r>
    <x v="903"/>
    <x v="1405"/>
    <x v="3"/>
    <x v="5"/>
    <x v="2"/>
    <x v="1"/>
    <x v="2"/>
    <x v="212"/>
    <x v="0"/>
    <x v="2"/>
    <x v="2"/>
    <x v="1"/>
  </r>
  <r>
    <x v="2277"/>
    <x v="1406"/>
    <x v="3"/>
    <x v="2"/>
    <x v="2"/>
    <x v="2"/>
    <x v="2"/>
    <x v="1456"/>
    <x v="0"/>
    <x v="1"/>
    <x v="5"/>
    <x v="0"/>
  </r>
  <r>
    <x v="566"/>
    <x v="1407"/>
    <x v="3"/>
    <x v="7"/>
    <x v="1"/>
    <x v="3"/>
    <x v="1"/>
    <x v="423"/>
    <x v="0"/>
    <x v="2"/>
    <x v="3"/>
    <x v="1"/>
  </r>
  <r>
    <x v="2292"/>
    <x v="1408"/>
    <x v="3"/>
    <x v="5"/>
    <x v="2"/>
    <x v="0"/>
    <x v="2"/>
    <x v="166"/>
    <x v="0"/>
    <x v="3"/>
    <x v="1"/>
    <x v="1"/>
  </r>
  <r>
    <x v="1451"/>
    <x v="1409"/>
    <x v="3"/>
    <x v="5"/>
    <x v="3"/>
    <x v="0"/>
    <x v="3"/>
    <x v="166"/>
    <x v="1"/>
    <x v="2"/>
    <x v="6"/>
    <x v="1"/>
  </r>
  <r>
    <x v="821"/>
    <x v="1410"/>
    <x v="3"/>
    <x v="0"/>
    <x v="2"/>
    <x v="0"/>
    <x v="2"/>
    <x v="506"/>
    <x v="1"/>
    <x v="3"/>
    <x v="3"/>
    <x v="1"/>
  </r>
  <r>
    <x v="1028"/>
    <x v="1411"/>
    <x v="3"/>
    <x v="5"/>
    <x v="3"/>
    <x v="0"/>
    <x v="3"/>
    <x v="166"/>
    <x v="1"/>
    <x v="3"/>
    <x v="2"/>
    <x v="1"/>
  </r>
  <r>
    <x v="260"/>
    <x v="1412"/>
    <x v="3"/>
    <x v="1"/>
    <x v="2"/>
    <x v="2"/>
    <x v="2"/>
    <x v="394"/>
    <x v="0"/>
    <x v="2"/>
    <x v="0"/>
    <x v="1"/>
  </r>
  <r>
    <x v="646"/>
    <x v="1413"/>
    <x v="3"/>
    <x v="6"/>
    <x v="2"/>
    <x v="0"/>
    <x v="2"/>
    <x v="413"/>
    <x v="0"/>
    <x v="1"/>
    <x v="4"/>
    <x v="1"/>
  </r>
  <r>
    <x v="55"/>
    <x v="1414"/>
    <x v="3"/>
    <x v="2"/>
    <x v="3"/>
    <x v="1"/>
    <x v="3"/>
    <x v="1242"/>
    <x v="1"/>
    <x v="3"/>
    <x v="3"/>
    <x v="1"/>
  </r>
  <r>
    <x v="945"/>
    <x v="1415"/>
    <x v="3"/>
    <x v="5"/>
    <x v="3"/>
    <x v="0"/>
    <x v="3"/>
    <x v="82"/>
    <x v="1"/>
    <x v="3"/>
    <x v="5"/>
    <x v="1"/>
  </r>
  <r>
    <x v="1873"/>
    <x v="1416"/>
    <x v="3"/>
    <x v="1"/>
    <x v="3"/>
    <x v="2"/>
    <x v="3"/>
    <x v="1173"/>
    <x v="1"/>
    <x v="2"/>
    <x v="6"/>
    <x v="1"/>
  </r>
  <r>
    <x v="751"/>
    <x v="1417"/>
    <x v="3"/>
    <x v="1"/>
    <x v="1"/>
    <x v="3"/>
    <x v="1"/>
    <x v="425"/>
    <x v="1"/>
    <x v="2"/>
    <x v="6"/>
    <x v="1"/>
  </r>
  <r>
    <x v="1995"/>
    <x v="1418"/>
    <x v="3"/>
    <x v="2"/>
    <x v="2"/>
    <x v="0"/>
    <x v="2"/>
    <x v="77"/>
    <x v="0"/>
    <x v="3"/>
    <x v="0"/>
    <x v="1"/>
  </r>
  <r>
    <x v="1473"/>
    <x v="1419"/>
    <x v="3"/>
    <x v="0"/>
    <x v="3"/>
    <x v="1"/>
    <x v="3"/>
    <x v="336"/>
    <x v="0"/>
    <x v="2"/>
    <x v="1"/>
    <x v="1"/>
  </r>
  <r>
    <x v="1997"/>
    <x v="1420"/>
    <x v="3"/>
    <x v="5"/>
    <x v="3"/>
    <x v="1"/>
    <x v="3"/>
    <x v="166"/>
    <x v="1"/>
    <x v="2"/>
    <x v="4"/>
    <x v="1"/>
  </r>
  <r>
    <x v="692"/>
    <x v="1421"/>
    <x v="3"/>
    <x v="0"/>
    <x v="1"/>
    <x v="0"/>
    <x v="1"/>
    <x v="1162"/>
    <x v="0"/>
    <x v="2"/>
    <x v="6"/>
    <x v="0"/>
  </r>
  <r>
    <x v="2498"/>
    <x v="1422"/>
    <x v="3"/>
    <x v="3"/>
    <x v="1"/>
    <x v="2"/>
    <x v="1"/>
    <x v="780"/>
    <x v="0"/>
    <x v="2"/>
    <x v="3"/>
    <x v="1"/>
  </r>
  <r>
    <x v="925"/>
    <x v="1423"/>
    <x v="3"/>
    <x v="0"/>
    <x v="2"/>
    <x v="3"/>
    <x v="2"/>
    <x v="1177"/>
    <x v="0"/>
    <x v="3"/>
    <x v="4"/>
    <x v="1"/>
  </r>
  <r>
    <x v="1900"/>
    <x v="1424"/>
    <x v="3"/>
    <x v="5"/>
    <x v="2"/>
    <x v="0"/>
    <x v="2"/>
    <x v="54"/>
    <x v="1"/>
    <x v="2"/>
    <x v="5"/>
    <x v="1"/>
  </r>
  <r>
    <x v="1595"/>
    <x v="1425"/>
    <x v="3"/>
    <x v="6"/>
    <x v="1"/>
    <x v="0"/>
    <x v="1"/>
    <x v="281"/>
    <x v="1"/>
    <x v="3"/>
    <x v="3"/>
    <x v="1"/>
  </r>
  <r>
    <x v="485"/>
    <x v="1426"/>
    <x v="3"/>
    <x v="1"/>
    <x v="2"/>
    <x v="1"/>
    <x v="2"/>
    <x v="258"/>
    <x v="1"/>
    <x v="2"/>
    <x v="1"/>
    <x v="1"/>
  </r>
  <r>
    <x v="2065"/>
    <x v="1427"/>
    <x v="3"/>
    <x v="7"/>
    <x v="0"/>
    <x v="0"/>
    <x v="0"/>
    <x v="256"/>
    <x v="0"/>
    <x v="2"/>
    <x v="0"/>
    <x v="1"/>
  </r>
  <r>
    <x v="613"/>
    <x v="1428"/>
    <x v="3"/>
    <x v="3"/>
    <x v="2"/>
    <x v="2"/>
    <x v="2"/>
    <x v="1085"/>
    <x v="1"/>
    <x v="2"/>
    <x v="3"/>
    <x v="1"/>
  </r>
  <r>
    <x v="461"/>
    <x v="1429"/>
    <x v="3"/>
    <x v="0"/>
    <x v="3"/>
    <x v="0"/>
    <x v="3"/>
    <x v="1239"/>
    <x v="0"/>
    <x v="1"/>
    <x v="6"/>
    <x v="1"/>
  </r>
  <r>
    <x v="2352"/>
    <x v="1430"/>
    <x v="3"/>
    <x v="0"/>
    <x v="2"/>
    <x v="1"/>
    <x v="2"/>
    <x v="1275"/>
    <x v="0"/>
    <x v="3"/>
    <x v="6"/>
    <x v="1"/>
  </r>
  <r>
    <x v="1777"/>
    <x v="1431"/>
    <x v="3"/>
    <x v="5"/>
    <x v="3"/>
    <x v="1"/>
    <x v="3"/>
    <x v="177"/>
    <x v="0"/>
    <x v="3"/>
    <x v="4"/>
    <x v="1"/>
  </r>
  <r>
    <x v="2003"/>
    <x v="1432"/>
    <x v="3"/>
    <x v="1"/>
    <x v="2"/>
    <x v="2"/>
    <x v="2"/>
    <x v="316"/>
    <x v="0"/>
    <x v="2"/>
    <x v="0"/>
    <x v="1"/>
  </r>
  <r>
    <x v="977"/>
    <x v="1433"/>
    <x v="3"/>
    <x v="6"/>
    <x v="2"/>
    <x v="2"/>
    <x v="2"/>
    <x v="530"/>
    <x v="1"/>
    <x v="2"/>
    <x v="3"/>
    <x v="1"/>
  </r>
  <r>
    <x v="993"/>
    <x v="1434"/>
    <x v="3"/>
    <x v="0"/>
    <x v="2"/>
    <x v="0"/>
    <x v="2"/>
    <x v="560"/>
    <x v="0"/>
    <x v="3"/>
    <x v="1"/>
    <x v="1"/>
  </r>
  <r>
    <x v="19"/>
    <x v="1435"/>
    <x v="3"/>
    <x v="0"/>
    <x v="3"/>
    <x v="3"/>
    <x v="3"/>
    <x v="1193"/>
    <x v="0"/>
    <x v="3"/>
    <x v="0"/>
    <x v="1"/>
  </r>
  <r>
    <x v="2252"/>
    <x v="1436"/>
    <x v="3"/>
    <x v="5"/>
    <x v="2"/>
    <x v="1"/>
    <x v="2"/>
    <x v="86"/>
    <x v="1"/>
    <x v="2"/>
    <x v="0"/>
    <x v="1"/>
  </r>
  <r>
    <x v="1673"/>
    <x v="1437"/>
    <x v="3"/>
    <x v="0"/>
    <x v="2"/>
    <x v="0"/>
    <x v="2"/>
    <x v="731"/>
    <x v="0"/>
    <x v="3"/>
    <x v="2"/>
    <x v="1"/>
  </r>
  <r>
    <x v="2148"/>
    <x v="1438"/>
    <x v="3"/>
    <x v="6"/>
    <x v="3"/>
    <x v="1"/>
    <x v="3"/>
    <x v="926"/>
    <x v="0"/>
    <x v="2"/>
    <x v="4"/>
    <x v="1"/>
  </r>
  <r>
    <x v="1468"/>
    <x v="1439"/>
    <x v="3"/>
    <x v="3"/>
    <x v="3"/>
    <x v="3"/>
    <x v="3"/>
    <x v="723"/>
    <x v="1"/>
    <x v="3"/>
    <x v="6"/>
    <x v="1"/>
  </r>
  <r>
    <x v="261"/>
    <x v="1440"/>
    <x v="3"/>
    <x v="6"/>
    <x v="2"/>
    <x v="0"/>
    <x v="2"/>
    <x v="158"/>
    <x v="1"/>
    <x v="3"/>
    <x v="6"/>
    <x v="1"/>
  </r>
  <r>
    <x v="2129"/>
    <x v="1441"/>
    <x v="3"/>
    <x v="4"/>
    <x v="0"/>
    <x v="0"/>
    <x v="0"/>
    <x v="667"/>
    <x v="0"/>
    <x v="1"/>
    <x v="3"/>
    <x v="0"/>
  </r>
  <r>
    <x v="2333"/>
    <x v="1442"/>
    <x v="3"/>
    <x v="7"/>
    <x v="0"/>
    <x v="2"/>
    <x v="0"/>
    <x v="95"/>
    <x v="0"/>
    <x v="2"/>
    <x v="2"/>
    <x v="1"/>
  </r>
  <r>
    <x v="1805"/>
    <x v="1443"/>
    <x v="3"/>
    <x v="1"/>
    <x v="1"/>
    <x v="2"/>
    <x v="1"/>
    <x v="30"/>
    <x v="0"/>
    <x v="2"/>
    <x v="6"/>
    <x v="1"/>
  </r>
  <r>
    <x v="1477"/>
    <x v="1444"/>
    <x v="3"/>
    <x v="0"/>
    <x v="2"/>
    <x v="0"/>
    <x v="2"/>
    <x v="799"/>
    <x v="0"/>
    <x v="3"/>
    <x v="6"/>
    <x v="1"/>
  </r>
  <r>
    <x v="2237"/>
    <x v="1445"/>
    <x v="3"/>
    <x v="1"/>
    <x v="2"/>
    <x v="0"/>
    <x v="2"/>
    <x v="432"/>
    <x v="1"/>
    <x v="3"/>
    <x v="1"/>
    <x v="1"/>
  </r>
  <r>
    <x v="1558"/>
    <x v="1446"/>
    <x v="3"/>
    <x v="5"/>
    <x v="2"/>
    <x v="2"/>
    <x v="2"/>
    <x v="63"/>
    <x v="1"/>
    <x v="3"/>
    <x v="0"/>
    <x v="1"/>
  </r>
  <r>
    <x v="1924"/>
    <x v="1447"/>
    <x v="3"/>
    <x v="0"/>
    <x v="1"/>
    <x v="0"/>
    <x v="1"/>
    <x v="497"/>
    <x v="0"/>
    <x v="2"/>
    <x v="5"/>
    <x v="1"/>
  </r>
  <r>
    <x v="1927"/>
    <x v="1448"/>
    <x v="3"/>
    <x v="0"/>
    <x v="2"/>
    <x v="1"/>
    <x v="2"/>
    <x v="837"/>
    <x v="0"/>
    <x v="2"/>
    <x v="3"/>
    <x v="1"/>
  </r>
  <r>
    <x v="2390"/>
    <x v="1449"/>
    <x v="3"/>
    <x v="0"/>
    <x v="2"/>
    <x v="2"/>
    <x v="2"/>
    <x v="1038"/>
    <x v="1"/>
    <x v="3"/>
    <x v="2"/>
    <x v="1"/>
  </r>
  <r>
    <x v="191"/>
    <x v="1450"/>
    <x v="3"/>
    <x v="5"/>
    <x v="3"/>
    <x v="1"/>
    <x v="3"/>
    <x v="84"/>
    <x v="1"/>
    <x v="2"/>
    <x v="2"/>
    <x v="1"/>
  </r>
  <r>
    <x v="1980"/>
    <x v="1451"/>
    <x v="3"/>
    <x v="2"/>
    <x v="3"/>
    <x v="0"/>
    <x v="3"/>
    <x v="1082"/>
    <x v="0"/>
    <x v="3"/>
    <x v="3"/>
    <x v="1"/>
  </r>
  <r>
    <x v="2276"/>
    <x v="1452"/>
    <x v="3"/>
    <x v="7"/>
    <x v="1"/>
    <x v="0"/>
    <x v="1"/>
    <x v="296"/>
    <x v="0"/>
    <x v="2"/>
    <x v="3"/>
    <x v="1"/>
  </r>
  <r>
    <x v="1010"/>
    <x v="1453"/>
    <x v="3"/>
    <x v="6"/>
    <x v="2"/>
    <x v="1"/>
    <x v="2"/>
    <x v="955"/>
    <x v="1"/>
    <x v="2"/>
    <x v="5"/>
    <x v="1"/>
  </r>
  <r>
    <x v="1471"/>
    <x v="1454"/>
    <x v="3"/>
    <x v="6"/>
    <x v="2"/>
    <x v="0"/>
    <x v="2"/>
    <x v="420"/>
    <x v="1"/>
    <x v="3"/>
    <x v="4"/>
    <x v="1"/>
  </r>
  <r>
    <x v="1118"/>
    <x v="1455"/>
    <x v="3"/>
    <x v="5"/>
    <x v="2"/>
    <x v="1"/>
    <x v="2"/>
    <x v="214"/>
    <x v="1"/>
    <x v="2"/>
    <x v="0"/>
    <x v="1"/>
  </r>
  <r>
    <x v="2437"/>
    <x v="1456"/>
    <x v="3"/>
    <x v="5"/>
    <x v="2"/>
    <x v="0"/>
    <x v="2"/>
    <x v="158"/>
    <x v="1"/>
    <x v="3"/>
    <x v="4"/>
    <x v="1"/>
  </r>
  <r>
    <x v="1197"/>
    <x v="1457"/>
    <x v="3"/>
    <x v="2"/>
    <x v="1"/>
    <x v="2"/>
    <x v="1"/>
    <x v="1122"/>
    <x v="0"/>
    <x v="2"/>
    <x v="1"/>
    <x v="0"/>
  </r>
  <r>
    <x v="503"/>
    <x v="1458"/>
    <x v="3"/>
    <x v="5"/>
    <x v="1"/>
    <x v="0"/>
    <x v="1"/>
    <x v="196"/>
    <x v="1"/>
    <x v="2"/>
    <x v="1"/>
    <x v="1"/>
  </r>
  <r>
    <x v="1025"/>
    <x v="1459"/>
    <x v="3"/>
    <x v="5"/>
    <x v="2"/>
    <x v="1"/>
    <x v="2"/>
    <x v="138"/>
    <x v="1"/>
    <x v="3"/>
    <x v="0"/>
    <x v="1"/>
  </r>
  <r>
    <x v="1698"/>
    <x v="1460"/>
    <x v="3"/>
    <x v="1"/>
    <x v="3"/>
    <x v="0"/>
    <x v="3"/>
    <x v="441"/>
    <x v="0"/>
    <x v="3"/>
    <x v="2"/>
    <x v="1"/>
  </r>
  <r>
    <x v="1621"/>
    <x v="1461"/>
    <x v="3"/>
    <x v="1"/>
    <x v="3"/>
    <x v="0"/>
    <x v="3"/>
    <x v="1109"/>
    <x v="1"/>
    <x v="3"/>
    <x v="3"/>
    <x v="1"/>
  </r>
  <r>
    <x v="127"/>
    <x v="1462"/>
    <x v="3"/>
    <x v="1"/>
    <x v="1"/>
    <x v="0"/>
    <x v="1"/>
    <x v="543"/>
    <x v="0"/>
    <x v="2"/>
    <x v="4"/>
    <x v="1"/>
  </r>
  <r>
    <x v="1488"/>
    <x v="1463"/>
    <x v="3"/>
    <x v="2"/>
    <x v="1"/>
    <x v="0"/>
    <x v="1"/>
    <x v="1135"/>
    <x v="0"/>
    <x v="3"/>
    <x v="5"/>
    <x v="0"/>
  </r>
  <r>
    <x v="268"/>
    <x v="1464"/>
    <x v="3"/>
    <x v="2"/>
    <x v="2"/>
    <x v="0"/>
    <x v="2"/>
    <x v="1314"/>
    <x v="0"/>
    <x v="1"/>
    <x v="6"/>
    <x v="0"/>
  </r>
  <r>
    <x v="1884"/>
    <x v="1465"/>
    <x v="3"/>
    <x v="5"/>
    <x v="2"/>
    <x v="1"/>
    <x v="2"/>
    <x v="131"/>
    <x v="1"/>
    <x v="3"/>
    <x v="2"/>
    <x v="1"/>
  </r>
  <r>
    <x v="1977"/>
    <x v="1466"/>
    <x v="3"/>
    <x v="2"/>
    <x v="2"/>
    <x v="1"/>
    <x v="2"/>
    <x v="373"/>
    <x v="0"/>
    <x v="3"/>
    <x v="5"/>
    <x v="1"/>
  </r>
  <r>
    <x v="914"/>
    <x v="1467"/>
    <x v="3"/>
    <x v="0"/>
    <x v="3"/>
    <x v="0"/>
    <x v="3"/>
    <x v="1394"/>
    <x v="1"/>
    <x v="3"/>
    <x v="5"/>
    <x v="1"/>
  </r>
  <r>
    <x v="1775"/>
    <x v="1468"/>
    <x v="3"/>
    <x v="1"/>
    <x v="2"/>
    <x v="0"/>
    <x v="2"/>
    <x v="27"/>
    <x v="1"/>
    <x v="2"/>
    <x v="5"/>
    <x v="1"/>
  </r>
  <r>
    <x v="2405"/>
    <x v="1469"/>
    <x v="3"/>
    <x v="6"/>
    <x v="3"/>
    <x v="2"/>
    <x v="3"/>
    <x v="809"/>
    <x v="0"/>
    <x v="2"/>
    <x v="2"/>
    <x v="1"/>
  </r>
  <r>
    <x v="504"/>
    <x v="1470"/>
    <x v="3"/>
    <x v="6"/>
    <x v="3"/>
    <x v="2"/>
    <x v="3"/>
    <x v="388"/>
    <x v="0"/>
    <x v="2"/>
    <x v="6"/>
    <x v="1"/>
  </r>
  <r>
    <x v="787"/>
    <x v="1471"/>
    <x v="3"/>
    <x v="5"/>
    <x v="2"/>
    <x v="2"/>
    <x v="2"/>
    <x v="238"/>
    <x v="1"/>
    <x v="2"/>
    <x v="6"/>
    <x v="1"/>
  </r>
  <r>
    <x v="2486"/>
    <x v="1472"/>
    <x v="3"/>
    <x v="0"/>
    <x v="1"/>
    <x v="0"/>
    <x v="1"/>
    <x v="58"/>
    <x v="0"/>
    <x v="3"/>
    <x v="6"/>
    <x v="1"/>
  </r>
  <r>
    <x v="676"/>
    <x v="1473"/>
    <x v="3"/>
    <x v="5"/>
    <x v="0"/>
    <x v="1"/>
    <x v="0"/>
    <x v="23"/>
    <x v="1"/>
    <x v="3"/>
    <x v="3"/>
    <x v="1"/>
  </r>
  <r>
    <x v="1146"/>
    <x v="1474"/>
    <x v="3"/>
    <x v="5"/>
    <x v="0"/>
    <x v="3"/>
    <x v="0"/>
    <x v="86"/>
    <x v="1"/>
    <x v="3"/>
    <x v="6"/>
    <x v="1"/>
  </r>
  <r>
    <x v="896"/>
    <x v="1475"/>
    <x v="3"/>
    <x v="6"/>
    <x v="3"/>
    <x v="1"/>
    <x v="3"/>
    <x v="653"/>
    <x v="1"/>
    <x v="3"/>
    <x v="0"/>
    <x v="1"/>
  </r>
  <r>
    <x v="922"/>
    <x v="1476"/>
    <x v="3"/>
    <x v="1"/>
    <x v="3"/>
    <x v="0"/>
    <x v="3"/>
    <x v="166"/>
    <x v="0"/>
    <x v="3"/>
    <x v="5"/>
    <x v="1"/>
  </r>
  <r>
    <x v="2095"/>
    <x v="1477"/>
    <x v="3"/>
    <x v="3"/>
    <x v="2"/>
    <x v="0"/>
    <x v="2"/>
    <x v="669"/>
    <x v="0"/>
    <x v="2"/>
    <x v="5"/>
    <x v="1"/>
  </r>
  <r>
    <x v="1868"/>
    <x v="1478"/>
    <x v="3"/>
    <x v="5"/>
    <x v="3"/>
    <x v="0"/>
    <x v="3"/>
    <x v="275"/>
    <x v="1"/>
    <x v="3"/>
    <x v="5"/>
    <x v="1"/>
  </r>
  <r>
    <x v="897"/>
    <x v="1479"/>
    <x v="3"/>
    <x v="6"/>
    <x v="2"/>
    <x v="1"/>
    <x v="2"/>
    <x v="842"/>
    <x v="0"/>
    <x v="2"/>
    <x v="6"/>
    <x v="1"/>
  </r>
  <r>
    <x v="1086"/>
    <x v="1480"/>
    <x v="3"/>
    <x v="5"/>
    <x v="3"/>
    <x v="0"/>
    <x v="3"/>
    <x v="52"/>
    <x v="1"/>
    <x v="3"/>
    <x v="4"/>
    <x v="1"/>
  </r>
  <r>
    <x v="1875"/>
    <x v="1481"/>
    <x v="3"/>
    <x v="1"/>
    <x v="0"/>
    <x v="2"/>
    <x v="0"/>
    <x v="247"/>
    <x v="0"/>
    <x v="3"/>
    <x v="1"/>
    <x v="1"/>
  </r>
  <r>
    <x v="98"/>
    <x v="1482"/>
    <x v="3"/>
    <x v="6"/>
    <x v="2"/>
    <x v="1"/>
    <x v="2"/>
    <x v="242"/>
    <x v="0"/>
    <x v="2"/>
    <x v="0"/>
    <x v="1"/>
  </r>
  <r>
    <x v="1630"/>
    <x v="1483"/>
    <x v="3"/>
    <x v="1"/>
    <x v="2"/>
    <x v="0"/>
    <x v="2"/>
    <x v="372"/>
    <x v="0"/>
    <x v="2"/>
    <x v="0"/>
    <x v="1"/>
  </r>
  <r>
    <x v="208"/>
    <x v="1484"/>
    <x v="3"/>
    <x v="0"/>
    <x v="2"/>
    <x v="2"/>
    <x v="2"/>
    <x v="1178"/>
    <x v="0"/>
    <x v="2"/>
    <x v="2"/>
    <x v="1"/>
  </r>
  <r>
    <x v="2282"/>
    <x v="1485"/>
    <x v="3"/>
    <x v="3"/>
    <x v="1"/>
    <x v="2"/>
    <x v="1"/>
    <x v="269"/>
    <x v="0"/>
    <x v="3"/>
    <x v="0"/>
    <x v="1"/>
  </r>
  <r>
    <x v="331"/>
    <x v="1486"/>
    <x v="3"/>
    <x v="5"/>
    <x v="1"/>
    <x v="0"/>
    <x v="1"/>
    <x v="140"/>
    <x v="1"/>
    <x v="3"/>
    <x v="6"/>
    <x v="1"/>
  </r>
  <r>
    <x v="1579"/>
    <x v="1487"/>
    <x v="3"/>
    <x v="1"/>
    <x v="1"/>
    <x v="0"/>
    <x v="1"/>
    <x v="394"/>
    <x v="1"/>
    <x v="1"/>
    <x v="0"/>
    <x v="1"/>
  </r>
  <r>
    <x v="1141"/>
    <x v="1488"/>
    <x v="3"/>
    <x v="3"/>
    <x v="2"/>
    <x v="0"/>
    <x v="2"/>
    <x v="316"/>
    <x v="0"/>
    <x v="2"/>
    <x v="6"/>
    <x v="1"/>
  </r>
  <r>
    <x v="771"/>
    <x v="1489"/>
    <x v="3"/>
    <x v="3"/>
    <x v="3"/>
    <x v="1"/>
    <x v="3"/>
    <x v="1095"/>
    <x v="0"/>
    <x v="2"/>
    <x v="5"/>
    <x v="1"/>
  </r>
  <r>
    <x v="488"/>
    <x v="1490"/>
    <x v="3"/>
    <x v="5"/>
    <x v="2"/>
    <x v="2"/>
    <x v="2"/>
    <x v="95"/>
    <x v="1"/>
    <x v="2"/>
    <x v="0"/>
    <x v="1"/>
  </r>
  <r>
    <x v="2456"/>
    <x v="1491"/>
    <x v="3"/>
    <x v="2"/>
    <x v="2"/>
    <x v="0"/>
    <x v="2"/>
    <x v="1326"/>
    <x v="0"/>
    <x v="1"/>
    <x v="6"/>
    <x v="0"/>
  </r>
  <r>
    <x v="234"/>
    <x v="1492"/>
    <x v="3"/>
    <x v="3"/>
    <x v="3"/>
    <x v="2"/>
    <x v="3"/>
    <x v="443"/>
    <x v="0"/>
    <x v="3"/>
    <x v="5"/>
    <x v="1"/>
  </r>
  <r>
    <x v="688"/>
    <x v="1493"/>
    <x v="3"/>
    <x v="5"/>
    <x v="3"/>
    <x v="1"/>
    <x v="3"/>
    <x v="102"/>
    <x v="1"/>
    <x v="2"/>
    <x v="6"/>
    <x v="1"/>
  </r>
  <r>
    <x v="748"/>
    <x v="1494"/>
    <x v="3"/>
    <x v="2"/>
    <x v="2"/>
    <x v="1"/>
    <x v="2"/>
    <x v="1306"/>
    <x v="0"/>
    <x v="1"/>
    <x v="1"/>
    <x v="0"/>
  </r>
  <r>
    <x v="372"/>
    <x v="1495"/>
    <x v="3"/>
    <x v="7"/>
    <x v="1"/>
    <x v="0"/>
    <x v="1"/>
    <x v="764"/>
    <x v="0"/>
    <x v="2"/>
    <x v="4"/>
    <x v="1"/>
  </r>
  <r>
    <x v="1756"/>
    <x v="1496"/>
    <x v="3"/>
    <x v="5"/>
    <x v="2"/>
    <x v="1"/>
    <x v="2"/>
    <x v="65"/>
    <x v="1"/>
    <x v="3"/>
    <x v="0"/>
    <x v="1"/>
  </r>
  <r>
    <x v="150"/>
    <x v="1497"/>
    <x v="3"/>
    <x v="4"/>
    <x v="2"/>
    <x v="2"/>
    <x v="2"/>
    <x v="961"/>
    <x v="0"/>
    <x v="2"/>
    <x v="3"/>
    <x v="1"/>
  </r>
  <r>
    <x v="308"/>
    <x v="1498"/>
    <x v="3"/>
    <x v="4"/>
    <x v="2"/>
    <x v="0"/>
    <x v="2"/>
    <x v="787"/>
    <x v="0"/>
    <x v="3"/>
    <x v="0"/>
    <x v="1"/>
  </r>
  <r>
    <x v="1108"/>
    <x v="1499"/>
    <x v="3"/>
    <x v="1"/>
    <x v="3"/>
    <x v="0"/>
    <x v="3"/>
    <x v="514"/>
    <x v="1"/>
    <x v="3"/>
    <x v="1"/>
    <x v="1"/>
  </r>
  <r>
    <x v="1239"/>
    <x v="1500"/>
    <x v="3"/>
    <x v="5"/>
    <x v="2"/>
    <x v="0"/>
    <x v="2"/>
    <x v="52"/>
    <x v="1"/>
    <x v="3"/>
    <x v="0"/>
    <x v="1"/>
  </r>
  <r>
    <x v="1124"/>
    <x v="1501"/>
    <x v="3"/>
    <x v="1"/>
    <x v="2"/>
    <x v="3"/>
    <x v="2"/>
    <x v="551"/>
    <x v="1"/>
    <x v="3"/>
    <x v="1"/>
    <x v="1"/>
  </r>
  <r>
    <x v="778"/>
    <x v="1502"/>
    <x v="3"/>
    <x v="3"/>
    <x v="2"/>
    <x v="0"/>
    <x v="2"/>
    <x v="641"/>
    <x v="0"/>
    <x v="3"/>
    <x v="2"/>
    <x v="1"/>
  </r>
  <r>
    <x v="1939"/>
    <x v="1503"/>
    <x v="3"/>
    <x v="5"/>
    <x v="2"/>
    <x v="2"/>
    <x v="2"/>
    <x v="93"/>
    <x v="1"/>
    <x v="3"/>
    <x v="4"/>
    <x v="1"/>
  </r>
  <r>
    <x v="2001"/>
    <x v="1504"/>
    <x v="3"/>
    <x v="6"/>
    <x v="2"/>
    <x v="1"/>
    <x v="2"/>
    <x v="474"/>
    <x v="1"/>
    <x v="3"/>
    <x v="6"/>
    <x v="1"/>
  </r>
  <r>
    <x v="2464"/>
    <x v="1505"/>
    <x v="3"/>
    <x v="0"/>
    <x v="1"/>
    <x v="1"/>
    <x v="1"/>
    <x v="229"/>
    <x v="0"/>
    <x v="3"/>
    <x v="2"/>
    <x v="1"/>
  </r>
  <r>
    <x v="2203"/>
    <x v="1506"/>
    <x v="3"/>
    <x v="2"/>
    <x v="3"/>
    <x v="3"/>
    <x v="3"/>
    <x v="1365"/>
    <x v="0"/>
    <x v="2"/>
    <x v="4"/>
    <x v="1"/>
  </r>
  <r>
    <x v="1500"/>
    <x v="1507"/>
    <x v="3"/>
    <x v="6"/>
    <x v="3"/>
    <x v="0"/>
    <x v="3"/>
    <x v="595"/>
    <x v="0"/>
    <x v="3"/>
    <x v="0"/>
    <x v="1"/>
  </r>
  <r>
    <x v="2366"/>
    <x v="1508"/>
    <x v="3"/>
    <x v="5"/>
    <x v="2"/>
    <x v="1"/>
    <x v="2"/>
    <x v="154"/>
    <x v="1"/>
    <x v="3"/>
    <x v="1"/>
    <x v="1"/>
  </r>
  <r>
    <x v="1633"/>
    <x v="1509"/>
    <x v="3"/>
    <x v="3"/>
    <x v="2"/>
    <x v="3"/>
    <x v="2"/>
    <x v="771"/>
    <x v="0"/>
    <x v="3"/>
    <x v="3"/>
    <x v="1"/>
  </r>
  <r>
    <x v="1829"/>
    <x v="1510"/>
    <x v="3"/>
    <x v="5"/>
    <x v="2"/>
    <x v="1"/>
    <x v="2"/>
    <x v="427"/>
    <x v="0"/>
    <x v="3"/>
    <x v="0"/>
    <x v="1"/>
  </r>
  <r>
    <x v="2389"/>
    <x v="1511"/>
    <x v="3"/>
    <x v="5"/>
    <x v="3"/>
    <x v="2"/>
    <x v="3"/>
    <x v="197"/>
    <x v="1"/>
    <x v="3"/>
    <x v="0"/>
    <x v="1"/>
  </r>
  <r>
    <x v="1867"/>
    <x v="1512"/>
    <x v="3"/>
    <x v="1"/>
    <x v="2"/>
    <x v="1"/>
    <x v="2"/>
    <x v="206"/>
    <x v="1"/>
    <x v="1"/>
    <x v="4"/>
    <x v="1"/>
  </r>
  <r>
    <x v="2081"/>
    <x v="1513"/>
    <x v="3"/>
    <x v="5"/>
    <x v="2"/>
    <x v="0"/>
    <x v="2"/>
    <x v="138"/>
    <x v="0"/>
    <x v="3"/>
    <x v="4"/>
    <x v="1"/>
  </r>
  <r>
    <x v="724"/>
    <x v="1514"/>
    <x v="3"/>
    <x v="7"/>
    <x v="1"/>
    <x v="1"/>
    <x v="1"/>
    <x v="804"/>
    <x v="0"/>
    <x v="2"/>
    <x v="4"/>
    <x v="1"/>
  </r>
  <r>
    <x v="58"/>
    <x v="1515"/>
    <x v="3"/>
    <x v="3"/>
    <x v="2"/>
    <x v="3"/>
    <x v="2"/>
    <x v="699"/>
    <x v="1"/>
    <x v="2"/>
    <x v="0"/>
    <x v="1"/>
  </r>
  <r>
    <x v="1742"/>
    <x v="1516"/>
    <x v="3"/>
    <x v="5"/>
    <x v="2"/>
    <x v="0"/>
    <x v="2"/>
    <x v="181"/>
    <x v="0"/>
    <x v="2"/>
    <x v="1"/>
    <x v="1"/>
  </r>
  <r>
    <x v="258"/>
    <x v="1517"/>
    <x v="3"/>
    <x v="3"/>
    <x v="0"/>
    <x v="0"/>
    <x v="0"/>
    <x v="228"/>
    <x v="0"/>
    <x v="3"/>
    <x v="1"/>
    <x v="1"/>
  </r>
  <r>
    <x v="382"/>
    <x v="1518"/>
    <x v="3"/>
    <x v="3"/>
    <x v="3"/>
    <x v="2"/>
    <x v="3"/>
    <x v="914"/>
    <x v="0"/>
    <x v="3"/>
    <x v="0"/>
    <x v="1"/>
  </r>
  <r>
    <x v="2083"/>
    <x v="1519"/>
    <x v="3"/>
    <x v="5"/>
    <x v="3"/>
    <x v="1"/>
    <x v="3"/>
    <x v="401"/>
    <x v="1"/>
    <x v="2"/>
    <x v="3"/>
    <x v="1"/>
  </r>
  <r>
    <x v="801"/>
    <x v="1520"/>
    <x v="3"/>
    <x v="3"/>
    <x v="3"/>
    <x v="0"/>
    <x v="3"/>
    <x v="1368"/>
    <x v="0"/>
    <x v="2"/>
    <x v="0"/>
    <x v="1"/>
  </r>
  <r>
    <x v="2348"/>
    <x v="1521"/>
    <x v="3"/>
    <x v="3"/>
    <x v="0"/>
    <x v="2"/>
    <x v="0"/>
    <x v="264"/>
    <x v="0"/>
    <x v="3"/>
    <x v="4"/>
    <x v="1"/>
  </r>
  <r>
    <x v="1505"/>
    <x v="1522"/>
    <x v="3"/>
    <x v="5"/>
    <x v="2"/>
    <x v="0"/>
    <x v="2"/>
    <x v="43"/>
    <x v="1"/>
    <x v="2"/>
    <x v="0"/>
    <x v="1"/>
  </r>
  <r>
    <x v="2387"/>
    <x v="1523"/>
    <x v="3"/>
    <x v="3"/>
    <x v="3"/>
    <x v="0"/>
    <x v="3"/>
    <x v="578"/>
    <x v="0"/>
    <x v="3"/>
    <x v="1"/>
    <x v="1"/>
  </r>
  <r>
    <x v="1862"/>
    <x v="1524"/>
    <x v="3"/>
    <x v="5"/>
    <x v="2"/>
    <x v="1"/>
    <x v="2"/>
    <x v="19"/>
    <x v="1"/>
    <x v="3"/>
    <x v="5"/>
    <x v="1"/>
  </r>
  <r>
    <x v="1681"/>
    <x v="1525"/>
    <x v="3"/>
    <x v="1"/>
    <x v="1"/>
    <x v="1"/>
    <x v="1"/>
    <x v="367"/>
    <x v="1"/>
    <x v="3"/>
    <x v="4"/>
    <x v="1"/>
  </r>
  <r>
    <x v="889"/>
    <x v="1526"/>
    <x v="3"/>
    <x v="2"/>
    <x v="2"/>
    <x v="0"/>
    <x v="2"/>
    <x v="1137"/>
    <x v="0"/>
    <x v="3"/>
    <x v="6"/>
    <x v="1"/>
  </r>
  <r>
    <x v="1013"/>
    <x v="1527"/>
    <x v="3"/>
    <x v="0"/>
    <x v="2"/>
    <x v="2"/>
    <x v="2"/>
    <x v="638"/>
    <x v="1"/>
    <x v="2"/>
    <x v="5"/>
    <x v="1"/>
  </r>
  <r>
    <x v="1416"/>
    <x v="1528"/>
    <x v="3"/>
    <x v="5"/>
    <x v="3"/>
    <x v="2"/>
    <x v="3"/>
    <x v="438"/>
    <x v="1"/>
    <x v="3"/>
    <x v="4"/>
    <x v="1"/>
  </r>
  <r>
    <x v="892"/>
    <x v="1529"/>
    <x v="3"/>
    <x v="3"/>
    <x v="2"/>
    <x v="0"/>
    <x v="2"/>
    <x v="212"/>
    <x v="0"/>
    <x v="2"/>
    <x v="1"/>
    <x v="1"/>
  </r>
  <r>
    <x v="2021"/>
    <x v="1530"/>
    <x v="3"/>
    <x v="4"/>
    <x v="2"/>
    <x v="1"/>
    <x v="2"/>
    <x v="242"/>
    <x v="1"/>
    <x v="2"/>
    <x v="1"/>
    <x v="1"/>
  </r>
  <r>
    <x v="530"/>
    <x v="1531"/>
    <x v="3"/>
    <x v="6"/>
    <x v="1"/>
    <x v="0"/>
    <x v="1"/>
    <x v="242"/>
    <x v="1"/>
    <x v="2"/>
    <x v="5"/>
    <x v="1"/>
  </r>
  <r>
    <x v="1144"/>
    <x v="1532"/>
    <x v="3"/>
    <x v="1"/>
    <x v="1"/>
    <x v="2"/>
    <x v="1"/>
    <x v="372"/>
    <x v="0"/>
    <x v="3"/>
    <x v="6"/>
    <x v="1"/>
  </r>
  <r>
    <x v="1796"/>
    <x v="1533"/>
    <x v="3"/>
    <x v="3"/>
    <x v="1"/>
    <x v="2"/>
    <x v="1"/>
    <x v="536"/>
    <x v="1"/>
    <x v="2"/>
    <x v="1"/>
    <x v="1"/>
  </r>
  <r>
    <x v="252"/>
    <x v="1534"/>
    <x v="3"/>
    <x v="0"/>
    <x v="3"/>
    <x v="1"/>
    <x v="3"/>
    <x v="1247"/>
    <x v="0"/>
    <x v="3"/>
    <x v="2"/>
    <x v="1"/>
  </r>
  <r>
    <x v="2326"/>
    <x v="1535"/>
    <x v="3"/>
    <x v="1"/>
    <x v="3"/>
    <x v="2"/>
    <x v="3"/>
    <x v="262"/>
    <x v="1"/>
    <x v="2"/>
    <x v="5"/>
    <x v="1"/>
  </r>
  <r>
    <x v="40"/>
    <x v="1536"/>
    <x v="3"/>
    <x v="5"/>
    <x v="2"/>
    <x v="0"/>
    <x v="2"/>
    <x v="17"/>
    <x v="0"/>
    <x v="2"/>
    <x v="4"/>
    <x v="1"/>
  </r>
  <r>
    <x v="85"/>
    <x v="1537"/>
    <x v="3"/>
    <x v="5"/>
    <x v="2"/>
    <x v="2"/>
    <x v="2"/>
    <x v="298"/>
    <x v="1"/>
    <x v="3"/>
    <x v="6"/>
    <x v="1"/>
  </r>
  <r>
    <x v="1029"/>
    <x v="1538"/>
    <x v="3"/>
    <x v="1"/>
    <x v="1"/>
    <x v="2"/>
    <x v="1"/>
    <x v="320"/>
    <x v="0"/>
    <x v="2"/>
    <x v="0"/>
    <x v="1"/>
  </r>
  <r>
    <x v="772"/>
    <x v="1539"/>
    <x v="3"/>
    <x v="1"/>
    <x v="3"/>
    <x v="0"/>
    <x v="3"/>
    <x v="297"/>
    <x v="0"/>
    <x v="1"/>
    <x v="5"/>
    <x v="1"/>
  </r>
  <r>
    <x v="53"/>
    <x v="1540"/>
    <x v="3"/>
    <x v="2"/>
    <x v="3"/>
    <x v="0"/>
    <x v="3"/>
    <x v="486"/>
    <x v="0"/>
    <x v="3"/>
    <x v="0"/>
    <x v="1"/>
  </r>
  <r>
    <x v="243"/>
    <x v="1541"/>
    <x v="3"/>
    <x v="3"/>
    <x v="1"/>
    <x v="0"/>
    <x v="1"/>
    <x v="714"/>
    <x v="0"/>
    <x v="3"/>
    <x v="5"/>
    <x v="1"/>
  </r>
  <r>
    <x v="721"/>
    <x v="1542"/>
    <x v="3"/>
    <x v="4"/>
    <x v="2"/>
    <x v="2"/>
    <x v="2"/>
    <x v="1371"/>
    <x v="0"/>
    <x v="0"/>
    <x v="1"/>
    <x v="0"/>
  </r>
  <r>
    <x v="1739"/>
    <x v="1543"/>
    <x v="3"/>
    <x v="6"/>
    <x v="3"/>
    <x v="2"/>
    <x v="3"/>
    <x v="156"/>
    <x v="1"/>
    <x v="2"/>
    <x v="5"/>
    <x v="1"/>
  </r>
  <r>
    <x v="185"/>
    <x v="1544"/>
    <x v="3"/>
    <x v="0"/>
    <x v="3"/>
    <x v="0"/>
    <x v="3"/>
    <x v="982"/>
    <x v="1"/>
    <x v="2"/>
    <x v="3"/>
    <x v="1"/>
  </r>
  <r>
    <x v="80"/>
    <x v="1545"/>
    <x v="3"/>
    <x v="3"/>
    <x v="2"/>
    <x v="1"/>
    <x v="2"/>
    <x v="727"/>
    <x v="0"/>
    <x v="3"/>
    <x v="5"/>
    <x v="1"/>
  </r>
  <r>
    <x v="2151"/>
    <x v="1546"/>
    <x v="3"/>
    <x v="0"/>
    <x v="2"/>
    <x v="2"/>
    <x v="2"/>
    <x v="325"/>
    <x v="0"/>
    <x v="3"/>
    <x v="2"/>
    <x v="1"/>
  </r>
  <r>
    <x v="548"/>
    <x v="1547"/>
    <x v="3"/>
    <x v="7"/>
    <x v="1"/>
    <x v="1"/>
    <x v="1"/>
    <x v="247"/>
    <x v="0"/>
    <x v="2"/>
    <x v="0"/>
    <x v="1"/>
  </r>
  <r>
    <x v="600"/>
    <x v="1548"/>
    <x v="3"/>
    <x v="2"/>
    <x v="3"/>
    <x v="0"/>
    <x v="3"/>
    <x v="1385"/>
    <x v="0"/>
    <x v="2"/>
    <x v="3"/>
    <x v="1"/>
  </r>
  <r>
    <x v="1443"/>
    <x v="1549"/>
    <x v="3"/>
    <x v="0"/>
    <x v="2"/>
    <x v="2"/>
    <x v="2"/>
    <x v="1083"/>
    <x v="0"/>
    <x v="2"/>
    <x v="3"/>
    <x v="1"/>
  </r>
  <r>
    <x v="764"/>
    <x v="1550"/>
    <x v="3"/>
    <x v="2"/>
    <x v="3"/>
    <x v="0"/>
    <x v="3"/>
    <x v="1203"/>
    <x v="0"/>
    <x v="2"/>
    <x v="1"/>
    <x v="1"/>
  </r>
  <r>
    <x v="808"/>
    <x v="1551"/>
    <x v="3"/>
    <x v="0"/>
    <x v="2"/>
    <x v="1"/>
    <x v="2"/>
    <x v="1044"/>
    <x v="1"/>
    <x v="3"/>
    <x v="2"/>
    <x v="1"/>
  </r>
  <r>
    <x v="1871"/>
    <x v="1552"/>
    <x v="3"/>
    <x v="0"/>
    <x v="2"/>
    <x v="2"/>
    <x v="2"/>
    <x v="882"/>
    <x v="1"/>
    <x v="1"/>
    <x v="1"/>
    <x v="1"/>
  </r>
  <r>
    <x v="2166"/>
    <x v="1553"/>
    <x v="3"/>
    <x v="3"/>
    <x v="3"/>
    <x v="0"/>
    <x v="3"/>
    <x v="50"/>
    <x v="1"/>
    <x v="2"/>
    <x v="3"/>
    <x v="1"/>
  </r>
  <r>
    <x v="1411"/>
    <x v="1554"/>
    <x v="3"/>
    <x v="5"/>
    <x v="2"/>
    <x v="2"/>
    <x v="2"/>
    <x v="242"/>
    <x v="1"/>
    <x v="2"/>
    <x v="1"/>
    <x v="1"/>
  </r>
  <r>
    <x v="910"/>
    <x v="1555"/>
    <x v="3"/>
    <x v="0"/>
    <x v="2"/>
    <x v="2"/>
    <x v="2"/>
    <x v="1179"/>
    <x v="1"/>
    <x v="3"/>
    <x v="0"/>
    <x v="1"/>
  </r>
  <r>
    <x v="1303"/>
    <x v="1556"/>
    <x v="3"/>
    <x v="5"/>
    <x v="2"/>
    <x v="1"/>
    <x v="2"/>
    <x v="95"/>
    <x v="0"/>
    <x v="1"/>
    <x v="3"/>
    <x v="1"/>
  </r>
  <r>
    <x v="967"/>
    <x v="1557"/>
    <x v="3"/>
    <x v="5"/>
    <x v="2"/>
    <x v="2"/>
    <x v="2"/>
    <x v="135"/>
    <x v="1"/>
    <x v="2"/>
    <x v="3"/>
    <x v="1"/>
  </r>
  <r>
    <x v="975"/>
    <x v="1558"/>
    <x v="3"/>
    <x v="1"/>
    <x v="1"/>
    <x v="0"/>
    <x v="1"/>
    <x v="122"/>
    <x v="1"/>
    <x v="3"/>
    <x v="5"/>
    <x v="1"/>
  </r>
  <r>
    <x v="632"/>
    <x v="1559"/>
    <x v="3"/>
    <x v="3"/>
    <x v="1"/>
    <x v="2"/>
    <x v="1"/>
    <x v="555"/>
    <x v="1"/>
    <x v="2"/>
    <x v="1"/>
    <x v="1"/>
  </r>
  <r>
    <x v="1227"/>
    <x v="1560"/>
    <x v="3"/>
    <x v="0"/>
    <x v="2"/>
    <x v="0"/>
    <x v="2"/>
    <x v="1336"/>
    <x v="0"/>
    <x v="0"/>
    <x v="1"/>
    <x v="0"/>
  </r>
  <r>
    <x v="1504"/>
    <x v="1561"/>
    <x v="3"/>
    <x v="4"/>
    <x v="2"/>
    <x v="0"/>
    <x v="2"/>
    <x v="415"/>
    <x v="0"/>
    <x v="2"/>
    <x v="4"/>
    <x v="1"/>
  </r>
  <r>
    <x v="1356"/>
    <x v="1562"/>
    <x v="3"/>
    <x v="0"/>
    <x v="2"/>
    <x v="2"/>
    <x v="2"/>
    <x v="1402"/>
    <x v="0"/>
    <x v="2"/>
    <x v="1"/>
    <x v="0"/>
  </r>
  <r>
    <x v="738"/>
    <x v="1562"/>
    <x v="3"/>
    <x v="1"/>
    <x v="2"/>
    <x v="0"/>
    <x v="2"/>
    <x v="228"/>
    <x v="0"/>
    <x v="3"/>
    <x v="5"/>
    <x v="1"/>
  </r>
  <r>
    <x v="1018"/>
    <x v="1563"/>
    <x v="3"/>
    <x v="4"/>
    <x v="3"/>
    <x v="2"/>
    <x v="3"/>
    <x v="1433"/>
    <x v="0"/>
    <x v="1"/>
    <x v="0"/>
    <x v="1"/>
  </r>
  <r>
    <x v="807"/>
    <x v="1564"/>
    <x v="3"/>
    <x v="6"/>
    <x v="2"/>
    <x v="1"/>
    <x v="2"/>
    <x v="423"/>
    <x v="0"/>
    <x v="2"/>
    <x v="6"/>
    <x v="1"/>
  </r>
  <r>
    <x v="995"/>
    <x v="1565"/>
    <x v="3"/>
    <x v="7"/>
    <x v="1"/>
    <x v="2"/>
    <x v="1"/>
    <x v="736"/>
    <x v="0"/>
    <x v="3"/>
    <x v="5"/>
    <x v="1"/>
  </r>
  <r>
    <x v="1707"/>
    <x v="1566"/>
    <x v="3"/>
    <x v="2"/>
    <x v="1"/>
    <x v="2"/>
    <x v="1"/>
    <x v="1059"/>
    <x v="0"/>
    <x v="0"/>
    <x v="0"/>
    <x v="0"/>
  </r>
  <r>
    <x v="1370"/>
    <x v="1567"/>
    <x v="3"/>
    <x v="0"/>
    <x v="2"/>
    <x v="1"/>
    <x v="2"/>
    <x v="850"/>
    <x v="0"/>
    <x v="2"/>
    <x v="4"/>
    <x v="1"/>
  </r>
  <r>
    <x v="861"/>
    <x v="1568"/>
    <x v="3"/>
    <x v="5"/>
    <x v="1"/>
    <x v="2"/>
    <x v="1"/>
    <x v="19"/>
    <x v="1"/>
    <x v="2"/>
    <x v="5"/>
    <x v="1"/>
  </r>
  <r>
    <x v="1171"/>
    <x v="1569"/>
    <x v="3"/>
    <x v="6"/>
    <x v="2"/>
    <x v="0"/>
    <x v="2"/>
    <x v="133"/>
    <x v="0"/>
    <x v="2"/>
    <x v="5"/>
    <x v="1"/>
  </r>
  <r>
    <x v="2168"/>
    <x v="1570"/>
    <x v="3"/>
    <x v="0"/>
    <x v="2"/>
    <x v="2"/>
    <x v="2"/>
    <x v="252"/>
    <x v="0"/>
    <x v="2"/>
    <x v="3"/>
    <x v="1"/>
  </r>
  <r>
    <x v="1582"/>
    <x v="1571"/>
    <x v="3"/>
    <x v="1"/>
    <x v="2"/>
    <x v="3"/>
    <x v="2"/>
    <x v="655"/>
    <x v="0"/>
    <x v="3"/>
    <x v="1"/>
    <x v="1"/>
  </r>
  <r>
    <x v="2474"/>
    <x v="1572"/>
    <x v="3"/>
    <x v="5"/>
    <x v="1"/>
    <x v="0"/>
    <x v="1"/>
    <x v="30"/>
    <x v="1"/>
    <x v="3"/>
    <x v="2"/>
    <x v="1"/>
  </r>
  <r>
    <x v="2189"/>
    <x v="1573"/>
    <x v="3"/>
    <x v="5"/>
    <x v="2"/>
    <x v="3"/>
    <x v="2"/>
    <x v="195"/>
    <x v="1"/>
    <x v="2"/>
    <x v="3"/>
    <x v="1"/>
  </r>
  <r>
    <x v="629"/>
    <x v="1574"/>
    <x v="3"/>
    <x v="5"/>
    <x v="2"/>
    <x v="2"/>
    <x v="2"/>
    <x v="184"/>
    <x v="0"/>
    <x v="2"/>
    <x v="1"/>
    <x v="1"/>
  </r>
  <r>
    <x v="630"/>
    <x v="1575"/>
    <x v="3"/>
    <x v="3"/>
    <x v="2"/>
    <x v="0"/>
    <x v="2"/>
    <x v="614"/>
    <x v="1"/>
    <x v="3"/>
    <x v="1"/>
    <x v="1"/>
  </r>
  <r>
    <x v="415"/>
    <x v="1576"/>
    <x v="3"/>
    <x v="4"/>
    <x v="2"/>
    <x v="1"/>
    <x v="2"/>
    <x v="1157"/>
    <x v="0"/>
    <x v="3"/>
    <x v="5"/>
    <x v="1"/>
  </r>
  <r>
    <x v="1082"/>
    <x v="1577"/>
    <x v="3"/>
    <x v="0"/>
    <x v="2"/>
    <x v="0"/>
    <x v="2"/>
    <x v="305"/>
    <x v="0"/>
    <x v="2"/>
    <x v="5"/>
    <x v="1"/>
  </r>
  <r>
    <x v="535"/>
    <x v="1578"/>
    <x v="3"/>
    <x v="0"/>
    <x v="2"/>
    <x v="1"/>
    <x v="2"/>
    <x v="423"/>
    <x v="0"/>
    <x v="3"/>
    <x v="5"/>
    <x v="1"/>
  </r>
  <r>
    <x v="2359"/>
    <x v="1579"/>
    <x v="3"/>
    <x v="4"/>
    <x v="1"/>
    <x v="0"/>
    <x v="1"/>
    <x v="1409"/>
    <x v="0"/>
    <x v="1"/>
    <x v="6"/>
    <x v="0"/>
  </r>
  <r>
    <x v="75"/>
    <x v="1580"/>
    <x v="3"/>
    <x v="3"/>
    <x v="3"/>
    <x v="0"/>
    <x v="3"/>
    <x v="910"/>
    <x v="1"/>
    <x v="3"/>
    <x v="4"/>
    <x v="1"/>
  </r>
  <r>
    <x v="2305"/>
    <x v="1581"/>
    <x v="3"/>
    <x v="0"/>
    <x v="2"/>
    <x v="1"/>
    <x v="2"/>
    <x v="1045"/>
    <x v="0"/>
    <x v="2"/>
    <x v="6"/>
    <x v="1"/>
  </r>
  <r>
    <x v="1644"/>
    <x v="1582"/>
    <x v="3"/>
    <x v="5"/>
    <x v="3"/>
    <x v="1"/>
    <x v="3"/>
    <x v="25"/>
    <x v="1"/>
    <x v="3"/>
    <x v="4"/>
    <x v="1"/>
  </r>
  <r>
    <x v="1743"/>
    <x v="1583"/>
    <x v="3"/>
    <x v="1"/>
    <x v="2"/>
    <x v="0"/>
    <x v="2"/>
    <x v="422"/>
    <x v="0"/>
    <x v="2"/>
    <x v="6"/>
    <x v="1"/>
  </r>
  <r>
    <x v="1614"/>
    <x v="1584"/>
    <x v="3"/>
    <x v="5"/>
    <x v="2"/>
    <x v="0"/>
    <x v="2"/>
    <x v="111"/>
    <x v="1"/>
    <x v="2"/>
    <x v="4"/>
    <x v="1"/>
  </r>
  <r>
    <x v="2343"/>
    <x v="1585"/>
    <x v="3"/>
    <x v="2"/>
    <x v="3"/>
    <x v="0"/>
    <x v="3"/>
    <x v="1074"/>
    <x v="0"/>
    <x v="3"/>
    <x v="0"/>
    <x v="1"/>
  </r>
  <r>
    <x v="1913"/>
    <x v="1586"/>
    <x v="3"/>
    <x v="5"/>
    <x v="1"/>
    <x v="3"/>
    <x v="1"/>
    <x v="30"/>
    <x v="1"/>
    <x v="3"/>
    <x v="4"/>
    <x v="1"/>
  </r>
  <r>
    <x v="711"/>
    <x v="1587"/>
    <x v="3"/>
    <x v="5"/>
    <x v="3"/>
    <x v="2"/>
    <x v="3"/>
    <x v="216"/>
    <x v="1"/>
    <x v="2"/>
    <x v="3"/>
    <x v="1"/>
  </r>
  <r>
    <x v="1415"/>
    <x v="1588"/>
    <x v="3"/>
    <x v="5"/>
    <x v="1"/>
    <x v="3"/>
    <x v="1"/>
    <x v="34"/>
    <x v="0"/>
    <x v="3"/>
    <x v="4"/>
    <x v="1"/>
  </r>
  <r>
    <x v="1809"/>
    <x v="1589"/>
    <x v="3"/>
    <x v="0"/>
    <x v="1"/>
    <x v="2"/>
    <x v="1"/>
    <x v="524"/>
    <x v="0"/>
    <x v="2"/>
    <x v="0"/>
    <x v="1"/>
  </r>
  <r>
    <x v="1113"/>
    <x v="1590"/>
    <x v="3"/>
    <x v="2"/>
    <x v="0"/>
    <x v="1"/>
    <x v="0"/>
    <x v="492"/>
    <x v="1"/>
    <x v="3"/>
    <x v="4"/>
    <x v="1"/>
  </r>
  <r>
    <x v="1843"/>
    <x v="1591"/>
    <x v="3"/>
    <x v="2"/>
    <x v="2"/>
    <x v="0"/>
    <x v="2"/>
    <x v="1397"/>
    <x v="0"/>
    <x v="2"/>
    <x v="6"/>
    <x v="0"/>
  </r>
  <r>
    <x v="597"/>
    <x v="1592"/>
    <x v="3"/>
    <x v="3"/>
    <x v="1"/>
    <x v="0"/>
    <x v="1"/>
    <x v="113"/>
    <x v="1"/>
    <x v="2"/>
    <x v="0"/>
    <x v="1"/>
  </r>
  <r>
    <x v="982"/>
    <x v="1593"/>
    <x v="3"/>
    <x v="1"/>
    <x v="2"/>
    <x v="0"/>
    <x v="2"/>
    <x v="490"/>
    <x v="0"/>
    <x v="3"/>
    <x v="1"/>
    <x v="1"/>
  </r>
  <r>
    <x v="287"/>
    <x v="1594"/>
    <x v="3"/>
    <x v="2"/>
    <x v="2"/>
    <x v="1"/>
    <x v="2"/>
    <x v="1375"/>
    <x v="0"/>
    <x v="0"/>
    <x v="2"/>
    <x v="0"/>
  </r>
  <r>
    <x v="1310"/>
    <x v="1595"/>
    <x v="3"/>
    <x v="4"/>
    <x v="3"/>
    <x v="0"/>
    <x v="3"/>
    <x v="1455"/>
    <x v="0"/>
    <x v="1"/>
    <x v="6"/>
    <x v="1"/>
  </r>
  <r>
    <x v="117"/>
    <x v="1596"/>
    <x v="3"/>
    <x v="5"/>
    <x v="2"/>
    <x v="0"/>
    <x v="2"/>
    <x v="86"/>
    <x v="1"/>
    <x v="3"/>
    <x v="1"/>
    <x v="1"/>
  </r>
  <r>
    <x v="1396"/>
    <x v="1597"/>
    <x v="3"/>
    <x v="5"/>
    <x v="2"/>
    <x v="2"/>
    <x v="2"/>
    <x v="131"/>
    <x v="1"/>
    <x v="2"/>
    <x v="2"/>
    <x v="1"/>
  </r>
  <r>
    <x v="1270"/>
    <x v="1598"/>
    <x v="3"/>
    <x v="5"/>
    <x v="3"/>
    <x v="1"/>
    <x v="3"/>
    <x v="184"/>
    <x v="1"/>
    <x v="3"/>
    <x v="0"/>
    <x v="1"/>
  </r>
  <r>
    <x v="902"/>
    <x v="1599"/>
    <x v="3"/>
    <x v="4"/>
    <x v="2"/>
    <x v="3"/>
    <x v="2"/>
    <x v="1434"/>
    <x v="1"/>
    <x v="1"/>
    <x v="4"/>
    <x v="0"/>
  </r>
  <r>
    <x v="1246"/>
    <x v="1600"/>
    <x v="3"/>
    <x v="0"/>
    <x v="3"/>
    <x v="2"/>
    <x v="3"/>
    <x v="1315"/>
    <x v="1"/>
    <x v="3"/>
    <x v="0"/>
    <x v="1"/>
  </r>
  <r>
    <x v="619"/>
    <x v="1601"/>
    <x v="3"/>
    <x v="4"/>
    <x v="1"/>
    <x v="1"/>
    <x v="1"/>
    <x v="745"/>
    <x v="0"/>
    <x v="2"/>
    <x v="2"/>
    <x v="1"/>
  </r>
  <r>
    <x v="1904"/>
    <x v="1602"/>
    <x v="3"/>
    <x v="1"/>
    <x v="2"/>
    <x v="2"/>
    <x v="2"/>
    <x v="150"/>
    <x v="1"/>
    <x v="3"/>
    <x v="6"/>
    <x v="1"/>
  </r>
  <r>
    <x v="1423"/>
    <x v="1603"/>
    <x v="3"/>
    <x v="0"/>
    <x v="2"/>
    <x v="2"/>
    <x v="2"/>
    <x v="635"/>
    <x v="0"/>
    <x v="1"/>
    <x v="1"/>
    <x v="1"/>
  </r>
  <r>
    <x v="1827"/>
    <x v="1604"/>
    <x v="3"/>
    <x v="0"/>
    <x v="2"/>
    <x v="2"/>
    <x v="2"/>
    <x v="1421"/>
    <x v="0"/>
    <x v="2"/>
    <x v="3"/>
    <x v="0"/>
  </r>
  <r>
    <x v="1188"/>
    <x v="1605"/>
    <x v="3"/>
    <x v="4"/>
    <x v="2"/>
    <x v="1"/>
    <x v="2"/>
    <x v="1084"/>
    <x v="0"/>
    <x v="3"/>
    <x v="6"/>
    <x v="1"/>
  </r>
  <r>
    <x v="2294"/>
    <x v="1606"/>
    <x v="3"/>
    <x v="0"/>
    <x v="2"/>
    <x v="2"/>
    <x v="2"/>
    <x v="1333"/>
    <x v="0"/>
    <x v="1"/>
    <x v="1"/>
    <x v="0"/>
  </r>
  <r>
    <x v="2013"/>
    <x v="1607"/>
    <x v="3"/>
    <x v="3"/>
    <x v="3"/>
    <x v="0"/>
    <x v="3"/>
    <x v="1028"/>
    <x v="1"/>
    <x v="3"/>
    <x v="5"/>
    <x v="1"/>
  </r>
  <r>
    <x v="2207"/>
    <x v="1608"/>
    <x v="3"/>
    <x v="5"/>
    <x v="2"/>
    <x v="2"/>
    <x v="2"/>
    <x v="206"/>
    <x v="1"/>
    <x v="3"/>
    <x v="2"/>
    <x v="1"/>
  </r>
  <r>
    <x v="1445"/>
    <x v="1609"/>
    <x v="3"/>
    <x v="5"/>
    <x v="2"/>
    <x v="2"/>
    <x v="2"/>
    <x v="464"/>
    <x v="1"/>
    <x v="2"/>
    <x v="1"/>
    <x v="1"/>
  </r>
  <r>
    <x v="1382"/>
    <x v="1610"/>
    <x v="3"/>
    <x v="5"/>
    <x v="1"/>
    <x v="0"/>
    <x v="1"/>
    <x v="113"/>
    <x v="1"/>
    <x v="3"/>
    <x v="3"/>
    <x v="1"/>
  </r>
  <r>
    <x v="650"/>
    <x v="1611"/>
    <x v="3"/>
    <x v="1"/>
    <x v="2"/>
    <x v="1"/>
    <x v="2"/>
    <x v="86"/>
    <x v="1"/>
    <x v="2"/>
    <x v="5"/>
    <x v="1"/>
  </r>
  <r>
    <x v="1359"/>
    <x v="1612"/>
    <x v="3"/>
    <x v="2"/>
    <x v="2"/>
    <x v="0"/>
    <x v="2"/>
    <x v="1302"/>
    <x v="1"/>
    <x v="2"/>
    <x v="5"/>
    <x v="0"/>
  </r>
  <r>
    <x v="1109"/>
    <x v="1613"/>
    <x v="3"/>
    <x v="3"/>
    <x v="2"/>
    <x v="1"/>
    <x v="2"/>
    <x v="336"/>
    <x v="1"/>
    <x v="2"/>
    <x v="2"/>
    <x v="1"/>
  </r>
  <r>
    <x v="986"/>
    <x v="1614"/>
    <x v="3"/>
    <x v="6"/>
    <x v="3"/>
    <x v="0"/>
    <x v="3"/>
    <x v="784"/>
    <x v="1"/>
    <x v="3"/>
    <x v="1"/>
    <x v="1"/>
  </r>
  <r>
    <x v="2435"/>
    <x v="1615"/>
    <x v="3"/>
    <x v="5"/>
    <x v="2"/>
    <x v="2"/>
    <x v="2"/>
    <x v="25"/>
    <x v="1"/>
    <x v="2"/>
    <x v="1"/>
    <x v="1"/>
  </r>
  <r>
    <x v="1353"/>
    <x v="1616"/>
    <x v="3"/>
    <x v="5"/>
    <x v="2"/>
    <x v="2"/>
    <x v="2"/>
    <x v="126"/>
    <x v="1"/>
    <x v="3"/>
    <x v="6"/>
    <x v="1"/>
  </r>
  <r>
    <x v="355"/>
    <x v="1617"/>
    <x v="3"/>
    <x v="0"/>
    <x v="1"/>
    <x v="0"/>
    <x v="1"/>
    <x v="865"/>
    <x v="0"/>
    <x v="2"/>
    <x v="3"/>
    <x v="1"/>
  </r>
  <r>
    <x v="1481"/>
    <x v="1618"/>
    <x v="3"/>
    <x v="4"/>
    <x v="3"/>
    <x v="1"/>
    <x v="3"/>
    <x v="1299"/>
    <x v="0"/>
    <x v="2"/>
    <x v="2"/>
    <x v="1"/>
  </r>
  <r>
    <x v="1012"/>
    <x v="1619"/>
    <x v="3"/>
    <x v="5"/>
    <x v="2"/>
    <x v="2"/>
    <x v="2"/>
    <x v="88"/>
    <x v="1"/>
    <x v="3"/>
    <x v="1"/>
    <x v="1"/>
  </r>
  <r>
    <x v="795"/>
    <x v="1620"/>
    <x v="3"/>
    <x v="2"/>
    <x v="3"/>
    <x v="0"/>
    <x v="3"/>
    <x v="871"/>
    <x v="0"/>
    <x v="3"/>
    <x v="0"/>
    <x v="1"/>
  </r>
  <r>
    <x v="2026"/>
    <x v="1621"/>
    <x v="3"/>
    <x v="6"/>
    <x v="3"/>
    <x v="2"/>
    <x v="3"/>
    <x v="457"/>
    <x v="0"/>
    <x v="3"/>
    <x v="5"/>
    <x v="1"/>
  </r>
  <r>
    <x v="332"/>
    <x v="1622"/>
    <x v="3"/>
    <x v="2"/>
    <x v="2"/>
    <x v="2"/>
    <x v="2"/>
    <x v="1457"/>
    <x v="0"/>
    <x v="2"/>
    <x v="3"/>
    <x v="0"/>
  </r>
  <r>
    <x v="279"/>
    <x v="1623"/>
    <x v="3"/>
    <x v="6"/>
    <x v="2"/>
    <x v="2"/>
    <x v="2"/>
    <x v="389"/>
    <x v="1"/>
    <x v="3"/>
    <x v="4"/>
    <x v="1"/>
  </r>
  <r>
    <x v="1830"/>
    <x v="1624"/>
    <x v="3"/>
    <x v="7"/>
    <x v="1"/>
    <x v="0"/>
    <x v="1"/>
    <x v="490"/>
    <x v="0"/>
    <x v="3"/>
    <x v="0"/>
    <x v="1"/>
  </r>
  <r>
    <x v="1137"/>
    <x v="1625"/>
    <x v="3"/>
    <x v="6"/>
    <x v="3"/>
    <x v="1"/>
    <x v="3"/>
    <x v="1218"/>
    <x v="0"/>
    <x v="2"/>
    <x v="3"/>
    <x v="1"/>
  </r>
  <r>
    <x v="1284"/>
    <x v="1626"/>
    <x v="3"/>
    <x v="3"/>
    <x v="2"/>
    <x v="0"/>
    <x v="2"/>
    <x v="746"/>
    <x v="0"/>
    <x v="2"/>
    <x v="4"/>
    <x v="1"/>
  </r>
  <r>
    <x v="1790"/>
    <x v="1627"/>
    <x v="3"/>
    <x v="5"/>
    <x v="1"/>
    <x v="3"/>
    <x v="1"/>
    <x v="80"/>
    <x v="1"/>
    <x v="3"/>
    <x v="5"/>
    <x v="1"/>
  </r>
  <r>
    <x v="2306"/>
    <x v="1628"/>
    <x v="3"/>
    <x v="5"/>
    <x v="3"/>
    <x v="2"/>
    <x v="3"/>
    <x v="326"/>
    <x v="1"/>
    <x v="3"/>
    <x v="3"/>
    <x v="1"/>
  </r>
  <r>
    <x v="1106"/>
    <x v="1629"/>
    <x v="3"/>
    <x v="4"/>
    <x v="3"/>
    <x v="2"/>
    <x v="3"/>
    <x v="1468"/>
    <x v="0"/>
    <x v="3"/>
    <x v="0"/>
    <x v="1"/>
  </r>
  <r>
    <x v="153"/>
    <x v="1630"/>
    <x v="3"/>
    <x v="6"/>
    <x v="2"/>
    <x v="0"/>
    <x v="2"/>
    <x v="102"/>
    <x v="1"/>
    <x v="3"/>
    <x v="0"/>
    <x v="1"/>
  </r>
  <r>
    <x v="1150"/>
    <x v="1631"/>
    <x v="3"/>
    <x v="0"/>
    <x v="3"/>
    <x v="2"/>
    <x v="3"/>
    <x v="1154"/>
    <x v="1"/>
    <x v="2"/>
    <x v="6"/>
    <x v="1"/>
  </r>
  <r>
    <x v="953"/>
    <x v="1632"/>
    <x v="3"/>
    <x v="3"/>
    <x v="2"/>
    <x v="0"/>
    <x v="2"/>
    <x v="1016"/>
    <x v="0"/>
    <x v="3"/>
    <x v="3"/>
    <x v="1"/>
  </r>
  <r>
    <x v="2127"/>
    <x v="1633"/>
    <x v="3"/>
    <x v="2"/>
    <x v="2"/>
    <x v="0"/>
    <x v="2"/>
    <x v="1112"/>
    <x v="1"/>
    <x v="3"/>
    <x v="2"/>
    <x v="1"/>
  </r>
  <r>
    <x v="1996"/>
    <x v="1634"/>
    <x v="3"/>
    <x v="0"/>
    <x v="1"/>
    <x v="1"/>
    <x v="1"/>
    <x v="1143"/>
    <x v="1"/>
    <x v="2"/>
    <x v="1"/>
    <x v="0"/>
  </r>
  <r>
    <x v="663"/>
    <x v="1635"/>
    <x v="3"/>
    <x v="6"/>
    <x v="2"/>
    <x v="1"/>
    <x v="2"/>
    <x v="493"/>
    <x v="0"/>
    <x v="3"/>
    <x v="3"/>
    <x v="1"/>
  </r>
  <r>
    <x v="1461"/>
    <x v="1636"/>
    <x v="3"/>
    <x v="1"/>
    <x v="0"/>
    <x v="0"/>
    <x v="0"/>
    <x v="293"/>
    <x v="1"/>
    <x v="3"/>
    <x v="0"/>
    <x v="1"/>
  </r>
  <r>
    <x v="1100"/>
    <x v="1637"/>
    <x v="3"/>
    <x v="2"/>
    <x v="3"/>
    <x v="1"/>
    <x v="3"/>
    <x v="1271"/>
    <x v="1"/>
    <x v="3"/>
    <x v="6"/>
    <x v="1"/>
  </r>
  <r>
    <x v="2318"/>
    <x v="1638"/>
    <x v="3"/>
    <x v="1"/>
    <x v="2"/>
    <x v="1"/>
    <x v="2"/>
    <x v="890"/>
    <x v="1"/>
    <x v="2"/>
    <x v="3"/>
    <x v="1"/>
  </r>
  <r>
    <x v="1498"/>
    <x v="1639"/>
    <x v="3"/>
    <x v="1"/>
    <x v="3"/>
    <x v="2"/>
    <x v="3"/>
    <x v="152"/>
    <x v="1"/>
    <x v="2"/>
    <x v="0"/>
    <x v="1"/>
  </r>
  <r>
    <x v="1098"/>
    <x v="1640"/>
    <x v="3"/>
    <x v="3"/>
    <x v="2"/>
    <x v="0"/>
    <x v="2"/>
    <x v="93"/>
    <x v="0"/>
    <x v="3"/>
    <x v="1"/>
    <x v="1"/>
  </r>
  <r>
    <x v="2160"/>
    <x v="1641"/>
    <x v="3"/>
    <x v="1"/>
    <x v="1"/>
    <x v="1"/>
    <x v="1"/>
    <x v="768"/>
    <x v="0"/>
    <x v="3"/>
    <x v="5"/>
    <x v="1"/>
  </r>
  <r>
    <x v="557"/>
    <x v="1642"/>
    <x v="3"/>
    <x v="0"/>
    <x v="3"/>
    <x v="2"/>
    <x v="3"/>
    <x v="1270"/>
    <x v="0"/>
    <x v="3"/>
    <x v="0"/>
    <x v="1"/>
  </r>
  <r>
    <x v="202"/>
    <x v="1643"/>
    <x v="3"/>
    <x v="7"/>
    <x v="1"/>
    <x v="2"/>
    <x v="1"/>
    <x v="212"/>
    <x v="0"/>
    <x v="3"/>
    <x v="2"/>
    <x v="1"/>
  </r>
  <r>
    <x v="2096"/>
    <x v="1644"/>
    <x v="3"/>
    <x v="2"/>
    <x v="2"/>
    <x v="0"/>
    <x v="2"/>
    <x v="1183"/>
    <x v="0"/>
    <x v="2"/>
    <x v="2"/>
    <x v="1"/>
  </r>
  <r>
    <x v="2291"/>
    <x v="1645"/>
    <x v="3"/>
    <x v="7"/>
    <x v="1"/>
    <x v="0"/>
    <x v="1"/>
    <x v="760"/>
    <x v="0"/>
    <x v="3"/>
    <x v="6"/>
    <x v="1"/>
  </r>
  <r>
    <x v="154"/>
    <x v="1646"/>
    <x v="3"/>
    <x v="6"/>
    <x v="3"/>
    <x v="1"/>
    <x v="3"/>
    <x v="1097"/>
    <x v="0"/>
    <x v="3"/>
    <x v="6"/>
    <x v="1"/>
  </r>
  <r>
    <x v="144"/>
    <x v="1647"/>
    <x v="3"/>
    <x v="5"/>
    <x v="2"/>
    <x v="0"/>
    <x v="2"/>
    <x v="242"/>
    <x v="1"/>
    <x v="3"/>
    <x v="5"/>
    <x v="1"/>
  </r>
  <r>
    <x v="442"/>
    <x v="1648"/>
    <x v="3"/>
    <x v="2"/>
    <x v="2"/>
    <x v="0"/>
    <x v="2"/>
    <x v="1414"/>
    <x v="0"/>
    <x v="1"/>
    <x v="2"/>
    <x v="0"/>
  </r>
  <r>
    <x v="1554"/>
    <x v="1649"/>
    <x v="3"/>
    <x v="0"/>
    <x v="1"/>
    <x v="3"/>
    <x v="1"/>
    <x v="794"/>
    <x v="0"/>
    <x v="3"/>
    <x v="4"/>
    <x v="1"/>
  </r>
  <r>
    <x v="264"/>
    <x v="1650"/>
    <x v="3"/>
    <x v="6"/>
    <x v="2"/>
    <x v="1"/>
    <x v="2"/>
    <x v="398"/>
    <x v="0"/>
    <x v="2"/>
    <x v="2"/>
    <x v="1"/>
  </r>
  <r>
    <x v="1746"/>
    <x v="1651"/>
    <x v="3"/>
    <x v="1"/>
    <x v="2"/>
    <x v="2"/>
    <x v="2"/>
    <x v="489"/>
    <x v="1"/>
    <x v="3"/>
    <x v="1"/>
    <x v="1"/>
  </r>
  <r>
    <x v="1576"/>
    <x v="1652"/>
    <x v="3"/>
    <x v="5"/>
    <x v="2"/>
    <x v="0"/>
    <x v="2"/>
    <x v="156"/>
    <x v="1"/>
    <x v="3"/>
    <x v="0"/>
    <x v="1"/>
  </r>
  <r>
    <x v="2439"/>
    <x v="1653"/>
    <x v="3"/>
    <x v="2"/>
    <x v="3"/>
    <x v="2"/>
    <x v="3"/>
    <x v="1181"/>
    <x v="0"/>
    <x v="3"/>
    <x v="4"/>
    <x v="1"/>
  </r>
  <r>
    <x v="1915"/>
    <x v="1654"/>
    <x v="3"/>
    <x v="6"/>
    <x v="2"/>
    <x v="0"/>
    <x v="2"/>
    <x v="314"/>
    <x v="1"/>
    <x v="2"/>
    <x v="0"/>
    <x v="1"/>
  </r>
  <r>
    <x v="1140"/>
    <x v="1655"/>
    <x v="3"/>
    <x v="2"/>
    <x v="3"/>
    <x v="2"/>
    <x v="3"/>
    <x v="1380"/>
    <x v="0"/>
    <x v="2"/>
    <x v="1"/>
    <x v="1"/>
  </r>
  <r>
    <x v="319"/>
    <x v="1656"/>
    <x v="3"/>
    <x v="0"/>
    <x v="2"/>
    <x v="0"/>
    <x v="2"/>
    <x v="156"/>
    <x v="0"/>
    <x v="2"/>
    <x v="6"/>
    <x v="1"/>
  </r>
  <r>
    <x v="2335"/>
    <x v="1657"/>
    <x v="3"/>
    <x v="3"/>
    <x v="3"/>
    <x v="0"/>
    <x v="3"/>
    <x v="442"/>
    <x v="0"/>
    <x v="1"/>
    <x v="3"/>
    <x v="1"/>
  </r>
  <r>
    <x v="976"/>
    <x v="1658"/>
    <x v="3"/>
    <x v="1"/>
    <x v="2"/>
    <x v="0"/>
    <x v="2"/>
    <x v="618"/>
    <x v="0"/>
    <x v="2"/>
    <x v="3"/>
    <x v="1"/>
  </r>
  <r>
    <x v="1950"/>
    <x v="1659"/>
    <x v="3"/>
    <x v="0"/>
    <x v="2"/>
    <x v="2"/>
    <x v="2"/>
    <x v="1015"/>
    <x v="0"/>
    <x v="2"/>
    <x v="4"/>
    <x v="1"/>
  </r>
  <r>
    <x v="2347"/>
    <x v="1660"/>
    <x v="3"/>
    <x v="2"/>
    <x v="1"/>
    <x v="2"/>
    <x v="1"/>
    <x v="706"/>
    <x v="0"/>
    <x v="2"/>
    <x v="4"/>
    <x v="1"/>
  </r>
  <r>
    <x v="384"/>
    <x v="1661"/>
    <x v="3"/>
    <x v="0"/>
    <x v="2"/>
    <x v="0"/>
    <x v="2"/>
    <x v="1034"/>
    <x v="0"/>
    <x v="2"/>
    <x v="5"/>
    <x v="1"/>
  </r>
  <r>
    <x v="937"/>
    <x v="1662"/>
    <x v="3"/>
    <x v="0"/>
    <x v="2"/>
    <x v="0"/>
    <x v="2"/>
    <x v="1073"/>
    <x v="0"/>
    <x v="1"/>
    <x v="3"/>
    <x v="1"/>
  </r>
  <r>
    <x v="1402"/>
    <x v="1663"/>
    <x v="3"/>
    <x v="5"/>
    <x v="2"/>
    <x v="1"/>
    <x v="2"/>
    <x v="41"/>
    <x v="0"/>
    <x v="2"/>
    <x v="5"/>
    <x v="1"/>
  </r>
  <r>
    <x v="527"/>
    <x v="1664"/>
    <x v="3"/>
    <x v="2"/>
    <x v="2"/>
    <x v="0"/>
    <x v="2"/>
    <x v="1273"/>
    <x v="0"/>
    <x v="3"/>
    <x v="5"/>
    <x v="1"/>
  </r>
  <r>
    <x v="2030"/>
    <x v="1665"/>
    <x v="3"/>
    <x v="3"/>
    <x v="3"/>
    <x v="0"/>
    <x v="3"/>
    <x v="693"/>
    <x v="0"/>
    <x v="3"/>
    <x v="0"/>
    <x v="1"/>
  </r>
  <r>
    <x v="515"/>
    <x v="1666"/>
    <x v="3"/>
    <x v="1"/>
    <x v="2"/>
    <x v="0"/>
    <x v="2"/>
    <x v="676"/>
    <x v="1"/>
    <x v="2"/>
    <x v="1"/>
    <x v="1"/>
  </r>
  <r>
    <x v="2114"/>
    <x v="1667"/>
    <x v="3"/>
    <x v="6"/>
    <x v="2"/>
    <x v="0"/>
    <x v="2"/>
    <x v="458"/>
    <x v="1"/>
    <x v="3"/>
    <x v="3"/>
    <x v="1"/>
  </r>
  <r>
    <x v="109"/>
    <x v="1668"/>
    <x v="3"/>
    <x v="5"/>
    <x v="3"/>
    <x v="2"/>
    <x v="3"/>
    <x v="54"/>
    <x v="1"/>
    <x v="2"/>
    <x v="3"/>
    <x v="1"/>
  </r>
  <r>
    <x v="835"/>
    <x v="1669"/>
    <x v="3"/>
    <x v="0"/>
    <x v="2"/>
    <x v="1"/>
    <x v="2"/>
    <x v="1152"/>
    <x v="0"/>
    <x v="3"/>
    <x v="6"/>
    <x v="1"/>
  </r>
  <r>
    <x v="685"/>
    <x v="1670"/>
    <x v="3"/>
    <x v="5"/>
    <x v="2"/>
    <x v="0"/>
    <x v="2"/>
    <x v="191"/>
    <x v="0"/>
    <x v="3"/>
    <x v="4"/>
    <x v="1"/>
  </r>
  <r>
    <x v="2443"/>
    <x v="1671"/>
    <x v="3"/>
    <x v="1"/>
    <x v="2"/>
    <x v="0"/>
    <x v="2"/>
    <x v="295"/>
    <x v="1"/>
    <x v="3"/>
    <x v="6"/>
    <x v="1"/>
  </r>
  <r>
    <x v="1553"/>
    <x v="1672"/>
    <x v="3"/>
    <x v="5"/>
    <x v="1"/>
    <x v="0"/>
    <x v="1"/>
    <x v="156"/>
    <x v="1"/>
    <x v="2"/>
    <x v="5"/>
    <x v="1"/>
  </r>
  <r>
    <x v="1366"/>
    <x v="1673"/>
    <x v="3"/>
    <x v="0"/>
    <x v="3"/>
    <x v="1"/>
    <x v="3"/>
    <x v="1291"/>
    <x v="0"/>
    <x v="2"/>
    <x v="5"/>
    <x v="1"/>
  </r>
  <r>
    <x v="1023"/>
    <x v="1674"/>
    <x v="3"/>
    <x v="5"/>
    <x v="2"/>
    <x v="2"/>
    <x v="2"/>
    <x v="100"/>
    <x v="1"/>
    <x v="2"/>
    <x v="5"/>
    <x v="1"/>
  </r>
  <r>
    <x v="2275"/>
    <x v="1675"/>
    <x v="3"/>
    <x v="0"/>
    <x v="2"/>
    <x v="0"/>
    <x v="2"/>
    <x v="797"/>
    <x v="0"/>
    <x v="2"/>
    <x v="4"/>
    <x v="1"/>
  </r>
  <r>
    <x v="226"/>
    <x v="1676"/>
    <x v="3"/>
    <x v="0"/>
    <x v="3"/>
    <x v="0"/>
    <x v="3"/>
    <x v="753"/>
    <x v="1"/>
    <x v="2"/>
    <x v="4"/>
    <x v="1"/>
  </r>
  <r>
    <x v="1139"/>
    <x v="1677"/>
    <x v="3"/>
    <x v="1"/>
    <x v="1"/>
    <x v="0"/>
    <x v="1"/>
    <x v="417"/>
    <x v="1"/>
    <x v="2"/>
    <x v="6"/>
    <x v="1"/>
  </r>
  <r>
    <x v="1745"/>
    <x v="1678"/>
    <x v="4"/>
    <x v="6"/>
    <x v="2"/>
    <x v="2"/>
    <x v="2"/>
    <x v="286"/>
    <x v="0"/>
    <x v="2"/>
    <x v="0"/>
    <x v="1"/>
  </r>
  <r>
    <x v="1201"/>
    <x v="1679"/>
    <x v="4"/>
    <x v="3"/>
    <x v="3"/>
    <x v="0"/>
    <x v="3"/>
    <x v="1158"/>
    <x v="1"/>
    <x v="3"/>
    <x v="6"/>
    <x v="1"/>
  </r>
  <r>
    <x v="20"/>
    <x v="1680"/>
    <x v="4"/>
    <x v="5"/>
    <x v="2"/>
    <x v="3"/>
    <x v="2"/>
    <x v="156"/>
    <x v="1"/>
    <x v="2"/>
    <x v="5"/>
    <x v="1"/>
  </r>
  <r>
    <x v="553"/>
    <x v="1681"/>
    <x v="4"/>
    <x v="3"/>
    <x v="2"/>
    <x v="1"/>
    <x v="2"/>
    <x v="161"/>
    <x v="0"/>
    <x v="2"/>
    <x v="6"/>
    <x v="1"/>
  </r>
  <r>
    <x v="1620"/>
    <x v="1682"/>
    <x v="4"/>
    <x v="1"/>
    <x v="2"/>
    <x v="0"/>
    <x v="2"/>
    <x v="83"/>
    <x v="1"/>
    <x v="3"/>
    <x v="4"/>
    <x v="1"/>
  </r>
  <r>
    <x v="2467"/>
    <x v="1683"/>
    <x v="4"/>
    <x v="5"/>
    <x v="2"/>
    <x v="2"/>
    <x v="2"/>
    <x v="24"/>
    <x v="1"/>
    <x v="2"/>
    <x v="0"/>
    <x v="1"/>
  </r>
  <r>
    <x v="1212"/>
    <x v="1684"/>
    <x v="4"/>
    <x v="1"/>
    <x v="3"/>
    <x v="0"/>
    <x v="3"/>
    <x v="935"/>
    <x v="1"/>
    <x v="3"/>
    <x v="6"/>
    <x v="1"/>
  </r>
  <r>
    <x v="800"/>
    <x v="1685"/>
    <x v="4"/>
    <x v="0"/>
    <x v="3"/>
    <x v="2"/>
    <x v="3"/>
    <x v="1039"/>
    <x v="1"/>
    <x v="2"/>
    <x v="5"/>
    <x v="1"/>
  </r>
  <r>
    <x v="1007"/>
    <x v="1686"/>
    <x v="4"/>
    <x v="5"/>
    <x v="2"/>
    <x v="1"/>
    <x v="2"/>
    <x v="7"/>
    <x v="1"/>
    <x v="3"/>
    <x v="5"/>
    <x v="1"/>
  </r>
  <r>
    <x v="165"/>
    <x v="1687"/>
    <x v="4"/>
    <x v="4"/>
    <x v="2"/>
    <x v="0"/>
    <x v="2"/>
    <x v="1355"/>
    <x v="1"/>
    <x v="1"/>
    <x v="6"/>
    <x v="0"/>
  </r>
  <r>
    <x v="1466"/>
    <x v="1688"/>
    <x v="4"/>
    <x v="6"/>
    <x v="2"/>
    <x v="0"/>
    <x v="2"/>
    <x v="1061"/>
    <x v="0"/>
    <x v="2"/>
    <x v="6"/>
    <x v="1"/>
  </r>
  <r>
    <x v="273"/>
    <x v="1689"/>
    <x v="4"/>
    <x v="0"/>
    <x v="2"/>
    <x v="1"/>
    <x v="2"/>
    <x v="498"/>
    <x v="0"/>
    <x v="2"/>
    <x v="1"/>
    <x v="1"/>
  </r>
  <r>
    <x v="2298"/>
    <x v="1690"/>
    <x v="4"/>
    <x v="6"/>
    <x v="2"/>
    <x v="1"/>
    <x v="2"/>
    <x v="564"/>
    <x v="1"/>
    <x v="2"/>
    <x v="6"/>
    <x v="1"/>
  </r>
  <r>
    <x v="538"/>
    <x v="1691"/>
    <x v="4"/>
    <x v="5"/>
    <x v="2"/>
    <x v="1"/>
    <x v="2"/>
    <x v="165"/>
    <x v="1"/>
    <x v="2"/>
    <x v="0"/>
    <x v="1"/>
  </r>
  <r>
    <x v="826"/>
    <x v="1692"/>
    <x v="4"/>
    <x v="6"/>
    <x v="3"/>
    <x v="1"/>
    <x v="3"/>
    <x v="934"/>
    <x v="0"/>
    <x v="1"/>
    <x v="4"/>
    <x v="1"/>
  </r>
  <r>
    <x v="2378"/>
    <x v="1693"/>
    <x v="4"/>
    <x v="5"/>
    <x v="3"/>
    <x v="2"/>
    <x v="3"/>
    <x v="359"/>
    <x v="1"/>
    <x v="3"/>
    <x v="2"/>
    <x v="1"/>
  </r>
  <r>
    <x v="1529"/>
    <x v="1694"/>
    <x v="4"/>
    <x v="6"/>
    <x v="1"/>
    <x v="3"/>
    <x v="1"/>
    <x v="563"/>
    <x v="1"/>
    <x v="3"/>
    <x v="1"/>
    <x v="1"/>
  </r>
  <r>
    <x v="1972"/>
    <x v="1695"/>
    <x v="4"/>
    <x v="7"/>
    <x v="1"/>
    <x v="0"/>
    <x v="1"/>
    <x v="908"/>
    <x v="0"/>
    <x v="2"/>
    <x v="2"/>
    <x v="0"/>
  </r>
  <r>
    <x v="1825"/>
    <x v="1696"/>
    <x v="4"/>
    <x v="2"/>
    <x v="2"/>
    <x v="0"/>
    <x v="2"/>
    <x v="1184"/>
    <x v="0"/>
    <x v="1"/>
    <x v="2"/>
    <x v="1"/>
  </r>
  <r>
    <x v="830"/>
    <x v="1697"/>
    <x v="4"/>
    <x v="1"/>
    <x v="3"/>
    <x v="1"/>
    <x v="3"/>
    <x v="892"/>
    <x v="1"/>
    <x v="3"/>
    <x v="0"/>
    <x v="1"/>
  </r>
  <r>
    <x v="102"/>
    <x v="1698"/>
    <x v="4"/>
    <x v="4"/>
    <x v="2"/>
    <x v="1"/>
    <x v="2"/>
    <x v="927"/>
    <x v="0"/>
    <x v="2"/>
    <x v="5"/>
    <x v="1"/>
  </r>
  <r>
    <x v="1110"/>
    <x v="1699"/>
    <x v="4"/>
    <x v="5"/>
    <x v="3"/>
    <x v="0"/>
    <x v="3"/>
    <x v="265"/>
    <x v="1"/>
    <x v="3"/>
    <x v="4"/>
    <x v="1"/>
  </r>
  <r>
    <x v="2215"/>
    <x v="1700"/>
    <x v="4"/>
    <x v="5"/>
    <x v="2"/>
    <x v="0"/>
    <x v="2"/>
    <x v="119"/>
    <x v="1"/>
    <x v="3"/>
    <x v="1"/>
    <x v="1"/>
  </r>
  <r>
    <x v="1807"/>
    <x v="1701"/>
    <x v="4"/>
    <x v="3"/>
    <x v="2"/>
    <x v="0"/>
    <x v="2"/>
    <x v="960"/>
    <x v="0"/>
    <x v="2"/>
    <x v="1"/>
    <x v="1"/>
  </r>
  <r>
    <x v="1983"/>
    <x v="1702"/>
    <x v="4"/>
    <x v="5"/>
    <x v="2"/>
    <x v="0"/>
    <x v="2"/>
    <x v="301"/>
    <x v="1"/>
    <x v="3"/>
    <x v="5"/>
    <x v="1"/>
  </r>
  <r>
    <x v="368"/>
    <x v="1703"/>
    <x v="4"/>
    <x v="5"/>
    <x v="2"/>
    <x v="0"/>
    <x v="2"/>
    <x v="26"/>
    <x v="1"/>
    <x v="3"/>
    <x v="2"/>
    <x v="1"/>
  </r>
  <r>
    <x v="1695"/>
    <x v="1704"/>
    <x v="4"/>
    <x v="5"/>
    <x v="2"/>
    <x v="0"/>
    <x v="2"/>
    <x v="116"/>
    <x v="1"/>
    <x v="2"/>
    <x v="4"/>
    <x v="1"/>
  </r>
  <r>
    <x v="1198"/>
    <x v="1705"/>
    <x v="4"/>
    <x v="1"/>
    <x v="2"/>
    <x v="0"/>
    <x v="2"/>
    <x v="392"/>
    <x v="1"/>
    <x v="3"/>
    <x v="0"/>
    <x v="1"/>
  </r>
  <r>
    <x v="24"/>
    <x v="1706"/>
    <x v="4"/>
    <x v="1"/>
    <x v="3"/>
    <x v="0"/>
    <x v="3"/>
    <x v="881"/>
    <x v="1"/>
    <x v="3"/>
    <x v="2"/>
    <x v="1"/>
  </r>
  <r>
    <x v="1424"/>
    <x v="1707"/>
    <x v="4"/>
    <x v="4"/>
    <x v="3"/>
    <x v="2"/>
    <x v="3"/>
    <x v="1251"/>
    <x v="0"/>
    <x v="2"/>
    <x v="5"/>
    <x v="1"/>
  </r>
  <r>
    <x v="330"/>
    <x v="1708"/>
    <x v="4"/>
    <x v="0"/>
    <x v="1"/>
    <x v="0"/>
    <x v="1"/>
    <x v="806"/>
    <x v="0"/>
    <x v="3"/>
    <x v="5"/>
    <x v="1"/>
  </r>
  <r>
    <x v="2057"/>
    <x v="1709"/>
    <x v="4"/>
    <x v="0"/>
    <x v="2"/>
    <x v="1"/>
    <x v="2"/>
    <x v="572"/>
    <x v="0"/>
    <x v="2"/>
    <x v="4"/>
    <x v="1"/>
  </r>
  <r>
    <x v="1056"/>
    <x v="1710"/>
    <x v="4"/>
    <x v="0"/>
    <x v="2"/>
    <x v="1"/>
    <x v="2"/>
    <x v="999"/>
    <x v="0"/>
    <x v="2"/>
    <x v="1"/>
    <x v="1"/>
  </r>
  <r>
    <x v="393"/>
    <x v="1711"/>
    <x v="4"/>
    <x v="1"/>
    <x v="3"/>
    <x v="1"/>
    <x v="3"/>
    <x v="870"/>
    <x v="0"/>
    <x v="2"/>
    <x v="1"/>
    <x v="1"/>
  </r>
  <r>
    <x v="1373"/>
    <x v="1712"/>
    <x v="4"/>
    <x v="1"/>
    <x v="2"/>
    <x v="2"/>
    <x v="2"/>
    <x v="531"/>
    <x v="0"/>
    <x v="3"/>
    <x v="6"/>
    <x v="1"/>
  </r>
  <r>
    <x v="1335"/>
    <x v="1713"/>
    <x v="4"/>
    <x v="0"/>
    <x v="2"/>
    <x v="2"/>
    <x v="2"/>
    <x v="1194"/>
    <x v="0"/>
    <x v="2"/>
    <x v="2"/>
    <x v="1"/>
  </r>
  <r>
    <x v="1064"/>
    <x v="1714"/>
    <x v="4"/>
    <x v="3"/>
    <x v="3"/>
    <x v="2"/>
    <x v="3"/>
    <x v="421"/>
    <x v="0"/>
    <x v="1"/>
    <x v="0"/>
    <x v="1"/>
  </r>
  <r>
    <x v="2320"/>
    <x v="1715"/>
    <x v="4"/>
    <x v="5"/>
    <x v="3"/>
    <x v="1"/>
    <x v="3"/>
    <x v="299"/>
    <x v="1"/>
    <x v="3"/>
    <x v="2"/>
    <x v="1"/>
  </r>
  <r>
    <x v="984"/>
    <x v="1716"/>
    <x v="4"/>
    <x v="5"/>
    <x v="1"/>
    <x v="1"/>
    <x v="1"/>
    <x v="74"/>
    <x v="1"/>
    <x v="3"/>
    <x v="0"/>
    <x v="1"/>
  </r>
  <r>
    <x v="782"/>
    <x v="1717"/>
    <x v="4"/>
    <x v="0"/>
    <x v="2"/>
    <x v="2"/>
    <x v="2"/>
    <x v="687"/>
    <x v="1"/>
    <x v="3"/>
    <x v="0"/>
    <x v="1"/>
  </r>
  <r>
    <x v="2"/>
    <x v="1718"/>
    <x v="4"/>
    <x v="5"/>
    <x v="2"/>
    <x v="0"/>
    <x v="2"/>
    <x v="9"/>
    <x v="1"/>
    <x v="3"/>
    <x v="2"/>
    <x v="1"/>
  </r>
  <r>
    <x v="615"/>
    <x v="1719"/>
    <x v="4"/>
    <x v="6"/>
    <x v="2"/>
    <x v="0"/>
    <x v="2"/>
    <x v="465"/>
    <x v="1"/>
    <x v="2"/>
    <x v="0"/>
    <x v="1"/>
  </r>
  <r>
    <x v="1102"/>
    <x v="1720"/>
    <x v="4"/>
    <x v="5"/>
    <x v="1"/>
    <x v="2"/>
    <x v="1"/>
    <x v="28"/>
    <x v="1"/>
    <x v="2"/>
    <x v="3"/>
    <x v="1"/>
  </r>
  <r>
    <x v="462"/>
    <x v="1721"/>
    <x v="4"/>
    <x v="2"/>
    <x v="2"/>
    <x v="0"/>
    <x v="2"/>
    <x v="1174"/>
    <x v="0"/>
    <x v="2"/>
    <x v="2"/>
    <x v="1"/>
  </r>
  <r>
    <x v="2112"/>
    <x v="1722"/>
    <x v="4"/>
    <x v="5"/>
    <x v="2"/>
    <x v="2"/>
    <x v="2"/>
    <x v="37"/>
    <x v="1"/>
    <x v="2"/>
    <x v="0"/>
    <x v="1"/>
  </r>
  <r>
    <x v="2119"/>
    <x v="1723"/>
    <x v="4"/>
    <x v="1"/>
    <x v="2"/>
    <x v="3"/>
    <x v="2"/>
    <x v="453"/>
    <x v="1"/>
    <x v="3"/>
    <x v="2"/>
    <x v="1"/>
  </r>
  <r>
    <x v="1368"/>
    <x v="1724"/>
    <x v="4"/>
    <x v="3"/>
    <x v="2"/>
    <x v="1"/>
    <x v="2"/>
    <x v="363"/>
    <x v="0"/>
    <x v="2"/>
    <x v="2"/>
    <x v="1"/>
  </r>
  <r>
    <x v="420"/>
    <x v="1725"/>
    <x v="4"/>
    <x v="1"/>
    <x v="2"/>
    <x v="2"/>
    <x v="2"/>
    <x v="207"/>
    <x v="1"/>
    <x v="3"/>
    <x v="6"/>
    <x v="1"/>
  </r>
  <r>
    <x v="1905"/>
    <x v="1726"/>
    <x v="4"/>
    <x v="6"/>
    <x v="2"/>
    <x v="2"/>
    <x v="2"/>
    <x v="854"/>
    <x v="0"/>
    <x v="2"/>
    <x v="2"/>
    <x v="1"/>
  </r>
  <r>
    <x v="2470"/>
    <x v="1727"/>
    <x v="4"/>
    <x v="0"/>
    <x v="0"/>
    <x v="1"/>
    <x v="0"/>
    <x v="426"/>
    <x v="1"/>
    <x v="2"/>
    <x v="2"/>
    <x v="1"/>
  </r>
  <r>
    <x v="1202"/>
    <x v="1728"/>
    <x v="4"/>
    <x v="1"/>
    <x v="1"/>
    <x v="0"/>
    <x v="1"/>
    <x v="322"/>
    <x v="1"/>
    <x v="3"/>
    <x v="2"/>
    <x v="1"/>
  </r>
  <r>
    <x v="523"/>
    <x v="1729"/>
    <x v="4"/>
    <x v="1"/>
    <x v="3"/>
    <x v="0"/>
    <x v="3"/>
    <x v="479"/>
    <x v="1"/>
    <x v="3"/>
    <x v="3"/>
    <x v="1"/>
  </r>
  <r>
    <x v="2008"/>
    <x v="1730"/>
    <x v="4"/>
    <x v="1"/>
    <x v="3"/>
    <x v="2"/>
    <x v="3"/>
    <x v="199"/>
    <x v="1"/>
    <x v="2"/>
    <x v="0"/>
    <x v="1"/>
  </r>
  <r>
    <x v="1692"/>
    <x v="1731"/>
    <x v="4"/>
    <x v="5"/>
    <x v="2"/>
    <x v="0"/>
    <x v="2"/>
    <x v="76"/>
    <x v="1"/>
    <x v="2"/>
    <x v="4"/>
    <x v="1"/>
  </r>
  <r>
    <x v="1604"/>
    <x v="1732"/>
    <x v="4"/>
    <x v="3"/>
    <x v="2"/>
    <x v="2"/>
    <x v="2"/>
    <x v="1067"/>
    <x v="0"/>
    <x v="3"/>
    <x v="0"/>
    <x v="1"/>
  </r>
  <r>
    <x v="1256"/>
    <x v="1733"/>
    <x v="4"/>
    <x v="0"/>
    <x v="3"/>
    <x v="1"/>
    <x v="3"/>
    <x v="1001"/>
    <x v="0"/>
    <x v="2"/>
    <x v="6"/>
    <x v="1"/>
  </r>
  <r>
    <x v="2265"/>
    <x v="1734"/>
    <x v="4"/>
    <x v="7"/>
    <x v="1"/>
    <x v="0"/>
    <x v="1"/>
    <x v="391"/>
    <x v="0"/>
    <x v="2"/>
    <x v="5"/>
    <x v="1"/>
  </r>
  <r>
    <x v="879"/>
    <x v="1735"/>
    <x v="4"/>
    <x v="0"/>
    <x v="2"/>
    <x v="1"/>
    <x v="2"/>
    <x v="537"/>
    <x v="1"/>
    <x v="3"/>
    <x v="4"/>
    <x v="1"/>
  </r>
  <r>
    <x v="1540"/>
    <x v="1736"/>
    <x v="4"/>
    <x v="0"/>
    <x v="2"/>
    <x v="2"/>
    <x v="2"/>
    <x v="1006"/>
    <x v="0"/>
    <x v="3"/>
    <x v="6"/>
    <x v="1"/>
  </r>
  <r>
    <x v="2362"/>
    <x v="1737"/>
    <x v="4"/>
    <x v="5"/>
    <x v="1"/>
    <x v="1"/>
    <x v="1"/>
    <x v="26"/>
    <x v="1"/>
    <x v="3"/>
    <x v="1"/>
    <x v="1"/>
  </r>
  <r>
    <x v="680"/>
    <x v="1738"/>
    <x v="4"/>
    <x v="1"/>
    <x v="2"/>
    <x v="0"/>
    <x v="2"/>
    <x v="648"/>
    <x v="0"/>
    <x v="3"/>
    <x v="2"/>
    <x v="1"/>
  </r>
  <r>
    <x v="116"/>
    <x v="1739"/>
    <x v="4"/>
    <x v="2"/>
    <x v="3"/>
    <x v="0"/>
    <x v="3"/>
    <x v="876"/>
    <x v="0"/>
    <x v="2"/>
    <x v="5"/>
    <x v="1"/>
  </r>
  <r>
    <x v="1923"/>
    <x v="1740"/>
    <x v="4"/>
    <x v="0"/>
    <x v="2"/>
    <x v="0"/>
    <x v="2"/>
    <x v="866"/>
    <x v="1"/>
    <x v="3"/>
    <x v="6"/>
    <x v="1"/>
  </r>
  <r>
    <x v="1670"/>
    <x v="1741"/>
    <x v="4"/>
    <x v="1"/>
    <x v="2"/>
    <x v="0"/>
    <x v="2"/>
    <x v="363"/>
    <x v="1"/>
    <x v="2"/>
    <x v="2"/>
    <x v="1"/>
  </r>
  <r>
    <x v="2004"/>
    <x v="1742"/>
    <x v="4"/>
    <x v="0"/>
    <x v="3"/>
    <x v="0"/>
    <x v="3"/>
    <x v="1301"/>
    <x v="0"/>
    <x v="3"/>
    <x v="0"/>
    <x v="1"/>
  </r>
  <r>
    <x v="562"/>
    <x v="1743"/>
    <x v="4"/>
    <x v="2"/>
    <x v="2"/>
    <x v="0"/>
    <x v="2"/>
    <x v="969"/>
    <x v="0"/>
    <x v="3"/>
    <x v="5"/>
    <x v="1"/>
  </r>
  <r>
    <x v="174"/>
    <x v="1744"/>
    <x v="4"/>
    <x v="1"/>
    <x v="3"/>
    <x v="0"/>
    <x v="3"/>
    <x v="941"/>
    <x v="0"/>
    <x v="3"/>
    <x v="6"/>
    <x v="1"/>
  </r>
  <r>
    <x v="572"/>
    <x v="1745"/>
    <x v="4"/>
    <x v="0"/>
    <x v="3"/>
    <x v="3"/>
    <x v="3"/>
    <x v="235"/>
    <x v="0"/>
    <x v="1"/>
    <x v="0"/>
    <x v="1"/>
  </r>
  <r>
    <x v="555"/>
    <x v="1746"/>
    <x v="4"/>
    <x v="1"/>
    <x v="1"/>
    <x v="0"/>
    <x v="1"/>
    <x v="583"/>
    <x v="0"/>
    <x v="2"/>
    <x v="2"/>
    <x v="1"/>
  </r>
  <r>
    <x v="1350"/>
    <x v="1747"/>
    <x v="4"/>
    <x v="2"/>
    <x v="2"/>
    <x v="0"/>
    <x v="2"/>
    <x v="825"/>
    <x v="0"/>
    <x v="3"/>
    <x v="4"/>
    <x v="1"/>
  </r>
  <r>
    <x v="631"/>
    <x v="1748"/>
    <x v="4"/>
    <x v="3"/>
    <x v="2"/>
    <x v="0"/>
    <x v="2"/>
    <x v="511"/>
    <x v="0"/>
    <x v="2"/>
    <x v="3"/>
    <x v="1"/>
  </r>
  <r>
    <x v="310"/>
    <x v="1749"/>
    <x v="4"/>
    <x v="3"/>
    <x v="3"/>
    <x v="0"/>
    <x v="3"/>
    <x v="1047"/>
    <x v="0"/>
    <x v="3"/>
    <x v="0"/>
    <x v="1"/>
  </r>
  <r>
    <x v="2478"/>
    <x v="1750"/>
    <x v="4"/>
    <x v="1"/>
    <x v="2"/>
    <x v="2"/>
    <x v="2"/>
    <x v="132"/>
    <x v="1"/>
    <x v="2"/>
    <x v="0"/>
    <x v="1"/>
  </r>
  <r>
    <x v="2449"/>
    <x v="1751"/>
    <x v="4"/>
    <x v="5"/>
    <x v="2"/>
    <x v="0"/>
    <x v="2"/>
    <x v="164"/>
    <x v="1"/>
    <x v="2"/>
    <x v="1"/>
    <x v="1"/>
  </r>
  <r>
    <x v="825"/>
    <x v="1752"/>
    <x v="4"/>
    <x v="5"/>
    <x v="3"/>
    <x v="3"/>
    <x v="3"/>
    <x v="105"/>
    <x v="1"/>
    <x v="3"/>
    <x v="5"/>
    <x v="1"/>
  </r>
  <r>
    <x v="2341"/>
    <x v="1753"/>
    <x v="4"/>
    <x v="7"/>
    <x v="1"/>
    <x v="0"/>
    <x v="1"/>
    <x v="748"/>
    <x v="0"/>
    <x v="2"/>
    <x v="3"/>
    <x v="1"/>
  </r>
  <r>
    <x v="802"/>
    <x v="1754"/>
    <x v="4"/>
    <x v="5"/>
    <x v="3"/>
    <x v="1"/>
    <x v="3"/>
    <x v="228"/>
    <x v="1"/>
    <x v="2"/>
    <x v="1"/>
    <x v="1"/>
  </r>
  <r>
    <x v="1038"/>
    <x v="1755"/>
    <x v="4"/>
    <x v="3"/>
    <x v="1"/>
    <x v="0"/>
    <x v="1"/>
    <x v="127"/>
    <x v="0"/>
    <x v="3"/>
    <x v="6"/>
    <x v="1"/>
  </r>
  <r>
    <x v="262"/>
    <x v="1756"/>
    <x v="4"/>
    <x v="5"/>
    <x v="2"/>
    <x v="1"/>
    <x v="2"/>
    <x v="119"/>
    <x v="1"/>
    <x v="2"/>
    <x v="5"/>
    <x v="1"/>
  </r>
  <r>
    <x v="951"/>
    <x v="1757"/>
    <x v="4"/>
    <x v="5"/>
    <x v="0"/>
    <x v="1"/>
    <x v="0"/>
    <x v="14"/>
    <x v="1"/>
    <x v="2"/>
    <x v="6"/>
    <x v="1"/>
  </r>
  <r>
    <x v="1836"/>
    <x v="1758"/>
    <x v="4"/>
    <x v="2"/>
    <x v="1"/>
    <x v="0"/>
    <x v="1"/>
    <x v="1418"/>
    <x v="0"/>
    <x v="1"/>
    <x v="4"/>
    <x v="0"/>
  </r>
  <r>
    <x v="1678"/>
    <x v="1759"/>
    <x v="4"/>
    <x v="5"/>
    <x v="1"/>
    <x v="2"/>
    <x v="1"/>
    <x v="68"/>
    <x v="1"/>
    <x v="2"/>
    <x v="6"/>
    <x v="1"/>
  </r>
  <r>
    <x v="1032"/>
    <x v="1760"/>
    <x v="4"/>
    <x v="5"/>
    <x v="2"/>
    <x v="2"/>
    <x v="2"/>
    <x v="59"/>
    <x v="1"/>
    <x v="2"/>
    <x v="6"/>
    <x v="1"/>
  </r>
  <r>
    <x v="2417"/>
    <x v="1761"/>
    <x v="4"/>
    <x v="0"/>
    <x v="3"/>
    <x v="0"/>
    <x v="3"/>
    <x v="241"/>
    <x v="0"/>
    <x v="3"/>
    <x v="4"/>
    <x v="1"/>
  </r>
  <r>
    <x v="3"/>
    <x v="1762"/>
    <x v="4"/>
    <x v="5"/>
    <x v="3"/>
    <x v="0"/>
    <x v="3"/>
    <x v="3"/>
    <x v="1"/>
    <x v="2"/>
    <x v="2"/>
    <x v="1"/>
  </r>
  <r>
    <x v="1176"/>
    <x v="1762"/>
    <x v="4"/>
    <x v="1"/>
    <x v="2"/>
    <x v="0"/>
    <x v="2"/>
    <x v="48"/>
    <x v="0"/>
    <x v="1"/>
    <x v="4"/>
    <x v="1"/>
  </r>
  <r>
    <x v="687"/>
    <x v="1763"/>
    <x v="4"/>
    <x v="5"/>
    <x v="3"/>
    <x v="2"/>
    <x v="3"/>
    <x v="141"/>
    <x v="1"/>
    <x v="2"/>
    <x v="1"/>
    <x v="1"/>
  </r>
  <r>
    <x v="2087"/>
    <x v="1764"/>
    <x v="4"/>
    <x v="2"/>
    <x v="2"/>
    <x v="0"/>
    <x v="2"/>
    <x v="1344"/>
    <x v="0"/>
    <x v="0"/>
    <x v="5"/>
    <x v="0"/>
  </r>
  <r>
    <x v="716"/>
    <x v="1765"/>
    <x v="4"/>
    <x v="5"/>
    <x v="3"/>
    <x v="0"/>
    <x v="3"/>
    <x v="64"/>
    <x v="1"/>
    <x v="3"/>
    <x v="5"/>
    <x v="1"/>
  </r>
  <r>
    <x v="1467"/>
    <x v="1766"/>
    <x v="4"/>
    <x v="5"/>
    <x v="2"/>
    <x v="0"/>
    <x v="2"/>
    <x v="180"/>
    <x v="1"/>
    <x v="2"/>
    <x v="6"/>
    <x v="1"/>
  </r>
  <r>
    <x v="634"/>
    <x v="1767"/>
    <x v="4"/>
    <x v="2"/>
    <x v="2"/>
    <x v="1"/>
    <x v="2"/>
    <x v="1265"/>
    <x v="0"/>
    <x v="1"/>
    <x v="2"/>
    <x v="1"/>
  </r>
  <r>
    <x v="1824"/>
    <x v="1768"/>
    <x v="4"/>
    <x v="0"/>
    <x v="0"/>
    <x v="1"/>
    <x v="0"/>
    <x v="473"/>
    <x v="1"/>
    <x v="3"/>
    <x v="4"/>
    <x v="1"/>
  </r>
  <r>
    <x v="1063"/>
    <x v="1769"/>
    <x v="4"/>
    <x v="5"/>
    <x v="2"/>
    <x v="1"/>
    <x v="2"/>
    <x v="44"/>
    <x v="1"/>
    <x v="3"/>
    <x v="5"/>
    <x v="1"/>
  </r>
  <r>
    <x v="1305"/>
    <x v="1770"/>
    <x v="4"/>
    <x v="5"/>
    <x v="2"/>
    <x v="2"/>
    <x v="2"/>
    <x v="72"/>
    <x v="1"/>
    <x v="2"/>
    <x v="5"/>
    <x v="1"/>
  </r>
  <r>
    <x v="99"/>
    <x v="1771"/>
    <x v="4"/>
    <x v="3"/>
    <x v="1"/>
    <x v="2"/>
    <x v="1"/>
    <x v="308"/>
    <x v="0"/>
    <x v="2"/>
    <x v="3"/>
    <x v="1"/>
  </r>
  <r>
    <x v="1354"/>
    <x v="1772"/>
    <x v="4"/>
    <x v="0"/>
    <x v="0"/>
    <x v="0"/>
    <x v="0"/>
    <x v="291"/>
    <x v="1"/>
    <x v="3"/>
    <x v="4"/>
    <x v="1"/>
  </r>
  <r>
    <x v="895"/>
    <x v="1773"/>
    <x v="4"/>
    <x v="5"/>
    <x v="2"/>
    <x v="0"/>
    <x v="2"/>
    <x v="192"/>
    <x v="1"/>
    <x v="2"/>
    <x v="4"/>
    <x v="1"/>
  </r>
  <r>
    <x v="1989"/>
    <x v="1774"/>
    <x v="4"/>
    <x v="3"/>
    <x v="2"/>
    <x v="2"/>
    <x v="2"/>
    <x v="826"/>
    <x v="1"/>
    <x v="3"/>
    <x v="4"/>
    <x v="1"/>
  </r>
  <r>
    <x v="1954"/>
    <x v="1775"/>
    <x v="4"/>
    <x v="2"/>
    <x v="1"/>
    <x v="1"/>
    <x v="1"/>
    <x v="781"/>
    <x v="1"/>
    <x v="3"/>
    <x v="2"/>
    <x v="1"/>
  </r>
  <r>
    <x v="1374"/>
    <x v="1776"/>
    <x v="4"/>
    <x v="2"/>
    <x v="3"/>
    <x v="0"/>
    <x v="3"/>
    <x v="1003"/>
    <x v="0"/>
    <x v="2"/>
    <x v="1"/>
    <x v="1"/>
  </r>
  <r>
    <x v="410"/>
    <x v="1777"/>
    <x v="4"/>
    <x v="0"/>
    <x v="3"/>
    <x v="1"/>
    <x v="3"/>
    <x v="548"/>
    <x v="0"/>
    <x v="2"/>
    <x v="1"/>
    <x v="1"/>
  </r>
  <r>
    <x v="1932"/>
    <x v="1778"/>
    <x v="4"/>
    <x v="3"/>
    <x v="1"/>
    <x v="1"/>
    <x v="1"/>
    <x v="1037"/>
    <x v="1"/>
    <x v="1"/>
    <x v="4"/>
    <x v="0"/>
  </r>
  <r>
    <x v="1351"/>
    <x v="1779"/>
    <x v="4"/>
    <x v="5"/>
    <x v="2"/>
    <x v="2"/>
    <x v="2"/>
    <x v="207"/>
    <x v="1"/>
    <x v="2"/>
    <x v="3"/>
    <x v="1"/>
  </r>
  <r>
    <x v="443"/>
    <x v="1780"/>
    <x v="4"/>
    <x v="4"/>
    <x v="2"/>
    <x v="3"/>
    <x v="2"/>
    <x v="1360"/>
    <x v="0"/>
    <x v="1"/>
    <x v="4"/>
    <x v="0"/>
  </r>
  <r>
    <x v="1795"/>
    <x v="1781"/>
    <x v="4"/>
    <x v="0"/>
    <x v="2"/>
    <x v="2"/>
    <x v="2"/>
    <x v="278"/>
    <x v="0"/>
    <x v="2"/>
    <x v="2"/>
    <x v="1"/>
  </r>
  <r>
    <x v="2060"/>
    <x v="1782"/>
    <x v="4"/>
    <x v="3"/>
    <x v="3"/>
    <x v="0"/>
    <x v="3"/>
    <x v="782"/>
    <x v="0"/>
    <x v="3"/>
    <x v="3"/>
    <x v="1"/>
  </r>
  <r>
    <x v="0"/>
    <x v="1783"/>
    <x v="4"/>
    <x v="5"/>
    <x v="2"/>
    <x v="1"/>
    <x v="2"/>
    <x v="175"/>
    <x v="1"/>
    <x v="3"/>
    <x v="3"/>
    <x v="1"/>
  </r>
  <r>
    <x v="1782"/>
    <x v="1784"/>
    <x v="4"/>
    <x v="5"/>
    <x v="2"/>
    <x v="0"/>
    <x v="2"/>
    <x v="129"/>
    <x v="1"/>
    <x v="3"/>
    <x v="5"/>
    <x v="1"/>
  </r>
  <r>
    <x v="1959"/>
    <x v="1785"/>
    <x v="4"/>
    <x v="5"/>
    <x v="2"/>
    <x v="0"/>
    <x v="2"/>
    <x v="20"/>
    <x v="1"/>
    <x v="2"/>
    <x v="1"/>
    <x v="1"/>
  </r>
  <r>
    <x v="1027"/>
    <x v="1786"/>
    <x v="4"/>
    <x v="1"/>
    <x v="2"/>
    <x v="0"/>
    <x v="2"/>
    <x v="451"/>
    <x v="0"/>
    <x v="3"/>
    <x v="0"/>
    <x v="1"/>
  </r>
  <r>
    <x v="2356"/>
    <x v="1787"/>
    <x v="4"/>
    <x v="0"/>
    <x v="3"/>
    <x v="0"/>
    <x v="3"/>
    <x v="1232"/>
    <x v="1"/>
    <x v="2"/>
    <x v="0"/>
    <x v="1"/>
  </r>
  <r>
    <x v="2429"/>
    <x v="1788"/>
    <x v="4"/>
    <x v="5"/>
    <x v="2"/>
    <x v="0"/>
    <x v="2"/>
    <x v="69"/>
    <x v="1"/>
    <x v="2"/>
    <x v="5"/>
    <x v="1"/>
  </r>
  <r>
    <x v="900"/>
    <x v="1789"/>
    <x v="4"/>
    <x v="6"/>
    <x v="2"/>
    <x v="0"/>
    <x v="2"/>
    <x v="607"/>
    <x v="0"/>
    <x v="3"/>
    <x v="5"/>
    <x v="1"/>
  </r>
  <r>
    <x v="1210"/>
    <x v="1790"/>
    <x v="4"/>
    <x v="2"/>
    <x v="3"/>
    <x v="1"/>
    <x v="3"/>
    <x v="1427"/>
    <x v="1"/>
    <x v="3"/>
    <x v="0"/>
    <x v="1"/>
  </r>
  <r>
    <x v="1178"/>
    <x v="1791"/>
    <x v="4"/>
    <x v="5"/>
    <x v="3"/>
    <x v="2"/>
    <x v="3"/>
    <x v="96"/>
    <x v="1"/>
    <x v="2"/>
    <x v="1"/>
    <x v="1"/>
  </r>
  <r>
    <x v="2072"/>
    <x v="1792"/>
    <x v="4"/>
    <x v="6"/>
    <x v="0"/>
    <x v="1"/>
    <x v="0"/>
    <x v="470"/>
    <x v="0"/>
    <x v="3"/>
    <x v="4"/>
    <x v="1"/>
  </r>
  <r>
    <x v="134"/>
    <x v="1793"/>
    <x v="4"/>
    <x v="5"/>
    <x v="2"/>
    <x v="2"/>
    <x v="2"/>
    <x v="129"/>
    <x v="1"/>
    <x v="2"/>
    <x v="0"/>
    <x v="1"/>
  </r>
  <r>
    <x v="1555"/>
    <x v="1794"/>
    <x v="4"/>
    <x v="1"/>
    <x v="2"/>
    <x v="2"/>
    <x v="2"/>
    <x v="69"/>
    <x v="0"/>
    <x v="2"/>
    <x v="6"/>
    <x v="1"/>
  </r>
  <r>
    <x v="2285"/>
    <x v="1795"/>
    <x v="4"/>
    <x v="5"/>
    <x v="2"/>
    <x v="1"/>
    <x v="2"/>
    <x v="94"/>
    <x v="1"/>
    <x v="2"/>
    <x v="3"/>
    <x v="1"/>
  </r>
  <r>
    <x v="1021"/>
    <x v="1796"/>
    <x v="4"/>
    <x v="0"/>
    <x v="3"/>
    <x v="1"/>
    <x v="3"/>
    <x v="1280"/>
    <x v="1"/>
    <x v="3"/>
    <x v="0"/>
    <x v="1"/>
  </r>
  <r>
    <x v="848"/>
    <x v="1797"/>
    <x v="4"/>
    <x v="2"/>
    <x v="3"/>
    <x v="0"/>
    <x v="3"/>
    <x v="173"/>
    <x v="0"/>
    <x v="3"/>
    <x v="0"/>
    <x v="1"/>
  </r>
  <r>
    <x v="47"/>
    <x v="1798"/>
    <x v="4"/>
    <x v="3"/>
    <x v="3"/>
    <x v="0"/>
    <x v="3"/>
    <x v="359"/>
    <x v="0"/>
    <x v="3"/>
    <x v="6"/>
    <x v="1"/>
  </r>
  <r>
    <x v="2440"/>
    <x v="1799"/>
    <x v="4"/>
    <x v="3"/>
    <x v="2"/>
    <x v="1"/>
    <x v="2"/>
    <x v="548"/>
    <x v="1"/>
    <x v="3"/>
    <x v="2"/>
    <x v="1"/>
  </r>
  <r>
    <x v="2178"/>
    <x v="1800"/>
    <x v="4"/>
    <x v="0"/>
    <x v="2"/>
    <x v="0"/>
    <x v="2"/>
    <x v="96"/>
    <x v="1"/>
    <x v="3"/>
    <x v="1"/>
    <x v="1"/>
  </r>
  <r>
    <x v="735"/>
    <x v="1801"/>
    <x v="4"/>
    <x v="1"/>
    <x v="2"/>
    <x v="1"/>
    <x v="2"/>
    <x v="342"/>
    <x v="0"/>
    <x v="3"/>
    <x v="2"/>
    <x v="1"/>
  </r>
  <r>
    <x v="590"/>
    <x v="1802"/>
    <x v="4"/>
    <x v="1"/>
    <x v="0"/>
    <x v="2"/>
    <x v="0"/>
    <x v="155"/>
    <x v="1"/>
    <x v="3"/>
    <x v="2"/>
    <x v="1"/>
  </r>
  <r>
    <x v="1194"/>
    <x v="1803"/>
    <x v="4"/>
    <x v="0"/>
    <x v="2"/>
    <x v="0"/>
    <x v="2"/>
    <x v="861"/>
    <x v="0"/>
    <x v="1"/>
    <x v="4"/>
    <x v="1"/>
  </r>
  <r>
    <x v="1484"/>
    <x v="1804"/>
    <x v="4"/>
    <x v="3"/>
    <x v="2"/>
    <x v="2"/>
    <x v="2"/>
    <x v="137"/>
    <x v="0"/>
    <x v="2"/>
    <x v="2"/>
    <x v="1"/>
  </r>
  <r>
    <x v="1848"/>
    <x v="1805"/>
    <x v="4"/>
    <x v="3"/>
    <x v="3"/>
    <x v="2"/>
    <x v="3"/>
    <x v="237"/>
    <x v="1"/>
    <x v="3"/>
    <x v="2"/>
    <x v="1"/>
  </r>
  <r>
    <x v="2402"/>
    <x v="1806"/>
    <x v="4"/>
    <x v="1"/>
    <x v="1"/>
    <x v="0"/>
    <x v="1"/>
    <x v="175"/>
    <x v="1"/>
    <x v="3"/>
    <x v="4"/>
    <x v="1"/>
  </r>
  <r>
    <x v="1826"/>
    <x v="1807"/>
    <x v="4"/>
    <x v="1"/>
    <x v="3"/>
    <x v="1"/>
    <x v="3"/>
    <x v="169"/>
    <x v="1"/>
    <x v="3"/>
    <x v="0"/>
    <x v="1"/>
  </r>
  <r>
    <x v="267"/>
    <x v="1808"/>
    <x v="4"/>
    <x v="5"/>
    <x v="2"/>
    <x v="1"/>
    <x v="2"/>
    <x v="59"/>
    <x v="1"/>
    <x v="2"/>
    <x v="2"/>
    <x v="1"/>
  </r>
  <r>
    <x v="1599"/>
    <x v="1809"/>
    <x v="4"/>
    <x v="3"/>
    <x v="2"/>
    <x v="0"/>
    <x v="2"/>
    <x v="633"/>
    <x v="1"/>
    <x v="2"/>
    <x v="3"/>
    <x v="1"/>
  </r>
  <r>
    <x v="1346"/>
    <x v="1810"/>
    <x v="4"/>
    <x v="0"/>
    <x v="2"/>
    <x v="1"/>
    <x v="2"/>
    <x v="1277"/>
    <x v="0"/>
    <x v="2"/>
    <x v="2"/>
    <x v="1"/>
  </r>
  <r>
    <x v="1899"/>
    <x v="1811"/>
    <x v="4"/>
    <x v="6"/>
    <x v="2"/>
    <x v="0"/>
    <x v="2"/>
    <x v="491"/>
    <x v="1"/>
    <x v="3"/>
    <x v="3"/>
    <x v="1"/>
  </r>
  <r>
    <x v="2385"/>
    <x v="1812"/>
    <x v="4"/>
    <x v="3"/>
    <x v="2"/>
    <x v="0"/>
    <x v="2"/>
    <x v="722"/>
    <x v="0"/>
    <x v="2"/>
    <x v="2"/>
    <x v="1"/>
  </r>
  <r>
    <x v="1919"/>
    <x v="1813"/>
    <x v="4"/>
    <x v="1"/>
    <x v="2"/>
    <x v="1"/>
    <x v="2"/>
    <x v="139"/>
    <x v="1"/>
    <x v="3"/>
    <x v="6"/>
    <x v="1"/>
  </r>
  <r>
    <x v="312"/>
    <x v="1814"/>
    <x v="4"/>
    <x v="4"/>
    <x v="3"/>
    <x v="0"/>
    <x v="3"/>
    <x v="1470"/>
    <x v="0"/>
    <x v="2"/>
    <x v="2"/>
    <x v="1"/>
  </r>
  <r>
    <x v="651"/>
    <x v="1815"/>
    <x v="4"/>
    <x v="0"/>
    <x v="2"/>
    <x v="0"/>
    <x v="2"/>
    <x v="956"/>
    <x v="1"/>
    <x v="3"/>
    <x v="0"/>
    <x v="1"/>
  </r>
  <r>
    <x v="866"/>
    <x v="1816"/>
    <x v="4"/>
    <x v="2"/>
    <x v="3"/>
    <x v="2"/>
    <x v="3"/>
    <x v="1319"/>
    <x v="1"/>
    <x v="3"/>
    <x v="2"/>
    <x v="1"/>
  </r>
  <r>
    <x v="217"/>
    <x v="1817"/>
    <x v="4"/>
    <x v="4"/>
    <x v="2"/>
    <x v="1"/>
    <x v="2"/>
    <x v="587"/>
    <x v="0"/>
    <x v="3"/>
    <x v="1"/>
    <x v="1"/>
  </r>
  <r>
    <x v="2384"/>
    <x v="1818"/>
    <x v="4"/>
    <x v="5"/>
    <x v="3"/>
    <x v="1"/>
    <x v="3"/>
    <x v="137"/>
    <x v="1"/>
    <x v="2"/>
    <x v="0"/>
    <x v="1"/>
  </r>
  <r>
    <x v="146"/>
    <x v="1819"/>
    <x v="4"/>
    <x v="6"/>
    <x v="2"/>
    <x v="0"/>
    <x v="2"/>
    <x v="613"/>
    <x v="1"/>
    <x v="2"/>
    <x v="3"/>
    <x v="1"/>
  </r>
  <r>
    <x v="853"/>
    <x v="1820"/>
    <x v="4"/>
    <x v="3"/>
    <x v="3"/>
    <x v="2"/>
    <x v="3"/>
    <x v="501"/>
    <x v="1"/>
    <x v="2"/>
    <x v="0"/>
    <x v="1"/>
  </r>
  <r>
    <x v="1372"/>
    <x v="1821"/>
    <x v="4"/>
    <x v="5"/>
    <x v="3"/>
    <x v="0"/>
    <x v="3"/>
    <x v="161"/>
    <x v="1"/>
    <x v="3"/>
    <x v="2"/>
    <x v="1"/>
  </r>
  <r>
    <x v="981"/>
    <x v="1822"/>
    <x v="4"/>
    <x v="4"/>
    <x v="1"/>
    <x v="1"/>
    <x v="1"/>
    <x v="737"/>
    <x v="0"/>
    <x v="3"/>
    <x v="6"/>
    <x v="1"/>
  </r>
  <r>
    <x v="1035"/>
    <x v="1823"/>
    <x v="4"/>
    <x v="5"/>
    <x v="2"/>
    <x v="0"/>
    <x v="2"/>
    <x v="35"/>
    <x v="1"/>
    <x v="3"/>
    <x v="0"/>
    <x v="1"/>
  </r>
  <r>
    <x v="2200"/>
    <x v="1824"/>
    <x v="4"/>
    <x v="5"/>
    <x v="1"/>
    <x v="0"/>
    <x v="1"/>
    <x v="134"/>
    <x v="1"/>
    <x v="3"/>
    <x v="4"/>
    <x v="1"/>
  </r>
  <r>
    <x v="598"/>
    <x v="1825"/>
    <x v="4"/>
    <x v="5"/>
    <x v="2"/>
    <x v="0"/>
    <x v="2"/>
    <x v="20"/>
    <x v="1"/>
    <x v="2"/>
    <x v="3"/>
    <x v="1"/>
  </r>
  <r>
    <x v="2257"/>
    <x v="1826"/>
    <x v="4"/>
    <x v="2"/>
    <x v="2"/>
    <x v="0"/>
    <x v="2"/>
    <x v="973"/>
    <x v="0"/>
    <x v="3"/>
    <x v="1"/>
    <x v="1"/>
  </r>
  <r>
    <x v="1882"/>
    <x v="1827"/>
    <x v="4"/>
    <x v="2"/>
    <x v="3"/>
    <x v="1"/>
    <x v="3"/>
    <x v="1459"/>
    <x v="0"/>
    <x v="2"/>
    <x v="1"/>
    <x v="1"/>
  </r>
  <r>
    <x v="1071"/>
    <x v="1828"/>
    <x v="4"/>
    <x v="2"/>
    <x v="2"/>
    <x v="0"/>
    <x v="2"/>
    <x v="1447"/>
    <x v="0"/>
    <x v="1"/>
    <x v="5"/>
    <x v="0"/>
  </r>
  <r>
    <x v="1048"/>
    <x v="1829"/>
    <x v="4"/>
    <x v="5"/>
    <x v="2"/>
    <x v="2"/>
    <x v="2"/>
    <x v="159"/>
    <x v="1"/>
    <x v="3"/>
    <x v="5"/>
    <x v="1"/>
  </r>
  <r>
    <x v="814"/>
    <x v="1830"/>
    <x v="4"/>
    <x v="0"/>
    <x v="2"/>
    <x v="0"/>
    <x v="2"/>
    <x v="1129"/>
    <x v="0"/>
    <x v="3"/>
    <x v="2"/>
    <x v="1"/>
  </r>
  <r>
    <x v="2234"/>
    <x v="1831"/>
    <x v="4"/>
    <x v="5"/>
    <x v="2"/>
    <x v="0"/>
    <x v="2"/>
    <x v="26"/>
    <x v="1"/>
    <x v="3"/>
    <x v="2"/>
    <x v="1"/>
  </r>
  <r>
    <x v="374"/>
    <x v="1832"/>
    <x v="4"/>
    <x v="5"/>
    <x v="2"/>
    <x v="0"/>
    <x v="2"/>
    <x v="53"/>
    <x v="1"/>
    <x v="3"/>
    <x v="1"/>
    <x v="1"/>
  </r>
  <r>
    <x v="1908"/>
    <x v="1833"/>
    <x v="4"/>
    <x v="3"/>
    <x v="2"/>
    <x v="0"/>
    <x v="2"/>
    <x v="534"/>
    <x v="0"/>
    <x v="3"/>
    <x v="0"/>
    <x v="1"/>
  </r>
  <r>
    <x v="1395"/>
    <x v="1834"/>
    <x v="4"/>
    <x v="0"/>
    <x v="1"/>
    <x v="0"/>
    <x v="1"/>
    <x v="359"/>
    <x v="0"/>
    <x v="2"/>
    <x v="0"/>
    <x v="1"/>
  </r>
  <r>
    <x v="244"/>
    <x v="1835"/>
    <x v="4"/>
    <x v="3"/>
    <x v="1"/>
    <x v="2"/>
    <x v="1"/>
    <x v="631"/>
    <x v="0"/>
    <x v="3"/>
    <x v="4"/>
    <x v="1"/>
  </r>
  <r>
    <x v="1470"/>
    <x v="1836"/>
    <x v="4"/>
    <x v="7"/>
    <x v="1"/>
    <x v="0"/>
    <x v="1"/>
    <x v="218"/>
    <x v="0"/>
    <x v="2"/>
    <x v="4"/>
    <x v="1"/>
  </r>
  <r>
    <x v="921"/>
    <x v="1837"/>
    <x v="4"/>
    <x v="6"/>
    <x v="2"/>
    <x v="0"/>
    <x v="2"/>
    <x v="564"/>
    <x v="0"/>
    <x v="2"/>
    <x v="0"/>
    <x v="1"/>
  </r>
  <r>
    <x v="2420"/>
    <x v="1838"/>
    <x v="4"/>
    <x v="5"/>
    <x v="2"/>
    <x v="1"/>
    <x v="2"/>
    <x v="49"/>
    <x v="1"/>
    <x v="3"/>
    <x v="2"/>
    <x v="1"/>
  </r>
  <r>
    <x v="1426"/>
    <x v="1839"/>
    <x v="4"/>
    <x v="6"/>
    <x v="2"/>
    <x v="0"/>
    <x v="2"/>
    <x v="525"/>
    <x v="0"/>
    <x v="3"/>
    <x v="6"/>
    <x v="1"/>
  </r>
  <r>
    <x v="1935"/>
    <x v="1840"/>
    <x v="4"/>
    <x v="5"/>
    <x v="2"/>
    <x v="0"/>
    <x v="2"/>
    <x v="0"/>
    <x v="1"/>
    <x v="3"/>
    <x v="2"/>
    <x v="1"/>
  </r>
  <r>
    <x v="1247"/>
    <x v="1841"/>
    <x v="4"/>
    <x v="5"/>
    <x v="2"/>
    <x v="0"/>
    <x v="2"/>
    <x v="299"/>
    <x v="1"/>
    <x v="3"/>
    <x v="4"/>
    <x v="1"/>
  </r>
  <r>
    <x v="2074"/>
    <x v="1841"/>
    <x v="4"/>
    <x v="5"/>
    <x v="2"/>
    <x v="1"/>
    <x v="2"/>
    <x v="9"/>
    <x v="1"/>
    <x v="3"/>
    <x v="5"/>
    <x v="1"/>
  </r>
  <r>
    <x v="2092"/>
    <x v="1842"/>
    <x v="4"/>
    <x v="2"/>
    <x v="2"/>
    <x v="0"/>
    <x v="2"/>
    <x v="1253"/>
    <x v="1"/>
    <x v="2"/>
    <x v="0"/>
    <x v="1"/>
  </r>
  <r>
    <x v="1690"/>
    <x v="1843"/>
    <x v="4"/>
    <x v="5"/>
    <x v="1"/>
    <x v="1"/>
    <x v="1"/>
    <x v="3"/>
    <x v="1"/>
    <x v="2"/>
    <x v="1"/>
    <x v="1"/>
  </r>
  <r>
    <x v="1770"/>
    <x v="1844"/>
    <x v="4"/>
    <x v="2"/>
    <x v="2"/>
    <x v="0"/>
    <x v="2"/>
    <x v="992"/>
    <x v="1"/>
    <x v="2"/>
    <x v="6"/>
    <x v="1"/>
  </r>
  <r>
    <x v="1640"/>
    <x v="1845"/>
    <x v="4"/>
    <x v="4"/>
    <x v="2"/>
    <x v="1"/>
    <x v="2"/>
    <x v="868"/>
    <x v="0"/>
    <x v="3"/>
    <x v="5"/>
    <x v="1"/>
  </r>
  <r>
    <x v="463"/>
    <x v="1846"/>
    <x v="4"/>
    <x v="6"/>
    <x v="0"/>
    <x v="0"/>
    <x v="0"/>
    <x v="109"/>
    <x v="1"/>
    <x v="2"/>
    <x v="4"/>
    <x v="1"/>
  </r>
  <r>
    <x v="13"/>
    <x v="1847"/>
    <x v="4"/>
    <x v="2"/>
    <x v="2"/>
    <x v="1"/>
    <x v="2"/>
    <x v="403"/>
    <x v="0"/>
    <x v="2"/>
    <x v="3"/>
    <x v="1"/>
  </r>
  <r>
    <x v="2153"/>
    <x v="1848"/>
    <x v="4"/>
    <x v="5"/>
    <x v="2"/>
    <x v="1"/>
    <x v="2"/>
    <x v="28"/>
    <x v="1"/>
    <x v="2"/>
    <x v="0"/>
    <x v="1"/>
  </r>
  <r>
    <x v="2307"/>
    <x v="1849"/>
    <x v="4"/>
    <x v="5"/>
    <x v="3"/>
    <x v="1"/>
    <x v="3"/>
    <x v="239"/>
    <x v="1"/>
    <x v="3"/>
    <x v="5"/>
    <x v="1"/>
  </r>
  <r>
    <x v="916"/>
    <x v="1850"/>
    <x v="4"/>
    <x v="4"/>
    <x v="1"/>
    <x v="0"/>
    <x v="1"/>
    <x v="294"/>
    <x v="0"/>
    <x v="2"/>
    <x v="2"/>
    <x v="1"/>
  </r>
  <r>
    <x v="828"/>
    <x v="1851"/>
    <x v="4"/>
    <x v="4"/>
    <x v="2"/>
    <x v="2"/>
    <x v="2"/>
    <x v="741"/>
    <x v="0"/>
    <x v="2"/>
    <x v="5"/>
    <x v="1"/>
  </r>
  <r>
    <x v="2005"/>
    <x v="1852"/>
    <x v="4"/>
    <x v="0"/>
    <x v="3"/>
    <x v="2"/>
    <x v="3"/>
    <x v="913"/>
    <x v="1"/>
    <x v="3"/>
    <x v="4"/>
    <x v="1"/>
  </r>
  <r>
    <x v="506"/>
    <x v="1853"/>
    <x v="4"/>
    <x v="0"/>
    <x v="2"/>
    <x v="1"/>
    <x v="2"/>
    <x v="221"/>
    <x v="0"/>
    <x v="3"/>
    <x v="1"/>
    <x v="1"/>
  </r>
  <r>
    <x v="730"/>
    <x v="1854"/>
    <x v="4"/>
    <x v="3"/>
    <x v="0"/>
    <x v="1"/>
    <x v="0"/>
    <x v="626"/>
    <x v="0"/>
    <x v="1"/>
    <x v="4"/>
    <x v="0"/>
  </r>
  <r>
    <x v="1090"/>
    <x v="1855"/>
    <x v="4"/>
    <x v="0"/>
    <x v="2"/>
    <x v="0"/>
    <x v="2"/>
    <x v="1010"/>
    <x v="1"/>
    <x v="3"/>
    <x v="4"/>
    <x v="1"/>
  </r>
  <r>
    <x v="1691"/>
    <x v="1856"/>
    <x v="4"/>
    <x v="5"/>
    <x v="1"/>
    <x v="2"/>
    <x v="1"/>
    <x v="60"/>
    <x v="1"/>
    <x v="2"/>
    <x v="6"/>
    <x v="1"/>
  </r>
  <r>
    <x v="2491"/>
    <x v="1857"/>
    <x v="4"/>
    <x v="0"/>
    <x v="2"/>
    <x v="0"/>
    <x v="2"/>
    <x v="454"/>
    <x v="1"/>
    <x v="3"/>
    <x v="5"/>
    <x v="1"/>
  </r>
  <r>
    <x v="2493"/>
    <x v="1858"/>
    <x v="4"/>
    <x v="5"/>
    <x v="2"/>
    <x v="0"/>
    <x v="2"/>
    <x v="14"/>
    <x v="1"/>
    <x v="2"/>
    <x v="2"/>
    <x v="1"/>
  </r>
  <r>
    <x v="2260"/>
    <x v="1859"/>
    <x v="4"/>
    <x v="1"/>
    <x v="2"/>
    <x v="2"/>
    <x v="2"/>
    <x v="74"/>
    <x v="1"/>
    <x v="3"/>
    <x v="1"/>
    <x v="1"/>
  </r>
  <r>
    <x v="1307"/>
    <x v="1860"/>
    <x v="4"/>
    <x v="1"/>
    <x v="2"/>
    <x v="0"/>
    <x v="2"/>
    <x v="350"/>
    <x v="1"/>
    <x v="2"/>
    <x v="1"/>
    <x v="1"/>
  </r>
  <r>
    <x v="2453"/>
    <x v="1861"/>
    <x v="4"/>
    <x v="2"/>
    <x v="2"/>
    <x v="1"/>
    <x v="2"/>
    <x v="352"/>
    <x v="0"/>
    <x v="3"/>
    <x v="4"/>
    <x v="1"/>
  </r>
  <r>
    <x v="1617"/>
    <x v="1862"/>
    <x v="4"/>
    <x v="6"/>
    <x v="3"/>
    <x v="2"/>
    <x v="3"/>
    <x v="455"/>
    <x v="0"/>
    <x v="3"/>
    <x v="2"/>
    <x v="1"/>
  </r>
  <r>
    <x v="962"/>
    <x v="1863"/>
    <x v="4"/>
    <x v="0"/>
    <x v="2"/>
    <x v="2"/>
    <x v="2"/>
    <x v="841"/>
    <x v="0"/>
    <x v="2"/>
    <x v="4"/>
    <x v="1"/>
  </r>
  <r>
    <x v="198"/>
    <x v="1864"/>
    <x v="4"/>
    <x v="7"/>
    <x v="0"/>
    <x v="0"/>
    <x v="0"/>
    <x v="397"/>
    <x v="0"/>
    <x v="2"/>
    <x v="4"/>
    <x v="1"/>
  </r>
  <r>
    <x v="381"/>
    <x v="1865"/>
    <x v="4"/>
    <x v="2"/>
    <x v="1"/>
    <x v="1"/>
    <x v="1"/>
    <x v="494"/>
    <x v="0"/>
    <x v="3"/>
    <x v="0"/>
    <x v="1"/>
  </r>
  <r>
    <x v="2488"/>
    <x v="1866"/>
    <x v="4"/>
    <x v="6"/>
    <x v="2"/>
    <x v="2"/>
    <x v="2"/>
    <x v="831"/>
    <x v="1"/>
    <x v="3"/>
    <x v="0"/>
    <x v="1"/>
  </r>
  <r>
    <x v="82"/>
    <x v="1867"/>
    <x v="4"/>
    <x v="5"/>
    <x v="3"/>
    <x v="0"/>
    <x v="3"/>
    <x v="22"/>
    <x v="1"/>
    <x v="3"/>
    <x v="5"/>
    <x v="1"/>
  </r>
  <r>
    <x v="500"/>
    <x v="1868"/>
    <x v="4"/>
    <x v="4"/>
    <x v="2"/>
    <x v="0"/>
    <x v="2"/>
    <x v="827"/>
    <x v="0"/>
    <x v="2"/>
    <x v="1"/>
    <x v="1"/>
  </r>
  <r>
    <x v="2133"/>
    <x v="1869"/>
    <x v="4"/>
    <x v="5"/>
    <x v="2"/>
    <x v="1"/>
    <x v="2"/>
    <x v="147"/>
    <x v="1"/>
    <x v="3"/>
    <x v="2"/>
    <x v="1"/>
  </r>
  <r>
    <x v="1047"/>
    <x v="1870"/>
    <x v="4"/>
    <x v="2"/>
    <x v="3"/>
    <x v="2"/>
    <x v="3"/>
    <x v="957"/>
    <x v="0"/>
    <x v="2"/>
    <x v="4"/>
    <x v="1"/>
  </r>
  <r>
    <x v="1388"/>
    <x v="1871"/>
    <x v="4"/>
    <x v="4"/>
    <x v="2"/>
    <x v="0"/>
    <x v="2"/>
    <x v="907"/>
    <x v="0"/>
    <x v="2"/>
    <x v="5"/>
    <x v="1"/>
  </r>
  <r>
    <x v="2324"/>
    <x v="1872"/>
    <x v="4"/>
    <x v="6"/>
    <x v="3"/>
    <x v="2"/>
    <x v="3"/>
    <x v="575"/>
    <x v="0"/>
    <x v="3"/>
    <x v="4"/>
    <x v="1"/>
  </r>
  <r>
    <x v="1803"/>
    <x v="1873"/>
    <x v="4"/>
    <x v="6"/>
    <x v="2"/>
    <x v="2"/>
    <x v="2"/>
    <x v="112"/>
    <x v="0"/>
    <x v="2"/>
    <x v="3"/>
    <x v="1"/>
  </r>
  <r>
    <x v="969"/>
    <x v="1874"/>
    <x v="4"/>
    <x v="5"/>
    <x v="3"/>
    <x v="2"/>
    <x v="3"/>
    <x v="51"/>
    <x v="1"/>
    <x v="3"/>
    <x v="2"/>
    <x v="1"/>
  </r>
  <r>
    <x v="774"/>
    <x v="1875"/>
    <x v="4"/>
    <x v="0"/>
    <x v="2"/>
    <x v="0"/>
    <x v="2"/>
    <x v="849"/>
    <x v="0"/>
    <x v="2"/>
    <x v="4"/>
    <x v="1"/>
  </r>
  <r>
    <x v="354"/>
    <x v="1876"/>
    <x v="4"/>
    <x v="0"/>
    <x v="1"/>
    <x v="0"/>
    <x v="1"/>
    <x v="781"/>
    <x v="0"/>
    <x v="3"/>
    <x v="4"/>
    <x v="1"/>
  </r>
  <r>
    <x v="457"/>
    <x v="1877"/>
    <x v="4"/>
    <x v="6"/>
    <x v="2"/>
    <x v="2"/>
    <x v="2"/>
    <x v="321"/>
    <x v="1"/>
    <x v="3"/>
    <x v="0"/>
    <x v="1"/>
  </r>
  <r>
    <x v="1122"/>
    <x v="1878"/>
    <x v="4"/>
    <x v="5"/>
    <x v="2"/>
    <x v="2"/>
    <x v="2"/>
    <x v="1"/>
    <x v="1"/>
    <x v="3"/>
    <x v="3"/>
    <x v="1"/>
  </r>
  <r>
    <x v="1440"/>
    <x v="1879"/>
    <x v="4"/>
    <x v="5"/>
    <x v="2"/>
    <x v="1"/>
    <x v="2"/>
    <x v="76"/>
    <x v="1"/>
    <x v="3"/>
    <x v="1"/>
    <x v="1"/>
  </r>
  <r>
    <x v="265"/>
    <x v="1880"/>
    <x v="4"/>
    <x v="2"/>
    <x v="2"/>
    <x v="1"/>
    <x v="2"/>
    <x v="817"/>
    <x v="0"/>
    <x v="3"/>
    <x v="2"/>
    <x v="1"/>
  </r>
  <r>
    <x v="2220"/>
    <x v="1881"/>
    <x v="4"/>
    <x v="6"/>
    <x v="2"/>
    <x v="0"/>
    <x v="2"/>
    <x v="312"/>
    <x v="1"/>
    <x v="2"/>
    <x v="2"/>
    <x v="1"/>
  </r>
  <r>
    <x v="1516"/>
    <x v="1882"/>
    <x v="4"/>
    <x v="1"/>
    <x v="2"/>
    <x v="0"/>
    <x v="2"/>
    <x v="161"/>
    <x v="1"/>
    <x v="3"/>
    <x v="5"/>
    <x v="1"/>
  </r>
  <r>
    <x v="336"/>
    <x v="1883"/>
    <x v="4"/>
    <x v="1"/>
    <x v="2"/>
    <x v="1"/>
    <x v="2"/>
    <x v="107"/>
    <x v="0"/>
    <x v="2"/>
    <x v="5"/>
    <x v="1"/>
  </r>
  <r>
    <x v="2162"/>
    <x v="1884"/>
    <x v="4"/>
    <x v="5"/>
    <x v="2"/>
    <x v="0"/>
    <x v="2"/>
    <x v="48"/>
    <x v="1"/>
    <x v="3"/>
    <x v="5"/>
    <x v="1"/>
  </r>
  <r>
    <x v="909"/>
    <x v="1885"/>
    <x v="4"/>
    <x v="3"/>
    <x v="2"/>
    <x v="0"/>
    <x v="2"/>
    <x v="333"/>
    <x v="0"/>
    <x v="2"/>
    <x v="4"/>
    <x v="1"/>
  </r>
  <r>
    <x v="2308"/>
    <x v="1886"/>
    <x v="4"/>
    <x v="2"/>
    <x v="3"/>
    <x v="0"/>
    <x v="3"/>
    <x v="436"/>
    <x v="0"/>
    <x v="3"/>
    <x v="6"/>
    <x v="1"/>
  </r>
  <r>
    <x v="1241"/>
    <x v="1887"/>
    <x v="4"/>
    <x v="7"/>
    <x v="1"/>
    <x v="0"/>
    <x v="1"/>
    <x v="863"/>
    <x v="0"/>
    <x v="2"/>
    <x v="4"/>
    <x v="1"/>
  </r>
  <r>
    <x v="2497"/>
    <x v="1888"/>
    <x v="4"/>
    <x v="1"/>
    <x v="3"/>
    <x v="2"/>
    <x v="3"/>
    <x v="337"/>
    <x v="1"/>
    <x v="2"/>
    <x v="0"/>
    <x v="1"/>
  </r>
  <r>
    <x v="1489"/>
    <x v="1889"/>
    <x v="4"/>
    <x v="6"/>
    <x v="1"/>
    <x v="2"/>
    <x v="1"/>
    <x v="426"/>
    <x v="0"/>
    <x v="2"/>
    <x v="1"/>
    <x v="1"/>
  </r>
  <r>
    <x v="1818"/>
    <x v="1890"/>
    <x v="4"/>
    <x v="5"/>
    <x v="2"/>
    <x v="0"/>
    <x v="2"/>
    <x v="7"/>
    <x v="1"/>
    <x v="3"/>
    <x v="1"/>
    <x v="1"/>
  </r>
  <r>
    <x v="1901"/>
    <x v="1891"/>
    <x v="4"/>
    <x v="1"/>
    <x v="0"/>
    <x v="0"/>
    <x v="0"/>
    <x v="218"/>
    <x v="1"/>
    <x v="2"/>
    <x v="4"/>
    <x v="1"/>
  </r>
  <r>
    <x v="1987"/>
    <x v="1892"/>
    <x v="4"/>
    <x v="0"/>
    <x v="0"/>
    <x v="1"/>
    <x v="0"/>
    <x v="907"/>
    <x v="0"/>
    <x v="1"/>
    <x v="4"/>
    <x v="0"/>
  </r>
  <r>
    <x v="439"/>
    <x v="1893"/>
    <x v="4"/>
    <x v="6"/>
    <x v="2"/>
    <x v="0"/>
    <x v="2"/>
    <x v="308"/>
    <x v="1"/>
    <x v="2"/>
    <x v="0"/>
    <x v="1"/>
  </r>
  <r>
    <x v="696"/>
    <x v="1894"/>
    <x v="4"/>
    <x v="5"/>
    <x v="2"/>
    <x v="1"/>
    <x v="2"/>
    <x v="14"/>
    <x v="1"/>
    <x v="3"/>
    <x v="6"/>
    <x v="1"/>
  </r>
  <r>
    <x v="270"/>
    <x v="1895"/>
    <x v="4"/>
    <x v="5"/>
    <x v="2"/>
    <x v="2"/>
    <x v="2"/>
    <x v="145"/>
    <x v="1"/>
    <x v="3"/>
    <x v="5"/>
    <x v="1"/>
  </r>
  <r>
    <x v="1751"/>
    <x v="1896"/>
    <x v="4"/>
    <x v="7"/>
    <x v="1"/>
    <x v="0"/>
    <x v="1"/>
    <x v="204"/>
    <x v="0"/>
    <x v="2"/>
    <x v="6"/>
    <x v="1"/>
  </r>
  <r>
    <x v="369"/>
    <x v="1897"/>
    <x v="4"/>
    <x v="0"/>
    <x v="1"/>
    <x v="1"/>
    <x v="1"/>
    <x v="691"/>
    <x v="0"/>
    <x v="2"/>
    <x v="0"/>
    <x v="1"/>
  </r>
  <r>
    <x v="1281"/>
    <x v="1898"/>
    <x v="4"/>
    <x v="6"/>
    <x v="2"/>
    <x v="2"/>
    <x v="2"/>
    <x v="730"/>
    <x v="0"/>
    <x v="3"/>
    <x v="2"/>
    <x v="1"/>
  </r>
  <r>
    <x v="1971"/>
    <x v="1899"/>
    <x v="4"/>
    <x v="5"/>
    <x v="1"/>
    <x v="0"/>
    <x v="1"/>
    <x v="48"/>
    <x v="1"/>
    <x v="3"/>
    <x v="4"/>
    <x v="1"/>
  </r>
  <r>
    <x v="391"/>
    <x v="1900"/>
    <x v="4"/>
    <x v="0"/>
    <x v="2"/>
    <x v="0"/>
    <x v="2"/>
    <x v="1065"/>
    <x v="1"/>
    <x v="3"/>
    <x v="3"/>
    <x v="1"/>
  </r>
  <r>
    <x v="440"/>
    <x v="1901"/>
    <x v="4"/>
    <x v="3"/>
    <x v="1"/>
    <x v="1"/>
    <x v="1"/>
    <x v="769"/>
    <x v="0"/>
    <x v="2"/>
    <x v="0"/>
    <x v="1"/>
  </r>
  <r>
    <x v="1162"/>
    <x v="1902"/>
    <x v="4"/>
    <x v="3"/>
    <x v="3"/>
    <x v="2"/>
    <x v="3"/>
    <x v="967"/>
    <x v="0"/>
    <x v="2"/>
    <x v="0"/>
    <x v="1"/>
  </r>
  <r>
    <x v="2137"/>
    <x v="1903"/>
    <x v="4"/>
    <x v="0"/>
    <x v="3"/>
    <x v="1"/>
    <x v="3"/>
    <x v="848"/>
    <x v="0"/>
    <x v="3"/>
    <x v="5"/>
    <x v="1"/>
  </r>
  <r>
    <x v="166"/>
    <x v="1904"/>
    <x v="4"/>
    <x v="0"/>
    <x v="2"/>
    <x v="0"/>
    <x v="2"/>
    <x v="1057"/>
    <x v="0"/>
    <x v="2"/>
    <x v="6"/>
    <x v="1"/>
  </r>
  <r>
    <x v="1237"/>
    <x v="1905"/>
    <x v="4"/>
    <x v="2"/>
    <x v="2"/>
    <x v="1"/>
    <x v="2"/>
    <x v="1370"/>
    <x v="0"/>
    <x v="1"/>
    <x v="2"/>
    <x v="0"/>
  </r>
  <r>
    <x v="2185"/>
    <x v="1906"/>
    <x v="4"/>
    <x v="6"/>
    <x v="2"/>
    <x v="1"/>
    <x v="2"/>
    <x v="661"/>
    <x v="0"/>
    <x v="2"/>
    <x v="1"/>
    <x v="1"/>
  </r>
  <r>
    <x v="230"/>
    <x v="1907"/>
    <x v="4"/>
    <x v="5"/>
    <x v="3"/>
    <x v="2"/>
    <x v="3"/>
    <x v="259"/>
    <x v="1"/>
    <x v="2"/>
    <x v="0"/>
    <x v="1"/>
  </r>
  <r>
    <x v="596"/>
    <x v="1908"/>
    <x v="4"/>
    <x v="5"/>
    <x v="2"/>
    <x v="0"/>
    <x v="2"/>
    <x v="134"/>
    <x v="1"/>
    <x v="3"/>
    <x v="3"/>
    <x v="1"/>
  </r>
  <r>
    <x v="633"/>
    <x v="1909"/>
    <x v="4"/>
    <x v="3"/>
    <x v="2"/>
    <x v="2"/>
    <x v="2"/>
    <x v="391"/>
    <x v="0"/>
    <x v="3"/>
    <x v="4"/>
    <x v="1"/>
  </r>
  <r>
    <x v="2174"/>
    <x v="1910"/>
    <x v="4"/>
    <x v="1"/>
    <x v="2"/>
    <x v="1"/>
    <x v="2"/>
    <x v="335"/>
    <x v="1"/>
    <x v="2"/>
    <x v="4"/>
    <x v="1"/>
  </r>
  <r>
    <x v="869"/>
    <x v="1911"/>
    <x v="4"/>
    <x v="0"/>
    <x v="3"/>
    <x v="0"/>
    <x v="3"/>
    <x v="405"/>
    <x v="0"/>
    <x v="2"/>
    <x v="4"/>
    <x v="1"/>
  </r>
  <r>
    <x v="272"/>
    <x v="1912"/>
    <x v="4"/>
    <x v="2"/>
    <x v="0"/>
    <x v="1"/>
    <x v="0"/>
    <x v="1148"/>
    <x v="0"/>
    <x v="1"/>
    <x v="2"/>
    <x v="0"/>
  </r>
  <r>
    <x v="798"/>
    <x v="1913"/>
    <x v="4"/>
    <x v="5"/>
    <x v="2"/>
    <x v="3"/>
    <x v="2"/>
    <x v="49"/>
    <x v="1"/>
    <x v="2"/>
    <x v="0"/>
    <x v="1"/>
  </r>
  <r>
    <x v="2188"/>
    <x v="1914"/>
    <x v="4"/>
    <x v="0"/>
    <x v="3"/>
    <x v="1"/>
    <x v="3"/>
    <x v="672"/>
    <x v="0"/>
    <x v="3"/>
    <x v="6"/>
    <x v="1"/>
  </r>
  <r>
    <x v="616"/>
    <x v="1915"/>
    <x v="4"/>
    <x v="2"/>
    <x v="2"/>
    <x v="0"/>
    <x v="2"/>
    <x v="1335"/>
    <x v="0"/>
    <x v="1"/>
    <x v="6"/>
    <x v="0"/>
  </r>
  <r>
    <x v="1687"/>
    <x v="1916"/>
    <x v="4"/>
    <x v="4"/>
    <x v="2"/>
    <x v="2"/>
    <x v="2"/>
    <x v="1123"/>
    <x v="0"/>
    <x v="2"/>
    <x v="4"/>
    <x v="1"/>
  </r>
  <r>
    <x v="792"/>
    <x v="1917"/>
    <x v="4"/>
    <x v="3"/>
    <x v="2"/>
    <x v="1"/>
    <x v="2"/>
    <x v="940"/>
    <x v="0"/>
    <x v="3"/>
    <x v="5"/>
    <x v="1"/>
  </r>
  <r>
    <x v="570"/>
    <x v="1918"/>
    <x v="4"/>
    <x v="3"/>
    <x v="3"/>
    <x v="2"/>
    <x v="3"/>
    <x v="856"/>
    <x v="1"/>
    <x v="2"/>
    <x v="2"/>
    <x v="1"/>
  </r>
  <r>
    <x v="26"/>
    <x v="1919"/>
    <x v="4"/>
    <x v="5"/>
    <x v="2"/>
    <x v="1"/>
    <x v="2"/>
    <x v="87"/>
    <x v="1"/>
    <x v="3"/>
    <x v="2"/>
    <x v="1"/>
  </r>
  <r>
    <x v="520"/>
    <x v="1920"/>
    <x v="4"/>
    <x v="5"/>
    <x v="2"/>
    <x v="0"/>
    <x v="2"/>
    <x v="87"/>
    <x v="1"/>
    <x v="2"/>
    <x v="6"/>
    <x v="1"/>
  </r>
  <r>
    <x v="1593"/>
    <x v="1921"/>
    <x v="4"/>
    <x v="1"/>
    <x v="2"/>
    <x v="0"/>
    <x v="2"/>
    <x v="72"/>
    <x v="1"/>
    <x v="2"/>
    <x v="1"/>
    <x v="1"/>
  </r>
  <r>
    <x v="1912"/>
    <x v="1922"/>
    <x v="4"/>
    <x v="0"/>
    <x v="1"/>
    <x v="2"/>
    <x v="1"/>
    <x v="416"/>
    <x v="0"/>
    <x v="3"/>
    <x v="6"/>
    <x v="1"/>
  </r>
  <r>
    <x v="1009"/>
    <x v="1923"/>
    <x v="4"/>
    <x v="5"/>
    <x v="2"/>
    <x v="0"/>
    <x v="2"/>
    <x v="24"/>
    <x v="1"/>
    <x v="2"/>
    <x v="5"/>
    <x v="1"/>
  </r>
  <r>
    <x v="2438"/>
    <x v="1924"/>
    <x v="4"/>
    <x v="5"/>
    <x v="3"/>
    <x v="3"/>
    <x v="3"/>
    <x v="139"/>
    <x v="1"/>
    <x v="1"/>
    <x v="5"/>
    <x v="1"/>
  </r>
  <r>
    <x v="1441"/>
    <x v="1925"/>
    <x v="4"/>
    <x v="5"/>
    <x v="2"/>
    <x v="3"/>
    <x v="2"/>
    <x v="51"/>
    <x v="1"/>
    <x v="3"/>
    <x v="5"/>
    <x v="1"/>
  </r>
  <r>
    <x v="2392"/>
    <x v="1926"/>
    <x v="4"/>
    <x v="5"/>
    <x v="3"/>
    <x v="2"/>
    <x v="3"/>
    <x v="143"/>
    <x v="1"/>
    <x v="3"/>
    <x v="0"/>
    <x v="1"/>
  </r>
  <r>
    <x v="121"/>
    <x v="1927"/>
    <x v="4"/>
    <x v="5"/>
    <x v="3"/>
    <x v="0"/>
    <x v="3"/>
    <x v="92"/>
    <x v="1"/>
    <x v="3"/>
    <x v="4"/>
    <x v="1"/>
  </r>
  <r>
    <x v="1697"/>
    <x v="1928"/>
    <x v="4"/>
    <x v="6"/>
    <x v="2"/>
    <x v="0"/>
    <x v="2"/>
    <x v="639"/>
    <x v="0"/>
    <x v="3"/>
    <x v="2"/>
    <x v="1"/>
  </r>
  <r>
    <x v="849"/>
    <x v="1929"/>
    <x v="4"/>
    <x v="6"/>
    <x v="2"/>
    <x v="0"/>
    <x v="2"/>
    <x v="709"/>
    <x v="1"/>
    <x v="3"/>
    <x v="6"/>
    <x v="1"/>
  </r>
  <r>
    <x v="589"/>
    <x v="1930"/>
    <x v="4"/>
    <x v="0"/>
    <x v="2"/>
    <x v="0"/>
    <x v="2"/>
    <x v="392"/>
    <x v="0"/>
    <x v="2"/>
    <x v="6"/>
    <x v="1"/>
  </r>
  <r>
    <x v="92"/>
    <x v="1931"/>
    <x v="4"/>
    <x v="3"/>
    <x v="3"/>
    <x v="0"/>
    <x v="3"/>
    <x v="568"/>
    <x v="1"/>
    <x v="3"/>
    <x v="5"/>
    <x v="1"/>
  </r>
  <r>
    <x v="112"/>
    <x v="1932"/>
    <x v="4"/>
    <x v="3"/>
    <x v="1"/>
    <x v="0"/>
    <x v="1"/>
    <x v="356"/>
    <x v="0"/>
    <x v="3"/>
    <x v="2"/>
    <x v="1"/>
  </r>
  <r>
    <x v="1701"/>
    <x v="1933"/>
    <x v="4"/>
    <x v="0"/>
    <x v="2"/>
    <x v="1"/>
    <x v="2"/>
    <x v="893"/>
    <x v="0"/>
    <x v="3"/>
    <x v="0"/>
    <x v="1"/>
  </r>
  <r>
    <x v="1105"/>
    <x v="1934"/>
    <x v="4"/>
    <x v="0"/>
    <x v="2"/>
    <x v="0"/>
    <x v="2"/>
    <x v="387"/>
    <x v="0"/>
    <x v="2"/>
    <x v="6"/>
    <x v="1"/>
  </r>
  <r>
    <x v="1720"/>
    <x v="1935"/>
    <x v="4"/>
    <x v="6"/>
    <x v="2"/>
    <x v="1"/>
    <x v="2"/>
    <x v="390"/>
    <x v="1"/>
    <x v="3"/>
    <x v="0"/>
    <x v="1"/>
  </r>
  <r>
    <x v="1480"/>
    <x v="1936"/>
    <x v="4"/>
    <x v="5"/>
    <x v="1"/>
    <x v="0"/>
    <x v="1"/>
    <x v="64"/>
    <x v="1"/>
    <x v="2"/>
    <x v="2"/>
    <x v="1"/>
  </r>
  <r>
    <x v="2054"/>
    <x v="1937"/>
    <x v="4"/>
    <x v="7"/>
    <x v="0"/>
    <x v="0"/>
    <x v="0"/>
    <x v="121"/>
    <x v="1"/>
    <x v="2"/>
    <x v="5"/>
    <x v="1"/>
  </r>
  <r>
    <x v="2273"/>
    <x v="1938"/>
    <x v="4"/>
    <x v="1"/>
    <x v="2"/>
    <x v="2"/>
    <x v="2"/>
    <x v="308"/>
    <x v="0"/>
    <x v="3"/>
    <x v="0"/>
    <x v="1"/>
  </r>
  <r>
    <x v="1375"/>
    <x v="1939"/>
    <x v="4"/>
    <x v="5"/>
    <x v="1"/>
    <x v="2"/>
    <x v="1"/>
    <x v="20"/>
    <x v="1"/>
    <x v="2"/>
    <x v="2"/>
    <x v="1"/>
  </r>
  <r>
    <x v="141"/>
    <x v="1940"/>
    <x v="4"/>
    <x v="2"/>
    <x v="2"/>
    <x v="0"/>
    <x v="2"/>
    <x v="1204"/>
    <x v="0"/>
    <x v="2"/>
    <x v="4"/>
    <x v="1"/>
  </r>
  <r>
    <x v="1099"/>
    <x v="1941"/>
    <x v="4"/>
    <x v="0"/>
    <x v="1"/>
    <x v="2"/>
    <x v="1"/>
    <x v="381"/>
    <x v="1"/>
    <x v="3"/>
    <x v="6"/>
    <x v="1"/>
  </r>
  <r>
    <x v="176"/>
    <x v="1942"/>
    <x v="4"/>
    <x v="0"/>
    <x v="2"/>
    <x v="0"/>
    <x v="2"/>
    <x v="815"/>
    <x v="0"/>
    <x v="2"/>
    <x v="6"/>
    <x v="1"/>
  </r>
  <r>
    <x v="1321"/>
    <x v="1943"/>
    <x v="4"/>
    <x v="3"/>
    <x v="2"/>
    <x v="0"/>
    <x v="2"/>
    <x v="55"/>
    <x v="1"/>
    <x v="3"/>
    <x v="2"/>
    <x v="1"/>
  </r>
  <r>
    <x v="1000"/>
    <x v="1944"/>
    <x v="4"/>
    <x v="5"/>
    <x v="2"/>
    <x v="2"/>
    <x v="2"/>
    <x v="129"/>
    <x v="1"/>
    <x v="2"/>
    <x v="1"/>
    <x v="1"/>
  </r>
  <r>
    <x v="1990"/>
    <x v="1945"/>
    <x v="4"/>
    <x v="0"/>
    <x v="2"/>
    <x v="1"/>
    <x v="2"/>
    <x v="1249"/>
    <x v="1"/>
    <x v="2"/>
    <x v="1"/>
    <x v="1"/>
  </r>
  <r>
    <x v="2014"/>
    <x v="1946"/>
    <x v="4"/>
    <x v="3"/>
    <x v="3"/>
    <x v="2"/>
    <x v="3"/>
    <x v="663"/>
    <x v="1"/>
    <x v="2"/>
    <x v="5"/>
    <x v="1"/>
  </r>
  <r>
    <x v="2097"/>
    <x v="1947"/>
    <x v="4"/>
    <x v="5"/>
    <x v="2"/>
    <x v="2"/>
    <x v="2"/>
    <x v="110"/>
    <x v="1"/>
    <x v="3"/>
    <x v="2"/>
    <x v="1"/>
  </r>
  <r>
    <x v="583"/>
    <x v="1948"/>
    <x v="4"/>
    <x v="3"/>
    <x v="2"/>
    <x v="0"/>
    <x v="2"/>
    <x v="1002"/>
    <x v="1"/>
    <x v="3"/>
    <x v="2"/>
    <x v="1"/>
  </r>
  <r>
    <x v="720"/>
    <x v="1949"/>
    <x v="4"/>
    <x v="2"/>
    <x v="2"/>
    <x v="0"/>
    <x v="2"/>
    <x v="1372"/>
    <x v="1"/>
    <x v="2"/>
    <x v="6"/>
    <x v="0"/>
  </r>
  <r>
    <x v="403"/>
    <x v="1950"/>
    <x v="4"/>
    <x v="3"/>
    <x v="1"/>
    <x v="3"/>
    <x v="1"/>
    <x v="155"/>
    <x v="1"/>
    <x v="3"/>
    <x v="2"/>
    <x v="1"/>
  </r>
  <r>
    <x v="1755"/>
    <x v="1951"/>
    <x v="4"/>
    <x v="5"/>
    <x v="2"/>
    <x v="1"/>
    <x v="2"/>
    <x v="26"/>
    <x v="1"/>
    <x v="3"/>
    <x v="3"/>
    <x v="1"/>
  </r>
  <r>
    <x v="2340"/>
    <x v="1952"/>
    <x v="4"/>
    <x v="3"/>
    <x v="2"/>
    <x v="2"/>
    <x v="2"/>
    <x v="1113"/>
    <x v="1"/>
    <x v="3"/>
    <x v="0"/>
    <x v="1"/>
  </r>
  <r>
    <x v="1860"/>
    <x v="1953"/>
    <x v="4"/>
    <x v="5"/>
    <x v="2"/>
    <x v="1"/>
    <x v="2"/>
    <x v="22"/>
    <x v="1"/>
    <x v="2"/>
    <x v="3"/>
    <x v="1"/>
  </r>
  <r>
    <x v="1973"/>
    <x v="1954"/>
    <x v="4"/>
    <x v="0"/>
    <x v="2"/>
    <x v="0"/>
    <x v="2"/>
    <x v="791"/>
    <x v="1"/>
    <x v="2"/>
    <x v="6"/>
    <x v="1"/>
  </r>
  <r>
    <x v="2248"/>
    <x v="1955"/>
    <x v="4"/>
    <x v="5"/>
    <x v="2"/>
    <x v="0"/>
    <x v="2"/>
    <x v="76"/>
    <x v="1"/>
    <x v="1"/>
    <x v="5"/>
    <x v="1"/>
  </r>
  <r>
    <x v="1221"/>
    <x v="1956"/>
    <x v="4"/>
    <x v="1"/>
    <x v="2"/>
    <x v="2"/>
    <x v="2"/>
    <x v="759"/>
    <x v="1"/>
    <x v="3"/>
    <x v="5"/>
    <x v="1"/>
  </r>
  <r>
    <x v="2469"/>
    <x v="1957"/>
    <x v="4"/>
    <x v="5"/>
    <x v="2"/>
    <x v="3"/>
    <x v="2"/>
    <x v="81"/>
    <x v="1"/>
    <x v="3"/>
    <x v="2"/>
    <x v="1"/>
  </r>
  <r>
    <x v="1160"/>
    <x v="1958"/>
    <x v="4"/>
    <x v="5"/>
    <x v="2"/>
    <x v="2"/>
    <x v="2"/>
    <x v="60"/>
    <x v="1"/>
    <x v="3"/>
    <x v="4"/>
    <x v="1"/>
  </r>
  <r>
    <x v="2044"/>
    <x v="1959"/>
    <x v="4"/>
    <x v="1"/>
    <x v="3"/>
    <x v="1"/>
    <x v="3"/>
    <x v="253"/>
    <x v="1"/>
    <x v="2"/>
    <x v="3"/>
    <x v="1"/>
  </r>
  <r>
    <x v="1940"/>
    <x v="1960"/>
    <x v="4"/>
    <x v="0"/>
    <x v="2"/>
    <x v="0"/>
    <x v="2"/>
    <x v="114"/>
    <x v="1"/>
    <x v="2"/>
    <x v="4"/>
    <x v="1"/>
  </r>
  <r>
    <x v="1606"/>
    <x v="1961"/>
    <x v="4"/>
    <x v="1"/>
    <x v="2"/>
    <x v="1"/>
    <x v="2"/>
    <x v="395"/>
    <x v="1"/>
    <x v="3"/>
    <x v="2"/>
    <x v="1"/>
  </r>
  <r>
    <x v="128"/>
    <x v="1962"/>
    <x v="4"/>
    <x v="2"/>
    <x v="2"/>
    <x v="1"/>
    <x v="2"/>
    <x v="1383"/>
    <x v="0"/>
    <x v="1"/>
    <x v="1"/>
    <x v="0"/>
  </r>
  <r>
    <x v="36"/>
    <x v="1963"/>
    <x v="4"/>
    <x v="5"/>
    <x v="0"/>
    <x v="0"/>
    <x v="0"/>
    <x v="37"/>
    <x v="1"/>
    <x v="3"/>
    <x v="6"/>
    <x v="1"/>
  </r>
  <r>
    <x v="675"/>
    <x v="1964"/>
    <x v="4"/>
    <x v="0"/>
    <x v="3"/>
    <x v="2"/>
    <x v="3"/>
    <x v="1213"/>
    <x v="1"/>
    <x v="3"/>
    <x v="1"/>
    <x v="1"/>
  </r>
  <r>
    <x v="1344"/>
    <x v="1965"/>
    <x v="4"/>
    <x v="5"/>
    <x v="3"/>
    <x v="3"/>
    <x v="3"/>
    <x v="220"/>
    <x v="1"/>
    <x v="2"/>
    <x v="1"/>
    <x v="1"/>
  </r>
  <r>
    <x v="1615"/>
    <x v="1966"/>
    <x v="4"/>
    <x v="1"/>
    <x v="2"/>
    <x v="1"/>
    <x v="2"/>
    <x v="164"/>
    <x v="1"/>
    <x v="3"/>
    <x v="3"/>
    <x v="1"/>
  </r>
  <r>
    <x v="1897"/>
    <x v="1967"/>
    <x v="4"/>
    <x v="7"/>
    <x v="0"/>
    <x v="2"/>
    <x v="0"/>
    <x v="594"/>
    <x v="0"/>
    <x v="2"/>
    <x v="5"/>
    <x v="0"/>
  </r>
  <r>
    <x v="1637"/>
    <x v="1968"/>
    <x v="4"/>
    <x v="0"/>
    <x v="2"/>
    <x v="0"/>
    <x v="2"/>
    <x v="460"/>
    <x v="1"/>
    <x v="3"/>
    <x v="3"/>
    <x v="1"/>
  </r>
  <r>
    <x v="373"/>
    <x v="1969"/>
    <x v="4"/>
    <x v="6"/>
    <x v="3"/>
    <x v="0"/>
    <x v="3"/>
    <x v="403"/>
    <x v="1"/>
    <x v="2"/>
    <x v="0"/>
    <x v="1"/>
  </r>
  <r>
    <x v="380"/>
    <x v="1970"/>
    <x v="4"/>
    <x v="1"/>
    <x v="1"/>
    <x v="2"/>
    <x v="1"/>
    <x v="243"/>
    <x v="1"/>
    <x v="2"/>
    <x v="4"/>
    <x v="1"/>
  </r>
  <r>
    <x v="2327"/>
    <x v="1971"/>
    <x v="4"/>
    <x v="1"/>
    <x v="2"/>
    <x v="1"/>
    <x v="2"/>
    <x v="429"/>
    <x v="1"/>
    <x v="3"/>
    <x v="0"/>
    <x v="1"/>
  </r>
  <r>
    <x v="52"/>
    <x v="1972"/>
    <x v="4"/>
    <x v="5"/>
    <x v="2"/>
    <x v="0"/>
    <x v="2"/>
    <x v="109"/>
    <x v="1"/>
    <x v="3"/>
    <x v="5"/>
    <x v="1"/>
  </r>
  <r>
    <x v="935"/>
    <x v="1973"/>
    <x v="4"/>
    <x v="5"/>
    <x v="2"/>
    <x v="0"/>
    <x v="2"/>
    <x v="24"/>
    <x v="1"/>
    <x v="3"/>
    <x v="0"/>
    <x v="1"/>
  </r>
  <r>
    <x v="1557"/>
    <x v="1974"/>
    <x v="4"/>
    <x v="1"/>
    <x v="1"/>
    <x v="0"/>
    <x v="1"/>
    <x v="400"/>
    <x v="0"/>
    <x v="1"/>
    <x v="4"/>
    <x v="1"/>
  </r>
  <r>
    <x v="1788"/>
    <x v="1975"/>
    <x v="4"/>
    <x v="5"/>
    <x v="3"/>
    <x v="2"/>
    <x v="3"/>
    <x v="255"/>
    <x v="1"/>
    <x v="3"/>
    <x v="3"/>
    <x v="1"/>
  </r>
  <r>
    <x v="1282"/>
    <x v="1976"/>
    <x v="4"/>
    <x v="4"/>
    <x v="3"/>
    <x v="0"/>
    <x v="3"/>
    <x v="680"/>
    <x v="0"/>
    <x v="1"/>
    <x v="6"/>
    <x v="1"/>
  </r>
  <r>
    <x v="1947"/>
    <x v="1977"/>
    <x v="4"/>
    <x v="3"/>
    <x v="2"/>
    <x v="3"/>
    <x v="2"/>
    <x v="695"/>
    <x v="1"/>
    <x v="3"/>
    <x v="1"/>
    <x v="1"/>
  </r>
  <r>
    <x v="294"/>
    <x v="1978"/>
    <x v="4"/>
    <x v="0"/>
    <x v="2"/>
    <x v="2"/>
    <x v="2"/>
    <x v="609"/>
    <x v="0"/>
    <x v="2"/>
    <x v="0"/>
    <x v="1"/>
  </r>
  <r>
    <x v="870"/>
    <x v="1979"/>
    <x v="4"/>
    <x v="0"/>
    <x v="2"/>
    <x v="3"/>
    <x v="2"/>
    <x v="891"/>
    <x v="0"/>
    <x v="2"/>
    <x v="6"/>
    <x v="1"/>
  </r>
  <r>
    <x v="734"/>
    <x v="1980"/>
    <x v="4"/>
    <x v="5"/>
    <x v="2"/>
    <x v="2"/>
    <x v="2"/>
    <x v="125"/>
    <x v="1"/>
    <x v="3"/>
    <x v="4"/>
    <x v="1"/>
  </r>
  <r>
    <x v="1569"/>
    <x v="1981"/>
    <x v="4"/>
    <x v="5"/>
    <x v="3"/>
    <x v="0"/>
    <x v="3"/>
    <x v="210"/>
    <x v="1"/>
    <x v="3"/>
    <x v="5"/>
    <x v="1"/>
  </r>
  <r>
    <x v="578"/>
    <x v="1982"/>
    <x v="4"/>
    <x v="5"/>
    <x v="2"/>
    <x v="1"/>
    <x v="2"/>
    <x v="99"/>
    <x v="1"/>
    <x v="3"/>
    <x v="2"/>
    <x v="1"/>
  </r>
  <r>
    <x v="2017"/>
    <x v="1983"/>
    <x v="4"/>
    <x v="3"/>
    <x v="2"/>
    <x v="0"/>
    <x v="2"/>
    <x v="280"/>
    <x v="0"/>
    <x v="2"/>
    <x v="0"/>
    <x v="1"/>
  </r>
  <r>
    <x v="157"/>
    <x v="1984"/>
    <x v="4"/>
    <x v="6"/>
    <x v="2"/>
    <x v="1"/>
    <x v="2"/>
    <x v="289"/>
    <x v="1"/>
    <x v="3"/>
    <x v="6"/>
    <x v="1"/>
  </r>
  <r>
    <x v="2374"/>
    <x v="1985"/>
    <x v="4"/>
    <x v="3"/>
    <x v="3"/>
    <x v="2"/>
    <x v="3"/>
    <x v="1285"/>
    <x v="0"/>
    <x v="2"/>
    <x v="4"/>
    <x v="1"/>
  </r>
  <r>
    <x v="1290"/>
    <x v="1986"/>
    <x v="4"/>
    <x v="2"/>
    <x v="2"/>
    <x v="1"/>
    <x v="2"/>
    <x v="738"/>
    <x v="0"/>
    <x v="3"/>
    <x v="5"/>
    <x v="1"/>
  </r>
  <r>
    <x v="956"/>
    <x v="1987"/>
    <x v="4"/>
    <x v="6"/>
    <x v="2"/>
    <x v="3"/>
    <x v="2"/>
    <x v="49"/>
    <x v="1"/>
    <x v="3"/>
    <x v="1"/>
    <x v="1"/>
  </r>
  <r>
    <x v="1744"/>
    <x v="1988"/>
    <x v="4"/>
    <x v="6"/>
    <x v="2"/>
    <x v="3"/>
    <x v="2"/>
    <x v="315"/>
    <x v="1"/>
    <x v="2"/>
    <x v="0"/>
    <x v="1"/>
  </r>
  <r>
    <x v="1563"/>
    <x v="1989"/>
    <x v="4"/>
    <x v="3"/>
    <x v="2"/>
    <x v="2"/>
    <x v="2"/>
    <x v="72"/>
    <x v="1"/>
    <x v="3"/>
    <x v="3"/>
    <x v="1"/>
  </r>
  <r>
    <x v="713"/>
    <x v="1990"/>
    <x v="4"/>
    <x v="6"/>
    <x v="3"/>
    <x v="1"/>
    <x v="3"/>
    <x v="520"/>
    <x v="0"/>
    <x v="3"/>
    <x v="6"/>
    <x v="1"/>
  </r>
  <r>
    <x v="1486"/>
    <x v="1991"/>
    <x v="4"/>
    <x v="5"/>
    <x v="3"/>
    <x v="1"/>
    <x v="3"/>
    <x v="149"/>
    <x v="1"/>
    <x v="3"/>
    <x v="6"/>
    <x v="1"/>
  </r>
  <r>
    <x v="1894"/>
    <x v="1992"/>
    <x v="4"/>
    <x v="3"/>
    <x v="2"/>
    <x v="2"/>
    <x v="2"/>
    <x v="757"/>
    <x v="1"/>
    <x v="3"/>
    <x v="2"/>
    <x v="1"/>
  </r>
  <r>
    <x v="517"/>
    <x v="1993"/>
    <x v="4"/>
    <x v="4"/>
    <x v="2"/>
    <x v="1"/>
    <x v="2"/>
    <x v="1330"/>
    <x v="0"/>
    <x v="1"/>
    <x v="1"/>
    <x v="0"/>
  </r>
  <r>
    <x v="2391"/>
    <x v="1994"/>
    <x v="4"/>
    <x v="1"/>
    <x v="2"/>
    <x v="2"/>
    <x v="2"/>
    <x v="584"/>
    <x v="0"/>
    <x v="3"/>
    <x v="6"/>
    <x v="1"/>
  </r>
  <r>
    <x v="1675"/>
    <x v="1995"/>
    <x v="4"/>
    <x v="5"/>
    <x v="3"/>
    <x v="3"/>
    <x v="3"/>
    <x v="260"/>
    <x v="1"/>
    <x v="2"/>
    <x v="2"/>
    <x v="1"/>
  </r>
  <r>
    <x v="296"/>
    <x v="1996"/>
    <x v="4"/>
    <x v="1"/>
    <x v="2"/>
    <x v="0"/>
    <x v="2"/>
    <x v="85"/>
    <x v="1"/>
    <x v="2"/>
    <x v="1"/>
    <x v="1"/>
  </r>
  <r>
    <x v="1438"/>
    <x v="1997"/>
    <x v="4"/>
    <x v="5"/>
    <x v="3"/>
    <x v="1"/>
    <x v="3"/>
    <x v="145"/>
    <x v="1"/>
    <x v="2"/>
    <x v="4"/>
    <x v="1"/>
  </r>
  <r>
    <x v="314"/>
    <x v="1998"/>
    <x v="4"/>
    <x v="3"/>
    <x v="1"/>
    <x v="3"/>
    <x v="1"/>
    <x v="260"/>
    <x v="1"/>
    <x v="3"/>
    <x v="2"/>
    <x v="1"/>
  </r>
  <r>
    <x v="1334"/>
    <x v="1999"/>
    <x v="4"/>
    <x v="5"/>
    <x v="2"/>
    <x v="0"/>
    <x v="2"/>
    <x v="1"/>
    <x v="1"/>
    <x v="3"/>
    <x v="2"/>
    <x v="1"/>
  </r>
  <r>
    <x v="1128"/>
    <x v="2000"/>
    <x v="4"/>
    <x v="5"/>
    <x v="1"/>
    <x v="0"/>
    <x v="1"/>
    <x v="215"/>
    <x v="1"/>
    <x v="2"/>
    <x v="3"/>
    <x v="1"/>
  </r>
  <r>
    <x v="475"/>
    <x v="2001"/>
    <x v="4"/>
    <x v="0"/>
    <x v="1"/>
    <x v="1"/>
    <x v="1"/>
    <x v="994"/>
    <x v="1"/>
    <x v="2"/>
    <x v="1"/>
    <x v="0"/>
  </r>
  <r>
    <x v="846"/>
    <x v="2002"/>
    <x v="4"/>
    <x v="5"/>
    <x v="1"/>
    <x v="0"/>
    <x v="1"/>
    <x v="51"/>
    <x v="1"/>
    <x v="2"/>
    <x v="6"/>
    <x v="1"/>
  </r>
  <r>
    <x v="929"/>
    <x v="2003"/>
    <x v="4"/>
    <x v="1"/>
    <x v="3"/>
    <x v="0"/>
    <x v="3"/>
    <x v="374"/>
    <x v="1"/>
    <x v="3"/>
    <x v="2"/>
    <x v="1"/>
  </r>
  <r>
    <x v="205"/>
    <x v="2004"/>
    <x v="4"/>
    <x v="5"/>
    <x v="2"/>
    <x v="1"/>
    <x v="2"/>
    <x v="199"/>
    <x v="1"/>
    <x v="3"/>
    <x v="3"/>
    <x v="1"/>
  </r>
  <r>
    <x v="1741"/>
    <x v="2005"/>
    <x v="4"/>
    <x v="6"/>
    <x v="0"/>
    <x v="0"/>
    <x v="0"/>
    <x v="171"/>
    <x v="0"/>
    <x v="2"/>
    <x v="6"/>
    <x v="1"/>
  </r>
  <r>
    <x v="983"/>
    <x v="2006"/>
    <x v="4"/>
    <x v="0"/>
    <x v="2"/>
    <x v="1"/>
    <x v="2"/>
    <x v="1197"/>
    <x v="0"/>
    <x v="3"/>
    <x v="3"/>
    <x v="1"/>
  </r>
  <r>
    <x v="1530"/>
    <x v="2007"/>
    <x v="4"/>
    <x v="2"/>
    <x v="2"/>
    <x v="1"/>
    <x v="2"/>
    <x v="775"/>
    <x v="0"/>
    <x v="2"/>
    <x v="1"/>
    <x v="1"/>
  </r>
  <r>
    <x v="1524"/>
    <x v="2008"/>
    <x v="4"/>
    <x v="6"/>
    <x v="1"/>
    <x v="1"/>
    <x v="1"/>
    <x v="408"/>
    <x v="1"/>
    <x v="2"/>
    <x v="6"/>
    <x v="1"/>
  </r>
  <r>
    <x v="1288"/>
    <x v="2009"/>
    <x v="4"/>
    <x v="5"/>
    <x v="1"/>
    <x v="2"/>
    <x v="1"/>
    <x v="1"/>
    <x v="1"/>
    <x v="2"/>
    <x v="6"/>
    <x v="1"/>
  </r>
  <r>
    <x v="1394"/>
    <x v="2010"/>
    <x v="4"/>
    <x v="5"/>
    <x v="2"/>
    <x v="0"/>
    <x v="2"/>
    <x v="267"/>
    <x v="1"/>
    <x v="2"/>
    <x v="3"/>
    <x v="1"/>
  </r>
  <r>
    <x v="2171"/>
    <x v="2011"/>
    <x v="4"/>
    <x v="5"/>
    <x v="2"/>
    <x v="1"/>
    <x v="2"/>
    <x v="183"/>
    <x v="1"/>
    <x v="2"/>
    <x v="0"/>
    <x v="1"/>
  </r>
  <r>
    <x v="1567"/>
    <x v="2012"/>
    <x v="4"/>
    <x v="2"/>
    <x v="3"/>
    <x v="1"/>
    <x v="3"/>
    <x v="392"/>
    <x v="0"/>
    <x v="3"/>
    <x v="5"/>
    <x v="1"/>
  </r>
  <r>
    <x v="1735"/>
    <x v="2013"/>
    <x v="4"/>
    <x v="5"/>
    <x v="2"/>
    <x v="0"/>
    <x v="2"/>
    <x v="39"/>
    <x v="1"/>
    <x v="2"/>
    <x v="2"/>
    <x v="1"/>
  </r>
  <r>
    <x v="1872"/>
    <x v="2014"/>
    <x v="4"/>
    <x v="4"/>
    <x v="2"/>
    <x v="0"/>
    <x v="2"/>
    <x v="1182"/>
    <x v="0"/>
    <x v="3"/>
    <x v="3"/>
    <x v="1"/>
  </r>
  <r>
    <x v="512"/>
    <x v="2015"/>
    <x v="4"/>
    <x v="1"/>
    <x v="2"/>
    <x v="1"/>
    <x v="2"/>
    <x v="485"/>
    <x v="1"/>
    <x v="2"/>
    <x v="3"/>
    <x v="1"/>
  </r>
  <r>
    <x v="303"/>
    <x v="2016"/>
    <x v="4"/>
    <x v="2"/>
    <x v="3"/>
    <x v="0"/>
    <x v="3"/>
    <x v="1051"/>
    <x v="0"/>
    <x v="3"/>
    <x v="3"/>
    <x v="1"/>
  </r>
  <r>
    <x v="605"/>
    <x v="2017"/>
    <x v="4"/>
    <x v="1"/>
    <x v="2"/>
    <x v="0"/>
    <x v="2"/>
    <x v="656"/>
    <x v="1"/>
    <x v="2"/>
    <x v="5"/>
    <x v="1"/>
  </r>
  <r>
    <x v="2492"/>
    <x v="2018"/>
    <x v="4"/>
    <x v="5"/>
    <x v="1"/>
    <x v="0"/>
    <x v="1"/>
    <x v="49"/>
    <x v="1"/>
    <x v="3"/>
    <x v="3"/>
    <x v="1"/>
  </r>
  <r>
    <x v="1532"/>
    <x v="2019"/>
    <x v="4"/>
    <x v="6"/>
    <x v="1"/>
    <x v="1"/>
    <x v="1"/>
    <x v="125"/>
    <x v="0"/>
    <x v="3"/>
    <x v="1"/>
    <x v="1"/>
  </r>
  <r>
    <x v="1219"/>
    <x v="2020"/>
    <x v="4"/>
    <x v="3"/>
    <x v="3"/>
    <x v="2"/>
    <x v="3"/>
    <x v="1334"/>
    <x v="0"/>
    <x v="2"/>
    <x v="3"/>
    <x v="1"/>
  </r>
  <r>
    <x v="65"/>
    <x v="2021"/>
    <x v="4"/>
    <x v="0"/>
    <x v="2"/>
    <x v="0"/>
    <x v="2"/>
    <x v="1223"/>
    <x v="0"/>
    <x v="3"/>
    <x v="1"/>
    <x v="1"/>
  </r>
  <r>
    <x v="2190"/>
    <x v="2022"/>
    <x v="4"/>
    <x v="0"/>
    <x v="2"/>
    <x v="3"/>
    <x v="2"/>
    <x v="1233"/>
    <x v="1"/>
    <x v="2"/>
    <x v="4"/>
    <x v="1"/>
  </r>
  <r>
    <x v="398"/>
    <x v="2023"/>
    <x v="4"/>
    <x v="6"/>
    <x v="2"/>
    <x v="0"/>
    <x v="2"/>
    <x v="444"/>
    <x v="0"/>
    <x v="2"/>
    <x v="1"/>
    <x v="1"/>
  </r>
  <r>
    <x v="2167"/>
    <x v="2024"/>
    <x v="4"/>
    <x v="5"/>
    <x v="3"/>
    <x v="3"/>
    <x v="3"/>
    <x v="83"/>
    <x v="1"/>
    <x v="3"/>
    <x v="4"/>
    <x v="1"/>
  </r>
  <r>
    <x v="780"/>
    <x v="2025"/>
    <x v="4"/>
    <x v="5"/>
    <x v="2"/>
    <x v="2"/>
    <x v="2"/>
    <x v="20"/>
    <x v="1"/>
    <x v="2"/>
    <x v="1"/>
    <x v="1"/>
  </r>
  <r>
    <x v="777"/>
    <x v="2026"/>
    <x v="4"/>
    <x v="3"/>
    <x v="2"/>
    <x v="2"/>
    <x v="2"/>
    <x v="1049"/>
    <x v="1"/>
    <x v="2"/>
    <x v="2"/>
    <x v="1"/>
  </r>
  <r>
    <x v="362"/>
    <x v="2027"/>
    <x v="4"/>
    <x v="5"/>
    <x v="2"/>
    <x v="0"/>
    <x v="2"/>
    <x v="109"/>
    <x v="1"/>
    <x v="3"/>
    <x v="2"/>
    <x v="1"/>
  </r>
  <r>
    <x v="957"/>
    <x v="2028"/>
    <x v="4"/>
    <x v="2"/>
    <x v="3"/>
    <x v="1"/>
    <x v="3"/>
    <x v="1327"/>
    <x v="0"/>
    <x v="3"/>
    <x v="5"/>
    <x v="1"/>
  </r>
  <r>
    <x v="1434"/>
    <x v="2029"/>
    <x v="4"/>
    <x v="5"/>
    <x v="2"/>
    <x v="3"/>
    <x v="2"/>
    <x v="0"/>
    <x v="1"/>
    <x v="3"/>
    <x v="2"/>
    <x v="1"/>
  </r>
  <r>
    <x v="1207"/>
    <x v="2030"/>
    <x v="4"/>
    <x v="5"/>
    <x v="2"/>
    <x v="0"/>
    <x v="2"/>
    <x v="69"/>
    <x v="1"/>
    <x v="3"/>
    <x v="1"/>
    <x v="1"/>
  </r>
  <r>
    <x v="1019"/>
    <x v="2031"/>
    <x v="4"/>
    <x v="5"/>
    <x v="2"/>
    <x v="2"/>
    <x v="2"/>
    <x v="230"/>
    <x v="1"/>
    <x v="3"/>
    <x v="1"/>
    <x v="1"/>
  </r>
  <r>
    <x v="1365"/>
    <x v="2032"/>
    <x v="4"/>
    <x v="0"/>
    <x v="2"/>
    <x v="0"/>
    <x v="2"/>
    <x v="847"/>
    <x v="1"/>
    <x v="3"/>
    <x v="1"/>
    <x v="1"/>
  </r>
  <r>
    <x v="2278"/>
    <x v="2033"/>
    <x v="4"/>
    <x v="6"/>
    <x v="2"/>
    <x v="0"/>
    <x v="2"/>
    <x v="835"/>
    <x v="0"/>
    <x v="2"/>
    <x v="6"/>
    <x v="1"/>
  </r>
  <r>
    <x v="509"/>
    <x v="2034"/>
    <x v="4"/>
    <x v="5"/>
    <x v="2"/>
    <x v="2"/>
    <x v="2"/>
    <x v="53"/>
    <x v="1"/>
    <x v="3"/>
    <x v="4"/>
    <x v="1"/>
  </r>
  <r>
    <x v="992"/>
    <x v="2035"/>
    <x v="4"/>
    <x v="5"/>
    <x v="2"/>
    <x v="2"/>
    <x v="2"/>
    <x v="53"/>
    <x v="1"/>
    <x v="3"/>
    <x v="3"/>
    <x v="1"/>
  </r>
  <r>
    <x v="1881"/>
    <x v="2036"/>
    <x v="4"/>
    <x v="6"/>
    <x v="2"/>
    <x v="1"/>
    <x v="2"/>
    <x v="682"/>
    <x v="1"/>
    <x v="2"/>
    <x v="3"/>
    <x v="1"/>
  </r>
  <r>
    <x v="785"/>
    <x v="2037"/>
    <x v="4"/>
    <x v="5"/>
    <x v="2"/>
    <x v="0"/>
    <x v="2"/>
    <x v="12"/>
    <x v="1"/>
    <x v="3"/>
    <x v="4"/>
    <x v="1"/>
  </r>
  <r>
    <x v="2163"/>
    <x v="2038"/>
    <x v="4"/>
    <x v="0"/>
    <x v="2"/>
    <x v="1"/>
    <x v="2"/>
    <x v="1107"/>
    <x v="0"/>
    <x v="2"/>
    <x v="0"/>
    <x v="1"/>
  </r>
  <r>
    <x v="2161"/>
    <x v="2039"/>
    <x v="4"/>
    <x v="2"/>
    <x v="2"/>
    <x v="0"/>
    <x v="2"/>
    <x v="974"/>
    <x v="1"/>
    <x v="2"/>
    <x v="1"/>
    <x v="1"/>
  </r>
  <r>
    <x v="1895"/>
    <x v="2040"/>
    <x v="4"/>
    <x v="5"/>
    <x v="2"/>
    <x v="0"/>
    <x v="2"/>
    <x v="90"/>
    <x v="0"/>
    <x v="2"/>
    <x v="3"/>
    <x v="1"/>
  </r>
  <r>
    <x v="1052"/>
    <x v="2041"/>
    <x v="4"/>
    <x v="5"/>
    <x v="2"/>
    <x v="3"/>
    <x v="2"/>
    <x v="378"/>
    <x v="1"/>
    <x v="3"/>
    <x v="3"/>
    <x v="1"/>
  </r>
  <r>
    <x v="1151"/>
    <x v="2042"/>
    <x v="4"/>
    <x v="5"/>
    <x v="0"/>
    <x v="1"/>
    <x v="0"/>
    <x v="26"/>
    <x v="1"/>
    <x v="3"/>
    <x v="3"/>
    <x v="1"/>
  </r>
  <r>
    <x v="1076"/>
    <x v="2043"/>
    <x v="4"/>
    <x v="0"/>
    <x v="2"/>
    <x v="0"/>
    <x v="2"/>
    <x v="187"/>
    <x v="1"/>
    <x v="2"/>
    <x v="4"/>
    <x v="1"/>
  </r>
  <r>
    <x v="2025"/>
    <x v="2044"/>
    <x v="4"/>
    <x v="5"/>
    <x v="2"/>
    <x v="1"/>
    <x v="2"/>
    <x v="40"/>
    <x v="1"/>
    <x v="3"/>
    <x v="4"/>
    <x v="1"/>
  </r>
  <r>
    <x v="435"/>
    <x v="2045"/>
    <x v="4"/>
    <x v="0"/>
    <x v="2"/>
    <x v="3"/>
    <x v="2"/>
    <x v="1141"/>
    <x v="1"/>
    <x v="3"/>
    <x v="0"/>
    <x v="1"/>
  </r>
  <r>
    <x v="1180"/>
    <x v="2046"/>
    <x v="4"/>
    <x v="4"/>
    <x v="0"/>
    <x v="1"/>
    <x v="0"/>
    <x v="966"/>
    <x v="0"/>
    <x v="0"/>
    <x v="6"/>
    <x v="0"/>
  </r>
  <r>
    <x v="1238"/>
    <x v="2047"/>
    <x v="4"/>
    <x v="1"/>
    <x v="2"/>
    <x v="3"/>
    <x v="2"/>
    <x v="268"/>
    <x v="0"/>
    <x v="3"/>
    <x v="4"/>
    <x v="1"/>
  </r>
  <r>
    <x v="290"/>
    <x v="2048"/>
    <x v="4"/>
    <x v="3"/>
    <x v="2"/>
    <x v="0"/>
    <x v="2"/>
    <x v="650"/>
    <x v="1"/>
    <x v="2"/>
    <x v="2"/>
    <x v="1"/>
  </r>
  <r>
    <x v="149"/>
    <x v="2049"/>
    <x v="4"/>
    <x v="5"/>
    <x v="3"/>
    <x v="0"/>
    <x v="3"/>
    <x v="42"/>
    <x v="1"/>
    <x v="2"/>
    <x v="4"/>
    <x v="1"/>
  </r>
  <r>
    <x v="209"/>
    <x v="2050"/>
    <x v="4"/>
    <x v="3"/>
    <x v="1"/>
    <x v="1"/>
    <x v="1"/>
    <x v="347"/>
    <x v="1"/>
    <x v="3"/>
    <x v="5"/>
    <x v="1"/>
  </r>
  <r>
    <x v="1164"/>
    <x v="2051"/>
    <x v="4"/>
    <x v="2"/>
    <x v="2"/>
    <x v="1"/>
    <x v="2"/>
    <x v="1164"/>
    <x v="0"/>
    <x v="2"/>
    <x v="4"/>
    <x v="1"/>
  </r>
  <r>
    <x v="1685"/>
    <x v="2052"/>
    <x v="4"/>
    <x v="5"/>
    <x v="2"/>
    <x v="3"/>
    <x v="2"/>
    <x v="29"/>
    <x v="1"/>
    <x v="3"/>
    <x v="5"/>
    <x v="1"/>
  </r>
  <r>
    <x v="1"/>
    <x v="2053"/>
    <x v="4"/>
    <x v="3"/>
    <x v="2"/>
    <x v="0"/>
    <x v="2"/>
    <x v="1070"/>
    <x v="1"/>
    <x v="2"/>
    <x v="2"/>
    <x v="1"/>
  </r>
  <r>
    <x v="860"/>
    <x v="2054"/>
    <x v="4"/>
    <x v="5"/>
    <x v="2"/>
    <x v="1"/>
    <x v="2"/>
    <x v="62"/>
    <x v="1"/>
    <x v="2"/>
    <x v="5"/>
    <x v="1"/>
  </r>
  <r>
    <x v="2406"/>
    <x v="2055"/>
    <x v="4"/>
    <x v="3"/>
    <x v="3"/>
    <x v="2"/>
    <x v="3"/>
    <x v="802"/>
    <x v="0"/>
    <x v="2"/>
    <x v="1"/>
    <x v="1"/>
  </r>
  <r>
    <x v="2258"/>
    <x v="2056"/>
    <x v="4"/>
    <x v="2"/>
    <x v="3"/>
    <x v="1"/>
    <x v="3"/>
    <x v="1120"/>
    <x v="0"/>
    <x v="2"/>
    <x v="3"/>
    <x v="1"/>
  </r>
  <r>
    <x v="1039"/>
    <x v="2057"/>
    <x v="4"/>
    <x v="5"/>
    <x v="2"/>
    <x v="0"/>
    <x v="2"/>
    <x v="78"/>
    <x v="1"/>
    <x v="2"/>
    <x v="1"/>
    <x v="1"/>
  </r>
  <r>
    <x v="704"/>
    <x v="2058"/>
    <x v="4"/>
    <x v="4"/>
    <x v="2"/>
    <x v="3"/>
    <x v="2"/>
    <x v="1477"/>
    <x v="0"/>
    <x v="2"/>
    <x v="1"/>
    <x v="0"/>
  </r>
  <r>
    <x v="2334"/>
    <x v="2059"/>
    <x v="4"/>
    <x v="0"/>
    <x v="2"/>
    <x v="0"/>
    <x v="2"/>
    <x v="546"/>
    <x v="0"/>
    <x v="2"/>
    <x v="2"/>
    <x v="1"/>
  </r>
  <r>
    <x v="1861"/>
    <x v="2060"/>
    <x v="4"/>
    <x v="7"/>
    <x v="1"/>
    <x v="1"/>
    <x v="1"/>
    <x v="18"/>
    <x v="0"/>
    <x v="2"/>
    <x v="0"/>
    <x v="1"/>
  </r>
  <r>
    <x v="1385"/>
    <x v="2061"/>
    <x v="4"/>
    <x v="2"/>
    <x v="2"/>
    <x v="2"/>
    <x v="2"/>
    <x v="1224"/>
    <x v="1"/>
    <x v="3"/>
    <x v="1"/>
    <x v="1"/>
  </r>
  <r>
    <x v="7"/>
    <x v="2062"/>
    <x v="4"/>
    <x v="5"/>
    <x v="2"/>
    <x v="2"/>
    <x v="2"/>
    <x v="202"/>
    <x v="1"/>
    <x v="3"/>
    <x v="0"/>
    <x v="1"/>
  </r>
  <r>
    <x v="1376"/>
    <x v="2063"/>
    <x v="4"/>
    <x v="4"/>
    <x v="1"/>
    <x v="1"/>
    <x v="1"/>
    <x v="1376"/>
    <x v="0"/>
    <x v="0"/>
    <x v="2"/>
    <x v="0"/>
  </r>
  <r>
    <x v="110"/>
    <x v="2064"/>
    <x v="4"/>
    <x v="5"/>
    <x v="2"/>
    <x v="1"/>
    <x v="2"/>
    <x v="178"/>
    <x v="1"/>
    <x v="3"/>
    <x v="2"/>
    <x v="1"/>
  </r>
  <r>
    <x v="1784"/>
    <x v="2065"/>
    <x v="4"/>
    <x v="3"/>
    <x v="3"/>
    <x v="3"/>
    <x v="3"/>
    <x v="675"/>
    <x v="1"/>
    <x v="3"/>
    <x v="5"/>
    <x v="1"/>
  </r>
  <r>
    <x v="1718"/>
    <x v="2066"/>
    <x v="4"/>
    <x v="6"/>
    <x v="1"/>
    <x v="3"/>
    <x v="1"/>
    <x v="349"/>
    <x v="1"/>
    <x v="2"/>
    <x v="2"/>
    <x v="1"/>
  </r>
  <r>
    <x v="813"/>
    <x v="2067"/>
    <x v="4"/>
    <x v="0"/>
    <x v="3"/>
    <x v="3"/>
    <x v="3"/>
    <x v="906"/>
    <x v="0"/>
    <x v="3"/>
    <x v="2"/>
    <x v="1"/>
  </r>
  <r>
    <x v="1793"/>
    <x v="2068"/>
    <x v="4"/>
    <x v="4"/>
    <x v="2"/>
    <x v="1"/>
    <x v="2"/>
    <x v="1425"/>
    <x v="0"/>
    <x v="1"/>
    <x v="4"/>
    <x v="0"/>
  </r>
  <r>
    <x v="1244"/>
    <x v="2069"/>
    <x v="4"/>
    <x v="0"/>
    <x v="2"/>
    <x v="0"/>
    <x v="2"/>
    <x v="145"/>
    <x v="0"/>
    <x v="2"/>
    <x v="6"/>
    <x v="1"/>
  </r>
  <r>
    <x v="1676"/>
    <x v="2070"/>
    <x v="4"/>
    <x v="0"/>
    <x v="2"/>
    <x v="0"/>
    <x v="2"/>
    <x v="405"/>
    <x v="0"/>
    <x v="2"/>
    <x v="6"/>
    <x v="1"/>
  </r>
  <r>
    <x v="2262"/>
    <x v="2071"/>
    <x v="4"/>
    <x v="5"/>
    <x v="2"/>
    <x v="0"/>
    <x v="2"/>
    <x v="59"/>
    <x v="1"/>
    <x v="3"/>
    <x v="0"/>
    <x v="1"/>
  </r>
  <r>
    <x v="1619"/>
    <x v="2072"/>
    <x v="4"/>
    <x v="5"/>
    <x v="2"/>
    <x v="0"/>
    <x v="2"/>
    <x v="192"/>
    <x v="1"/>
    <x v="1"/>
    <x v="6"/>
    <x v="1"/>
  </r>
  <r>
    <x v="1389"/>
    <x v="2073"/>
    <x v="4"/>
    <x v="5"/>
    <x v="2"/>
    <x v="0"/>
    <x v="2"/>
    <x v="159"/>
    <x v="1"/>
    <x v="3"/>
    <x v="6"/>
    <x v="1"/>
  </r>
  <r>
    <x v="1135"/>
    <x v="2074"/>
    <x v="4"/>
    <x v="5"/>
    <x v="1"/>
    <x v="0"/>
    <x v="1"/>
    <x v="37"/>
    <x v="0"/>
    <x v="2"/>
    <x v="1"/>
    <x v="1"/>
  </r>
  <r>
    <x v="1199"/>
    <x v="2075"/>
    <x v="4"/>
    <x v="6"/>
    <x v="2"/>
    <x v="0"/>
    <x v="2"/>
    <x v="930"/>
    <x v="0"/>
    <x v="2"/>
    <x v="2"/>
    <x v="1"/>
  </r>
  <r>
    <x v="1758"/>
    <x v="2076"/>
    <x v="4"/>
    <x v="1"/>
    <x v="2"/>
    <x v="0"/>
    <x v="2"/>
    <x v="96"/>
    <x v="0"/>
    <x v="1"/>
    <x v="5"/>
    <x v="1"/>
  </r>
  <r>
    <x v="887"/>
    <x v="2077"/>
    <x v="4"/>
    <x v="2"/>
    <x v="3"/>
    <x v="3"/>
    <x v="3"/>
    <x v="1284"/>
    <x v="0"/>
    <x v="2"/>
    <x v="2"/>
    <x v="1"/>
  </r>
  <r>
    <x v="2243"/>
    <x v="2078"/>
    <x v="4"/>
    <x v="1"/>
    <x v="2"/>
    <x v="0"/>
    <x v="2"/>
    <x v="552"/>
    <x v="1"/>
    <x v="3"/>
    <x v="3"/>
    <x v="1"/>
  </r>
  <r>
    <x v="271"/>
    <x v="2079"/>
    <x v="4"/>
    <x v="4"/>
    <x v="3"/>
    <x v="3"/>
    <x v="3"/>
    <x v="1441"/>
    <x v="0"/>
    <x v="3"/>
    <x v="3"/>
    <x v="1"/>
  </r>
  <r>
    <x v="1711"/>
    <x v="2080"/>
    <x v="4"/>
    <x v="1"/>
    <x v="2"/>
    <x v="3"/>
    <x v="2"/>
    <x v="821"/>
    <x v="1"/>
    <x v="2"/>
    <x v="0"/>
    <x v="1"/>
  </r>
  <r>
    <x v="1218"/>
    <x v="2081"/>
    <x v="4"/>
    <x v="7"/>
    <x v="1"/>
    <x v="2"/>
    <x v="1"/>
    <x v="237"/>
    <x v="0"/>
    <x v="2"/>
    <x v="3"/>
    <x v="1"/>
  </r>
  <r>
    <x v="285"/>
    <x v="2082"/>
    <x v="4"/>
    <x v="5"/>
    <x v="3"/>
    <x v="0"/>
    <x v="3"/>
    <x v="10"/>
    <x v="1"/>
    <x v="3"/>
    <x v="1"/>
    <x v="1"/>
  </r>
  <r>
    <x v="1111"/>
    <x v="2083"/>
    <x v="4"/>
    <x v="2"/>
    <x v="2"/>
    <x v="0"/>
    <x v="2"/>
    <x v="953"/>
    <x v="0"/>
    <x v="2"/>
    <x v="5"/>
    <x v="1"/>
  </r>
  <r>
    <x v="2299"/>
    <x v="2084"/>
    <x v="4"/>
    <x v="5"/>
    <x v="1"/>
    <x v="1"/>
    <x v="1"/>
    <x v="87"/>
    <x v="1"/>
    <x v="2"/>
    <x v="0"/>
    <x v="1"/>
  </r>
  <r>
    <x v="464"/>
    <x v="2085"/>
    <x v="4"/>
    <x v="2"/>
    <x v="2"/>
    <x v="0"/>
    <x v="2"/>
    <x v="446"/>
    <x v="0"/>
    <x v="3"/>
    <x v="3"/>
    <x v="1"/>
  </r>
  <r>
    <x v="1342"/>
    <x v="2086"/>
    <x v="5"/>
    <x v="0"/>
    <x v="3"/>
    <x v="3"/>
    <x v="3"/>
    <x v="1286"/>
    <x v="0"/>
    <x v="2"/>
    <x v="3"/>
    <x v="1"/>
  </r>
  <r>
    <x v="245"/>
    <x v="2087"/>
    <x v="5"/>
    <x v="5"/>
    <x v="3"/>
    <x v="1"/>
    <x v="3"/>
    <x v="183"/>
    <x v="1"/>
    <x v="2"/>
    <x v="0"/>
    <x v="1"/>
  </r>
  <r>
    <x v="1581"/>
    <x v="2088"/>
    <x v="5"/>
    <x v="3"/>
    <x v="3"/>
    <x v="2"/>
    <x v="3"/>
    <x v="970"/>
    <x v="0"/>
    <x v="3"/>
    <x v="4"/>
    <x v="1"/>
  </r>
  <r>
    <x v="339"/>
    <x v="2089"/>
    <x v="5"/>
    <x v="0"/>
    <x v="3"/>
    <x v="1"/>
    <x v="3"/>
    <x v="1146"/>
    <x v="0"/>
    <x v="2"/>
    <x v="2"/>
    <x v="1"/>
  </r>
  <r>
    <x v="1358"/>
    <x v="2090"/>
    <x v="5"/>
    <x v="5"/>
    <x v="2"/>
    <x v="0"/>
    <x v="2"/>
    <x v="147"/>
    <x v="1"/>
    <x v="3"/>
    <x v="0"/>
    <x v="1"/>
  </r>
  <r>
    <x v="1022"/>
    <x v="2091"/>
    <x v="5"/>
    <x v="6"/>
    <x v="2"/>
    <x v="1"/>
    <x v="2"/>
    <x v="64"/>
    <x v="0"/>
    <x v="3"/>
    <x v="4"/>
    <x v="1"/>
  </r>
  <r>
    <x v="83"/>
    <x v="2092"/>
    <x v="5"/>
    <x v="2"/>
    <x v="2"/>
    <x v="0"/>
    <x v="2"/>
    <x v="701"/>
    <x v="1"/>
    <x v="2"/>
    <x v="5"/>
    <x v="1"/>
  </r>
  <r>
    <x v="2459"/>
    <x v="2093"/>
    <x v="5"/>
    <x v="5"/>
    <x v="2"/>
    <x v="2"/>
    <x v="2"/>
    <x v="119"/>
    <x v="1"/>
    <x v="3"/>
    <x v="3"/>
    <x v="1"/>
  </r>
  <r>
    <x v="1816"/>
    <x v="2094"/>
    <x v="5"/>
    <x v="2"/>
    <x v="1"/>
    <x v="0"/>
    <x v="1"/>
    <x v="440"/>
    <x v="0"/>
    <x v="3"/>
    <x v="1"/>
    <x v="1"/>
  </r>
  <r>
    <x v="1117"/>
    <x v="2095"/>
    <x v="5"/>
    <x v="5"/>
    <x v="2"/>
    <x v="1"/>
    <x v="2"/>
    <x v="85"/>
    <x v="1"/>
    <x v="3"/>
    <x v="3"/>
    <x v="1"/>
  </r>
  <r>
    <x v="1278"/>
    <x v="2096"/>
    <x v="5"/>
    <x v="5"/>
    <x v="2"/>
    <x v="0"/>
    <x v="2"/>
    <x v="96"/>
    <x v="1"/>
    <x v="3"/>
    <x v="2"/>
    <x v="1"/>
  </r>
  <r>
    <x v="1730"/>
    <x v="2097"/>
    <x v="5"/>
    <x v="0"/>
    <x v="3"/>
    <x v="2"/>
    <x v="3"/>
    <x v="1295"/>
    <x v="0"/>
    <x v="3"/>
    <x v="5"/>
    <x v="1"/>
  </r>
  <r>
    <x v="831"/>
    <x v="2098"/>
    <x v="5"/>
    <x v="1"/>
    <x v="2"/>
    <x v="2"/>
    <x v="2"/>
    <x v="213"/>
    <x v="0"/>
    <x v="1"/>
    <x v="0"/>
    <x v="1"/>
  </r>
  <r>
    <x v="89"/>
    <x v="2099"/>
    <x v="5"/>
    <x v="5"/>
    <x v="2"/>
    <x v="1"/>
    <x v="2"/>
    <x v="132"/>
    <x v="1"/>
    <x v="2"/>
    <x v="5"/>
    <x v="1"/>
  </r>
  <r>
    <x v="2136"/>
    <x v="2100"/>
    <x v="5"/>
    <x v="1"/>
    <x v="2"/>
    <x v="1"/>
    <x v="2"/>
    <x v="134"/>
    <x v="0"/>
    <x v="2"/>
    <x v="6"/>
    <x v="1"/>
  </r>
  <r>
    <x v="573"/>
    <x v="2101"/>
    <x v="5"/>
    <x v="5"/>
    <x v="1"/>
    <x v="0"/>
    <x v="1"/>
    <x v="16"/>
    <x v="1"/>
    <x v="2"/>
    <x v="1"/>
    <x v="1"/>
  </r>
  <r>
    <x v="425"/>
    <x v="2102"/>
    <x v="5"/>
    <x v="5"/>
    <x v="3"/>
    <x v="2"/>
    <x v="3"/>
    <x v="118"/>
    <x v="1"/>
    <x v="2"/>
    <x v="3"/>
    <x v="1"/>
  </r>
  <r>
    <x v="612"/>
    <x v="2103"/>
    <x v="5"/>
    <x v="5"/>
    <x v="1"/>
    <x v="0"/>
    <x v="1"/>
    <x v="33"/>
    <x v="1"/>
    <x v="2"/>
    <x v="5"/>
    <x v="1"/>
  </r>
  <r>
    <x v="1208"/>
    <x v="2104"/>
    <x v="5"/>
    <x v="7"/>
    <x v="0"/>
    <x v="0"/>
    <x v="0"/>
    <x v="431"/>
    <x v="1"/>
    <x v="3"/>
    <x v="5"/>
    <x v="1"/>
  </r>
  <r>
    <x v="1341"/>
    <x v="2105"/>
    <x v="5"/>
    <x v="3"/>
    <x v="3"/>
    <x v="2"/>
    <x v="3"/>
    <x v="668"/>
    <x v="1"/>
    <x v="2"/>
    <x v="2"/>
    <x v="1"/>
  </r>
  <r>
    <x v="1896"/>
    <x v="2106"/>
    <x v="5"/>
    <x v="6"/>
    <x v="2"/>
    <x v="0"/>
    <x v="2"/>
    <x v="567"/>
    <x v="0"/>
    <x v="2"/>
    <x v="0"/>
    <x v="1"/>
  </r>
  <r>
    <x v="337"/>
    <x v="2107"/>
    <x v="5"/>
    <x v="5"/>
    <x v="2"/>
    <x v="0"/>
    <x v="2"/>
    <x v="31"/>
    <x v="1"/>
    <x v="2"/>
    <x v="2"/>
    <x v="1"/>
  </r>
  <r>
    <x v="1535"/>
    <x v="2108"/>
    <x v="5"/>
    <x v="3"/>
    <x v="2"/>
    <x v="1"/>
    <x v="2"/>
    <x v="844"/>
    <x v="0"/>
    <x v="2"/>
    <x v="5"/>
    <x v="1"/>
  </r>
  <r>
    <x v="228"/>
    <x v="2109"/>
    <x v="5"/>
    <x v="5"/>
    <x v="2"/>
    <x v="0"/>
    <x v="2"/>
    <x v="105"/>
    <x v="1"/>
    <x v="2"/>
    <x v="1"/>
    <x v="1"/>
  </r>
  <r>
    <x v="1051"/>
    <x v="2110"/>
    <x v="5"/>
    <x v="2"/>
    <x v="3"/>
    <x v="1"/>
    <x v="3"/>
    <x v="495"/>
    <x v="0"/>
    <x v="2"/>
    <x v="2"/>
    <x v="1"/>
  </r>
  <r>
    <x v="450"/>
    <x v="2111"/>
    <x v="5"/>
    <x v="0"/>
    <x v="0"/>
    <x v="0"/>
    <x v="0"/>
    <x v="451"/>
    <x v="0"/>
    <x v="2"/>
    <x v="0"/>
    <x v="1"/>
  </r>
  <r>
    <x v="351"/>
    <x v="2112"/>
    <x v="5"/>
    <x v="6"/>
    <x v="1"/>
    <x v="0"/>
    <x v="1"/>
    <x v="558"/>
    <x v="1"/>
    <x v="3"/>
    <x v="4"/>
    <x v="1"/>
  </r>
  <r>
    <x v="546"/>
    <x v="2113"/>
    <x v="5"/>
    <x v="0"/>
    <x v="1"/>
    <x v="2"/>
    <x v="1"/>
    <x v="1230"/>
    <x v="1"/>
    <x v="2"/>
    <x v="4"/>
    <x v="0"/>
  </r>
  <r>
    <x v="519"/>
    <x v="2114"/>
    <x v="5"/>
    <x v="5"/>
    <x v="2"/>
    <x v="0"/>
    <x v="2"/>
    <x v="121"/>
    <x v="1"/>
    <x v="2"/>
    <x v="1"/>
    <x v="1"/>
  </r>
  <r>
    <x v="891"/>
    <x v="2115"/>
    <x v="5"/>
    <x v="3"/>
    <x v="2"/>
    <x v="1"/>
    <x v="2"/>
    <x v="383"/>
    <x v="1"/>
    <x v="2"/>
    <x v="0"/>
    <x v="1"/>
  </r>
  <r>
    <x v="1898"/>
    <x v="2116"/>
    <x v="5"/>
    <x v="6"/>
    <x v="3"/>
    <x v="1"/>
    <x v="3"/>
    <x v="1211"/>
    <x v="0"/>
    <x v="3"/>
    <x v="3"/>
    <x v="1"/>
  </r>
  <r>
    <x v="1903"/>
    <x v="2117"/>
    <x v="5"/>
    <x v="5"/>
    <x v="2"/>
    <x v="2"/>
    <x v="2"/>
    <x v="98"/>
    <x v="1"/>
    <x v="3"/>
    <x v="4"/>
    <x v="1"/>
  </r>
  <r>
    <x v="182"/>
    <x v="2118"/>
    <x v="5"/>
    <x v="2"/>
    <x v="2"/>
    <x v="1"/>
    <x v="2"/>
    <x v="1126"/>
    <x v="0"/>
    <x v="2"/>
    <x v="2"/>
    <x v="1"/>
  </r>
  <r>
    <x v="2179"/>
    <x v="2119"/>
    <x v="5"/>
    <x v="2"/>
    <x v="3"/>
    <x v="1"/>
    <x v="3"/>
    <x v="1407"/>
    <x v="0"/>
    <x v="3"/>
    <x v="1"/>
    <x v="1"/>
  </r>
  <r>
    <x v="1680"/>
    <x v="2120"/>
    <x v="5"/>
    <x v="0"/>
    <x v="2"/>
    <x v="0"/>
    <x v="2"/>
    <x v="579"/>
    <x v="1"/>
    <x v="2"/>
    <x v="5"/>
    <x v="1"/>
  </r>
  <r>
    <x v="917"/>
    <x v="2121"/>
    <x v="5"/>
    <x v="5"/>
    <x v="2"/>
    <x v="2"/>
    <x v="2"/>
    <x v="204"/>
    <x v="1"/>
    <x v="3"/>
    <x v="2"/>
    <x v="1"/>
  </r>
  <r>
    <x v="2088"/>
    <x v="2122"/>
    <x v="5"/>
    <x v="2"/>
    <x v="2"/>
    <x v="3"/>
    <x v="2"/>
    <x v="678"/>
    <x v="0"/>
    <x v="3"/>
    <x v="1"/>
    <x v="1"/>
  </r>
  <r>
    <x v="592"/>
    <x v="2123"/>
    <x v="5"/>
    <x v="5"/>
    <x v="2"/>
    <x v="2"/>
    <x v="2"/>
    <x v="24"/>
    <x v="1"/>
    <x v="1"/>
    <x v="2"/>
    <x v="1"/>
  </r>
  <r>
    <x v="1689"/>
    <x v="2124"/>
    <x v="5"/>
    <x v="5"/>
    <x v="1"/>
    <x v="1"/>
    <x v="1"/>
    <x v="26"/>
    <x v="1"/>
    <x v="3"/>
    <x v="3"/>
    <x v="1"/>
  </r>
  <r>
    <x v="2290"/>
    <x v="2125"/>
    <x v="5"/>
    <x v="2"/>
    <x v="2"/>
    <x v="2"/>
    <x v="2"/>
    <x v="1311"/>
    <x v="0"/>
    <x v="1"/>
    <x v="0"/>
    <x v="0"/>
  </r>
  <r>
    <x v="1318"/>
    <x v="2126"/>
    <x v="5"/>
    <x v="1"/>
    <x v="2"/>
    <x v="0"/>
    <x v="2"/>
    <x v="70"/>
    <x v="1"/>
    <x v="2"/>
    <x v="0"/>
    <x v="1"/>
  </r>
  <r>
    <x v="797"/>
    <x v="2127"/>
    <x v="5"/>
    <x v="3"/>
    <x v="2"/>
    <x v="1"/>
    <x v="2"/>
    <x v="1131"/>
    <x v="0"/>
    <x v="2"/>
    <x v="2"/>
    <x v="1"/>
  </r>
  <r>
    <x v="1757"/>
    <x v="2127"/>
    <x v="5"/>
    <x v="6"/>
    <x v="2"/>
    <x v="0"/>
    <x v="2"/>
    <x v="33"/>
    <x v="0"/>
    <x v="2"/>
    <x v="5"/>
    <x v="1"/>
  </r>
  <r>
    <x v="804"/>
    <x v="2128"/>
    <x v="5"/>
    <x v="1"/>
    <x v="3"/>
    <x v="0"/>
    <x v="3"/>
    <x v="137"/>
    <x v="1"/>
    <x v="3"/>
    <x v="1"/>
    <x v="1"/>
  </r>
  <r>
    <x v="1561"/>
    <x v="2129"/>
    <x v="5"/>
    <x v="5"/>
    <x v="1"/>
    <x v="2"/>
    <x v="1"/>
    <x v="57"/>
    <x v="1"/>
    <x v="3"/>
    <x v="3"/>
    <x v="1"/>
  </r>
  <r>
    <x v="886"/>
    <x v="2130"/>
    <x v="5"/>
    <x v="7"/>
    <x v="1"/>
    <x v="1"/>
    <x v="1"/>
    <x v="400"/>
    <x v="0"/>
    <x v="1"/>
    <x v="2"/>
    <x v="1"/>
  </r>
  <r>
    <x v="1838"/>
    <x v="2131"/>
    <x v="5"/>
    <x v="1"/>
    <x v="2"/>
    <x v="2"/>
    <x v="2"/>
    <x v="644"/>
    <x v="0"/>
    <x v="3"/>
    <x v="6"/>
    <x v="1"/>
  </r>
  <r>
    <x v="1513"/>
    <x v="2132"/>
    <x v="5"/>
    <x v="2"/>
    <x v="3"/>
    <x v="2"/>
    <x v="3"/>
    <x v="1150"/>
    <x v="0"/>
    <x v="3"/>
    <x v="4"/>
    <x v="1"/>
  </r>
  <r>
    <x v="284"/>
    <x v="2133"/>
    <x v="5"/>
    <x v="6"/>
    <x v="2"/>
    <x v="0"/>
    <x v="2"/>
    <x v="319"/>
    <x v="0"/>
    <x v="1"/>
    <x v="0"/>
    <x v="1"/>
  </r>
  <r>
    <x v="908"/>
    <x v="2134"/>
    <x v="5"/>
    <x v="1"/>
    <x v="1"/>
    <x v="0"/>
    <x v="1"/>
    <x v="277"/>
    <x v="1"/>
    <x v="3"/>
    <x v="0"/>
    <x v="1"/>
  </r>
  <r>
    <x v="1157"/>
    <x v="2135"/>
    <x v="5"/>
    <x v="6"/>
    <x v="2"/>
    <x v="1"/>
    <x v="2"/>
    <x v="349"/>
    <x v="1"/>
    <x v="3"/>
    <x v="0"/>
    <x v="1"/>
  </r>
  <r>
    <x v="1204"/>
    <x v="2135"/>
    <x v="5"/>
    <x v="5"/>
    <x v="2"/>
    <x v="1"/>
    <x v="2"/>
    <x v="79"/>
    <x v="1"/>
    <x v="2"/>
    <x v="3"/>
    <x v="1"/>
  </r>
  <r>
    <x v="756"/>
    <x v="2136"/>
    <x v="5"/>
    <x v="1"/>
    <x v="1"/>
    <x v="0"/>
    <x v="1"/>
    <x v="230"/>
    <x v="0"/>
    <x v="3"/>
    <x v="1"/>
    <x v="1"/>
  </r>
  <r>
    <x v="604"/>
    <x v="2137"/>
    <x v="5"/>
    <x v="1"/>
    <x v="1"/>
    <x v="0"/>
    <x v="1"/>
    <x v="96"/>
    <x v="0"/>
    <x v="3"/>
    <x v="1"/>
    <x v="1"/>
  </r>
  <r>
    <x v="2043"/>
    <x v="2138"/>
    <x v="5"/>
    <x v="7"/>
    <x v="1"/>
    <x v="0"/>
    <x v="1"/>
    <x v="636"/>
    <x v="0"/>
    <x v="3"/>
    <x v="0"/>
    <x v="1"/>
  </r>
  <r>
    <x v="1985"/>
    <x v="2139"/>
    <x v="5"/>
    <x v="5"/>
    <x v="2"/>
    <x v="1"/>
    <x v="2"/>
    <x v="92"/>
    <x v="1"/>
    <x v="3"/>
    <x v="2"/>
    <x v="1"/>
  </r>
  <r>
    <x v="2363"/>
    <x v="2140"/>
    <x v="5"/>
    <x v="1"/>
    <x v="3"/>
    <x v="1"/>
    <x v="3"/>
    <x v="610"/>
    <x v="0"/>
    <x v="2"/>
    <x v="5"/>
    <x v="1"/>
  </r>
  <r>
    <x v="775"/>
    <x v="2141"/>
    <x v="5"/>
    <x v="3"/>
    <x v="0"/>
    <x v="1"/>
    <x v="0"/>
    <x v="39"/>
    <x v="1"/>
    <x v="2"/>
    <x v="5"/>
    <x v="1"/>
  </r>
  <r>
    <x v="1458"/>
    <x v="2142"/>
    <x v="5"/>
    <x v="4"/>
    <x v="1"/>
    <x v="2"/>
    <x v="1"/>
    <x v="1091"/>
    <x v="0"/>
    <x v="2"/>
    <x v="6"/>
    <x v="0"/>
  </r>
  <r>
    <x v="2462"/>
    <x v="2143"/>
    <x v="5"/>
    <x v="3"/>
    <x v="2"/>
    <x v="2"/>
    <x v="2"/>
    <x v="1116"/>
    <x v="0"/>
    <x v="3"/>
    <x v="1"/>
    <x v="1"/>
  </r>
  <r>
    <x v="2034"/>
    <x v="2144"/>
    <x v="5"/>
    <x v="6"/>
    <x v="1"/>
    <x v="1"/>
    <x v="1"/>
    <x v="228"/>
    <x v="1"/>
    <x v="3"/>
    <x v="0"/>
    <x v="1"/>
  </r>
  <r>
    <x v="2156"/>
    <x v="2145"/>
    <x v="5"/>
    <x v="1"/>
    <x v="2"/>
    <x v="1"/>
    <x v="2"/>
    <x v="192"/>
    <x v="1"/>
    <x v="2"/>
    <x v="4"/>
    <x v="1"/>
  </r>
  <r>
    <x v="327"/>
    <x v="2146"/>
    <x v="5"/>
    <x v="6"/>
    <x v="3"/>
    <x v="1"/>
    <x v="3"/>
    <x v="733"/>
    <x v="1"/>
    <x v="3"/>
    <x v="0"/>
    <x v="1"/>
  </r>
  <r>
    <x v="1974"/>
    <x v="2147"/>
    <x v="5"/>
    <x v="3"/>
    <x v="2"/>
    <x v="0"/>
    <x v="2"/>
    <x v="123"/>
    <x v="1"/>
    <x v="3"/>
    <x v="1"/>
    <x v="1"/>
  </r>
  <r>
    <x v="1430"/>
    <x v="2148"/>
    <x v="5"/>
    <x v="1"/>
    <x v="3"/>
    <x v="1"/>
    <x v="3"/>
    <x v="165"/>
    <x v="1"/>
    <x v="2"/>
    <x v="4"/>
    <x v="1"/>
  </r>
  <r>
    <x v="2283"/>
    <x v="2149"/>
    <x v="5"/>
    <x v="0"/>
    <x v="2"/>
    <x v="2"/>
    <x v="2"/>
    <x v="1170"/>
    <x v="1"/>
    <x v="2"/>
    <x v="2"/>
    <x v="1"/>
  </r>
  <r>
    <x v="218"/>
    <x v="2150"/>
    <x v="5"/>
    <x v="5"/>
    <x v="0"/>
    <x v="2"/>
    <x v="0"/>
    <x v="16"/>
    <x v="1"/>
    <x v="3"/>
    <x v="1"/>
    <x v="1"/>
  </r>
  <r>
    <x v="1948"/>
    <x v="2151"/>
    <x v="5"/>
    <x v="5"/>
    <x v="0"/>
    <x v="1"/>
    <x v="0"/>
    <x v="64"/>
    <x v="1"/>
    <x v="3"/>
    <x v="4"/>
    <x v="1"/>
  </r>
  <r>
    <x v="2398"/>
    <x v="2152"/>
    <x v="5"/>
    <x v="5"/>
    <x v="1"/>
    <x v="1"/>
    <x v="1"/>
    <x v="31"/>
    <x v="1"/>
    <x v="2"/>
    <x v="1"/>
    <x v="1"/>
  </r>
  <r>
    <x v="1045"/>
    <x v="2153"/>
    <x v="5"/>
    <x v="5"/>
    <x v="2"/>
    <x v="1"/>
    <x v="2"/>
    <x v="98"/>
    <x v="1"/>
    <x v="2"/>
    <x v="5"/>
    <x v="1"/>
  </r>
  <r>
    <x v="2338"/>
    <x v="2154"/>
    <x v="5"/>
    <x v="1"/>
    <x v="1"/>
    <x v="0"/>
    <x v="1"/>
    <x v="151"/>
    <x v="1"/>
    <x v="2"/>
    <x v="5"/>
    <x v="1"/>
  </r>
  <r>
    <x v="2473"/>
    <x v="2155"/>
    <x v="5"/>
    <x v="0"/>
    <x v="3"/>
    <x v="1"/>
    <x v="3"/>
    <x v="833"/>
    <x v="0"/>
    <x v="2"/>
    <x v="5"/>
    <x v="1"/>
  </r>
  <r>
    <x v="545"/>
    <x v="2156"/>
    <x v="5"/>
    <x v="0"/>
    <x v="2"/>
    <x v="0"/>
    <x v="2"/>
    <x v="29"/>
    <x v="0"/>
    <x v="2"/>
    <x v="6"/>
    <x v="1"/>
  </r>
  <r>
    <x v="1880"/>
    <x v="2157"/>
    <x v="5"/>
    <x v="1"/>
    <x v="2"/>
    <x v="0"/>
    <x v="2"/>
    <x v="327"/>
    <x v="1"/>
    <x v="3"/>
    <x v="1"/>
    <x v="1"/>
  </r>
  <r>
    <x v="659"/>
    <x v="2158"/>
    <x v="5"/>
    <x v="5"/>
    <x v="1"/>
    <x v="2"/>
    <x v="1"/>
    <x v="24"/>
    <x v="1"/>
    <x v="2"/>
    <x v="6"/>
    <x v="1"/>
  </r>
  <r>
    <x v="1550"/>
    <x v="2159"/>
    <x v="5"/>
    <x v="2"/>
    <x v="2"/>
    <x v="0"/>
    <x v="2"/>
    <x v="479"/>
    <x v="0"/>
    <x v="3"/>
    <x v="6"/>
    <x v="1"/>
  </r>
  <r>
    <x v="1693"/>
    <x v="2160"/>
    <x v="5"/>
    <x v="7"/>
    <x v="1"/>
    <x v="1"/>
    <x v="1"/>
    <x v="68"/>
    <x v="0"/>
    <x v="2"/>
    <x v="6"/>
    <x v="1"/>
  </r>
  <r>
    <x v="1259"/>
    <x v="2161"/>
    <x v="5"/>
    <x v="5"/>
    <x v="2"/>
    <x v="0"/>
    <x v="2"/>
    <x v="7"/>
    <x v="1"/>
    <x v="2"/>
    <x v="4"/>
    <x v="1"/>
  </r>
  <r>
    <x v="1600"/>
    <x v="2162"/>
    <x v="5"/>
    <x v="5"/>
    <x v="1"/>
    <x v="0"/>
    <x v="1"/>
    <x v="64"/>
    <x v="1"/>
    <x v="2"/>
    <x v="2"/>
    <x v="1"/>
  </r>
  <r>
    <x v="1822"/>
    <x v="2163"/>
    <x v="5"/>
    <x v="5"/>
    <x v="1"/>
    <x v="1"/>
    <x v="1"/>
    <x v="16"/>
    <x v="1"/>
    <x v="2"/>
    <x v="6"/>
    <x v="1"/>
  </r>
  <r>
    <x v="2357"/>
    <x v="2164"/>
    <x v="5"/>
    <x v="1"/>
    <x v="3"/>
    <x v="1"/>
    <x v="3"/>
    <x v="306"/>
    <x v="0"/>
    <x v="2"/>
    <x v="6"/>
    <x v="1"/>
  </r>
  <r>
    <x v="1539"/>
    <x v="2165"/>
    <x v="5"/>
    <x v="7"/>
    <x v="0"/>
    <x v="2"/>
    <x v="0"/>
    <x v="16"/>
    <x v="0"/>
    <x v="3"/>
    <x v="1"/>
    <x v="1"/>
  </r>
  <r>
    <x v="2427"/>
    <x v="2166"/>
    <x v="5"/>
    <x v="3"/>
    <x v="3"/>
    <x v="0"/>
    <x v="3"/>
    <x v="605"/>
    <x v="0"/>
    <x v="2"/>
    <x v="5"/>
    <x v="1"/>
  </r>
  <r>
    <x v="246"/>
    <x v="2167"/>
    <x v="5"/>
    <x v="5"/>
    <x v="1"/>
    <x v="3"/>
    <x v="1"/>
    <x v="26"/>
    <x v="1"/>
    <x v="3"/>
    <x v="5"/>
    <x v="1"/>
  </r>
  <r>
    <x v="414"/>
    <x v="2168"/>
    <x v="5"/>
    <x v="5"/>
    <x v="3"/>
    <x v="3"/>
    <x v="3"/>
    <x v="277"/>
    <x v="1"/>
    <x v="3"/>
    <x v="0"/>
    <x v="1"/>
  </r>
  <r>
    <x v="645"/>
    <x v="2169"/>
    <x v="5"/>
    <x v="5"/>
    <x v="1"/>
    <x v="0"/>
    <x v="1"/>
    <x v="24"/>
    <x v="1"/>
    <x v="3"/>
    <x v="6"/>
    <x v="1"/>
  </r>
  <r>
    <x v="1933"/>
    <x v="2170"/>
    <x v="5"/>
    <x v="2"/>
    <x v="2"/>
    <x v="1"/>
    <x v="2"/>
    <x v="938"/>
    <x v="0"/>
    <x v="3"/>
    <x v="0"/>
    <x v="1"/>
  </r>
  <r>
    <x v="2169"/>
    <x v="2171"/>
    <x v="5"/>
    <x v="6"/>
    <x v="2"/>
    <x v="0"/>
    <x v="2"/>
    <x v="483"/>
    <x v="1"/>
    <x v="3"/>
    <x v="2"/>
    <x v="1"/>
  </r>
  <r>
    <x v="114"/>
    <x v="2172"/>
    <x v="5"/>
    <x v="6"/>
    <x v="3"/>
    <x v="0"/>
    <x v="3"/>
    <x v="1054"/>
    <x v="1"/>
    <x v="3"/>
    <x v="1"/>
    <x v="1"/>
  </r>
  <r>
    <x v="213"/>
    <x v="2173"/>
    <x v="5"/>
    <x v="0"/>
    <x v="2"/>
    <x v="1"/>
    <x v="2"/>
    <x v="468"/>
    <x v="0"/>
    <x v="2"/>
    <x v="4"/>
    <x v="1"/>
  </r>
  <r>
    <x v="1450"/>
    <x v="2174"/>
    <x v="5"/>
    <x v="1"/>
    <x v="2"/>
    <x v="0"/>
    <x v="2"/>
    <x v="498"/>
    <x v="1"/>
    <x v="2"/>
    <x v="1"/>
    <x v="1"/>
  </r>
  <r>
    <x v="2477"/>
    <x v="2175"/>
    <x v="5"/>
    <x v="1"/>
    <x v="3"/>
    <x v="1"/>
    <x v="3"/>
    <x v="406"/>
    <x v="0"/>
    <x v="2"/>
    <x v="3"/>
    <x v="1"/>
  </r>
  <r>
    <x v="2396"/>
    <x v="2176"/>
    <x v="5"/>
    <x v="5"/>
    <x v="3"/>
    <x v="2"/>
    <x v="3"/>
    <x v="233"/>
    <x v="1"/>
    <x v="3"/>
    <x v="6"/>
    <x v="1"/>
  </r>
  <r>
    <x v="1885"/>
    <x v="2177"/>
    <x v="5"/>
    <x v="3"/>
    <x v="3"/>
    <x v="1"/>
    <x v="3"/>
    <x v="920"/>
    <x v="1"/>
    <x v="3"/>
    <x v="6"/>
    <x v="1"/>
  </r>
  <r>
    <x v="2496"/>
    <x v="2178"/>
    <x v="5"/>
    <x v="5"/>
    <x v="3"/>
    <x v="1"/>
    <x v="3"/>
    <x v="66"/>
    <x v="1"/>
    <x v="3"/>
    <x v="1"/>
    <x v="1"/>
  </r>
  <r>
    <x v="624"/>
    <x v="2179"/>
    <x v="5"/>
    <x v="5"/>
    <x v="2"/>
    <x v="2"/>
    <x v="2"/>
    <x v="173"/>
    <x v="1"/>
    <x v="2"/>
    <x v="6"/>
    <x v="1"/>
  </r>
  <r>
    <x v="1112"/>
    <x v="2180"/>
    <x v="5"/>
    <x v="4"/>
    <x v="3"/>
    <x v="0"/>
    <x v="3"/>
    <x v="1324"/>
    <x v="0"/>
    <x v="2"/>
    <x v="3"/>
    <x v="1"/>
  </r>
  <r>
    <x v="1479"/>
    <x v="2181"/>
    <x v="5"/>
    <x v="1"/>
    <x v="2"/>
    <x v="1"/>
    <x v="2"/>
    <x v="436"/>
    <x v="1"/>
    <x v="2"/>
    <x v="6"/>
    <x v="1"/>
  </r>
  <r>
    <x v="1483"/>
    <x v="2182"/>
    <x v="5"/>
    <x v="5"/>
    <x v="3"/>
    <x v="0"/>
    <x v="3"/>
    <x v="304"/>
    <x v="1"/>
    <x v="3"/>
    <x v="3"/>
    <x v="1"/>
  </r>
  <r>
    <x v="1828"/>
    <x v="2183"/>
    <x v="5"/>
    <x v="2"/>
    <x v="3"/>
    <x v="2"/>
    <x v="3"/>
    <x v="705"/>
    <x v="0"/>
    <x v="2"/>
    <x v="6"/>
    <x v="1"/>
  </r>
  <r>
    <x v="1546"/>
    <x v="2184"/>
    <x v="5"/>
    <x v="5"/>
    <x v="3"/>
    <x v="2"/>
    <x v="3"/>
    <x v="153"/>
    <x v="1"/>
    <x v="2"/>
    <x v="1"/>
    <x v="1"/>
  </r>
  <r>
    <x v="1729"/>
    <x v="2185"/>
    <x v="5"/>
    <x v="2"/>
    <x v="1"/>
    <x v="1"/>
    <x v="1"/>
    <x v="645"/>
    <x v="0"/>
    <x v="3"/>
    <x v="1"/>
    <x v="1"/>
  </r>
  <r>
    <x v="965"/>
    <x v="2186"/>
    <x v="5"/>
    <x v="5"/>
    <x v="2"/>
    <x v="2"/>
    <x v="2"/>
    <x v="20"/>
    <x v="1"/>
    <x v="3"/>
    <x v="6"/>
    <x v="1"/>
  </r>
  <r>
    <x v="86"/>
    <x v="2187"/>
    <x v="5"/>
    <x v="5"/>
    <x v="2"/>
    <x v="2"/>
    <x v="2"/>
    <x v="105"/>
    <x v="1"/>
    <x v="3"/>
    <x v="6"/>
    <x v="1"/>
  </r>
  <r>
    <x v="1907"/>
    <x v="2188"/>
    <x v="5"/>
    <x v="0"/>
    <x v="2"/>
    <x v="0"/>
    <x v="2"/>
    <x v="991"/>
    <x v="1"/>
    <x v="3"/>
    <x v="4"/>
    <x v="1"/>
  </r>
  <r>
    <x v="873"/>
    <x v="2189"/>
    <x v="5"/>
    <x v="0"/>
    <x v="3"/>
    <x v="2"/>
    <x v="3"/>
    <x v="1238"/>
    <x v="1"/>
    <x v="2"/>
    <x v="6"/>
    <x v="1"/>
  </r>
  <r>
    <x v="133"/>
    <x v="2190"/>
    <x v="5"/>
    <x v="5"/>
    <x v="2"/>
    <x v="0"/>
    <x v="2"/>
    <x v="37"/>
    <x v="1"/>
    <x v="2"/>
    <x v="0"/>
    <x v="1"/>
  </r>
  <r>
    <x v="840"/>
    <x v="2191"/>
    <x v="5"/>
    <x v="1"/>
    <x v="2"/>
    <x v="0"/>
    <x v="2"/>
    <x v="468"/>
    <x v="1"/>
    <x v="3"/>
    <x v="4"/>
    <x v="1"/>
  </r>
  <r>
    <x v="1465"/>
    <x v="2192"/>
    <x v="5"/>
    <x v="4"/>
    <x v="2"/>
    <x v="1"/>
    <x v="2"/>
    <x v="1189"/>
    <x v="0"/>
    <x v="3"/>
    <x v="1"/>
    <x v="1"/>
  </r>
  <r>
    <x v="1240"/>
    <x v="2193"/>
    <x v="5"/>
    <x v="2"/>
    <x v="2"/>
    <x v="2"/>
    <x v="2"/>
    <x v="1374"/>
    <x v="0"/>
    <x v="1"/>
    <x v="2"/>
    <x v="0"/>
  </r>
  <r>
    <x v="447"/>
    <x v="2194"/>
    <x v="5"/>
    <x v="1"/>
    <x v="1"/>
    <x v="2"/>
    <x v="1"/>
    <x v="83"/>
    <x v="1"/>
    <x v="3"/>
    <x v="6"/>
    <x v="1"/>
  </r>
  <r>
    <x v="1968"/>
    <x v="2195"/>
    <x v="5"/>
    <x v="1"/>
    <x v="2"/>
    <x v="1"/>
    <x v="2"/>
    <x v="225"/>
    <x v="1"/>
    <x v="2"/>
    <x v="3"/>
    <x v="1"/>
  </r>
  <r>
    <x v="2289"/>
    <x v="2196"/>
    <x v="5"/>
    <x v="2"/>
    <x v="2"/>
    <x v="1"/>
    <x v="2"/>
    <x v="1338"/>
    <x v="1"/>
    <x v="0"/>
    <x v="5"/>
    <x v="0"/>
  </r>
  <r>
    <x v="1886"/>
    <x v="2197"/>
    <x v="5"/>
    <x v="5"/>
    <x v="3"/>
    <x v="0"/>
    <x v="3"/>
    <x v="68"/>
    <x v="1"/>
    <x v="2"/>
    <x v="3"/>
    <x v="1"/>
  </r>
  <r>
    <x v="1892"/>
    <x v="2198"/>
    <x v="5"/>
    <x v="1"/>
    <x v="0"/>
    <x v="0"/>
    <x v="0"/>
    <x v="37"/>
    <x v="1"/>
    <x v="2"/>
    <x v="3"/>
    <x v="1"/>
  </r>
  <r>
    <x v="1055"/>
    <x v="2199"/>
    <x v="5"/>
    <x v="5"/>
    <x v="2"/>
    <x v="1"/>
    <x v="2"/>
    <x v="46"/>
    <x v="0"/>
    <x v="3"/>
    <x v="3"/>
    <x v="1"/>
  </r>
  <r>
    <x v="2080"/>
    <x v="2200"/>
    <x v="5"/>
    <x v="6"/>
    <x v="2"/>
    <x v="1"/>
    <x v="2"/>
    <x v="87"/>
    <x v="1"/>
    <x v="3"/>
    <x v="2"/>
    <x v="1"/>
  </r>
  <r>
    <x v="1077"/>
    <x v="2201"/>
    <x v="5"/>
    <x v="3"/>
    <x v="2"/>
    <x v="2"/>
    <x v="2"/>
    <x v="255"/>
    <x v="0"/>
    <x v="3"/>
    <x v="0"/>
    <x v="1"/>
  </r>
  <r>
    <x v="1222"/>
    <x v="2202"/>
    <x v="5"/>
    <x v="5"/>
    <x v="2"/>
    <x v="0"/>
    <x v="2"/>
    <x v="42"/>
    <x v="1"/>
    <x v="3"/>
    <x v="6"/>
    <x v="1"/>
  </r>
  <r>
    <x v="1153"/>
    <x v="2203"/>
    <x v="5"/>
    <x v="3"/>
    <x v="2"/>
    <x v="0"/>
    <x v="2"/>
    <x v="76"/>
    <x v="0"/>
    <x v="2"/>
    <x v="6"/>
    <x v="1"/>
  </r>
  <r>
    <x v="1496"/>
    <x v="2204"/>
    <x v="5"/>
    <x v="5"/>
    <x v="3"/>
    <x v="3"/>
    <x v="3"/>
    <x v="176"/>
    <x v="1"/>
    <x v="3"/>
    <x v="6"/>
    <x v="1"/>
  </r>
  <r>
    <x v="1648"/>
    <x v="2205"/>
    <x v="5"/>
    <x v="0"/>
    <x v="3"/>
    <x v="1"/>
    <x v="3"/>
    <x v="194"/>
    <x v="0"/>
    <x v="2"/>
    <x v="4"/>
    <x v="1"/>
  </r>
  <r>
    <x v="2240"/>
    <x v="2206"/>
    <x v="5"/>
    <x v="1"/>
    <x v="2"/>
    <x v="2"/>
    <x v="2"/>
    <x v="324"/>
    <x v="0"/>
    <x v="2"/>
    <x v="1"/>
    <x v="1"/>
  </r>
  <r>
    <x v="1363"/>
    <x v="2207"/>
    <x v="5"/>
    <x v="5"/>
    <x v="2"/>
    <x v="1"/>
    <x v="2"/>
    <x v="16"/>
    <x v="1"/>
    <x v="3"/>
    <x v="3"/>
    <x v="1"/>
  </r>
  <r>
    <x v="1093"/>
    <x v="2208"/>
    <x v="5"/>
    <x v="4"/>
    <x v="3"/>
    <x v="2"/>
    <x v="3"/>
    <x v="1352"/>
    <x v="0"/>
    <x v="2"/>
    <x v="4"/>
    <x v="1"/>
  </r>
  <r>
    <x v="1844"/>
    <x v="2209"/>
    <x v="5"/>
    <x v="1"/>
    <x v="1"/>
    <x v="2"/>
    <x v="1"/>
    <x v="519"/>
    <x v="1"/>
    <x v="3"/>
    <x v="3"/>
    <x v="1"/>
  </r>
  <r>
    <x v="2093"/>
    <x v="2210"/>
    <x v="5"/>
    <x v="0"/>
    <x v="2"/>
    <x v="0"/>
    <x v="2"/>
    <x v="1013"/>
    <x v="1"/>
    <x v="2"/>
    <x v="4"/>
    <x v="1"/>
  </r>
  <r>
    <x v="1626"/>
    <x v="2211"/>
    <x v="5"/>
    <x v="5"/>
    <x v="1"/>
    <x v="0"/>
    <x v="1"/>
    <x v="29"/>
    <x v="1"/>
    <x v="3"/>
    <x v="3"/>
    <x v="1"/>
  </r>
  <r>
    <x v="2135"/>
    <x v="2212"/>
    <x v="5"/>
    <x v="3"/>
    <x v="2"/>
    <x v="2"/>
    <x v="2"/>
    <x v="954"/>
    <x v="0"/>
    <x v="3"/>
    <x v="4"/>
    <x v="1"/>
  </r>
  <r>
    <x v="1367"/>
    <x v="2213"/>
    <x v="5"/>
    <x v="2"/>
    <x v="0"/>
    <x v="2"/>
    <x v="0"/>
    <x v="885"/>
    <x v="0"/>
    <x v="2"/>
    <x v="3"/>
    <x v="0"/>
  </r>
  <r>
    <x v="363"/>
    <x v="2214"/>
    <x v="5"/>
    <x v="5"/>
    <x v="0"/>
    <x v="2"/>
    <x v="0"/>
    <x v="10"/>
    <x v="1"/>
    <x v="2"/>
    <x v="4"/>
    <x v="1"/>
  </r>
  <r>
    <x v="1522"/>
    <x v="2215"/>
    <x v="5"/>
    <x v="1"/>
    <x v="3"/>
    <x v="1"/>
    <x v="3"/>
    <x v="418"/>
    <x v="0"/>
    <x v="2"/>
    <x v="5"/>
    <x v="1"/>
  </r>
  <r>
    <x v="1297"/>
    <x v="2216"/>
    <x v="5"/>
    <x v="2"/>
    <x v="0"/>
    <x v="2"/>
    <x v="0"/>
    <x v="550"/>
    <x v="0"/>
    <x v="2"/>
    <x v="1"/>
    <x v="1"/>
  </r>
  <r>
    <x v="1922"/>
    <x v="2217"/>
    <x v="5"/>
    <x v="2"/>
    <x v="3"/>
    <x v="0"/>
    <x v="3"/>
    <x v="1438"/>
    <x v="0"/>
    <x v="2"/>
    <x v="3"/>
    <x v="1"/>
  </r>
  <r>
    <x v="397"/>
    <x v="2218"/>
    <x v="5"/>
    <x v="7"/>
    <x v="1"/>
    <x v="1"/>
    <x v="1"/>
    <x v="286"/>
    <x v="0"/>
    <x v="2"/>
    <x v="5"/>
    <x v="1"/>
  </r>
  <r>
    <x v="483"/>
    <x v="2219"/>
    <x v="5"/>
    <x v="3"/>
    <x v="3"/>
    <x v="2"/>
    <x v="3"/>
    <x v="813"/>
    <x v="1"/>
    <x v="2"/>
    <x v="0"/>
    <x v="1"/>
  </r>
  <r>
    <x v="1768"/>
    <x v="2220"/>
    <x v="5"/>
    <x v="3"/>
    <x v="2"/>
    <x v="0"/>
    <x v="2"/>
    <x v="507"/>
    <x v="0"/>
    <x v="3"/>
    <x v="2"/>
    <x v="1"/>
  </r>
  <r>
    <x v="113"/>
    <x v="2221"/>
    <x v="5"/>
    <x v="1"/>
    <x v="2"/>
    <x v="3"/>
    <x v="2"/>
    <x v="612"/>
    <x v="1"/>
    <x v="3"/>
    <x v="6"/>
    <x v="1"/>
  </r>
  <r>
    <x v="1189"/>
    <x v="2222"/>
    <x v="5"/>
    <x v="5"/>
    <x v="2"/>
    <x v="1"/>
    <x v="2"/>
    <x v="57"/>
    <x v="1"/>
    <x v="3"/>
    <x v="4"/>
    <x v="1"/>
  </r>
  <r>
    <x v="1177"/>
    <x v="2223"/>
    <x v="5"/>
    <x v="5"/>
    <x v="2"/>
    <x v="1"/>
    <x v="2"/>
    <x v="263"/>
    <x v="1"/>
    <x v="3"/>
    <x v="3"/>
    <x v="1"/>
  </r>
  <r>
    <x v="2213"/>
    <x v="2224"/>
    <x v="5"/>
    <x v="1"/>
    <x v="3"/>
    <x v="0"/>
    <x v="3"/>
    <x v="535"/>
    <x v="1"/>
    <x v="3"/>
    <x v="0"/>
    <x v="1"/>
  </r>
  <r>
    <x v="1107"/>
    <x v="2225"/>
    <x v="5"/>
    <x v="1"/>
    <x v="2"/>
    <x v="2"/>
    <x v="2"/>
    <x v="477"/>
    <x v="1"/>
    <x v="2"/>
    <x v="4"/>
    <x v="1"/>
  </r>
  <r>
    <x v="2222"/>
    <x v="2226"/>
    <x v="5"/>
    <x v="4"/>
    <x v="2"/>
    <x v="0"/>
    <x v="2"/>
    <x v="570"/>
    <x v="0"/>
    <x v="3"/>
    <x v="6"/>
    <x v="1"/>
  </r>
  <r>
    <x v="2370"/>
    <x v="2227"/>
    <x v="5"/>
    <x v="2"/>
    <x v="3"/>
    <x v="1"/>
    <x v="3"/>
    <x v="1405"/>
    <x v="0"/>
    <x v="3"/>
    <x v="6"/>
    <x v="1"/>
  </r>
  <r>
    <x v="1223"/>
    <x v="2228"/>
    <x v="5"/>
    <x v="5"/>
    <x v="2"/>
    <x v="0"/>
    <x v="2"/>
    <x v="29"/>
    <x v="1"/>
    <x v="2"/>
    <x v="6"/>
    <x v="1"/>
  </r>
  <r>
    <x v="1820"/>
    <x v="2229"/>
    <x v="5"/>
    <x v="2"/>
    <x v="3"/>
    <x v="0"/>
    <x v="3"/>
    <x v="1298"/>
    <x v="0"/>
    <x v="3"/>
    <x v="3"/>
    <x v="1"/>
  </r>
  <r>
    <x v="773"/>
    <x v="2230"/>
    <x v="5"/>
    <x v="5"/>
    <x v="3"/>
    <x v="1"/>
    <x v="3"/>
    <x v="57"/>
    <x v="1"/>
    <x v="2"/>
    <x v="2"/>
    <x v="1"/>
  </r>
  <r>
    <x v="1514"/>
    <x v="2231"/>
    <x v="5"/>
    <x v="2"/>
    <x v="2"/>
    <x v="0"/>
    <x v="2"/>
    <x v="766"/>
    <x v="1"/>
    <x v="2"/>
    <x v="4"/>
    <x v="1"/>
  </r>
  <r>
    <x v="2409"/>
    <x v="2232"/>
    <x v="5"/>
    <x v="0"/>
    <x v="2"/>
    <x v="0"/>
    <x v="2"/>
    <x v="550"/>
    <x v="0"/>
    <x v="3"/>
    <x v="5"/>
    <x v="1"/>
  </r>
  <r>
    <x v="1517"/>
    <x v="2233"/>
    <x v="5"/>
    <x v="0"/>
    <x v="2"/>
    <x v="1"/>
    <x v="2"/>
    <x v="1139"/>
    <x v="0"/>
    <x v="3"/>
    <x v="5"/>
    <x v="1"/>
  </r>
  <r>
    <x v="1401"/>
    <x v="2234"/>
    <x v="5"/>
    <x v="3"/>
    <x v="2"/>
    <x v="2"/>
    <x v="2"/>
    <x v="249"/>
    <x v="0"/>
    <x v="3"/>
    <x v="0"/>
    <x v="1"/>
  </r>
  <r>
    <x v="1414"/>
    <x v="2235"/>
    <x v="5"/>
    <x v="5"/>
    <x v="3"/>
    <x v="0"/>
    <x v="3"/>
    <x v="459"/>
    <x v="1"/>
    <x v="2"/>
    <x v="3"/>
    <x v="1"/>
  </r>
  <r>
    <x v="2091"/>
    <x v="2236"/>
    <x v="5"/>
    <x v="5"/>
    <x v="2"/>
    <x v="2"/>
    <x v="2"/>
    <x v="74"/>
    <x v="1"/>
    <x v="3"/>
    <x v="5"/>
    <x v="1"/>
  </r>
  <r>
    <x v="580"/>
    <x v="2237"/>
    <x v="5"/>
    <x v="5"/>
    <x v="3"/>
    <x v="3"/>
    <x v="3"/>
    <x v="273"/>
    <x v="1"/>
    <x v="3"/>
    <x v="4"/>
    <x v="1"/>
  </r>
  <r>
    <x v="534"/>
    <x v="2238"/>
    <x v="5"/>
    <x v="6"/>
    <x v="3"/>
    <x v="1"/>
    <x v="3"/>
    <x v="593"/>
    <x v="0"/>
    <x v="3"/>
    <x v="5"/>
    <x v="1"/>
  </r>
  <r>
    <x v="2460"/>
    <x v="2239"/>
    <x v="5"/>
    <x v="7"/>
    <x v="1"/>
    <x v="2"/>
    <x v="1"/>
    <x v="286"/>
    <x v="0"/>
    <x v="1"/>
    <x v="5"/>
    <x v="1"/>
  </r>
  <r>
    <x v="1512"/>
    <x v="2240"/>
    <x v="5"/>
    <x v="0"/>
    <x v="2"/>
    <x v="0"/>
    <x v="2"/>
    <x v="845"/>
    <x v="0"/>
    <x v="3"/>
    <x v="4"/>
    <x v="1"/>
  </r>
  <r>
    <x v="1953"/>
    <x v="2241"/>
    <x v="5"/>
    <x v="3"/>
    <x v="2"/>
    <x v="0"/>
    <x v="2"/>
    <x v="597"/>
    <x v="0"/>
    <x v="1"/>
    <x v="2"/>
    <x v="1"/>
  </r>
  <r>
    <x v="2331"/>
    <x v="2242"/>
    <x v="5"/>
    <x v="0"/>
    <x v="2"/>
    <x v="1"/>
    <x v="2"/>
    <x v="715"/>
    <x v="1"/>
    <x v="2"/>
    <x v="4"/>
    <x v="1"/>
  </r>
  <r>
    <x v="1285"/>
    <x v="2243"/>
    <x v="5"/>
    <x v="5"/>
    <x v="2"/>
    <x v="0"/>
    <x v="2"/>
    <x v="24"/>
    <x v="1"/>
    <x v="3"/>
    <x v="2"/>
    <x v="1"/>
  </r>
  <r>
    <x v="225"/>
    <x v="2244"/>
    <x v="5"/>
    <x v="4"/>
    <x v="2"/>
    <x v="2"/>
    <x v="2"/>
    <x v="1215"/>
    <x v="0"/>
    <x v="3"/>
    <x v="1"/>
    <x v="1"/>
  </r>
  <r>
    <x v="1835"/>
    <x v="2245"/>
    <x v="5"/>
    <x v="1"/>
    <x v="3"/>
    <x v="2"/>
    <x v="3"/>
    <x v="205"/>
    <x v="1"/>
    <x v="2"/>
    <x v="3"/>
    <x v="1"/>
  </r>
  <r>
    <x v="2154"/>
    <x v="2246"/>
    <x v="5"/>
    <x v="6"/>
    <x v="2"/>
    <x v="1"/>
    <x v="2"/>
    <x v="302"/>
    <x v="1"/>
    <x v="2"/>
    <x v="1"/>
    <x v="1"/>
  </r>
  <r>
    <x v="1618"/>
    <x v="2247"/>
    <x v="5"/>
    <x v="1"/>
    <x v="2"/>
    <x v="0"/>
    <x v="2"/>
    <x v="448"/>
    <x v="1"/>
    <x v="3"/>
    <x v="0"/>
    <x v="1"/>
  </r>
  <r>
    <x v="587"/>
    <x v="2248"/>
    <x v="5"/>
    <x v="1"/>
    <x v="3"/>
    <x v="2"/>
    <x v="3"/>
    <x v="544"/>
    <x v="0"/>
    <x v="3"/>
    <x v="0"/>
    <x v="1"/>
  </r>
  <r>
    <x v="2441"/>
    <x v="2249"/>
    <x v="5"/>
    <x v="5"/>
    <x v="3"/>
    <x v="0"/>
    <x v="3"/>
    <x v="178"/>
    <x v="1"/>
    <x v="3"/>
    <x v="1"/>
    <x v="1"/>
  </r>
  <r>
    <x v="2350"/>
    <x v="2250"/>
    <x v="5"/>
    <x v="0"/>
    <x v="1"/>
    <x v="1"/>
    <x v="1"/>
    <x v="896"/>
    <x v="1"/>
    <x v="1"/>
    <x v="5"/>
    <x v="0"/>
  </r>
  <r>
    <x v="2138"/>
    <x v="2251"/>
    <x v="5"/>
    <x v="5"/>
    <x v="2"/>
    <x v="0"/>
    <x v="2"/>
    <x v="69"/>
    <x v="1"/>
    <x v="3"/>
    <x v="3"/>
    <x v="1"/>
  </r>
  <r>
    <x v="1054"/>
    <x v="2252"/>
    <x v="5"/>
    <x v="3"/>
    <x v="1"/>
    <x v="1"/>
    <x v="1"/>
    <x v="362"/>
    <x v="1"/>
    <x v="3"/>
    <x v="0"/>
    <x v="1"/>
  </r>
  <r>
    <x v="931"/>
    <x v="2253"/>
    <x v="5"/>
    <x v="2"/>
    <x v="2"/>
    <x v="1"/>
    <x v="2"/>
    <x v="1056"/>
    <x v="0"/>
    <x v="2"/>
    <x v="4"/>
    <x v="1"/>
  </r>
  <r>
    <x v="2098"/>
    <x v="2254"/>
    <x v="5"/>
    <x v="5"/>
    <x v="1"/>
    <x v="1"/>
    <x v="1"/>
    <x v="20"/>
    <x v="1"/>
    <x v="2"/>
    <x v="0"/>
    <x v="1"/>
  </r>
  <r>
    <x v="2147"/>
    <x v="2255"/>
    <x v="5"/>
    <x v="4"/>
    <x v="2"/>
    <x v="0"/>
    <x v="2"/>
    <x v="522"/>
    <x v="0"/>
    <x v="2"/>
    <x v="4"/>
    <x v="1"/>
  </r>
  <r>
    <x v="856"/>
    <x v="2256"/>
    <x v="5"/>
    <x v="5"/>
    <x v="1"/>
    <x v="1"/>
    <x v="1"/>
    <x v="51"/>
    <x v="1"/>
    <x v="2"/>
    <x v="1"/>
    <x v="1"/>
  </r>
  <r>
    <x v="854"/>
    <x v="2257"/>
    <x v="5"/>
    <x v="1"/>
    <x v="2"/>
    <x v="0"/>
    <x v="2"/>
    <x v="658"/>
    <x v="1"/>
    <x v="2"/>
    <x v="5"/>
    <x v="1"/>
  </r>
  <r>
    <x v="2217"/>
    <x v="2258"/>
    <x v="5"/>
    <x v="1"/>
    <x v="3"/>
    <x v="0"/>
    <x v="3"/>
    <x v="692"/>
    <x v="1"/>
    <x v="2"/>
    <x v="0"/>
    <x v="1"/>
  </r>
  <r>
    <x v="1083"/>
    <x v="2259"/>
    <x v="5"/>
    <x v="3"/>
    <x v="2"/>
    <x v="2"/>
    <x v="2"/>
    <x v="277"/>
    <x v="0"/>
    <x v="1"/>
    <x v="4"/>
    <x v="1"/>
  </r>
  <r>
    <x v="568"/>
    <x v="2260"/>
    <x v="5"/>
    <x v="5"/>
    <x v="2"/>
    <x v="2"/>
    <x v="2"/>
    <x v="37"/>
    <x v="1"/>
    <x v="2"/>
    <x v="2"/>
    <x v="1"/>
  </r>
  <r>
    <x v="491"/>
    <x v="2261"/>
    <x v="5"/>
    <x v="5"/>
    <x v="3"/>
    <x v="2"/>
    <x v="3"/>
    <x v="132"/>
    <x v="1"/>
    <x v="2"/>
    <x v="1"/>
    <x v="1"/>
  </r>
  <r>
    <x v="581"/>
    <x v="2261"/>
    <x v="5"/>
    <x v="1"/>
    <x v="3"/>
    <x v="0"/>
    <x v="3"/>
    <x v="561"/>
    <x v="1"/>
    <x v="3"/>
    <x v="1"/>
    <x v="1"/>
  </r>
  <r>
    <x v="627"/>
    <x v="2262"/>
    <x v="5"/>
    <x v="5"/>
    <x v="3"/>
    <x v="1"/>
    <x v="3"/>
    <x v="57"/>
    <x v="1"/>
    <x v="1"/>
    <x v="1"/>
    <x v="1"/>
  </r>
  <r>
    <x v="324"/>
    <x v="2263"/>
    <x v="5"/>
    <x v="1"/>
    <x v="2"/>
    <x v="1"/>
    <x v="2"/>
    <x v="149"/>
    <x v="1"/>
    <x v="3"/>
    <x v="4"/>
    <x v="1"/>
  </r>
  <r>
    <x v="793"/>
    <x v="2264"/>
    <x v="5"/>
    <x v="3"/>
    <x v="0"/>
    <x v="2"/>
    <x v="0"/>
    <x v="127"/>
    <x v="1"/>
    <x v="3"/>
    <x v="5"/>
    <x v="1"/>
  </r>
  <r>
    <x v="1654"/>
    <x v="2265"/>
    <x v="5"/>
    <x v="5"/>
    <x v="3"/>
    <x v="0"/>
    <x v="3"/>
    <x v="369"/>
    <x v="1"/>
    <x v="2"/>
    <x v="2"/>
    <x v="1"/>
  </r>
  <r>
    <x v="2024"/>
    <x v="2266"/>
    <x v="5"/>
    <x v="5"/>
    <x v="2"/>
    <x v="1"/>
    <x v="2"/>
    <x v="164"/>
    <x v="1"/>
    <x v="3"/>
    <x v="5"/>
    <x v="1"/>
  </r>
  <r>
    <x v="1267"/>
    <x v="2267"/>
    <x v="5"/>
    <x v="1"/>
    <x v="0"/>
    <x v="2"/>
    <x v="0"/>
    <x v="227"/>
    <x v="1"/>
    <x v="3"/>
    <x v="1"/>
    <x v="1"/>
  </r>
  <r>
    <x v="1308"/>
    <x v="2268"/>
    <x v="5"/>
    <x v="3"/>
    <x v="2"/>
    <x v="2"/>
    <x v="2"/>
    <x v="301"/>
    <x v="1"/>
    <x v="3"/>
    <x v="0"/>
    <x v="1"/>
  </r>
  <r>
    <x v="497"/>
    <x v="2269"/>
    <x v="5"/>
    <x v="0"/>
    <x v="0"/>
    <x v="1"/>
    <x v="0"/>
    <x v="223"/>
    <x v="0"/>
    <x v="3"/>
    <x v="0"/>
    <x v="1"/>
  </r>
  <r>
    <x v="943"/>
    <x v="2270"/>
    <x v="5"/>
    <x v="1"/>
    <x v="2"/>
    <x v="1"/>
    <x v="2"/>
    <x v="504"/>
    <x v="1"/>
    <x v="3"/>
    <x v="5"/>
    <x v="1"/>
  </r>
  <r>
    <x v="816"/>
    <x v="2271"/>
    <x v="5"/>
    <x v="0"/>
    <x v="3"/>
    <x v="2"/>
    <x v="3"/>
    <x v="918"/>
    <x v="1"/>
    <x v="2"/>
    <x v="3"/>
    <x v="1"/>
  </r>
  <r>
    <x v="164"/>
    <x v="2272"/>
    <x v="5"/>
    <x v="1"/>
    <x v="2"/>
    <x v="2"/>
    <x v="2"/>
    <x v="347"/>
    <x v="1"/>
    <x v="3"/>
    <x v="3"/>
    <x v="1"/>
  </r>
  <r>
    <x v="591"/>
    <x v="2273"/>
    <x v="5"/>
    <x v="1"/>
    <x v="2"/>
    <x v="2"/>
    <x v="2"/>
    <x v="698"/>
    <x v="1"/>
    <x v="2"/>
    <x v="4"/>
    <x v="1"/>
  </r>
  <r>
    <x v="281"/>
    <x v="2274"/>
    <x v="5"/>
    <x v="6"/>
    <x v="3"/>
    <x v="0"/>
    <x v="3"/>
    <x v="671"/>
    <x v="1"/>
    <x v="1"/>
    <x v="2"/>
    <x v="1"/>
  </r>
  <r>
    <x v="30"/>
    <x v="2275"/>
    <x v="5"/>
    <x v="3"/>
    <x v="3"/>
    <x v="0"/>
    <x v="3"/>
    <x v="467"/>
    <x v="1"/>
    <x v="2"/>
    <x v="5"/>
    <x v="1"/>
  </r>
  <r>
    <x v="842"/>
    <x v="2276"/>
    <x v="5"/>
    <x v="5"/>
    <x v="2"/>
    <x v="0"/>
    <x v="2"/>
    <x v="59"/>
    <x v="1"/>
    <x v="3"/>
    <x v="6"/>
    <x v="1"/>
  </r>
  <r>
    <x v="1338"/>
    <x v="2277"/>
    <x v="5"/>
    <x v="6"/>
    <x v="2"/>
    <x v="1"/>
    <x v="2"/>
    <x v="46"/>
    <x v="1"/>
    <x v="3"/>
    <x v="1"/>
    <x v="1"/>
  </r>
  <r>
    <x v="1798"/>
    <x v="2278"/>
    <x v="5"/>
    <x v="0"/>
    <x v="1"/>
    <x v="1"/>
    <x v="1"/>
    <x v="421"/>
    <x v="0"/>
    <x v="3"/>
    <x v="4"/>
    <x v="1"/>
  </r>
  <r>
    <x v="1941"/>
    <x v="2279"/>
    <x v="5"/>
    <x v="5"/>
    <x v="2"/>
    <x v="0"/>
    <x v="2"/>
    <x v="59"/>
    <x v="1"/>
    <x v="2"/>
    <x v="5"/>
    <x v="1"/>
  </r>
  <r>
    <x v="1173"/>
    <x v="2280"/>
    <x v="5"/>
    <x v="5"/>
    <x v="3"/>
    <x v="1"/>
    <x v="3"/>
    <x v="69"/>
    <x v="1"/>
    <x v="3"/>
    <x v="0"/>
    <x v="1"/>
  </r>
  <r>
    <x v="1085"/>
    <x v="2281"/>
    <x v="5"/>
    <x v="5"/>
    <x v="3"/>
    <x v="2"/>
    <x v="3"/>
    <x v="39"/>
    <x v="1"/>
    <x v="3"/>
    <x v="4"/>
    <x v="1"/>
  </r>
  <r>
    <x v="1274"/>
    <x v="2282"/>
    <x v="5"/>
    <x v="1"/>
    <x v="2"/>
    <x v="3"/>
    <x v="2"/>
    <x v="391"/>
    <x v="1"/>
    <x v="2"/>
    <x v="5"/>
    <x v="1"/>
  </r>
  <r>
    <x v="1181"/>
    <x v="2283"/>
    <x v="5"/>
    <x v="1"/>
    <x v="3"/>
    <x v="1"/>
    <x v="3"/>
    <x v="371"/>
    <x v="1"/>
    <x v="2"/>
    <x v="1"/>
    <x v="1"/>
  </r>
  <r>
    <x v="2036"/>
    <x v="2284"/>
    <x v="5"/>
    <x v="3"/>
    <x v="2"/>
    <x v="1"/>
    <x v="2"/>
    <x v="1259"/>
    <x v="0"/>
    <x v="2"/>
    <x v="6"/>
    <x v="1"/>
  </r>
  <r>
    <x v="1214"/>
    <x v="2285"/>
    <x v="5"/>
    <x v="1"/>
    <x v="2"/>
    <x v="2"/>
    <x v="2"/>
    <x v="935"/>
    <x v="0"/>
    <x v="3"/>
    <x v="1"/>
    <x v="1"/>
  </r>
  <r>
    <x v="389"/>
    <x v="2286"/>
    <x v="5"/>
    <x v="3"/>
    <x v="1"/>
    <x v="2"/>
    <x v="1"/>
    <x v="685"/>
    <x v="0"/>
    <x v="3"/>
    <x v="3"/>
    <x v="1"/>
  </r>
  <r>
    <x v="964"/>
    <x v="2287"/>
    <x v="5"/>
    <x v="0"/>
    <x v="2"/>
    <x v="0"/>
    <x v="2"/>
    <x v="488"/>
    <x v="0"/>
    <x v="2"/>
    <x v="5"/>
    <x v="1"/>
  </r>
  <r>
    <x v="64"/>
    <x v="2288"/>
    <x v="5"/>
    <x v="5"/>
    <x v="3"/>
    <x v="1"/>
    <x v="3"/>
    <x v="221"/>
    <x v="0"/>
    <x v="3"/>
    <x v="0"/>
    <x v="1"/>
  </r>
  <r>
    <x v="172"/>
    <x v="2289"/>
    <x v="5"/>
    <x v="5"/>
    <x v="2"/>
    <x v="3"/>
    <x v="2"/>
    <x v="101"/>
    <x v="1"/>
    <x v="3"/>
    <x v="2"/>
    <x v="1"/>
  </r>
  <r>
    <x v="1696"/>
    <x v="2290"/>
    <x v="5"/>
    <x v="1"/>
    <x v="2"/>
    <x v="0"/>
    <x v="2"/>
    <x v="540"/>
    <x v="1"/>
    <x v="2"/>
    <x v="3"/>
    <x v="1"/>
  </r>
  <r>
    <x v="653"/>
    <x v="2291"/>
    <x v="5"/>
    <x v="5"/>
    <x v="3"/>
    <x v="1"/>
    <x v="3"/>
    <x v="9"/>
    <x v="1"/>
    <x v="3"/>
    <x v="5"/>
    <x v="1"/>
  </r>
  <r>
    <x v="411"/>
    <x v="2292"/>
    <x v="5"/>
    <x v="3"/>
    <x v="2"/>
    <x v="1"/>
    <x v="2"/>
    <x v="564"/>
    <x v="1"/>
    <x v="3"/>
    <x v="1"/>
    <x v="1"/>
  </r>
  <r>
    <x v="599"/>
    <x v="2293"/>
    <x v="5"/>
    <x v="6"/>
    <x v="2"/>
    <x v="0"/>
    <x v="2"/>
    <x v="211"/>
    <x v="1"/>
    <x v="3"/>
    <x v="2"/>
    <x v="1"/>
  </r>
  <r>
    <x v="994"/>
    <x v="2294"/>
    <x v="5"/>
    <x v="6"/>
    <x v="3"/>
    <x v="0"/>
    <x v="3"/>
    <x v="515"/>
    <x v="0"/>
    <x v="2"/>
    <x v="4"/>
    <x v="1"/>
  </r>
  <r>
    <x v="970"/>
    <x v="2295"/>
    <x v="5"/>
    <x v="2"/>
    <x v="2"/>
    <x v="1"/>
    <x v="2"/>
    <x v="1288"/>
    <x v="1"/>
    <x v="3"/>
    <x v="3"/>
    <x v="1"/>
  </r>
  <r>
    <x v="1877"/>
    <x v="2296"/>
    <x v="5"/>
    <x v="3"/>
    <x v="3"/>
    <x v="0"/>
    <x v="3"/>
    <x v="1101"/>
    <x v="0"/>
    <x v="2"/>
    <x v="1"/>
    <x v="1"/>
  </r>
  <r>
    <x v="850"/>
    <x v="2297"/>
    <x v="5"/>
    <x v="2"/>
    <x v="2"/>
    <x v="0"/>
    <x v="2"/>
    <x v="769"/>
    <x v="1"/>
    <x v="2"/>
    <x v="0"/>
    <x v="1"/>
  </r>
  <r>
    <x v="2471"/>
    <x v="2298"/>
    <x v="5"/>
    <x v="6"/>
    <x v="3"/>
    <x v="0"/>
    <x v="3"/>
    <x v="498"/>
    <x v="0"/>
    <x v="2"/>
    <x v="0"/>
    <x v="1"/>
  </r>
  <r>
    <x v="971"/>
    <x v="2299"/>
    <x v="5"/>
    <x v="1"/>
    <x v="3"/>
    <x v="1"/>
    <x v="3"/>
    <x v="402"/>
    <x v="0"/>
    <x v="2"/>
    <x v="0"/>
    <x v="1"/>
  </r>
  <r>
    <x v="1383"/>
    <x v="2300"/>
    <x v="5"/>
    <x v="0"/>
    <x v="3"/>
    <x v="1"/>
    <x v="3"/>
    <x v="750"/>
    <x v="0"/>
    <x v="2"/>
    <x v="3"/>
    <x v="1"/>
  </r>
  <r>
    <x v="1573"/>
    <x v="2301"/>
    <x v="5"/>
    <x v="5"/>
    <x v="2"/>
    <x v="0"/>
    <x v="2"/>
    <x v="7"/>
    <x v="1"/>
    <x v="3"/>
    <x v="0"/>
    <x v="1"/>
  </r>
  <r>
    <x v="1302"/>
    <x v="2302"/>
    <x v="5"/>
    <x v="4"/>
    <x v="2"/>
    <x v="1"/>
    <x v="2"/>
    <x v="1361"/>
    <x v="0"/>
    <x v="1"/>
    <x v="0"/>
    <x v="0"/>
  </r>
  <r>
    <x v="544"/>
    <x v="2303"/>
    <x v="5"/>
    <x v="6"/>
    <x v="2"/>
    <x v="2"/>
    <x v="2"/>
    <x v="546"/>
    <x v="1"/>
    <x v="3"/>
    <x v="0"/>
    <x v="1"/>
  </r>
  <r>
    <x v="1520"/>
    <x v="2304"/>
    <x v="5"/>
    <x v="2"/>
    <x v="1"/>
    <x v="0"/>
    <x v="1"/>
    <x v="1031"/>
    <x v="0"/>
    <x v="1"/>
    <x v="5"/>
    <x v="0"/>
  </r>
  <r>
    <x v="1823"/>
    <x v="2305"/>
    <x v="5"/>
    <x v="0"/>
    <x v="2"/>
    <x v="1"/>
    <x v="2"/>
    <x v="884"/>
    <x v="0"/>
    <x v="1"/>
    <x v="3"/>
    <x v="1"/>
  </r>
  <r>
    <x v="404"/>
    <x v="2306"/>
    <x v="5"/>
    <x v="5"/>
    <x v="1"/>
    <x v="0"/>
    <x v="1"/>
    <x v="24"/>
    <x v="1"/>
    <x v="3"/>
    <x v="3"/>
    <x v="1"/>
  </r>
  <r>
    <x v="2111"/>
    <x v="2307"/>
    <x v="5"/>
    <x v="0"/>
    <x v="2"/>
    <x v="0"/>
    <x v="2"/>
    <x v="776"/>
    <x v="0"/>
    <x v="3"/>
    <x v="6"/>
    <x v="1"/>
  </r>
  <r>
    <x v="156"/>
    <x v="2308"/>
    <x v="5"/>
    <x v="0"/>
    <x v="3"/>
    <x v="2"/>
    <x v="3"/>
    <x v="917"/>
    <x v="1"/>
    <x v="3"/>
    <x v="2"/>
    <x v="1"/>
  </r>
  <r>
    <x v="2342"/>
    <x v="2309"/>
    <x v="5"/>
    <x v="1"/>
    <x v="3"/>
    <x v="1"/>
    <x v="3"/>
    <x v="419"/>
    <x v="1"/>
    <x v="3"/>
    <x v="4"/>
    <x v="1"/>
  </r>
  <r>
    <x v="14"/>
    <x v="2310"/>
    <x v="5"/>
    <x v="4"/>
    <x v="2"/>
    <x v="1"/>
    <x v="2"/>
    <x v="1117"/>
    <x v="0"/>
    <x v="3"/>
    <x v="3"/>
    <x v="1"/>
  </r>
  <r>
    <x v="972"/>
    <x v="2311"/>
    <x v="5"/>
    <x v="2"/>
    <x v="2"/>
    <x v="1"/>
    <x v="2"/>
    <x v="1004"/>
    <x v="0"/>
    <x v="3"/>
    <x v="6"/>
    <x v="1"/>
  </r>
  <r>
    <x v="224"/>
    <x v="2312"/>
    <x v="5"/>
    <x v="1"/>
    <x v="3"/>
    <x v="1"/>
    <x v="3"/>
    <x v="392"/>
    <x v="0"/>
    <x v="2"/>
    <x v="3"/>
    <x v="1"/>
  </r>
  <r>
    <x v="418"/>
    <x v="2313"/>
    <x v="5"/>
    <x v="5"/>
    <x v="2"/>
    <x v="1"/>
    <x v="2"/>
    <x v="204"/>
    <x v="1"/>
    <x v="2"/>
    <x v="2"/>
    <x v="1"/>
  </r>
  <r>
    <x v="1422"/>
    <x v="2314"/>
    <x v="5"/>
    <x v="1"/>
    <x v="3"/>
    <x v="0"/>
    <x v="3"/>
    <x v="1093"/>
    <x v="1"/>
    <x v="3"/>
    <x v="3"/>
    <x v="1"/>
  </r>
  <r>
    <x v="78"/>
    <x v="2315"/>
    <x v="5"/>
    <x v="5"/>
    <x v="1"/>
    <x v="2"/>
    <x v="1"/>
    <x v="29"/>
    <x v="1"/>
    <x v="3"/>
    <x v="2"/>
    <x v="1"/>
  </r>
  <r>
    <x v="1929"/>
    <x v="2316"/>
    <x v="5"/>
    <x v="2"/>
    <x v="2"/>
    <x v="2"/>
    <x v="2"/>
    <x v="1017"/>
    <x v="0"/>
    <x v="2"/>
    <x v="0"/>
    <x v="1"/>
  </r>
  <r>
    <x v="2414"/>
    <x v="2317"/>
    <x v="5"/>
    <x v="7"/>
    <x v="1"/>
    <x v="0"/>
    <x v="1"/>
    <x v="590"/>
    <x v="1"/>
    <x v="3"/>
    <x v="3"/>
    <x v="1"/>
  </r>
  <r>
    <x v="2360"/>
    <x v="2318"/>
    <x v="5"/>
    <x v="3"/>
    <x v="2"/>
    <x v="0"/>
    <x v="2"/>
    <x v="717"/>
    <x v="0"/>
    <x v="3"/>
    <x v="1"/>
    <x v="1"/>
  </r>
  <r>
    <x v="1662"/>
    <x v="2319"/>
    <x v="5"/>
    <x v="1"/>
    <x v="2"/>
    <x v="1"/>
    <x v="2"/>
    <x v="155"/>
    <x v="0"/>
    <x v="3"/>
    <x v="0"/>
    <x v="1"/>
  </r>
  <r>
    <x v="431"/>
    <x v="2320"/>
    <x v="5"/>
    <x v="3"/>
    <x v="2"/>
    <x v="2"/>
    <x v="2"/>
    <x v="951"/>
    <x v="1"/>
    <x v="3"/>
    <x v="6"/>
    <x v="1"/>
  </r>
  <r>
    <x v="2321"/>
    <x v="2321"/>
    <x v="5"/>
    <x v="1"/>
    <x v="2"/>
    <x v="2"/>
    <x v="2"/>
    <x v="491"/>
    <x v="1"/>
    <x v="2"/>
    <x v="0"/>
    <x v="1"/>
  </r>
  <r>
    <x v="1855"/>
    <x v="2322"/>
    <x v="5"/>
    <x v="1"/>
    <x v="1"/>
    <x v="2"/>
    <x v="1"/>
    <x v="227"/>
    <x v="0"/>
    <x v="3"/>
    <x v="2"/>
    <x v="1"/>
  </r>
  <r>
    <x v="1097"/>
    <x v="2323"/>
    <x v="5"/>
    <x v="4"/>
    <x v="3"/>
    <x v="0"/>
    <x v="3"/>
    <x v="1406"/>
    <x v="0"/>
    <x v="2"/>
    <x v="2"/>
    <x v="1"/>
  </r>
  <r>
    <x v="2452"/>
    <x v="2324"/>
    <x v="5"/>
    <x v="3"/>
    <x v="2"/>
    <x v="1"/>
    <x v="2"/>
    <x v="883"/>
    <x v="0"/>
    <x v="1"/>
    <x v="0"/>
    <x v="1"/>
  </r>
  <r>
    <x v="2187"/>
    <x v="2325"/>
    <x v="5"/>
    <x v="5"/>
    <x v="1"/>
    <x v="2"/>
    <x v="1"/>
    <x v="74"/>
    <x v="1"/>
    <x v="3"/>
    <x v="1"/>
    <x v="1"/>
  </r>
  <r>
    <x v="507"/>
    <x v="2326"/>
    <x v="5"/>
    <x v="5"/>
    <x v="2"/>
    <x v="2"/>
    <x v="2"/>
    <x v="211"/>
    <x v="1"/>
    <x v="2"/>
    <x v="3"/>
    <x v="1"/>
  </r>
  <r>
    <x v="536"/>
    <x v="2327"/>
    <x v="5"/>
    <x v="5"/>
    <x v="2"/>
    <x v="2"/>
    <x v="2"/>
    <x v="324"/>
    <x v="1"/>
    <x v="3"/>
    <x v="4"/>
    <x v="1"/>
  </r>
  <r>
    <x v="2233"/>
    <x v="2328"/>
    <x v="5"/>
    <x v="0"/>
    <x v="2"/>
    <x v="3"/>
    <x v="2"/>
    <x v="1118"/>
    <x v="0"/>
    <x v="2"/>
    <x v="1"/>
    <x v="1"/>
  </r>
  <r>
    <x v="1643"/>
    <x v="2329"/>
    <x v="5"/>
    <x v="5"/>
    <x v="3"/>
    <x v="0"/>
    <x v="3"/>
    <x v="60"/>
    <x v="1"/>
    <x v="3"/>
    <x v="6"/>
    <x v="1"/>
  </r>
  <r>
    <x v="642"/>
    <x v="2330"/>
    <x v="5"/>
    <x v="2"/>
    <x v="2"/>
    <x v="0"/>
    <x v="2"/>
    <x v="1415"/>
    <x v="0"/>
    <x v="2"/>
    <x v="3"/>
    <x v="0"/>
  </r>
  <r>
    <x v="1978"/>
    <x v="2331"/>
    <x v="5"/>
    <x v="0"/>
    <x v="3"/>
    <x v="2"/>
    <x v="3"/>
    <x v="1001"/>
    <x v="0"/>
    <x v="2"/>
    <x v="1"/>
    <x v="1"/>
  </r>
  <r>
    <x v="2301"/>
    <x v="2332"/>
    <x v="5"/>
    <x v="6"/>
    <x v="1"/>
    <x v="0"/>
    <x v="1"/>
    <x v="167"/>
    <x v="0"/>
    <x v="2"/>
    <x v="3"/>
    <x v="1"/>
  </r>
  <r>
    <x v="1713"/>
    <x v="2333"/>
    <x v="5"/>
    <x v="2"/>
    <x v="3"/>
    <x v="2"/>
    <x v="3"/>
    <x v="403"/>
    <x v="0"/>
    <x v="3"/>
    <x v="4"/>
    <x v="1"/>
  </r>
  <r>
    <x v="1564"/>
    <x v="2334"/>
    <x v="5"/>
    <x v="0"/>
    <x v="2"/>
    <x v="2"/>
    <x v="2"/>
    <x v="1099"/>
    <x v="0"/>
    <x v="3"/>
    <x v="6"/>
    <x v="1"/>
  </r>
  <r>
    <x v="311"/>
    <x v="2335"/>
    <x v="5"/>
    <x v="0"/>
    <x v="3"/>
    <x v="0"/>
    <x v="3"/>
    <x v="1388"/>
    <x v="0"/>
    <x v="3"/>
    <x v="6"/>
    <x v="1"/>
  </r>
  <r>
    <x v="694"/>
    <x v="2336"/>
    <x v="5"/>
    <x v="5"/>
    <x v="2"/>
    <x v="0"/>
    <x v="2"/>
    <x v="12"/>
    <x v="1"/>
    <x v="2"/>
    <x v="6"/>
    <x v="1"/>
  </r>
  <r>
    <x v="1749"/>
    <x v="2337"/>
    <x v="5"/>
    <x v="1"/>
    <x v="3"/>
    <x v="1"/>
    <x v="3"/>
    <x v="263"/>
    <x v="0"/>
    <x v="2"/>
    <x v="2"/>
    <x v="1"/>
  </r>
  <r>
    <x v="269"/>
    <x v="2338"/>
    <x v="5"/>
    <x v="1"/>
    <x v="2"/>
    <x v="3"/>
    <x v="2"/>
    <x v="26"/>
    <x v="0"/>
    <x v="2"/>
    <x v="5"/>
    <x v="1"/>
  </r>
  <r>
    <x v="2382"/>
    <x v="2339"/>
    <x v="5"/>
    <x v="3"/>
    <x v="2"/>
    <x v="0"/>
    <x v="2"/>
    <x v="744"/>
    <x v="0"/>
    <x v="2"/>
    <x v="0"/>
    <x v="1"/>
  </r>
  <r>
    <x v="2388"/>
    <x v="2340"/>
    <x v="5"/>
    <x v="0"/>
    <x v="3"/>
    <x v="1"/>
    <x v="3"/>
    <x v="451"/>
    <x v="1"/>
    <x v="2"/>
    <x v="0"/>
    <x v="1"/>
  </r>
  <r>
    <x v="832"/>
    <x v="2341"/>
    <x v="5"/>
    <x v="5"/>
    <x v="2"/>
    <x v="2"/>
    <x v="2"/>
    <x v="69"/>
    <x v="1"/>
    <x v="2"/>
    <x v="5"/>
    <x v="1"/>
  </r>
  <r>
    <x v="170"/>
    <x v="2342"/>
    <x v="5"/>
    <x v="5"/>
    <x v="2"/>
    <x v="1"/>
    <x v="2"/>
    <x v="190"/>
    <x v="1"/>
    <x v="2"/>
    <x v="1"/>
    <x v="1"/>
  </r>
  <r>
    <x v="1916"/>
    <x v="2343"/>
    <x v="5"/>
    <x v="6"/>
    <x v="2"/>
    <x v="1"/>
    <x v="2"/>
    <x v="347"/>
    <x v="1"/>
    <x v="3"/>
    <x v="5"/>
    <x v="1"/>
  </r>
  <r>
    <x v="1392"/>
    <x v="2344"/>
    <x v="5"/>
    <x v="2"/>
    <x v="2"/>
    <x v="1"/>
    <x v="2"/>
    <x v="1027"/>
    <x v="0"/>
    <x v="2"/>
    <x v="1"/>
    <x v="1"/>
  </r>
  <r>
    <x v="1811"/>
    <x v="2345"/>
    <x v="5"/>
    <x v="1"/>
    <x v="2"/>
    <x v="0"/>
    <x v="2"/>
    <x v="580"/>
    <x v="1"/>
    <x v="2"/>
    <x v="4"/>
    <x v="1"/>
  </r>
  <r>
    <x v="299"/>
    <x v="2346"/>
    <x v="5"/>
    <x v="2"/>
    <x v="2"/>
    <x v="0"/>
    <x v="2"/>
    <x v="1243"/>
    <x v="0"/>
    <x v="2"/>
    <x v="6"/>
    <x v="1"/>
  </r>
  <r>
    <x v="163"/>
    <x v="2347"/>
    <x v="5"/>
    <x v="6"/>
    <x v="2"/>
    <x v="0"/>
    <x v="2"/>
    <x v="130"/>
    <x v="0"/>
    <x v="2"/>
    <x v="4"/>
    <x v="1"/>
  </r>
  <r>
    <x v="1094"/>
    <x v="2348"/>
    <x v="5"/>
    <x v="5"/>
    <x v="2"/>
    <x v="1"/>
    <x v="2"/>
    <x v="147"/>
    <x v="1"/>
    <x v="1"/>
    <x v="4"/>
    <x v="1"/>
  </r>
  <r>
    <x v="1603"/>
    <x v="2349"/>
    <x v="5"/>
    <x v="6"/>
    <x v="2"/>
    <x v="1"/>
    <x v="2"/>
    <x v="376"/>
    <x v="0"/>
    <x v="2"/>
    <x v="3"/>
    <x v="1"/>
  </r>
  <r>
    <x v="2000"/>
    <x v="2350"/>
    <x v="5"/>
    <x v="7"/>
    <x v="0"/>
    <x v="2"/>
    <x v="0"/>
    <x v="302"/>
    <x v="0"/>
    <x v="2"/>
    <x v="3"/>
    <x v="1"/>
  </r>
  <r>
    <x v="1961"/>
    <x v="2351"/>
    <x v="5"/>
    <x v="0"/>
    <x v="2"/>
    <x v="1"/>
    <x v="2"/>
    <x v="721"/>
    <x v="0"/>
    <x v="2"/>
    <x v="2"/>
    <x v="1"/>
  </r>
  <r>
    <x v="405"/>
    <x v="2352"/>
    <x v="5"/>
    <x v="2"/>
    <x v="3"/>
    <x v="3"/>
    <x v="3"/>
    <x v="1366"/>
    <x v="0"/>
    <x v="2"/>
    <x v="0"/>
    <x v="1"/>
  </r>
  <r>
    <x v="2191"/>
    <x v="2353"/>
    <x v="5"/>
    <x v="0"/>
    <x v="2"/>
    <x v="1"/>
    <x v="2"/>
    <x v="1011"/>
    <x v="0"/>
    <x v="3"/>
    <x v="5"/>
    <x v="1"/>
  </r>
  <r>
    <x v="1449"/>
    <x v="2354"/>
    <x v="5"/>
    <x v="2"/>
    <x v="2"/>
    <x v="2"/>
    <x v="2"/>
    <x v="902"/>
    <x v="0"/>
    <x v="2"/>
    <x v="6"/>
    <x v="1"/>
  </r>
  <r>
    <x v="560"/>
    <x v="2355"/>
    <x v="5"/>
    <x v="5"/>
    <x v="2"/>
    <x v="1"/>
    <x v="2"/>
    <x v="3"/>
    <x v="1"/>
    <x v="3"/>
    <x v="4"/>
    <x v="1"/>
  </r>
  <r>
    <x v="2314"/>
    <x v="2356"/>
    <x v="5"/>
    <x v="5"/>
    <x v="1"/>
    <x v="0"/>
    <x v="1"/>
    <x v="37"/>
    <x v="1"/>
    <x v="2"/>
    <x v="0"/>
    <x v="1"/>
  </r>
  <r>
    <x v="445"/>
    <x v="2357"/>
    <x v="5"/>
    <x v="0"/>
    <x v="3"/>
    <x v="1"/>
    <x v="3"/>
    <x v="1359"/>
    <x v="0"/>
    <x v="1"/>
    <x v="5"/>
    <x v="1"/>
  </r>
  <r>
    <x v="2038"/>
    <x v="2358"/>
    <x v="5"/>
    <x v="0"/>
    <x v="2"/>
    <x v="0"/>
    <x v="2"/>
    <x v="78"/>
    <x v="0"/>
    <x v="3"/>
    <x v="1"/>
    <x v="1"/>
  </r>
  <r>
    <x v="28"/>
    <x v="2359"/>
    <x v="5"/>
    <x v="4"/>
    <x v="3"/>
    <x v="1"/>
    <x v="3"/>
    <x v="1401"/>
    <x v="0"/>
    <x v="1"/>
    <x v="5"/>
    <x v="1"/>
  </r>
  <r>
    <x v="1091"/>
    <x v="2360"/>
    <x v="5"/>
    <x v="0"/>
    <x v="1"/>
    <x v="3"/>
    <x v="1"/>
    <x v="900"/>
    <x v="1"/>
    <x v="2"/>
    <x v="3"/>
    <x v="0"/>
  </r>
  <r>
    <x v="2084"/>
    <x v="2361"/>
    <x v="5"/>
    <x v="3"/>
    <x v="2"/>
    <x v="1"/>
    <x v="2"/>
    <x v="697"/>
    <x v="0"/>
    <x v="1"/>
    <x v="0"/>
    <x v="1"/>
  </r>
  <r>
    <x v="1666"/>
    <x v="2362"/>
    <x v="5"/>
    <x v="5"/>
    <x v="2"/>
    <x v="1"/>
    <x v="2"/>
    <x v="85"/>
    <x v="1"/>
    <x v="2"/>
    <x v="5"/>
    <x v="1"/>
  </r>
  <r>
    <x v="2214"/>
    <x v="2363"/>
    <x v="5"/>
    <x v="0"/>
    <x v="1"/>
    <x v="0"/>
    <x v="1"/>
    <x v="565"/>
    <x v="0"/>
    <x v="3"/>
    <x v="6"/>
    <x v="1"/>
  </r>
  <r>
    <x v="968"/>
    <x v="2364"/>
    <x v="5"/>
    <x v="5"/>
    <x v="2"/>
    <x v="0"/>
    <x v="2"/>
    <x v="16"/>
    <x v="1"/>
    <x v="2"/>
    <x v="3"/>
    <x v="1"/>
  </r>
  <r>
    <x v="1634"/>
    <x v="2365"/>
    <x v="5"/>
    <x v="6"/>
    <x v="3"/>
    <x v="0"/>
    <x v="3"/>
    <x v="161"/>
    <x v="1"/>
    <x v="2"/>
    <x v="0"/>
    <x v="1"/>
  </r>
  <r>
    <x v="1295"/>
    <x v="2366"/>
    <x v="5"/>
    <x v="7"/>
    <x v="1"/>
    <x v="1"/>
    <x v="1"/>
    <x v="459"/>
    <x v="1"/>
    <x v="2"/>
    <x v="1"/>
    <x v="1"/>
  </r>
  <r>
    <x v="1096"/>
    <x v="2367"/>
    <x v="5"/>
    <x v="5"/>
    <x v="1"/>
    <x v="0"/>
    <x v="1"/>
    <x v="180"/>
    <x v="1"/>
    <x v="3"/>
    <x v="2"/>
    <x v="1"/>
  </r>
  <r>
    <x v="72"/>
    <x v="2368"/>
    <x v="5"/>
    <x v="2"/>
    <x v="2"/>
    <x v="0"/>
    <x v="2"/>
    <x v="1088"/>
    <x v="0"/>
    <x v="2"/>
    <x v="6"/>
    <x v="1"/>
  </r>
  <r>
    <x v="318"/>
    <x v="2369"/>
    <x v="5"/>
    <x v="0"/>
    <x v="3"/>
    <x v="0"/>
    <x v="3"/>
    <x v="587"/>
    <x v="1"/>
    <x v="3"/>
    <x v="3"/>
    <x v="1"/>
  </r>
  <r>
    <x v="990"/>
    <x v="2370"/>
    <x v="5"/>
    <x v="0"/>
    <x v="2"/>
    <x v="0"/>
    <x v="2"/>
    <x v="495"/>
    <x v="0"/>
    <x v="2"/>
    <x v="6"/>
    <x v="1"/>
  </r>
  <r>
    <x v="188"/>
    <x v="2371"/>
    <x v="5"/>
    <x v="2"/>
    <x v="3"/>
    <x v="3"/>
    <x v="3"/>
    <x v="1420"/>
    <x v="0"/>
    <x v="3"/>
    <x v="2"/>
    <x v="1"/>
  </r>
  <r>
    <x v="2053"/>
    <x v="2372"/>
    <x v="5"/>
    <x v="1"/>
    <x v="2"/>
    <x v="0"/>
    <x v="2"/>
    <x v="354"/>
    <x v="1"/>
    <x v="3"/>
    <x v="4"/>
    <x v="1"/>
  </r>
  <r>
    <x v="2330"/>
    <x v="2373"/>
    <x v="5"/>
    <x v="5"/>
    <x v="2"/>
    <x v="0"/>
    <x v="2"/>
    <x v="118"/>
    <x v="0"/>
    <x v="2"/>
    <x v="4"/>
    <x v="1"/>
  </r>
  <r>
    <x v="187"/>
    <x v="2374"/>
    <x v="5"/>
    <x v="6"/>
    <x v="2"/>
    <x v="0"/>
    <x v="2"/>
    <x v="602"/>
    <x v="1"/>
    <x v="3"/>
    <x v="3"/>
    <x v="1"/>
  </r>
  <r>
    <x v="1683"/>
    <x v="2375"/>
    <x v="5"/>
    <x v="1"/>
    <x v="2"/>
    <x v="0"/>
    <x v="2"/>
    <x v="251"/>
    <x v="1"/>
    <x v="2"/>
    <x v="5"/>
    <x v="1"/>
  </r>
  <r>
    <x v="1605"/>
    <x v="2376"/>
    <x v="5"/>
    <x v="7"/>
    <x v="0"/>
    <x v="1"/>
    <x v="0"/>
    <x v="284"/>
    <x v="0"/>
    <x v="2"/>
    <x v="0"/>
    <x v="1"/>
  </r>
  <r>
    <x v="628"/>
    <x v="2377"/>
    <x v="5"/>
    <x v="2"/>
    <x v="3"/>
    <x v="0"/>
    <x v="3"/>
    <x v="1141"/>
    <x v="1"/>
    <x v="3"/>
    <x v="0"/>
    <x v="1"/>
  </r>
  <r>
    <x v="2376"/>
    <x v="2378"/>
    <x v="5"/>
    <x v="5"/>
    <x v="2"/>
    <x v="0"/>
    <x v="2"/>
    <x v="48"/>
    <x v="1"/>
    <x v="2"/>
    <x v="1"/>
    <x v="1"/>
  </r>
  <r>
    <x v="1154"/>
    <x v="2379"/>
    <x v="5"/>
    <x v="5"/>
    <x v="2"/>
    <x v="3"/>
    <x v="2"/>
    <x v="81"/>
    <x v="1"/>
    <x v="3"/>
    <x v="2"/>
    <x v="1"/>
  </r>
  <r>
    <x v="2144"/>
    <x v="2380"/>
    <x v="5"/>
    <x v="2"/>
    <x v="3"/>
    <x v="0"/>
    <x v="3"/>
    <x v="1454"/>
    <x v="0"/>
    <x v="2"/>
    <x v="6"/>
    <x v="1"/>
  </r>
  <r>
    <x v="1379"/>
    <x v="2381"/>
    <x v="5"/>
    <x v="6"/>
    <x v="2"/>
    <x v="0"/>
    <x v="2"/>
    <x v="481"/>
    <x v="0"/>
    <x v="2"/>
    <x v="4"/>
    <x v="1"/>
  </r>
  <r>
    <x v="1211"/>
    <x v="2382"/>
    <x v="5"/>
    <x v="5"/>
    <x v="2"/>
    <x v="1"/>
    <x v="2"/>
    <x v="103"/>
    <x v="1"/>
    <x v="3"/>
    <x v="3"/>
    <x v="1"/>
  </r>
  <r>
    <x v="673"/>
    <x v="2383"/>
    <x v="5"/>
    <x v="3"/>
    <x v="3"/>
    <x v="1"/>
    <x v="3"/>
    <x v="1422"/>
    <x v="0"/>
    <x v="3"/>
    <x v="1"/>
    <x v="1"/>
  </r>
  <r>
    <x v="1786"/>
    <x v="2384"/>
    <x v="5"/>
    <x v="0"/>
    <x v="3"/>
    <x v="3"/>
    <x v="3"/>
    <x v="1210"/>
    <x v="0"/>
    <x v="2"/>
    <x v="6"/>
    <x v="1"/>
  </r>
  <r>
    <x v="2193"/>
    <x v="2385"/>
    <x v="5"/>
    <x v="5"/>
    <x v="1"/>
    <x v="3"/>
    <x v="1"/>
    <x v="157"/>
    <x v="1"/>
    <x v="1"/>
    <x v="1"/>
    <x v="1"/>
  </r>
  <r>
    <x v="2446"/>
    <x v="2386"/>
    <x v="5"/>
    <x v="2"/>
    <x v="2"/>
    <x v="0"/>
    <x v="2"/>
    <x v="1244"/>
    <x v="0"/>
    <x v="2"/>
    <x v="4"/>
    <x v="1"/>
  </r>
  <r>
    <x v="2303"/>
    <x v="2387"/>
    <x v="5"/>
    <x v="6"/>
    <x v="3"/>
    <x v="0"/>
    <x v="3"/>
    <x v="770"/>
    <x v="1"/>
    <x v="1"/>
    <x v="1"/>
    <x v="1"/>
  </r>
  <r>
    <x v="859"/>
    <x v="2388"/>
    <x v="5"/>
    <x v="5"/>
    <x v="2"/>
    <x v="2"/>
    <x v="2"/>
    <x v="40"/>
    <x v="1"/>
    <x v="3"/>
    <x v="5"/>
    <x v="1"/>
  </r>
  <r>
    <x v="2121"/>
    <x v="2389"/>
    <x v="5"/>
    <x v="2"/>
    <x v="2"/>
    <x v="0"/>
    <x v="2"/>
    <x v="906"/>
    <x v="0"/>
    <x v="3"/>
    <x v="2"/>
    <x v="1"/>
  </r>
  <r>
    <x v="253"/>
    <x v="2390"/>
    <x v="5"/>
    <x v="5"/>
    <x v="3"/>
    <x v="1"/>
    <x v="3"/>
    <x v="114"/>
    <x v="1"/>
    <x v="2"/>
    <x v="0"/>
    <x v="1"/>
  </r>
  <r>
    <x v="1170"/>
    <x v="2391"/>
    <x v="5"/>
    <x v="5"/>
    <x v="3"/>
    <x v="1"/>
    <x v="3"/>
    <x v="55"/>
    <x v="1"/>
    <x v="3"/>
    <x v="6"/>
    <x v="1"/>
  </r>
  <r>
    <x v="1101"/>
    <x v="2392"/>
    <x v="5"/>
    <x v="2"/>
    <x v="1"/>
    <x v="2"/>
    <x v="1"/>
    <x v="339"/>
    <x v="0"/>
    <x v="2"/>
    <x v="5"/>
    <x v="1"/>
  </r>
  <r>
    <x v="1476"/>
    <x v="2393"/>
    <x v="5"/>
    <x v="5"/>
    <x v="3"/>
    <x v="0"/>
    <x v="3"/>
    <x v="9"/>
    <x v="1"/>
    <x v="3"/>
    <x v="0"/>
    <x v="1"/>
  </r>
  <r>
    <x v="2354"/>
    <x v="2394"/>
    <x v="5"/>
    <x v="2"/>
    <x v="2"/>
    <x v="0"/>
    <x v="2"/>
    <x v="1309"/>
    <x v="0"/>
    <x v="1"/>
    <x v="4"/>
    <x v="0"/>
  </r>
  <r>
    <x v="933"/>
    <x v="2395"/>
    <x v="5"/>
    <x v="3"/>
    <x v="2"/>
    <x v="2"/>
    <x v="2"/>
    <x v="369"/>
    <x v="0"/>
    <x v="2"/>
    <x v="4"/>
    <x v="1"/>
  </r>
  <r>
    <x v="1622"/>
    <x v="2396"/>
    <x v="5"/>
    <x v="2"/>
    <x v="3"/>
    <x v="2"/>
    <x v="3"/>
    <x v="1248"/>
    <x v="0"/>
    <x v="3"/>
    <x v="0"/>
    <x v="1"/>
  </r>
  <r>
    <x v="1362"/>
    <x v="2397"/>
    <x v="5"/>
    <x v="5"/>
    <x v="2"/>
    <x v="0"/>
    <x v="2"/>
    <x v="89"/>
    <x v="1"/>
    <x v="2"/>
    <x v="2"/>
    <x v="1"/>
  </r>
  <r>
    <x v="2155"/>
    <x v="2398"/>
    <x v="5"/>
    <x v="7"/>
    <x v="0"/>
    <x v="1"/>
    <x v="0"/>
    <x v="39"/>
    <x v="0"/>
    <x v="2"/>
    <x v="4"/>
    <x v="1"/>
  </r>
  <r>
    <x v="664"/>
    <x v="2399"/>
    <x v="5"/>
    <x v="1"/>
    <x v="3"/>
    <x v="0"/>
    <x v="3"/>
    <x v="879"/>
    <x v="1"/>
    <x v="2"/>
    <x v="0"/>
    <x v="1"/>
  </r>
  <r>
    <x v="815"/>
    <x v="2400"/>
    <x v="5"/>
    <x v="2"/>
    <x v="2"/>
    <x v="0"/>
    <x v="2"/>
    <x v="1036"/>
    <x v="0"/>
    <x v="3"/>
    <x v="2"/>
    <x v="1"/>
  </r>
  <r>
    <x v="353"/>
    <x v="2401"/>
    <x v="5"/>
    <x v="5"/>
    <x v="2"/>
    <x v="0"/>
    <x v="2"/>
    <x v="9"/>
    <x v="1"/>
    <x v="2"/>
    <x v="0"/>
    <x v="1"/>
  </r>
  <r>
    <x v="1715"/>
    <x v="2402"/>
    <x v="5"/>
    <x v="5"/>
    <x v="1"/>
    <x v="0"/>
    <x v="1"/>
    <x v="16"/>
    <x v="1"/>
    <x v="3"/>
    <x v="3"/>
    <x v="1"/>
  </r>
  <r>
    <x v="794"/>
    <x v="2403"/>
    <x v="5"/>
    <x v="6"/>
    <x v="2"/>
    <x v="2"/>
    <x v="2"/>
    <x v="317"/>
    <x v="0"/>
    <x v="3"/>
    <x v="2"/>
    <x v="1"/>
  </r>
  <r>
    <x v="407"/>
    <x v="2404"/>
    <x v="5"/>
    <x v="5"/>
    <x v="1"/>
    <x v="0"/>
    <x v="1"/>
    <x v="0"/>
    <x v="1"/>
    <x v="2"/>
    <x v="1"/>
    <x v="1"/>
  </r>
  <r>
    <x v="514"/>
    <x v="2405"/>
    <x v="5"/>
    <x v="0"/>
    <x v="2"/>
    <x v="1"/>
    <x v="2"/>
    <x v="664"/>
    <x v="0"/>
    <x v="3"/>
    <x v="5"/>
    <x v="1"/>
  </r>
  <r>
    <x v="140"/>
    <x v="2406"/>
    <x v="5"/>
    <x v="0"/>
    <x v="1"/>
    <x v="0"/>
    <x v="1"/>
    <x v="498"/>
    <x v="0"/>
    <x v="3"/>
    <x v="3"/>
    <x v="1"/>
  </r>
  <r>
    <x v="834"/>
    <x v="2407"/>
    <x v="5"/>
    <x v="5"/>
    <x v="2"/>
    <x v="1"/>
    <x v="2"/>
    <x v="64"/>
    <x v="1"/>
    <x v="3"/>
    <x v="1"/>
    <x v="1"/>
  </r>
  <r>
    <x v="966"/>
    <x v="2408"/>
    <x v="5"/>
    <x v="5"/>
    <x v="2"/>
    <x v="0"/>
    <x v="2"/>
    <x v="366"/>
    <x v="1"/>
    <x v="2"/>
    <x v="5"/>
    <x v="1"/>
  </r>
  <r>
    <x v="1149"/>
    <x v="2409"/>
    <x v="5"/>
    <x v="2"/>
    <x v="2"/>
    <x v="2"/>
    <x v="2"/>
    <x v="1254"/>
    <x v="0"/>
    <x v="3"/>
    <x v="0"/>
    <x v="1"/>
  </r>
  <r>
    <x v="378"/>
    <x v="2410"/>
    <x v="5"/>
    <x v="5"/>
    <x v="3"/>
    <x v="0"/>
    <x v="3"/>
    <x v="129"/>
    <x v="1"/>
    <x v="2"/>
    <x v="2"/>
    <x v="1"/>
  </r>
  <r>
    <x v="1725"/>
    <x v="2411"/>
    <x v="5"/>
    <x v="5"/>
    <x v="1"/>
    <x v="0"/>
    <x v="1"/>
    <x v="16"/>
    <x v="1"/>
    <x v="2"/>
    <x v="3"/>
    <x v="1"/>
  </r>
  <r>
    <x v="2472"/>
    <x v="2412"/>
    <x v="5"/>
    <x v="6"/>
    <x v="3"/>
    <x v="2"/>
    <x v="3"/>
    <x v="739"/>
    <x v="1"/>
    <x v="3"/>
    <x v="3"/>
    <x v="1"/>
  </r>
  <r>
    <x v="540"/>
    <x v="2413"/>
    <x v="5"/>
    <x v="3"/>
    <x v="2"/>
    <x v="2"/>
    <x v="2"/>
    <x v="245"/>
    <x v="0"/>
    <x v="2"/>
    <x v="6"/>
    <x v="1"/>
  </r>
  <r>
    <x v="161"/>
    <x v="2414"/>
    <x v="5"/>
    <x v="3"/>
    <x v="2"/>
    <x v="2"/>
    <x v="2"/>
    <x v="610"/>
    <x v="0"/>
    <x v="2"/>
    <x v="3"/>
    <x v="1"/>
  </r>
  <r>
    <x v="74"/>
    <x v="2415"/>
    <x v="5"/>
    <x v="2"/>
    <x v="3"/>
    <x v="2"/>
    <x v="3"/>
    <x v="1121"/>
    <x v="1"/>
    <x v="3"/>
    <x v="6"/>
    <x v="1"/>
  </r>
  <r>
    <x v="1250"/>
    <x v="2416"/>
    <x v="5"/>
    <x v="5"/>
    <x v="2"/>
    <x v="0"/>
    <x v="2"/>
    <x v="12"/>
    <x v="1"/>
    <x v="2"/>
    <x v="5"/>
    <x v="1"/>
  </r>
  <r>
    <x v="1331"/>
    <x v="2417"/>
    <x v="5"/>
    <x v="3"/>
    <x v="3"/>
    <x v="0"/>
    <x v="3"/>
    <x v="200"/>
    <x v="0"/>
    <x v="1"/>
    <x v="5"/>
    <x v="1"/>
  </r>
  <r>
    <x v="76"/>
    <x v="2418"/>
    <x v="5"/>
    <x v="3"/>
    <x v="2"/>
    <x v="0"/>
    <x v="2"/>
    <x v="786"/>
    <x v="0"/>
    <x v="2"/>
    <x v="6"/>
    <x v="1"/>
  </r>
  <r>
    <x v="1355"/>
    <x v="2419"/>
    <x v="5"/>
    <x v="1"/>
    <x v="2"/>
    <x v="1"/>
    <x v="2"/>
    <x v="527"/>
    <x v="0"/>
    <x v="2"/>
    <x v="1"/>
    <x v="1"/>
  </r>
  <r>
    <x v="1167"/>
    <x v="2420"/>
    <x v="5"/>
    <x v="1"/>
    <x v="2"/>
    <x v="0"/>
    <x v="2"/>
    <x v="360"/>
    <x v="1"/>
    <x v="3"/>
    <x v="3"/>
    <x v="1"/>
  </r>
  <r>
    <x v="1322"/>
    <x v="2421"/>
    <x v="5"/>
    <x v="1"/>
    <x v="2"/>
    <x v="0"/>
    <x v="2"/>
    <x v="143"/>
    <x v="1"/>
    <x v="2"/>
    <x v="2"/>
    <x v="1"/>
  </r>
  <r>
    <x v="2353"/>
    <x v="2422"/>
    <x v="5"/>
    <x v="2"/>
    <x v="1"/>
    <x v="1"/>
    <x v="1"/>
    <x v="904"/>
    <x v="0"/>
    <x v="1"/>
    <x v="6"/>
    <x v="0"/>
  </r>
  <r>
    <x v="683"/>
    <x v="2423"/>
    <x v="5"/>
    <x v="6"/>
    <x v="2"/>
    <x v="1"/>
    <x v="2"/>
    <x v="607"/>
    <x v="1"/>
    <x v="3"/>
    <x v="3"/>
    <x v="1"/>
  </r>
  <r>
    <x v="422"/>
    <x v="2424"/>
    <x v="5"/>
    <x v="0"/>
    <x v="2"/>
    <x v="1"/>
    <x v="2"/>
    <x v="946"/>
    <x v="1"/>
    <x v="1"/>
    <x v="2"/>
    <x v="1"/>
  </r>
  <r>
    <x v="493"/>
    <x v="2425"/>
    <x v="5"/>
    <x v="3"/>
    <x v="1"/>
    <x v="2"/>
    <x v="1"/>
    <x v="424"/>
    <x v="0"/>
    <x v="2"/>
    <x v="4"/>
    <x v="1"/>
  </r>
  <r>
    <x v="579"/>
    <x v="2426"/>
    <x v="5"/>
    <x v="2"/>
    <x v="3"/>
    <x v="2"/>
    <x v="3"/>
    <x v="1413"/>
    <x v="0"/>
    <x v="2"/>
    <x v="0"/>
    <x v="1"/>
  </r>
  <r>
    <x v="2316"/>
    <x v="2427"/>
    <x v="5"/>
    <x v="0"/>
    <x v="2"/>
    <x v="1"/>
    <x v="2"/>
    <x v="49"/>
    <x v="0"/>
    <x v="2"/>
    <x v="5"/>
    <x v="1"/>
  </r>
  <r>
    <x v="2418"/>
    <x v="2428"/>
    <x v="5"/>
    <x v="3"/>
    <x v="2"/>
    <x v="1"/>
    <x v="2"/>
    <x v="563"/>
    <x v="0"/>
    <x v="3"/>
    <x v="0"/>
    <x v="1"/>
  </r>
  <r>
    <x v="304"/>
    <x v="2429"/>
    <x v="5"/>
    <x v="6"/>
    <x v="3"/>
    <x v="2"/>
    <x v="3"/>
    <x v="620"/>
    <x v="1"/>
    <x v="2"/>
    <x v="0"/>
    <x v="1"/>
  </r>
  <r>
    <x v="1324"/>
    <x v="2430"/>
    <x v="5"/>
    <x v="5"/>
    <x v="2"/>
    <x v="0"/>
    <x v="2"/>
    <x v="145"/>
    <x v="1"/>
    <x v="2"/>
    <x v="5"/>
    <x v="1"/>
  </r>
  <r>
    <x v="620"/>
    <x v="2431"/>
    <x v="5"/>
    <x v="5"/>
    <x v="3"/>
    <x v="0"/>
    <x v="3"/>
    <x v="98"/>
    <x v="1"/>
    <x v="3"/>
    <x v="4"/>
    <x v="1"/>
  </r>
  <r>
    <x v="1636"/>
    <x v="2432"/>
    <x v="5"/>
    <x v="5"/>
    <x v="3"/>
    <x v="1"/>
    <x v="3"/>
    <x v="200"/>
    <x v="1"/>
    <x v="3"/>
    <x v="2"/>
    <x v="1"/>
  </r>
  <r>
    <x v="2430"/>
    <x v="2433"/>
    <x v="5"/>
    <x v="2"/>
    <x v="0"/>
    <x v="0"/>
    <x v="0"/>
    <x v="801"/>
    <x v="1"/>
    <x v="1"/>
    <x v="6"/>
    <x v="0"/>
  </r>
  <r>
    <x v="1252"/>
    <x v="2434"/>
    <x v="5"/>
    <x v="5"/>
    <x v="2"/>
    <x v="1"/>
    <x v="2"/>
    <x v="26"/>
    <x v="1"/>
    <x v="2"/>
    <x v="5"/>
    <x v="1"/>
  </r>
  <r>
    <x v="885"/>
    <x v="2435"/>
    <x v="5"/>
    <x v="2"/>
    <x v="3"/>
    <x v="2"/>
    <x v="3"/>
    <x v="959"/>
    <x v="0"/>
    <x v="2"/>
    <x v="1"/>
    <x v="1"/>
  </r>
  <r>
    <x v="147"/>
    <x v="2436"/>
    <x v="5"/>
    <x v="5"/>
    <x v="2"/>
    <x v="1"/>
    <x v="2"/>
    <x v="40"/>
    <x v="1"/>
    <x v="2"/>
    <x v="3"/>
    <x v="1"/>
  </r>
  <r>
    <x v="1464"/>
    <x v="2437"/>
    <x v="5"/>
    <x v="6"/>
    <x v="2"/>
    <x v="1"/>
    <x v="2"/>
    <x v="811"/>
    <x v="1"/>
    <x v="2"/>
    <x v="3"/>
    <x v="1"/>
  </r>
  <r>
    <x v="329"/>
    <x v="2438"/>
    <x v="5"/>
    <x v="0"/>
    <x v="3"/>
    <x v="1"/>
    <x v="3"/>
    <x v="601"/>
    <x v="1"/>
    <x v="3"/>
    <x v="5"/>
    <x v="1"/>
  </r>
  <r>
    <x v="1067"/>
    <x v="2439"/>
    <x v="5"/>
    <x v="5"/>
    <x v="2"/>
    <x v="0"/>
    <x v="2"/>
    <x v="147"/>
    <x v="1"/>
    <x v="3"/>
    <x v="4"/>
    <x v="1"/>
  </r>
  <r>
    <x v="214"/>
    <x v="2440"/>
    <x v="5"/>
    <x v="3"/>
    <x v="2"/>
    <x v="2"/>
    <x v="2"/>
    <x v="713"/>
    <x v="0"/>
    <x v="2"/>
    <x v="3"/>
    <x v="1"/>
  </r>
  <r>
    <x v="1084"/>
    <x v="2441"/>
    <x v="5"/>
    <x v="0"/>
    <x v="3"/>
    <x v="0"/>
    <x v="3"/>
    <x v="928"/>
    <x v="0"/>
    <x v="2"/>
    <x v="6"/>
    <x v="1"/>
  </r>
  <r>
    <x v="360"/>
    <x v="2442"/>
    <x v="5"/>
    <x v="5"/>
    <x v="2"/>
    <x v="1"/>
    <x v="2"/>
    <x v="134"/>
    <x v="1"/>
    <x v="3"/>
    <x v="4"/>
    <x v="1"/>
  </r>
  <r>
    <x v="1658"/>
    <x v="2443"/>
    <x v="5"/>
    <x v="5"/>
    <x v="2"/>
    <x v="0"/>
    <x v="2"/>
    <x v="64"/>
    <x v="1"/>
    <x v="2"/>
    <x v="6"/>
    <x v="1"/>
  </r>
  <r>
    <x v="731"/>
    <x v="2444"/>
    <x v="5"/>
    <x v="1"/>
    <x v="2"/>
    <x v="1"/>
    <x v="2"/>
    <x v="329"/>
    <x v="0"/>
    <x v="1"/>
    <x v="5"/>
    <x v="1"/>
  </r>
  <r>
    <x v="1800"/>
    <x v="2445"/>
    <x v="5"/>
    <x v="5"/>
    <x v="3"/>
    <x v="0"/>
    <x v="3"/>
    <x v="14"/>
    <x v="0"/>
    <x v="2"/>
    <x v="2"/>
    <x v="1"/>
  </r>
  <r>
    <x v="282"/>
    <x v="2446"/>
    <x v="5"/>
    <x v="1"/>
    <x v="2"/>
    <x v="1"/>
    <x v="2"/>
    <x v="39"/>
    <x v="1"/>
    <x v="2"/>
    <x v="6"/>
    <x v="1"/>
  </r>
  <r>
    <x v="1220"/>
    <x v="2447"/>
    <x v="5"/>
    <x v="5"/>
    <x v="2"/>
    <x v="0"/>
    <x v="2"/>
    <x v="81"/>
    <x v="1"/>
    <x v="2"/>
    <x v="0"/>
    <x v="1"/>
  </r>
  <r>
    <x v="1536"/>
    <x v="2448"/>
    <x v="5"/>
    <x v="5"/>
    <x v="3"/>
    <x v="0"/>
    <x v="3"/>
    <x v="270"/>
    <x v="1"/>
    <x v="2"/>
    <x v="2"/>
    <x v="1"/>
  </r>
  <r>
    <x v="21"/>
    <x v="2449"/>
    <x v="5"/>
    <x v="5"/>
    <x v="2"/>
    <x v="1"/>
    <x v="2"/>
    <x v="147"/>
    <x v="1"/>
    <x v="3"/>
    <x v="0"/>
    <x v="1"/>
  </r>
  <r>
    <x v="1413"/>
    <x v="2450"/>
    <x v="5"/>
    <x v="5"/>
    <x v="2"/>
    <x v="1"/>
    <x v="2"/>
    <x v="74"/>
    <x v="1"/>
    <x v="3"/>
    <x v="6"/>
    <x v="1"/>
  </r>
  <r>
    <x v="2383"/>
    <x v="2451"/>
    <x v="5"/>
    <x v="5"/>
    <x v="2"/>
    <x v="1"/>
    <x v="2"/>
    <x v="51"/>
    <x v="1"/>
    <x v="3"/>
    <x v="3"/>
    <x v="1"/>
  </r>
  <r>
    <x v="638"/>
    <x v="2452"/>
    <x v="5"/>
    <x v="5"/>
    <x v="2"/>
    <x v="0"/>
    <x v="2"/>
    <x v="137"/>
    <x v="1"/>
    <x v="2"/>
    <x v="4"/>
    <x v="1"/>
  </r>
  <r>
    <x v="671"/>
    <x v="2453"/>
    <x v="5"/>
    <x v="0"/>
    <x v="1"/>
    <x v="1"/>
    <x v="1"/>
    <x v="670"/>
    <x v="0"/>
    <x v="3"/>
    <x v="0"/>
    <x v="1"/>
  </r>
  <r>
    <x v="490"/>
    <x v="2454"/>
    <x v="5"/>
    <x v="0"/>
    <x v="2"/>
    <x v="1"/>
    <x v="2"/>
    <x v="990"/>
    <x v="0"/>
    <x v="2"/>
    <x v="3"/>
    <x v="1"/>
  </r>
  <r>
    <x v="1834"/>
    <x v="2455"/>
    <x v="5"/>
    <x v="5"/>
    <x v="1"/>
    <x v="0"/>
    <x v="1"/>
    <x v="7"/>
    <x v="1"/>
    <x v="3"/>
    <x v="4"/>
    <x v="1"/>
  </r>
  <r>
    <x v="1104"/>
    <x v="2456"/>
    <x v="5"/>
    <x v="3"/>
    <x v="3"/>
    <x v="0"/>
    <x v="3"/>
    <x v="1026"/>
    <x v="1"/>
    <x v="3"/>
    <x v="2"/>
    <x v="1"/>
  </r>
  <r>
    <x v="1870"/>
    <x v="2457"/>
    <x v="5"/>
    <x v="5"/>
    <x v="2"/>
    <x v="1"/>
    <x v="2"/>
    <x v="53"/>
    <x v="1"/>
    <x v="3"/>
    <x v="3"/>
    <x v="1"/>
  </r>
  <r>
    <x v="537"/>
    <x v="2458"/>
    <x v="5"/>
    <x v="7"/>
    <x v="0"/>
    <x v="2"/>
    <x v="0"/>
    <x v="257"/>
    <x v="1"/>
    <x v="3"/>
    <x v="6"/>
    <x v="1"/>
  </r>
  <r>
    <x v="2103"/>
    <x v="2459"/>
    <x v="5"/>
    <x v="2"/>
    <x v="2"/>
    <x v="1"/>
    <x v="2"/>
    <x v="1429"/>
    <x v="0"/>
    <x v="1"/>
    <x v="5"/>
    <x v="0"/>
  </r>
  <r>
    <x v="652"/>
    <x v="2460"/>
    <x v="5"/>
    <x v="5"/>
    <x v="3"/>
    <x v="2"/>
    <x v="3"/>
    <x v="16"/>
    <x v="0"/>
    <x v="2"/>
    <x v="6"/>
    <x v="1"/>
  </r>
  <r>
    <x v="1005"/>
    <x v="2461"/>
    <x v="5"/>
    <x v="2"/>
    <x v="3"/>
    <x v="0"/>
    <x v="3"/>
    <x v="1103"/>
    <x v="0"/>
    <x v="3"/>
    <x v="6"/>
    <x v="1"/>
  </r>
  <r>
    <x v="2173"/>
    <x v="2462"/>
    <x v="5"/>
    <x v="1"/>
    <x v="2"/>
    <x v="0"/>
    <x v="2"/>
    <x v="57"/>
    <x v="1"/>
    <x v="3"/>
    <x v="4"/>
    <x v="1"/>
  </r>
  <r>
    <x v="1230"/>
    <x v="2463"/>
    <x v="5"/>
    <x v="5"/>
    <x v="2"/>
    <x v="0"/>
    <x v="2"/>
    <x v="149"/>
    <x v="1"/>
    <x v="3"/>
    <x v="3"/>
    <x v="1"/>
  </r>
  <r>
    <x v="1380"/>
    <x v="2464"/>
    <x v="5"/>
    <x v="2"/>
    <x v="0"/>
    <x v="1"/>
    <x v="0"/>
    <x v="1081"/>
    <x v="0"/>
    <x v="1"/>
    <x v="4"/>
    <x v="0"/>
  </r>
  <r>
    <x v="1494"/>
    <x v="2465"/>
    <x v="5"/>
    <x v="5"/>
    <x v="2"/>
    <x v="0"/>
    <x v="2"/>
    <x v="22"/>
    <x v="0"/>
    <x v="2"/>
    <x v="3"/>
    <x v="1"/>
  </r>
  <r>
    <x v="1857"/>
    <x v="2466"/>
    <x v="5"/>
    <x v="1"/>
    <x v="2"/>
    <x v="2"/>
    <x v="2"/>
    <x v="331"/>
    <x v="0"/>
    <x v="2"/>
    <x v="0"/>
    <x v="1"/>
  </r>
  <r>
    <x v="610"/>
    <x v="2467"/>
    <x v="5"/>
    <x v="5"/>
    <x v="2"/>
    <x v="2"/>
    <x v="2"/>
    <x v="40"/>
    <x v="1"/>
    <x v="3"/>
    <x v="5"/>
    <x v="1"/>
  </r>
  <r>
    <x v="2048"/>
    <x v="2468"/>
    <x v="5"/>
    <x v="3"/>
    <x v="2"/>
    <x v="0"/>
    <x v="2"/>
    <x v="628"/>
    <x v="0"/>
    <x v="2"/>
    <x v="2"/>
    <x v="1"/>
  </r>
  <r>
    <x v="145"/>
    <x v="2469"/>
    <x v="5"/>
    <x v="5"/>
    <x v="1"/>
    <x v="0"/>
    <x v="1"/>
    <x v="42"/>
    <x v="1"/>
    <x v="2"/>
    <x v="0"/>
    <x v="1"/>
  </r>
  <r>
    <x v="1265"/>
    <x v="2470"/>
    <x v="5"/>
    <x v="2"/>
    <x v="2"/>
    <x v="0"/>
    <x v="2"/>
    <x v="1373"/>
    <x v="0"/>
    <x v="2"/>
    <x v="3"/>
    <x v="0"/>
  </r>
  <r>
    <x v="2070"/>
    <x v="2471"/>
    <x v="5"/>
    <x v="6"/>
    <x v="2"/>
    <x v="1"/>
    <x v="2"/>
    <x v="629"/>
    <x v="0"/>
    <x v="2"/>
    <x v="3"/>
    <x v="1"/>
  </r>
  <r>
    <x v="292"/>
    <x v="2472"/>
    <x v="5"/>
    <x v="6"/>
    <x v="1"/>
    <x v="2"/>
    <x v="1"/>
    <x v="89"/>
    <x v="0"/>
    <x v="3"/>
    <x v="5"/>
    <x v="1"/>
  </r>
  <r>
    <x v="979"/>
    <x v="2473"/>
    <x v="5"/>
    <x v="5"/>
    <x v="3"/>
    <x v="0"/>
    <x v="3"/>
    <x v="241"/>
    <x v="1"/>
    <x v="3"/>
    <x v="0"/>
    <x v="1"/>
  </r>
  <r>
    <x v="231"/>
    <x v="2474"/>
    <x v="5"/>
    <x v="3"/>
    <x v="3"/>
    <x v="0"/>
    <x v="3"/>
    <x v="535"/>
    <x v="0"/>
    <x v="1"/>
    <x v="2"/>
    <x v="1"/>
  </r>
  <r>
    <x v="2134"/>
    <x v="2475"/>
    <x v="5"/>
    <x v="6"/>
    <x v="3"/>
    <x v="0"/>
    <x v="3"/>
    <x v="1252"/>
    <x v="1"/>
    <x v="2"/>
    <x v="4"/>
    <x v="1"/>
  </r>
  <r>
    <x v="2228"/>
    <x v="2476"/>
    <x v="5"/>
    <x v="2"/>
    <x v="2"/>
    <x v="3"/>
    <x v="2"/>
    <x v="843"/>
    <x v="0"/>
    <x v="2"/>
    <x v="5"/>
    <x v="1"/>
  </r>
  <r>
    <x v="863"/>
    <x v="2477"/>
    <x v="5"/>
    <x v="5"/>
    <x v="2"/>
    <x v="1"/>
    <x v="2"/>
    <x v="5"/>
    <x v="1"/>
    <x v="3"/>
    <x v="1"/>
    <x v="1"/>
  </r>
  <r>
    <x v="2451"/>
    <x v="2478"/>
    <x v="5"/>
    <x v="6"/>
    <x v="2"/>
    <x v="2"/>
    <x v="2"/>
    <x v="344"/>
    <x v="1"/>
    <x v="2"/>
    <x v="1"/>
    <x v="1"/>
  </r>
  <r>
    <x v="2482"/>
    <x v="2479"/>
    <x v="5"/>
    <x v="2"/>
    <x v="2"/>
    <x v="1"/>
    <x v="2"/>
    <x v="1108"/>
    <x v="0"/>
    <x v="2"/>
    <x v="4"/>
    <x v="1"/>
  </r>
  <r>
    <x v="818"/>
    <x v="2480"/>
    <x v="5"/>
    <x v="5"/>
    <x v="1"/>
    <x v="0"/>
    <x v="1"/>
    <x v="57"/>
    <x v="0"/>
    <x v="2"/>
    <x v="3"/>
    <x v="1"/>
  </r>
  <r>
    <x v="1405"/>
    <x v="2481"/>
    <x v="5"/>
    <x v="6"/>
    <x v="2"/>
    <x v="1"/>
    <x v="2"/>
    <x v="153"/>
    <x v="0"/>
    <x v="2"/>
    <x v="5"/>
    <x v="1"/>
  </r>
  <r>
    <x v="32"/>
    <x v="2482"/>
    <x v="5"/>
    <x v="5"/>
    <x v="2"/>
    <x v="1"/>
    <x v="2"/>
    <x v="46"/>
    <x v="1"/>
    <x v="2"/>
    <x v="1"/>
    <x v="1"/>
  </r>
  <r>
    <x v="79"/>
    <x v="2483"/>
    <x v="5"/>
    <x v="3"/>
    <x v="3"/>
    <x v="1"/>
    <x v="3"/>
    <x v="796"/>
    <x v="1"/>
    <x v="3"/>
    <x v="4"/>
    <x v="1"/>
  </r>
  <r>
    <x v="715"/>
    <x v="2484"/>
    <x v="5"/>
    <x v="2"/>
    <x v="2"/>
    <x v="1"/>
    <x v="2"/>
    <x v="1268"/>
    <x v="1"/>
    <x v="2"/>
    <x v="4"/>
    <x v="1"/>
  </r>
  <r>
    <x v="1876"/>
    <x v="2485"/>
    <x v="5"/>
    <x v="4"/>
    <x v="2"/>
    <x v="2"/>
    <x v="2"/>
    <x v="1430"/>
    <x v="0"/>
    <x v="1"/>
    <x v="4"/>
    <x v="0"/>
  </r>
  <r>
    <x v="278"/>
    <x v="2486"/>
    <x v="5"/>
    <x v="0"/>
    <x v="1"/>
    <x v="1"/>
    <x v="1"/>
    <x v="1156"/>
    <x v="0"/>
    <x v="1"/>
    <x v="5"/>
    <x v="0"/>
  </r>
  <r>
    <x v="1326"/>
    <x v="2487"/>
    <x v="5"/>
    <x v="3"/>
    <x v="3"/>
    <x v="0"/>
    <x v="3"/>
    <x v="793"/>
    <x v="0"/>
    <x v="3"/>
    <x v="4"/>
    <x v="1"/>
  </r>
  <r>
    <x v="409"/>
    <x v="2488"/>
    <x v="5"/>
    <x v="0"/>
    <x v="3"/>
    <x v="2"/>
    <x v="3"/>
    <x v="1231"/>
    <x v="0"/>
    <x v="2"/>
    <x v="0"/>
    <x v="1"/>
  </r>
  <r>
    <x v="809"/>
    <x v="2489"/>
    <x v="5"/>
    <x v="5"/>
    <x v="2"/>
    <x v="0"/>
    <x v="2"/>
    <x v="40"/>
    <x v="1"/>
    <x v="2"/>
    <x v="4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200">
  <r>
    <x v="650"/>
    <x v="3"/>
    <x v="701"/>
    <x v="599"/>
    <x v="849"/>
    <x v="849"/>
    <x v="378"/>
    <x v="0"/>
    <x v="1"/>
    <x v="1"/>
    <x v="409"/>
    <x v="1194"/>
    <x v="2"/>
    <x v="173"/>
    <x v="314"/>
    <x v="893"/>
    <x v="0"/>
    <x v="1193"/>
  </r>
  <r>
    <x v="1072"/>
    <x v="3"/>
    <x v="595"/>
    <x v="741"/>
    <x v="846"/>
    <x v="846"/>
    <x v="157"/>
    <x v="0"/>
    <x v="0"/>
    <x v="0"/>
    <x v="392"/>
    <x v="1193"/>
    <x v="2"/>
    <x v="161"/>
    <x v="299"/>
    <x v="319"/>
    <x v="0"/>
    <x v="1169"/>
  </r>
  <r>
    <x v="503"/>
    <x v="2"/>
    <x v="909"/>
    <x v="980"/>
    <x v="832"/>
    <x v="832"/>
    <x v="375"/>
    <x v="0"/>
    <x v="1"/>
    <x v="0"/>
    <x v="381"/>
    <x v="1192"/>
    <x v="2"/>
    <x v="163"/>
    <x v="287"/>
    <x v="548"/>
    <x v="0"/>
    <x v="1177"/>
  </r>
  <r>
    <x v="696"/>
    <x v="2"/>
    <x v="468"/>
    <x v="515"/>
    <x v="847"/>
    <x v="847"/>
    <x v="508"/>
    <x v="0"/>
    <x v="2"/>
    <x v="0"/>
    <x v="408"/>
    <x v="1191"/>
    <x v="2"/>
    <x v="172"/>
    <x v="313"/>
    <x v="1106"/>
    <x v="1"/>
    <x v="1191"/>
  </r>
  <r>
    <x v="814"/>
    <x v="5"/>
    <x v="523"/>
    <x v="636"/>
    <x v="845"/>
    <x v="845"/>
    <x v="54"/>
    <x v="0"/>
    <x v="0"/>
    <x v="0"/>
    <x v="399"/>
    <x v="1190"/>
    <x v="2"/>
    <x v="144"/>
    <x v="292"/>
    <x v="630"/>
    <x v="0"/>
    <x v="1180"/>
  </r>
  <r>
    <x v="111"/>
    <x v="3"/>
    <x v="642"/>
    <x v="723"/>
    <x v="843"/>
    <x v="843"/>
    <x v="187"/>
    <x v="0"/>
    <x v="1"/>
    <x v="1"/>
    <x v="363"/>
    <x v="1189"/>
    <x v="2"/>
    <x v="165"/>
    <x v="304"/>
    <x v="164"/>
    <x v="2"/>
    <x v="1150"/>
  </r>
  <r>
    <x v="1125"/>
    <x v="2"/>
    <x v="860"/>
    <x v="757"/>
    <x v="841"/>
    <x v="841"/>
    <x v="54"/>
    <x v="0"/>
    <x v="0"/>
    <x v="1"/>
    <x v="386"/>
    <x v="1188"/>
    <x v="2"/>
    <x v="145"/>
    <x v="302"/>
    <x v="370"/>
    <x v="0"/>
    <x v="1175"/>
  </r>
  <r>
    <x v="357"/>
    <x v="4"/>
    <x v="1159"/>
    <x v="1181"/>
    <x v="768"/>
    <x v="768"/>
    <x v="274"/>
    <x v="0"/>
    <x v="1"/>
    <x v="0"/>
    <x v="317"/>
    <x v="1187"/>
    <x v="2"/>
    <x v="93"/>
    <x v="193"/>
    <x v="765"/>
    <x v="0"/>
    <x v="1186"/>
  </r>
  <r>
    <x v="215"/>
    <x v="5"/>
    <x v="435"/>
    <x v="351"/>
    <x v="848"/>
    <x v="848"/>
    <x v="196"/>
    <x v="0"/>
    <x v="1"/>
    <x v="0"/>
    <x v="393"/>
    <x v="1186"/>
    <x v="2"/>
    <x v="170"/>
    <x v="311"/>
    <x v="167"/>
    <x v="0"/>
    <x v="1160"/>
  </r>
  <r>
    <x v="670"/>
    <x v="2"/>
    <x v="1080"/>
    <x v="1112"/>
    <x v="811"/>
    <x v="811"/>
    <x v="206"/>
    <x v="0"/>
    <x v="1"/>
    <x v="2"/>
    <x v="371"/>
    <x v="1185"/>
    <x v="2"/>
    <x v="138"/>
    <x v="277"/>
    <x v="790"/>
    <x v="0"/>
    <x v="1185"/>
  </r>
  <r>
    <x v="733"/>
    <x v="3"/>
    <x v="722"/>
    <x v="788"/>
    <x v="835"/>
    <x v="835"/>
    <x v="519"/>
    <x v="0"/>
    <x v="2"/>
    <x v="2"/>
    <x v="406"/>
    <x v="1184"/>
    <x v="2"/>
    <x v="171"/>
    <x v="312"/>
    <x v="1083"/>
    <x v="1"/>
    <x v="1190"/>
  </r>
  <r>
    <x v="116"/>
    <x v="1"/>
    <x v="776"/>
    <x v="692"/>
    <x v="839"/>
    <x v="839"/>
    <x v="359"/>
    <x v="0"/>
    <x v="1"/>
    <x v="1"/>
    <x v="362"/>
    <x v="1183"/>
    <x v="2"/>
    <x v="168"/>
    <x v="305"/>
    <x v="221"/>
    <x v="2"/>
    <x v="1157"/>
  </r>
  <r>
    <x v="1087"/>
    <x v="1"/>
    <x v="793"/>
    <x v="873"/>
    <x v="827"/>
    <x v="827"/>
    <x v="428"/>
    <x v="0"/>
    <x v="1"/>
    <x v="1"/>
    <x v="384"/>
    <x v="1182"/>
    <x v="2"/>
    <x v="166"/>
    <x v="301"/>
    <x v="632"/>
    <x v="0"/>
    <x v="1173"/>
  </r>
  <r>
    <x v="874"/>
    <x v="2"/>
    <x v="800"/>
    <x v="811"/>
    <x v="833"/>
    <x v="833"/>
    <x v="195"/>
    <x v="0"/>
    <x v="1"/>
    <x v="2"/>
    <x v="407"/>
    <x v="1181"/>
    <x v="2"/>
    <x v="159"/>
    <x v="303"/>
    <x v="1132"/>
    <x v="1"/>
    <x v="1192"/>
  </r>
  <r>
    <x v="352"/>
    <x v="4"/>
    <x v="1083"/>
    <x v="1051"/>
    <x v="816"/>
    <x v="816"/>
    <x v="431"/>
    <x v="0"/>
    <x v="1"/>
    <x v="0"/>
    <x v="259"/>
    <x v="1180"/>
    <x v="2"/>
    <x v="153"/>
    <x v="272"/>
    <x v="54"/>
    <x v="2"/>
    <x v="1116"/>
  </r>
  <r>
    <x v="526"/>
    <x v="1"/>
    <x v="984"/>
    <x v="1035"/>
    <x v="817"/>
    <x v="817"/>
    <x v="360"/>
    <x v="0"/>
    <x v="1"/>
    <x v="2"/>
    <x v="338"/>
    <x v="1179"/>
    <x v="2"/>
    <x v="160"/>
    <x v="294"/>
    <x v="391"/>
    <x v="2"/>
    <x v="1159"/>
  </r>
  <r>
    <x v="774"/>
    <x v="3"/>
    <x v="1039"/>
    <x v="1004"/>
    <x v="815"/>
    <x v="815"/>
    <x v="174"/>
    <x v="0"/>
    <x v="1"/>
    <x v="1"/>
    <x v="354"/>
    <x v="1178"/>
    <x v="2"/>
    <x v="135"/>
    <x v="273"/>
    <x v="533"/>
    <x v="0"/>
    <x v="1172"/>
  </r>
  <r>
    <x v="712"/>
    <x v="3"/>
    <x v="656"/>
    <x v="746"/>
    <x v="831"/>
    <x v="831"/>
    <x v="214"/>
    <x v="0"/>
    <x v="1"/>
    <x v="1"/>
    <x v="358"/>
    <x v="1177"/>
    <x v="2"/>
    <x v="154"/>
    <x v="290"/>
    <x v="313"/>
    <x v="0"/>
    <x v="1142"/>
  </r>
  <r>
    <x v="226"/>
    <x v="0"/>
    <x v="831"/>
    <x v="717"/>
    <x v="824"/>
    <x v="824"/>
    <x v="160"/>
    <x v="0"/>
    <x v="0"/>
    <x v="2"/>
    <x v="390"/>
    <x v="1176"/>
    <x v="2"/>
    <x v="149"/>
    <x v="295"/>
    <x v="770"/>
    <x v="0"/>
    <x v="1178"/>
  </r>
  <r>
    <x v="1119"/>
    <x v="4"/>
    <x v="455"/>
    <x v="474"/>
    <x v="838"/>
    <x v="838"/>
    <x v="43"/>
    <x v="0"/>
    <x v="0"/>
    <x v="1"/>
    <x v="382"/>
    <x v="1175"/>
    <x v="2"/>
    <x v="137"/>
    <x v="293"/>
    <x v="449"/>
    <x v="0"/>
    <x v="1151"/>
  </r>
  <r>
    <x v="678"/>
    <x v="4"/>
    <x v="1143"/>
    <x v="1172"/>
    <x v="729"/>
    <x v="729"/>
    <x v="168"/>
    <x v="0"/>
    <x v="0"/>
    <x v="2"/>
    <x v="231"/>
    <x v="1174"/>
    <x v="2"/>
    <x v="82"/>
    <x v="219"/>
    <x v="462"/>
    <x v="0"/>
    <x v="1133"/>
  </r>
  <r>
    <x v="941"/>
    <x v="5"/>
    <x v="390"/>
    <x v="283"/>
    <x v="844"/>
    <x v="844"/>
    <x v="76"/>
    <x v="0"/>
    <x v="0"/>
    <x v="2"/>
    <x v="398"/>
    <x v="1173"/>
    <x v="2"/>
    <x v="156"/>
    <x v="310"/>
    <x v="715"/>
    <x v="0"/>
    <x v="1170"/>
  </r>
  <r>
    <x v="164"/>
    <x v="3"/>
    <x v="729"/>
    <x v="855"/>
    <x v="812"/>
    <x v="812"/>
    <x v="139"/>
    <x v="0"/>
    <x v="0"/>
    <x v="2"/>
    <x v="247"/>
    <x v="1172"/>
    <x v="2"/>
    <x v="133"/>
    <x v="276"/>
    <x v="57"/>
    <x v="2"/>
    <x v="1032"/>
  </r>
  <r>
    <x v="399"/>
    <x v="1"/>
    <x v="946"/>
    <x v="933"/>
    <x v="808"/>
    <x v="808"/>
    <x v="373"/>
    <x v="0"/>
    <x v="1"/>
    <x v="2"/>
    <x v="401"/>
    <x v="1171"/>
    <x v="2"/>
    <x v="153"/>
    <x v="282"/>
    <x v="1113"/>
    <x v="1"/>
    <x v="1189"/>
  </r>
  <r>
    <x v="601"/>
    <x v="4"/>
    <x v="1089"/>
    <x v="1046"/>
    <x v="793"/>
    <x v="793"/>
    <x v="38"/>
    <x v="0"/>
    <x v="0"/>
    <x v="1"/>
    <x v="283"/>
    <x v="1170"/>
    <x v="2"/>
    <x v="80"/>
    <x v="240"/>
    <x v="307"/>
    <x v="0"/>
    <x v="1139"/>
  </r>
  <r>
    <x v="83"/>
    <x v="0"/>
    <x v="976"/>
    <x v="1060"/>
    <x v="792"/>
    <x v="792"/>
    <x v="146"/>
    <x v="0"/>
    <x v="0"/>
    <x v="1"/>
    <x v="297"/>
    <x v="1169"/>
    <x v="2"/>
    <x v="109"/>
    <x v="248"/>
    <x v="432"/>
    <x v="0"/>
    <x v="1120"/>
  </r>
  <r>
    <x v="301"/>
    <x v="4"/>
    <x v="1037"/>
    <x v="994"/>
    <x v="799"/>
    <x v="799"/>
    <x v="467"/>
    <x v="0"/>
    <x v="1"/>
    <x v="1"/>
    <x v="307"/>
    <x v="1168"/>
    <x v="2"/>
    <x v="146"/>
    <x v="270"/>
    <x v="453"/>
    <x v="0"/>
    <x v="1148"/>
  </r>
  <r>
    <x v="306"/>
    <x v="0"/>
    <x v="1157"/>
    <x v="1177"/>
    <x v="695"/>
    <x v="695"/>
    <x v="413"/>
    <x v="0"/>
    <x v="1"/>
    <x v="1"/>
    <x v="200"/>
    <x v="1167"/>
    <x v="2"/>
    <x v="99"/>
    <x v="188"/>
    <x v="414"/>
    <x v="0"/>
    <x v="1135"/>
  </r>
  <r>
    <x v="827"/>
    <x v="3"/>
    <x v="1114"/>
    <x v="1145"/>
    <x v="751"/>
    <x v="751"/>
    <x v="324"/>
    <x v="0"/>
    <x v="1"/>
    <x v="1"/>
    <x v="309"/>
    <x v="1166"/>
    <x v="2"/>
    <x v="108"/>
    <x v="221"/>
    <x v="820"/>
    <x v="0"/>
    <x v="1161"/>
  </r>
  <r>
    <x v="1032"/>
    <x v="4"/>
    <x v="394"/>
    <x v="397"/>
    <x v="834"/>
    <x v="834"/>
    <x v="359"/>
    <x v="0"/>
    <x v="1"/>
    <x v="2"/>
    <x v="405"/>
    <x v="1165"/>
    <x v="2"/>
    <x v="167"/>
    <x v="307"/>
    <x v="994"/>
    <x v="0"/>
    <x v="1182"/>
  </r>
  <r>
    <x v="46"/>
    <x v="4"/>
    <x v="1026"/>
    <x v="1060"/>
    <x v="782"/>
    <x v="782"/>
    <x v="499"/>
    <x v="0"/>
    <x v="2"/>
    <x v="0"/>
    <x v="367"/>
    <x v="1164"/>
    <x v="2"/>
    <x v="132"/>
    <x v="234"/>
    <x v="990"/>
    <x v="0"/>
    <x v="1176"/>
  </r>
  <r>
    <x v="961"/>
    <x v="1"/>
    <x v="913"/>
    <x v="999"/>
    <x v="790"/>
    <x v="790"/>
    <x v="62"/>
    <x v="0"/>
    <x v="0"/>
    <x v="2"/>
    <x v="396"/>
    <x v="1163"/>
    <x v="2"/>
    <x v="91"/>
    <x v="258"/>
    <x v="1118"/>
    <x v="1"/>
    <x v="1188"/>
  </r>
  <r>
    <x v="833"/>
    <x v="1"/>
    <x v="938"/>
    <x v="891"/>
    <x v="804"/>
    <x v="804"/>
    <x v="229"/>
    <x v="0"/>
    <x v="1"/>
    <x v="1"/>
    <x v="346"/>
    <x v="1162"/>
    <x v="2"/>
    <x v="125"/>
    <x v="263"/>
    <x v="725"/>
    <x v="0"/>
    <x v="1158"/>
  </r>
  <r>
    <x v="668"/>
    <x v="4"/>
    <x v="773"/>
    <x v="914"/>
    <x v="797"/>
    <x v="797"/>
    <x v="53"/>
    <x v="0"/>
    <x v="0"/>
    <x v="0"/>
    <x v="329"/>
    <x v="1161"/>
    <x v="2"/>
    <x v="73"/>
    <x v="211"/>
    <x v="629"/>
    <x v="0"/>
    <x v="1129"/>
  </r>
  <r>
    <x v="79"/>
    <x v="3"/>
    <x v="1133"/>
    <x v="1164"/>
    <x v="708"/>
    <x v="708"/>
    <x v="196"/>
    <x v="0"/>
    <x v="1"/>
    <x v="2"/>
    <x v="348"/>
    <x v="1160"/>
    <x v="2"/>
    <x v="76"/>
    <x v="203"/>
    <x v="1085"/>
    <x v="1"/>
    <x v="1183"/>
  </r>
  <r>
    <x v="751"/>
    <x v="0"/>
    <x v="980"/>
    <x v="892"/>
    <x v="796"/>
    <x v="796"/>
    <x v="237"/>
    <x v="0"/>
    <x v="1"/>
    <x v="2"/>
    <x v="350"/>
    <x v="1159"/>
    <x v="2"/>
    <x v="130"/>
    <x v="271"/>
    <x v="761"/>
    <x v="0"/>
    <x v="1162"/>
  </r>
  <r>
    <x v="69"/>
    <x v="2"/>
    <x v="936"/>
    <x v="1044"/>
    <x v="775"/>
    <x v="775"/>
    <x v="383"/>
    <x v="0"/>
    <x v="1"/>
    <x v="2"/>
    <x v="387"/>
    <x v="1158"/>
    <x v="2"/>
    <x v="134"/>
    <x v="266"/>
    <x v="1095"/>
    <x v="1"/>
    <x v="1184"/>
  </r>
  <r>
    <x v="311"/>
    <x v="5"/>
    <x v="848"/>
    <x v="754"/>
    <x v="809"/>
    <x v="809"/>
    <x v="364"/>
    <x v="0"/>
    <x v="1"/>
    <x v="0"/>
    <x v="323"/>
    <x v="1157"/>
    <x v="2"/>
    <x v="136"/>
    <x v="257"/>
    <x v="439"/>
    <x v="0"/>
    <x v="1126"/>
  </r>
  <r>
    <x v="293"/>
    <x v="2"/>
    <x v="1067"/>
    <x v="1071"/>
    <x v="761"/>
    <x v="761"/>
    <x v="21"/>
    <x v="0"/>
    <x v="0"/>
    <x v="0"/>
    <x v="275"/>
    <x v="1156"/>
    <x v="2"/>
    <x v="46"/>
    <x v="160"/>
    <x v="511"/>
    <x v="0"/>
    <x v="1125"/>
  </r>
  <r>
    <x v="1128"/>
    <x v="3"/>
    <x v="1078"/>
    <x v="1107"/>
    <x v="748"/>
    <x v="748"/>
    <x v="212"/>
    <x v="0"/>
    <x v="1"/>
    <x v="2"/>
    <x v="213"/>
    <x v="1155"/>
    <x v="2"/>
    <x v="98"/>
    <x v="231"/>
    <x v="264"/>
    <x v="2"/>
    <x v="1081"/>
  </r>
  <r>
    <x v="426"/>
    <x v="1"/>
    <x v="943"/>
    <x v="1039"/>
    <x v="771"/>
    <x v="771"/>
    <x v="182"/>
    <x v="0"/>
    <x v="1"/>
    <x v="1"/>
    <x v="233"/>
    <x v="1154"/>
    <x v="2"/>
    <x v="98"/>
    <x v="226"/>
    <x v="241"/>
    <x v="2"/>
    <x v="1051"/>
  </r>
  <r>
    <x v="1142"/>
    <x v="4"/>
    <x v="978"/>
    <x v="1029"/>
    <x v="773"/>
    <x v="773"/>
    <x v="104"/>
    <x v="0"/>
    <x v="0"/>
    <x v="0"/>
    <x v="244"/>
    <x v="1153"/>
    <x v="2"/>
    <x v="64"/>
    <x v="178"/>
    <x v="282"/>
    <x v="0"/>
    <x v="1076"/>
  </r>
  <r>
    <x v="446"/>
    <x v="4"/>
    <x v="889"/>
    <x v="922"/>
    <x v="788"/>
    <x v="788"/>
    <x v="206"/>
    <x v="0"/>
    <x v="1"/>
    <x v="1"/>
    <x v="280"/>
    <x v="1152"/>
    <x v="2"/>
    <x v="114"/>
    <x v="247"/>
    <x v="357"/>
    <x v="0"/>
    <x v="1096"/>
  </r>
  <r>
    <x v="568"/>
    <x v="4"/>
    <x v="540"/>
    <x v="532"/>
    <x v="814"/>
    <x v="814"/>
    <x v="424"/>
    <x v="0"/>
    <x v="1"/>
    <x v="1"/>
    <x v="355"/>
    <x v="1151"/>
    <x v="2"/>
    <x v="157"/>
    <x v="284"/>
    <x v="585"/>
    <x v="0"/>
    <x v="1123"/>
  </r>
  <r>
    <x v="587"/>
    <x v="3"/>
    <x v="567"/>
    <x v="519"/>
    <x v="813"/>
    <x v="813"/>
    <x v="73"/>
    <x v="0"/>
    <x v="0"/>
    <x v="1"/>
    <x v="360"/>
    <x v="1150"/>
    <x v="2"/>
    <x v="116"/>
    <x v="269"/>
    <x v="625"/>
    <x v="0"/>
    <x v="1136"/>
  </r>
  <r>
    <x v="594"/>
    <x v="2"/>
    <x v="1038"/>
    <x v="1063"/>
    <x v="752"/>
    <x v="752"/>
    <x v="45"/>
    <x v="0"/>
    <x v="0"/>
    <x v="2"/>
    <x v="331"/>
    <x v="1149"/>
    <x v="2"/>
    <x v="63"/>
    <x v="223"/>
    <x v="945"/>
    <x v="0"/>
    <x v="1163"/>
  </r>
  <r>
    <x v="27"/>
    <x v="5"/>
    <x v="361"/>
    <x v="344"/>
    <x v="822"/>
    <x v="822"/>
    <x v="143"/>
    <x v="0"/>
    <x v="0"/>
    <x v="1"/>
    <x v="378"/>
    <x v="1148"/>
    <x v="2"/>
    <x v="139"/>
    <x v="280"/>
    <x v="666"/>
    <x v="0"/>
    <x v="1132"/>
  </r>
  <r>
    <x v="183"/>
    <x v="0"/>
    <x v="290"/>
    <x v="284"/>
    <x v="826"/>
    <x v="826"/>
    <x v="42"/>
    <x v="0"/>
    <x v="0"/>
    <x v="3"/>
    <x v="403"/>
    <x v="1147"/>
    <x v="2"/>
    <x v="141"/>
    <x v="306"/>
    <x v="1034"/>
    <x v="0"/>
    <x v="1174"/>
  </r>
  <r>
    <x v="225"/>
    <x v="1"/>
    <x v="939"/>
    <x v="1043"/>
    <x v="757"/>
    <x v="757"/>
    <x v="184"/>
    <x v="0"/>
    <x v="1"/>
    <x v="1"/>
    <x v="284"/>
    <x v="1146"/>
    <x v="2"/>
    <x v="87"/>
    <x v="212"/>
    <x v="651"/>
    <x v="0"/>
    <x v="1103"/>
  </r>
  <r>
    <x v="232"/>
    <x v="4"/>
    <x v="1066"/>
    <x v="1101"/>
    <x v="724"/>
    <x v="724"/>
    <x v="84"/>
    <x v="0"/>
    <x v="0"/>
    <x v="0"/>
    <x v="113"/>
    <x v="1145"/>
    <x v="2"/>
    <x v="43"/>
    <x v="136"/>
    <x v="28"/>
    <x v="2"/>
    <x v="970"/>
  </r>
  <r>
    <x v="1139"/>
    <x v="1"/>
    <x v="1125"/>
    <x v="1130"/>
    <x v="710"/>
    <x v="710"/>
    <x v="373"/>
    <x v="0"/>
    <x v="1"/>
    <x v="2"/>
    <x v="368"/>
    <x v="1144"/>
    <x v="2"/>
    <x v="111"/>
    <x v="223"/>
    <x v="1122"/>
    <x v="1"/>
    <x v="1187"/>
  </r>
  <r>
    <x v="602"/>
    <x v="0"/>
    <x v="83"/>
    <x v="129"/>
    <x v="837"/>
    <x v="837"/>
    <x v="203"/>
    <x v="0"/>
    <x v="1"/>
    <x v="1"/>
    <x v="385"/>
    <x v="1143"/>
    <x v="2"/>
    <x v="158"/>
    <x v="300"/>
    <x v="502"/>
    <x v="0"/>
    <x v="1082"/>
  </r>
  <r>
    <x v="859"/>
    <x v="1"/>
    <x v="968"/>
    <x v="1058"/>
    <x v="743"/>
    <x v="743"/>
    <x v="210"/>
    <x v="0"/>
    <x v="1"/>
    <x v="1"/>
    <x v="263"/>
    <x v="1142"/>
    <x v="2"/>
    <x v="84"/>
    <x v="204"/>
    <x v="567"/>
    <x v="0"/>
    <x v="1090"/>
  </r>
  <r>
    <x v="921"/>
    <x v="0"/>
    <x v="1123"/>
    <x v="1103"/>
    <x v="715"/>
    <x v="715"/>
    <x v="187"/>
    <x v="0"/>
    <x v="1"/>
    <x v="2"/>
    <x v="326"/>
    <x v="1141"/>
    <x v="2"/>
    <x v="79"/>
    <x v="210"/>
    <x v="996"/>
    <x v="0"/>
    <x v="1171"/>
  </r>
  <r>
    <x v="1160"/>
    <x v="2"/>
    <x v="171"/>
    <x v="127"/>
    <x v="836"/>
    <x v="836"/>
    <x v="134"/>
    <x v="0"/>
    <x v="0"/>
    <x v="1"/>
    <x v="332"/>
    <x v="1140"/>
    <x v="2"/>
    <x v="152"/>
    <x v="296"/>
    <x v="120"/>
    <x v="2"/>
    <x v="1031"/>
  </r>
  <r>
    <x v="9"/>
    <x v="4"/>
    <x v="875"/>
    <x v="874"/>
    <x v="776"/>
    <x v="776"/>
    <x v="190"/>
    <x v="0"/>
    <x v="1"/>
    <x v="0"/>
    <x v="234"/>
    <x v="1139"/>
    <x v="2"/>
    <x v="87"/>
    <x v="193"/>
    <x v="209"/>
    <x v="0"/>
    <x v="1043"/>
  </r>
  <r>
    <x v="636"/>
    <x v="4"/>
    <x v="1149"/>
    <x v="1149"/>
    <x v="669"/>
    <x v="669"/>
    <x v="406"/>
    <x v="0"/>
    <x v="1"/>
    <x v="2"/>
    <x v="190"/>
    <x v="1138"/>
    <x v="2"/>
    <x v="99"/>
    <x v="200"/>
    <x v="465"/>
    <x v="2"/>
    <x v="1102"/>
  </r>
  <r>
    <x v="1090"/>
    <x v="5"/>
    <x v="699"/>
    <x v="604"/>
    <x v="803"/>
    <x v="803"/>
    <x v="3"/>
    <x v="0"/>
    <x v="0"/>
    <x v="2"/>
    <x v="304"/>
    <x v="1137"/>
    <x v="2"/>
    <x v="86"/>
    <x v="265"/>
    <x v="377"/>
    <x v="0"/>
    <x v="1088"/>
  </r>
  <r>
    <x v="1122"/>
    <x v="3"/>
    <x v="201"/>
    <x v="220"/>
    <x v="825"/>
    <x v="825"/>
    <x v="43"/>
    <x v="0"/>
    <x v="0"/>
    <x v="2"/>
    <x v="391"/>
    <x v="1136"/>
    <x v="2"/>
    <x v="132"/>
    <x v="291"/>
    <x v="775"/>
    <x v="0"/>
    <x v="1124"/>
  </r>
  <r>
    <x v="549"/>
    <x v="5"/>
    <x v="988"/>
    <x v="1037"/>
    <x v="732"/>
    <x v="732"/>
    <x v="69"/>
    <x v="0"/>
    <x v="0"/>
    <x v="1"/>
    <x v="278"/>
    <x v="1135"/>
    <x v="2"/>
    <x v="53"/>
    <x v="180"/>
    <x v="699"/>
    <x v="0"/>
    <x v="1105"/>
  </r>
  <r>
    <x v="846"/>
    <x v="4"/>
    <x v="248"/>
    <x v="156"/>
    <x v="829"/>
    <x v="829"/>
    <x v="160"/>
    <x v="0"/>
    <x v="0"/>
    <x v="1"/>
    <x v="394"/>
    <x v="1134"/>
    <x v="2"/>
    <x v="147"/>
    <x v="288"/>
    <x v="804"/>
    <x v="0"/>
    <x v="1146"/>
  </r>
  <r>
    <x v="1117"/>
    <x v="2"/>
    <x v="1117"/>
    <x v="1126"/>
    <x v="687"/>
    <x v="687"/>
    <x v="57"/>
    <x v="0"/>
    <x v="0"/>
    <x v="1"/>
    <x v="313"/>
    <x v="1133"/>
    <x v="2"/>
    <x v="38"/>
    <x v="145"/>
    <x v="1022"/>
    <x v="0"/>
    <x v="1165"/>
  </r>
  <r>
    <x v="528"/>
    <x v="5"/>
    <x v="761"/>
    <x v="789"/>
    <x v="779"/>
    <x v="779"/>
    <x v="163"/>
    <x v="0"/>
    <x v="0"/>
    <x v="1"/>
    <x v="174"/>
    <x v="1132"/>
    <x v="2"/>
    <x v="101"/>
    <x v="232"/>
    <x v="42"/>
    <x v="2"/>
    <x v="956"/>
  </r>
  <r>
    <x v="892"/>
    <x v="3"/>
    <x v="1077"/>
    <x v="1079"/>
    <x v="713"/>
    <x v="713"/>
    <x v="365"/>
    <x v="0"/>
    <x v="1"/>
    <x v="2"/>
    <x v="300"/>
    <x v="1131"/>
    <x v="2"/>
    <x v="112"/>
    <x v="224"/>
    <x v="905"/>
    <x v="0"/>
    <x v="1149"/>
  </r>
  <r>
    <x v="410"/>
    <x v="3"/>
    <x v="1049"/>
    <x v="1008"/>
    <x v="741"/>
    <x v="741"/>
    <x v="380"/>
    <x v="0"/>
    <x v="1"/>
    <x v="3"/>
    <x v="342"/>
    <x v="1130"/>
    <x v="2"/>
    <x v="131"/>
    <x v="267"/>
    <x v="1013"/>
    <x v="0"/>
    <x v="1168"/>
  </r>
  <r>
    <x v="927"/>
    <x v="2"/>
    <x v="696"/>
    <x v="738"/>
    <x v="786"/>
    <x v="786"/>
    <x v="389"/>
    <x v="0"/>
    <x v="1"/>
    <x v="1"/>
    <x v="333"/>
    <x v="1129"/>
    <x v="2"/>
    <x v="133"/>
    <x v="256"/>
    <x v="792"/>
    <x v="0"/>
    <x v="1119"/>
  </r>
  <r>
    <x v="295"/>
    <x v="5"/>
    <x v="239"/>
    <x v="268"/>
    <x v="821"/>
    <x v="821"/>
    <x v="362"/>
    <x v="0"/>
    <x v="1"/>
    <x v="2"/>
    <x v="364"/>
    <x v="1128"/>
    <x v="2"/>
    <x v="164"/>
    <x v="298"/>
    <x v="586"/>
    <x v="0"/>
    <x v="1092"/>
  </r>
  <r>
    <x v="935"/>
    <x v="5"/>
    <x v="868"/>
    <x v="862"/>
    <x v="760"/>
    <x v="760"/>
    <x v="296"/>
    <x v="0"/>
    <x v="1"/>
    <x v="0"/>
    <x v="282"/>
    <x v="1127"/>
    <x v="2"/>
    <x v="93"/>
    <x v="189"/>
    <x v="559"/>
    <x v="0"/>
    <x v="1091"/>
  </r>
  <r>
    <x v="351"/>
    <x v="2"/>
    <x v="727"/>
    <x v="807"/>
    <x v="772"/>
    <x v="772"/>
    <x v="430"/>
    <x v="0"/>
    <x v="1"/>
    <x v="0"/>
    <x v="325"/>
    <x v="1126"/>
    <x v="2"/>
    <x v="122"/>
    <x v="220"/>
    <x v="795"/>
    <x v="0"/>
    <x v="1112"/>
  </r>
  <r>
    <x v="1041"/>
    <x v="5"/>
    <x v="673"/>
    <x v="806"/>
    <x v="770"/>
    <x v="770"/>
    <x v="326"/>
    <x v="0"/>
    <x v="1"/>
    <x v="2"/>
    <x v="136"/>
    <x v="1125"/>
    <x v="2"/>
    <x v="126"/>
    <x v="259"/>
    <x v="19"/>
    <x v="3"/>
    <x v="880"/>
  </r>
  <r>
    <x v="182"/>
    <x v="3"/>
    <x v="1013"/>
    <x v="1040"/>
    <x v="719"/>
    <x v="719"/>
    <x v="67"/>
    <x v="0"/>
    <x v="0"/>
    <x v="2"/>
    <x v="374"/>
    <x v="1124"/>
    <x v="2"/>
    <x v="56"/>
    <x v="198"/>
    <x v="1123"/>
    <x v="1"/>
    <x v="1181"/>
  </r>
  <r>
    <x v="173"/>
    <x v="5"/>
    <x v="1079"/>
    <x v="1116"/>
    <x v="683"/>
    <x v="683"/>
    <x v="314"/>
    <x v="0"/>
    <x v="1"/>
    <x v="1"/>
    <x v="206"/>
    <x v="1123"/>
    <x v="2"/>
    <x v="72"/>
    <x v="168"/>
    <x v="520"/>
    <x v="0"/>
    <x v="1069"/>
  </r>
  <r>
    <x v="115"/>
    <x v="0"/>
    <x v="1160"/>
    <x v="1173"/>
    <x v="579"/>
    <x v="579"/>
    <x v="268"/>
    <x v="0"/>
    <x v="1"/>
    <x v="3"/>
    <x v="179"/>
    <x v="1122"/>
    <x v="2"/>
    <x v="59"/>
    <x v="174"/>
    <x v="717"/>
    <x v="2"/>
    <x v="1121"/>
  </r>
  <r>
    <x v="682"/>
    <x v="4"/>
    <x v="1118"/>
    <x v="1127"/>
    <x v="657"/>
    <x v="657"/>
    <x v="270"/>
    <x v="0"/>
    <x v="1"/>
    <x v="2"/>
    <x v="296"/>
    <x v="1121"/>
    <x v="2"/>
    <x v="68"/>
    <x v="177"/>
    <x v="1014"/>
    <x v="0"/>
    <x v="1156"/>
  </r>
  <r>
    <x v="476"/>
    <x v="5"/>
    <x v="1076"/>
    <x v="1135"/>
    <x v="652"/>
    <x v="652"/>
    <x v="226"/>
    <x v="0"/>
    <x v="1"/>
    <x v="3"/>
    <x v="359"/>
    <x v="1120"/>
    <x v="2"/>
    <x v="74"/>
    <x v="213"/>
    <x v="1133"/>
    <x v="1"/>
    <x v="1179"/>
  </r>
  <r>
    <x v="85"/>
    <x v="5"/>
    <x v="764"/>
    <x v="769"/>
    <x v="767"/>
    <x v="767"/>
    <x v="259"/>
    <x v="0"/>
    <x v="1"/>
    <x v="2"/>
    <x v="285"/>
    <x v="1119"/>
    <x v="2"/>
    <x v="115"/>
    <x v="251"/>
    <x v="561"/>
    <x v="0"/>
    <x v="1079"/>
  </r>
  <r>
    <x v="643"/>
    <x v="2"/>
    <x v="46"/>
    <x v="20"/>
    <x v="842"/>
    <x v="842"/>
    <x v="325"/>
    <x v="0"/>
    <x v="1"/>
    <x v="1"/>
    <x v="397"/>
    <x v="1118"/>
    <x v="2"/>
    <x v="169"/>
    <x v="308"/>
    <x v="654"/>
    <x v="0"/>
    <x v="1101"/>
  </r>
  <r>
    <x v="454"/>
    <x v="1"/>
    <x v="1156"/>
    <x v="1168"/>
    <x v="574"/>
    <x v="574"/>
    <x v="14"/>
    <x v="0"/>
    <x v="0"/>
    <x v="1"/>
    <x v="217"/>
    <x v="1117"/>
    <x v="2"/>
    <x v="20"/>
    <x v="88"/>
    <x v="911"/>
    <x v="0"/>
    <x v="1141"/>
  </r>
  <r>
    <x v="300"/>
    <x v="1"/>
    <x v="1064"/>
    <x v="1092"/>
    <x v="676"/>
    <x v="676"/>
    <x v="70"/>
    <x v="0"/>
    <x v="0"/>
    <x v="2"/>
    <x v="220"/>
    <x v="1116"/>
    <x v="2"/>
    <x v="43"/>
    <x v="169"/>
    <x v="634"/>
    <x v="0"/>
    <x v="1083"/>
  </r>
  <r>
    <x v="995"/>
    <x v="4"/>
    <x v="1132"/>
    <x v="1157"/>
    <x v="617"/>
    <x v="617"/>
    <x v="81"/>
    <x v="0"/>
    <x v="0"/>
    <x v="2"/>
    <x v="184"/>
    <x v="1115"/>
    <x v="2"/>
    <x v="32"/>
    <x v="133"/>
    <x v="643"/>
    <x v="0"/>
    <x v="1072"/>
  </r>
  <r>
    <x v="796"/>
    <x v="1"/>
    <x v="388"/>
    <x v="449"/>
    <x v="802"/>
    <x v="802"/>
    <x v="178"/>
    <x v="0"/>
    <x v="1"/>
    <x v="1"/>
    <x v="361"/>
    <x v="1114"/>
    <x v="2"/>
    <x v="120"/>
    <x v="258"/>
    <x v="843"/>
    <x v="0"/>
    <x v="1108"/>
  </r>
  <r>
    <x v="852"/>
    <x v="5"/>
    <x v="1127"/>
    <x v="1159"/>
    <x v="609"/>
    <x v="609"/>
    <x v="7"/>
    <x v="0"/>
    <x v="0"/>
    <x v="3"/>
    <x v="264"/>
    <x v="1113"/>
    <x v="2"/>
    <x v="30"/>
    <x v="166"/>
    <x v="1004"/>
    <x v="0"/>
    <x v="1140"/>
  </r>
  <r>
    <x v="276"/>
    <x v="1"/>
    <x v="1102"/>
    <x v="1137"/>
    <x v="644"/>
    <x v="644"/>
    <x v="274"/>
    <x v="0"/>
    <x v="1"/>
    <x v="3"/>
    <x v="298"/>
    <x v="1112"/>
    <x v="2"/>
    <x v="76"/>
    <x v="208"/>
    <x v="1048"/>
    <x v="1"/>
    <x v="1153"/>
  </r>
  <r>
    <x v="48"/>
    <x v="1"/>
    <x v="789"/>
    <x v="875"/>
    <x v="745"/>
    <x v="745"/>
    <x v="202"/>
    <x v="0"/>
    <x v="1"/>
    <x v="1"/>
    <x v="293"/>
    <x v="1111"/>
    <x v="2"/>
    <x v="83"/>
    <x v="204"/>
    <x v="753"/>
    <x v="0"/>
    <x v="1094"/>
  </r>
  <r>
    <x v="211"/>
    <x v="2"/>
    <x v="666"/>
    <x v="637"/>
    <x v="781"/>
    <x v="781"/>
    <x v="124"/>
    <x v="0"/>
    <x v="0"/>
    <x v="1"/>
    <x v="302"/>
    <x v="1110"/>
    <x v="2"/>
    <x v="90"/>
    <x v="229"/>
    <x v="581"/>
    <x v="0"/>
    <x v="1080"/>
  </r>
  <r>
    <x v="582"/>
    <x v="1"/>
    <x v="899"/>
    <x v="897"/>
    <x v="740"/>
    <x v="740"/>
    <x v="465"/>
    <x v="0"/>
    <x v="1"/>
    <x v="0"/>
    <x v="306"/>
    <x v="1109"/>
    <x v="2"/>
    <x v="112"/>
    <x v="189"/>
    <x v="850"/>
    <x v="0"/>
    <x v="1117"/>
  </r>
  <r>
    <x v="908"/>
    <x v="3"/>
    <x v="1129"/>
    <x v="1156"/>
    <x v="612"/>
    <x v="612"/>
    <x v="147"/>
    <x v="0"/>
    <x v="0"/>
    <x v="2"/>
    <x v="245"/>
    <x v="1108"/>
    <x v="2"/>
    <x v="42"/>
    <x v="138"/>
    <x v="946"/>
    <x v="0"/>
    <x v="1130"/>
  </r>
  <r>
    <x v="850"/>
    <x v="4"/>
    <x v="1090"/>
    <x v="1073"/>
    <x v="681"/>
    <x v="681"/>
    <x v="64"/>
    <x v="0"/>
    <x v="0"/>
    <x v="1"/>
    <x v="228"/>
    <x v="1107"/>
    <x v="2"/>
    <x v="38"/>
    <x v="142"/>
    <x v="669"/>
    <x v="0"/>
    <x v="1098"/>
  </r>
  <r>
    <x v="740"/>
    <x v="3"/>
    <x v="70"/>
    <x v="88"/>
    <x v="830"/>
    <x v="830"/>
    <x v="120"/>
    <x v="0"/>
    <x v="0"/>
    <x v="3"/>
    <x v="400"/>
    <x v="1106"/>
    <x v="2"/>
    <x v="155"/>
    <x v="309"/>
    <x v="953"/>
    <x v="0"/>
    <x v="1134"/>
  </r>
  <r>
    <x v="608"/>
    <x v="3"/>
    <x v="221"/>
    <x v="178"/>
    <x v="820"/>
    <x v="820"/>
    <x v="50"/>
    <x v="0"/>
    <x v="0"/>
    <x v="2"/>
    <x v="357"/>
    <x v="1105"/>
    <x v="2"/>
    <x v="124"/>
    <x v="285"/>
    <x v="527"/>
    <x v="0"/>
    <x v="1071"/>
  </r>
  <r>
    <x v="1191"/>
    <x v="5"/>
    <x v="755"/>
    <x v="863"/>
    <x v="744"/>
    <x v="744"/>
    <x v="71"/>
    <x v="0"/>
    <x v="0"/>
    <x v="2"/>
    <x v="321"/>
    <x v="1104"/>
    <x v="2"/>
    <x v="64"/>
    <x v="218"/>
    <x v="900"/>
    <x v="0"/>
    <x v="1111"/>
  </r>
  <r>
    <x v="863"/>
    <x v="0"/>
    <x v="750"/>
    <x v="725"/>
    <x v="762"/>
    <x v="762"/>
    <x v="293"/>
    <x v="0"/>
    <x v="1"/>
    <x v="1"/>
    <x v="349"/>
    <x v="1103"/>
    <x v="2"/>
    <x v="109"/>
    <x v="228"/>
    <x v="963"/>
    <x v="0"/>
    <x v="1143"/>
  </r>
  <r>
    <x v="987"/>
    <x v="1"/>
    <x v="255"/>
    <x v="287"/>
    <x v="810"/>
    <x v="810"/>
    <x v="59"/>
    <x v="0"/>
    <x v="0"/>
    <x v="0"/>
    <x v="288"/>
    <x v="1102"/>
    <x v="2"/>
    <x v="90"/>
    <x v="233"/>
    <x v="179"/>
    <x v="0"/>
    <x v="989"/>
  </r>
  <r>
    <x v="2"/>
    <x v="2"/>
    <x v="762"/>
    <x v="792"/>
    <x v="755"/>
    <x v="755"/>
    <x v="134"/>
    <x v="0"/>
    <x v="0"/>
    <x v="1"/>
    <x v="303"/>
    <x v="1101"/>
    <x v="2"/>
    <x v="77"/>
    <x v="206"/>
    <x v="749"/>
    <x v="0"/>
    <x v="1097"/>
  </r>
  <r>
    <x v="87"/>
    <x v="1"/>
    <x v="327"/>
    <x v="355"/>
    <x v="807"/>
    <x v="807"/>
    <x v="252"/>
    <x v="0"/>
    <x v="1"/>
    <x v="0"/>
    <x v="334"/>
    <x v="1100"/>
    <x v="2"/>
    <x v="123"/>
    <x v="243"/>
    <x v="583"/>
    <x v="0"/>
    <x v="1059"/>
  </r>
  <r>
    <x v="513"/>
    <x v="0"/>
    <x v="665"/>
    <x v="709"/>
    <x v="763"/>
    <x v="763"/>
    <x v="409"/>
    <x v="0"/>
    <x v="1"/>
    <x v="1"/>
    <x v="186"/>
    <x v="1099"/>
    <x v="2"/>
    <x v="128"/>
    <x v="242"/>
    <x v="103"/>
    <x v="2"/>
    <x v="949"/>
  </r>
  <r>
    <x v="757"/>
    <x v="3"/>
    <x v="996"/>
    <x v="1031"/>
    <x v="691"/>
    <x v="691"/>
    <x v="137"/>
    <x v="0"/>
    <x v="0"/>
    <x v="1"/>
    <x v="277"/>
    <x v="1098"/>
    <x v="2"/>
    <x v="55"/>
    <x v="158"/>
    <x v="849"/>
    <x v="0"/>
    <x v="1107"/>
  </r>
  <r>
    <x v="406"/>
    <x v="1"/>
    <x v="194"/>
    <x v="171"/>
    <x v="819"/>
    <x v="819"/>
    <x v="269"/>
    <x v="0"/>
    <x v="1"/>
    <x v="2"/>
    <x v="369"/>
    <x v="1097"/>
    <x v="2"/>
    <x v="151"/>
    <x v="289"/>
    <x v="673"/>
    <x v="0"/>
    <x v="1087"/>
  </r>
  <r>
    <x v="270"/>
    <x v="5"/>
    <x v="82"/>
    <x v="72"/>
    <x v="828"/>
    <x v="828"/>
    <x v="32"/>
    <x v="0"/>
    <x v="0"/>
    <x v="1"/>
    <x v="375"/>
    <x v="1096"/>
    <x v="2"/>
    <x v="129"/>
    <x v="283"/>
    <x v="504"/>
    <x v="0"/>
    <x v="1050"/>
  </r>
  <r>
    <x v="197"/>
    <x v="5"/>
    <x v="919"/>
    <x v="967"/>
    <x v="711"/>
    <x v="711"/>
    <x v="94"/>
    <x v="0"/>
    <x v="0"/>
    <x v="1"/>
    <x v="241"/>
    <x v="1095"/>
    <x v="2"/>
    <x v="49"/>
    <x v="165"/>
    <x v="619"/>
    <x v="0"/>
    <x v="1056"/>
  </r>
  <r>
    <x v="33"/>
    <x v="1"/>
    <x v="698"/>
    <x v="843"/>
    <x v="738"/>
    <x v="738"/>
    <x v="20"/>
    <x v="0"/>
    <x v="0"/>
    <x v="0"/>
    <x v="130"/>
    <x v="1094"/>
    <x v="2"/>
    <x v="38"/>
    <x v="137"/>
    <x v="48"/>
    <x v="2"/>
    <x v="874"/>
  </r>
  <r>
    <x v="174"/>
    <x v="0"/>
    <x v="62"/>
    <x v="107"/>
    <x v="823"/>
    <x v="823"/>
    <x v="231"/>
    <x v="0"/>
    <x v="1"/>
    <x v="1"/>
    <x v="402"/>
    <x v="1093"/>
    <x v="2"/>
    <x v="148"/>
    <x v="286"/>
    <x v="1031"/>
    <x v="0"/>
    <x v="1137"/>
  </r>
  <r>
    <x v="422"/>
    <x v="2"/>
    <x v="263"/>
    <x v="342"/>
    <x v="806"/>
    <x v="806"/>
    <x v="90"/>
    <x v="0"/>
    <x v="0"/>
    <x v="0"/>
    <x v="270"/>
    <x v="1092"/>
    <x v="2"/>
    <x v="86"/>
    <x v="222"/>
    <x v="182"/>
    <x v="0"/>
    <x v="966"/>
  </r>
  <r>
    <x v="214"/>
    <x v="0"/>
    <x v="603"/>
    <x v="691"/>
    <x v="759"/>
    <x v="759"/>
    <x v="42"/>
    <x v="0"/>
    <x v="0"/>
    <x v="3"/>
    <x v="372"/>
    <x v="1091"/>
    <x v="2"/>
    <x v="79"/>
    <x v="261"/>
    <x v="1079"/>
    <x v="1"/>
    <x v="1152"/>
  </r>
  <r>
    <x v="884"/>
    <x v="0"/>
    <x v="711"/>
    <x v="838"/>
    <x v="731"/>
    <x v="731"/>
    <x v="367"/>
    <x v="0"/>
    <x v="1"/>
    <x v="1"/>
    <x v="197"/>
    <x v="1090"/>
    <x v="2"/>
    <x v="110"/>
    <x v="215"/>
    <x v="238"/>
    <x v="2"/>
    <x v="981"/>
  </r>
  <r>
    <x v="449"/>
    <x v="4"/>
    <x v="570"/>
    <x v="456"/>
    <x v="789"/>
    <x v="789"/>
    <x v="25"/>
    <x v="0"/>
    <x v="0"/>
    <x v="1"/>
    <x v="366"/>
    <x v="1089"/>
    <x v="2"/>
    <x v="71"/>
    <x v="230"/>
    <x v="954"/>
    <x v="0"/>
    <x v="1144"/>
  </r>
  <r>
    <x v="555"/>
    <x v="3"/>
    <x v="1072"/>
    <x v="1049"/>
    <x v="670"/>
    <x v="670"/>
    <x v="26"/>
    <x v="0"/>
    <x v="0"/>
    <x v="2"/>
    <x v="311"/>
    <x v="1088"/>
    <x v="2"/>
    <x v="37"/>
    <x v="162"/>
    <x v="1042"/>
    <x v="1"/>
    <x v="1155"/>
  </r>
  <r>
    <x v="45"/>
    <x v="2"/>
    <x v="1121"/>
    <x v="1139"/>
    <x v="610"/>
    <x v="610"/>
    <x v="76"/>
    <x v="0"/>
    <x v="0"/>
    <x v="2"/>
    <x v="268"/>
    <x v="1087"/>
    <x v="2"/>
    <x v="31"/>
    <x v="130"/>
    <x v="1009"/>
    <x v="0"/>
    <x v="1138"/>
  </r>
  <r>
    <x v="284"/>
    <x v="0"/>
    <x v="932"/>
    <x v="970"/>
    <x v="699"/>
    <x v="699"/>
    <x v="408"/>
    <x v="0"/>
    <x v="1"/>
    <x v="1"/>
    <x v="237"/>
    <x v="1086"/>
    <x v="2"/>
    <x v="100"/>
    <x v="189"/>
    <x v="658"/>
    <x v="0"/>
    <x v="1054"/>
  </r>
  <r>
    <x v="481"/>
    <x v="3"/>
    <x v="132"/>
    <x v="134"/>
    <x v="818"/>
    <x v="818"/>
    <x v="53"/>
    <x v="0"/>
    <x v="0"/>
    <x v="0"/>
    <x v="351"/>
    <x v="1085"/>
    <x v="2"/>
    <x v="104"/>
    <x v="250"/>
    <x v="486"/>
    <x v="0"/>
    <x v="1037"/>
  </r>
  <r>
    <x v="312"/>
    <x v="3"/>
    <x v="835"/>
    <x v="835"/>
    <x v="725"/>
    <x v="725"/>
    <x v="24"/>
    <x v="0"/>
    <x v="0"/>
    <x v="1"/>
    <x v="197"/>
    <x v="1084"/>
    <x v="2"/>
    <x v="44"/>
    <x v="171"/>
    <x v="255"/>
    <x v="0"/>
    <x v="998"/>
  </r>
  <r>
    <x v="596"/>
    <x v="0"/>
    <x v="1001"/>
    <x v="943"/>
    <x v="700"/>
    <x v="700"/>
    <x v="148"/>
    <x v="0"/>
    <x v="0"/>
    <x v="2"/>
    <x v="273"/>
    <x v="1083"/>
    <x v="2"/>
    <x v="65"/>
    <x v="190"/>
    <x v="812"/>
    <x v="0"/>
    <x v="1104"/>
  </r>
  <r>
    <x v="486"/>
    <x v="5"/>
    <x v="834"/>
    <x v="765"/>
    <x v="736"/>
    <x v="736"/>
    <x v="242"/>
    <x v="0"/>
    <x v="1"/>
    <x v="2"/>
    <x v="238"/>
    <x v="1082"/>
    <x v="2"/>
    <x v="96"/>
    <x v="227"/>
    <x v="475"/>
    <x v="0"/>
    <x v="1039"/>
  </r>
  <r>
    <x v="540"/>
    <x v="4"/>
    <x v="385"/>
    <x v="358"/>
    <x v="794"/>
    <x v="794"/>
    <x v="436"/>
    <x v="0"/>
    <x v="1"/>
    <x v="1"/>
    <x v="327"/>
    <x v="1081"/>
    <x v="2"/>
    <x v="143"/>
    <x v="268"/>
    <x v="639"/>
    <x v="0"/>
    <x v="1058"/>
  </r>
  <r>
    <x v="577"/>
    <x v="0"/>
    <x v="756"/>
    <x v="762"/>
    <x v="737"/>
    <x v="737"/>
    <x v="75"/>
    <x v="0"/>
    <x v="0"/>
    <x v="2"/>
    <x v="208"/>
    <x v="1080"/>
    <x v="2"/>
    <x v="62"/>
    <x v="214"/>
    <x v="274"/>
    <x v="2"/>
    <x v="999"/>
  </r>
  <r>
    <x v="375"/>
    <x v="1"/>
    <x v="376"/>
    <x v="316"/>
    <x v="798"/>
    <x v="798"/>
    <x v="39"/>
    <x v="0"/>
    <x v="0"/>
    <x v="0"/>
    <x v="314"/>
    <x v="1079"/>
    <x v="2"/>
    <x v="70"/>
    <x v="209"/>
    <x v="494"/>
    <x v="0"/>
    <x v="1041"/>
  </r>
  <r>
    <x v="1174"/>
    <x v="2"/>
    <x v="840"/>
    <x v="939"/>
    <x v="694"/>
    <x v="694"/>
    <x v="57"/>
    <x v="0"/>
    <x v="0"/>
    <x v="0"/>
    <x v="199"/>
    <x v="1078"/>
    <x v="2"/>
    <x v="33"/>
    <x v="111"/>
    <x v="406"/>
    <x v="0"/>
    <x v="1004"/>
  </r>
  <r>
    <x v="524"/>
    <x v="1"/>
    <x v="564"/>
    <x v="497"/>
    <x v="777"/>
    <x v="777"/>
    <x v="467"/>
    <x v="0"/>
    <x v="1"/>
    <x v="3"/>
    <x v="305"/>
    <x v="1077"/>
    <x v="2"/>
    <x v="150"/>
    <x v="278"/>
    <x v="659"/>
    <x v="2"/>
    <x v="1070"/>
  </r>
  <r>
    <x v="1137"/>
    <x v="3"/>
    <x v="372"/>
    <x v="310"/>
    <x v="800"/>
    <x v="800"/>
    <x v="494"/>
    <x v="0"/>
    <x v="2"/>
    <x v="3"/>
    <x v="395"/>
    <x v="1076"/>
    <x v="2"/>
    <x v="162"/>
    <x v="297"/>
    <x v="1101"/>
    <x v="1"/>
    <x v="1164"/>
  </r>
  <r>
    <x v="488"/>
    <x v="0"/>
    <x v="874"/>
    <x v="866"/>
    <x v="712"/>
    <x v="712"/>
    <x v="277"/>
    <x v="0"/>
    <x v="1"/>
    <x v="1"/>
    <x v="147"/>
    <x v="1075"/>
    <x v="2"/>
    <x v="78"/>
    <x v="183"/>
    <x v="127"/>
    <x v="2"/>
    <x v="942"/>
  </r>
  <r>
    <x v="1155"/>
    <x v="0"/>
    <x v="1154"/>
    <x v="1179"/>
    <x v="466"/>
    <x v="466"/>
    <x v="46"/>
    <x v="0"/>
    <x v="0"/>
    <x v="0"/>
    <x v="75"/>
    <x v="1074"/>
    <x v="2"/>
    <x v="12"/>
    <x v="41"/>
    <x v="337"/>
    <x v="0"/>
    <x v="991"/>
  </r>
  <r>
    <x v="326"/>
    <x v="0"/>
    <x v="850"/>
    <x v="940"/>
    <x v="684"/>
    <x v="684"/>
    <x v="109"/>
    <x v="0"/>
    <x v="0"/>
    <x v="1"/>
    <x v="265"/>
    <x v="1073"/>
    <x v="2"/>
    <x v="45"/>
    <x v="150"/>
    <x v="809"/>
    <x v="0"/>
    <x v="1065"/>
  </r>
  <r>
    <x v="805"/>
    <x v="4"/>
    <x v="1018"/>
    <x v="1076"/>
    <x v="639"/>
    <x v="639"/>
    <x v="158"/>
    <x v="0"/>
    <x v="0"/>
    <x v="1"/>
    <x v="174"/>
    <x v="1072"/>
    <x v="2"/>
    <x v="42"/>
    <x v="125"/>
    <x v="513"/>
    <x v="0"/>
    <x v="1015"/>
  </r>
  <r>
    <x v="635"/>
    <x v="0"/>
    <x v="648"/>
    <x v="522"/>
    <x v="765"/>
    <x v="765"/>
    <x v="191"/>
    <x v="0"/>
    <x v="1"/>
    <x v="0"/>
    <x v="248"/>
    <x v="1071"/>
    <x v="2"/>
    <x v="81"/>
    <x v="185"/>
    <x v="315"/>
    <x v="0"/>
    <x v="1023"/>
  </r>
  <r>
    <x v="1003"/>
    <x v="1"/>
    <x v="512"/>
    <x v="616"/>
    <x v="754"/>
    <x v="754"/>
    <x v="243"/>
    <x v="0"/>
    <x v="1"/>
    <x v="2"/>
    <x v="301"/>
    <x v="1070"/>
    <x v="2"/>
    <x v="107"/>
    <x v="240"/>
    <x v="738"/>
    <x v="0"/>
    <x v="1048"/>
  </r>
  <r>
    <x v="709"/>
    <x v="3"/>
    <x v="529"/>
    <x v="425"/>
    <x v="780"/>
    <x v="780"/>
    <x v="25"/>
    <x v="0"/>
    <x v="0"/>
    <x v="2"/>
    <x v="336"/>
    <x v="1069"/>
    <x v="2"/>
    <x v="74"/>
    <x v="246"/>
    <x v="828"/>
    <x v="0"/>
    <x v="1100"/>
  </r>
  <r>
    <x v="342"/>
    <x v="2"/>
    <x v="948"/>
    <x v="962"/>
    <x v="671"/>
    <x v="671"/>
    <x v="424"/>
    <x v="0"/>
    <x v="1"/>
    <x v="1"/>
    <x v="275"/>
    <x v="1068"/>
    <x v="2"/>
    <x v="89"/>
    <x v="176"/>
    <x v="904"/>
    <x v="0"/>
    <x v="1099"/>
  </r>
  <r>
    <x v="721"/>
    <x v="3"/>
    <x v="838"/>
    <x v="847"/>
    <x v="706"/>
    <x v="706"/>
    <x v="152"/>
    <x v="0"/>
    <x v="0"/>
    <x v="2"/>
    <x v="310"/>
    <x v="1067"/>
    <x v="2"/>
    <x v="68"/>
    <x v="195"/>
    <x v="974"/>
    <x v="0"/>
    <x v="1113"/>
  </r>
  <r>
    <x v="484"/>
    <x v="1"/>
    <x v="1017"/>
    <x v="1094"/>
    <x v="614"/>
    <x v="614"/>
    <x v="58"/>
    <x v="0"/>
    <x v="0"/>
    <x v="3"/>
    <x v="271"/>
    <x v="1066"/>
    <x v="2"/>
    <x v="37"/>
    <x v="173"/>
    <x v="1021"/>
    <x v="0"/>
    <x v="1106"/>
  </r>
  <r>
    <x v="600"/>
    <x v="2"/>
    <x v="1153"/>
    <x v="1165"/>
    <x v="513"/>
    <x v="513"/>
    <x v="364"/>
    <x v="0"/>
    <x v="1"/>
    <x v="3"/>
    <x v="279"/>
    <x v="1065"/>
    <x v="2"/>
    <x v="60"/>
    <x v="152"/>
    <x v="1119"/>
    <x v="1"/>
    <x v="1166"/>
  </r>
  <r>
    <x v="1076"/>
    <x v="1"/>
    <x v="955"/>
    <x v="1054"/>
    <x v="641"/>
    <x v="641"/>
    <x v="58"/>
    <x v="0"/>
    <x v="0"/>
    <x v="2"/>
    <x v="252"/>
    <x v="1064"/>
    <x v="2"/>
    <x v="34"/>
    <x v="143"/>
    <x v="912"/>
    <x v="0"/>
    <x v="1077"/>
  </r>
  <r>
    <x v="345"/>
    <x v="4"/>
    <x v="431"/>
    <x v="462"/>
    <x v="769"/>
    <x v="769"/>
    <x v="80"/>
    <x v="0"/>
    <x v="0"/>
    <x v="2"/>
    <x v="137"/>
    <x v="1063"/>
    <x v="2"/>
    <x v="80"/>
    <x v="241"/>
    <x v="22"/>
    <x v="2"/>
    <x v="794"/>
  </r>
  <r>
    <x v="82"/>
    <x v="5"/>
    <x v="11"/>
    <x v="5"/>
    <x v="840"/>
    <x v="840"/>
    <x v="11"/>
    <x v="0"/>
    <x v="0"/>
    <x v="0"/>
    <x v="383"/>
    <x v="1062"/>
    <x v="2"/>
    <x v="130"/>
    <x v="279"/>
    <x v="332"/>
    <x v="0"/>
    <x v="1013"/>
  </r>
  <r>
    <x v="968"/>
    <x v="2"/>
    <x v="1131"/>
    <x v="1143"/>
    <x v="551"/>
    <x v="551"/>
    <x v="526"/>
    <x v="0"/>
    <x v="2"/>
    <x v="1"/>
    <x v="144"/>
    <x v="1061"/>
    <x v="2"/>
    <x v="68"/>
    <x v="127"/>
    <x v="608"/>
    <x v="0"/>
    <x v="1036"/>
  </r>
  <r>
    <x v="669"/>
    <x v="2"/>
    <x v="645"/>
    <x v="740"/>
    <x v="716"/>
    <x v="716"/>
    <x v="358"/>
    <x v="0"/>
    <x v="1"/>
    <x v="0"/>
    <x v="287"/>
    <x v="1060"/>
    <x v="2"/>
    <x v="85"/>
    <x v="164"/>
    <x v="817"/>
    <x v="0"/>
    <x v="1052"/>
  </r>
  <r>
    <x v="787"/>
    <x v="2"/>
    <x v="691"/>
    <x v="810"/>
    <x v="696"/>
    <x v="696"/>
    <x v="173"/>
    <x v="0"/>
    <x v="1"/>
    <x v="2"/>
    <x v="245"/>
    <x v="1059"/>
    <x v="2"/>
    <x v="68"/>
    <x v="190"/>
    <x v="698"/>
    <x v="0"/>
    <x v="1028"/>
  </r>
  <r>
    <x v="698"/>
    <x v="3"/>
    <x v="574"/>
    <x v="715"/>
    <x v="714"/>
    <x v="714"/>
    <x v="105"/>
    <x v="0"/>
    <x v="0"/>
    <x v="3"/>
    <x v="345"/>
    <x v="1058"/>
    <x v="2"/>
    <x v="71"/>
    <x v="238"/>
    <x v="1070"/>
    <x v="1"/>
    <x v="1115"/>
  </r>
  <r>
    <x v="993"/>
    <x v="2"/>
    <x v="833"/>
    <x v="899"/>
    <x v="668"/>
    <x v="668"/>
    <x v="533"/>
    <x v="0"/>
    <x v="2"/>
    <x v="2"/>
    <x v="308"/>
    <x v="1057"/>
    <x v="2"/>
    <x v="118"/>
    <x v="217"/>
    <x v="1038"/>
    <x v="0"/>
    <x v="1109"/>
  </r>
  <r>
    <x v="625"/>
    <x v="0"/>
    <x v="772"/>
    <x v="877"/>
    <x v="677"/>
    <x v="677"/>
    <x v="356"/>
    <x v="0"/>
    <x v="1"/>
    <x v="2"/>
    <x v="237"/>
    <x v="1056"/>
    <x v="2"/>
    <x v="92"/>
    <x v="197"/>
    <x v="735"/>
    <x v="0"/>
    <x v="1033"/>
  </r>
  <r>
    <x v="156"/>
    <x v="3"/>
    <x v="1104"/>
    <x v="1128"/>
    <x v="552"/>
    <x v="552"/>
    <x v="424"/>
    <x v="0"/>
    <x v="1"/>
    <x v="0"/>
    <x v="69"/>
    <x v="1055"/>
    <x v="2"/>
    <x v="46"/>
    <x v="86"/>
    <x v="123"/>
    <x v="2"/>
    <x v="891"/>
  </r>
  <r>
    <x v="383"/>
    <x v="4"/>
    <x v="1113"/>
    <x v="1152"/>
    <x v="510"/>
    <x v="510"/>
    <x v="303"/>
    <x v="0"/>
    <x v="1"/>
    <x v="2"/>
    <x v="182"/>
    <x v="1054"/>
    <x v="2"/>
    <x v="39"/>
    <x v="105"/>
    <x v="901"/>
    <x v="0"/>
    <x v="1055"/>
  </r>
  <r>
    <x v="1075"/>
    <x v="0"/>
    <x v="413"/>
    <x v="298"/>
    <x v="785"/>
    <x v="785"/>
    <x v="264"/>
    <x v="0"/>
    <x v="1"/>
    <x v="1"/>
    <x v="292"/>
    <x v="1053"/>
    <x v="2"/>
    <x v="117"/>
    <x v="244"/>
    <x v="501"/>
    <x v="0"/>
    <x v="1029"/>
  </r>
  <r>
    <x v="950"/>
    <x v="5"/>
    <x v="963"/>
    <x v="1042"/>
    <x v="618"/>
    <x v="618"/>
    <x v="224"/>
    <x v="0"/>
    <x v="1"/>
    <x v="2"/>
    <x v="142"/>
    <x v="1052"/>
    <x v="2"/>
    <x v="51"/>
    <x v="146"/>
    <x v="384"/>
    <x v="2"/>
    <x v="965"/>
  </r>
  <r>
    <x v="776"/>
    <x v="2"/>
    <x v="1081"/>
    <x v="1111"/>
    <x v="559"/>
    <x v="559"/>
    <x v="61"/>
    <x v="0"/>
    <x v="0"/>
    <x v="0"/>
    <x v="64"/>
    <x v="1051"/>
    <x v="2"/>
    <x v="18"/>
    <x v="62"/>
    <x v="87"/>
    <x v="0"/>
    <x v="861"/>
  </r>
  <r>
    <x v="546"/>
    <x v="0"/>
    <x v="1120"/>
    <x v="1142"/>
    <x v="526"/>
    <x v="526"/>
    <x v="49"/>
    <x v="0"/>
    <x v="0"/>
    <x v="0"/>
    <x v="108"/>
    <x v="1050"/>
    <x v="2"/>
    <x v="15"/>
    <x v="52"/>
    <x v="445"/>
    <x v="0"/>
    <x v="992"/>
  </r>
  <r>
    <x v="1136"/>
    <x v="0"/>
    <x v="432"/>
    <x v="467"/>
    <x v="756"/>
    <x v="756"/>
    <x v="207"/>
    <x v="0"/>
    <x v="1"/>
    <x v="2"/>
    <x v="388"/>
    <x v="1049"/>
    <x v="2"/>
    <x v="102"/>
    <x v="237"/>
    <x v="1127"/>
    <x v="1"/>
    <x v="1154"/>
  </r>
  <r>
    <x v="769"/>
    <x v="2"/>
    <x v="402"/>
    <x v="492"/>
    <x v="749"/>
    <x v="749"/>
    <x v="261"/>
    <x v="0"/>
    <x v="1"/>
    <x v="1"/>
    <x v="373"/>
    <x v="1048"/>
    <x v="2"/>
    <x v="94"/>
    <x v="213"/>
    <x v="1094"/>
    <x v="1"/>
    <x v="1127"/>
  </r>
  <r>
    <x v="485"/>
    <x v="2"/>
    <x v="830"/>
    <x v="690"/>
    <x v="709"/>
    <x v="709"/>
    <x v="138"/>
    <x v="0"/>
    <x v="0"/>
    <x v="3"/>
    <x v="267"/>
    <x v="1047"/>
    <x v="2"/>
    <x v="81"/>
    <x v="237"/>
    <x v="736"/>
    <x v="0"/>
    <x v="1060"/>
  </r>
  <r>
    <x v="1017"/>
    <x v="5"/>
    <x v="189"/>
    <x v="154"/>
    <x v="801"/>
    <x v="801"/>
    <x v="392"/>
    <x v="0"/>
    <x v="1"/>
    <x v="2"/>
    <x v="404"/>
    <x v="1046"/>
    <x v="2"/>
    <x v="149"/>
    <x v="274"/>
    <x v="1135"/>
    <x v="1"/>
    <x v="1167"/>
  </r>
  <r>
    <x v="209"/>
    <x v="4"/>
    <x v="338"/>
    <x v="347"/>
    <x v="774"/>
    <x v="774"/>
    <x v="285"/>
    <x v="0"/>
    <x v="1"/>
    <x v="2"/>
    <x v="379"/>
    <x v="1045"/>
    <x v="2"/>
    <x v="121"/>
    <x v="255"/>
    <x v="1076"/>
    <x v="1"/>
    <x v="1128"/>
  </r>
  <r>
    <x v="256"/>
    <x v="3"/>
    <x v="1162"/>
    <x v="1182"/>
    <x v="349"/>
    <x v="349"/>
    <x v="330"/>
    <x v="0"/>
    <x v="1"/>
    <x v="0"/>
    <x v="65"/>
    <x v="1044"/>
    <x v="2"/>
    <x v="18"/>
    <x v="38"/>
    <x v="536"/>
    <x v="0"/>
    <x v="1001"/>
  </r>
  <r>
    <x v="122"/>
    <x v="4"/>
    <x v="302"/>
    <x v="224"/>
    <x v="791"/>
    <x v="791"/>
    <x v="528"/>
    <x v="0"/>
    <x v="2"/>
    <x v="0"/>
    <x v="261"/>
    <x v="1043"/>
    <x v="2"/>
    <x v="140"/>
    <x v="253"/>
    <x v="228"/>
    <x v="2"/>
    <x v="962"/>
  </r>
  <r>
    <x v="121"/>
    <x v="0"/>
    <x v="203"/>
    <x v="170"/>
    <x v="795"/>
    <x v="795"/>
    <x v="85"/>
    <x v="0"/>
    <x v="0"/>
    <x v="3"/>
    <x v="356"/>
    <x v="1042"/>
    <x v="2"/>
    <x v="117"/>
    <x v="275"/>
    <x v="830"/>
    <x v="0"/>
    <x v="1063"/>
  </r>
  <r>
    <x v="1106"/>
    <x v="3"/>
    <x v="1151"/>
    <x v="1170"/>
    <x v="434"/>
    <x v="434"/>
    <x v="167"/>
    <x v="0"/>
    <x v="0"/>
    <x v="0"/>
    <x v="90"/>
    <x v="1041"/>
    <x v="2"/>
    <x v="16"/>
    <x v="42"/>
    <x v="577"/>
    <x v="0"/>
    <x v="1003"/>
  </r>
  <r>
    <x v="593"/>
    <x v="2"/>
    <x v="650"/>
    <x v="736"/>
    <x v="693"/>
    <x v="693"/>
    <x v="15"/>
    <x v="0"/>
    <x v="0"/>
    <x v="3"/>
    <x v="343"/>
    <x v="1040"/>
    <x v="2"/>
    <x v="48"/>
    <x v="220"/>
    <x v="1090"/>
    <x v="1"/>
    <x v="1122"/>
  </r>
  <r>
    <x v="868"/>
    <x v="1"/>
    <x v="578"/>
    <x v="719"/>
    <x v="698"/>
    <x v="698"/>
    <x v="64"/>
    <x v="0"/>
    <x v="0"/>
    <x v="1"/>
    <x v="274"/>
    <x v="1039"/>
    <x v="2"/>
    <x v="41"/>
    <x v="151"/>
    <x v="825"/>
    <x v="0"/>
    <x v="1034"/>
  </r>
  <r>
    <x v="614"/>
    <x v="5"/>
    <x v="844"/>
    <x v="755"/>
    <x v="688"/>
    <x v="688"/>
    <x v="266"/>
    <x v="0"/>
    <x v="1"/>
    <x v="0"/>
    <x v="160"/>
    <x v="1038"/>
    <x v="2"/>
    <x v="57"/>
    <x v="131"/>
    <x v="219"/>
    <x v="0"/>
    <x v="954"/>
  </r>
  <r>
    <x v="618"/>
    <x v="3"/>
    <x v="904"/>
    <x v="790"/>
    <x v="678"/>
    <x v="678"/>
    <x v="57"/>
    <x v="0"/>
    <x v="0"/>
    <x v="0"/>
    <x v="187"/>
    <x v="1037"/>
    <x v="2"/>
    <x v="30"/>
    <x v="102"/>
    <x v="396"/>
    <x v="0"/>
    <x v="1002"/>
  </r>
  <r>
    <x v="1010"/>
    <x v="5"/>
    <x v="1163"/>
    <x v="1176"/>
    <x v="395"/>
    <x v="395"/>
    <x v="234"/>
    <x v="0"/>
    <x v="1"/>
    <x v="0"/>
    <x v="48"/>
    <x v="1036"/>
    <x v="2"/>
    <x v="16"/>
    <x v="39"/>
    <x v="203"/>
    <x v="0"/>
    <x v="950"/>
  </r>
  <r>
    <x v="630"/>
    <x v="1"/>
    <x v="568"/>
    <x v="553"/>
    <x v="721"/>
    <x v="721"/>
    <x v="373"/>
    <x v="0"/>
    <x v="1"/>
    <x v="3"/>
    <x v="316"/>
    <x v="1035"/>
    <x v="2"/>
    <x v="125"/>
    <x v="262"/>
    <x v="938"/>
    <x v="0"/>
    <x v="1084"/>
  </r>
  <r>
    <x v="551"/>
    <x v="0"/>
    <x v="633"/>
    <x v="564"/>
    <x v="718"/>
    <x v="718"/>
    <x v="183"/>
    <x v="0"/>
    <x v="1"/>
    <x v="3"/>
    <x v="294"/>
    <x v="1034"/>
    <x v="2"/>
    <x v="94"/>
    <x v="249"/>
    <x v="858"/>
    <x v="0"/>
    <x v="1067"/>
  </r>
  <r>
    <x v="394"/>
    <x v="2"/>
    <x v="972"/>
    <x v="1057"/>
    <x v="575"/>
    <x v="575"/>
    <x v="161"/>
    <x v="0"/>
    <x v="0"/>
    <x v="0"/>
    <x v="110"/>
    <x v="1033"/>
    <x v="2"/>
    <x v="27"/>
    <x v="72"/>
    <x v="292"/>
    <x v="0"/>
    <x v="914"/>
  </r>
  <r>
    <x v="1030"/>
    <x v="0"/>
    <x v="926"/>
    <x v="906"/>
    <x v="642"/>
    <x v="642"/>
    <x v="217"/>
    <x v="0"/>
    <x v="1"/>
    <x v="3"/>
    <x v="242"/>
    <x v="1032"/>
    <x v="2"/>
    <x v="67"/>
    <x v="199"/>
    <x v="874"/>
    <x v="0"/>
    <x v="1057"/>
  </r>
  <r>
    <x v="1"/>
    <x v="2"/>
    <x v="1145"/>
    <x v="1153"/>
    <x v="473"/>
    <x v="473"/>
    <x v="58"/>
    <x v="0"/>
    <x v="0"/>
    <x v="0"/>
    <x v="46"/>
    <x v="1031"/>
    <x v="2"/>
    <x v="12"/>
    <x v="42"/>
    <x v="92"/>
    <x v="0"/>
    <x v="869"/>
  </r>
  <r>
    <x v="896"/>
    <x v="2"/>
    <x v="1057"/>
    <x v="1102"/>
    <x v="536"/>
    <x v="536"/>
    <x v="19"/>
    <x v="0"/>
    <x v="0"/>
    <x v="0"/>
    <x v="106"/>
    <x v="1030"/>
    <x v="2"/>
    <x v="14"/>
    <x v="53"/>
    <x v="378"/>
    <x v="0"/>
    <x v="948"/>
  </r>
  <r>
    <x v="372"/>
    <x v="0"/>
    <x v="161"/>
    <x v="214"/>
    <x v="784"/>
    <x v="784"/>
    <x v="150"/>
    <x v="0"/>
    <x v="0"/>
    <x v="1"/>
    <x v="221"/>
    <x v="1029"/>
    <x v="2"/>
    <x v="103"/>
    <x v="236"/>
    <x v="134"/>
    <x v="2"/>
    <x v="856"/>
  </r>
  <r>
    <x v="227"/>
    <x v="5"/>
    <x v="570"/>
    <x v="713"/>
    <x v="682"/>
    <x v="682"/>
    <x v="355"/>
    <x v="0"/>
    <x v="1"/>
    <x v="0"/>
    <x v="189"/>
    <x v="1028"/>
    <x v="2"/>
    <x v="69"/>
    <x v="139"/>
    <x v="403"/>
    <x v="0"/>
    <x v="929"/>
  </r>
  <r>
    <x v="869"/>
    <x v="0"/>
    <x v="853"/>
    <x v="938"/>
    <x v="624"/>
    <x v="624"/>
    <x v="524"/>
    <x v="0"/>
    <x v="2"/>
    <x v="2"/>
    <x v="281"/>
    <x v="1027"/>
    <x v="2"/>
    <x v="95"/>
    <x v="181"/>
    <x v="1041"/>
    <x v="1"/>
    <x v="1086"/>
  </r>
  <r>
    <x v="179"/>
    <x v="3"/>
    <x v="1084"/>
    <x v="1072"/>
    <x v="550"/>
    <x v="550"/>
    <x v="196"/>
    <x v="0"/>
    <x v="1"/>
    <x v="2"/>
    <x v="158"/>
    <x v="1026"/>
    <x v="2"/>
    <x v="38"/>
    <x v="118"/>
    <x v="685"/>
    <x v="0"/>
    <x v="1026"/>
  </r>
  <r>
    <x v="23"/>
    <x v="3"/>
    <x v="397"/>
    <x v="402"/>
    <x v="747"/>
    <x v="747"/>
    <x v="278"/>
    <x v="0"/>
    <x v="1"/>
    <x v="0"/>
    <x v="341"/>
    <x v="1025"/>
    <x v="2"/>
    <x v="80"/>
    <x v="172"/>
    <x v="988"/>
    <x v="0"/>
    <x v="1085"/>
  </r>
  <r>
    <x v="1011"/>
    <x v="2"/>
    <x v="514"/>
    <x v="586"/>
    <x v="704"/>
    <x v="704"/>
    <x v="162"/>
    <x v="0"/>
    <x v="0"/>
    <x v="1"/>
    <x v="318"/>
    <x v="1024"/>
    <x v="2"/>
    <x v="61"/>
    <x v="169"/>
    <x v="1000"/>
    <x v="0"/>
    <x v="1074"/>
  </r>
  <r>
    <x v="841"/>
    <x v="1"/>
    <x v="742"/>
    <x v="758"/>
    <x v="663"/>
    <x v="663"/>
    <x v="351"/>
    <x v="0"/>
    <x v="1"/>
    <x v="1"/>
    <x v="330"/>
    <x v="1023"/>
    <x v="2"/>
    <x v="78"/>
    <x v="166"/>
    <x v="1103"/>
    <x v="1"/>
    <x v="1131"/>
  </r>
  <r>
    <x v="795"/>
    <x v="3"/>
    <x v="866"/>
    <x v="920"/>
    <x v="627"/>
    <x v="627"/>
    <x v="208"/>
    <x v="0"/>
    <x v="1"/>
    <x v="0"/>
    <x v="100"/>
    <x v="1022"/>
    <x v="2"/>
    <x v="36"/>
    <x v="90"/>
    <x v="152"/>
    <x v="0"/>
    <x v="858"/>
  </r>
  <r>
    <x v="963"/>
    <x v="5"/>
    <x v="332"/>
    <x v="435"/>
    <x v="734"/>
    <x v="734"/>
    <x v="41"/>
    <x v="0"/>
    <x v="0"/>
    <x v="3"/>
    <x v="337"/>
    <x v="1021"/>
    <x v="2"/>
    <x v="67"/>
    <x v="248"/>
    <x v="1002"/>
    <x v="0"/>
    <x v="1066"/>
  </r>
  <r>
    <x v="567"/>
    <x v="5"/>
    <x v="1007"/>
    <x v="927"/>
    <x v="623"/>
    <x v="623"/>
    <x v="136"/>
    <x v="0"/>
    <x v="0"/>
    <x v="1"/>
    <x v="78"/>
    <x v="1020"/>
    <x v="2"/>
    <x v="37"/>
    <x v="115"/>
    <x v="78"/>
    <x v="2"/>
    <x v="862"/>
  </r>
  <r>
    <x v="701"/>
    <x v="4"/>
    <x v="621"/>
    <x v="731"/>
    <x v="665"/>
    <x v="665"/>
    <x v="110"/>
    <x v="0"/>
    <x v="0"/>
    <x v="2"/>
    <x v="155"/>
    <x v="1019"/>
    <x v="2"/>
    <x v="47"/>
    <x v="167"/>
    <x v="263"/>
    <x v="2"/>
    <x v="897"/>
  </r>
  <r>
    <x v="336"/>
    <x v="3"/>
    <x v="176"/>
    <x v="286"/>
    <x v="763"/>
    <x v="763"/>
    <x v="186"/>
    <x v="0"/>
    <x v="1"/>
    <x v="2"/>
    <x v="289"/>
    <x v="1018"/>
    <x v="2"/>
    <x v="106"/>
    <x v="245"/>
    <x v="601"/>
    <x v="0"/>
    <x v="971"/>
  </r>
  <r>
    <x v="387"/>
    <x v="1"/>
    <x v="581"/>
    <x v="475"/>
    <x v="723"/>
    <x v="723"/>
    <x v="107"/>
    <x v="0"/>
    <x v="0"/>
    <x v="2"/>
    <x v="322"/>
    <x v="1017"/>
    <x v="2"/>
    <x v="64"/>
    <x v="207"/>
    <x v="967"/>
    <x v="0"/>
    <x v="1095"/>
  </r>
  <r>
    <x v="268"/>
    <x v="4"/>
    <x v="1070"/>
    <x v="1129"/>
    <x v="500"/>
    <x v="500"/>
    <x v="58"/>
    <x v="0"/>
    <x v="0"/>
    <x v="2"/>
    <x v="205"/>
    <x v="1016"/>
    <x v="2"/>
    <x v="19"/>
    <x v="84"/>
    <x v="999"/>
    <x v="0"/>
    <x v="1064"/>
  </r>
  <r>
    <x v="767"/>
    <x v="2"/>
    <x v="211"/>
    <x v="183"/>
    <x v="783"/>
    <x v="783"/>
    <x v="510"/>
    <x v="0"/>
    <x v="2"/>
    <x v="1"/>
    <x v="312"/>
    <x v="1015"/>
    <x v="2"/>
    <x v="142"/>
    <x v="264"/>
    <x v="648"/>
    <x v="0"/>
    <x v="1010"/>
  </r>
  <r>
    <x v="677"/>
    <x v="2"/>
    <x v="516"/>
    <x v="552"/>
    <x v="707"/>
    <x v="707"/>
    <x v="6"/>
    <x v="0"/>
    <x v="0"/>
    <x v="1"/>
    <x v="188"/>
    <x v="1014"/>
    <x v="2"/>
    <x v="35"/>
    <x v="152"/>
    <x v="295"/>
    <x v="0"/>
    <x v="915"/>
  </r>
  <r>
    <x v="1131"/>
    <x v="4"/>
    <x v="181"/>
    <x v="270"/>
    <x v="766"/>
    <x v="766"/>
    <x v="63"/>
    <x v="0"/>
    <x v="0"/>
    <x v="2"/>
    <x v="389"/>
    <x v="1013"/>
    <x v="2"/>
    <x v="74"/>
    <x v="235"/>
    <x v="1115"/>
    <x v="1"/>
    <x v="1118"/>
  </r>
  <r>
    <x v="561"/>
    <x v="1"/>
    <x v="326"/>
    <x v="392"/>
    <x v="742"/>
    <x v="742"/>
    <x v="269"/>
    <x v="0"/>
    <x v="1"/>
    <x v="1"/>
    <x v="282"/>
    <x v="1012"/>
    <x v="2"/>
    <x v="91"/>
    <x v="207"/>
    <x v="695"/>
    <x v="0"/>
    <x v="997"/>
  </r>
  <r>
    <x v="1154"/>
    <x v="5"/>
    <x v="684"/>
    <x v="688"/>
    <x v="675"/>
    <x v="675"/>
    <x v="70"/>
    <x v="0"/>
    <x v="0"/>
    <x v="1"/>
    <x v="198"/>
    <x v="1011"/>
    <x v="2"/>
    <x v="37"/>
    <x v="138"/>
    <x v="489"/>
    <x v="0"/>
    <x v="976"/>
  </r>
  <r>
    <x v="88"/>
    <x v="0"/>
    <x v="779"/>
    <x v="750"/>
    <x v="656"/>
    <x v="656"/>
    <x v="98"/>
    <x v="0"/>
    <x v="0"/>
    <x v="1"/>
    <x v="243"/>
    <x v="1010"/>
    <x v="2"/>
    <x v="37"/>
    <x v="132"/>
    <x v="811"/>
    <x v="0"/>
    <x v="1038"/>
  </r>
  <r>
    <x v="617"/>
    <x v="5"/>
    <x v="249"/>
    <x v="269"/>
    <x v="764"/>
    <x v="764"/>
    <x v="40"/>
    <x v="0"/>
    <x v="0"/>
    <x v="0"/>
    <x v="277"/>
    <x v="1009"/>
    <x v="2"/>
    <x v="50"/>
    <x v="164"/>
    <x v="515"/>
    <x v="0"/>
    <x v="972"/>
  </r>
  <r>
    <x v="746"/>
    <x v="5"/>
    <x v="501"/>
    <x v="434"/>
    <x v="726"/>
    <x v="726"/>
    <x v="260"/>
    <x v="0"/>
    <x v="1"/>
    <x v="1"/>
    <x v="353"/>
    <x v="1008"/>
    <x v="2"/>
    <x v="83"/>
    <x v="194"/>
    <x v="1066"/>
    <x v="1"/>
    <x v="1110"/>
  </r>
  <r>
    <x v="231"/>
    <x v="1"/>
    <x v="525"/>
    <x v="531"/>
    <x v="705"/>
    <x v="705"/>
    <x v="176"/>
    <x v="0"/>
    <x v="1"/>
    <x v="1"/>
    <x v="212"/>
    <x v="1007"/>
    <x v="2"/>
    <x v="63"/>
    <x v="170"/>
    <x v="466"/>
    <x v="0"/>
    <x v="957"/>
  </r>
  <r>
    <x v="604"/>
    <x v="5"/>
    <x v="1012"/>
    <x v="929"/>
    <x v="607"/>
    <x v="607"/>
    <x v="63"/>
    <x v="0"/>
    <x v="0"/>
    <x v="0"/>
    <x v="128"/>
    <x v="1006"/>
    <x v="2"/>
    <x v="21"/>
    <x v="71"/>
    <x v="346"/>
    <x v="0"/>
    <x v="968"/>
  </r>
  <r>
    <x v="96"/>
    <x v="4"/>
    <x v="929"/>
    <x v="964"/>
    <x v="588"/>
    <x v="588"/>
    <x v="376"/>
    <x v="0"/>
    <x v="1"/>
    <x v="2"/>
    <x v="132"/>
    <x v="1005"/>
    <x v="2"/>
    <x v="66"/>
    <x v="151"/>
    <x v="404"/>
    <x v="2"/>
    <x v="933"/>
  </r>
  <r>
    <x v="349"/>
    <x v="0"/>
    <x v="345"/>
    <x v="356"/>
    <x v="746"/>
    <x v="746"/>
    <x v="39"/>
    <x v="0"/>
    <x v="0"/>
    <x v="3"/>
    <x v="324"/>
    <x v="1004"/>
    <x v="2"/>
    <x v="70"/>
    <x v="252"/>
    <x v="917"/>
    <x v="0"/>
    <x v="1045"/>
  </r>
  <r>
    <x v="1149"/>
    <x v="4"/>
    <x v="1019"/>
    <x v="1068"/>
    <x v="533"/>
    <x v="533"/>
    <x v="36"/>
    <x v="0"/>
    <x v="0"/>
    <x v="0"/>
    <x v="134"/>
    <x v="1003"/>
    <x v="2"/>
    <x v="15"/>
    <x v="54"/>
    <x v="612"/>
    <x v="0"/>
    <x v="978"/>
  </r>
  <r>
    <x v="1008"/>
    <x v="1"/>
    <x v="828"/>
    <x v="846"/>
    <x v="635"/>
    <x v="635"/>
    <x v="190"/>
    <x v="0"/>
    <x v="1"/>
    <x v="2"/>
    <x v="254"/>
    <x v="1002"/>
    <x v="2"/>
    <x v="51"/>
    <x v="152"/>
    <x v="936"/>
    <x v="0"/>
    <x v="1049"/>
  </r>
  <r>
    <x v="904"/>
    <x v="0"/>
    <x v="485"/>
    <x v="547"/>
    <x v="697"/>
    <x v="697"/>
    <x v="87"/>
    <x v="0"/>
    <x v="0"/>
    <x v="0"/>
    <x v="314"/>
    <x v="1001"/>
    <x v="2"/>
    <x v="36"/>
    <x v="115"/>
    <x v="1003"/>
    <x v="0"/>
    <x v="1062"/>
  </r>
  <r>
    <x v="95"/>
    <x v="3"/>
    <x v="1146"/>
    <x v="1171"/>
    <x v="358"/>
    <x v="358"/>
    <x v="72"/>
    <x v="0"/>
    <x v="0"/>
    <x v="1"/>
    <x v="62"/>
    <x v="1000"/>
    <x v="2"/>
    <x v="11"/>
    <x v="42"/>
    <x v="472"/>
    <x v="0"/>
    <x v="932"/>
  </r>
  <r>
    <x v="510"/>
    <x v="4"/>
    <x v="907"/>
    <x v="932"/>
    <x v="592"/>
    <x v="592"/>
    <x v="421"/>
    <x v="0"/>
    <x v="1"/>
    <x v="2"/>
    <x v="195"/>
    <x v="999"/>
    <x v="2"/>
    <x v="72"/>
    <x v="155"/>
    <x v="758"/>
    <x v="0"/>
    <x v="1011"/>
  </r>
  <r>
    <x v="520"/>
    <x v="4"/>
    <x v="852"/>
    <x v="912"/>
    <x v="604"/>
    <x v="604"/>
    <x v="144"/>
    <x v="0"/>
    <x v="0"/>
    <x v="1"/>
    <x v="256"/>
    <x v="998"/>
    <x v="2"/>
    <x v="35"/>
    <x v="108"/>
    <x v="989"/>
    <x v="0"/>
    <x v="1053"/>
  </r>
  <r>
    <x v="1156"/>
    <x v="0"/>
    <x v="367"/>
    <x v="439"/>
    <x v="717"/>
    <x v="717"/>
    <x v="424"/>
    <x v="0"/>
    <x v="1"/>
    <x v="2"/>
    <x v="339"/>
    <x v="997"/>
    <x v="2"/>
    <x v="119"/>
    <x v="231"/>
    <x v="1054"/>
    <x v="1"/>
    <x v="1078"/>
  </r>
  <r>
    <x v="794"/>
    <x v="1"/>
    <x v="723"/>
    <x v="603"/>
    <x v="673"/>
    <x v="673"/>
    <x v="41"/>
    <x v="0"/>
    <x v="0"/>
    <x v="2"/>
    <x v="195"/>
    <x v="996"/>
    <x v="2"/>
    <x v="39"/>
    <x v="166"/>
    <x v="474"/>
    <x v="0"/>
    <x v="982"/>
  </r>
  <r>
    <x v="842"/>
    <x v="4"/>
    <x v="313"/>
    <x v="341"/>
    <x v="739"/>
    <x v="739"/>
    <x v="352"/>
    <x v="0"/>
    <x v="1"/>
    <x v="2"/>
    <x v="272"/>
    <x v="995"/>
    <x v="2"/>
    <x v="118"/>
    <x v="239"/>
    <x v="649"/>
    <x v="0"/>
    <x v="984"/>
  </r>
  <r>
    <x v="728"/>
    <x v="2"/>
    <x v="66"/>
    <x v="54"/>
    <x v="805"/>
    <x v="805"/>
    <x v="122"/>
    <x v="0"/>
    <x v="0"/>
    <x v="0"/>
    <x v="380"/>
    <x v="994"/>
    <x v="2"/>
    <x v="97"/>
    <x v="225"/>
    <x v="976"/>
    <x v="0"/>
    <x v="1061"/>
  </r>
  <r>
    <x v="411"/>
    <x v="5"/>
    <x v="882"/>
    <x v="991"/>
    <x v="553"/>
    <x v="553"/>
    <x v="35"/>
    <x v="0"/>
    <x v="0"/>
    <x v="2"/>
    <x v="129"/>
    <x v="993"/>
    <x v="2"/>
    <x v="22"/>
    <x v="104"/>
    <x v="500"/>
    <x v="0"/>
    <x v="920"/>
  </r>
  <r>
    <x v="1168"/>
    <x v="4"/>
    <x v="416"/>
    <x v="373"/>
    <x v="728"/>
    <x v="728"/>
    <x v="61"/>
    <x v="0"/>
    <x v="0"/>
    <x v="0"/>
    <x v="224"/>
    <x v="992"/>
    <x v="2"/>
    <x v="41"/>
    <x v="135"/>
    <x v="405"/>
    <x v="0"/>
    <x v="944"/>
  </r>
  <r>
    <x v="58"/>
    <x v="5"/>
    <x v="957"/>
    <x v="947"/>
    <x v="569"/>
    <x v="569"/>
    <x v="426"/>
    <x v="0"/>
    <x v="1"/>
    <x v="2"/>
    <x v="116"/>
    <x v="991"/>
    <x v="2"/>
    <x v="68"/>
    <x v="148"/>
    <x v="351"/>
    <x v="2"/>
    <x v="921"/>
  </r>
  <r>
    <x v="1042"/>
    <x v="4"/>
    <x v="715"/>
    <x v="617"/>
    <x v="666"/>
    <x v="666"/>
    <x v="187"/>
    <x v="0"/>
    <x v="1"/>
    <x v="1"/>
    <x v="251"/>
    <x v="990"/>
    <x v="2"/>
    <x v="54"/>
    <x v="147"/>
    <x v="814"/>
    <x v="0"/>
    <x v="1035"/>
  </r>
  <r>
    <x v="690"/>
    <x v="0"/>
    <x v="942"/>
    <x v="958"/>
    <x v="563"/>
    <x v="563"/>
    <x v="72"/>
    <x v="0"/>
    <x v="0"/>
    <x v="0"/>
    <x v="96"/>
    <x v="989"/>
    <x v="2"/>
    <x v="19"/>
    <x v="64"/>
    <x v="236"/>
    <x v="0"/>
    <x v="876"/>
  </r>
  <r>
    <x v="483"/>
    <x v="5"/>
    <x v="1035"/>
    <x v="1027"/>
    <x v="535"/>
    <x v="535"/>
    <x v="349"/>
    <x v="0"/>
    <x v="1"/>
    <x v="1"/>
    <x v="165"/>
    <x v="988"/>
    <x v="2"/>
    <x v="45"/>
    <x v="101"/>
    <x v="752"/>
    <x v="0"/>
    <x v="1012"/>
  </r>
  <r>
    <x v="119"/>
    <x v="4"/>
    <x v="958"/>
    <x v="856"/>
    <x v="605"/>
    <x v="605"/>
    <x v="44"/>
    <x v="0"/>
    <x v="0"/>
    <x v="1"/>
    <x v="135"/>
    <x v="987"/>
    <x v="2"/>
    <x v="24"/>
    <x v="98"/>
    <x v="382"/>
    <x v="0"/>
    <x v="952"/>
  </r>
  <r>
    <x v="667"/>
    <x v="0"/>
    <x v="1086"/>
    <x v="1100"/>
    <x v="477"/>
    <x v="477"/>
    <x v="11"/>
    <x v="0"/>
    <x v="0"/>
    <x v="2"/>
    <x v="120"/>
    <x v="986"/>
    <x v="2"/>
    <x v="15"/>
    <x v="76"/>
    <x v="690"/>
    <x v="0"/>
    <x v="988"/>
  </r>
  <r>
    <x v="452"/>
    <x v="3"/>
    <x v="1135"/>
    <x v="1132"/>
    <x v="446"/>
    <x v="446"/>
    <x v="107"/>
    <x v="0"/>
    <x v="0"/>
    <x v="1"/>
    <x v="82"/>
    <x v="985"/>
    <x v="2"/>
    <x v="16"/>
    <x v="57"/>
    <x v="471"/>
    <x v="0"/>
    <x v="960"/>
  </r>
  <r>
    <x v="622"/>
    <x v="4"/>
    <x v="763"/>
    <x v="842"/>
    <x v="606"/>
    <x v="606"/>
    <x v="295"/>
    <x v="0"/>
    <x v="1"/>
    <x v="3"/>
    <x v="160"/>
    <x v="984"/>
    <x v="2"/>
    <x v="65"/>
    <x v="184"/>
    <x v="543"/>
    <x v="2"/>
    <x v="931"/>
  </r>
  <r>
    <x v="715"/>
    <x v="1"/>
    <x v="781"/>
    <x v="768"/>
    <x v="628"/>
    <x v="628"/>
    <x v="101"/>
    <x v="0"/>
    <x v="0"/>
    <x v="1"/>
    <x v="68"/>
    <x v="983"/>
    <x v="2"/>
    <x v="31"/>
    <x v="112"/>
    <x v="40"/>
    <x v="2"/>
    <x v="734"/>
  </r>
  <r>
    <x v="1079"/>
    <x v="3"/>
    <x v="927"/>
    <x v="857"/>
    <x v="594"/>
    <x v="594"/>
    <x v="172"/>
    <x v="0"/>
    <x v="1"/>
    <x v="0"/>
    <x v="137"/>
    <x v="982"/>
    <x v="2"/>
    <x v="30"/>
    <x v="79"/>
    <x v="418"/>
    <x v="0"/>
    <x v="945"/>
  </r>
  <r>
    <x v="262"/>
    <x v="0"/>
    <x v="1098"/>
    <x v="1055"/>
    <x v="511"/>
    <x v="511"/>
    <x v="66"/>
    <x v="0"/>
    <x v="0"/>
    <x v="2"/>
    <x v="49"/>
    <x v="981"/>
    <x v="2"/>
    <x v="20"/>
    <x v="88"/>
    <x v="69"/>
    <x v="2"/>
    <x v="797"/>
  </r>
  <r>
    <x v="460"/>
    <x v="5"/>
    <x v="482"/>
    <x v="596"/>
    <x v="654"/>
    <x v="654"/>
    <x v="29"/>
    <x v="0"/>
    <x v="0"/>
    <x v="3"/>
    <x v="177"/>
    <x v="980"/>
    <x v="2"/>
    <x v="42"/>
    <x v="196"/>
    <x v="422"/>
    <x v="2"/>
    <x v="890"/>
  </r>
  <r>
    <x v="599"/>
    <x v="5"/>
    <x v="1050"/>
    <x v="1078"/>
    <x v="491"/>
    <x v="491"/>
    <x v="399"/>
    <x v="0"/>
    <x v="1"/>
    <x v="0"/>
    <x v="80"/>
    <x v="979"/>
    <x v="2"/>
    <x v="34"/>
    <x v="66"/>
    <x v="323"/>
    <x v="0"/>
    <x v="896"/>
  </r>
  <r>
    <x v="739"/>
    <x v="4"/>
    <x v="941"/>
    <x v="1020"/>
    <x v="523"/>
    <x v="523"/>
    <x v="41"/>
    <x v="0"/>
    <x v="0"/>
    <x v="1"/>
    <x v="115"/>
    <x v="978"/>
    <x v="2"/>
    <x v="17"/>
    <x v="72"/>
    <x v="509"/>
    <x v="0"/>
    <x v="913"/>
  </r>
  <r>
    <x v="858"/>
    <x v="2"/>
    <x v="1138"/>
    <x v="1167"/>
    <x v="338"/>
    <x v="338"/>
    <x v="487"/>
    <x v="0"/>
    <x v="2"/>
    <x v="0"/>
    <x v="48"/>
    <x v="977"/>
    <x v="2"/>
    <x v="24"/>
    <x v="43"/>
    <x v="305"/>
    <x v="0"/>
    <x v="845"/>
  </r>
  <r>
    <x v="158"/>
    <x v="0"/>
    <x v="1030"/>
    <x v="1052"/>
    <x v="509"/>
    <x v="509"/>
    <x v="521"/>
    <x v="0"/>
    <x v="2"/>
    <x v="1"/>
    <x v="110"/>
    <x v="976"/>
    <x v="2"/>
    <x v="56"/>
    <x v="104"/>
    <x v="522"/>
    <x v="0"/>
    <x v="936"/>
  </r>
  <r>
    <x v="853"/>
    <x v="3"/>
    <x v="910"/>
    <x v="908"/>
    <x v="562"/>
    <x v="562"/>
    <x v="300"/>
    <x v="0"/>
    <x v="1"/>
    <x v="0"/>
    <x v="44"/>
    <x v="975"/>
    <x v="2"/>
    <x v="35"/>
    <x v="79"/>
    <x v="17"/>
    <x v="2"/>
    <x v="666"/>
  </r>
  <r>
    <x v="1027"/>
    <x v="4"/>
    <x v="669"/>
    <x v="631"/>
    <x v="647"/>
    <x v="647"/>
    <x v="46"/>
    <x v="0"/>
    <x v="0"/>
    <x v="1"/>
    <x v="118"/>
    <x v="974"/>
    <x v="2"/>
    <x v="30"/>
    <x v="122"/>
    <x v="175"/>
    <x v="2"/>
    <x v="836"/>
  </r>
  <r>
    <x v="416"/>
    <x v="1"/>
    <x v="1016"/>
    <x v="1070"/>
    <x v="492"/>
    <x v="492"/>
    <x v="473"/>
    <x v="0"/>
    <x v="1"/>
    <x v="2"/>
    <x v="162"/>
    <x v="973"/>
    <x v="2"/>
    <x v="53"/>
    <x v="113"/>
    <x v="865"/>
    <x v="0"/>
    <x v="1007"/>
  </r>
  <r>
    <x v="1094"/>
    <x v="0"/>
    <x v="1004"/>
    <x v="1086"/>
    <x v="471"/>
    <x v="471"/>
    <x v="468"/>
    <x v="0"/>
    <x v="1"/>
    <x v="1"/>
    <x v="118"/>
    <x v="972"/>
    <x v="2"/>
    <x v="43"/>
    <x v="86"/>
    <x v="692"/>
    <x v="0"/>
    <x v="946"/>
  </r>
  <r>
    <x v="441"/>
    <x v="0"/>
    <x v="1073"/>
    <x v="1105"/>
    <x v="454"/>
    <x v="454"/>
    <x v="43"/>
    <x v="0"/>
    <x v="0"/>
    <x v="2"/>
    <x v="60"/>
    <x v="971"/>
    <x v="2"/>
    <x v="16"/>
    <x v="72"/>
    <x v="233"/>
    <x v="2"/>
    <x v="832"/>
  </r>
  <r>
    <x v="989"/>
    <x v="0"/>
    <x v="808"/>
    <x v="782"/>
    <x v="608"/>
    <x v="608"/>
    <x v="67"/>
    <x v="0"/>
    <x v="0"/>
    <x v="0"/>
    <x v="40"/>
    <x v="970"/>
    <x v="2"/>
    <x v="21"/>
    <x v="72"/>
    <x v="4"/>
    <x v="2"/>
    <x v="610"/>
  </r>
  <r>
    <x v="706"/>
    <x v="3"/>
    <x v="891"/>
    <x v="836"/>
    <x v="585"/>
    <x v="585"/>
    <x v="312"/>
    <x v="0"/>
    <x v="1"/>
    <x v="3"/>
    <x v="229"/>
    <x v="969"/>
    <x v="2"/>
    <x v="65"/>
    <x v="181"/>
    <x v="930"/>
    <x v="0"/>
    <x v="1040"/>
  </r>
  <r>
    <x v="536"/>
    <x v="2"/>
    <x v="563"/>
    <x v="704"/>
    <x v="637"/>
    <x v="637"/>
    <x v="280"/>
    <x v="0"/>
    <x v="1"/>
    <x v="1"/>
    <x v="204"/>
    <x v="968"/>
    <x v="2"/>
    <x v="52"/>
    <x v="132"/>
    <x v="724"/>
    <x v="0"/>
    <x v="955"/>
  </r>
  <r>
    <x v="448"/>
    <x v="4"/>
    <x v="1046"/>
    <x v="1082"/>
    <x v="470"/>
    <x v="470"/>
    <x v="129"/>
    <x v="0"/>
    <x v="0"/>
    <x v="1"/>
    <x v="76"/>
    <x v="967"/>
    <x v="2"/>
    <x v="20"/>
    <x v="65"/>
    <x v="331"/>
    <x v="0"/>
    <x v="881"/>
  </r>
  <r>
    <x v="163"/>
    <x v="0"/>
    <x v="865"/>
    <x v="945"/>
    <x v="543"/>
    <x v="543"/>
    <x v="213"/>
    <x v="0"/>
    <x v="1"/>
    <x v="2"/>
    <x v="340"/>
    <x v="966"/>
    <x v="2"/>
    <x v="38"/>
    <x v="116"/>
    <x v="1142"/>
    <x v="1"/>
    <x v="1147"/>
  </r>
  <r>
    <x v="194"/>
    <x v="4"/>
    <x v="950"/>
    <x v="963"/>
    <x v="537"/>
    <x v="537"/>
    <x v="248"/>
    <x v="0"/>
    <x v="1"/>
    <x v="1"/>
    <x v="114"/>
    <x v="965"/>
    <x v="2"/>
    <x v="34"/>
    <x v="91"/>
    <x v="451"/>
    <x v="0"/>
    <x v="910"/>
  </r>
  <r>
    <x v="140"/>
    <x v="5"/>
    <x v="1161"/>
    <x v="1178"/>
    <x v="293"/>
    <x v="293"/>
    <x v="148"/>
    <x v="0"/>
    <x v="0"/>
    <x v="1"/>
    <x v="25"/>
    <x v="964"/>
    <x v="2"/>
    <x v="11"/>
    <x v="34"/>
    <x v="118"/>
    <x v="2"/>
    <x v="800"/>
  </r>
  <r>
    <x v="834"/>
    <x v="3"/>
    <x v="251"/>
    <x v="294"/>
    <x v="722"/>
    <x v="722"/>
    <x v="241"/>
    <x v="0"/>
    <x v="1"/>
    <x v="0"/>
    <x v="253"/>
    <x v="963"/>
    <x v="2"/>
    <x v="66"/>
    <x v="153"/>
    <x v="599"/>
    <x v="0"/>
    <x v="930"/>
  </r>
  <r>
    <x v="671"/>
    <x v="3"/>
    <x v="712"/>
    <x v="804"/>
    <x v="586"/>
    <x v="586"/>
    <x v="209"/>
    <x v="0"/>
    <x v="1"/>
    <x v="2"/>
    <x v="207"/>
    <x v="962"/>
    <x v="2"/>
    <x v="45"/>
    <x v="134"/>
    <x v="838"/>
    <x v="0"/>
    <x v="994"/>
  </r>
  <r>
    <x v="1052"/>
    <x v="3"/>
    <x v="508"/>
    <x v="427"/>
    <x v="689"/>
    <x v="689"/>
    <x v="229"/>
    <x v="0"/>
    <x v="1"/>
    <x v="0"/>
    <x v="171"/>
    <x v="961"/>
    <x v="2"/>
    <x v="54"/>
    <x v="128"/>
    <x v="271"/>
    <x v="0"/>
    <x v="889"/>
  </r>
  <r>
    <x v="193"/>
    <x v="4"/>
    <x v="1045"/>
    <x v="995"/>
    <x v="518"/>
    <x v="518"/>
    <x v="381"/>
    <x v="0"/>
    <x v="1"/>
    <x v="1"/>
    <x v="216"/>
    <x v="960"/>
    <x v="2"/>
    <x v="45"/>
    <x v="97"/>
    <x v="1006"/>
    <x v="0"/>
    <x v="1068"/>
  </r>
  <r>
    <x v="1188"/>
    <x v="5"/>
    <x v="888"/>
    <x v="825"/>
    <x v="577"/>
    <x v="577"/>
    <x v="182"/>
    <x v="0"/>
    <x v="1"/>
    <x v="2"/>
    <x v="168"/>
    <x v="959"/>
    <x v="2"/>
    <x v="41"/>
    <x v="129"/>
    <x v="655"/>
    <x v="0"/>
    <x v="979"/>
  </r>
  <r>
    <x v="603"/>
    <x v="5"/>
    <x v="1165"/>
    <x v="1185"/>
    <x v="236"/>
    <x v="236"/>
    <x v="270"/>
    <x v="0"/>
    <x v="1"/>
    <x v="0"/>
    <x v="15"/>
    <x v="958"/>
    <x v="2"/>
    <x v="9"/>
    <x v="20"/>
    <x v="59"/>
    <x v="2"/>
    <x v="754"/>
  </r>
  <r>
    <x v="855"/>
    <x v="0"/>
    <x v="1031"/>
    <x v="1018"/>
    <x v="503"/>
    <x v="503"/>
    <x v="72"/>
    <x v="0"/>
    <x v="0"/>
    <x v="2"/>
    <x v="149"/>
    <x v="957"/>
    <x v="2"/>
    <x v="20"/>
    <x v="86"/>
    <x v="766"/>
    <x v="0"/>
    <x v="996"/>
  </r>
  <r>
    <x v="816"/>
    <x v="4"/>
    <x v="895"/>
    <x v="985"/>
    <x v="519"/>
    <x v="519"/>
    <x v="184"/>
    <x v="0"/>
    <x v="1"/>
    <x v="3"/>
    <x v="266"/>
    <x v="956"/>
    <x v="2"/>
    <x v="39"/>
    <x v="139"/>
    <x v="1100"/>
    <x v="1"/>
    <x v="1075"/>
  </r>
  <r>
    <x v="442"/>
    <x v="0"/>
    <x v="702"/>
    <x v="745"/>
    <x v="602"/>
    <x v="602"/>
    <x v="392"/>
    <x v="0"/>
    <x v="1"/>
    <x v="2"/>
    <x v="211"/>
    <x v="955"/>
    <x v="2"/>
    <x v="71"/>
    <x v="157"/>
    <x v="835"/>
    <x v="0"/>
    <x v="995"/>
  </r>
  <r>
    <x v="59"/>
    <x v="3"/>
    <x v="1140"/>
    <x v="1131"/>
    <x v="403"/>
    <x v="403"/>
    <x v="203"/>
    <x v="0"/>
    <x v="1"/>
    <x v="1"/>
    <x v="118"/>
    <x v="954"/>
    <x v="2"/>
    <x v="19"/>
    <x v="54"/>
    <x v="841"/>
    <x v="0"/>
    <x v="1022"/>
  </r>
  <r>
    <x v="1162"/>
    <x v="3"/>
    <x v="584"/>
    <x v="480"/>
    <x v="664"/>
    <x v="664"/>
    <x v="71"/>
    <x v="0"/>
    <x v="0"/>
    <x v="0"/>
    <x v="124"/>
    <x v="953"/>
    <x v="2"/>
    <x v="29"/>
    <x v="97"/>
    <x v="154"/>
    <x v="0"/>
    <x v="820"/>
  </r>
  <r>
    <x v="1001"/>
    <x v="0"/>
    <x v="735"/>
    <x v="805"/>
    <x v="571"/>
    <x v="571"/>
    <x v="264"/>
    <x v="0"/>
    <x v="1"/>
    <x v="3"/>
    <x v="200"/>
    <x v="952"/>
    <x v="2"/>
    <x v="57"/>
    <x v="171"/>
    <x v="833"/>
    <x v="0"/>
    <x v="990"/>
  </r>
  <r>
    <x v="105"/>
    <x v="3"/>
    <x v="651"/>
    <x v="671"/>
    <x v="621"/>
    <x v="621"/>
    <x v="181"/>
    <x v="0"/>
    <x v="1"/>
    <x v="1"/>
    <x v="159"/>
    <x v="951"/>
    <x v="2"/>
    <x v="41"/>
    <x v="119"/>
    <x v="490"/>
    <x v="0"/>
    <x v="905"/>
  </r>
  <r>
    <x v="355"/>
    <x v="5"/>
    <x v="233"/>
    <x v="148"/>
    <x v="753"/>
    <x v="753"/>
    <x v="29"/>
    <x v="0"/>
    <x v="0"/>
    <x v="3"/>
    <x v="365"/>
    <x v="950"/>
    <x v="2"/>
    <x v="72"/>
    <x v="255"/>
    <x v="1075"/>
    <x v="1"/>
    <x v="1089"/>
  </r>
  <r>
    <x v="835"/>
    <x v="2"/>
    <x v="1119"/>
    <x v="1144"/>
    <x v="373"/>
    <x v="373"/>
    <x v="252"/>
    <x v="0"/>
    <x v="1"/>
    <x v="0"/>
    <x v="45"/>
    <x v="949"/>
    <x v="2"/>
    <x v="16"/>
    <x v="37"/>
    <x v="205"/>
    <x v="0"/>
    <x v="805"/>
  </r>
  <r>
    <x v="592"/>
    <x v="5"/>
    <x v="456"/>
    <x v="496"/>
    <x v="655"/>
    <x v="655"/>
    <x v="78"/>
    <x v="0"/>
    <x v="0"/>
    <x v="3"/>
    <x v="215"/>
    <x v="948"/>
    <x v="2"/>
    <x v="49"/>
    <x v="201"/>
    <x v="676"/>
    <x v="0"/>
    <x v="941"/>
  </r>
  <r>
    <x v="569"/>
    <x v="0"/>
    <x v="611"/>
    <x v="739"/>
    <x v="591"/>
    <x v="591"/>
    <x v="518"/>
    <x v="0"/>
    <x v="2"/>
    <x v="2"/>
    <x v="116"/>
    <x v="947"/>
    <x v="2"/>
    <x v="87"/>
    <x v="168"/>
    <x v="293"/>
    <x v="2"/>
    <x v="813"/>
  </r>
  <r>
    <x v="1182"/>
    <x v="1"/>
    <x v="419"/>
    <x v="510"/>
    <x v="650"/>
    <x v="650"/>
    <x v="34"/>
    <x v="0"/>
    <x v="0"/>
    <x v="3"/>
    <x v="286"/>
    <x v="946"/>
    <x v="2"/>
    <x v="41"/>
    <x v="191"/>
    <x v="993"/>
    <x v="0"/>
    <x v="1020"/>
  </r>
  <r>
    <x v="1014"/>
    <x v="0"/>
    <x v="446"/>
    <x v="409"/>
    <x v="679"/>
    <x v="679"/>
    <x v="211"/>
    <x v="0"/>
    <x v="1"/>
    <x v="0"/>
    <x v="168"/>
    <x v="945"/>
    <x v="2"/>
    <x v="49"/>
    <x v="120"/>
    <x v="284"/>
    <x v="0"/>
    <x v="863"/>
  </r>
  <r>
    <x v="1053"/>
    <x v="5"/>
    <x v="1022"/>
    <x v="1075"/>
    <x v="447"/>
    <x v="447"/>
    <x v="401"/>
    <x v="0"/>
    <x v="1"/>
    <x v="1"/>
    <x v="210"/>
    <x v="944"/>
    <x v="2"/>
    <x v="35"/>
    <x v="75"/>
    <x v="1073"/>
    <x v="1"/>
    <x v="1047"/>
  </r>
  <r>
    <x v="350"/>
    <x v="1"/>
    <x v="730"/>
    <x v="655"/>
    <x v="619"/>
    <x v="619"/>
    <x v="443"/>
    <x v="0"/>
    <x v="1"/>
    <x v="0"/>
    <x v="117"/>
    <x v="943"/>
    <x v="2"/>
    <x v="60"/>
    <x v="110"/>
    <x v="250"/>
    <x v="0"/>
    <x v="859"/>
  </r>
  <r>
    <x v="694"/>
    <x v="5"/>
    <x v="399"/>
    <x v="378"/>
    <x v="687"/>
    <x v="687"/>
    <x v="55"/>
    <x v="0"/>
    <x v="0"/>
    <x v="1"/>
    <x v="276"/>
    <x v="942"/>
    <x v="2"/>
    <x v="38"/>
    <x v="145"/>
    <x v="863"/>
    <x v="0"/>
    <x v="1005"/>
  </r>
  <r>
    <x v="472"/>
    <x v="0"/>
    <x v="555"/>
    <x v="694"/>
    <x v="603"/>
    <x v="603"/>
    <x v="264"/>
    <x v="0"/>
    <x v="1"/>
    <x v="1"/>
    <x v="260"/>
    <x v="941"/>
    <x v="2"/>
    <x v="45"/>
    <x v="118"/>
    <x v="1001"/>
    <x v="0"/>
    <x v="1017"/>
  </r>
  <r>
    <x v="557"/>
    <x v="1"/>
    <x v="983"/>
    <x v="1038"/>
    <x v="471"/>
    <x v="471"/>
    <x v="34"/>
    <x v="0"/>
    <x v="0"/>
    <x v="2"/>
    <x v="87"/>
    <x v="940"/>
    <x v="2"/>
    <x v="16"/>
    <x v="75"/>
    <x v="447"/>
    <x v="0"/>
    <x v="870"/>
  </r>
  <r>
    <x v="982"/>
    <x v="5"/>
    <x v="760"/>
    <x v="887"/>
    <x v="534"/>
    <x v="534"/>
    <x v="133"/>
    <x v="0"/>
    <x v="0"/>
    <x v="2"/>
    <x v="352"/>
    <x v="939"/>
    <x v="2"/>
    <x v="30"/>
    <x v="104"/>
    <x v="1145"/>
    <x v="1"/>
    <x v="1145"/>
  </r>
  <r>
    <x v="980"/>
    <x v="1"/>
    <x v="520"/>
    <x v="642"/>
    <x v="615"/>
    <x v="615"/>
    <x v="195"/>
    <x v="0"/>
    <x v="1"/>
    <x v="2"/>
    <x v="71"/>
    <x v="938"/>
    <x v="2"/>
    <x v="48"/>
    <x v="144"/>
    <x v="60"/>
    <x v="2"/>
    <x v="658"/>
  </r>
  <r>
    <x v="388"/>
    <x v="1"/>
    <x v="560"/>
    <x v="598"/>
    <x v="626"/>
    <x v="626"/>
    <x v="520"/>
    <x v="0"/>
    <x v="2"/>
    <x v="2"/>
    <x v="152"/>
    <x v="937"/>
    <x v="2"/>
    <x v="96"/>
    <x v="182"/>
    <x v="424"/>
    <x v="2"/>
    <x v="875"/>
  </r>
  <r>
    <x v="1007"/>
    <x v="3"/>
    <x v="322"/>
    <x v="233"/>
    <x v="720"/>
    <x v="720"/>
    <x v="387"/>
    <x v="0"/>
    <x v="1"/>
    <x v="3"/>
    <x v="285"/>
    <x v="936"/>
    <x v="2"/>
    <x v="127"/>
    <x v="260"/>
    <x v="799"/>
    <x v="0"/>
    <x v="1000"/>
  </r>
  <r>
    <x v="500"/>
    <x v="2"/>
    <x v="1040"/>
    <x v="1053"/>
    <x v="456"/>
    <x v="456"/>
    <x v="464"/>
    <x v="0"/>
    <x v="1"/>
    <x v="2"/>
    <x v="122"/>
    <x v="935"/>
    <x v="2"/>
    <x v="47"/>
    <x v="101"/>
    <x v="744"/>
    <x v="0"/>
    <x v="973"/>
  </r>
  <r>
    <x v="278"/>
    <x v="0"/>
    <x v="649"/>
    <x v="764"/>
    <x v="564"/>
    <x v="564"/>
    <x v="272"/>
    <x v="0"/>
    <x v="1"/>
    <x v="0"/>
    <x v="250"/>
    <x v="934"/>
    <x v="2"/>
    <x v="33"/>
    <x v="77"/>
    <x v="1026"/>
    <x v="0"/>
    <x v="1027"/>
  </r>
  <r>
    <x v="233"/>
    <x v="5"/>
    <x v="1093"/>
    <x v="1050"/>
    <x v="457"/>
    <x v="457"/>
    <x v="25"/>
    <x v="0"/>
    <x v="0"/>
    <x v="1"/>
    <x v="81"/>
    <x v="933"/>
    <x v="2"/>
    <x v="13"/>
    <x v="56"/>
    <x v="421"/>
    <x v="0"/>
    <x v="912"/>
  </r>
  <r>
    <x v="726"/>
    <x v="1"/>
    <x v="587"/>
    <x v="482"/>
    <x v="648"/>
    <x v="648"/>
    <x v="424"/>
    <x v="0"/>
    <x v="1"/>
    <x v="1"/>
    <x v="258"/>
    <x v="932"/>
    <x v="2"/>
    <x v="81"/>
    <x v="161"/>
    <x v="896"/>
    <x v="0"/>
    <x v="1021"/>
  </r>
  <r>
    <x v="1134"/>
    <x v="0"/>
    <x v="246"/>
    <x v="289"/>
    <x v="701"/>
    <x v="701"/>
    <x v="417"/>
    <x v="0"/>
    <x v="1"/>
    <x v="0"/>
    <x v="246"/>
    <x v="931"/>
    <x v="2"/>
    <x v="86"/>
    <x v="157"/>
    <x v="680"/>
    <x v="0"/>
    <x v="925"/>
  </r>
  <r>
    <x v="39"/>
    <x v="1"/>
    <x v="558"/>
    <x v="568"/>
    <x v="625"/>
    <x v="625"/>
    <x v="82"/>
    <x v="0"/>
    <x v="0"/>
    <x v="2"/>
    <x v="255"/>
    <x v="930"/>
    <x v="2"/>
    <x v="34"/>
    <x v="137"/>
    <x v="952"/>
    <x v="0"/>
    <x v="1014"/>
  </r>
  <r>
    <x v="1185"/>
    <x v="3"/>
    <x v="405"/>
    <x v="390"/>
    <x v="667"/>
    <x v="667"/>
    <x v="448"/>
    <x v="0"/>
    <x v="1"/>
    <x v="1"/>
    <x v="239"/>
    <x v="929"/>
    <x v="2"/>
    <x v="91"/>
    <x v="176"/>
    <x v="769"/>
    <x v="0"/>
    <x v="969"/>
  </r>
  <r>
    <x v="912"/>
    <x v="5"/>
    <x v="236"/>
    <x v="321"/>
    <x v="686"/>
    <x v="686"/>
    <x v="75"/>
    <x v="0"/>
    <x v="0"/>
    <x v="2"/>
    <x v="320"/>
    <x v="928"/>
    <x v="2"/>
    <x v="47"/>
    <x v="176"/>
    <x v="1037"/>
    <x v="0"/>
    <x v="1025"/>
  </r>
  <r>
    <x v="470"/>
    <x v="0"/>
    <x v="524"/>
    <x v="592"/>
    <x v="611"/>
    <x v="611"/>
    <x v="255"/>
    <x v="0"/>
    <x v="1"/>
    <x v="2"/>
    <x v="186"/>
    <x v="927"/>
    <x v="2"/>
    <x v="53"/>
    <x v="146"/>
    <x v="674"/>
    <x v="0"/>
    <x v="909"/>
  </r>
  <r>
    <x v="1026"/>
    <x v="2"/>
    <x v="966"/>
    <x v="1030"/>
    <x v="450"/>
    <x v="450"/>
    <x v="84"/>
    <x v="0"/>
    <x v="0"/>
    <x v="0"/>
    <x v="65"/>
    <x v="926"/>
    <x v="2"/>
    <x v="12"/>
    <x v="40"/>
    <x v="281"/>
    <x v="0"/>
    <x v="785"/>
  </r>
  <r>
    <x v="616"/>
    <x v="0"/>
    <x v="553"/>
    <x v="630"/>
    <x v="597"/>
    <x v="597"/>
    <x v="527"/>
    <x v="0"/>
    <x v="2"/>
    <x v="0"/>
    <x v="201"/>
    <x v="925"/>
    <x v="2"/>
    <x v="66"/>
    <x v="114"/>
    <x v="776"/>
    <x v="0"/>
    <x v="947"/>
  </r>
  <r>
    <x v="253"/>
    <x v="4"/>
    <x v="1092"/>
    <x v="1122"/>
    <x v="369"/>
    <x v="369"/>
    <x v="356"/>
    <x v="0"/>
    <x v="1"/>
    <x v="0"/>
    <x v="72"/>
    <x v="924"/>
    <x v="2"/>
    <x v="21"/>
    <x v="42"/>
    <x v="565"/>
    <x v="0"/>
    <x v="892"/>
  </r>
  <r>
    <x v="86"/>
    <x v="4"/>
    <x v="634"/>
    <x v="770"/>
    <x v="549"/>
    <x v="549"/>
    <x v="300"/>
    <x v="0"/>
    <x v="1"/>
    <x v="0"/>
    <x v="131"/>
    <x v="923"/>
    <x v="2"/>
    <x v="32"/>
    <x v="73"/>
    <x v="534"/>
    <x v="0"/>
    <x v="857"/>
  </r>
  <r>
    <x v="113"/>
    <x v="4"/>
    <x v="960"/>
    <x v="881"/>
    <x v="513"/>
    <x v="513"/>
    <x v="23"/>
    <x v="0"/>
    <x v="0"/>
    <x v="2"/>
    <x v="122"/>
    <x v="922"/>
    <x v="2"/>
    <x v="18"/>
    <x v="87"/>
    <x v="596"/>
    <x v="0"/>
    <x v="928"/>
  </r>
  <r>
    <x v="50"/>
    <x v="0"/>
    <x v="602"/>
    <x v="614"/>
    <x v="596"/>
    <x v="596"/>
    <x v="270"/>
    <x v="0"/>
    <x v="1"/>
    <x v="2"/>
    <x v="128"/>
    <x v="921"/>
    <x v="2"/>
    <x v="51"/>
    <x v="141"/>
    <x v="362"/>
    <x v="2"/>
    <x v="835"/>
  </r>
  <r>
    <x v="219"/>
    <x v="1"/>
    <x v="1054"/>
    <x v="1124"/>
    <x v="352"/>
    <x v="352"/>
    <x v="218"/>
    <x v="0"/>
    <x v="1"/>
    <x v="1"/>
    <x v="36"/>
    <x v="920"/>
    <x v="2"/>
    <x v="17"/>
    <x v="47"/>
    <x v="145"/>
    <x v="2"/>
    <x v="702"/>
  </r>
  <r>
    <x v="1056"/>
    <x v="1"/>
    <x v="28"/>
    <x v="28"/>
    <x v="787"/>
    <x v="787"/>
    <x v="358"/>
    <x v="0"/>
    <x v="1"/>
    <x v="3"/>
    <x v="370"/>
    <x v="919"/>
    <x v="2"/>
    <x v="145"/>
    <x v="281"/>
    <x v="1005"/>
    <x v="0"/>
    <x v="1016"/>
  </r>
  <r>
    <x v="374"/>
    <x v="0"/>
    <x v="686"/>
    <x v="827"/>
    <x v="528"/>
    <x v="528"/>
    <x v="143"/>
    <x v="0"/>
    <x v="0"/>
    <x v="3"/>
    <x v="186"/>
    <x v="918"/>
    <x v="2"/>
    <x v="36"/>
    <x v="139"/>
    <x v="877"/>
    <x v="0"/>
    <x v="953"/>
  </r>
  <r>
    <x v="718"/>
    <x v="4"/>
    <x v="543"/>
    <x v="581"/>
    <x v="601"/>
    <x v="601"/>
    <x v="149"/>
    <x v="0"/>
    <x v="0"/>
    <x v="1"/>
    <x v="174"/>
    <x v="917"/>
    <x v="2"/>
    <x v="35"/>
    <x v="107"/>
    <x v="633"/>
    <x v="0"/>
    <x v="902"/>
  </r>
  <r>
    <x v="1178"/>
    <x v="5"/>
    <x v="596"/>
    <x v="626"/>
    <x v="583"/>
    <x v="583"/>
    <x v="84"/>
    <x v="0"/>
    <x v="0"/>
    <x v="0"/>
    <x v="156"/>
    <x v="916"/>
    <x v="2"/>
    <x v="21"/>
    <x v="68"/>
    <x v="568"/>
    <x v="0"/>
    <x v="886"/>
  </r>
  <r>
    <x v="289"/>
    <x v="3"/>
    <x v="614"/>
    <x v="749"/>
    <x v="547"/>
    <x v="547"/>
    <x v="360"/>
    <x v="0"/>
    <x v="1"/>
    <x v="0"/>
    <x v="72"/>
    <x v="915"/>
    <x v="2"/>
    <x v="40"/>
    <x v="80"/>
    <x v="143"/>
    <x v="2"/>
    <x v="698"/>
  </r>
  <r>
    <x v="647"/>
    <x v="0"/>
    <x v="709"/>
    <x v="633"/>
    <x v="580"/>
    <x v="580"/>
    <x v="40"/>
    <x v="0"/>
    <x v="0"/>
    <x v="0"/>
    <x v="102"/>
    <x v="914"/>
    <x v="2"/>
    <x v="18"/>
    <x v="65"/>
    <x v="240"/>
    <x v="0"/>
    <x v="811"/>
  </r>
  <r>
    <x v="303"/>
    <x v="2"/>
    <x v="441"/>
    <x v="413"/>
    <x v="646"/>
    <x v="646"/>
    <x v="367"/>
    <x v="0"/>
    <x v="1"/>
    <x v="0"/>
    <x v="177"/>
    <x v="913"/>
    <x v="2"/>
    <x v="61"/>
    <x v="121"/>
    <x v="470"/>
    <x v="0"/>
    <x v="878"/>
  </r>
  <r>
    <x v="501"/>
    <x v="5"/>
    <x v="1091"/>
    <x v="1088"/>
    <x v="384"/>
    <x v="384"/>
    <x v="124"/>
    <x v="0"/>
    <x v="0"/>
    <x v="2"/>
    <x v="116"/>
    <x v="912"/>
    <x v="2"/>
    <x v="17"/>
    <x v="62"/>
    <x v="860"/>
    <x v="0"/>
    <x v="985"/>
  </r>
  <r>
    <x v="999"/>
    <x v="1"/>
    <x v="500"/>
    <x v="629"/>
    <x v="578"/>
    <x v="578"/>
    <x v="54"/>
    <x v="0"/>
    <x v="0"/>
    <x v="1"/>
    <x v="77"/>
    <x v="911"/>
    <x v="2"/>
    <x v="23"/>
    <x v="92"/>
    <x v="121"/>
    <x v="2"/>
    <x v="673"/>
  </r>
  <r>
    <x v="714"/>
    <x v="0"/>
    <x v="620"/>
    <x v="705"/>
    <x v="557"/>
    <x v="557"/>
    <x v="28"/>
    <x v="0"/>
    <x v="0"/>
    <x v="0"/>
    <x v="154"/>
    <x v="910"/>
    <x v="2"/>
    <x v="16"/>
    <x v="59"/>
    <x v="640"/>
    <x v="0"/>
    <x v="893"/>
  </r>
  <r>
    <x v="7"/>
    <x v="0"/>
    <x v="112"/>
    <x v="83"/>
    <x v="758"/>
    <x v="758"/>
    <x v="245"/>
    <x v="0"/>
    <x v="1"/>
    <x v="0"/>
    <x v="261"/>
    <x v="909"/>
    <x v="2"/>
    <x v="81"/>
    <x v="179"/>
    <x v="473"/>
    <x v="0"/>
    <x v="887"/>
  </r>
  <r>
    <x v="700"/>
    <x v="4"/>
    <x v="583"/>
    <x v="639"/>
    <x v="570"/>
    <x v="570"/>
    <x v="40"/>
    <x v="0"/>
    <x v="0"/>
    <x v="0"/>
    <x v="110"/>
    <x v="908"/>
    <x v="2"/>
    <x v="17"/>
    <x v="63"/>
    <x v="301"/>
    <x v="0"/>
    <x v="789"/>
  </r>
  <r>
    <x v="651"/>
    <x v="0"/>
    <x v="937"/>
    <x v="955"/>
    <x v="467"/>
    <x v="467"/>
    <x v="249"/>
    <x v="0"/>
    <x v="1"/>
    <x v="1"/>
    <x v="222"/>
    <x v="907"/>
    <x v="2"/>
    <x v="26"/>
    <x v="70"/>
    <x v="1078"/>
    <x v="1"/>
    <x v="1042"/>
  </r>
  <r>
    <x v="627"/>
    <x v="3"/>
    <x v="1058"/>
    <x v="1048"/>
    <x v="413"/>
    <x v="413"/>
    <x v="265"/>
    <x v="0"/>
    <x v="1"/>
    <x v="1"/>
    <x v="63"/>
    <x v="906"/>
    <x v="2"/>
    <x v="22"/>
    <x v="59"/>
    <x v="339"/>
    <x v="0"/>
    <x v="837"/>
  </r>
  <r>
    <x v="1159"/>
    <x v="3"/>
    <x v="469"/>
    <x v="582"/>
    <x v="581"/>
    <x v="581"/>
    <x v="180"/>
    <x v="0"/>
    <x v="1"/>
    <x v="0"/>
    <x v="82"/>
    <x v="905"/>
    <x v="2"/>
    <x v="29"/>
    <x v="76"/>
    <x v="138"/>
    <x v="0"/>
    <x v="676"/>
  </r>
  <r>
    <x v="51"/>
    <x v="4"/>
    <x v="294"/>
    <x v="239"/>
    <x v="692"/>
    <x v="692"/>
    <x v="323"/>
    <x v="0"/>
    <x v="1"/>
    <x v="2"/>
    <x v="376"/>
    <x v="904"/>
    <x v="2"/>
    <x v="89"/>
    <x v="205"/>
    <x v="1136"/>
    <x v="1"/>
    <x v="1114"/>
  </r>
  <r>
    <x v="768"/>
    <x v="3"/>
    <x v="71"/>
    <x v="116"/>
    <x v="733"/>
    <x v="733"/>
    <x v="370"/>
    <x v="0"/>
    <x v="1"/>
    <x v="0"/>
    <x v="262"/>
    <x v="903"/>
    <x v="2"/>
    <x v="95"/>
    <x v="179"/>
    <x v="597"/>
    <x v="0"/>
    <x v="849"/>
  </r>
  <r>
    <x v="356"/>
    <x v="1"/>
    <x v="655"/>
    <x v="641"/>
    <x v="561"/>
    <x v="561"/>
    <x v="20"/>
    <x v="0"/>
    <x v="0"/>
    <x v="0"/>
    <x v="76"/>
    <x v="902"/>
    <x v="2"/>
    <x v="16"/>
    <x v="60"/>
    <x v="133"/>
    <x v="0"/>
    <x v="724"/>
  </r>
  <r>
    <x v="631"/>
    <x v="3"/>
    <x v="890"/>
    <x v="1003"/>
    <x v="433"/>
    <x v="433"/>
    <x v="46"/>
    <x v="0"/>
    <x v="0"/>
    <x v="2"/>
    <x v="64"/>
    <x v="901"/>
    <x v="2"/>
    <x v="15"/>
    <x v="67"/>
    <x v="304"/>
    <x v="2"/>
    <x v="759"/>
  </r>
  <r>
    <x v="307"/>
    <x v="4"/>
    <x v="387"/>
    <x v="443"/>
    <x v="636"/>
    <x v="636"/>
    <x v="499"/>
    <x v="0"/>
    <x v="2"/>
    <x v="2"/>
    <x v="335"/>
    <x v="900"/>
    <x v="2"/>
    <x v="92"/>
    <x v="182"/>
    <x v="1128"/>
    <x v="1"/>
    <x v="1073"/>
  </r>
  <r>
    <x v="126"/>
    <x v="2"/>
    <x v="580"/>
    <x v="536"/>
    <x v="589"/>
    <x v="589"/>
    <x v="366"/>
    <x v="0"/>
    <x v="1"/>
    <x v="1"/>
    <x v="215"/>
    <x v="899"/>
    <x v="2"/>
    <x v="58"/>
    <x v="126"/>
    <x v="871"/>
    <x v="0"/>
    <x v="980"/>
  </r>
  <r>
    <x v="861"/>
    <x v="1"/>
    <x v="453"/>
    <x v="436"/>
    <x v="631"/>
    <x v="631"/>
    <x v="37"/>
    <x v="0"/>
    <x v="0"/>
    <x v="2"/>
    <x v="291"/>
    <x v="898"/>
    <x v="2"/>
    <x v="30"/>
    <x v="136"/>
    <x v="1055"/>
    <x v="1"/>
    <x v="1030"/>
  </r>
  <r>
    <x v="418"/>
    <x v="5"/>
    <x v="150"/>
    <x v="106"/>
    <x v="735"/>
    <x v="735"/>
    <x v="171"/>
    <x v="0"/>
    <x v="1"/>
    <x v="1"/>
    <x v="191"/>
    <x v="897"/>
    <x v="2"/>
    <x v="75"/>
    <x v="192"/>
    <x v="200"/>
    <x v="2"/>
    <x v="786"/>
  </r>
  <r>
    <x v="923"/>
    <x v="2"/>
    <x v="217"/>
    <x v="320"/>
    <x v="653"/>
    <x v="653"/>
    <x v="83"/>
    <x v="0"/>
    <x v="0"/>
    <x v="1"/>
    <x v="167"/>
    <x v="896"/>
    <x v="2"/>
    <x v="35"/>
    <x v="130"/>
    <x v="354"/>
    <x v="0"/>
    <x v="763"/>
  </r>
  <r>
    <x v="16"/>
    <x v="5"/>
    <x v="944"/>
    <x v="981"/>
    <x v="435"/>
    <x v="435"/>
    <x v="63"/>
    <x v="0"/>
    <x v="0"/>
    <x v="3"/>
    <x v="102"/>
    <x v="895"/>
    <x v="2"/>
    <x v="19"/>
    <x v="96"/>
    <x v="665"/>
    <x v="0"/>
    <x v="888"/>
  </r>
  <r>
    <x v="196"/>
    <x v="2"/>
    <x v="491"/>
    <x v="609"/>
    <x v="558"/>
    <x v="558"/>
    <x v="34"/>
    <x v="0"/>
    <x v="0"/>
    <x v="1"/>
    <x v="91"/>
    <x v="894"/>
    <x v="2"/>
    <x v="20"/>
    <x v="83"/>
    <x v="220"/>
    <x v="0"/>
    <x v="716"/>
  </r>
  <r>
    <x v="731"/>
    <x v="2"/>
    <x v="533"/>
    <x v="524"/>
    <x v="584"/>
    <x v="584"/>
    <x v="466"/>
    <x v="1"/>
    <x v="1"/>
    <x v="3"/>
    <x v="328"/>
    <x v="893"/>
    <x v="1"/>
    <x v="72"/>
    <x v="184"/>
    <x v="1130"/>
    <x v="1"/>
    <x v="1093"/>
  </r>
  <r>
    <x v="120"/>
    <x v="2"/>
    <x v="54"/>
    <x v="65"/>
    <x v="750"/>
    <x v="750"/>
    <x v="251"/>
    <x v="1"/>
    <x v="1"/>
    <x v="1"/>
    <x v="169"/>
    <x v="892"/>
    <x v="1"/>
    <x v="75"/>
    <x v="202"/>
    <x v="101"/>
    <x v="2"/>
    <x v="651"/>
  </r>
  <r>
    <x v="504"/>
    <x v="2"/>
    <x v="340"/>
    <x v="322"/>
    <x v="651"/>
    <x v="651"/>
    <x v="513"/>
    <x v="1"/>
    <x v="2"/>
    <x v="1"/>
    <x v="185"/>
    <x v="891"/>
    <x v="1"/>
    <x v="77"/>
    <x v="160"/>
    <x v="499"/>
    <x v="0"/>
    <x v="854"/>
  </r>
  <r>
    <x v="1048"/>
    <x v="2"/>
    <x v="494"/>
    <x v="410"/>
    <x v="633"/>
    <x v="633"/>
    <x v="262"/>
    <x v="1"/>
    <x v="1"/>
    <x v="3"/>
    <x v="185"/>
    <x v="890"/>
    <x v="1"/>
    <x v="55"/>
    <x v="187"/>
    <x v="607"/>
    <x v="2"/>
    <x v="903"/>
  </r>
  <r>
    <x v="754"/>
    <x v="4"/>
    <x v="920"/>
    <x v="1006"/>
    <x v="410"/>
    <x v="410"/>
    <x v="271"/>
    <x v="1"/>
    <x v="1"/>
    <x v="1"/>
    <x v="46"/>
    <x v="889"/>
    <x v="1"/>
    <x v="17"/>
    <x v="54"/>
    <x v="168"/>
    <x v="2"/>
    <x v="681"/>
  </r>
  <r>
    <x v="803"/>
    <x v="1"/>
    <x v="318"/>
    <x v="380"/>
    <x v="640"/>
    <x v="640"/>
    <x v="100"/>
    <x v="1"/>
    <x v="0"/>
    <x v="0"/>
    <x v="94"/>
    <x v="888"/>
    <x v="1"/>
    <x v="21"/>
    <x v="80"/>
    <x v="108"/>
    <x v="0"/>
    <x v="653"/>
  </r>
  <r>
    <x v="77"/>
    <x v="4"/>
    <x v="1041"/>
    <x v="1077"/>
    <x v="353"/>
    <x v="353"/>
    <x v="337"/>
    <x v="1"/>
    <x v="1"/>
    <x v="3"/>
    <x v="106"/>
    <x v="887"/>
    <x v="1"/>
    <x v="25"/>
    <x v="84"/>
    <x v="847"/>
    <x v="0"/>
    <x v="935"/>
  </r>
  <r>
    <x v="772"/>
    <x v="2"/>
    <x v="588"/>
    <x v="714"/>
    <x v="524"/>
    <x v="524"/>
    <x v="385"/>
    <x v="1"/>
    <x v="1"/>
    <x v="3"/>
    <x v="290"/>
    <x v="886"/>
    <x v="1"/>
    <x v="51"/>
    <x v="149"/>
    <x v="1124"/>
    <x v="1"/>
    <x v="1046"/>
  </r>
  <r>
    <x v="1153"/>
    <x v="0"/>
    <x v="498"/>
    <x v="484"/>
    <x v="593"/>
    <x v="593"/>
    <x v="224"/>
    <x v="1"/>
    <x v="1"/>
    <x v="0"/>
    <x v="68"/>
    <x v="885"/>
    <x v="1"/>
    <x v="26"/>
    <x v="75"/>
    <x v="66"/>
    <x v="2"/>
    <x v="644"/>
  </r>
  <r>
    <x v="753"/>
    <x v="2"/>
    <x v="930"/>
    <x v="815"/>
    <x v="493"/>
    <x v="493"/>
    <x v="270"/>
    <x v="1"/>
    <x v="1"/>
    <x v="0"/>
    <x v="149"/>
    <x v="884"/>
    <x v="1"/>
    <x v="18"/>
    <x v="50"/>
    <x v="802"/>
    <x v="0"/>
    <x v="963"/>
  </r>
  <r>
    <x v="1184"/>
    <x v="3"/>
    <x v="719"/>
    <x v="830"/>
    <x v="486"/>
    <x v="486"/>
    <x v="80"/>
    <x v="1"/>
    <x v="0"/>
    <x v="2"/>
    <x v="96"/>
    <x v="883"/>
    <x v="1"/>
    <x v="15"/>
    <x v="78"/>
    <x v="479"/>
    <x v="0"/>
    <x v="798"/>
  </r>
  <r>
    <x v="843"/>
    <x v="2"/>
    <x v="1011"/>
    <x v="978"/>
    <x v="418"/>
    <x v="418"/>
    <x v="62"/>
    <x v="1"/>
    <x v="0"/>
    <x v="2"/>
    <x v="100"/>
    <x v="882"/>
    <x v="1"/>
    <x v="11"/>
    <x v="61"/>
    <x v="687"/>
    <x v="0"/>
    <x v="908"/>
  </r>
  <r>
    <x v="825"/>
    <x v="2"/>
    <x v="919"/>
    <x v="1017"/>
    <x v="395"/>
    <x v="395"/>
    <x v="78"/>
    <x v="1"/>
    <x v="0"/>
    <x v="0"/>
    <x v="29"/>
    <x v="881"/>
    <x v="1"/>
    <x v="8"/>
    <x v="31"/>
    <x v="45"/>
    <x v="2"/>
    <x v="558"/>
  </r>
  <r>
    <x v="346"/>
    <x v="2"/>
    <x v="1128"/>
    <x v="1158"/>
    <x v="267"/>
    <x v="267"/>
    <x v="189"/>
    <x v="1"/>
    <x v="1"/>
    <x v="1"/>
    <x v="34"/>
    <x v="880"/>
    <x v="1"/>
    <x v="8"/>
    <x v="28"/>
    <x v="316"/>
    <x v="0"/>
    <x v="751"/>
  </r>
  <r>
    <x v="660"/>
    <x v="2"/>
    <x v="818"/>
    <x v="695"/>
    <x v="525"/>
    <x v="525"/>
    <x v="160"/>
    <x v="1"/>
    <x v="0"/>
    <x v="1"/>
    <x v="175"/>
    <x v="879"/>
    <x v="1"/>
    <x v="21"/>
    <x v="76"/>
    <x v="839"/>
    <x v="0"/>
    <x v="975"/>
  </r>
  <r>
    <x v="542"/>
    <x v="2"/>
    <x v="953"/>
    <x v="879"/>
    <x v="460"/>
    <x v="460"/>
    <x v="396"/>
    <x v="1"/>
    <x v="1"/>
    <x v="1"/>
    <x v="157"/>
    <x v="878"/>
    <x v="1"/>
    <x v="29"/>
    <x v="71"/>
    <x v="897"/>
    <x v="0"/>
    <x v="983"/>
  </r>
  <r>
    <x v="465"/>
    <x v="0"/>
    <x v="400"/>
    <x v="426"/>
    <x v="613"/>
    <x v="613"/>
    <x v="374"/>
    <x v="1"/>
    <x v="1"/>
    <x v="1"/>
    <x v="166"/>
    <x v="877"/>
    <x v="1"/>
    <x v="49"/>
    <x v="123"/>
    <x v="546"/>
    <x v="0"/>
    <x v="830"/>
  </r>
  <r>
    <x v="953"/>
    <x v="1"/>
    <x v="635"/>
    <x v="781"/>
    <x v="498"/>
    <x v="498"/>
    <x v="71"/>
    <x v="1"/>
    <x v="0"/>
    <x v="1"/>
    <x v="38"/>
    <x v="876"/>
    <x v="1"/>
    <x v="13"/>
    <x v="62"/>
    <x v="30"/>
    <x v="2"/>
    <x v="525"/>
  </r>
  <r>
    <x v="1196"/>
    <x v="2"/>
    <x v="18"/>
    <x v="17"/>
    <x v="778"/>
    <x v="778"/>
    <x v="238"/>
    <x v="1"/>
    <x v="1"/>
    <x v="2"/>
    <x v="377"/>
    <x v="875"/>
    <x v="1"/>
    <x v="105"/>
    <x v="254"/>
    <x v="1056"/>
    <x v="1"/>
    <x v="1024"/>
  </r>
  <r>
    <x v="316"/>
    <x v="0"/>
    <x v="683"/>
    <x v="812"/>
    <x v="488"/>
    <x v="488"/>
    <x v="162"/>
    <x v="1"/>
    <x v="0"/>
    <x v="2"/>
    <x v="107"/>
    <x v="874"/>
    <x v="1"/>
    <x v="21"/>
    <x v="83"/>
    <x v="563"/>
    <x v="0"/>
    <x v="810"/>
  </r>
  <r>
    <x v="808"/>
    <x v="4"/>
    <x v="744"/>
    <x v="831"/>
    <x v="478"/>
    <x v="478"/>
    <x v="417"/>
    <x v="1"/>
    <x v="1"/>
    <x v="1"/>
    <x v="132"/>
    <x v="873"/>
    <x v="1"/>
    <x v="32"/>
    <x v="78"/>
    <x v="745"/>
    <x v="0"/>
    <x v="898"/>
  </r>
  <r>
    <x v="1126"/>
    <x v="3"/>
    <x v="982"/>
    <x v="1000"/>
    <x v="402"/>
    <x v="402"/>
    <x v="193"/>
    <x v="1"/>
    <x v="1"/>
    <x v="3"/>
    <x v="63"/>
    <x v="872"/>
    <x v="1"/>
    <x v="20"/>
    <x v="89"/>
    <x v="373"/>
    <x v="2"/>
    <x v="787"/>
  </r>
  <r>
    <x v="992"/>
    <x v="3"/>
    <x v="373"/>
    <x v="466"/>
    <x v="593"/>
    <x v="593"/>
    <x v="457"/>
    <x v="1"/>
    <x v="1"/>
    <x v="2"/>
    <x v="230"/>
    <x v="871"/>
    <x v="1"/>
    <x v="61"/>
    <x v="148"/>
    <x v="923"/>
    <x v="0"/>
    <x v="937"/>
  </r>
  <r>
    <x v="38"/>
    <x v="2"/>
    <x v="872"/>
    <x v="953"/>
    <x v="422"/>
    <x v="422"/>
    <x v="222"/>
    <x v="1"/>
    <x v="1"/>
    <x v="0"/>
    <x v="24"/>
    <x v="870"/>
    <x v="1"/>
    <x v="14"/>
    <x v="39"/>
    <x v="12"/>
    <x v="2"/>
    <x v="483"/>
  </r>
  <r>
    <x v="529"/>
    <x v="3"/>
    <x v="258"/>
    <x v="250"/>
    <x v="659"/>
    <x v="659"/>
    <x v="76"/>
    <x v="1"/>
    <x v="0"/>
    <x v="1"/>
    <x v="178"/>
    <x v="869"/>
    <x v="1"/>
    <x v="28"/>
    <x v="127"/>
    <x v="402"/>
    <x v="0"/>
    <x v="801"/>
  </r>
  <r>
    <x v="915"/>
    <x v="5"/>
    <x v="244"/>
    <x v="241"/>
    <x v="660"/>
    <x v="660"/>
    <x v="395"/>
    <x v="1"/>
    <x v="1"/>
    <x v="1"/>
    <x v="232"/>
    <x v="868"/>
    <x v="1"/>
    <x v="66"/>
    <x v="154"/>
    <x v="740"/>
    <x v="0"/>
    <x v="904"/>
  </r>
  <r>
    <x v="1073"/>
    <x v="3"/>
    <x v="391"/>
    <x v="507"/>
    <x v="567"/>
    <x v="567"/>
    <x v="532"/>
    <x v="1"/>
    <x v="2"/>
    <x v="0"/>
    <x v="152"/>
    <x v="867"/>
    <x v="1"/>
    <x v="49"/>
    <x v="92"/>
    <x v="594"/>
    <x v="0"/>
    <x v="808"/>
  </r>
  <r>
    <x v="693"/>
    <x v="2"/>
    <x v="898"/>
    <x v="971"/>
    <x v="407"/>
    <x v="407"/>
    <x v="167"/>
    <x v="1"/>
    <x v="0"/>
    <x v="0"/>
    <x v="47"/>
    <x v="866"/>
    <x v="1"/>
    <x v="12"/>
    <x v="36"/>
    <x v="183"/>
    <x v="0"/>
    <x v="678"/>
  </r>
  <r>
    <x v="40"/>
    <x v="5"/>
    <x v="144"/>
    <x v="218"/>
    <x v="662"/>
    <x v="662"/>
    <x v="347"/>
    <x v="1"/>
    <x v="1"/>
    <x v="0"/>
    <x v="240"/>
    <x v="865"/>
    <x v="1"/>
    <x v="51"/>
    <x v="118"/>
    <x v="778"/>
    <x v="0"/>
    <x v="884"/>
  </r>
  <r>
    <x v="413"/>
    <x v="2"/>
    <x v="949"/>
    <x v="996"/>
    <x v="391"/>
    <x v="391"/>
    <x v="493"/>
    <x v="1"/>
    <x v="2"/>
    <x v="1"/>
    <x v="19"/>
    <x v="864"/>
    <x v="1"/>
    <x v="27"/>
    <x v="61"/>
    <x v="5"/>
    <x v="3"/>
    <x v="446"/>
  </r>
  <r>
    <x v="872"/>
    <x v="2"/>
    <x v="1060"/>
    <x v="1109"/>
    <x v="311"/>
    <x v="311"/>
    <x v="240"/>
    <x v="1"/>
    <x v="1"/>
    <x v="0"/>
    <x v="34"/>
    <x v="863"/>
    <x v="1"/>
    <x v="9"/>
    <x v="25"/>
    <x v="192"/>
    <x v="0"/>
    <x v="689"/>
  </r>
  <r>
    <x v="395"/>
    <x v="0"/>
    <x v="566"/>
    <x v="557"/>
    <x v="546"/>
    <x v="546"/>
    <x v="397"/>
    <x v="1"/>
    <x v="1"/>
    <x v="1"/>
    <x v="126"/>
    <x v="862"/>
    <x v="1"/>
    <x v="41"/>
    <x v="100"/>
    <x v="505"/>
    <x v="0"/>
    <x v="819"/>
  </r>
  <r>
    <x v="836"/>
    <x v="1"/>
    <x v="100"/>
    <x v="73"/>
    <x v="730"/>
    <x v="730"/>
    <x v="520"/>
    <x v="1"/>
    <x v="2"/>
    <x v="1"/>
    <x v="347"/>
    <x v="861"/>
    <x v="1"/>
    <x v="113"/>
    <x v="216"/>
    <x v="1053"/>
    <x v="1"/>
    <x v="1019"/>
  </r>
  <r>
    <x v="730"/>
    <x v="5"/>
    <x v="343"/>
    <x v="375"/>
    <x v="620"/>
    <x v="620"/>
    <x v="449"/>
    <x v="1"/>
    <x v="1"/>
    <x v="2"/>
    <x v="253"/>
    <x v="860"/>
    <x v="1"/>
    <x v="65"/>
    <x v="157"/>
    <x v="957"/>
    <x v="0"/>
    <x v="967"/>
  </r>
  <r>
    <x v="337"/>
    <x v="2"/>
    <x v="504"/>
    <x v="619"/>
    <x v="531"/>
    <x v="531"/>
    <x v="9"/>
    <x v="1"/>
    <x v="0"/>
    <x v="0"/>
    <x v="36"/>
    <x v="859"/>
    <x v="1"/>
    <x v="10"/>
    <x v="48"/>
    <x v="13"/>
    <x v="2"/>
    <x v="457"/>
  </r>
  <r>
    <x v="109"/>
    <x v="1"/>
    <x v="198"/>
    <x v="146"/>
    <x v="685"/>
    <x v="685"/>
    <x v="68"/>
    <x v="1"/>
    <x v="0"/>
    <x v="1"/>
    <x v="344"/>
    <x v="858"/>
    <x v="1"/>
    <x v="31"/>
    <x v="140"/>
    <x v="1099"/>
    <x v="1"/>
    <x v="1044"/>
  </r>
  <r>
    <x v="358"/>
    <x v="4"/>
    <x v="863"/>
    <x v="772"/>
    <x v="482"/>
    <x v="482"/>
    <x v="31"/>
    <x v="1"/>
    <x v="0"/>
    <x v="0"/>
    <x v="29"/>
    <x v="857"/>
    <x v="1"/>
    <x v="9"/>
    <x v="40"/>
    <x v="10"/>
    <x v="2"/>
    <x v="530"/>
  </r>
  <r>
    <x v="117"/>
    <x v="1"/>
    <x v="223"/>
    <x v="212"/>
    <x v="661"/>
    <x v="661"/>
    <x v="419"/>
    <x v="1"/>
    <x v="1"/>
    <x v="1"/>
    <x v="319"/>
    <x v="856"/>
    <x v="1"/>
    <x v="69"/>
    <x v="159"/>
    <x v="1069"/>
    <x v="1"/>
    <x v="1018"/>
  </r>
  <r>
    <x v="674"/>
    <x v="0"/>
    <x v="612"/>
    <x v="562"/>
    <x v="538"/>
    <x v="538"/>
    <x v="24"/>
    <x v="1"/>
    <x v="0"/>
    <x v="1"/>
    <x v="190"/>
    <x v="855"/>
    <x v="1"/>
    <x v="14"/>
    <x v="73"/>
    <x v="870"/>
    <x v="0"/>
    <x v="943"/>
  </r>
  <r>
    <x v="1198"/>
    <x v="0"/>
    <x v="261"/>
    <x v="327"/>
    <x v="632"/>
    <x v="632"/>
    <x v="338"/>
    <x v="1"/>
    <x v="1"/>
    <x v="1"/>
    <x v="117"/>
    <x v="854"/>
    <x v="1"/>
    <x v="49"/>
    <x v="128"/>
    <x v="217"/>
    <x v="2"/>
    <x v="690"/>
  </r>
  <r>
    <x v="1031"/>
    <x v="0"/>
    <x v="1095"/>
    <x v="1080"/>
    <x v="324"/>
    <x v="324"/>
    <x v="463"/>
    <x v="1"/>
    <x v="1"/>
    <x v="1"/>
    <x v="78"/>
    <x v="853"/>
    <x v="1"/>
    <x v="20"/>
    <x v="47"/>
    <x v="741"/>
    <x v="0"/>
    <x v="907"/>
  </r>
  <r>
    <x v="619"/>
    <x v="4"/>
    <x v="155"/>
    <x v="137"/>
    <x v="690"/>
    <x v="690"/>
    <x v="172"/>
    <x v="1"/>
    <x v="1"/>
    <x v="1"/>
    <x v="227"/>
    <x v="852"/>
    <x v="1"/>
    <x v="46"/>
    <x v="152"/>
    <x v="626"/>
    <x v="0"/>
    <x v="866"/>
  </r>
  <r>
    <x v="955"/>
    <x v="1"/>
    <x v="967"/>
    <x v="949"/>
    <x v="404"/>
    <x v="404"/>
    <x v="301"/>
    <x v="1"/>
    <x v="1"/>
    <x v="3"/>
    <x v="115"/>
    <x v="851"/>
    <x v="1"/>
    <x v="25"/>
    <x v="94"/>
    <x v="818"/>
    <x v="0"/>
    <x v="922"/>
  </r>
  <r>
    <x v="820"/>
    <x v="5"/>
    <x v="717"/>
    <x v="795"/>
    <x v="466"/>
    <x v="466"/>
    <x v="222"/>
    <x v="1"/>
    <x v="1"/>
    <x v="2"/>
    <x v="117"/>
    <x v="850"/>
    <x v="1"/>
    <x v="22"/>
    <x v="80"/>
    <x v="694"/>
    <x v="0"/>
    <x v="852"/>
  </r>
  <r>
    <x v="525"/>
    <x v="1"/>
    <x v="1110"/>
    <x v="1081"/>
    <x v="320"/>
    <x v="320"/>
    <x v="166"/>
    <x v="1"/>
    <x v="0"/>
    <x v="2"/>
    <x v="62"/>
    <x v="849"/>
    <x v="1"/>
    <x v="12"/>
    <x v="47"/>
    <x v="606"/>
    <x v="0"/>
    <x v="879"/>
  </r>
  <r>
    <x v="373"/>
    <x v="4"/>
    <x v="76"/>
    <x v="63"/>
    <x v="727"/>
    <x v="727"/>
    <x v="68"/>
    <x v="1"/>
    <x v="0"/>
    <x v="0"/>
    <x v="144"/>
    <x v="848"/>
    <x v="1"/>
    <x v="32"/>
    <x v="128"/>
    <x v="84"/>
    <x v="0"/>
    <x v="632"/>
  </r>
  <r>
    <x v="308"/>
    <x v="4"/>
    <x v="1106"/>
    <x v="1133"/>
    <x v="286"/>
    <x v="286"/>
    <x v="432"/>
    <x v="1"/>
    <x v="1"/>
    <x v="0"/>
    <x v="44"/>
    <x v="847"/>
    <x v="1"/>
    <x v="13"/>
    <x v="27"/>
    <x v="458"/>
    <x v="0"/>
    <x v="780"/>
  </r>
  <r>
    <x v="499"/>
    <x v="1"/>
    <x v="774"/>
    <x v="716"/>
    <x v="495"/>
    <x v="495"/>
    <x v="253"/>
    <x v="1"/>
    <x v="1"/>
    <x v="2"/>
    <x v="153"/>
    <x v="846"/>
    <x v="1"/>
    <x v="25"/>
    <x v="88"/>
    <x v="815"/>
    <x v="0"/>
    <x v="927"/>
  </r>
  <r>
    <x v="979"/>
    <x v="2"/>
    <x v="488"/>
    <x v="390"/>
    <x v="600"/>
    <x v="600"/>
    <x v="70"/>
    <x v="1"/>
    <x v="0"/>
    <x v="1"/>
    <x v="82"/>
    <x v="845"/>
    <x v="1"/>
    <x v="20"/>
    <x v="93"/>
    <x v="119"/>
    <x v="2"/>
    <x v="688"/>
  </r>
  <r>
    <x v="203"/>
    <x v="4"/>
    <x v="381"/>
    <x v="346"/>
    <x v="616"/>
    <x v="616"/>
    <x v="95"/>
    <x v="1"/>
    <x v="0"/>
    <x v="1"/>
    <x v="148"/>
    <x v="844"/>
    <x v="1"/>
    <x v="23"/>
    <x v="101"/>
    <x v="428"/>
    <x v="0"/>
    <x v="796"/>
  </r>
  <r>
    <x v="34"/>
    <x v="3"/>
    <x v="826"/>
    <x v="756"/>
    <x v="477"/>
    <x v="477"/>
    <x v="54"/>
    <x v="1"/>
    <x v="0"/>
    <x v="0"/>
    <x v="55"/>
    <x v="843"/>
    <x v="1"/>
    <x v="10"/>
    <x v="41"/>
    <x v="147"/>
    <x v="0"/>
    <x v="697"/>
  </r>
  <r>
    <x v="440"/>
    <x v="5"/>
    <x v="680"/>
    <x v="761"/>
    <x v="474"/>
    <x v="474"/>
    <x v="80"/>
    <x v="1"/>
    <x v="0"/>
    <x v="0"/>
    <x v="18"/>
    <x v="842"/>
    <x v="1"/>
    <x v="10"/>
    <x v="40"/>
    <x v="0"/>
    <x v="2"/>
    <x v="353"/>
  </r>
  <r>
    <x v="517"/>
    <x v="1"/>
    <x v="1044"/>
    <x v="1110"/>
    <x v="298"/>
    <x v="298"/>
    <x v="314"/>
    <x v="1"/>
    <x v="1"/>
    <x v="3"/>
    <x v="42"/>
    <x v="841"/>
    <x v="1"/>
    <x v="17"/>
    <x v="64"/>
    <x v="372"/>
    <x v="2"/>
    <x v="727"/>
  </r>
  <r>
    <x v="946"/>
    <x v="2"/>
    <x v="278"/>
    <x v="260"/>
    <x v="643"/>
    <x v="643"/>
    <x v="342"/>
    <x v="1"/>
    <x v="1"/>
    <x v="3"/>
    <x v="299"/>
    <x v="840"/>
    <x v="1"/>
    <x v="72"/>
    <x v="205"/>
    <x v="1059"/>
    <x v="1"/>
    <x v="1009"/>
  </r>
  <r>
    <x v="862"/>
    <x v="1"/>
    <x v="1147"/>
    <x v="1174"/>
    <x v="197"/>
    <x v="197"/>
    <x v="191"/>
    <x v="1"/>
    <x v="1"/>
    <x v="1"/>
    <x v="75"/>
    <x v="839"/>
    <x v="1"/>
    <x v="6"/>
    <x v="19"/>
    <x v="1050"/>
    <x v="1"/>
    <x v="977"/>
  </r>
  <r>
    <x v="518"/>
    <x v="5"/>
    <x v="1164"/>
    <x v="1184"/>
    <x v="152"/>
    <x v="152"/>
    <x v="433"/>
    <x v="1"/>
    <x v="1"/>
    <x v="1"/>
    <x v="32"/>
    <x v="838"/>
    <x v="1"/>
    <x v="8"/>
    <x v="18"/>
    <x v="767"/>
    <x v="0"/>
    <x v="917"/>
  </r>
  <r>
    <x v="641"/>
    <x v="5"/>
    <x v="752"/>
    <x v="893"/>
    <x v="411"/>
    <x v="411"/>
    <x v="64"/>
    <x v="1"/>
    <x v="0"/>
    <x v="3"/>
    <x v="103"/>
    <x v="837"/>
    <x v="1"/>
    <x v="14"/>
    <x v="86"/>
    <x v="727"/>
    <x v="0"/>
    <x v="826"/>
  </r>
  <r>
    <x v="202"/>
    <x v="5"/>
    <x v="859"/>
    <x v="952"/>
    <x v="384"/>
    <x v="384"/>
    <x v="256"/>
    <x v="1"/>
    <x v="1"/>
    <x v="1"/>
    <x v="90"/>
    <x v="836"/>
    <x v="1"/>
    <x v="15"/>
    <x v="48"/>
    <x v="696"/>
    <x v="0"/>
    <x v="821"/>
  </r>
  <r>
    <x v="743"/>
    <x v="1"/>
    <x v="341"/>
    <x v="447"/>
    <x v="560"/>
    <x v="560"/>
    <x v="140"/>
    <x v="1"/>
    <x v="0"/>
    <x v="1"/>
    <x v="124"/>
    <x v="835"/>
    <x v="1"/>
    <x v="23"/>
    <x v="87"/>
    <x v="437"/>
    <x v="0"/>
    <x v="738"/>
  </r>
  <r>
    <x v="141"/>
    <x v="0"/>
    <x v="177"/>
    <x v="201"/>
    <x v="649"/>
    <x v="649"/>
    <x v="305"/>
    <x v="1"/>
    <x v="1"/>
    <x v="0"/>
    <x v="214"/>
    <x v="834"/>
    <x v="1"/>
    <x v="39"/>
    <x v="101"/>
    <x v="706"/>
    <x v="0"/>
    <x v="850"/>
  </r>
  <r>
    <x v="1169"/>
    <x v="5"/>
    <x v="191"/>
    <x v="285"/>
    <x v="629"/>
    <x v="629"/>
    <x v="216"/>
    <x v="1"/>
    <x v="1"/>
    <x v="2"/>
    <x v="193"/>
    <x v="833"/>
    <x v="1"/>
    <x v="41"/>
    <x v="143"/>
    <x v="671"/>
    <x v="0"/>
    <x v="806"/>
  </r>
  <r>
    <x v="716"/>
    <x v="3"/>
    <x v="749"/>
    <x v="809"/>
    <x v="442"/>
    <x v="442"/>
    <x v="70"/>
    <x v="1"/>
    <x v="0"/>
    <x v="0"/>
    <x v="45"/>
    <x v="832"/>
    <x v="1"/>
    <x v="9"/>
    <x v="36"/>
    <x v="122"/>
    <x v="0"/>
    <x v="622"/>
  </r>
  <r>
    <x v="210"/>
    <x v="0"/>
    <x v="1068"/>
    <x v="1120"/>
    <x v="284"/>
    <x v="284"/>
    <x v="412"/>
    <x v="1"/>
    <x v="1"/>
    <x v="1"/>
    <x v="88"/>
    <x v="831"/>
    <x v="1"/>
    <x v="15"/>
    <x v="37"/>
    <x v="927"/>
    <x v="0"/>
    <x v="918"/>
  </r>
  <r>
    <x v="321"/>
    <x v="1"/>
    <x v="647"/>
    <x v="535"/>
    <x v="526"/>
    <x v="526"/>
    <x v="189"/>
    <x v="1"/>
    <x v="1"/>
    <x v="2"/>
    <x v="194"/>
    <x v="830"/>
    <x v="1"/>
    <x v="26"/>
    <x v="98"/>
    <x v="918"/>
    <x v="0"/>
    <x v="961"/>
  </r>
  <r>
    <x v="628"/>
    <x v="5"/>
    <x v="1126"/>
    <x v="1163"/>
    <x v="229"/>
    <x v="229"/>
    <x v="106"/>
    <x v="1"/>
    <x v="0"/>
    <x v="0"/>
    <x v="34"/>
    <x v="829"/>
    <x v="1"/>
    <x v="4"/>
    <x v="14"/>
    <x v="503"/>
    <x v="0"/>
    <x v="748"/>
  </r>
  <r>
    <x v="200"/>
    <x v="2"/>
    <x v="118"/>
    <x v="130"/>
    <x v="674"/>
    <x v="674"/>
    <x v="269"/>
    <x v="1"/>
    <x v="1"/>
    <x v="1"/>
    <x v="232"/>
    <x v="828"/>
    <x v="1"/>
    <x v="51"/>
    <x v="148"/>
    <x v="713"/>
    <x v="0"/>
    <x v="839"/>
  </r>
  <r>
    <x v="735"/>
    <x v="4"/>
    <x v="646"/>
    <x v="661"/>
    <x v="487"/>
    <x v="487"/>
    <x v="49"/>
    <x v="1"/>
    <x v="0"/>
    <x v="2"/>
    <x v="108"/>
    <x v="827"/>
    <x v="1"/>
    <x v="14"/>
    <x v="77"/>
    <x v="576"/>
    <x v="0"/>
    <x v="802"/>
  </r>
  <r>
    <x v="281"/>
    <x v="4"/>
    <x v="352"/>
    <x v="469"/>
    <x v="544"/>
    <x v="544"/>
    <x v="58"/>
    <x v="1"/>
    <x v="0"/>
    <x v="2"/>
    <x v="202"/>
    <x v="826"/>
    <x v="1"/>
    <x v="18"/>
    <x v="97"/>
    <x v="913"/>
    <x v="0"/>
    <x v="899"/>
  </r>
  <r>
    <x v="789"/>
    <x v="2"/>
    <x v="325"/>
    <x v="387"/>
    <x v="572"/>
    <x v="572"/>
    <x v="269"/>
    <x v="1"/>
    <x v="1"/>
    <x v="2"/>
    <x v="74"/>
    <x v="825"/>
    <x v="1"/>
    <x v="37"/>
    <x v="123"/>
    <x v="115"/>
    <x v="2"/>
    <x v="595"/>
  </r>
  <r>
    <x v="702"/>
    <x v="4"/>
    <x v="1025"/>
    <x v="1095"/>
    <x v="291"/>
    <x v="291"/>
    <x v="241"/>
    <x v="1"/>
    <x v="1"/>
    <x v="0"/>
    <x v="47"/>
    <x v="824"/>
    <x v="1"/>
    <x v="8"/>
    <x v="23"/>
    <x v="498"/>
    <x v="0"/>
    <x v="740"/>
  </r>
  <r>
    <x v="565"/>
    <x v="3"/>
    <x v="1124"/>
    <x v="1160"/>
    <x v="227"/>
    <x v="227"/>
    <x v="104"/>
    <x v="1"/>
    <x v="0"/>
    <x v="1"/>
    <x v="32"/>
    <x v="823"/>
    <x v="1"/>
    <x v="5"/>
    <x v="21"/>
    <x v="464"/>
    <x v="0"/>
    <x v="728"/>
  </r>
  <r>
    <x v="63"/>
    <x v="5"/>
    <x v="748"/>
    <x v="889"/>
    <x v="394"/>
    <x v="394"/>
    <x v="401"/>
    <x v="1"/>
    <x v="1"/>
    <x v="1"/>
    <x v="74"/>
    <x v="822"/>
    <x v="1"/>
    <x v="23"/>
    <x v="58"/>
    <x v="529"/>
    <x v="0"/>
    <x v="749"/>
  </r>
  <r>
    <x v="1068"/>
    <x v="1"/>
    <x v="761"/>
    <x v="802"/>
    <x v="429"/>
    <x v="429"/>
    <x v="427"/>
    <x v="1"/>
    <x v="1"/>
    <x v="1"/>
    <x v="57"/>
    <x v="821"/>
    <x v="1"/>
    <x v="27"/>
    <x v="66"/>
    <x v="244"/>
    <x v="2"/>
    <x v="682"/>
  </r>
  <r>
    <x v="1151"/>
    <x v="3"/>
    <x v="1099"/>
    <x v="1140"/>
    <x v="258"/>
    <x v="258"/>
    <x v="44"/>
    <x v="1"/>
    <x v="0"/>
    <x v="1"/>
    <x v="29"/>
    <x v="820"/>
    <x v="1"/>
    <x v="5"/>
    <x v="24"/>
    <x v="267"/>
    <x v="0"/>
    <x v="667"/>
  </r>
  <r>
    <x v="421"/>
    <x v="2"/>
    <x v="1048"/>
    <x v="1123"/>
    <x v="269"/>
    <x v="269"/>
    <x v="148"/>
    <x v="1"/>
    <x v="0"/>
    <x v="0"/>
    <x v="27"/>
    <x v="819"/>
    <x v="1"/>
    <x v="6"/>
    <x v="19"/>
    <x v="186"/>
    <x v="0"/>
    <x v="620"/>
  </r>
  <r>
    <x v="1078"/>
    <x v="2"/>
    <x v="550"/>
    <x v="509"/>
    <x v="527"/>
    <x v="527"/>
    <x v="182"/>
    <x v="1"/>
    <x v="1"/>
    <x v="1"/>
    <x v="226"/>
    <x v="818"/>
    <x v="1"/>
    <x v="22"/>
    <x v="77"/>
    <x v="1027"/>
    <x v="0"/>
    <x v="987"/>
  </r>
  <r>
    <x v="434"/>
    <x v="0"/>
    <x v="947"/>
    <x v="956"/>
    <x v="354"/>
    <x v="354"/>
    <x v="445"/>
    <x v="1"/>
    <x v="1"/>
    <x v="2"/>
    <x v="31"/>
    <x v="817"/>
    <x v="1"/>
    <x v="25"/>
    <x v="66"/>
    <x v="91"/>
    <x v="2"/>
    <x v="590"/>
  </r>
  <r>
    <x v="612"/>
    <x v="5"/>
    <x v="1136"/>
    <x v="1146"/>
    <x v="245"/>
    <x v="245"/>
    <x v="228"/>
    <x v="1"/>
    <x v="1"/>
    <x v="2"/>
    <x v="42"/>
    <x v="816"/>
    <x v="1"/>
    <x v="9"/>
    <x v="32"/>
    <x v="600"/>
    <x v="0"/>
    <x v="812"/>
  </r>
  <r>
    <x v="429"/>
    <x v="4"/>
    <x v="357"/>
    <x v="266"/>
    <x v="622"/>
    <x v="622"/>
    <x v="423"/>
    <x v="1"/>
    <x v="1"/>
    <x v="2"/>
    <x v="249"/>
    <x v="815"/>
    <x v="1"/>
    <x v="64"/>
    <x v="156"/>
    <x v="942"/>
    <x v="0"/>
    <x v="964"/>
  </r>
  <r>
    <x v="890"/>
    <x v="4"/>
    <x v="120"/>
    <x v="176"/>
    <x v="645"/>
    <x v="645"/>
    <x v="225"/>
    <x v="1"/>
    <x v="1"/>
    <x v="2"/>
    <x v="169"/>
    <x v="814"/>
    <x v="1"/>
    <x v="46"/>
    <x v="154"/>
    <x v="420"/>
    <x v="0"/>
    <x v="719"/>
  </r>
  <r>
    <x v="851"/>
    <x v="4"/>
    <x v="896"/>
    <x v="783"/>
    <x v="425"/>
    <x v="425"/>
    <x v="48"/>
    <x v="1"/>
    <x v="0"/>
    <x v="2"/>
    <x v="42"/>
    <x v="813"/>
    <x v="1"/>
    <x v="11"/>
    <x v="63"/>
    <x v="114"/>
    <x v="2"/>
    <x v="649"/>
  </r>
  <r>
    <x v="223"/>
    <x v="3"/>
    <x v="663"/>
    <x v="590"/>
    <x v="496"/>
    <x v="496"/>
    <x v="390"/>
    <x v="1"/>
    <x v="1"/>
    <x v="2"/>
    <x v="135"/>
    <x v="812"/>
    <x v="1"/>
    <x v="37"/>
    <x v="100"/>
    <x v="730"/>
    <x v="0"/>
    <x v="873"/>
  </r>
  <r>
    <x v="1084"/>
    <x v="4"/>
    <x v="969"/>
    <x v="959"/>
    <x v="346"/>
    <x v="346"/>
    <x v="356"/>
    <x v="1"/>
    <x v="1"/>
    <x v="2"/>
    <x v="75"/>
    <x v="811"/>
    <x v="1"/>
    <x v="21"/>
    <x v="61"/>
    <x v="645"/>
    <x v="0"/>
    <x v="823"/>
  </r>
  <r>
    <x v="147"/>
    <x v="5"/>
    <x v="911"/>
    <x v="890"/>
    <x v="382"/>
    <x v="382"/>
    <x v="224"/>
    <x v="1"/>
    <x v="1"/>
    <x v="1"/>
    <x v="99"/>
    <x v="810"/>
    <x v="1"/>
    <x v="14"/>
    <x v="47"/>
    <x v="757"/>
    <x v="0"/>
    <x v="871"/>
  </r>
  <r>
    <x v="400"/>
    <x v="5"/>
    <x v="858"/>
    <x v="895"/>
    <x v="378"/>
    <x v="378"/>
    <x v="179"/>
    <x v="1"/>
    <x v="1"/>
    <x v="1"/>
    <x v="47"/>
    <x v="809"/>
    <x v="1"/>
    <x v="13"/>
    <x v="46"/>
    <x v="223"/>
    <x v="0"/>
    <x v="660"/>
  </r>
  <r>
    <x v="1004"/>
    <x v="1"/>
    <x v="876"/>
    <x v="977"/>
    <x v="336"/>
    <x v="336"/>
    <x v="215"/>
    <x v="1"/>
    <x v="1"/>
    <x v="0"/>
    <x v="19"/>
    <x v="808"/>
    <x v="1"/>
    <x v="10"/>
    <x v="29"/>
    <x v="16"/>
    <x v="2"/>
    <x v="416"/>
  </r>
  <r>
    <x v="431"/>
    <x v="2"/>
    <x v="74"/>
    <x v="70"/>
    <x v="702"/>
    <x v="702"/>
    <x v="296"/>
    <x v="1"/>
    <x v="1"/>
    <x v="1"/>
    <x v="146"/>
    <x v="807"/>
    <x v="1"/>
    <x v="61"/>
    <x v="167"/>
    <x v="148"/>
    <x v="2"/>
    <x v="633"/>
  </r>
  <r>
    <x v="137"/>
    <x v="1"/>
    <x v="654"/>
    <x v="796"/>
    <x v="413"/>
    <x v="413"/>
    <x v="508"/>
    <x v="1"/>
    <x v="2"/>
    <x v="3"/>
    <x v="164"/>
    <x v="806"/>
    <x v="1"/>
    <x v="43"/>
    <x v="114"/>
    <x v="979"/>
    <x v="0"/>
    <x v="911"/>
  </r>
  <r>
    <x v="1054"/>
    <x v="3"/>
    <x v="775"/>
    <x v="685"/>
    <x v="458"/>
    <x v="458"/>
    <x v="26"/>
    <x v="1"/>
    <x v="0"/>
    <x v="0"/>
    <x v="146"/>
    <x v="805"/>
    <x v="1"/>
    <x v="8"/>
    <x v="37"/>
    <x v="855"/>
    <x v="0"/>
    <x v="919"/>
  </r>
  <r>
    <x v="514"/>
    <x v="1"/>
    <x v="1027"/>
    <x v="987"/>
    <x v="331"/>
    <x v="331"/>
    <x v="358"/>
    <x v="1"/>
    <x v="1"/>
    <x v="0"/>
    <x v="27"/>
    <x v="804"/>
    <x v="1"/>
    <x v="14"/>
    <x v="32"/>
    <x v="80"/>
    <x v="2"/>
    <x v="606"/>
  </r>
  <r>
    <x v="273"/>
    <x v="2"/>
    <x v="521"/>
    <x v="584"/>
    <x v="490"/>
    <x v="490"/>
    <x v="25"/>
    <x v="1"/>
    <x v="0"/>
    <x v="0"/>
    <x v="112"/>
    <x v="803"/>
    <x v="1"/>
    <x v="9"/>
    <x v="41"/>
    <x v="605"/>
    <x v="0"/>
    <x v="771"/>
  </r>
  <r>
    <x v="101"/>
    <x v="0"/>
    <x v="922"/>
    <x v="883"/>
    <x v="376"/>
    <x v="376"/>
    <x v="421"/>
    <x v="1"/>
    <x v="1"/>
    <x v="1"/>
    <x v="89"/>
    <x v="802"/>
    <x v="1"/>
    <x v="23"/>
    <x v="56"/>
    <x v="709"/>
    <x v="0"/>
    <x v="844"/>
  </r>
  <r>
    <x v="81"/>
    <x v="0"/>
    <x v="386"/>
    <x v="471"/>
    <x v="530"/>
    <x v="530"/>
    <x v="333"/>
    <x v="1"/>
    <x v="1"/>
    <x v="2"/>
    <x v="176"/>
    <x v="801"/>
    <x v="1"/>
    <x v="37"/>
    <x v="109"/>
    <x v="831"/>
    <x v="0"/>
    <x v="855"/>
  </r>
  <r>
    <x v="474"/>
    <x v="2"/>
    <x v="1024"/>
    <x v="1028"/>
    <x v="312"/>
    <x v="312"/>
    <x v="5"/>
    <x v="1"/>
    <x v="0"/>
    <x v="2"/>
    <x v="55"/>
    <x v="800"/>
    <x v="1"/>
    <x v="6"/>
    <x v="40"/>
    <x v="530"/>
    <x v="0"/>
    <x v="773"/>
  </r>
  <r>
    <x v="473"/>
    <x v="0"/>
    <x v="106"/>
    <x v="93"/>
    <x v="680"/>
    <x v="680"/>
    <x v="288"/>
    <x v="1"/>
    <x v="1"/>
    <x v="2"/>
    <x v="179"/>
    <x v="799"/>
    <x v="1"/>
    <x v="62"/>
    <x v="182"/>
    <x v="342"/>
    <x v="2"/>
    <x v="726"/>
  </r>
  <r>
    <x v="436"/>
    <x v="2"/>
    <x v="444"/>
    <x v="418"/>
    <x v="539"/>
    <x v="539"/>
    <x v="166"/>
    <x v="1"/>
    <x v="0"/>
    <x v="2"/>
    <x v="156"/>
    <x v="798"/>
    <x v="1"/>
    <x v="26"/>
    <x v="103"/>
    <x v="704"/>
    <x v="0"/>
    <x v="831"/>
  </r>
  <r>
    <x v="320"/>
    <x v="3"/>
    <x v="782"/>
    <x v="703"/>
    <x v="446"/>
    <x v="446"/>
    <x v="406"/>
    <x v="1"/>
    <x v="1"/>
    <x v="1"/>
    <x v="78"/>
    <x v="797"/>
    <x v="1"/>
    <x v="28"/>
    <x v="68"/>
    <x v="431"/>
    <x v="0"/>
    <x v="766"/>
  </r>
  <r>
    <x v="573"/>
    <x v="3"/>
    <x v="827"/>
    <x v="850"/>
    <x v="380"/>
    <x v="380"/>
    <x v="65"/>
    <x v="1"/>
    <x v="0"/>
    <x v="0"/>
    <x v="31"/>
    <x v="796"/>
    <x v="1"/>
    <x v="7"/>
    <x v="29"/>
    <x v="70"/>
    <x v="0"/>
    <x v="537"/>
  </r>
  <r>
    <x v="331"/>
    <x v="1"/>
    <x v="734"/>
    <x v="839"/>
    <x v="386"/>
    <x v="386"/>
    <x v="50"/>
    <x v="1"/>
    <x v="0"/>
    <x v="0"/>
    <x v="57"/>
    <x v="795"/>
    <x v="1"/>
    <x v="7"/>
    <x v="29"/>
    <x v="324"/>
    <x v="0"/>
    <x v="674"/>
  </r>
  <r>
    <x v="732"/>
    <x v="3"/>
    <x v="96"/>
    <x v="98"/>
    <x v="672"/>
    <x v="672"/>
    <x v="96"/>
    <x v="1"/>
    <x v="0"/>
    <x v="2"/>
    <x v="315"/>
    <x v="794"/>
    <x v="1"/>
    <x v="36"/>
    <x v="163"/>
    <x v="1051"/>
    <x v="1"/>
    <x v="974"/>
  </r>
  <r>
    <x v="703"/>
    <x v="0"/>
    <x v="1142"/>
    <x v="1155"/>
    <x v="213"/>
    <x v="213"/>
    <x v="530"/>
    <x v="1"/>
    <x v="2"/>
    <x v="0"/>
    <x v="40"/>
    <x v="793"/>
    <x v="1"/>
    <x v="11"/>
    <x v="21"/>
    <x v="683"/>
    <x v="0"/>
    <x v="817"/>
  </r>
  <r>
    <x v="588"/>
    <x v="4"/>
    <x v="809"/>
    <x v="858"/>
    <x v="372"/>
    <x v="372"/>
    <x v="154"/>
    <x v="1"/>
    <x v="0"/>
    <x v="2"/>
    <x v="155"/>
    <x v="792"/>
    <x v="1"/>
    <x v="14"/>
    <x v="57"/>
    <x v="1015"/>
    <x v="0"/>
    <x v="934"/>
  </r>
  <r>
    <x v="0"/>
    <x v="2"/>
    <x v="887"/>
    <x v="921"/>
    <x v="342"/>
    <x v="342"/>
    <x v="381"/>
    <x v="1"/>
    <x v="1"/>
    <x v="1"/>
    <x v="79"/>
    <x v="791"/>
    <x v="1"/>
    <x v="19"/>
    <x v="48"/>
    <x v="691"/>
    <x v="0"/>
    <x v="803"/>
  </r>
  <r>
    <x v="1069"/>
    <x v="2"/>
    <x v="471"/>
    <x v="511"/>
    <x v="502"/>
    <x v="502"/>
    <x v="75"/>
    <x v="1"/>
    <x v="0"/>
    <x v="1"/>
    <x v="89"/>
    <x v="790"/>
    <x v="1"/>
    <x v="14"/>
    <x v="64"/>
    <x v="366"/>
    <x v="0"/>
    <x v="705"/>
  </r>
  <r>
    <x v="873"/>
    <x v="4"/>
    <x v="359"/>
    <x v="457"/>
    <x v="519"/>
    <x v="519"/>
    <x v="462"/>
    <x v="1"/>
    <x v="1"/>
    <x v="2"/>
    <x v="243"/>
    <x v="789"/>
    <x v="1"/>
    <x v="46"/>
    <x v="115"/>
    <x v="1072"/>
    <x v="1"/>
    <x v="958"/>
  </r>
  <r>
    <x v="1101"/>
    <x v="1"/>
    <x v="200"/>
    <x v="277"/>
    <x v="587"/>
    <x v="587"/>
    <x v="373"/>
    <x v="1"/>
    <x v="1"/>
    <x v="1"/>
    <x v="269"/>
    <x v="788"/>
    <x v="1"/>
    <x v="45"/>
    <x v="114"/>
    <x v="1046"/>
    <x v="1"/>
    <x v="938"/>
  </r>
  <r>
    <x v="793"/>
    <x v="5"/>
    <x v="1096"/>
    <x v="1134"/>
    <x v="241"/>
    <x v="241"/>
    <x v="145"/>
    <x v="1"/>
    <x v="0"/>
    <x v="0"/>
    <x v="32"/>
    <x v="787"/>
    <x v="1"/>
    <x v="6"/>
    <x v="17"/>
    <x v="381"/>
    <x v="0"/>
    <x v="695"/>
  </r>
  <r>
    <x v="534"/>
    <x v="1"/>
    <x v="797"/>
    <x v="678"/>
    <x v="439"/>
    <x v="439"/>
    <x v="76"/>
    <x v="1"/>
    <x v="0"/>
    <x v="0"/>
    <x v="59"/>
    <x v="786"/>
    <x v="1"/>
    <x v="9"/>
    <x v="36"/>
    <x v="252"/>
    <x v="0"/>
    <x v="711"/>
  </r>
  <r>
    <x v="1067"/>
    <x v="2"/>
    <x v="1155"/>
    <x v="1180"/>
    <x v="145"/>
    <x v="145"/>
    <x v="277"/>
    <x v="1"/>
    <x v="1"/>
    <x v="2"/>
    <x v="37"/>
    <x v="785"/>
    <x v="1"/>
    <x v="6"/>
    <x v="19"/>
    <x v="888"/>
    <x v="0"/>
    <x v="853"/>
  </r>
  <r>
    <x v="124"/>
    <x v="4"/>
    <x v="185"/>
    <x v="161"/>
    <x v="634"/>
    <x v="634"/>
    <x v="52"/>
    <x v="1"/>
    <x v="0"/>
    <x v="3"/>
    <x v="295"/>
    <x v="784"/>
    <x v="1"/>
    <x v="30"/>
    <x v="175"/>
    <x v="1064"/>
    <x v="1"/>
    <x v="986"/>
  </r>
  <r>
    <x v="815"/>
    <x v="5"/>
    <x v="639"/>
    <x v="540"/>
    <x v="478"/>
    <x v="478"/>
    <x v="231"/>
    <x v="1"/>
    <x v="1"/>
    <x v="3"/>
    <x v="173"/>
    <x v="783"/>
    <x v="1"/>
    <x v="28"/>
    <x v="118"/>
    <x v="926"/>
    <x v="0"/>
    <x v="924"/>
  </r>
  <r>
    <x v="409"/>
    <x v="3"/>
    <x v="1097"/>
    <x v="1114"/>
    <x v="251"/>
    <x v="251"/>
    <x v="245"/>
    <x v="1"/>
    <x v="1"/>
    <x v="1"/>
    <x v="39"/>
    <x v="782"/>
    <x v="1"/>
    <x v="8"/>
    <x v="26"/>
    <x v="519"/>
    <x v="0"/>
    <x v="741"/>
  </r>
  <r>
    <x v="985"/>
    <x v="5"/>
    <x v="653"/>
    <x v="593"/>
    <x v="456"/>
    <x v="456"/>
    <x v="482"/>
    <x v="1"/>
    <x v="2"/>
    <x v="1"/>
    <x v="88"/>
    <x v="781"/>
    <x v="1"/>
    <x v="33"/>
    <x v="75"/>
    <x v="495"/>
    <x v="0"/>
    <x v="758"/>
  </r>
  <r>
    <x v="1148"/>
    <x v="5"/>
    <x v="788"/>
    <x v="818"/>
    <x v="371"/>
    <x v="371"/>
    <x v="152"/>
    <x v="1"/>
    <x v="0"/>
    <x v="2"/>
    <x v="81"/>
    <x v="780"/>
    <x v="1"/>
    <x v="14"/>
    <x v="57"/>
    <x v="650"/>
    <x v="0"/>
    <x v="779"/>
  </r>
  <r>
    <x v="1088"/>
    <x v="1"/>
    <x v="354"/>
    <x v="459"/>
    <x v="508"/>
    <x v="508"/>
    <x v="483"/>
    <x v="1"/>
    <x v="2"/>
    <x v="3"/>
    <x v="224"/>
    <x v="779"/>
    <x v="1"/>
    <x v="55"/>
    <x v="146"/>
    <x v="1049"/>
    <x v="1"/>
    <x v="926"/>
  </r>
  <r>
    <x v="466"/>
    <x v="5"/>
    <x v="745"/>
    <x v="675"/>
    <x v="429"/>
    <x v="429"/>
    <x v="215"/>
    <x v="1"/>
    <x v="1"/>
    <x v="2"/>
    <x v="131"/>
    <x v="778"/>
    <x v="1"/>
    <x v="19"/>
    <x v="70"/>
    <x v="846"/>
    <x v="0"/>
    <x v="895"/>
  </r>
  <r>
    <x v="901"/>
    <x v="3"/>
    <x v="1122"/>
    <x v="1121"/>
    <x v="243"/>
    <x v="243"/>
    <x v="80"/>
    <x v="1"/>
    <x v="0"/>
    <x v="0"/>
    <x v="16"/>
    <x v="777"/>
    <x v="1"/>
    <x v="4"/>
    <x v="15"/>
    <x v="63"/>
    <x v="0"/>
    <x v="547"/>
  </r>
  <r>
    <x v="467"/>
    <x v="5"/>
    <x v="897"/>
    <x v="787"/>
    <x v="381"/>
    <x v="381"/>
    <x v="187"/>
    <x v="1"/>
    <x v="1"/>
    <x v="0"/>
    <x v="59"/>
    <x v="776"/>
    <x v="1"/>
    <x v="11"/>
    <x v="33"/>
    <x v="375"/>
    <x v="0"/>
    <x v="739"/>
  </r>
  <r>
    <x v="294"/>
    <x v="5"/>
    <x v="641"/>
    <x v="668"/>
    <x v="428"/>
    <x v="428"/>
    <x v="63"/>
    <x v="1"/>
    <x v="0"/>
    <x v="0"/>
    <x v="76"/>
    <x v="775"/>
    <x v="1"/>
    <x v="9"/>
    <x v="35"/>
    <x v="460"/>
    <x v="0"/>
    <x v="720"/>
  </r>
  <r>
    <x v="244"/>
    <x v="5"/>
    <x v="795"/>
    <x v="676"/>
    <x v="421"/>
    <x v="421"/>
    <x v="458"/>
    <x v="1"/>
    <x v="1"/>
    <x v="1"/>
    <x v="142"/>
    <x v="774"/>
    <x v="1"/>
    <x v="28"/>
    <x v="66"/>
    <x v="909"/>
    <x v="0"/>
    <x v="916"/>
  </r>
  <r>
    <x v="1093"/>
    <x v="4"/>
    <x v="196"/>
    <x v="216"/>
    <x v="598"/>
    <x v="598"/>
    <x v="70"/>
    <x v="1"/>
    <x v="0"/>
    <x v="0"/>
    <x v="72"/>
    <x v="773"/>
    <x v="1"/>
    <x v="16"/>
    <x v="66"/>
    <x v="82"/>
    <x v="0"/>
    <x v="519"/>
  </r>
  <r>
    <x v="723"/>
    <x v="0"/>
    <x v="854"/>
    <x v="976"/>
    <x v="310"/>
    <x v="310"/>
    <x v="44"/>
    <x v="1"/>
    <x v="0"/>
    <x v="2"/>
    <x v="23"/>
    <x v="772"/>
    <x v="1"/>
    <x v="7"/>
    <x v="40"/>
    <x v="64"/>
    <x v="2"/>
    <x v="459"/>
  </r>
  <r>
    <x v="523"/>
    <x v="4"/>
    <x v="952"/>
    <x v="880"/>
    <x v="335"/>
    <x v="335"/>
    <x v="142"/>
    <x v="1"/>
    <x v="0"/>
    <x v="0"/>
    <x v="42"/>
    <x v="771"/>
    <x v="1"/>
    <x v="9"/>
    <x v="28"/>
    <x v="242"/>
    <x v="0"/>
    <x v="670"/>
  </r>
  <r>
    <x v="153"/>
    <x v="5"/>
    <x v="375"/>
    <x v="403"/>
    <x v="522"/>
    <x v="522"/>
    <x v="44"/>
    <x v="1"/>
    <x v="0"/>
    <x v="1"/>
    <x v="61"/>
    <x v="770"/>
    <x v="1"/>
    <x v="14"/>
    <x v="68"/>
    <x v="126"/>
    <x v="2"/>
    <x v="559"/>
  </r>
  <r>
    <x v="766"/>
    <x v="3"/>
    <x v="610"/>
    <x v="543"/>
    <x v="466"/>
    <x v="466"/>
    <x v="137"/>
    <x v="1"/>
    <x v="0"/>
    <x v="2"/>
    <x v="139"/>
    <x v="769"/>
    <x v="1"/>
    <x v="18"/>
    <x v="76"/>
    <x v="810"/>
    <x v="0"/>
    <x v="865"/>
  </r>
  <r>
    <x v="785"/>
    <x v="4"/>
    <x v="704"/>
    <x v="823"/>
    <x v="360"/>
    <x v="360"/>
    <x v="163"/>
    <x v="1"/>
    <x v="0"/>
    <x v="1"/>
    <x v="60"/>
    <x v="768"/>
    <x v="1"/>
    <x v="12"/>
    <x v="43"/>
    <x v="440"/>
    <x v="0"/>
    <x v="680"/>
  </r>
  <r>
    <x v="22"/>
    <x v="1"/>
    <x v="714"/>
    <x v="727"/>
    <x v="400"/>
    <x v="400"/>
    <x v="230"/>
    <x v="1"/>
    <x v="1"/>
    <x v="0"/>
    <x v="60"/>
    <x v="767"/>
    <x v="1"/>
    <x v="13"/>
    <x v="36"/>
    <x v="344"/>
    <x v="0"/>
    <x v="686"/>
  </r>
  <r>
    <x v="1066"/>
    <x v="4"/>
    <x v="460"/>
    <x v="445"/>
    <x v="506"/>
    <x v="506"/>
    <x v="394"/>
    <x v="1"/>
    <x v="1"/>
    <x v="0"/>
    <x v="49"/>
    <x v="766"/>
    <x v="1"/>
    <x v="28"/>
    <x v="62"/>
    <x v="75"/>
    <x v="2"/>
    <x v="527"/>
  </r>
  <r>
    <x v="161"/>
    <x v="3"/>
    <x v="556"/>
    <x v="595"/>
    <x v="445"/>
    <x v="445"/>
    <x v="131"/>
    <x v="1"/>
    <x v="0"/>
    <x v="1"/>
    <x v="103"/>
    <x v="765"/>
    <x v="1"/>
    <x v="14"/>
    <x v="55"/>
    <x v="646"/>
    <x v="0"/>
    <x v="764"/>
  </r>
  <r>
    <x v="292"/>
    <x v="4"/>
    <x v="589"/>
    <x v="472"/>
    <x v="499"/>
    <x v="499"/>
    <x v="210"/>
    <x v="1"/>
    <x v="1"/>
    <x v="1"/>
    <x v="147"/>
    <x v="764"/>
    <x v="1"/>
    <x v="21"/>
    <x v="70"/>
    <x v="772"/>
    <x v="0"/>
    <x v="872"/>
  </r>
  <r>
    <x v="494"/>
    <x v="1"/>
    <x v="638"/>
    <x v="732"/>
    <x v="396"/>
    <x v="396"/>
    <x v="254"/>
    <x v="1"/>
    <x v="1"/>
    <x v="2"/>
    <x v="62"/>
    <x v="763"/>
    <x v="1"/>
    <x v="18"/>
    <x v="65"/>
    <x v="376"/>
    <x v="2"/>
    <x v="665"/>
  </r>
  <r>
    <x v="456"/>
    <x v="3"/>
    <x v="697"/>
    <x v="680"/>
    <x v="414"/>
    <x v="414"/>
    <x v="368"/>
    <x v="1"/>
    <x v="1"/>
    <x v="0"/>
    <x v="112"/>
    <x v="762"/>
    <x v="1"/>
    <x v="19"/>
    <x v="44"/>
    <x v="768"/>
    <x v="0"/>
    <x v="829"/>
  </r>
  <r>
    <x v="1016"/>
    <x v="5"/>
    <x v="1034"/>
    <x v="1093"/>
    <x v="254"/>
    <x v="254"/>
    <x v="427"/>
    <x v="1"/>
    <x v="1"/>
    <x v="0"/>
    <x v="45"/>
    <x v="761"/>
    <x v="1"/>
    <x v="11"/>
    <x v="23"/>
    <x v="621"/>
    <x v="0"/>
    <x v="735"/>
  </r>
  <r>
    <x v="610"/>
    <x v="1"/>
    <x v="796"/>
    <x v="837"/>
    <x v="350"/>
    <x v="350"/>
    <x v="55"/>
    <x v="1"/>
    <x v="0"/>
    <x v="0"/>
    <x v="44"/>
    <x v="760"/>
    <x v="1"/>
    <x v="7"/>
    <x v="27"/>
    <x v="239"/>
    <x v="0"/>
    <x v="631"/>
  </r>
  <r>
    <x v="1164"/>
    <x v="3"/>
    <x v="445"/>
    <x v="539"/>
    <x v="462"/>
    <x v="462"/>
    <x v="209"/>
    <x v="1"/>
    <x v="1"/>
    <x v="1"/>
    <x v="62"/>
    <x v="759"/>
    <x v="1"/>
    <x v="18"/>
    <x v="62"/>
    <x v="235"/>
    <x v="0"/>
    <x v="603"/>
  </r>
  <r>
    <x v="970"/>
    <x v="2"/>
    <x v="594"/>
    <x v="632"/>
    <x v="431"/>
    <x v="431"/>
    <x v="74"/>
    <x v="1"/>
    <x v="0"/>
    <x v="0"/>
    <x v="94"/>
    <x v="758"/>
    <x v="1"/>
    <x v="9"/>
    <x v="35"/>
    <x v="616"/>
    <x v="0"/>
    <x v="756"/>
  </r>
  <r>
    <x v="938"/>
    <x v="1"/>
    <x v="757"/>
    <x v="710"/>
    <x v="401"/>
    <x v="401"/>
    <x v="189"/>
    <x v="1"/>
    <x v="1"/>
    <x v="1"/>
    <x v="37"/>
    <x v="757"/>
    <x v="1"/>
    <x v="14"/>
    <x v="49"/>
    <x v="106"/>
    <x v="2"/>
    <x v="564"/>
  </r>
  <r>
    <x v="1077"/>
    <x v="3"/>
    <x v="721"/>
    <x v="779"/>
    <x v="366"/>
    <x v="366"/>
    <x v="169"/>
    <x v="1"/>
    <x v="1"/>
    <x v="0"/>
    <x v="112"/>
    <x v="756"/>
    <x v="1"/>
    <x v="10"/>
    <x v="31"/>
    <x v="864"/>
    <x v="0"/>
    <x v="838"/>
  </r>
  <r>
    <x v="314"/>
    <x v="5"/>
    <x v="440"/>
    <x v="388"/>
    <x v="516"/>
    <x v="516"/>
    <x v="444"/>
    <x v="1"/>
    <x v="1"/>
    <x v="2"/>
    <x v="218"/>
    <x v="755"/>
    <x v="1"/>
    <x v="44"/>
    <x v="112"/>
    <x v="1017"/>
    <x v="0"/>
    <x v="940"/>
  </r>
  <r>
    <x v="31"/>
    <x v="0"/>
    <x v="786"/>
    <x v="722"/>
    <x v="390"/>
    <x v="390"/>
    <x v="275"/>
    <x v="1"/>
    <x v="1"/>
    <x v="1"/>
    <x v="94"/>
    <x v="754"/>
    <x v="1"/>
    <x v="16"/>
    <x v="50"/>
    <x v="720"/>
    <x v="0"/>
    <x v="815"/>
  </r>
  <r>
    <x v="258"/>
    <x v="4"/>
    <x v="308"/>
    <x v="367"/>
    <x v="521"/>
    <x v="521"/>
    <x v="190"/>
    <x v="1"/>
    <x v="1"/>
    <x v="2"/>
    <x v="111"/>
    <x v="753"/>
    <x v="1"/>
    <x v="25"/>
    <x v="96"/>
    <x v="484"/>
    <x v="0"/>
    <x v="696"/>
  </r>
  <r>
    <x v="644"/>
    <x v="3"/>
    <x v="1130"/>
    <x v="1154"/>
    <x v="189"/>
    <x v="189"/>
    <x v="61"/>
    <x v="1"/>
    <x v="0"/>
    <x v="2"/>
    <x v="16"/>
    <x v="752"/>
    <x v="1"/>
    <x v="4"/>
    <x v="21"/>
    <x v="159"/>
    <x v="2"/>
    <x v="555"/>
  </r>
  <r>
    <x v="490"/>
    <x v="4"/>
    <x v="608"/>
    <x v="734"/>
    <x v="378"/>
    <x v="378"/>
    <x v="67"/>
    <x v="1"/>
    <x v="0"/>
    <x v="1"/>
    <x v="102"/>
    <x v="751"/>
    <x v="1"/>
    <x v="9"/>
    <x v="42"/>
    <x v="777"/>
    <x v="0"/>
    <x v="776"/>
  </r>
  <r>
    <x v="1082"/>
    <x v="1"/>
    <x v="573"/>
    <x v="549"/>
    <x v="447"/>
    <x v="447"/>
    <x v="156"/>
    <x v="1"/>
    <x v="0"/>
    <x v="1"/>
    <x v="125"/>
    <x v="750"/>
    <x v="1"/>
    <x v="15"/>
    <x v="56"/>
    <x v="779"/>
    <x v="0"/>
    <x v="818"/>
  </r>
  <r>
    <x v="1194"/>
    <x v="2"/>
    <x v="299"/>
    <x v="401"/>
    <x v="507"/>
    <x v="507"/>
    <x v="436"/>
    <x v="1"/>
    <x v="1"/>
    <x v="2"/>
    <x v="148"/>
    <x v="749"/>
    <x v="1"/>
    <x v="42"/>
    <x v="107"/>
    <x v="751"/>
    <x v="0"/>
    <x v="762"/>
  </r>
  <r>
    <x v="972"/>
    <x v="5"/>
    <x v="447"/>
    <x v="429"/>
    <x v="498"/>
    <x v="498"/>
    <x v="366"/>
    <x v="1"/>
    <x v="1"/>
    <x v="2"/>
    <x v="62"/>
    <x v="748"/>
    <x v="1"/>
    <x v="35"/>
    <x v="98"/>
    <x v="178"/>
    <x v="2"/>
    <x v="605"/>
  </r>
  <r>
    <x v="1092"/>
    <x v="3"/>
    <x v="679"/>
    <x v="625"/>
    <x v="416"/>
    <x v="416"/>
    <x v="159"/>
    <x v="1"/>
    <x v="0"/>
    <x v="3"/>
    <x v="225"/>
    <x v="747"/>
    <x v="1"/>
    <x v="20"/>
    <x v="93"/>
    <x v="1112"/>
    <x v="1"/>
    <x v="1008"/>
  </r>
  <r>
    <x v="586"/>
    <x v="4"/>
    <x v="728"/>
    <x v="751"/>
    <x v="371"/>
    <x v="371"/>
    <x v="167"/>
    <x v="1"/>
    <x v="0"/>
    <x v="3"/>
    <x v="181"/>
    <x v="746"/>
    <x v="1"/>
    <x v="18"/>
    <x v="82"/>
    <x v="1074"/>
    <x v="1"/>
    <x v="959"/>
  </r>
  <r>
    <x v="937"/>
    <x v="2"/>
    <x v="643"/>
    <x v="760"/>
    <x v="365"/>
    <x v="365"/>
    <x v="498"/>
    <x v="1"/>
    <x v="2"/>
    <x v="0"/>
    <x v="81"/>
    <x v="745"/>
    <x v="1"/>
    <x v="21"/>
    <x v="42"/>
    <x v="660"/>
    <x v="0"/>
    <x v="732"/>
  </r>
  <r>
    <x v="1181"/>
    <x v="5"/>
    <x v="490"/>
    <x v="422"/>
    <x v="497"/>
    <x v="497"/>
    <x v="70"/>
    <x v="1"/>
    <x v="0"/>
    <x v="0"/>
    <x v="116"/>
    <x v="744"/>
    <x v="1"/>
    <x v="11"/>
    <x v="44"/>
    <x v="615"/>
    <x v="0"/>
    <x v="772"/>
  </r>
  <r>
    <x v="857"/>
    <x v="0"/>
    <x v="839"/>
    <x v="948"/>
    <x v="305"/>
    <x v="305"/>
    <x v="345"/>
    <x v="1"/>
    <x v="1"/>
    <x v="1"/>
    <x v="88"/>
    <x v="743"/>
    <x v="1"/>
    <x v="14"/>
    <x v="38"/>
    <x v="879"/>
    <x v="0"/>
    <x v="814"/>
  </r>
  <r>
    <x v="1022"/>
    <x v="4"/>
    <x v="708"/>
    <x v="813"/>
    <x v="338"/>
    <x v="338"/>
    <x v="70"/>
    <x v="1"/>
    <x v="0"/>
    <x v="0"/>
    <x v="73"/>
    <x v="742"/>
    <x v="1"/>
    <x v="7"/>
    <x v="26"/>
    <x v="647"/>
    <x v="0"/>
    <x v="730"/>
  </r>
  <r>
    <x v="477"/>
    <x v="0"/>
    <x v="379"/>
    <x v="494"/>
    <x v="463"/>
    <x v="463"/>
    <x v="54"/>
    <x v="1"/>
    <x v="0"/>
    <x v="1"/>
    <x v="99"/>
    <x v="741"/>
    <x v="1"/>
    <x v="11"/>
    <x v="55"/>
    <x v="569"/>
    <x v="0"/>
    <x v="692"/>
  </r>
  <r>
    <x v="747"/>
    <x v="2"/>
    <x v="519"/>
    <x v="461"/>
    <x v="475"/>
    <x v="475"/>
    <x v="30"/>
    <x v="1"/>
    <x v="0"/>
    <x v="0"/>
    <x v="68"/>
    <x v="740"/>
    <x v="1"/>
    <x v="9"/>
    <x v="40"/>
    <x v="256"/>
    <x v="0"/>
    <x v="650"/>
  </r>
  <r>
    <x v="338"/>
    <x v="2"/>
    <x v="593"/>
    <x v="662"/>
    <x v="399"/>
    <x v="399"/>
    <x v="401"/>
    <x v="1"/>
    <x v="1"/>
    <x v="1"/>
    <x v="54"/>
    <x v="739"/>
    <x v="1"/>
    <x v="24"/>
    <x v="59"/>
    <x v="266"/>
    <x v="2"/>
    <x v="614"/>
  </r>
  <r>
    <x v="166"/>
    <x v="1"/>
    <x v="740"/>
    <x v="724"/>
    <x v="374"/>
    <x v="374"/>
    <x v="240"/>
    <x v="1"/>
    <x v="1"/>
    <x v="2"/>
    <x v="119"/>
    <x v="738"/>
    <x v="1"/>
    <x v="17"/>
    <x v="60"/>
    <x v="894"/>
    <x v="0"/>
    <x v="867"/>
  </r>
  <r>
    <x v="527"/>
    <x v="5"/>
    <x v="989"/>
    <x v="911"/>
    <x v="311"/>
    <x v="311"/>
    <x v="230"/>
    <x v="1"/>
    <x v="1"/>
    <x v="3"/>
    <x v="75"/>
    <x v="737"/>
    <x v="1"/>
    <x v="16"/>
    <x v="66"/>
    <x v="760"/>
    <x v="0"/>
    <x v="834"/>
  </r>
  <r>
    <x v="206"/>
    <x v="5"/>
    <x v="1006"/>
    <x v="1045"/>
    <x v="265"/>
    <x v="265"/>
    <x v="391"/>
    <x v="1"/>
    <x v="1"/>
    <x v="1"/>
    <x v="39"/>
    <x v="736"/>
    <x v="1"/>
    <x v="13"/>
    <x v="32"/>
    <x v="461"/>
    <x v="0"/>
    <x v="685"/>
  </r>
  <r>
    <x v="216"/>
    <x v="5"/>
    <x v="304"/>
    <x v="198"/>
    <x v="573"/>
    <x v="573"/>
    <x v="215"/>
    <x v="1"/>
    <x v="1"/>
    <x v="2"/>
    <x v="107"/>
    <x v="735"/>
    <x v="1"/>
    <x v="33"/>
    <x v="121"/>
    <x v="280"/>
    <x v="2"/>
    <x v="679"/>
  </r>
  <r>
    <x v="611"/>
    <x v="1"/>
    <x v="931"/>
    <x v="1016"/>
    <x v="272"/>
    <x v="272"/>
    <x v="200"/>
    <x v="1"/>
    <x v="1"/>
    <x v="2"/>
    <x v="63"/>
    <x v="734"/>
    <x v="1"/>
    <x v="10"/>
    <x v="37"/>
    <x v="774"/>
    <x v="0"/>
    <x v="765"/>
  </r>
  <r>
    <x v="67"/>
    <x v="2"/>
    <x v="539"/>
    <x v="556"/>
    <x v="430"/>
    <x v="430"/>
    <x v="329"/>
    <x v="1"/>
    <x v="1"/>
    <x v="1"/>
    <x v="56"/>
    <x v="733"/>
    <x v="1"/>
    <x v="22"/>
    <x v="61"/>
    <x v="232"/>
    <x v="2"/>
    <x v="609"/>
  </r>
  <r>
    <x v="250"/>
    <x v="5"/>
    <x v="544"/>
    <x v="516"/>
    <x v="444"/>
    <x v="444"/>
    <x v="273"/>
    <x v="1"/>
    <x v="1"/>
    <x v="1"/>
    <x v="59"/>
    <x v="732"/>
    <x v="1"/>
    <x v="19"/>
    <x v="60"/>
    <x v="245"/>
    <x v="2"/>
    <x v="629"/>
  </r>
  <r>
    <x v="204"/>
    <x v="1"/>
    <x v="901"/>
    <x v="989"/>
    <x v="279"/>
    <x v="279"/>
    <x v="239"/>
    <x v="1"/>
    <x v="1"/>
    <x v="3"/>
    <x v="85"/>
    <x v="731"/>
    <x v="1"/>
    <x v="14"/>
    <x v="57"/>
    <x v="922"/>
    <x v="0"/>
    <x v="825"/>
  </r>
  <r>
    <x v="1171"/>
    <x v="4"/>
    <x v="877"/>
    <x v="966"/>
    <x v="288"/>
    <x v="288"/>
    <x v="46"/>
    <x v="1"/>
    <x v="0"/>
    <x v="1"/>
    <x v="19"/>
    <x v="730"/>
    <x v="1"/>
    <x v="6"/>
    <x v="28"/>
    <x v="50"/>
    <x v="2"/>
    <x v="417"/>
  </r>
  <r>
    <x v="962"/>
    <x v="5"/>
    <x v="923"/>
    <x v="865"/>
    <x v="317"/>
    <x v="317"/>
    <x v="108"/>
    <x v="1"/>
    <x v="0"/>
    <x v="0"/>
    <x v="27"/>
    <x v="729"/>
    <x v="1"/>
    <x v="7"/>
    <x v="24"/>
    <x v="105"/>
    <x v="0"/>
    <x v="539"/>
  </r>
  <r>
    <x v="1071"/>
    <x v="5"/>
    <x v="168"/>
    <x v="192"/>
    <x v="565"/>
    <x v="565"/>
    <x v="375"/>
    <x v="1"/>
    <x v="1"/>
    <x v="0"/>
    <x v="98"/>
    <x v="728"/>
    <x v="1"/>
    <x v="35"/>
    <x v="79"/>
    <x v="246"/>
    <x v="0"/>
    <x v="604"/>
  </r>
  <r>
    <x v="323"/>
    <x v="3"/>
    <x v="371"/>
    <x v="470"/>
    <x v="461"/>
    <x v="461"/>
    <x v="26"/>
    <x v="1"/>
    <x v="0"/>
    <x v="3"/>
    <x v="236"/>
    <x v="727"/>
    <x v="1"/>
    <x v="14"/>
    <x v="99"/>
    <x v="1104"/>
    <x v="1"/>
    <x v="951"/>
  </r>
  <r>
    <x v="876"/>
    <x v="2"/>
    <x v="360"/>
    <x v="440"/>
    <x v="469"/>
    <x v="469"/>
    <x v="179"/>
    <x v="1"/>
    <x v="1"/>
    <x v="2"/>
    <x v="77"/>
    <x v="726"/>
    <x v="1"/>
    <x v="20"/>
    <x v="79"/>
    <x v="350"/>
    <x v="2"/>
    <x v="621"/>
  </r>
  <r>
    <x v="558"/>
    <x v="3"/>
    <x v="695"/>
    <x v="682"/>
    <x v="375"/>
    <x v="375"/>
    <x v="187"/>
    <x v="1"/>
    <x v="1"/>
    <x v="2"/>
    <x v="110"/>
    <x v="725"/>
    <x v="1"/>
    <x v="15"/>
    <x v="59"/>
    <x v="840"/>
    <x v="0"/>
    <x v="822"/>
  </r>
  <r>
    <x v="958"/>
    <x v="2"/>
    <x v="548"/>
    <x v="430"/>
    <x v="472"/>
    <x v="472"/>
    <x v="55"/>
    <x v="1"/>
    <x v="0"/>
    <x v="1"/>
    <x v="80"/>
    <x v="724"/>
    <x v="1"/>
    <x v="12"/>
    <x v="57"/>
    <x v="365"/>
    <x v="0"/>
    <x v="707"/>
  </r>
  <r>
    <x v="984"/>
    <x v="0"/>
    <x v="802"/>
    <x v="798"/>
    <x v="330"/>
    <x v="330"/>
    <x v="467"/>
    <x v="1"/>
    <x v="1"/>
    <x v="2"/>
    <x v="104"/>
    <x v="723"/>
    <x v="1"/>
    <x v="24"/>
    <x v="61"/>
    <x v="892"/>
    <x v="0"/>
    <x v="841"/>
  </r>
  <r>
    <x v="479"/>
    <x v="4"/>
    <x v="213"/>
    <x v="314"/>
    <x v="517"/>
    <x v="517"/>
    <x v="75"/>
    <x v="1"/>
    <x v="0"/>
    <x v="3"/>
    <x v="203"/>
    <x v="722"/>
    <x v="1"/>
    <x v="21"/>
    <x v="124"/>
    <x v="964"/>
    <x v="0"/>
    <x v="833"/>
  </r>
  <r>
    <x v="864"/>
    <x v="0"/>
    <x v="408"/>
    <x v="329"/>
    <x v="512"/>
    <x v="512"/>
    <x v="38"/>
    <x v="1"/>
    <x v="0"/>
    <x v="0"/>
    <x v="57"/>
    <x v="721"/>
    <x v="1"/>
    <x v="11"/>
    <x v="46"/>
    <x v="111"/>
    <x v="0"/>
    <x v="551"/>
  </r>
  <r>
    <x v="222"/>
    <x v="4"/>
    <x v="986"/>
    <x v="928"/>
    <x v="294"/>
    <x v="294"/>
    <x v="235"/>
    <x v="1"/>
    <x v="1"/>
    <x v="1"/>
    <x v="31"/>
    <x v="720"/>
    <x v="1"/>
    <x v="10"/>
    <x v="33"/>
    <x v="189"/>
    <x v="2"/>
    <x v="616"/>
  </r>
  <r>
    <x v="296"/>
    <x v="4"/>
    <x v="990"/>
    <x v="1001"/>
    <x v="269"/>
    <x v="269"/>
    <x v="46"/>
    <x v="1"/>
    <x v="0"/>
    <x v="1"/>
    <x v="35"/>
    <x v="719"/>
    <x v="1"/>
    <x v="5"/>
    <x v="25"/>
    <x v="336"/>
    <x v="0"/>
    <x v="648"/>
  </r>
  <r>
    <x v="821"/>
    <x v="1"/>
    <x v="790"/>
    <x v="888"/>
    <x v="307"/>
    <x v="307"/>
    <x v="63"/>
    <x v="1"/>
    <x v="0"/>
    <x v="0"/>
    <x v="42"/>
    <x v="718"/>
    <x v="1"/>
    <x v="6"/>
    <x v="22"/>
    <x v="343"/>
    <x v="0"/>
    <x v="615"/>
  </r>
  <r>
    <x v="1102"/>
    <x v="5"/>
    <x v="231"/>
    <x v="226"/>
    <x v="545"/>
    <x v="545"/>
    <x v="496"/>
    <x v="1"/>
    <x v="2"/>
    <x v="0"/>
    <x v="122"/>
    <x v="717"/>
    <x v="1"/>
    <x v="39"/>
    <x v="79"/>
    <x v="483"/>
    <x v="0"/>
    <x v="691"/>
  </r>
  <r>
    <x v="139"/>
    <x v="3"/>
    <x v="192"/>
    <x v="139"/>
    <x v="580"/>
    <x v="580"/>
    <x v="49"/>
    <x v="1"/>
    <x v="0"/>
    <x v="1"/>
    <x v="115"/>
    <x v="716"/>
    <x v="1"/>
    <x v="18"/>
    <x v="87"/>
    <x v="310"/>
    <x v="0"/>
    <x v="654"/>
  </r>
  <r>
    <x v="424"/>
    <x v="1"/>
    <x v="339"/>
    <x v="255"/>
    <x v="533"/>
    <x v="533"/>
    <x v="152"/>
    <x v="1"/>
    <x v="0"/>
    <x v="2"/>
    <x v="99"/>
    <x v="715"/>
    <x v="1"/>
    <x v="24"/>
    <x v="99"/>
    <x v="348"/>
    <x v="2"/>
    <x v="675"/>
  </r>
  <r>
    <x v="871"/>
    <x v="2"/>
    <x v="724"/>
    <x v="651"/>
    <x v="368"/>
    <x v="368"/>
    <x v="210"/>
    <x v="1"/>
    <x v="1"/>
    <x v="1"/>
    <x v="44"/>
    <x v="714"/>
    <x v="1"/>
    <x v="14"/>
    <x v="46"/>
    <x v="199"/>
    <x v="2"/>
    <x v="608"/>
  </r>
  <r>
    <x v="965"/>
    <x v="1"/>
    <x v="605"/>
    <x v="700"/>
    <x v="347"/>
    <x v="347"/>
    <x v="447"/>
    <x v="1"/>
    <x v="1"/>
    <x v="1"/>
    <x v="135"/>
    <x v="713"/>
    <x v="1"/>
    <x v="22"/>
    <x v="52"/>
    <x v="977"/>
    <x v="0"/>
    <x v="851"/>
  </r>
  <r>
    <x v="128"/>
    <x v="1"/>
    <x v="924"/>
    <x v="1011"/>
    <x v="259"/>
    <x v="259"/>
    <x v="13"/>
    <x v="1"/>
    <x v="0"/>
    <x v="1"/>
    <x v="27"/>
    <x v="712"/>
    <x v="1"/>
    <x v="5"/>
    <x v="24"/>
    <x v="225"/>
    <x v="0"/>
    <x v="541"/>
  </r>
  <r>
    <x v="658"/>
    <x v="3"/>
    <x v="234"/>
    <x v="221"/>
    <x v="541"/>
    <x v="541"/>
    <x v="61"/>
    <x v="1"/>
    <x v="0"/>
    <x v="2"/>
    <x v="176"/>
    <x v="711"/>
    <x v="1"/>
    <x v="18"/>
    <x v="96"/>
    <x v="797"/>
    <x v="0"/>
    <x v="790"/>
  </r>
  <r>
    <x v="578"/>
    <x v="3"/>
    <x v="188"/>
    <x v="248"/>
    <x v="532"/>
    <x v="532"/>
    <x v="88"/>
    <x v="1"/>
    <x v="0"/>
    <x v="2"/>
    <x v="87"/>
    <x v="710"/>
    <x v="1"/>
    <x v="19"/>
    <x v="93"/>
    <x v="261"/>
    <x v="2"/>
    <x v="575"/>
  </r>
  <r>
    <x v="1195"/>
    <x v="4"/>
    <x v="138"/>
    <x v="215"/>
    <x v="542"/>
    <x v="542"/>
    <x v="318"/>
    <x v="1"/>
    <x v="1"/>
    <x v="2"/>
    <x v="150"/>
    <x v="709"/>
    <x v="1"/>
    <x v="37"/>
    <x v="114"/>
    <x v="668"/>
    <x v="0"/>
    <x v="703"/>
  </r>
  <r>
    <x v="943"/>
    <x v="1"/>
    <x v="945"/>
    <x v="833"/>
    <x v="311"/>
    <x v="311"/>
    <x v="200"/>
    <x v="1"/>
    <x v="1"/>
    <x v="2"/>
    <x v="100"/>
    <x v="708"/>
    <x v="1"/>
    <x v="12"/>
    <x v="45"/>
    <x v="925"/>
    <x v="0"/>
    <x v="883"/>
  </r>
  <r>
    <x v="462"/>
    <x v="5"/>
    <x v="378"/>
    <x v="368"/>
    <x v="483"/>
    <x v="483"/>
    <x v="26"/>
    <x v="1"/>
    <x v="0"/>
    <x v="1"/>
    <x v="90"/>
    <x v="707"/>
    <x v="1"/>
    <x v="11"/>
    <x v="58"/>
    <x v="438"/>
    <x v="0"/>
    <x v="661"/>
  </r>
  <r>
    <x v="515"/>
    <x v="4"/>
    <x v="617"/>
    <x v="583"/>
    <x v="387"/>
    <x v="387"/>
    <x v="225"/>
    <x v="1"/>
    <x v="1"/>
    <x v="3"/>
    <x v="167"/>
    <x v="706"/>
    <x v="1"/>
    <x v="21"/>
    <x v="87"/>
    <x v="1030"/>
    <x v="0"/>
    <x v="906"/>
  </r>
  <r>
    <x v="71"/>
    <x v="5"/>
    <x v="284"/>
    <x v="205"/>
    <x v="542"/>
    <x v="542"/>
    <x v="79"/>
    <x v="1"/>
    <x v="0"/>
    <x v="0"/>
    <x v="72"/>
    <x v="705"/>
    <x v="1"/>
    <x v="14"/>
    <x v="54"/>
    <x v="153"/>
    <x v="0"/>
    <x v="565"/>
  </r>
  <r>
    <x v="189"/>
    <x v="4"/>
    <x v="32"/>
    <x v="13"/>
    <x v="703"/>
    <x v="703"/>
    <x v="455"/>
    <x v="1"/>
    <x v="1"/>
    <x v="1"/>
    <x v="210"/>
    <x v="704"/>
    <x v="1"/>
    <x v="88"/>
    <x v="186"/>
    <x v="444"/>
    <x v="0"/>
    <x v="710"/>
  </r>
  <r>
    <x v="797"/>
    <x v="4"/>
    <x v="286"/>
    <x v="400"/>
    <x v="463"/>
    <x v="463"/>
    <x v="517"/>
    <x v="1"/>
    <x v="2"/>
    <x v="1"/>
    <x v="163"/>
    <x v="703"/>
    <x v="1"/>
    <x v="37"/>
    <x v="80"/>
    <x v="915"/>
    <x v="0"/>
    <x v="784"/>
  </r>
  <r>
    <x v="899"/>
    <x v="5"/>
    <x v="995"/>
    <x v="968"/>
    <x v="266"/>
    <x v="266"/>
    <x v="263"/>
    <x v="1"/>
    <x v="1"/>
    <x v="1"/>
    <x v="62"/>
    <x v="702"/>
    <x v="1"/>
    <x v="10"/>
    <x v="30"/>
    <x v="783"/>
    <x v="0"/>
    <x v="791"/>
  </r>
  <r>
    <x v="144"/>
    <x v="3"/>
    <x v="384"/>
    <x v="499"/>
    <x v="415"/>
    <x v="415"/>
    <x v="127"/>
    <x v="1"/>
    <x v="0"/>
    <x v="1"/>
    <x v="79"/>
    <x v="701"/>
    <x v="1"/>
    <x v="13"/>
    <x v="50"/>
    <x v="518"/>
    <x v="0"/>
    <x v="637"/>
  </r>
  <r>
    <x v="221"/>
    <x v="0"/>
    <x v="716"/>
    <x v="679"/>
    <x v="341"/>
    <x v="341"/>
    <x v="523"/>
    <x v="1"/>
    <x v="2"/>
    <x v="2"/>
    <x v="95"/>
    <x v="700"/>
    <x v="1"/>
    <x v="29"/>
    <x v="67"/>
    <x v="808"/>
    <x v="0"/>
    <x v="795"/>
  </r>
  <r>
    <x v="142"/>
    <x v="3"/>
    <x v="751"/>
    <x v="861"/>
    <x v="294"/>
    <x v="294"/>
    <x v="165"/>
    <x v="1"/>
    <x v="0"/>
    <x v="3"/>
    <x v="166"/>
    <x v="699"/>
    <x v="1"/>
    <x v="13"/>
    <x v="59"/>
    <x v="1110"/>
    <x v="1"/>
    <x v="939"/>
  </r>
  <r>
    <x v="990"/>
    <x v="2"/>
    <x v="1047"/>
    <x v="1064"/>
    <x v="227"/>
    <x v="227"/>
    <x v="60"/>
    <x v="1"/>
    <x v="0"/>
    <x v="0"/>
    <x v="16"/>
    <x v="698"/>
    <x v="1"/>
    <x v="4"/>
    <x v="14"/>
    <x v="88"/>
    <x v="0"/>
    <x v="467"/>
  </r>
  <r>
    <x v="639"/>
    <x v="1"/>
    <x v="147"/>
    <x v="120"/>
    <x v="585"/>
    <x v="585"/>
    <x v="438"/>
    <x v="1"/>
    <x v="1"/>
    <x v="0"/>
    <x v="98"/>
    <x v="697"/>
    <x v="1"/>
    <x v="42"/>
    <x v="88"/>
    <x v="196"/>
    <x v="0"/>
    <x v="585"/>
  </r>
  <r>
    <x v="640"/>
    <x v="4"/>
    <x v="629"/>
    <x v="748"/>
    <x v="324"/>
    <x v="324"/>
    <x v="133"/>
    <x v="1"/>
    <x v="0"/>
    <x v="1"/>
    <x v="73"/>
    <x v="696"/>
    <x v="1"/>
    <x v="10"/>
    <x v="37"/>
    <x v="703"/>
    <x v="0"/>
    <x v="709"/>
  </r>
  <r>
    <x v="255"/>
    <x v="5"/>
    <x v="865"/>
    <x v="742"/>
    <x v="325"/>
    <x v="325"/>
    <x v="39"/>
    <x v="1"/>
    <x v="0"/>
    <x v="0"/>
    <x v="56"/>
    <x v="695"/>
    <x v="1"/>
    <x v="6"/>
    <x v="24"/>
    <x v="491"/>
    <x v="0"/>
    <x v="712"/>
  </r>
  <r>
    <x v="502"/>
    <x v="2"/>
    <x v="824"/>
    <x v="903"/>
    <x v="280"/>
    <x v="280"/>
    <x v="477"/>
    <x v="1"/>
    <x v="1"/>
    <x v="2"/>
    <x v="49"/>
    <x v="694"/>
    <x v="1"/>
    <x v="19"/>
    <x v="48"/>
    <x v="562"/>
    <x v="0"/>
    <x v="659"/>
  </r>
  <r>
    <x v="812"/>
    <x v="1"/>
    <x v="1137"/>
    <x v="1161"/>
    <x v="147"/>
    <x v="147"/>
    <x v="95"/>
    <x v="1"/>
    <x v="0"/>
    <x v="1"/>
    <x v="39"/>
    <x v="693"/>
    <x v="1"/>
    <x v="3"/>
    <x v="13"/>
    <x v="910"/>
    <x v="0"/>
    <x v="793"/>
  </r>
  <r>
    <x v="123"/>
    <x v="0"/>
    <x v="979"/>
    <x v="992"/>
    <x v="255"/>
    <x v="255"/>
    <x v="62"/>
    <x v="1"/>
    <x v="0"/>
    <x v="2"/>
    <x v="80"/>
    <x v="692"/>
    <x v="1"/>
    <x v="6"/>
    <x v="31"/>
    <x v="959"/>
    <x v="0"/>
    <x v="843"/>
  </r>
  <r>
    <x v="697"/>
    <x v="1"/>
    <x v="515"/>
    <x v="579"/>
    <x v="375"/>
    <x v="375"/>
    <x v="134"/>
    <x v="1"/>
    <x v="0"/>
    <x v="3"/>
    <x v="138"/>
    <x v="691"/>
    <x v="1"/>
    <x v="16"/>
    <x v="81"/>
    <x v="960"/>
    <x v="0"/>
    <x v="827"/>
  </r>
  <r>
    <x v="689"/>
    <x v="2"/>
    <x v="271"/>
    <x v="184"/>
    <x v="540"/>
    <x v="540"/>
    <x v="68"/>
    <x v="1"/>
    <x v="0"/>
    <x v="3"/>
    <x v="196"/>
    <x v="690"/>
    <x v="1"/>
    <x v="22"/>
    <x v="135"/>
    <x v="887"/>
    <x v="0"/>
    <x v="842"/>
  </r>
  <r>
    <x v="167"/>
    <x v="4"/>
    <x v="502"/>
    <x v="419"/>
    <x v="441"/>
    <x v="441"/>
    <x v="472"/>
    <x v="1"/>
    <x v="1"/>
    <x v="0"/>
    <x v="99"/>
    <x v="689"/>
    <x v="1"/>
    <x v="25"/>
    <x v="52"/>
    <x v="628"/>
    <x v="0"/>
    <x v="736"/>
  </r>
  <r>
    <x v="15"/>
    <x v="1"/>
    <x v="613"/>
    <x v="730"/>
    <x v="321"/>
    <x v="321"/>
    <x v="309"/>
    <x v="1"/>
    <x v="1"/>
    <x v="1"/>
    <x v="111"/>
    <x v="688"/>
    <x v="1"/>
    <x v="14"/>
    <x v="40"/>
    <x v="943"/>
    <x v="0"/>
    <x v="799"/>
  </r>
  <r>
    <x v="246"/>
    <x v="4"/>
    <x v="197"/>
    <x v="142"/>
    <x v="555"/>
    <x v="555"/>
    <x v="86"/>
    <x v="1"/>
    <x v="0"/>
    <x v="1"/>
    <x v="183"/>
    <x v="687"/>
    <x v="1"/>
    <x v="18"/>
    <x v="82"/>
    <x v="784"/>
    <x v="0"/>
    <x v="783"/>
  </r>
  <r>
    <x v="1118"/>
    <x v="1"/>
    <x v="1134"/>
    <x v="1119"/>
    <x v="189"/>
    <x v="189"/>
    <x v="183"/>
    <x v="1"/>
    <x v="1"/>
    <x v="1"/>
    <x v="21"/>
    <x v="686"/>
    <x v="1"/>
    <x v="6"/>
    <x v="19"/>
    <x v="289"/>
    <x v="0"/>
    <x v="640"/>
  </r>
  <r>
    <x v="106"/>
    <x v="1"/>
    <x v="925"/>
    <x v="816"/>
    <x v="303"/>
    <x v="303"/>
    <x v="396"/>
    <x v="1"/>
    <x v="1"/>
    <x v="1"/>
    <x v="51"/>
    <x v="685"/>
    <x v="1"/>
    <x v="16"/>
    <x v="39"/>
    <x v="523"/>
    <x v="0"/>
    <x v="713"/>
  </r>
  <r>
    <x v="275"/>
    <x v="3"/>
    <x v="492"/>
    <x v="578"/>
    <x v="364"/>
    <x v="364"/>
    <x v="127"/>
    <x v="1"/>
    <x v="0"/>
    <x v="2"/>
    <x v="93"/>
    <x v="684"/>
    <x v="1"/>
    <x v="13"/>
    <x v="55"/>
    <x v="748"/>
    <x v="0"/>
    <x v="721"/>
  </r>
  <r>
    <x v="291"/>
    <x v="1"/>
    <x v="688"/>
    <x v="819"/>
    <x v="300"/>
    <x v="300"/>
    <x v="207"/>
    <x v="1"/>
    <x v="1"/>
    <x v="2"/>
    <x v="57"/>
    <x v="683"/>
    <x v="1"/>
    <x v="11"/>
    <x v="42"/>
    <x v="620"/>
    <x v="0"/>
    <x v="655"/>
  </r>
  <r>
    <x v="1080"/>
    <x v="4"/>
    <x v="627"/>
    <x v="523"/>
    <x v="386"/>
    <x v="386"/>
    <x v="133"/>
    <x v="1"/>
    <x v="0"/>
    <x v="2"/>
    <x v="73"/>
    <x v="682"/>
    <x v="1"/>
    <x v="14"/>
    <x v="59"/>
    <x v="542"/>
    <x v="0"/>
    <x v="708"/>
  </r>
  <r>
    <x v="711"/>
    <x v="3"/>
    <x v="331"/>
    <x v="363"/>
    <x v="459"/>
    <x v="459"/>
    <x v="62"/>
    <x v="1"/>
    <x v="0"/>
    <x v="0"/>
    <x v="48"/>
    <x v="681"/>
    <x v="1"/>
    <x v="9"/>
    <x v="38"/>
    <x v="124"/>
    <x v="0"/>
    <x v="468"/>
  </r>
  <r>
    <x v="832"/>
    <x v="2"/>
    <x v="410"/>
    <x v="316"/>
    <x v="477"/>
    <x v="477"/>
    <x v="461"/>
    <x v="1"/>
    <x v="1"/>
    <x v="1"/>
    <x v="196"/>
    <x v="680"/>
    <x v="1"/>
    <x v="34"/>
    <x v="79"/>
    <x v="997"/>
    <x v="0"/>
    <x v="900"/>
  </r>
  <r>
    <x v="1099"/>
    <x v="2"/>
    <x v="335"/>
    <x v="299"/>
    <x v="485"/>
    <x v="485"/>
    <x v="307"/>
    <x v="1"/>
    <x v="1"/>
    <x v="0"/>
    <x v="53"/>
    <x v="679"/>
    <x v="1"/>
    <x v="19"/>
    <x v="50"/>
    <x v="125"/>
    <x v="0"/>
    <x v="506"/>
  </r>
  <r>
    <x v="531"/>
    <x v="4"/>
    <x v="1003"/>
    <x v="918"/>
    <x v="266"/>
    <x v="266"/>
    <x v="76"/>
    <x v="1"/>
    <x v="0"/>
    <x v="2"/>
    <x v="37"/>
    <x v="678"/>
    <x v="1"/>
    <x v="7"/>
    <x v="34"/>
    <x v="386"/>
    <x v="0"/>
    <x v="668"/>
  </r>
  <r>
    <x v="114"/>
    <x v="2"/>
    <x v="1002"/>
    <x v="1074"/>
    <x v="205"/>
    <x v="205"/>
    <x v="400"/>
    <x v="1"/>
    <x v="1"/>
    <x v="0"/>
    <x v="14"/>
    <x v="677"/>
    <x v="1"/>
    <x v="8"/>
    <x v="17"/>
    <x v="77"/>
    <x v="2"/>
    <x v="400"/>
  </r>
  <r>
    <x v="998"/>
    <x v="1"/>
    <x v="1009"/>
    <x v="957"/>
    <x v="257"/>
    <x v="257"/>
    <x v="124"/>
    <x v="1"/>
    <x v="0"/>
    <x v="0"/>
    <x v="33"/>
    <x v="676"/>
    <x v="1"/>
    <x v="5"/>
    <x v="17"/>
    <x v="355"/>
    <x v="0"/>
    <x v="645"/>
  </r>
  <r>
    <x v="1110"/>
    <x v="3"/>
    <x v="293"/>
    <x v="338"/>
    <x v="465"/>
    <x v="465"/>
    <x v="38"/>
    <x v="1"/>
    <x v="0"/>
    <x v="0"/>
    <x v="30"/>
    <x v="675"/>
    <x v="1"/>
    <x v="9"/>
    <x v="38"/>
    <x v="21"/>
    <x v="2"/>
    <x v="343"/>
  </r>
  <r>
    <x v="606"/>
    <x v="1"/>
    <x v="190"/>
    <x v="122"/>
    <x v="566"/>
    <x v="566"/>
    <x v="151"/>
    <x v="1"/>
    <x v="0"/>
    <x v="0"/>
    <x v="93"/>
    <x v="674"/>
    <x v="1"/>
    <x v="20"/>
    <x v="65"/>
    <x v="206"/>
    <x v="0"/>
    <x v="594"/>
  </r>
  <r>
    <x v="288"/>
    <x v="1"/>
    <x v="169"/>
    <x v="143"/>
    <x v="548"/>
    <x v="548"/>
    <x v="57"/>
    <x v="1"/>
    <x v="0"/>
    <x v="0"/>
    <x v="78"/>
    <x v="673"/>
    <x v="1"/>
    <x v="13"/>
    <x v="54"/>
    <x v="176"/>
    <x v="0"/>
    <x v="532"/>
  </r>
  <r>
    <x v="878"/>
    <x v="3"/>
    <x v="783"/>
    <x v="687"/>
    <x v="326"/>
    <x v="326"/>
    <x v="390"/>
    <x v="1"/>
    <x v="1"/>
    <x v="0"/>
    <x v="100"/>
    <x v="672"/>
    <x v="1"/>
    <x v="15"/>
    <x v="33"/>
    <x v="883"/>
    <x v="0"/>
    <x v="828"/>
  </r>
  <r>
    <x v="1111"/>
    <x v="2"/>
    <x v="637"/>
    <x v="594"/>
    <x v="346"/>
    <x v="346"/>
    <x v="99"/>
    <x v="1"/>
    <x v="0"/>
    <x v="1"/>
    <x v="105"/>
    <x v="671"/>
    <x v="1"/>
    <x v="9"/>
    <x v="39"/>
    <x v="856"/>
    <x v="0"/>
    <x v="792"/>
  </r>
  <r>
    <x v="783"/>
    <x v="0"/>
    <x v="682"/>
    <x v="565"/>
    <x v="359"/>
    <x v="359"/>
    <x v="38"/>
    <x v="1"/>
    <x v="0"/>
    <x v="2"/>
    <x v="54"/>
    <x v="670"/>
    <x v="1"/>
    <x v="9"/>
    <x v="51"/>
    <x v="345"/>
    <x v="0"/>
    <x v="641"/>
  </r>
  <r>
    <x v="813"/>
    <x v="5"/>
    <x v="288"/>
    <x v="333"/>
    <x v="464"/>
    <x v="464"/>
    <x v="371"/>
    <x v="1"/>
    <x v="1"/>
    <x v="1"/>
    <x v="133"/>
    <x v="669"/>
    <x v="1"/>
    <x v="28"/>
    <x v="71"/>
    <x v="780"/>
    <x v="0"/>
    <x v="733"/>
  </r>
  <r>
    <x v="877"/>
    <x v="5"/>
    <x v="264"/>
    <x v="209"/>
    <x v="520"/>
    <x v="520"/>
    <x v="177"/>
    <x v="1"/>
    <x v="1"/>
    <x v="1"/>
    <x v="120"/>
    <x v="668"/>
    <x v="1"/>
    <x v="21"/>
    <x v="75"/>
    <x v="558"/>
    <x v="0"/>
    <x v="700"/>
  </r>
  <r>
    <x v="447"/>
    <x v="2"/>
    <x v="43"/>
    <x v="51"/>
    <x v="630"/>
    <x v="630"/>
    <x v="267"/>
    <x v="1"/>
    <x v="1"/>
    <x v="2"/>
    <x v="257"/>
    <x v="667"/>
    <x v="1"/>
    <x v="45"/>
    <x v="146"/>
    <x v="948"/>
    <x v="0"/>
    <x v="807"/>
  </r>
  <r>
    <x v="533"/>
    <x v="3"/>
    <x v="1051"/>
    <x v="1065"/>
    <x v="210"/>
    <x v="210"/>
    <x v="290"/>
    <x v="1"/>
    <x v="1"/>
    <x v="1"/>
    <x v="25"/>
    <x v="666"/>
    <x v="1"/>
    <x v="8"/>
    <x v="22"/>
    <x v="317"/>
    <x v="0"/>
    <x v="607"/>
  </r>
  <r>
    <x v="566"/>
    <x v="5"/>
    <x v="542"/>
    <x v="465"/>
    <x v="405"/>
    <x v="405"/>
    <x v="478"/>
    <x v="1"/>
    <x v="1"/>
    <x v="1"/>
    <x v="78"/>
    <x v="665"/>
    <x v="1"/>
    <x v="27"/>
    <x v="63"/>
    <x v="541"/>
    <x v="0"/>
    <x v="699"/>
  </r>
  <r>
    <x v="1123"/>
    <x v="2"/>
    <x v="807"/>
    <x v="926"/>
    <x v="261"/>
    <x v="261"/>
    <x v="143"/>
    <x v="1"/>
    <x v="0"/>
    <x v="0"/>
    <x v="19"/>
    <x v="664"/>
    <x v="1"/>
    <x v="6"/>
    <x v="18"/>
    <x v="83"/>
    <x v="0"/>
    <x v="394"/>
  </r>
  <r>
    <x v="605"/>
    <x v="2"/>
    <x v="383"/>
    <x v="485"/>
    <x v="392"/>
    <x v="392"/>
    <x v="478"/>
    <x v="1"/>
    <x v="1"/>
    <x v="3"/>
    <x v="63"/>
    <x v="663"/>
    <x v="1"/>
    <x v="37"/>
    <x v="103"/>
    <x v="400"/>
    <x v="2"/>
    <x v="576"/>
  </r>
  <r>
    <x v="389"/>
    <x v="4"/>
    <x v="537"/>
    <x v="529"/>
    <x v="365"/>
    <x v="365"/>
    <x v="53"/>
    <x v="1"/>
    <x v="0"/>
    <x v="3"/>
    <x v="111"/>
    <x v="662"/>
    <x v="1"/>
    <x v="12"/>
    <x v="75"/>
    <x v="861"/>
    <x v="0"/>
    <x v="778"/>
  </r>
  <r>
    <x v="653"/>
    <x v="4"/>
    <x v="707"/>
    <x v="832"/>
    <x v="283"/>
    <x v="283"/>
    <x v="12"/>
    <x v="1"/>
    <x v="0"/>
    <x v="1"/>
    <x v="52"/>
    <x v="661"/>
    <x v="1"/>
    <x v="5"/>
    <x v="27"/>
    <x v="598"/>
    <x v="0"/>
    <x v="643"/>
  </r>
  <r>
    <x v="778"/>
    <x v="1"/>
    <x v="205"/>
    <x v="280"/>
    <x v="482"/>
    <x v="482"/>
    <x v="452"/>
    <x v="1"/>
    <x v="1"/>
    <x v="0"/>
    <x v="98"/>
    <x v="660"/>
    <x v="1"/>
    <x v="28"/>
    <x v="59"/>
    <x v="506"/>
    <x v="0"/>
    <x v="617"/>
  </r>
  <r>
    <x v="620"/>
    <x v="4"/>
    <x v="285"/>
    <x v="272"/>
    <x v="487"/>
    <x v="487"/>
    <x v="313"/>
    <x v="1"/>
    <x v="1"/>
    <x v="1"/>
    <x v="87"/>
    <x v="659"/>
    <x v="1"/>
    <x v="24"/>
    <x v="71"/>
    <x v="390"/>
    <x v="0"/>
    <x v="623"/>
  </r>
  <r>
    <x v="224"/>
    <x v="0"/>
    <x v="38"/>
    <x v="39"/>
    <x v="638"/>
    <x v="638"/>
    <x v="43"/>
    <x v="1"/>
    <x v="0"/>
    <x v="1"/>
    <x v="192"/>
    <x v="658"/>
    <x v="1"/>
    <x v="21"/>
    <x v="106"/>
    <x v="635"/>
    <x v="0"/>
    <x v="677"/>
  </r>
  <r>
    <x v="1025"/>
    <x v="1"/>
    <x v="303"/>
    <x v="364"/>
    <x v="443"/>
    <x v="443"/>
    <x v="70"/>
    <x v="1"/>
    <x v="0"/>
    <x v="3"/>
    <x v="135"/>
    <x v="657"/>
    <x v="1"/>
    <x v="15"/>
    <x v="94"/>
    <x v="842"/>
    <x v="0"/>
    <x v="744"/>
  </r>
  <r>
    <x v="1039"/>
    <x v="1"/>
    <x v="134"/>
    <x v="191"/>
    <x v="515"/>
    <x v="515"/>
    <x v="141"/>
    <x v="1"/>
    <x v="0"/>
    <x v="2"/>
    <x v="104"/>
    <x v="656"/>
    <x v="1"/>
    <x v="22"/>
    <x v="92"/>
    <x v="446"/>
    <x v="0"/>
    <x v="587"/>
  </r>
  <r>
    <x v="415"/>
    <x v="1"/>
    <x v="987"/>
    <x v="1025"/>
    <x v="222"/>
    <x v="222"/>
    <x v="85"/>
    <x v="1"/>
    <x v="0"/>
    <x v="1"/>
    <x v="38"/>
    <x v="655"/>
    <x v="1"/>
    <x v="5"/>
    <x v="20"/>
    <x v="617"/>
    <x v="0"/>
    <x v="663"/>
  </r>
  <r>
    <x v="43"/>
    <x v="3"/>
    <x v="1150"/>
    <x v="1162"/>
    <x v="131"/>
    <x v="131"/>
    <x v="60"/>
    <x v="1"/>
    <x v="0"/>
    <x v="2"/>
    <x v="17"/>
    <x v="654"/>
    <x v="1"/>
    <x v="3"/>
    <x v="15"/>
    <x v="411"/>
    <x v="0"/>
    <x v="634"/>
  </r>
  <r>
    <x v="56"/>
    <x v="3"/>
    <x v="92"/>
    <x v="121"/>
    <x v="554"/>
    <x v="554"/>
    <x v="58"/>
    <x v="1"/>
    <x v="0"/>
    <x v="1"/>
    <x v="102"/>
    <x v="653"/>
    <x v="1"/>
    <x v="16"/>
    <x v="79"/>
    <x v="291"/>
    <x v="0"/>
    <x v="543"/>
  </r>
  <r>
    <x v="828"/>
    <x v="0"/>
    <x v="262"/>
    <x v="291"/>
    <x v="468"/>
    <x v="468"/>
    <x v="133"/>
    <x v="1"/>
    <x v="0"/>
    <x v="1"/>
    <x v="137"/>
    <x v="652"/>
    <x v="1"/>
    <x v="16"/>
    <x v="61"/>
    <x v="791"/>
    <x v="0"/>
    <x v="729"/>
  </r>
  <r>
    <x v="786"/>
    <x v="2"/>
    <x v="464"/>
    <x v="451"/>
    <x v="397"/>
    <x v="397"/>
    <x v="244"/>
    <x v="1"/>
    <x v="1"/>
    <x v="2"/>
    <x v="121"/>
    <x v="651"/>
    <x v="1"/>
    <x v="18"/>
    <x v="65"/>
    <x v="867"/>
    <x v="0"/>
    <x v="777"/>
  </r>
  <r>
    <x v="439"/>
    <x v="5"/>
    <x v="547"/>
    <x v="481"/>
    <x v="383"/>
    <x v="383"/>
    <x v="22"/>
    <x v="1"/>
    <x v="0"/>
    <x v="2"/>
    <x v="38"/>
    <x v="650"/>
    <x v="1"/>
    <x v="9"/>
    <x v="54"/>
    <x v="131"/>
    <x v="2"/>
    <x v="500"/>
  </r>
  <r>
    <x v="1197"/>
    <x v="4"/>
    <x v="474"/>
    <x v="521"/>
    <x v="356"/>
    <x v="356"/>
    <x v="244"/>
    <x v="1"/>
    <x v="1"/>
    <x v="2"/>
    <x v="58"/>
    <x v="649"/>
    <x v="1"/>
    <x v="16"/>
    <x v="57"/>
    <x v="417"/>
    <x v="0"/>
    <x v="591"/>
  </r>
  <r>
    <x v="1104"/>
    <x v="3"/>
    <x v="590"/>
    <x v="551"/>
    <x v="344"/>
    <x v="344"/>
    <x v="368"/>
    <x v="1"/>
    <x v="1"/>
    <x v="1"/>
    <x v="75"/>
    <x v="648"/>
    <x v="1"/>
    <x v="19"/>
    <x v="49"/>
    <x v="657"/>
    <x v="0"/>
    <x v="704"/>
  </r>
  <r>
    <x v="966"/>
    <x v="5"/>
    <x v="975"/>
    <x v="1015"/>
    <x v="221"/>
    <x v="221"/>
    <x v="135"/>
    <x v="1"/>
    <x v="0"/>
    <x v="2"/>
    <x v="74"/>
    <x v="647"/>
    <x v="1"/>
    <x v="7"/>
    <x v="28"/>
    <x v="995"/>
    <x v="0"/>
    <x v="824"/>
  </r>
  <r>
    <x v="947"/>
    <x v="4"/>
    <x v="829"/>
    <x v="817"/>
    <x v="276"/>
    <x v="276"/>
    <x v="41"/>
    <x v="1"/>
    <x v="0"/>
    <x v="1"/>
    <x v="36"/>
    <x v="646"/>
    <x v="1"/>
    <x v="6"/>
    <x v="27"/>
    <x v="325"/>
    <x v="0"/>
    <x v="581"/>
  </r>
  <r>
    <x v="148"/>
    <x v="5"/>
    <x v="205"/>
    <x v="207"/>
    <x v="505"/>
    <x v="505"/>
    <x v="414"/>
    <x v="1"/>
    <x v="1"/>
    <x v="2"/>
    <x v="72"/>
    <x v="645"/>
    <x v="1"/>
    <x v="40"/>
    <x v="104"/>
    <x v="226"/>
    <x v="2"/>
    <x v="524"/>
  </r>
  <r>
    <x v="177"/>
    <x v="1"/>
    <x v="571"/>
    <x v="502"/>
    <x v="363"/>
    <x v="363"/>
    <x v="113"/>
    <x v="1"/>
    <x v="0"/>
    <x v="3"/>
    <x v="145"/>
    <x v="644"/>
    <x v="1"/>
    <x v="14"/>
    <x v="77"/>
    <x v="992"/>
    <x v="0"/>
    <x v="864"/>
  </r>
  <r>
    <x v="1176"/>
    <x v="3"/>
    <x v="1148"/>
    <x v="1169"/>
    <x v="113"/>
    <x v="113"/>
    <x v="10"/>
    <x v="1"/>
    <x v="0"/>
    <x v="1"/>
    <x v="15"/>
    <x v="643"/>
    <x v="1"/>
    <x v="2"/>
    <x v="9"/>
    <x v="436"/>
    <x v="0"/>
    <x v="597"/>
  </r>
  <r>
    <x v="933"/>
    <x v="5"/>
    <x v="84"/>
    <x v="110"/>
    <x v="556"/>
    <x v="556"/>
    <x v="382"/>
    <x v="1"/>
    <x v="1"/>
    <x v="2"/>
    <x v="123"/>
    <x v="642"/>
    <x v="1"/>
    <x v="47"/>
    <x v="127"/>
    <x v="455"/>
    <x v="2"/>
    <x v="588"/>
  </r>
  <r>
    <x v="591"/>
    <x v="1"/>
    <x v="861"/>
    <x v="946"/>
    <x v="239"/>
    <x v="239"/>
    <x v="223"/>
    <x v="1"/>
    <x v="1"/>
    <x v="2"/>
    <x v="77"/>
    <x v="641"/>
    <x v="1"/>
    <x v="9"/>
    <x v="32"/>
    <x v="973"/>
    <x v="0"/>
    <x v="781"/>
  </r>
  <r>
    <x v="613"/>
    <x v="5"/>
    <x v="549"/>
    <x v="623"/>
    <x v="320"/>
    <x v="320"/>
    <x v="414"/>
    <x v="1"/>
    <x v="1"/>
    <x v="3"/>
    <x v="54"/>
    <x v="640"/>
    <x v="1"/>
    <x v="26"/>
    <x v="78"/>
    <x v="480"/>
    <x v="2"/>
    <x v="602"/>
  </r>
  <r>
    <x v="249"/>
    <x v="1"/>
    <x v="658"/>
    <x v="591"/>
    <x v="327"/>
    <x v="327"/>
    <x v="402"/>
    <x v="1"/>
    <x v="1"/>
    <x v="3"/>
    <x v="215"/>
    <x v="639"/>
    <x v="1"/>
    <x v="26"/>
    <x v="80"/>
    <x v="1131"/>
    <x v="1"/>
    <x v="993"/>
  </r>
  <r>
    <x v="497"/>
    <x v="5"/>
    <x v="993"/>
    <x v="974"/>
    <x v="232"/>
    <x v="232"/>
    <x v="498"/>
    <x v="1"/>
    <x v="2"/>
    <x v="3"/>
    <x v="76"/>
    <x v="638"/>
    <x v="1"/>
    <x v="18"/>
    <x v="51"/>
    <x v="984"/>
    <x v="0"/>
    <x v="840"/>
  </r>
  <r>
    <x v="981"/>
    <x v="4"/>
    <x v="283"/>
    <x v="389"/>
    <x v="407"/>
    <x v="407"/>
    <x v="263"/>
    <x v="1"/>
    <x v="1"/>
    <x v="1"/>
    <x v="56"/>
    <x v="637"/>
    <x v="1"/>
    <x v="17"/>
    <x v="53"/>
    <x v="268"/>
    <x v="0"/>
    <x v="490"/>
  </r>
  <r>
    <x v="1107"/>
    <x v="1"/>
    <x v="45"/>
    <x v="56"/>
    <x v="595"/>
    <x v="595"/>
    <x v="363"/>
    <x v="1"/>
    <x v="1"/>
    <x v="1"/>
    <x v="135"/>
    <x v="636"/>
    <x v="1"/>
    <x v="46"/>
    <x v="117"/>
    <x v="407"/>
    <x v="0"/>
    <x v="567"/>
  </r>
  <r>
    <x v="280"/>
    <x v="3"/>
    <x v="48"/>
    <x v="69"/>
    <x v="582"/>
    <x v="582"/>
    <x v="146"/>
    <x v="1"/>
    <x v="0"/>
    <x v="1"/>
    <x v="219"/>
    <x v="635"/>
    <x v="1"/>
    <x v="26"/>
    <x v="95"/>
    <x v="899"/>
    <x v="0"/>
    <x v="746"/>
  </r>
  <r>
    <x v="134"/>
    <x v="3"/>
    <x v="670"/>
    <x v="658"/>
    <x v="311"/>
    <x v="311"/>
    <x v="22"/>
    <x v="1"/>
    <x v="0"/>
    <x v="0"/>
    <x v="22"/>
    <x v="634"/>
    <x v="1"/>
    <x v="5"/>
    <x v="21"/>
    <x v="55"/>
    <x v="0"/>
    <x v="388"/>
  </r>
  <r>
    <x v="18"/>
    <x v="1"/>
    <x v="733"/>
    <x v="812"/>
    <x v="271"/>
    <x v="271"/>
    <x v="141"/>
    <x v="1"/>
    <x v="0"/>
    <x v="2"/>
    <x v="42"/>
    <x v="633"/>
    <x v="1"/>
    <x v="9"/>
    <x v="36"/>
    <x v="481"/>
    <x v="0"/>
    <x v="598"/>
  </r>
  <r>
    <x v="1193"/>
    <x v="2"/>
    <x v="849"/>
    <x v="864"/>
    <x v="260"/>
    <x v="260"/>
    <x v="199"/>
    <x v="1"/>
    <x v="1"/>
    <x v="0"/>
    <x v="49"/>
    <x v="632"/>
    <x v="1"/>
    <x v="7"/>
    <x v="19"/>
    <x v="664"/>
    <x v="0"/>
    <x v="669"/>
  </r>
  <r>
    <x v="1070"/>
    <x v="4"/>
    <x v="346"/>
    <x v="328"/>
    <x v="432"/>
    <x v="432"/>
    <x v="261"/>
    <x v="1"/>
    <x v="1"/>
    <x v="2"/>
    <x v="57"/>
    <x v="631"/>
    <x v="1"/>
    <x v="21"/>
    <x v="73"/>
    <x v="237"/>
    <x v="2"/>
    <x v="521"/>
  </r>
  <r>
    <x v="471"/>
    <x v="3"/>
    <x v="448"/>
    <x v="371"/>
    <x v="412"/>
    <x v="412"/>
    <x v="212"/>
    <x v="1"/>
    <x v="1"/>
    <x v="1"/>
    <x v="82"/>
    <x v="630"/>
    <x v="1"/>
    <x v="16"/>
    <x v="53"/>
    <x v="552"/>
    <x v="0"/>
    <x v="671"/>
  </r>
  <r>
    <x v="727"/>
    <x v="1"/>
    <x v="113"/>
    <x v="175"/>
    <x v="504"/>
    <x v="504"/>
    <x v="169"/>
    <x v="1"/>
    <x v="1"/>
    <x v="1"/>
    <x v="94"/>
    <x v="629"/>
    <x v="1"/>
    <x v="20"/>
    <x v="70"/>
    <x v="397"/>
    <x v="0"/>
    <x v="544"/>
  </r>
  <r>
    <x v="742"/>
    <x v="5"/>
    <x v="1052"/>
    <x v="1091"/>
    <x v="170"/>
    <x v="170"/>
    <x v="205"/>
    <x v="1"/>
    <x v="1"/>
    <x v="3"/>
    <x v="53"/>
    <x v="628"/>
    <x v="1"/>
    <x v="7"/>
    <x v="31"/>
    <x v="965"/>
    <x v="0"/>
    <x v="788"/>
  </r>
  <r>
    <x v="1152"/>
    <x v="3"/>
    <x v="951"/>
    <x v="1012"/>
    <x v="208"/>
    <x v="208"/>
    <x v="56"/>
    <x v="1"/>
    <x v="0"/>
    <x v="1"/>
    <x v="18"/>
    <x v="627"/>
    <x v="1"/>
    <x v="4"/>
    <x v="18"/>
    <x v="161"/>
    <x v="2"/>
    <x v="436"/>
  </r>
  <r>
    <x v="824"/>
    <x v="0"/>
    <x v="497"/>
    <x v="446"/>
    <x v="371"/>
    <x v="371"/>
    <x v="220"/>
    <x v="1"/>
    <x v="1"/>
    <x v="2"/>
    <x v="109"/>
    <x v="626"/>
    <x v="1"/>
    <x v="16"/>
    <x v="59"/>
    <x v="836"/>
    <x v="0"/>
    <x v="760"/>
  </r>
  <r>
    <x v="559"/>
    <x v="0"/>
    <x v="546"/>
    <x v="577"/>
    <x v="322"/>
    <x v="322"/>
    <x v="321"/>
    <x v="1"/>
    <x v="1"/>
    <x v="2"/>
    <x v="57"/>
    <x v="625"/>
    <x v="1"/>
    <x v="17"/>
    <x v="53"/>
    <x v="512"/>
    <x v="0"/>
    <x v="613"/>
  </r>
  <r>
    <x v="265"/>
    <x v="4"/>
    <x v="363"/>
    <x v="379"/>
    <x v="406"/>
    <x v="406"/>
    <x v="441"/>
    <x v="1"/>
    <x v="1"/>
    <x v="2"/>
    <x v="180"/>
    <x v="624"/>
    <x v="1"/>
    <x v="30"/>
    <x v="77"/>
    <x v="1045"/>
    <x v="1"/>
    <x v="847"/>
  </r>
  <r>
    <x v="44"/>
    <x v="0"/>
    <x v="992"/>
    <x v="997"/>
    <x v="215"/>
    <x v="215"/>
    <x v="89"/>
    <x v="1"/>
    <x v="0"/>
    <x v="3"/>
    <x v="97"/>
    <x v="623"/>
    <x v="1"/>
    <x v="6"/>
    <x v="36"/>
    <x v="1084"/>
    <x v="1"/>
    <x v="901"/>
  </r>
  <r>
    <x v="129"/>
    <x v="1"/>
    <x v="1103"/>
    <x v="1067"/>
    <x v="185"/>
    <x v="185"/>
    <x v="239"/>
    <x v="1"/>
    <x v="1"/>
    <x v="2"/>
    <x v="25"/>
    <x v="622"/>
    <x v="1"/>
    <x v="7"/>
    <x v="24"/>
    <x v="441"/>
    <x v="0"/>
    <x v="638"/>
  </r>
  <r>
    <x v="333"/>
    <x v="2"/>
    <x v="119"/>
    <x v="147"/>
    <x v="510"/>
    <x v="510"/>
    <x v="198"/>
    <x v="1"/>
    <x v="1"/>
    <x v="0"/>
    <x v="79"/>
    <x v="621"/>
    <x v="1"/>
    <x v="18"/>
    <x v="53"/>
    <x v="260"/>
    <x v="0"/>
    <x v="499"/>
  </r>
  <r>
    <x v="381"/>
    <x v="0"/>
    <x v="799"/>
    <x v="667"/>
    <x v="304"/>
    <x v="304"/>
    <x v="340"/>
    <x v="1"/>
    <x v="1"/>
    <x v="1"/>
    <x v="27"/>
    <x v="620"/>
    <x v="1"/>
    <x v="14"/>
    <x v="38"/>
    <x v="130"/>
    <x v="2"/>
    <x v="489"/>
  </r>
  <r>
    <x v="318"/>
    <x v="1"/>
    <x v="377"/>
    <x v="455"/>
    <x v="362"/>
    <x v="362"/>
    <x v="256"/>
    <x v="1"/>
    <x v="1"/>
    <x v="3"/>
    <x v="176"/>
    <x v="619"/>
    <x v="1"/>
    <x v="20"/>
    <x v="82"/>
    <x v="1071"/>
    <x v="1"/>
    <x v="846"/>
  </r>
  <r>
    <x v="597"/>
    <x v="2"/>
    <x v="104"/>
    <x v="126"/>
    <x v="529"/>
    <x v="529"/>
    <x v="228"/>
    <x v="1"/>
    <x v="1"/>
    <x v="2"/>
    <x v="136"/>
    <x v="618"/>
    <x v="1"/>
    <x v="28"/>
    <x v="100"/>
    <x v="636"/>
    <x v="0"/>
    <x v="642"/>
  </r>
  <r>
    <x v="898"/>
    <x v="4"/>
    <x v="1036"/>
    <x v="993"/>
    <x v="213"/>
    <x v="213"/>
    <x v="166"/>
    <x v="1"/>
    <x v="0"/>
    <x v="1"/>
    <x v="45"/>
    <x v="617"/>
    <x v="1"/>
    <x v="6"/>
    <x v="21"/>
    <x v="756"/>
    <x v="0"/>
    <x v="737"/>
  </r>
  <r>
    <x v="198"/>
    <x v="3"/>
    <x v="330"/>
    <x v="432"/>
    <x v="374"/>
    <x v="374"/>
    <x v="168"/>
    <x v="1"/>
    <x v="1"/>
    <x v="2"/>
    <x v="49"/>
    <x v="616"/>
    <x v="1"/>
    <x v="15"/>
    <x v="58"/>
    <x v="258"/>
    <x v="2"/>
    <x v="471"/>
  </r>
  <r>
    <x v="362"/>
    <x v="3"/>
    <x v="415"/>
    <x v="395"/>
    <x v="393"/>
    <x v="393"/>
    <x v="64"/>
    <x v="1"/>
    <x v="0"/>
    <x v="2"/>
    <x v="57"/>
    <x v="615"/>
    <x v="1"/>
    <x v="11"/>
    <x v="57"/>
    <x v="309"/>
    <x v="2"/>
    <x v="553"/>
  </r>
  <r>
    <x v="365"/>
    <x v="2"/>
    <x v="753"/>
    <x v="870"/>
    <x v="250"/>
    <x v="250"/>
    <x v="503"/>
    <x v="1"/>
    <x v="2"/>
    <x v="0"/>
    <x v="15"/>
    <x v="614"/>
    <x v="1"/>
    <x v="12"/>
    <x v="24"/>
    <x v="44"/>
    <x v="2"/>
    <x v="331"/>
  </r>
  <r>
    <x v="865"/>
    <x v="1"/>
    <x v="908"/>
    <x v="925"/>
    <x v="233"/>
    <x v="233"/>
    <x v="55"/>
    <x v="1"/>
    <x v="0"/>
    <x v="2"/>
    <x v="59"/>
    <x v="613"/>
    <x v="1"/>
    <x v="5"/>
    <x v="27"/>
    <x v="868"/>
    <x v="0"/>
    <x v="743"/>
  </r>
  <r>
    <x v="404"/>
    <x v="1"/>
    <x v="678"/>
    <x v="664"/>
    <x v="299"/>
    <x v="299"/>
    <x v="454"/>
    <x v="1"/>
    <x v="1"/>
    <x v="2"/>
    <x v="135"/>
    <x v="612"/>
    <x v="1"/>
    <x v="20"/>
    <x v="51"/>
    <x v="1068"/>
    <x v="1"/>
    <x v="877"/>
  </r>
  <r>
    <x v="151"/>
    <x v="5"/>
    <x v="636"/>
    <x v="597"/>
    <x v="309"/>
    <x v="309"/>
    <x v="250"/>
    <x v="1"/>
    <x v="1"/>
    <x v="2"/>
    <x v="95"/>
    <x v="611"/>
    <x v="1"/>
    <x v="13"/>
    <x v="46"/>
    <x v="906"/>
    <x v="0"/>
    <x v="767"/>
  </r>
  <r>
    <x v="1173"/>
    <x v="2"/>
    <x v="477"/>
    <x v="573"/>
    <x v="317"/>
    <x v="317"/>
    <x v="43"/>
    <x v="1"/>
    <x v="0"/>
    <x v="1"/>
    <x v="50"/>
    <x v="610"/>
    <x v="1"/>
    <x v="7"/>
    <x v="33"/>
    <x v="435"/>
    <x v="0"/>
    <x v="548"/>
  </r>
  <r>
    <x v="535"/>
    <x v="1"/>
    <x v="1029"/>
    <x v="1099"/>
    <x v="160"/>
    <x v="160"/>
    <x v="216"/>
    <x v="1"/>
    <x v="1"/>
    <x v="2"/>
    <x v="48"/>
    <x v="609"/>
    <x v="1"/>
    <x v="6"/>
    <x v="20"/>
    <x v="955"/>
    <x v="0"/>
    <x v="750"/>
  </r>
  <r>
    <x v="978"/>
    <x v="4"/>
    <x v="864"/>
    <x v="794"/>
    <x v="264"/>
    <x v="264"/>
    <x v="312"/>
    <x v="1"/>
    <x v="1"/>
    <x v="1"/>
    <x v="197"/>
    <x v="608"/>
    <x v="1"/>
    <x v="10"/>
    <x v="29"/>
    <x v="1138"/>
    <x v="1"/>
    <x v="1006"/>
  </r>
  <r>
    <x v="455"/>
    <x v="0"/>
    <x v="172"/>
    <x v="166"/>
    <x v="494"/>
    <x v="494"/>
    <x v="205"/>
    <x v="1"/>
    <x v="1"/>
    <x v="2"/>
    <x v="167"/>
    <x v="607"/>
    <x v="1"/>
    <x v="23"/>
    <x v="86"/>
    <x v="872"/>
    <x v="0"/>
    <x v="752"/>
  </r>
  <r>
    <x v="432"/>
    <x v="5"/>
    <x v="187"/>
    <x v="182"/>
    <x v="481"/>
    <x v="481"/>
    <x v="91"/>
    <x v="1"/>
    <x v="0"/>
    <x v="1"/>
    <x v="34"/>
    <x v="606"/>
    <x v="1"/>
    <x v="13"/>
    <x v="60"/>
    <x v="25"/>
    <x v="2"/>
    <x v="322"/>
  </r>
  <r>
    <x v="297"/>
    <x v="5"/>
    <x v="395"/>
    <x v="384"/>
    <x v="385"/>
    <x v="385"/>
    <x v="504"/>
    <x v="1"/>
    <x v="2"/>
    <x v="1"/>
    <x v="121"/>
    <x v="605"/>
    <x v="1"/>
    <x v="27"/>
    <x v="61"/>
    <x v="884"/>
    <x v="0"/>
    <x v="753"/>
  </r>
  <r>
    <x v="257"/>
    <x v="4"/>
    <x v="380"/>
    <x v="500"/>
    <x v="331"/>
    <x v="331"/>
    <x v="137"/>
    <x v="1"/>
    <x v="0"/>
    <x v="2"/>
    <x v="120"/>
    <x v="604"/>
    <x v="1"/>
    <x v="12"/>
    <x v="49"/>
    <x v="966"/>
    <x v="0"/>
    <x v="745"/>
  </r>
  <r>
    <x v="909"/>
    <x v="4"/>
    <x v="493"/>
    <x v="381"/>
    <x v="387"/>
    <x v="387"/>
    <x v="58"/>
    <x v="1"/>
    <x v="0"/>
    <x v="1"/>
    <x v="85"/>
    <x v="603"/>
    <x v="1"/>
    <x v="9"/>
    <x v="43"/>
    <x v="656"/>
    <x v="0"/>
    <x v="701"/>
  </r>
  <r>
    <x v="154"/>
    <x v="2"/>
    <x v="817"/>
    <x v="735"/>
    <x v="272"/>
    <x v="272"/>
    <x v="379"/>
    <x v="1"/>
    <x v="1"/>
    <x v="2"/>
    <x v="76"/>
    <x v="602"/>
    <x v="1"/>
    <x v="15"/>
    <x v="42"/>
    <x v="889"/>
    <x v="0"/>
    <x v="768"/>
  </r>
  <r>
    <x v="891"/>
    <x v="2"/>
    <x v="916"/>
    <x v="1024"/>
    <x v="191"/>
    <x v="191"/>
    <x v="215"/>
    <x v="1"/>
    <x v="1"/>
    <x v="1"/>
    <x v="27"/>
    <x v="601"/>
    <x v="1"/>
    <x v="6"/>
    <x v="19"/>
    <x v="476"/>
    <x v="0"/>
    <x v="535"/>
  </r>
  <r>
    <x v="392"/>
    <x v="2"/>
    <x v="195"/>
    <x v="140"/>
    <x v="501"/>
    <x v="501"/>
    <x v="506"/>
    <x v="1"/>
    <x v="2"/>
    <x v="0"/>
    <x v="151"/>
    <x v="600"/>
    <x v="1"/>
    <x v="33"/>
    <x v="66"/>
    <x v="796"/>
    <x v="0"/>
    <x v="731"/>
  </r>
  <r>
    <x v="680"/>
    <x v="4"/>
    <x v="646"/>
    <x v="538"/>
    <x v="318"/>
    <x v="318"/>
    <x v="61"/>
    <x v="1"/>
    <x v="0"/>
    <x v="1"/>
    <x v="33"/>
    <x v="599"/>
    <x v="1"/>
    <x v="7"/>
    <x v="33"/>
    <x v="174"/>
    <x v="2"/>
    <x v="491"/>
  </r>
  <r>
    <x v="771"/>
    <x v="4"/>
    <x v="64"/>
    <x v="34"/>
    <x v="599"/>
    <x v="599"/>
    <x v="31"/>
    <x v="1"/>
    <x v="0"/>
    <x v="0"/>
    <x v="50"/>
    <x v="598"/>
    <x v="1"/>
    <x v="15"/>
    <x v="65"/>
    <x v="18"/>
    <x v="2"/>
    <x v="330"/>
  </r>
  <r>
    <x v="1147"/>
    <x v="3"/>
    <x v="130"/>
    <x v="169"/>
    <x v="480"/>
    <x v="480"/>
    <x v="177"/>
    <x v="1"/>
    <x v="1"/>
    <x v="2"/>
    <x v="77"/>
    <x v="597"/>
    <x v="1"/>
    <x v="21"/>
    <x v="82"/>
    <x v="312"/>
    <x v="2"/>
    <x v="502"/>
  </r>
  <r>
    <x v="654"/>
    <x v="2"/>
    <x v="1158"/>
    <x v="1183"/>
    <x v="73"/>
    <x v="73"/>
    <x v="420"/>
    <x v="1"/>
    <x v="1"/>
    <x v="0"/>
    <x v="3"/>
    <x v="596"/>
    <x v="1"/>
    <x v="3"/>
    <x v="6"/>
    <x v="9"/>
    <x v="2"/>
    <x v="241"/>
  </r>
  <r>
    <x v="1002"/>
    <x v="2"/>
    <x v="163"/>
    <x v="261"/>
    <x v="437"/>
    <x v="437"/>
    <x v="56"/>
    <x v="1"/>
    <x v="0"/>
    <x v="1"/>
    <x v="64"/>
    <x v="595"/>
    <x v="1"/>
    <x v="10"/>
    <x v="50"/>
    <x v="297"/>
    <x v="0"/>
    <x v="469"/>
  </r>
  <r>
    <x v="157"/>
    <x v="5"/>
    <x v="576"/>
    <x v="607"/>
    <x v="301"/>
    <x v="301"/>
    <x v="24"/>
    <x v="1"/>
    <x v="0"/>
    <x v="0"/>
    <x v="43"/>
    <x v="594"/>
    <x v="1"/>
    <x v="5"/>
    <x v="20"/>
    <x v="380"/>
    <x v="0"/>
    <x v="545"/>
  </r>
  <r>
    <x v="856"/>
    <x v="3"/>
    <x v="1065"/>
    <x v="1056"/>
    <x v="175"/>
    <x v="175"/>
    <x v="410"/>
    <x v="1"/>
    <x v="1"/>
    <x v="2"/>
    <x v="37"/>
    <x v="593"/>
    <x v="1"/>
    <x v="10"/>
    <x v="26"/>
    <x v="759"/>
    <x v="0"/>
    <x v="714"/>
  </r>
  <r>
    <x v="543"/>
    <x v="2"/>
    <x v="105"/>
    <x v="168"/>
    <x v="479"/>
    <x v="479"/>
    <x v="152"/>
    <x v="1"/>
    <x v="0"/>
    <x v="2"/>
    <x v="107"/>
    <x v="592"/>
    <x v="1"/>
    <x v="20"/>
    <x v="81"/>
    <x v="579"/>
    <x v="0"/>
    <x v="566"/>
  </r>
  <r>
    <x v="1112"/>
    <x v="1"/>
    <x v="933"/>
    <x v="820"/>
    <x v="249"/>
    <x v="249"/>
    <x v="54"/>
    <x v="1"/>
    <x v="0"/>
    <x v="1"/>
    <x v="41"/>
    <x v="591"/>
    <x v="1"/>
    <x v="5"/>
    <x v="23"/>
    <x v="570"/>
    <x v="0"/>
    <x v="657"/>
  </r>
  <r>
    <x v="761"/>
    <x v="4"/>
    <x v="981"/>
    <x v="972"/>
    <x v="202"/>
    <x v="202"/>
    <x v="37"/>
    <x v="1"/>
    <x v="0"/>
    <x v="1"/>
    <x v="23"/>
    <x v="590"/>
    <x v="1"/>
    <x v="4"/>
    <x v="18"/>
    <x v="296"/>
    <x v="0"/>
    <x v="518"/>
  </r>
  <r>
    <x v="807"/>
    <x v="5"/>
    <x v="349"/>
    <x v="281"/>
    <x v="417"/>
    <x v="417"/>
    <x v="42"/>
    <x v="1"/>
    <x v="0"/>
    <x v="1"/>
    <x v="45"/>
    <x v="589"/>
    <x v="1"/>
    <x v="9"/>
    <x v="47"/>
    <x v="149"/>
    <x v="2"/>
    <x v="455"/>
  </r>
  <r>
    <x v="127"/>
    <x v="4"/>
    <x v="482"/>
    <x v="386"/>
    <x v="365"/>
    <x v="365"/>
    <x v="189"/>
    <x v="1"/>
    <x v="1"/>
    <x v="0"/>
    <x v="57"/>
    <x v="588"/>
    <x v="1"/>
    <x v="11"/>
    <x v="32"/>
    <x v="367"/>
    <x v="0"/>
    <x v="584"/>
  </r>
  <r>
    <x v="332"/>
    <x v="4"/>
    <x v="476"/>
    <x v="458"/>
    <x v="332"/>
    <x v="332"/>
    <x v="21"/>
    <x v="1"/>
    <x v="0"/>
    <x v="1"/>
    <x v="65"/>
    <x v="587"/>
    <x v="1"/>
    <x v="7"/>
    <x v="35"/>
    <x v="582"/>
    <x v="0"/>
    <x v="626"/>
  </r>
  <r>
    <x v="773"/>
    <x v="3"/>
    <x v="1085"/>
    <x v="1085"/>
    <x v="154"/>
    <x v="154"/>
    <x v="136"/>
    <x v="1"/>
    <x v="0"/>
    <x v="2"/>
    <x v="18"/>
    <x v="586"/>
    <x v="1"/>
    <x v="5"/>
    <x v="19"/>
    <x v="320"/>
    <x v="2"/>
    <x v="526"/>
  </r>
  <r>
    <x v="580"/>
    <x v="3"/>
    <x v="816"/>
    <x v="942"/>
    <x v="207"/>
    <x v="207"/>
    <x v="240"/>
    <x v="1"/>
    <x v="1"/>
    <x v="3"/>
    <x v="92"/>
    <x v="585"/>
    <x v="1"/>
    <x v="9"/>
    <x v="38"/>
    <x v="1080"/>
    <x v="1"/>
    <x v="816"/>
  </r>
  <r>
    <x v="487"/>
    <x v="4"/>
    <x v="892"/>
    <x v="975"/>
    <x v="199"/>
    <x v="199"/>
    <x v="48"/>
    <x v="1"/>
    <x v="0"/>
    <x v="0"/>
    <x v="38"/>
    <x v="584"/>
    <x v="1"/>
    <x v="3"/>
    <x v="12"/>
    <x v="697"/>
    <x v="0"/>
    <x v="627"/>
  </r>
  <r>
    <x v="1050"/>
    <x v="4"/>
    <x v="836"/>
    <x v="910"/>
    <x v="219"/>
    <x v="219"/>
    <x v="459"/>
    <x v="1"/>
    <x v="1"/>
    <x v="2"/>
    <x v="76"/>
    <x v="583"/>
    <x v="1"/>
    <x v="13"/>
    <x v="33"/>
    <x v="1011"/>
    <x v="0"/>
    <x v="774"/>
  </r>
  <r>
    <x v="870"/>
    <x v="4"/>
    <x v="811"/>
    <x v="814"/>
    <x v="244"/>
    <x v="244"/>
    <x v="306"/>
    <x v="1"/>
    <x v="1"/>
    <x v="1"/>
    <x v="78"/>
    <x v="582"/>
    <x v="1"/>
    <x v="9"/>
    <x v="26"/>
    <x v="970"/>
    <x v="0"/>
    <x v="775"/>
  </r>
  <r>
    <x v="463"/>
    <x v="1"/>
    <x v="311"/>
    <x v="420"/>
    <x v="340"/>
    <x v="340"/>
    <x v="174"/>
    <x v="1"/>
    <x v="1"/>
    <x v="3"/>
    <x v="52"/>
    <x v="581"/>
    <x v="1"/>
    <x v="16"/>
    <x v="74"/>
    <x v="356"/>
    <x v="2"/>
    <x v="476"/>
  </r>
  <r>
    <x v="695"/>
    <x v="4"/>
    <x v="881"/>
    <x v="986"/>
    <x v="195"/>
    <x v="195"/>
    <x v="121"/>
    <x v="1"/>
    <x v="0"/>
    <x v="1"/>
    <x v="35"/>
    <x v="580"/>
    <x v="1"/>
    <x v="5"/>
    <x v="18"/>
    <x v="662"/>
    <x v="0"/>
    <x v="600"/>
  </r>
  <r>
    <x v="1120"/>
    <x v="1"/>
    <x v="247"/>
    <x v="228"/>
    <x v="440"/>
    <x v="440"/>
    <x v="190"/>
    <x v="1"/>
    <x v="1"/>
    <x v="0"/>
    <x v="79"/>
    <x v="579"/>
    <x v="1"/>
    <x v="13"/>
    <x v="40"/>
    <x v="459"/>
    <x v="0"/>
    <x v="577"/>
  </r>
  <r>
    <x v="817"/>
    <x v="2"/>
    <x v="315"/>
    <x v="407"/>
    <x v="345"/>
    <x v="345"/>
    <x v="377"/>
    <x v="1"/>
    <x v="1"/>
    <x v="2"/>
    <x v="143"/>
    <x v="578"/>
    <x v="1"/>
    <x v="22"/>
    <x v="62"/>
    <x v="1008"/>
    <x v="0"/>
    <x v="761"/>
  </r>
  <r>
    <x v="983"/>
    <x v="1"/>
    <x v="424"/>
    <x v="473"/>
    <x v="329"/>
    <x v="329"/>
    <x v="201"/>
    <x v="1"/>
    <x v="1"/>
    <x v="1"/>
    <x v="28"/>
    <x v="577"/>
    <x v="1"/>
    <x v="12"/>
    <x v="39"/>
    <x v="98"/>
    <x v="2"/>
    <x v="365"/>
  </r>
  <r>
    <x v="286"/>
    <x v="0"/>
    <x v="794"/>
    <x v="905"/>
    <x v="217"/>
    <x v="217"/>
    <x v="322"/>
    <x v="1"/>
    <x v="1"/>
    <x v="0"/>
    <x v="27"/>
    <x v="576"/>
    <x v="1"/>
    <x v="7"/>
    <x v="17"/>
    <x v="358"/>
    <x v="0"/>
    <x v="487"/>
  </r>
  <r>
    <x v="65"/>
    <x v="1"/>
    <x v="306"/>
    <x v="197"/>
    <x v="451"/>
    <x v="451"/>
    <x v="491"/>
    <x v="1"/>
    <x v="2"/>
    <x v="1"/>
    <x v="141"/>
    <x v="575"/>
    <x v="1"/>
    <x v="33"/>
    <x v="74"/>
    <x v="845"/>
    <x v="0"/>
    <x v="757"/>
  </r>
  <r>
    <x v="676"/>
    <x v="1"/>
    <x v="693"/>
    <x v="729"/>
    <x v="263"/>
    <x v="263"/>
    <x v="171"/>
    <x v="1"/>
    <x v="1"/>
    <x v="0"/>
    <x v="44"/>
    <x v="574"/>
    <x v="1"/>
    <x v="6"/>
    <x v="19"/>
    <x v="564"/>
    <x v="0"/>
    <x v="589"/>
  </r>
  <r>
    <x v="977"/>
    <x v="2"/>
    <x v="1042"/>
    <x v="1041"/>
    <x v="170"/>
    <x v="170"/>
    <x v="72"/>
    <x v="1"/>
    <x v="0"/>
    <x v="0"/>
    <x v="17"/>
    <x v="573"/>
    <x v="1"/>
    <x v="3"/>
    <x v="11"/>
    <x v="222"/>
    <x v="0"/>
    <x v="479"/>
  </r>
  <r>
    <x v="251"/>
    <x v="5"/>
    <x v="5"/>
    <x v="7"/>
    <x v="658"/>
    <x v="658"/>
    <x v="49"/>
    <x v="1"/>
    <x v="0"/>
    <x v="0"/>
    <x v="87"/>
    <x v="572"/>
    <x v="1"/>
    <x v="21"/>
    <x v="88"/>
    <x v="53"/>
    <x v="2"/>
    <x v="326"/>
  </r>
  <r>
    <x v="997"/>
    <x v="2"/>
    <x v="785"/>
    <x v="876"/>
    <x v="224"/>
    <x v="224"/>
    <x v="256"/>
    <x v="1"/>
    <x v="1"/>
    <x v="0"/>
    <x v="14"/>
    <x v="571"/>
    <x v="1"/>
    <x v="6"/>
    <x v="16"/>
    <x v="58"/>
    <x v="2"/>
    <x v="320"/>
  </r>
  <r>
    <x v="49"/>
    <x v="4"/>
    <x v="991"/>
    <x v="1005"/>
    <x v="185"/>
    <x v="185"/>
    <x v="168"/>
    <x v="1"/>
    <x v="1"/>
    <x v="0"/>
    <x v="8"/>
    <x v="570"/>
    <x v="1"/>
    <x v="4"/>
    <x v="12"/>
    <x v="11"/>
    <x v="2"/>
    <x v="270"/>
  </r>
  <r>
    <x v="10"/>
    <x v="4"/>
    <x v="434"/>
    <x v="391"/>
    <x v="350"/>
    <x v="350"/>
    <x v="334"/>
    <x v="1"/>
    <x v="1"/>
    <x v="1"/>
    <x v="44"/>
    <x v="569"/>
    <x v="1"/>
    <x v="18"/>
    <x v="48"/>
    <x v="239"/>
    <x v="2"/>
    <x v="488"/>
  </r>
  <r>
    <x v="1040"/>
    <x v="0"/>
    <x v="296"/>
    <x v="305"/>
    <x v="394"/>
    <x v="394"/>
    <x v="50"/>
    <x v="1"/>
    <x v="0"/>
    <x v="0"/>
    <x v="35"/>
    <x v="568"/>
    <x v="1"/>
    <x v="7"/>
    <x v="30"/>
    <x v="93"/>
    <x v="0"/>
    <x v="371"/>
  </r>
  <r>
    <x v="1132"/>
    <x v="2"/>
    <x v="917"/>
    <x v="896"/>
    <x v="216"/>
    <x v="216"/>
    <x v="175"/>
    <x v="1"/>
    <x v="1"/>
    <x v="0"/>
    <x v="12"/>
    <x v="567"/>
    <x v="1"/>
    <x v="5"/>
    <x v="15"/>
    <x v="34"/>
    <x v="2"/>
    <x v="327"/>
  </r>
  <r>
    <x v="397"/>
    <x v="2"/>
    <x v="30"/>
    <x v="37"/>
    <x v="568"/>
    <x v="568"/>
    <x v="319"/>
    <x v="1"/>
    <x v="1"/>
    <x v="2"/>
    <x v="110"/>
    <x v="566"/>
    <x v="1"/>
    <x v="41"/>
    <x v="126"/>
    <x v="306"/>
    <x v="2"/>
    <x v="472"/>
  </r>
  <r>
    <x v="724"/>
    <x v="2"/>
    <x v="334"/>
    <x v="232"/>
    <x v="424"/>
    <x v="424"/>
    <x v="291"/>
    <x v="1"/>
    <x v="1"/>
    <x v="0"/>
    <x v="53"/>
    <x v="565"/>
    <x v="1"/>
    <x v="15"/>
    <x v="40"/>
    <x v="202"/>
    <x v="0"/>
    <x v="504"/>
  </r>
  <r>
    <x v="589"/>
    <x v="0"/>
    <x v="347"/>
    <x v="334"/>
    <x v="366"/>
    <x v="366"/>
    <x v="492"/>
    <x v="1"/>
    <x v="2"/>
    <x v="1"/>
    <x v="68"/>
    <x v="564"/>
    <x v="1"/>
    <x v="25"/>
    <x v="57"/>
    <x v="525"/>
    <x v="0"/>
    <x v="580"/>
  </r>
  <r>
    <x v="1063"/>
    <x v="4"/>
    <x v="912"/>
    <x v="854"/>
    <x v="223"/>
    <x v="223"/>
    <x v="46"/>
    <x v="1"/>
    <x v="0"/>
    <x v="0"/>
    <x v="31"/>
    <x v="563"/>
    <x v="1"/>
    <x v="4"/>
    <x v="14"/>
    <x v="452"/>
    <x v="0"/>
    <x v="578"/>
  </r>
  <r>
    <x v="1009"/>
    <x v="3"/>
    <x v="694"/>
    <x v="666"/>
    <x v="266"/>
    <x v="266"/>
    <x v="491"/>
    <x v="1"/>
    <x v="2"/>
    <x v="1"/>
    <x v="19"/>
    <x v="562"/>
    <x v="1"/>
    <x v="16"/>
    <x v="36"/>
    <x v="73"/>
    <x v="2"/>
    <x v="362"/>
  </r>
  <r>
    <x v="755"/>
    <x v="4"/>
    <x v="463"/>
    <x v="431"/>
    <x v="327"/>
    <x v="327"/>
    <x v="12"/>
    <x v="1"/>
    <x v="0"/>
    <x v="2"/>
    <x v="161"/>
    <x v="561"/>
    <x v="1"/>
    <x v="7"/>
    <x v="43"/>
    <x v="1077"/>
    <x v="1"/>
    <x v="848"/>
  </r>
  <r>
    <x v="247"/>
    <x v="2"/>
    <x v="142"/>
    <x v="128"/>
    <x v="482"/>
    <x v="482"/>
    <x v="369"/>
    <x v="1"/>
    <x v="1"/>
    <x v="0"/>
    <x v="208"/>
    <x v="560"/>
    <x v="1"/>
    <x v="24"/>
    <x v="55"/>
    <x v="1035"/>
    <x v="0"/>
    <x v="809"/>
  </r>
  <r>
    <x v="171"/>
    <x v="2"/>
    <x v="664"/>
    <x v="533"/>
    <x v="297"/>
    <x v="297"/>
    <x v="16"/>
    <x v="1"/>
    <x v="0"/>
    <x v="2"/>
    <x v="72"/>
    <x v="559"/>
    <x v="1"/>
    <x v="6"/>
    <x v="37"/>
    <x v="781"/>
    <x v="0"/>
    <x v="715"/>
  </r>
  <r>
    <x v="615"/>
    <x v="0"/>
    <x v="51"/>
    <x v="26"/>
    <x v="576"/>
    <x v="576"/>
    <x v="93"/>
    <x v="1"/>
    <x v="0"/>
    <x v="0"/>
    <x v="55"/>
    <x v="558"/>
    <x v="1"/>
    <x v="16"/>
    <x v="63"/>
    <x v="32"/>
    <x v="2"/>
    <x v="332"/>
  </r>
  <r>
    <x v="1187"/>
    <x v="0"/>
    <x v="1020"/>
    <x v="1009"/>
    <x v="170"/>
    <x v="170"/>
    <x v="101"/>
    <x v="1"/>
    <x v="0"/>
    <x v="2"/>
    <x v="19"/>
    <x v="557"/>
    <x v="1"/>
    <x v="4"/>
    <x v="20"/>
    <x v="287"/>
    <x v="2"/>
    <x v="497"/>
  </r>
  <r>
    <x v="1005"/>
    <x v="4"/>
    <x v="1087"/>
    <x v="1117"/>
    <x v="130"/>
    <x v="130"/>
    <x v="53"/>
    <x v="1"/>
    <x v="0"/>
    <x v="3"/>
    <x v="66"/>
    <x v="556"/>
    <x v="1"/>
    <x v="4"/>
    <x v="22"/>
    <x v="1108"/>
    <x v="1"/>
    <x v="868"/>
  </r>
  <r>
    <x v="967"/>
    <x v="1"/>
    <x v="935"/>
    <x v="960"/>
    <x v="187"/>
    <x v="187"/>
    <x v="221"/>
    <x v="1"/>
    <x v="1"/>
    <x v="3"/>
    <x v="57"/>
    <x v="555"/>
    <x v="1"/>
    <x v="8"/>
    <x v="34"/>
    <x v="962"/>
    <x v="0"/>
    <x v="742"/>
  </r>
  <r>
    <x v="475"/>
    <x v="0"/>
    <x v="880"/>
    <x v="983"/>
    <x v="180"/>
    <x v="180"/>
    <x v="128"/>
    <x v="1"/>
    <x v="0"/>
    <x v="3"/>
    <x v="64"/>
    <x v="554"/>
    <x v="1"/>
    <x v="6"/>
    <x v="31"/>
    <x v="1025"/>
    <x v="0"/>
    <x v="755"/>
  </r>
  <r>
    <x v="401"/>
    <x v="5"/>
    <x v="208"/>
    <x v="157"/>
    <x v="448"/>
    <x v="448"/>
    <x v="258"/>
    <x v="1"/>
    <x v="1"/>
    <x v="0"/>
    <x v="48"/>
    <x v="553"/>
    <x v="1"/>
    <x v="16"/>
    <x v="44"/>
    <x v="132"/>
    <x v="0"/>
    <x v="410"/>
  </r>
  <r>
    <x v="657"/>
    <x v="5"/>
    <x v="175"/>
    <x v="234"/>
    <x v="408"/>
    <x v="408"/>
    <x v="327"/>
    <x v="1"/>
    <x v="1"/>
    <x v="2"/>
    <x v="86"/>
    <x v="552"/>
    <x v="1"/>
    <x v="23"/>
    <x v="71"/>
    <x v="602"/>
    <x v="0"/>
    <x v="563"/>
  </r>
  <r>
    <x v="1051"/>
    <x v="0"/>
    <x v="559"/>
    <x v="580"/>
    <x v="278"/>
    <x v="278"/>
    <x v="176"/>
    <x v="1"/>
    <x v="1"/>
    <x v="0"/>
    <x v="17"/>
    <x v="551"/>
    <x v="1"/>
    <x v="7"/>
    <x v="21"/>
    <x v="35"/>
    <x v="2"/>
    <x v="293"/>
  </r>
  <r>
    <x v="633"/>
    <x v="4"/>
    <x v="851"/>
    <x v="924"/>
    <x v="196"/>
    <x v="196"/>
    <x v="93"/>
    <x v="1"/>
    <x v="0"/>
    <x v="2"/>
    <x v="29"/>
    <x v="550"/>
    <x v="1"/>
    <x v="5"/>
    <x v="23"/>
    <x v="508"/>
    <x v="0"/>
    <x v="523"/>
  </r>
  <r>
    <x v="73"/>
    <x v="4"/>
    <x v="630"/>
    <x v="774"/>
    <x v="236"/>
    <x v="236"/>
    <x v="344"/>
    <x v="1"/>
    <x v="1"/>
    <x v="1"/>
    <x v="58"/>
    <x v="549"/>
    <x v="1"/>
    <x v="10"/>
    <x v="27"/>
    <x v="848"/>
    <x v="0"/>
    <x v="647"/>
  </r>
  <r>
    <x v="354"/>
    <x v="2"/>
    <x v="129"/>
    <x v="115"/>
    <x v="484"/>
    <x v="484"/>
    <x v="67"/>
    <x v="1"/>
    <x v="0"/>
    <x v="0"/>
    <x v="66"/>
    <x v="548"/>
    <x v="1"/>
    <x v="10"/>
    <x v="41"/>
    <x v="227"/>
    <x v="0"/>
    <x v="451"/>
  </r>
  <r>
    <x v="621"/>
    <x v="2"/>
    <x v="703"/>
    <x v="803"/>
    <x v="223"/>
    <x v="223"/>
    <x v="488"/>
    <x v="1"/>
    <x v="2"/>
    <x v="3"/>
    <x v="69"/>
    <x v="547"/>
    <x v="1"/>
    <x v="17"/>
    <x v="48"/>
    <x v="968"/>
    <x v="0"/>
    <x v="717"/>
  </r>
  <r>
    <x v="683"/>
    <x v="0"/>
    <x v="330"/>
    <x v="311"/>
    <x v="355"/>
    <x v="355"/>
    <x v="11"/>
    <x v="1"/>
    <x v="0"/>
    <x v="0"/>
    <x v="44"/>
    <x v="546"/>
    <x v="1"/>
    <x v="6"/>
    <x v="26"/>
    <x v="224"/>
    <x v="0"/>
    <x v="441"/>
  </r>
  <r>
    <x v="384"/>
    <x v="0"/>
    <x v="846"/>
    <x v="821"/>
    <x v="219"/>
    <x v="219"/>
    <x v="271"/>
    <x v="1"/>
    <x v="1"/>
    <x v="1"/>
    <x v="74"/>
    <x v="545"/>
    <x v="1"/>
    <x v="8"/>
    <x v="23"/>
    <x v="998"/>
    <x v="0"/>
    <x v="770"/>
  </r>
  <r>
    <x v="84"/>
    <x v="1"/>
    <x v="1111"/>
    <x v="1151"/>
    <x v="102"/>
    <x v="102"/>
    <x v="460"/>
    <x v="1"/>
    <x v="1"/>
    <x v="3"/>
    <x v="26"/>
    <x v="544"/>
    <x v="1"/>
    <x v="8"/>
    <x v="22"/>
    <x v="881"/>
    <x v="0"/>
    <x v="656"/>
  </r>
  <r>
    <x v="784"/>
    <x v="3"/>
    <x v="879"/>
    <x v="973"/>
    <x v="175"/>
    <x v="175"/>
    <x v="64"/>
    <x v="1"/>
    <x v="0"/>
    <x v="0"/>
    <x v="22"/>
    <x v="543"/>
    <x v="1"/>
    <x v="3"/>
    <x v="11"/>
    <x v="369"/>
    <x v="0"/>
    <x v="456"/>
  </r>
  <r>
    <x v="595"/>
    <x v="1"/>
    <x v="1023"/>
    <x v="1062"/>
    <x v="148"/>
    <x v="148"/>
    <x v="126"/>
    <x v="1"/>
    <x v="0"/>
    <x v="0"/>
    <x v="15"/>
    <x v="542"/>
    <x v="1"/>
    <x v="3"/>
    <x v="9"/>
    <x v="248"/>
    <x v="0"/>
    <x v="431"/>
  </r>
  <r>
    <x v="435"/>
    <x v="4"/>
    <x v="725"/>
    <x v="684"/>
    <x v="252"/>
    <x v="252"/>
    <x v="58"/>
    <x v="2"/>
    <x v="0"/>
    <x v="1"/>
    <x v="43"/>
    <x v="541"/>
    <x v="0"/>
    <x v="3"/>
    <x v="21"/>
    <x v="593"/>
    <x v="0"/>
    <x v="601"/>
  </r>
  <r>
    <x v="1083"/>
    <x v="5"/>
    <x v="257"/>
    <x v="293"/>
    <x v="361"/>
    <x v="361"/>
    <x v="221"/>
    <x v="2"/>
    <x v="1"/>
    <x v="0"/>
    <x v="41"/>
    <x v="540"/>
    <x v="0"/>
    <x v="8"/>
    <x v="29"/>
    <x v="184"/>
    <x v="0"/>
    <x v="389"/>
  </r>
  <r>
    <x v="849"/>
    <x v="5"/>
    <x v="183"/>
    <x v="131"/>
    <x v="455"/>
    <x v="455"/>
    <x v="366"/>
    <x v="2"/>
    <x v="1"/>
    <x v="2"/>
    <x v="235"/>
    <x v="539"/>
    <x v="0"/>
    <x v="20"/>
    <x v="76"/>
    <x v="1105"/>
    <x v="1"/>
    <x v="894"/>
  </r>
  <r>
    <x v="369"/>
    <x v="0"/>
    <x v="856"/>
    <x v="934"/>
    <x v="183"/>
    <x v="183"/>
    <x v="454"/>
    <x v="2"/>
    <x v="1"/>
    <x v="3"/>
    <x v="55"/>
    <x v="538"/>
    <x v="0"/>
    <x v="9"/>
    <x v="34"/>
    <x v="951"/>
    <x v="0"/>
    <x v="706"/>
  </r>
  <r>
    <x v="1108"/>
    <x v="2"/>
    <x v="626"/>
    <x v="643"/>
    <x v="257"/>
    <x v="257"/>
    <x v="167"/>
    <x v="2"/>
    <x v="0"/>
    <x v="1"/>
    <x v="53"/>
    <x v="537"/>
    <x v="0"/>
    <x v="5"/>
    <x v="23"/>
    <x v="728"/>
    <x v="0"/>
    <x v="619"/>
  </r>
  <r>
    <x v="330"/>
    <x v="2"/>
    <x v="842"/>
    <x v="777"/>
    <x v="222"/>
    <x v="222"/>
    <x v="217"/>
    <x v="2"/>
    <x v="1"/>
    <x v="0"/>
    <x v="10"/>
    <x v="536"/>
    <x v="0"/>
    <x v="4"/>
    <x v="14"/>
    <x v="14"/>
    <x v="2"/>
    <x v="256"/>
  </r>
  <r>
    <x v="952"/>
    <x v="5"/>
    <x v="706"/>
    <x v="786"/>
    <x v="217"/>
    <x v="217"/>
    <x v="490"/>
    <x v="2"/>
    <x v="2"/>
    <x v="2"/>
    <x v="36"/>
    <x v="535"/>
    <x v="0"/>
    <x v="9"/>
    <x v="29"/>
    <x v="592"/>
    <x v="0"/>
    <x v="542"/>
  </r>
  <r>
    <x v="763"/>
    <x v="1"/>
    <x v="133"/>
    <x v="167"/>
    <x v="419"/>
    <x v="419"/>
    <x v="232"/>
    <x v="2"/>
    <x v="1"/>
    <x v="0"/>
    <x v="82"/>
    <x v="534"/>
    <x v="0"/>
    <x v="9"/>
    <x v="34"/>
    <x v="537"/>
    <x v="0"/>
    <x v="517"/>
  </r>
  <r>
    <x v="893"/>
    <x v="2"/>
    <x v="778"/>
    <x v="826"/>
    <x v="205"/>
    <x v="205"/>
    <x v="219"/>
    <x v="2"/>
    <x v="1"/>
    <x v="2"/>
    <x v="25"/>
    <x v="533"/>
    <x v="0"/>
    <x v="5"/>
    <x v="24"/>
    <x v="341"/>
    <x v="0"/>
    <x v="458"/>
  </r>
  <r>
    <x v="866"/>
    <x v="5"/>
    <x v="446"/>
    <x v="414"/>
    <x v="310"/>
    <x v="310"/>
    <x v="36"/>
    <x v="2"/>
    <x v="0"/>
    <x v="3"/>
    <x v="101"/>
    <x v="532"/>
    <x v="0"/>
    <x v="6"/>
    <x v="56"/>
    <x v="929"/>
    <x v="0"/>
    <x v="723"/>
  </r>
  <r>
    <x v="186"/>
    <x v="2"/>
    <x v="855"/>
    <x v="907"/>
    <x v="186"/>
    <x v="186"/>
    <x v="362"/>
    <x v="2"/>
    <x v="1"/>
    <x v="0"/>
    <x v="14"/>
    <x v="531"/>
    <x v="0"/>
    <x v="5"/>
    <x v="13"/>
    <x v="113"/>
    <x v="0"/>
    <x v="347"/>
  </r>
  <r>
    <x v="188"/>
    <x v="5"/>
    <x v="1105"/>
    <x v="1106"/>
    <x v="122"/>
    <x v="122"/>
    <x v="75"/>
    <x v="2"/>
    <x v="0"/>
    <x v="1"/>
    <x v="13"/>
    <x v="530"/>
    <x v="0"/>
    <x v="2"/>
    <x v="10"/>
    <x v="278"/>
    <x v="0"/>
    <x v="454"/>
  </r>
  <r>
    <x v="168"/>
    <x v="2"/>
    <x v="568"/>
    <x v="528"/>
    <x v="274"/>
    <x v="274"/>
    <x v="407"/>
    <x v="2"/>
    <x v="1"/>
    <x v="3"/>
    <x v="26"/>
    <x v="529"/>
    <x v="0"/>
    <x v="13"/>
    <x v="55"/>
    <x v="165"/>
    <x v="2"/>
    <x v="399"/>
  </r>
  <r>
    <x v="107"/>
    <x v="3"/>
    <x v="1063"/>
    <x v="1083"/>
    <x v="128"/>
    <x v="128"/>
    <x v="531"/>
    <x v="2"/>
    <x v="2"/>
    <x v="2"/>
    <x v="26"/>
    <x v="528"/>
    <x v="0"/>
    <x v="6"/>
    <x v="17"/>
    <x v="743"/>
    <x v="0"/>
    <x v="624"/>
  </r>
  <r>
    <x v="417"/>
    <x v="5"/>
    <x v="174"/>
    <x v="150"/>
    <x v="423"/>
    <x v="423"/>
    <x v="481"/>
    <x v="2"/>
    <x v="1"/>
    <x v="2"/>
    <x v="232"/>
    <x v="527"/>
    <x v="0"/>
    <x v="22"/>
    <x v="72"/>
    <x v="1116"/>
    <x v="1"/>
    <x v="882"/>
  </r>
  <r>
    <x v="656"/>
    <x v="4"/>
    <x v="815"/>
    <x v="868"/>
    <x v="194"/>
    <x v="194"/>
    <x v="197"/>
    <x v="2"/>
    <x v="1"/>
    <x v="2"/>
    <x v="19"/>
    <x v="526"/>
    <x v="0"/>
    <x v="5"/>
    <x v="23"/>
    <x v="212"/>
    <x v="2"/>
    <x v="397"/>
  </r>
  <r>
    <x v="367"/>
    <x v="1"/>
    <x v="1115"/>
    <x v="1108"/>
    <x v="121"/>
    <x v="121"/>
    <x v="484"/>
    <x v="2"/>
    <x v="2"/>
    <x v="0"/>
    <x v="20"/>
    <x v="525"/>
    <x v="0"/>
    <x v="4"/>
    <x v="9"/>
    <x v="622"/>
    <x v="0"/>
    <x v="599"/>
  </r>
  <r>
    <x v="97"/>
    <x v="2"/>
    <x v="12"/>
    <x v="14"/>
    <x v="590"/>
    <x v="590"/>
    <x v="538"/>
    <x v="2"/>
    <x v="2"/>
    <x v="0"/>
    <x v="172"/>
    <x v="524"/>
    <x v="0"/>
    <x v="38"/>
    <x v="85"/>
    <x v="642"/>
    <x v="0"/>
    <x v="568"/>
  </r>
  <r>
    <x v="133"/>
    <x v="0"/>
    <x v="623"/>
    <x v="486"/>
    <x v="285"/>
    <x v="285"/>
    <x v="289"/>
    <x v="2"/>
    <x v="1"/>
    <x v="0"/>
    <x v="22"/>
    <x v="523"/>
    <x v="0"/>
    <x v="6"/>
    <x v="20"/>
    <x v="86"/>
    <x v="0"/>
    <x v="375"/>
  </r>
  <r>
    <x v="959"/>
    <x v="4"/>
    <x v="869"/>
    <x v="982"/>
    <x v="162"/>
    <x v="162"/>
    <x v="199"/>
    <x v="2"/>
    <x v="1"/>
    <x v="2"/>
    <x v="28"/>
    <x v="522"/>
    <x v="0"/>
    <x v="4"/>
    <x v="19"/>
    <x v="631"/>
    <x v="0"/>
    <x v="522"/>
  </r>
  <r>
    <x v="913"/>
    <x v="5"/>
    <x v="777"/>
    <x v="706"/>
    <x v="234"/>
    <x v="234"/>
    <x v="411"/>
    <x v="2"/>
    <x v="1"/>
    <x v="2"/>
    <x v="56"/>
    <x v="521"/>
    <x v="0"/>
    <x v="9"/>
    <x v="31"/>
    <x v="826"/>
    <x v="0"/>
    <x v="684"/>
  </r>
  <r>
    <x v="239"/>
    <x v="1"/>
    <x v="392"/>
    <x v="296"/>
    <x v="339"/>
    <x v="339"/>
    <x v="69"/>
    <x v="2"/>
    <x v="0"/>
    <x v="0"/>
    <x v="56"/>
    <x v="520"/>
    <x v="0"/>
    <x v="5"/>
    <x v="24"/>
    <x v="419"/>
    <x v="0"/>
    <x v="540"/>
  </r>
  <r>
    <x v="162"/>
    <x v="3"/>
    <x v="458"/>
    <x v="527"/>
    <x v="270"/>
    <x v="270"/>
    <x v="52"/>
    <x v="2"/>
    <x v="0"/>
    <x v="2"/>
    <x v="35"/>
    <x v="519"/>
    <x v="0"/>
    <x v="4"/>
    <x v="31"/>
    <x v="333"/>
    <x v="0"/>
    <x v="435"/>
  </r>
  <r>
    <x v="1167"/>
    <x v="4"/>
    <x v="356"/>
    <x v="396"/>
    <x v="310"/>
    <x v="310"/>
    <x v="280"/>
    <x v="2"/>
    <x v="1"/>
    <x v="1"/>
    <x v="48"/>
    <x v="518"/>
    <x v="0"/>
    <x v="8"/>
    <x v="33"/>
    <x v="425"/>
    <x v="0"/>
    <x v="475"/>
  </r>
  <r>
    <x v="623"/>
    <x v="1"/>
    <x v="1014"/>
    <x v="936"/>
    <x v="170"/>
    <x v="170"/>
    <x v="51"/>
    <x v="2"/>
    <x v="0"/>
    <x v="1"/>
    <x v="27"/>
    <x v="517"/>
    <x v="0"/>
    <x v="2"/>
    <x v="14"/>
    <x v="556"/>
    <x v="0"/>
    <x v="593"/>
  </r>
  <r>
    <x v="66"/>
    <x v="4"/>
    <x v="97"/>
    <x v="89"/>
    <x v="476"/>
    <x v="476"/>
    <x v="343"/>
    <x v="2"/>
    <x v="1"/>
    <x v="1"/>
    <x v="105"/>
    <x v="516"/>
    <x v="0"/>
    <x v="18"/>
    <x v="64"/>
    <x v="578"/>
    <x v="0"/>
    <x v="554"/>
  </r>
  <r>
    <x v="25"/>
    <x v="4"/>
    <x v="820"/>
    <x v="944"/>
    <x v="167"/>
    <x v="167"/>
    <x v="515"/>
    <x v="2"/>
    <x v="2"/>
    <x v="1"/>
    <x v="18"/>
    <x v="515"/>
    <x v="0"/>
    <x v="7"/>
    <x v="18"/>
    <x v="265"/>
    <x v="2"/>
    <x v="385"/>
  </r>
  <r>
    <x v="756"/>
    <x v="0"/>
    <x v="418"/>
    <x v="343"/>
    <x v="323"/>
    <x v="323"/>
    <x v="74"/>
    <x v="2"/>
    <x v="0"/>
    <x v="0"/>
    <x v="70"/>
    <x v="514"/>
    <x v="0"/>
    <x v="4"/>
    <x v="22"/>
    <x v="677"/>
    <x v="0"/>
    <x v="618"/>
  </r>
  <r>
    <x v="1135"/>
    <x v="5"/>
    <x v="1059"/>
    <x v="1022"/>
    <x v="149"/>
    <x v="149"/>
    <x v="491"/>
    <x v="2"/>
    <x v="2"/>
    <x v="2"/>
    <x v="34"/>
    <x v="513"/>
    <x v="0"/>
    <x v="6"/>
    <x v="19"/>
    <x v="823"/>
    <x v="0"/>
    <x v="687"/>
  </r>
  <r>
    <x v="688"/>
    <x v="4"/>
    <x v="149"/>
    <x v="204"/>
    <x v="389"/>
    <x v="389"/>
    <x v="390"/>
    <x v="2"/>
    <x v="1"/>
    <x v="0"/>
    <x v="41"/>
    <x v="512"/>
    <x v="0"/>
    <x v="12"/>
    <x v="34"/>
    <x v="155"/>
    <x v="0"/>
    <x v="357"/>
  </r>
  <r>
    <x v="1059"/>
    <x v="0"/>
    <x v="350"/>
    <x v="468"/>
    <x v="287"/>
    <x v="287"/>
    <x v="156"/>
    <x v="2"/>
    <x v="0"/>
    <x v="2"/>
    <x v="223"/>
    <x v="511"/>
    <x v="0"/>
    <x v="7"/>
    <x v="37"/>
    <x v="1141"/>
    <x v="1"/>
    <x v="923"/>
  </r>
  <r>
    <x v="717"/>
    <x v="5"/>
    <x v="224"/>
    <x v="238"/>
    <x v="367"/>
    <x v="367"/>
    <x v="193"/>
    <x v="2"/>
    <x v="1"/>
    <x v="0"/>
    <x v="45"/>
    <x v="510"/>
    <x v="0"/>
    <x v="7"/>
    <x v="28"/>
    <x v="211"/>
    <x v="0"/>
    <x v="402"/>
  </r>
  <r>
    <x v="944"/>
    <x v="1"/>
    <x v="310"/>
    <x v="257"/>
    <x v="357"/>
    <x v="357"/>
    <x v="390"/>
    <x v="2"/>
    <x v="1"/>
    <x v="1"/>
    <x v="209"/>
    <x v="509"/>
    <x v="0"/>
    <x v="14"/>
    <x v="45"/>
    <x v="1117"/>
    <x v="1"/>
    <x v="885"/>
  </r>
  <r>
    <x v="687"/>
    <x v="1"/>
    <x v="495"/>
    <x v="495"/>
    <x v="276"/>
    <x v="276"/>
    <x v="214"/>
    <x v="2"/>
    <x v="1"/>
    <x v="0"/>
    <x v="42"/>
    <x v="508"/>
    <x v="0"/>
    <x v="5"/>
    <x v="19"/>
    <x v="457"/>
    <x v="0"/>
    <x v="508"/>
  </r>
  <r>
    <x v="35"/>
    <x v="0"/>
    <x v="212"/>
    <x v="219"/>
    <x v="377"/>
    <x v="377"/>
    <x v="205"/>
    <x v="2"/>
    <x v="1"/>
    <x v="0"/>
    <x v="28"/>
    <x v="507"/>
    <x v="0"/>
    <x v="8"/>
    <x v="30"/>
    <x v="52"/>
    <x v="2"/>
    <x v="286"/>
  </r>
  <r>
    <x v="652"/>
    <x v="1"/>
    <x v="820"/>
    <x v="886"/>
    <x v="182"/>
    <x v="182"/>
    <x v="47"/>
    <x v="2"/>
    <x v="0"/>
    <x v="0"/>
    <x v="31"/>
    <x v="506"/>
    <x v="0"/>
    <x v="2"/>
    <x v="10"/>
    <x v="624"/>
    <x v="0"/>
    <x v="533"/>
  </r>
  <r>
    <x v="875"/>
    <x v="2"/>
    <x v="1082"/>
    <x v="1115"/>
    <x v="113"/>
    <x v="113"/>
    <x v="307"/>
    <x v="2"/>
    <x v="1"/>
    <x v="0"/>
    <x v="20"/>
    <x v="505"/>
    <x v="0"/>
    <x v="3"/>
    <x v="8"/>
    <x v="663"/>
    <x v="0"/>
    <x v="557"/>
  </r>
  <r>
    <x v="691"/>
    <x v="2"/>
    <x v="657"/>
    <x v="701"/>
    <x v="230"/>
    <x v="230"/>
    <x v="164"/>
    <x v="2"/>
    <x v="0"/>
    <x v="0"/>
    <x v="12"/>
    <x v="504"/>
    <x v="0"/>
    <x v="4"/>
    <x v="14"/>
    <x v="27"/>
    <x v="2"/>
    <x v="242"/>
  </r>
  <r>
    <x v="914"/>
    <x v="3"/>
    <x v="210"/>
    <x v="276"/>
    <x v="341"/>
    <x v="341"/>
    <x v="80"/>
    <x v="2"/>
    <x v="0"/>
    <x v="2"/>
    <x v="111"/>
    <x v="503"/>
    <x v="0"/>
    <x v="6"/>
    <x v="45"/>
    <x v="898"/>
    <x v="0"/>
    <x v="652"/>
  </r>
  <r>
    <x v="934"/>
    <x v="2"/>
    <x v="710"/>
    <x v="673"/>
    <x v="233"/>
    <x v="233"/>
    <x v="67"/>
    <x v="2"/>
    <x v="0"/>
    <x v="0"/>
    <x v="13"/>
    <x v="502"/>
    <x v="0"/>
    <x v="3"/>
    <x v="14"/>
    <x v="31"/>
    <x v="2"/>
    <x v="283"/>
  </r>
  <r>
    <x v="90"/>
    <x v="0"/>
    <x v="422"/>
    <x v="319"/>
    <x v="327"/>
    <x v="327"/>
    <x v="55"/>
    <x v="2"/>
    <x v="0"/>
    <x v="3"/>
    <x v="172"/>
    <x v="501"/>
    <x v="0"/>
    <x v="7"/>
    <x v="62"/>
    <x v="1091"/>
    <x v="1"/>
    <x v="860"/>
  </r>
  <r>
    <x v="169"/>
    <x v="3"/>
    <x v="72"/>
    <x v="47"/>
    <x v="514"/>
    <x v="514"/>
    <x v="354"/>
    <x v="2"/>
    <x v="1"/>
    <x v="2"/>
    <x v="71"/>
    <x v="500"/>
    <x v="0"/>
    <x v="25"/>
    <x v="94"/>
    <x v="190"/>
    <x v="2"/>
    <x v="414"/>
  </r>
  <r>
    <x v="285"/>
    <x v="5"/>
    <x v="268"/>
    <x v="360"/>
    <x v="314"/>
    <x v="314"/>
    <x v="14"/>
    <x v="2"/>
    <x v="0"/>
    <x v="1"/>
    <x v="30"/>
    <x v="499"/>
    <x v="0"/>
    <x v="4"/>
    <x v="29"/>
    <x v="141"/>
    <x v="0"/>
    <x v="329"/>
  </r>
  <r>
    <x v="969"/>
    <x v="2"/>
    <x v="336"/>
    <x v="324"/>
    <x v="323"/>
    <x v="323"/>
    <x v="287"/>
    <x v="2"/>
    <x v="1"/>
    <x v="1"/>
    <x v="86"/>
    <x v="498"/>
    <x v="0"/>
    <x v="9"/>
    <x v="36"/>
    <x v="806"/>
    <x v="0"/>
    <x v="639"/>
  </r>
  <r>
    <x v="791"/>
    <x v="4"/>
    <x v="897"/>
    <x v="852"/>
    <x v="188"/>
    <x v="188"/>
    <x v="62"/>
    <x v="2"/>
    <x v="0"/>
    <x v="1"/>
    <x v="25"/>
    <x v="497"/>
    <x v="0"/>
    <x v="3"/>
    <x v="16"/>
    <x v="427"/>
    <x v="0"/>
    <x v="511"/>
  </r>
  <r>
    <x v="860"/>
    <x v="2"/>
    <x v="661"/>
    <x v="620"/>
    <x v="240"/>
    <x v="240"/>
    <x v="161"/>
    <x v="2"/>
    <x v="0"/>
    <x v="2"/>
    <x v="23"/>
    <x v="496"/>
    <x v="0"/>
    <x v="5"/>
    <x v="28"/>
    <x v="186"/>
    <x v="2"/>
    <x v="396"/>
  </r>
  <r>
    <x v="4"/>
    <x v="2"/>
    <x v="677"/>
    <x v="744"/>
    <x v="213"/>
    <x v="213"/>
    <x v="153"/>
    <x v="2"/>
    <x v="0"/>
    <x v="1"/>
    <x v="44"/>
    <x v="495"/>
    <x v="0"/>
    <x v="4"/>
    <x v="19"/>
    <x v="742"/>
    <x v="0"/>
    <x v="583"/>
  </r>
  <r>
    <x v="765"/>
    <x v="5"/>
    <x v="73"/>
    <x v="59"/>
    <x v="493"/>
    <x v="493"/>
    <x v="171"/>
    <x v="2"/>
    <x v="1"/>
    <x v="2"/>
    <x v="34"/>
    <x v="494"/>
    <x v="0"/>
    <x v="14"/>
    <x v="77"/>
    <x v="24"/>
    <x v="2"/>
    <x v="239"/>
  </r>
  <r>
    <x v="505"/>
    <x v="5"/>
    <x v="1008"/>
    <x v="961"/>
    <x v="156"/>
    <x v="156"/>
    <x v="206"/>
    <x v="2"/>
    <x v="1"/>
    <x v="3"/>
    <x v="46"/>
    <x v="493"/>
    <x v="0"/>
    <x v="5"/>
    <x v="26"/>
    <x v="944"/>
    <x v="0"/>
    <x v="725"/>
  </r>
  <r>
    <x v="176"/>
    <x v="5"/>
    <x v="412"/>
    <x v="332"/>
    <x v="316"/>
    <x v="316"/>
    <x v="56"/>
    <x v="2"/>
    <x v="0"/>
    <x v="0"/>
    <x v="48"/>
    <x v="492"/>
    <x v="0"/>
    <x v="4"/>
    <x v="21"/>
    <x v="398"/>
    <x v="0"/>
    <x v="509"/>
  </r>
  <r>
    <x v="704"/>
    <x v="5"/>
    <x v="489"/>
    <x v="428"/>
    <x v="284"/>
    <x v="284"/>
    <x v="86"/>
    <x v="2"/>
    <x v="0"/>
    <x v="1"/>
    <x v="33"/>
    <x v="491"/>
    <x v="0"/>
    <x v="4"/>
    <x v="26"/>
    <x v="254"/>
    <x v="0"/>
    <x v="433"/>
  </r>
  <r>
    <x v="925"/>
    <x v="3"/>
    <x v="254"/>
    <x v="181"/>
    <x v="379"/>
    <x v="379"/>
    <x v="336"/>
    <x v="2"/>
    <x v="1"/>
    <x v="1"/>
    <x v="131"/>
    <x v="490"/>
    <x v="0"/>
    <x v="13"/>
    <x v="46"/>
    <x v="931"/>
    <x v="0"/>
    <x v="718"/>
  </r>
  <r>
    <x v="461"/>
    <x v="4"/>
    <x v="8"/>
    <x v="4"/>
    <x v="639"/>
    <x v="639"/>
    <x v="215"/>
    <x v="2"/>
    <x v="1"/>
    <x v="3"/>
    <x v="170"/>
    <x v="489"/>
    <x v="0"/>
    <x v="34"/>
    <x v="180"/>
    <x v="492"/>
    <x v="2"/>
    <x v="538"/>
  </r>
  <r>
    <x v="720"/>
    <x v="2"/>
    <x v="292"/>
    <x v="370"/>
    <x v="306"/>
    <x v="306"/>
    <x v="380"/>
    <x v="2"/>
    <x v="1"/>
    <x v="1"/>
    <x v="41"/>
    <x v="488"/>
    <x v="0"/>
    <x v="10"/>
    <x v="34"/>
    <x v="327"/>
    <x v="0"/>
    <x v="407"/>
  </r>
  <r>
    <x v="5"/>
    <x v="1"/>
    <x v="1094"/>
    <x v="1138"/>
    <x v="96"/>
    <x v="96"/>
    <x v="38"/>
    <x v="2"/>
    <x v="0"/>
    <x v="1"/>
    <x v="31"/>
    <x v="487"/>
    <x v="0"/>
    <x v="2"/>
    <x v="8"/>
    <x v="982"/>
    <x v="0"/>
    <x v="683"/>
  </r>
  <r>
    <x v="385"/>
    <x v="1"/>
    <x v="378"/>
    <x v="336"/>
    <x v="311"/>
    <x v="311"/>
    <x v="151"/>
    <x v="2"/>
    <x v="0"/>
    <x v="3"/>
    <x v="144"/>
    <x v="486"/>
    <x v="0"/>
    <x v="9"/>
    <x v="59"/>
    <x v="1065"/>
    <x v="1"/>
    <x v="782"/>
  </r>
  <r>
    <x v="190"/>
    <x v="3"/>
    <x v="884"/>
    <x v="915"/>
    <x v="162"/>
    <x v="162"/>
    <x v="117"/>
    <x v="2"/>
    <x v="0"/>
    <x v="0"/>
    <x v="9"/>
    <x v="485"/>
    <x v="0"/>
    <x v="2"/>
    <x v="9"/>
    <x v="37"/>
    <x v="2"/>
    <x v="245"/>
  </r>
  <r>
    <x v="1103"/>
    <x v="1"/>
    <x v="450"/>
    <x v="555"/>
    <x v="249"/>
    <x v="249"/>
    <x v="226"/>
    <x v="2"/>
    <x v="1"/>
    <x v="0"/>
    <x v="24"/>
    <x v="484"/>
    <x v="0"/>
    <x v="5"/>
    <x v="17"/>
    <x v="187"/>
    <x v="0"/>
    <x v="349"/>
  </r>
  <r>
    <x v="1158"/>
    <x v="1"/>
    <x v="681"/>
    <x v="663"/>
    <x v="224"/>
    <x v="224"/>
    <x v="17"/>
    <x v="2"/>
    <x v="0"/>
    <x v="2"/>
    <x v="105"/>
    <x v="483"/>
    <x v="0"/>
    <x v="3"/>
    <x v="24"/>
    <x v="1088"/>
    <x v="1"/>
    <x v="804"/>
  </r>
  <r>
    <x v="380"/>
    <x v="0"/>
    <x v="1005"/>
    <x v="1084"/>
    <x v="113"/>
    <x v="113"/>
    <x v="424"/>
    <x v="2"/>
    <x v="1"/>
    <x v="0"/>
    <x v="31"/>
    <x v="482"/>
    <x v="0"/>
    <x v="3"/>
    <x v="8"/>
    <x v="921"/>
    <x v="0"/>
    <x v="630"/>
  </r>
  <r>
    <x v="234"/>
    <x v="2"/>
    <x v="348"/>
    <x v="252"/>
    <x v="333"/>
    <x v="333"/>
    <x v="68"/>
    <x v="2"/>
    <x v="0"/>
    <x v="2"/>
    <x v="40"/>
    <x v="481"/>
    <x v="0"/>
    <x v="6"/>
    <x v="44"/>
    <x v="208"/>
    <x v="2"/>
    <x v="428"/>
  </r>
  <r>
    <x v="838"/>
    <x v="5"/>
    <x v="1033"/>
    <x v="1014"/>
    <x v="137"/>
    <x v="137"/>
    <x v="483"/>
    <x v="2"/>
    <x v="2"/>
    <x v="0"/>
    <x v="9"/>
    <x v="480"/>
    <x v="0"/>
    <x v="4"/>
    <x v="10"/>
    <x v="76"/>
    <x v="2"/>
    <x v="307"/>
  </r>
  <r>
    <x v="145"/>
    <x v="1"/>
    <x v="396"/>
    <x v="463"/>
    <x v="268"/>
    <x v="268"/>
    <x v="303"/>
    <x v="2"/>
    <x v="1"/>
    <x v="3"/>
    <x v="50"/>
    <x v="479"/>
    <x v="0"/>
    <x v="10"/>
    <x v="51"/>
    <x v="627"/>
    <x v="2"/>
    <x v="513"/>
  </r>
  <r>
    <x v="822"/>
    <x v="0"/>
    <x v="823"/>
    <x v="733"/>
    <x v="201"/>
    <x v="201"/>
    <x v="399"/>
    <x v="2"/>
    <x v="1"/>
    <x v="1"/>
    <x v="76"/>
    <x v="478"/>
    <x v="0"/>
    <x v="7"/>
    <x v="21"/>
    <x v="1040"/>
    <x v="1"/>
    <x v="769"/>
  </r>
  <r>
    <x v="974"/>
    <x v="5"/>
    <x v="625"/>
    <x v="576"/>
    <x v="239"/>
    <x v="239"/>
    <x v="105"/>
    <x v="2"/>
    <x v="0"/>
    <x v="1"/>
    <x v="33"/>
    <x v="477"/>
    <x v="0"/>
    <x v="4"/>
    <x v="21"/>
    <x v="429"/>
    <x v="0"/>
    <x v="478"/>
  </r>
  <r>
    <x v="554"/>
    <x v="5"/>
    <x v="565"/>
    <x v="558"/>
    <x v="242"/>
    <x v="242"/>
    <x v="217"/>
    <x v="2"/>
    <x v="1"/>
    <x v="1"/>
    <x v="33"/>
    <x v="476"/>
    <x v="0"/>
    <x v="5"/>
    <x v="22"/>
    <x v="410"/>
    <x v="0"/>
    <x v="460"/>
  </r>
  <r>
    <x v="402"/>
    <x v="0"/>
    <x v="769"/>
    <x v="737"/>
    <x v="200"/>
    <x v="200"/>
    <x v="246"/>
    <x v="2"/>
    <x v="1"/>
    <x v="1"/>
    <x v="14"/>
    <x v="475"/>
    <x v="0"/>
    <x v="5"/>
    <x v="19"/>
    <x v="85"/>
    <x v="2"/>
    <x v="310"/>
  </r>
  <r>
    <x v="624"/>
    <x v="1"/>
    <x v="671"/>
    <x v="693"/>
    <x v="211"/>
    <x v="211"/>
    <x v="146"/>
    <x v="2"/>
    <x v="0"/>
    <x v="1"/>
    <x v="14"/>
    <x v="474"/>
    <x v="0"/>
    <x v="4"/>
    <x v="19"/>
    <x v="72"/>
    <x v="2"/>
    <x v="285"/>
  </r>
  <r>
    <x v="155"/>
    <x v="1"/>
    <x v="604"/>
    <x v="686"/>
    <x v="211"/>
    <x v="211"/>
    <x v="379"/>
    <x v="2"/>
    <x v="1"/>
    <x v="2"/>
    <x v="34"/>
    <x v="473"/>
    <x v="0"/>
    <x v="8"/>
    <x v="28"/>
    <x v="572"/>
    <x v="0"/>
    <x v="481"/>
  </r>
  <r>
    <x v="1047"/>
    <x v="3"/>
    <x v="900"/>
    <x v="860"/>
    <x v="168"/>
    <x v="168"/>
    <x v="17"/>
    <x v="2"/>
    <x v="0"/>
    <x v="2"/>
    <x v="12"/>
    <x v="472"/>
    <x v="0"/>
    <x v="2"/>
    <x v="17"/>
    <x v="96"/>
    <x v="2"/>
    <x v="314"/>
  </r>
  <r>
    <x v="393"/>
    <x v="0"/>
    <x v="421"/>
    <x v="385"/>
    <x v="290"/>
    <x v="290"/>
    <x v="157"/>
    <x v="2"/>
    <x v="0"/>
    <x v="1"/>
    <x v="38"/>
    <x v="471"/>
    <x v="0"/>
    <x v="6"/>
    <x v="28"/>
    <x v="318"/>
    <x v="0"/>
    <x v="438"/>
  </r>
  <r>
    <x v="100"/>
    <x v="1"/>
    <x v="154"/>
    <x v="102"/>
    <x v="427"/>
    <x v="427"/>
    <x v="47"/>
    <x v="2"/>
    <x v="0"/>
    <x v="1"/>
    <x v="127"/>
    <x v="470"/>
    <x v="0"/>
    <x v="7"/>
    <x v="46"/>
    <x v="837"/>
    <x v="0"/>
    <x v="664"/>
  </r>
  <r>
    <x v="867"/>
    <x v="2"/>
    <x v="1021"/>
    <x v="1032"/>
    <x v="126"/>
    <x v="126"/>
    <x v="61"/>
    <x v="2"/>
    <x v="0"/>
    <x v="2"/>
    <x v="18"/>
    <x v="469"/>
    <x v="0"/>
    <x v="2"/>
    <x v="13"/>
    <x v="488"/>
    <x v="0"/>
    <x v="474"/>
  </r>
  <r>
    <x v="1035"/>
    <x v="2"/>
    <x v="393"/>
    <x v="354"/>
    <x v="296"/>
    <x v="296"/>
    <x v="45"/>
    <x v="2"/>
    <x v="0"/>
    <x v="1"/>
    <x v="36"/>
    <x v="468"/>
    <x v="0"/>
    <x v="4"/>
    <x v="27"/>
    <x v="275"/>
    <x v="0"/>
    <x v="412"/>
  </r>
  <r>
    <x v="1038"/>
    <x v="2"/>
    <x v="334"/>
    <x v="326"/>
    <x v="305"/>
    <x v="305"/>
    <x v="55"/>
    <x v="2"/>
    <x v="0"/>
    <x v="1"/>
    <x v="19"/>
    <x v="467"/>
    <x v="0"/>
    <x v="4"/>
    <x v="28"/>
    <x v="33"/>
    <x v="2"/>
    <x v="244"/>
  </r>
  <r>
    <x v="516"/>
    <x v="0"/>
    <x v="746"/>
    <x v="785"/>
    <x v="184"/>
    <x v="184"/>
    <x v="176"/>
    <x v="2"/>
    <x v="1"/>
    <x v="2"/>
    <x v="29"/>
    <x v="466"/>
    <x v="0"/>
    <x v="4"/>
    <x v="21"/>
    <x v="566"/>
    <x v="0"/>
    <x v="495"/>
  </r>
  <r>
    <x v="277"/>
    <x v="1"/>
    <x v="841"/>
    <x v="829"/>
    <x v="173"/>
    <x v="173"/>
    <x v="47"/>
    <x v="2"/>
    <x v="0"/>
    <x v="2"/>
    <x v="18"/>
    <x v="465"/>
    <x v="0"/>
    <x v="3"/>
    <x v="19"/>
    <x v="249"/>
    <x v="2"/>
    <x v="392"/>
  </r>
  <r>
    <x v="541"/>
    <x v="0"/>
    <x v="824"/>
    <x v="797"/>
    <x v="179"/>
    <x v="179"/>
    <x v="198"/>
    <x v="2"/>
    <x v="1"/>
    <x v="2"/>
    <x v="44"/>
    <x v="464"/>
    <x v="0"/>
    <x v="4"/>
    <x v="20"/>
    <x v="854"/>
    <x v="0"/>
    <x v="636"/>
  </r>
  <r>
    <x v="264"/>
    <x v="0"/>
    <x v="600"/>
    <x v="627"/>
    <x v="219"/>
    <x v="219"/>
    <x v="476"/>
    <x v="2"/>
    <x v="1"/>
    <x v="0"/>
    <x v="31"/>
    <x v="463"/>
    <x v="0"/>
    <x v="7"/>
    <x v="17"/>
    <x v="468"/>
    <x v="0"/>
    <x v="452"/>
  </r>
  <r>
    <x v="458"/>
    <x v="2"/>
    <x v="739"/>
    <x v="649"/>
    <x v="212"/>
    <x v="212"/>
    <x v="129"/>
    <x v="2"/>
    <x v="0"/>
    <x v="1"/>
    <x v="23"/>
    <x v="462"/>
    <x v="0"/>
    <x v="4"/>
    <x v="19"/>
    <x v="270"/>
    <x v="0"/>
    <x v="425"/>
  </r>
  <r>
    <x v="334"/>
    <x v="1"/>
    <x v="562"/>
    <x v="546"/>
    <x v="235"/>
    <x v="235"/>
    <x v="404"/>
    <x v="2"/>
    <x v="1"/>
    <x v="3"/>
    <x v="42"/>
    <x v="461"/>
    <x v="0"/>
    <x v="11"/>
    <x v="44"/>
    <x v="637"/>
    <x v="2"/>
    <x v="528"/>
  </r>
  <r>
    <x v="782"/>
    <x v="1"/>
    <x v="69"/>
    <x v="60"/>
    <x v="452"/>
    <x v="452"/>
    <x v="273"/>
    <x v="2"/>
    <x v="1"/>
    <x v="0"/>
    <x v="36"/>
    <x v="460"/>
    <x v="0"/>
    <x v="11"/>
    <x v="39"/>
    <x v="51"/>
    <x v="2"/>
    <x v="252"/>
  </r>
  <r>
    <x v="931"/>
    <x v="0"/>
    <x v="956"/>
    <x v="1023"/>
    <x v="124"/>
    <x v="124"/>
    <x v="243"/>
    <x v="2"/>
    <x v="1"/>
    <x v="0"/>
    <x v="10"/>
    <x v="459"/>
    <x v="0"/>
    <x v="2"/>
    <x v="7"/>
    <x v="144"/>
    <x v="0"/>
    <x v="292"/>
  </r>
  <r>
    <x v="344"/>
    <x v="0"/>
    <x v="473"/>
    <x v="602"/>
    <x v="218"/>
    <x v="218"/>
    <x v="86"/>
    <x v="2"/>
    <x v="0"/>
    <x v="1"/>
    <x v="21"/>
    <x v="458"/>
    <x v="0"/>
    <x v="3"/>
    <x v="18"/>
    <x v="198"/>
    <x v="0"/>
    <x v="311"/>
  </r>
  <r>
    <x v="1116"/>
    <x v="2"/>
    <x v="39"/>
    <x v="74"/>
    <x v="441"/>
    <x v="441"/>
    <x v="159"/>
    <x v="2"/>
    <x v="0"/>
    <x v="1"/>
    <x v="65"/>
    <x v="457"/>
    <x v="0"/>
    <x v="10"/>
    <x v="50"/>
    <x v="302"/>
    <x v="0"/>
    <x v="359"/>
  </r>
  <r>
    <x v="61"/>
    <x v="2"/>
    <x v="732"/>
    <x v="621"/>
    <x v="214"/>
    <x v="214"/>
    <x v="74"/>
    <x v="2"/>
    <x v="0"/>
    <x v="1"/>
    <x v="23"/>
    <x v="456"/>
    <x v="0"/>
    <x v="3"/>
    <x v="18"/>
    <x v="262"/>
    <x v="0"/>
    <x v="421"/>
  </r>
  <r>
    <x v="581"/>
    <x v="5"/>
    <x v="1061"/>
    <x v="1026"/>
    <x v="123"/>
    <x v="123"/>
    <x v="155"/>
    <x v="2"/>
    <x v="0"/>
    <x v="2"/>
    <x v="17"/>
    <x v="455"/>
    <x v="0"/>
    <x v="3"/>
    <x v="14"/>
    <x v="469"/>
    <x v="0"/>
    <x v="503"/>
  </r>
  <r>
    <x v="777"/>
    <x v="1"/>
    <x v="940"/>
    <x v="851"/>
    <x v="161"/>
    <x v="161"/>
    <x v="46"/>
    <x v="2"/>
    <x v="0"/>
    <x v="1"/>
    <x v="23"/>
    <x v="454"/>
    <x v="0"/>
    <x v="2"/>
    <x v="13"/>
    <x v="482"/>
    <x v="0"/>
    <x v="507"/>
  </r>
  <r>
    <x v="879"/>
    <x v="1"/>
    <x v="659"/>
    <x v="574"/>
    <x v="226"/>
    <x v="226"/>
    <x v="392"/>
    <x v="2"/>
    <x v="1"/>
    <x v="1"/>
    <x v="13"/>
    <x v="453"/>
    <x v="0"/>
    <x v="7"/>
    <x v="23"/>
    <x v="41"/>
    <x v="2"/>
    <x v="268"/>
  </r>
  <r>
    <x v="237"/>
    <x v="5"/>
    <x v="906"/>
    <x v="917"/>
    <x v="148"/>
    <x v="148"/>
    <x v="26"/>
    <x v="2"/>
    <x v="0"/>
    <x v="3"/>
    <x v="23"/>
    <x v="452"/>
    <x v="0"/>
    <x v="3"/>
    <x v="23"/>
    <x v="560"/>
    <x v="2"/>
    <x v="484"/>
  </r>
  <r>
    <x v="692"/>
    <x v="5"/>
    <x v="240"/>
    <x v="331"/>
    <x v="289"/>
    <x v="289"/>
    <x v="58"/>
    <x v="2"/>
    <x v="0"/>
    <x v="2"/>
    <x v="55"/>
    <x v="451"/>
    <x v="0"/>
    <x v="5"/>
    <x v="35"/>
    <x v="623"/>
    <x v="0"/>
    <x v="461"/>
  </r>
  <r>
    <x v="548"/>
    <x v="4"/>
    <x v="214"/>
    <x v="301"/>
    <x v="300"/>
    <x v="300"/>
    <x v="156"/>
    <x v="2"/>
    <x v="0"/>
    <x v="2"/>
    <x v="64"/>
    <x v="450"/>
    <x v="0"/>
    <x v="7"/>
    <x v="38"/>
    <x v="718"/>
    <x v="0"/>
    <x v="505"/>
  </r>
  <r>
    <x v="433"/>
    <x v="3"/>
    <x v="78"/>
    <x v="82"/>
    <x v="426"/>
    <x v="426"/>
    <x v="39"/>
    <x v="2"/>
    <x v="0"/>
    <x v="2"/>
    <x v="83"/>
    <x v="449"/>
    <x v="0"/>
    <x v="7"/>
    <x v="59"/>
    <x v="531"/>
    <x v="0"/>
    <x v="462"/>
  </r>
  <r>
    <x v="705"/>
    <x v="4"/>
    <x v="275"/>
    <x v="306"/>
    <x v="295"/>
    <x v="295"/>
    <x v="270"/>
    <x v="2"/>
    <x v="1"/>
    <x v="1"/>
    <x v="63"/>
    <x v="448"/>
    <x v="0"/>
    <x v="7"/>
    <x v="30"/>
    <x v="714"/>
    <x v="0"/>
    <x v="520"/>
  </r>
  <r>
    <x v="522"/>
    <x v="2"/>
    <x v="526"/>
    <x v="608"/>
    <x v="209"/>
    <x v="209"/>
    <x v="473"/>
    <x v="2"/>
    <x v="1"/>
    <x v="0"/>
    <x v="50"/>
    <x v="447"/>
    <x v="0"/>
    <x v="6"/>
    <x v="15"/>
    <x v="832"/>
    <x v="0"/>
    <x v="561"/>
  </r>
  <r>
    <x v="343"/>
    <x v="2"/>
    <x v="63"/>
    <x v="68"/>
    <x v="436"/>
    <x v="436"/>
    <x v="216"/>
    <x v="2"/>
    <x v="1"/>
    <x v="0"/>
    <x v="49"/>
    <x v="446"/>
    <x v="0"/>
    <x v="9"/>
    <x v="36"/>
    <x v="160"/>
    <x v="0"/>
    <x v="318"/>
  </r>
  <r>
    <x v="571"/>
    <x v="1"/>
    <x v="344"/>
    <x v="325"/>
    <x v="288"/>
    <x v="288"/>
    <x v="45"/>
    <x v="2"/>
    <x v="0"/>
    <x v="1"/>
    <x v="32"/>
    <x v="445"/>
    <x v="0"/>
    <x v="4"/>
    <x v="26"/>
    <x v="230"/>
    <x v="0"/>
    <x v="367"/>
  </r>
  <r>
    <x v="76"/>
    <x v="0"/>
    <x v="903"/>
    <x v="898"/>
    <x v="148"/>
    <x v="148"/>
    <x v="196"/>
    <x v="2"/>
    <x v="1"/>
    <x v="1"/>
    <x v="20"/>
    <x v="444"/>
    <x v="0"/>
    <x v="3"/>
    <x v="13"/>
    <x v="454"/>
    <x v="0"/>
    <x v="440"/>
  </r>
  <r>
    <x v="661"/>
    <x v="0"/>
    <x v="507"/>
    <x v="648"/>
    <x v="199"/>
    <x v="199"/>
    <x v="182"/>
    <x v="2"/>
    <x v="1"/>
    <x v="1"/>
    <x v="14"/>
    <x v="443"/>
    <x v="0"/>
    <x v="4"/>
    <x v="18"/>
    <x v="89"/>
    <x v="2"/>
    <x v="231"/>
  </r>
  <r>
    <x v="378"/>
    <x v="3"/>
    <x v="962"/>
    <x v="894"/>
    <x v="148"/>
    <x v="148"/>
    <x v="21"/>
    <x v="2"/>
    <x v="0"/>
    <x v="0"/>
    <x v="16"/>
    <x v="442"/>
    <x v="0"/>
    <x v="2"/>
    <x v="8"/>
    <x v="285"/>
    <x v="0"/>
    <x v="408"/>
  </r>
  <r>
    <x v="290"/>
    <x v="0"/>
    <x v="442"/>
    <x v="559"/>
    <x v="219"/>
    <x v="219"/>
    <x v="304"/>
    <x v="2"/>
    <x v="1"/>
    <x v="0"/>
    <x v="22"/>
    <x v="441"/>
    <x v="0"/>
    <x v="5"/>
    <x v="15"/>
    <x v="229"/>
    <x v="0"/>
    <x v="312"/>
  </r>
  <r>
    <x v="131"/>
    <x v="3"/>
    <x v="229"/>
    <x v="303"/>
    <x v="292"/>
    <x v="292"/>
    <x v="299"/>
    <x v="2"/>
    <x v="1"/>
    <x v="0"/>
    <x v="49"/>
    <x v="440"/>
    <x v="0"/>
    <x v="6"/>
    <x v="21"/>
    <x v="528"/>
    <x v="0"/>
    <x v="427"/>
  </r>
  <r>
    <x v="427"/>
    <x v="4"/>
    <x v="726"/>
    <x v="588"/>
    <x v="209"/>
    <x v="209"/>
    <x v="493"/>
    <x v="2"/>
    <x v="2"/>
    <x v="2"/>
    <x v="19"/>
    <x v="439"/>
    <x v="0"/>
    <x v="9"/>
    <x v="28"/>
    <x v="181"/>
    <x v="2"/>
    <x v="373"/>
  </r>
  <r>
    <x v="103"/>
    <x v="4"/>
    <x v="1062"/>
    <x v="1069"/>
    <x v="103"/>
    <x v="103"/>
    <x v="66"/>
    <x v="2"/>
    <x v="0"/>
    <x v="0"/>
    <x v="4"/>
    <x v="438"/>
    <x v="0"/>
    <x v="1"/>
    <x v="5"/>
    <x v="6"/>
    <x v="2"/>
    <x v="157"/>
  </r>
  <r>
    <x v="539"/>
    <x v="5"/>
    <x v="502"/>
    <x v="514"/>
    <x v="226"/>
    <x v="226"/>
    <x v="66"/>
    <x v="2"/>
    <x v="0"/>
    <x v="2"/>
    <x v="74"/>
    <x v="437"/>
    <x v="0"/>
    <x v="4"/>
    <x v="25"/>
    <x v="985"/>
    <x v="0"/>
    <x v="662"/>
  </r>
  <r>
    <x v="1150"/>
    <x v="3"/>
    <x v="80"/>
    <x v="66"/>
    <x v="420"/>
    <x v="420"/>
    <x v="192"/>
    <x v="2"/>
    <x v="1"/>
    <x v="3"/>
    <x v="71"/>
    <x v="436"/>
    <x v="0"/>
    <x v="14"/>
    <x v="89"/>
    <x v="413"/>
    <x v="2"/>
    <x v="424"/>
  </r>
  <r>
    <x v="585"/>
    <x v="4"/>
    <x v="61"/>
    <x v="52"/>
    <x v="438"/>
    <x v="438"/>
    <x v="79"/>
    <x v="2"/>
    <x v="0"/>
    <x v="2"/>
    <x v="125"/>
    <x v="435"/>
    <x v="0"/>
    <x v="9"/>
    <x v="63"/>
    <x v="801"/>
    <x v="0"/>
    <x v="573"/>
  </r>
  <r>
    <x v="37"/>
    <x v="5"/>
    <x v="480"/>
    <x v="505"/>
    <x v="228"/>
    <x v="228"/>
    <x v="170"/>
    <x v="2"/>
    <x v="1"/>
    <x v="0"/>
    <x v="42"/>
    <x v="434"/>
    <x v="0"/>
    <x v="4"/>
    <x v="14"/>
    <x v="672"/>
    <x v="0"/>
    <x v="498"/>
  </r>
  <r>
    <x v="940"/>
    <x v="1"/>
    <x v="479"/>
    <x v="542"/>
    <x v="213"/>
    <x v="213"/>
    <x v="59"/>
    <x v="2"/>
    <x v="0"/>
    <x v="0"/>
    <x v="28"/>
    <x v="433"/>
    <x v="0"/>
    <x v="3"/>
    <x v="13"/>
    <x v="401"/>
    <x v="0"/>
    <x v="384"/>
  </r>
  <r>
    <x v="146"/>
    <x v="3"/>
    <x v="136"/>
    <x v="95"/>
    <x v="388"/>
    <x v="388"/>
    <x v="344"/>
    <x v="2"/>
    <x v="1"/>
    <x v="1"/>
    <x v="74"/>
    <x v="432"/>
    <x v="0"/>
    <x v="13"/>
    <x v="47"/>
    <x v="544"/>
    <x v="0"/>
    <x v="496"/>
  </r>
  <r>
    <x v="844"/>
    <x v="5"/>
    <x v="1078"/>
    <x v="1136"/>
    <x v="80"/>
    <x v="80"/>
    <x v="453"/>
    <x v="2"/>
    <x v="1"/>
    <x v="2"/>
    <x v="16"/>
    <x v="431"/>
    <x v="0"/>
    <x v="3"/>
    <x v="10"/>
    <x v="747"/>
    <x v="0"/>
    <x v="492"/>
  </r>
  <r>
    <x v="423"/>
    <x v="4"/>
    <x v="615"/>
    <x v="628"/>
    <x v="192"/>
    <x v="192"/>
    <x v="19"/>
    <x v="2"/>
    <x v="0"/>
    <x v="0"/>
    <x v="16"/>
    <x v="430"/>
    <x v="0"/>
    <x v="2"/>
    <x v="10"/>
    <x v="151"/>
    <x v="0"/>
    <x v="291"/>
  </r>
  <r>
    <x v="662"/>
    <x v="1"/>
    <x v="767"/>
    <x v="683"/>
    <x v="179"/>
    <x v="179"/>
    <x v="204"/>
    <x v="2"/>
    <x v="1"/>
    <x v="1"/>
    <x v="72"/>
    <x v="429"/>
    <x v="0"/>
    <x v="4"/>
    <x v="16"/>
    <x v="1063"/>
    <x v="1"/>
    <x v="747"/>
  </r>
  <r>
    <x v="450"/>
    <x v="3"/>
    <x v="475"/>
    <x v="377"/>
    <x v="260"/>
    <x v="260"/>
    <x v="194"/>
    <x v="2"/>
    <x v="1"/>
    <x v="1"/>
    <x v="36"/>
    <x v="428"/>
    <x v="0"/>
    <x v="5"/>
    <x v="24"/>
    <x v="415"/>
    <x v="0"/>
    <x v="444"/>
  </r>
  <r>
    <x v="1175"/>
    <x v="2"/>
    <x v="597"/>
    <x v="615"/>
    <x v="192"/>
    <x v="192"/>
    <x v="9"/>
    <x v="2"/>
    <x v="0"/>
    <x v="2"/>
    <x v="30"/>
    <x v="427"/>
    <x v="0"/>
    <x v="3"/>
    <x v="20"/>
    <x v="554"/>
    <x v="0"/>
    <x v="442"/>
  </r>
  <r>
    <x v="1033"/>
    <x v="3"/>
    <x v="805"/>
    <x v="801"/>
    <x v="152"/>
    <x v="152"/>
    <x v="467"/>
    <x v="2"/>
    <x v="1"/>
    <x v="1"/>
    <x v="23"/>
    <x v="426"/>
    <x v="0"/>
    <x v="6"/>
    <x v="16"/>
    <x v="540"/>
    <x v="0"/>
    <x v="443"/>
  </r>
  <r>
    <x v="328"/>
    <x v="0"/>
    <x v="439"/>
    <x v="398"/>
    <x v="248"/>
    <x v="248"/>
    <x v="70"/>
    <x v="2"/>
    <x v="0"/>
    <x v="2"/>
    <x v="28"/>
    <x v="425"/>
    <x v="0"/>
    <x v="4"/>
    <x v="28"/>
    <x v="279"/>
    <x v="2"/>
    <x v="372"/>
  </r>
  <r>
    <x v="1086"/>
    <x v="5"/>
    <x v="705"/>
    <x v="759"/>
    <x v="159"/>
    <x v="159"/>
    <x v="56"/>
    <x v="2"/>
    <x v="0"/>
    <x v="1"/>
    <x v="17"/>
    <x v="424"/>
    <x v="0"/>
    <x v="2"/>
    <x v="13"/>
    <x v="273"/>
    <x v="0"/>
    <x v="348"/>
  </r>
  <r>
    <x v="1105"/>
    <x v="5"/>
    <x v="122"/>
    <x v="125"/>
    <x v="339"/>
    <x v="339"/>
    <x v="29"/>
    <x v="2"/>
    <x v="0"/>
    <x v="2"/>
    <x v="96"/>
    <x v="423"/>
    <x v="0"/>
    <x v="6"/>
    <x v="45"/>
    <x v="819"/>
    <x v="0"/>
    <x v="552"/>
  </r>
  <r>
    <x v="713"/>
    <x v="1"/>
    <x v="374"/>
    <x v="393"/>
    <x v="246"/>
    <x v="246"/>
    <x v="293"/>
    <x v="2"/>
    <x v="1"/>
    <x v="0"/>
    <x v="16"/>
    <x v="422"/>
    <x v="0"/>
    <x v="5"/>
    <x v="16"/>
    <x v="62"/>
    <x v="2"/>
    <x v="212"/>
  </r>
  <r>
    <x v="170"/>
    <x v="5"/>
    <x v="586"/>
    <x v="672"/>
    <x v="171"/>
    <x v="171"/>
    <x v="218"/>
    <x v="2"/>
    <x v="1"/>
    <x v="1"/>
    <x v="31"/>
    <x v="421"/>
    <x v="0"/>
    <x v="4"/>
    <x v="16"/>
    <x v="661"/>
    <x v="0"/>
    <x v="450"/>
  </r>
  <r>
    <x v="988"/>
    <x v="0"/>
    <x v="819"/>
    <x v="743"/>
    <x v="159"/>
    <x v="159"/>
    <x v="266"/>
    <x v="2"/>
    <x v="1"/>
    <x v="1"/>
    <x v="44"/>
    <x v="420"/>
    <x v="0"/>
    <x v="4"/>
    <x v="15"/>
    <x v="920"/>
    <x v="0"/>
    <x v="635"/>
  </r>
  <r>
    <x v="1143"/>
    <x v="3"/>
    <x v="1000"/>
    <x v="988"/>
    <x v="112"/>
    <x v="112"/>
    <x v="65"/>
    <x v="2"/>
    <x v="0"/>
    <x v="1"/>
    <x v="18"/>
    <x v="419"/>
    <x v="0"/>
    <x v="2"/>
    <x v="9"/>
    <x v="588"/>
    <x v="0"/>
    <x v="464"/>
  </r>
  <r>
    <x v="160"/>
    <x v="3"/>
    <x v="202"/>
    <x v="213"/>
    <x v="302"/>
    <x v="302"/>
    <x v="280"/>
    <x v="2"/>
    <x v="1"/>
    <x v="0"/>
    <x v="19"/>
    <x v="418"/>
    <x v="0"/>
    <x v="6"/>
    <x v="21"/>
    <x v="39"/>
    <x v="2"/>
    <x v="189"/>
  </r>
  <r>
    <x v="1028"/>
    <x v="1"/>
    <x v="754"/>
    <x v="859"/>
    <x v="136"/>
    <x v="136"/>
    <x v="176"/>
    <x v="2"/>
    <x v="1"/>
    <x v="1"/>
    <x v="27"/>
    <x v="417"/>
    <x v="0"/>
    <x v="3"/>
    <x v="12"/>
    <x v="734"/>
    <x v="0"/>
    <x v="470"/>
  </r>
  <r>
    <x v="30"/>
    <x v="4"/>
    <x v="873"/>
    <x v="752"/>
    <x v="156"/>
    <x v="156"/>
    <x v="195"/>
    <x v="2"/>
    <x v="1"/>
    <x v="0"/>
    <x v="26"/>
    <x v="416"/>
    <x v="0"/>
    <x v="3"/>
    <x v="10"/>
    <x v="611"/>
    <x v="0"/>
    <x v="512"/>
  </r>
  <r>
    <x v="1186"/>
    <x v="0"/>
    <x v="93"/>
    <x v="135"/>
    <x v="328"/>
    <x v="328"/>
    <x v="48"/>
    <x v="2"/>
    <x v="0"/>
    <x v="1"/>
    <x v="113"/>
    <x v="415"/>
    <x v="0"/>
    <x v="5"/>
    <x v="32"/>
    <x v="939"/>
    <x v="0"/>
    <x v="572"/>
  </r>
  <r>
    <x v="646"/>
    <x v="3"/>
    <x v="238"/>
    <x v="163"/>
    <x v="315"/>
    <x v="315"/>
    <x v="76"/>
    <x v="2"/>
    <x v="0"/>
    <x v="0"/>
    <x v="31"/>
    <x v="414"/>
    <x v="0"/>
    <x v="4"/>
    <x v="21"/>
    <x v="156"/>
    <x v="0"/>
    <x v="321"/>
  </r>
  <r>
    <x v="550"/>
    <x v="5"/>
    <x v="101"/>
    <x v="79"/>
    <x v="380"/>
    <x v="380"/>
    <x v="201"/>
    <x v="2"/>
    <x v="1"/>
    <x v="3"/>
    <x v="64"/>
    <x v="413"/>
    <x v="0"/>
    <x v="13"/>
    <x v="79"/>
    <x v="448"/>
    <x v="2"/>
    <x v="419"/>
  </r>
  <r>
    <x v="218"/>
    <x v="1"/>
    <x v="644"/>
    <x v="572"/>
    <x v="192"/>
    <x v="192"/>
    <x v="332"/>
    <x v="2"/>
    <x v="1"/>
    <x v="0"/>
    <x v="40"/>
    <x v="412"/>
    <x v="0"/>
    <x v="4"/>
    <x v="12"/>
    <x v="754"/>
    <x v="0"/>
    <x v="549"/>
  </r>
  <r>
    <x v="509"/>
    <x v="2"/>
    <x v="674"/>
    <x v="669"/>
    <x v="169"/>
    <x v="169"/>
    <x v="246"/>
    <x v="2"/>
    <x v="1"/>
    <x v="2"/>
    <x v="38"/>
    <x v="411"/>
    <x v="0"/>
    <x v="4"/>
    <x v="19"/>
    <x v="800"/>
    <x v="0"/>
    <x v="546"/>
  </r>
  <r>
    <x v="102"/>
    <x v="5"/>
    <x v="660"/>
    <x v="624"/>
    <x v="179"/>
    <x v="179"/>
    <x v="218"/>
    <x v="2"/>
    <x v="1"/>
    <x v="1"/>
    <x v="44"/>
    <x v="410"/>
    <x v="0"/>
    <x v="4"/>
    <x v="16"/>
    <x v="854"/>
    <x v="0"/>
    <x v="579"/>
  </r>
  <r>
    <x v="1138"/>
    <x v="0"/>
    <x v="180"/>
    <x v="158"/>
    <x v="313"/>
    <x v="313"/>
    <x v="301"/>
    <x v="2"/>
    <x v="1"/>
    <x v="2"/>
    <x v="94"/>
    <x v="409"/>
    <x v="0"/>
    <x v="10"/>
    <x v="44"/>
    <x v="885"/>
    <x v="0"/>
    <x v="596"/>
  </r>
  <r>
    <x v="681"/>
    <x v="5"/>
    <x v="319"/>
    <x v="340"/>
    <x v="255"/>
    <x v="255"/>
    <x v="434"/>
    <x v="2"/>
    <x v="1"/>
    <x v="1"/>
    <x v="51"/>
    <x v="408"/>
    <x v="0"/>
    <x v="9"/>
    <x v="27"/>
    <x v="708"/>
    <x v="0"/>
    <x v="473"/>
  </r>
  <r>
    <x v="201"/>
    <x v="0"/>
    <x v="222"/>
    <x v="247"/>
    <x v="281"/>
    <x v="281"/>
    <x v="216"/>
    <x v="2"/>
    <x v="1"/>
    <x v="3"/>
    <x v="107"/>
    <x v="407"/>
    <x v="0"/>
    <x v="9"/>
    <x v="52"/>
    <x v="1010"/>
    <x v="0"/>
    <x v="646"/>
  </r>
  <r>
    <x v="304"/>
    <x v="2"/>
    <x v="814"/>
    <x v="941"/>
    <x v="117"/>
    <x v="117"/>
    <x v="465"/>
    <x v="2"/>
    <x v="1"/>
    <x v="1"/>
    <x v="9"/>
    <x v="406"/>
    <x v="0"/>
    <x v="4"/>
    <x v="12"/>
    <x v="129"/>
    <x v="2"/>
    <x v="216"/>
  </r>
  <r>
    <x v="1081"/>
    <x v="1"/>
    <x v="409"/>
    <x v="339"/>
    <x v="253"/>
    <x v="253"/>
    <x v="89"/>
    <x v="2"/>
    <x v="0"/>
    <x v="0"/>
    <x v="19"/>
    <x v="405"/>
    <x v="0"/>
    <x v="3"/>
    <x v="15"/>
    <x v="104"/>
    <x v="0"/>
    <x v="277"/>
  </r>
  <r>
    <x v="130"/>
    <x v="0"/>
    <x v="821"/>
    <x v="828"/>
    <x v="138"/>
    <x v="138"/>
    <x v="94"/>
    <x v="2"/>
    <x v="0"/>
    <x v="0"/>
    <x v="10"/>
    <x v="404"/>
    <x v="0"/>
    <x v="2"/>
    <x v="8"/>
    <x v="107"/>
    <x v="0"/>
    <x v="251"/>
  </r>
  <r>
    <x v="1058"/>
    <x v="5"/>
    <x v="999"/>
    <x v="965"/>
    <x v="112"/>
    <x v="112"/>
    <x v="266"/>
    <x v="2"/>
    <x v="1"/>
    <x v="1"/>
    <x v="13"/>
    <x v="403"/>
    <x v="0"/>
    <x v="3"/>
    <x v="10"/>
    <x v="321"/>
    <x v="0"/>
    <x v="383"/>
  </r>
  <r>
    <x v="282"/>
    <x v="5"/>
    <x v="973"/>
    <x v="937"/>
    <x v="117"/>
    <x v="117"/>
    <x v="98"/>
    <x v="2"/>
    <x v="0"/>
    <x v="0"/>
    <x v="19"/>
    <x v="402"/>
    <x v="0"/>
    <x v="2"/>
    <x v="7"/>
    <x v="604"/>
    <x v="0"/>
    <x v="463"/>
  </r>
  <r>
    <x v="648"/>
    <x v="1"/>
    <x v="964"/>
    <x v="1013"/>
    <x v="101"/>
    <x v="101"/>
    <x v="68"/>
    <x v="2"/>
    <x v="0"/>
    <x v="1"/>
    <x v="18"/>
    <x v="401"/>
    <x v="0"/>
    <x v="2"/>
    <x v="9"/>
    <x v="667"/>
    <x v="0"/>
    <x v="439"/>
  </r>
  <r>
    <x v="376"/>
    <x v="5"/>
    <x v="551"/>
    <x v="517"/>
    <x v="197"/>
    <x v="197"/>
    <x v="18"/>
    <x v="2"/>
    <x v="0"/>
    <x v="1"/>
    <x v="16"/>
    <x v="400"/>
    <x v="0"/>
    <x v="2"/>
    <x v="15"/>
    <x v="137"/>
    <x v="0"/>
    <x v="282"/>
  </r>
  <r>
    <x v="556"/>
    <x v="0"/>
    <x v="536"/>
    <x v="520"/>
    <x v="193"/>
    <x v="193"/>
    <x v="124"/>
    <x v="2"/>
    <x v="0"/>
    <x v="0"/>
    <x v="19"/>
    <x v="399"/>
    <x v="0"/>
    <x v="3"/>
    <x v="12"/>
    <x v="215"/>
    <x v="0"/>
    <x v="308"/>
  </r>
  <r>
    <x v="366"/>
    <x v="0"/>
    <x v="40"/>
    <x v="50"/>
    <x v="398"/>
    <x v="398"/>
    <x v="169"/>
    <x v="2"/>
    <x v="1"/>
    <x v="3"/>
    <x v="139"/>
    <x v="398"/>
    <x v="0"/>
    <x v="13"/>
    <x v="82"/>
    <x v="934"/>
    <x v="0"/>
    <x v="570"/>
  </r>
  <r>
    <x v="269"/>
    <x v="4"/>
    <x v="170"/>
    <x v="119"/>
    <x v="327"/>
    <x v="327"/>
    <x v="38"/>
    <x v="2"/>
    <x v="0"/>
    <x v="1"/>
    <x v="35"/>
    <x v="397"/>
    <x v="0"/>
    <x v="5"/>
    <x v="32"/>
    <x v="180"/>
    <x v="0"/>
    <x v="324"/>
  </r>
  <r>
    <x v="1097"/>
    <x v="3"/>
    <x v="736"/>
    <x v="793"/>
    <x v="138"/>
    <x v="138"/>
    <x v="306"/>
    <x v="2"/>
    <x v="1"/>
    <x v="1"/>
    <x v="11"/>
    <x v="396"/>
    <x v="0"/>
    <x v="4"/>
    <x v="13"/>
    <x v="136"/>
    <x v="2"/>
    <x v="250"/>
  </r>
  <r>
    <x v="810"/>
    <x v="4"/>
    <x v="184"/>
    <x v="117"/>
    <x v="324"/>
    <x v="324"/>
    <x v="219"/>
    <x v="2"/>
    <x v="1"/>
    <x v="0"/>
    <x v="52"/>
    <x v="395"/>
    <x v="0"/>
    <x v="7"/>
    <x v="25"/>
    <x v="433"/>
    <x v="0"/>
    <x v="422"/>
  </r>
  <r>
    <x v="511"/>
    <x v="5"/>
    <x v="918"/>
    <x v="834"/>
    <x v="130"/>
    <x v="130"/>
    <x v="72"/>
    <x v="2"/>
    <x v="0"/>
    <x v="1"/>
    <x v="20"/>
    <x v="394"/>
    <x v="0"/>
    <x v="2"/>
    <x v="11"/>
    <x v="549"/>
    <x v="0"/>
    <x v="449"/>
  </r>
  <r>
    <x v="916"/>
    <x v="1"/>
    <x v="768"/>
    <x v="853"/>
    <x v="125"/>
    <x v="125"/>
    <x v="78"/>
    <x v="2"/>
    <x v="0"/>
    <x v="2"/>
    <x v="17"/>
    <x v="393"/>
    <x v="0"/>
    <x v="2"/>
    <x v="13"/>
    <x v="456"/>
    <x v="0"/>
    <x v="363"/>
  </r>
  <r>
    <x v="340"/>
    <x v="2"/>
    <x v="894"/>
    <x v="884"/>
    <x v="121"/>
    <x v="121"/>
    <x v="347"/>
    <x v="2"/>
    <x v="1"/>
    <x v="0"/>
    <x v="11"/>
    <x v="392"/>
    <x v="0"/>
    <x v="3"/>
    <x v="8"/>
    <x v="188"/>
    <x v="0"/>
    <x v="290"/>
  </r>
  <r>
    <x v="779"/>
    <x v="2"/>
    <x v="94"/>
    <x v="81"/>
    <x v="348"/>
    <x v="348"/>
    <x v="395"/>
    <x v="2"/>
    <x v="1"/>
    <x v="0"/>
    <x v="56"/>
    <x v="391"/>
    <x v="0"/>
    <x v="11"/>
    <x v="31"/>
    <x v="395"/>
    <x v="0"/>
    <x v="376"/>
  </r>
  <r>
    <x v="12"/>
    <x v="2"/>
    <x v="309"/>
    <x v="348"/>
    <x v="238"/>
    <x v="238"/>
    <x v="103"/>
    <x v="2"/>
    <x v="0"/>
    <x v="0"/>
    <x v="21"/>
    <x v="390"/>
    <x v="0"/>
    <x v="3"/>
    <x v="14"/>
    <x v="163"/>
    <x v="0"/>
    <x v="259"/>
  </r>
  <r>
    <x v="272"/>
    <x v="2"/>
    <x v="9"/>
    <x v="10"/>
    <x v="489"/>
    <x v="489"/>
    <x v="66"/>
    <x v="2"/>
    <x v="0"/>
    <x v="3"/>
    <x v="154"/>
    <x v="389"/>
    <x v="0"/>
    <x v="12"/>
    <x v="104"/>
    <x v="834"/>
    <x v="0"/>
    <x v="514"/>
  </r>
  <r>
    <x v="238"/>
    <x v="1"/>
    <x v="98"/>
    <x v="77"/>
    <x v="343"/>
    <x v="343"/>
    <x v="372"/>
    <x v="2"/>
    <x v="1"/>
    <x v="3"/>
    <x v="180"/>
    <x v="388"/>
    <x v="0"/>
    <x v="17"/>
    <x v="76"/>
    <x v="1087"/>
    <x v="1"/>
    <x v="722"/>
  </r>
  <r>
    <x v="759"/>
    <x v="4"/>
    <x v="37"/>
    <x v="53"/>
    <x v="370"/>
    <x v="370"/>
    <x v="348"/>
    <x v="2"/>
    <x v="1"/>
    <x v="1"/>
    <x v="131"/>
    <x v="387"/>
    <x v="0"/>
    <x v="13"/>
    <x v="45"/>
    <x v="941"/>
    <x v="0"/>
    <x v="550"/>
  </r>
  <r>
    <x v="1029"/>
    <x v="2"/>
    <x v="75"/>
    <x v="108"/>
    <x v="323"/>
    <x v="323"/>
    <x v="235"/>
    <x v="2"/>
    <x v="1"/>
    <x v="1"/>
    <x v="47"/>
    <x v="386"/>
    <x v="0"/>
    <x v="8"/>
    <x v="35"/>
    <x v="353"/>
    <x v="0"/>
    <x v="315"/>
  </r>
  <r>
    <x v="790"/>
    <x v="2"/>
    <x v="857"/>
    <x v="780"/>
    <x v="132"/>
    <x v="132"/>
    <x v="235"/>
    <x v="2"/>
    <x v="1"/>
    <x v="3"/>
    <x v="49"/>
    <x v="385"/>
    <x v="0"/>
    <x v="4"/>
    <x v="22"/>
    <x v="1039"/>
    <x v="1"/>
    <x v="672"/>
  </r>
  <r>
    <x v="609"/>
    <x v="1"/>
    <x v="676"/>
    <x v="571"/>
    <x v="167"/>
    <x v="167"/>
    <x v="264"/>
    <x v="2"/>
    <x v="1"/>
    <x v="2"/>
    <x v="42"/>
    <x v="384"/>
    <x v="0"/>
    <x v="5"/>
    <x v="20"/>
    <x v="866"/>
    <x v="0"/>
    <x v="569"/>
  </r>
  <r>
    <x v="132"/>
    <x v="3"/>
    <x v="689"/>
    <x v="550"/>
    <x v="171"/>
    <x v="171"/>
    <x v="398"/>
    <x v="2"/>
    <x v="1"/>
    <x v="1"/>
    <x v="44"/>
    <x v="383"/>
    <x v="0"/>
    <x v="6"/>
    <x v="18"/>
    <x v="873"/>
    <x v="0"/>
    <x v="586"/>
  </r>
  <r>
    <x v="1109"/>
    <x v="4"/>
    <x v="959"/>
    <x v="919"/>
    <x v="107"/>
    <x v="107"/>
    <x v="65"/>
    <x v="2"/>
    <x v="0"/>
    <x v="0"/>
    <x v="5"/>
    <x v="382"/>
    <x v="0"/>
    <x v="2"/>
    <x v="6"/>
    <x v="23"/>
    <x v="2"/>
    <x v="148"/>
  </r>
  <r>
    <x v="507"/>
    <x v="0"/>
    <x v="535"/>
    <x v="575"/>
    <x v="164"/>
    <x v="164"/>
    <x v="371"/>
    <x v="2"/>
    <x v="1"/>
    <x v="2"/>
    <x v="44"/>
    <x v="381"/>
    <x v="0"/>
    <x v="6"/>
    <x v="21"/>
    <x v="908"/>
    <x v="0"/>
    <x v="529"/>
  </r>
  <r>
    <x v="335"/>
    <x v="3"/>
    <x v="199"/>
    <x v="231"/>
    <x v="262"/>
    <x v="262"/>
    <x v="100"/>
    <x v="2"/>
    <x v="0"/>
    <x v="2"/>
    <x v="67"/>
    <x v="380"/>
    <x v="0"/>
    <x v="5"/>
    <x v="31"/>
    <x v="853"/>
    <x v="0"/>
    <x v="510"/>
  </r>
  <r>
    <x v="325"/>
    <x v="2"/>
    <x v="486"/>
    <x v="487"/>
    <x v="182"/>
    <x v="182"/>
    <x v="522"/>
    <x v="2"/>
    <x v="2"/>
    <x v="3"/>
    <x v="33"/>
    <x v="379"/>
    <x v="0"/>
    <x v="10"/>
    <x v="35"/>
    <x v="670"/>
    <x v="2"/>
    <x v="432"/>
  </r>
  <r>
    <x v="642"/>
    <x v="5"/>
    <x v="792"/>
    <x v="720"/>
    <x v="136"/>
    <x v="136"/>
    <x v="204"/>
    <x v="2"/>
    <x v="1"/>
    <x v="1"/>
    <x v="18"/>
    <x v="378"/>
    <x v="0"/>
    <x v="3"/>
    <x v="12"/>
    <x v="434"/>
    <x v="0"/>
    <x v="379"/>
  </r>
  <r>
    <x v="19"/>
    <x v="4"/>
    <x v="668"/>
    <x v="718"/>
    <x v="137"/>
    <x v="137"/>
    <x v="470"/>
    <x v="2"/>
    <x v="1"/>
    <x v="3"/>
    <x v="44"/>
    <x v="377"/>
    <x v="0"/>
    <x v="7"/>
    <x v="26"/>
    <x v="981"/>
    <x v="0"/>
    <x v="582"/>
  </r>
  <r>
    <x v="686"/>
    <x v="5"/>
    <x v="530"/>
    <x v="504"/>
    <x v="174"/>
    <x v="174"/>
    <x v="57"/>
    <x v="2"/>
    <x v="0"/>
    <x v="0"/>
    <x v="11"/>
    <x v="376"/>
    <x v="0"/>
    <x v="2"/>
    <x v="10"/>
    <x v="61"/>
    <x v="0"/>
    <x v="180"/>
  </r>
  <r>
    <x v="496"/>
    <x v="1"/>
    <x v="368"/>
    <x v="265"/>
    <x v="247"/>
    <x v="247"/>
    <x v="456"/>
    <x v="2"/>
    <x v="1"/>
    <x v="2"/>
    <x v="50"/>
    <x v="375"/>
    <x v="0"/>
    <x v="10"/>
    <x v="34"/>
    <x v="722"/>
    <x v="0"/>
    <x v="501"/>
  </r>
  <r>
    <x v="679"/>
    <x v="3"/>
    <x v="870"/>
    <x v="916"/>
    <x v="103"/>
    <x v="103"/>
    <x v="66"/>
    <x v="2"/>
    <x v="0"/>
    <x v="1"/>
    <x v="13"/>
    <x v="374"/>
    <x v="0"/>
    <x v="2"/>
    <x v="9"/>
    <x v="385"/>
    <x v="0"/>
    <x v="333"/>
  </r>
  <r>
    <x v="1124"/>
    <x v="0"/>
    <x v="784"/>
    <x v="698"/>
    <x v="139"/>
    <x v="139"/>
    <x v="405"/>
    <x v="2"/>
    <x v="1"/>
    <x v="1"/>
    <x v="30"/>
    <x v="373"/>
    <x v="0"/>
    <x v="5"/>
    <x v="14"/>
    <x v="786"/>
    <x v="0"/>
    <x v="515"/>
  </r>
  <r>
    <x v="911"/>
    <x v="3"/>
    <x v="662"/>
    <x v="763"/>
    <x v="126"/>
    <x v="126"/>
    <x v="203"/>
    <x v="2"/>
    <x v="1"/>
    <x v="0"/>
    <x v="25"/>
    <x v="372"/>
    <x v="0"/>
    <x v="2"/>
    <x v="7"/>
    <x v="732"/>
    <x v="0"/>
    <x v="415"/>
  </r>
  <r>
    <x v="659"/>
    <x v="0"/>
    <x v="19"/>
    <x v="11"/>
    <x v="453"/>
    <x v="453"/>
    <x v="95"/>
    <x v="2"/>
    <x v="0"/>
    <x v="1"/>
    <x v="43"/>
    <x v="371"/>
    <x v="0"/>
    <x v="8"/>
    <x v="50"/>
    <x v="95"/>
    <x v="2"/>
    <x v="226"/>
  </r>
  <r>
    <x v="1024"/>
    <x v="4"/>
    <x v="771"/>
    <x v="665"/>
    <x v="142"/>
    <x v="142"/>
    <x v="75"/>
    <x v="2"/>
    <x v="0"/>
    <x v="1"/>
    <x v="9"/>
    <x v="370"/>
    <x v="0"/>
    <x v="2"/>
    <x v="11"/>
    <x v="67"/>
    <x v="2"/>
    <x v="208"/>
  </r>
  <r>
    <x v="469"/>
    <x v="0"/>
    <x v="22"/>
    <x v="12"/>
    <x v="449"/>
    <x v="449"/>
    <x v="235"/>
    <x v="2"/>
    <x v="1"/>
    <x v="2"/>
    <x v="92"/>
    <x v="369"/>
    <x v="0"/>
    <x v="14"/>
    <x v="69"/>
    <x v="545"/>
    <x v="0"/>
    <x v="411"/>
  </r>
  <r>
    <x v="1129"/>
    <x v="4"/>
    <x v="970"/>
    <x v="1019"/>
    <x v="86"/>
    <x v="86"/>
    <x v="66"/>
    <x v="2"/>
    <x v="0"/>
    <x v="0"/>
    <x v="10"/>
    <x v="368"/>
    <x v="0"/>
    <x v="1"/>
    <x v="4"/>
    <x v="352"/>
    <x v="0"/>
    <x v="298"/>
  </r>
  <r>
    <x v="302"/>
    <x v="2"/>
    <x v="451"/>
    <x v="491"/>
    <x v="172"/>
    <x v="172"/>
    <x v="218"/>
    <x v="2"/>
    <x v="1"/>
    <x v="1"/>
    <x v="13"/>
    <x v="367"/>
    <x v="0"/>
    <x v="4"/>
    <x v="16"/>
    <x v="110"/>
    <x v="2"/>
    <x v="195"/>
  </r>
  <r>
    <x v="930"/>
    <x v="3"/>
    <x v="787"/>
    <x v="885"/>
    <x v="104"/>
    <x v="104"/>
    <x v="286"/>
    <x v="2"/>
    <x v="1"/>
    <x v="2"/>
    <x v="11"/>
    <x v="366"/>
    <x v="0"/>
    <x v="3"/>
    <x v="12"/>
    <x v="272"/>
    <x v="2"/>
    <x v="269"/>
  </r>
  <r>
    <x v="886"/>
    <x v="1"/>
    <x v="127"/>
    <x v="144"/>
    <x v="275"/>
    <x v="275"/>
    <x v="185"/>
    <x v="2"/>
    <x v="1"/>
    <x v="1"/>
    <x v="31"/>
    <x v="365"/>
    <x v="0"/>
    <x v="6"/>
    <x v="27"/>
    <x v="247"/>
    <x v="0"/>
    <x v="273"/>
  </r>
  <r>
    <x v="780"/>
    <x v="5"/>
    <x v="1028"/>
    <x v="1098"/>
    <x v="68"/>
    <x v="68"/>
    <x v="118"/>
    <x v="2"/>
    <x v="0"/>
    <x v="2"/>
    <x v="16"/>
    <x v="364"/>
    <x v="0"/>
    <x v="2"/>
    <x v="8"/>
    <x v="862"/>
    <x v="0"/>
    <x v="447"/>
  </r>
  <r>
    <x v="491"/>
    <x v="5"/>
    <x v="41"/>
    <x v="25"/>
    <x v="381"/>
    <x v="381"/>
    <x v="222"/>
    <x v="2"/>
    <x v="1"/>
    <x v="1"/>
    <x v="75"/>
    <x v="363"/>
    <x v="0"/>
    <x v="10"/>
    <x v="43"/>
    <x v="573"/>
    <x v="0"/>
    <x v="391"/>
  </r>
  <r>
    <x v="736"/>
    <x v="1"/>
    <x v="427"/>
    <x v="453"/>
    <x v="178"/>
    <x v="178"/>
    <x v="357"/>
    <x v="2"/>
    <x v="1"/>
    <x v="1"/>
    <x v="67"/>
    <x v="362"/>
    <x v="0"/>
    <x v="5"/>
    <x v="17"/>
    <x v="1047"/>
    <x v="1"/>
    <x v="612"/>
  </r>
  <r>
    <x v="1065"/>
    <x v="5"/>
    <x v="449"/>
    <x v="530"/>
    <x v="158"/>
    <x v="158"/>
    <x v="154"/>
    <x v="2"/>
    <x v="0"/>
    <x v="1"/>
    <x v="21"/>
    <x v="361"/>
    <x v="0"/>
    <x v="3"/>
    <x v="14"/>
    <x v="430"/>
    <x v="0"/>
    <x v="303"/>
  </r>
  <r>
    <x v="213"/>
    <x v="2"/>
    <x v="557"/>
    <x v="674"/>
    <x v="135"/>
    <x v="135"/>
    <x v="44"/>
    <x v="2"/>
    <x v="0"/>
    <x v="2"/>
    <x v="13"/>
    <x v="360"/>
    <x v="0"/>
    <x v="2"/>
    <x v="14"/>
    <x v="213"/>
    <x v="2"/>
    <x v="233"/>
  </r>
  <r>
    <x v="13"/>
    <x v="5"/>
    <x v="1100"/>
    <x v="1141"/>
    <x v="56"/>
    <x v="56"/>
    <x v="71"/>
    <x v="2"/>
    <x v="0"/>
    <x v="0"/>
    <x v="10"/>
    <x v="359"/>
    <x v="0"/>
    <x v="1"/>
    <x v="3"/>
    <x v="691"/>
    <x v="0"/>
    <x v="378"/>
  </r>
  <r>
    <x v="339"/>
    <x v="4"/>
    <x v="160"/>
    <x v="132"/>
    <x v="277"/>
    <x v="277"/>
    <x v="210"/>
    <x v="2"/>
    <x v="1"/>
    <x v="3"/>
    <x v="89"/>
    <x v="358"/>
    <x v="0"/>
    <x v="9"/>
    <x v="52"/>
    <x v="940"/>
    <x v="0"/>
    <x v="562"/>
  </r>
  <r>
    <x v="752"/>
    <x v="1"/>
    <x v="813"/>
    <x v="824"/>
    <x v="109"/>
    <x v="109"/>
    <x v="119"/>
    <x v="2"/>
    <x v="0"/>
    <x v="2"/>
    <x v="19"/>
    <x v="357"/>
    <x v="0"/>
    <x v="2"/>
    <x v="12"/>
    <x v="644"/>
    <x v="0"/>
    <x v="395"/>
  </r>
  <r>
    <x v="1064"/>
    <x v="3"/>
    <x v="1108"/>
    <x v="1150"/>
    <x v="52"/>
    <x v="52"/>
    <x v="47"/>
    <x v="2"/>
    <x v="0"/>
    <x v="1"/>
    <x v="9"/>
    <x v="356"/>
    <x v="0"/>
    <x v="1"/>
    <x v="4"/>
    <x v="667"/>
    <x v="0"/>
    <x v="364"/>
  </r>
  <r>
    <x v="6"/>
    <x v="4"/>
    <x v="329"/>
    <x v="312"/>
    <x v="215"/>
    <x v="215"/>
    <x v="278"/>
    <x v="2"/>
    <x v="1"/>
    <x v="2"/>
    <x v="78"/>
    <x v="355"/>
    <x v="0"/>
    <x v="6"/>
    <x v="26"/>
    <x v="1028"/>
    <x v="0"/>
    <x v="611"/>
  </r>
  <r>
    <x v="299"/>
    <x v="1"/>
    <x v="436"/>
    <x v="444"/>
    <x v="175"/>
    <x v="175"/>
    <x v="394"/>
    <x v="2"/>
    <x v="1"/>
    <x v="2"/>
    <x v="51"/>
    <x v="354"/>
    <x v="0"/>
    <x v="7"/>
    <x v="23"/>
    <x v="935"/>
    <x v="0"/>
    <x v="531"/>
  </r>
  <r>
    <x v="1157"/>
    <x v="4"/>
    <x v="20"/>
    <x v="36"/>
    <x v="351"/>
    <x v="351"/>
    <x v="93"/>
    <x v="2"/>
    <x v="0"/>
    <x v="0"/>
    <x v="43"/>
    <x v="353"/>
    <x v="0"/>
    <x v="5"/>
    <x v="25"/>
    <x v="214"/>
    <x v="0"/>
    <x v="227"/>
  </r>
  <r>
    <x v="329"/>
    <x v="2"/>
    <x v="232"/>
    <x v="243"/>
    <x v="237"/>
    <x v="237"/>
    <x v="69"/>
    <x v="2"/>
    <x v="0"/>
    <x v="3"/>
    <x v="61"/>
    <x v="352"/>
    <x v="0"/>
    <x v="5"/>
    <x v="39"/>
    <x v="875"/>
    <x v="0"/>
    <x v="494"/>
  </r>
  <r>
    <x v="324"/>
    <x v="4"/>
    <x v="743"/>
    <x v="767"/>
    <x v="114"/>
    <x v="114"/>
    <x v="292"/>
    <x v="2"/>
    <x v="1"/>
    <x v="0"/>
    <x v="14"/>
    <x v="351"/>
    <x v="0"/>
    <x v="2"/>
    <x v="7"/>
    <x v="368"/>
    <x v="0"/>
    <x v="301"/>
  </r>
  <r>
    <x v="310"/>
    <x v="4"/>
    <x v="272"/>
    <x v="206"/>
    <x v="241"/>
    <x v="241"/>
    <x v="193"/>
    <x v="2"/>
    <x v="1"/>
    <x v="2"/>
    <x v="31"/>
    <x v="350"/>
    <x v="0"/>
    <x v="6"/>
    <x v="29"/>
    <x v="363"/>
    <x v="0"/>
    <x v="341"/>
  </r>
  <r>
    <x v="638"/>
    <x v="1"/>
    <x v="977"/>
    <x v="1007"/>
    <x v="79"/>
    <x v="79"/>
    <x v="137"/>
    <x v="2"/>
    <x v="0"/>
    <x v="0"/>
    <x v="12"/>
    <x v="349"/>
    <x v="0"/>
    <x v="1"/>
    <x v="4"/>
    <x v="551"/>
    <x v="0"/>
    <x v="356"/>
  </r>
  <r>
    <x v="781"/>
    <x v="2"/>
    <x v="279"/>
    <x v="246"/>
    <x v="231"/>
    <x v="231"/>
    <x v="401"/>
    <x v="2"/>
    <x v="1"/>
    <x v="2"/>
    <x v="52"/>
    <x v="348"/>
    <x v="0"/>
    <x v="9"/>
    <x v="30"/>
    <x v="798"/>
    <x v="0"/>
    <x v="465"/>
  </r>
  <r>
    <x v="408"/>
    <x v="5"/>
    <x v="44"/>
    <x v="55"/>
    <x v="319"/>
    <x v="319"/>
    <x v="179"/>
    <x v="2"/>
    <x v="1"/>
    <x v="2"/>
    <x v="57"/>
    <x v="347"/>
    <x v="0"/>
    <x v="8"/>
    <x v="43"/>
    <x v="532"/>
    <x v="0"/>
    <x v="337"/>
  </r>
  <r>
    <x v="798"/>
    <x v="5"/>
    <x v="758"/>
    <x v="659"/>
    <x v="128"/>
    <x v="128"/>
    <x v="425"/>
    <x v="2"/>
    <x v="1"/>
    <x v="0"/>
    <x v="21"/>
    <x v="346"/>
    <x v="0"/>
    <x v="4"/>
    <x v="9"/>
    <x v="600"/>
    <x v="0"/>
    <x v="405"/>
  </r>
  <r>
    <x v="443"/>
    <x v="4"/>
    <x v="522"/>
    <x v="477"/>
    <x v="161"/>
    <x v="161"/>
    <x v="18"/>
    <x v="2"/>
    <x v="0"/>
    <x v="0"/>
    <x v="5"/>
    <x v="345"/>
    <x v="0"/>
    <x v="2"/>
    <x v="9"/>
    <x v="1"/>
    <x v="2"/>
    <x v="78"/>
  </r>
  <r>
    <x v="93"/>
    <x v="3"/>
    <x v="531"/>
    <x v="622"/>
    <x v="132"/>
    <x v="132"/>
    <x v="424"/>
    <x v="2"/>
    <x v="1"/>
    <x v="0"/>
    <x v="11"/>
    <x v="344"/>
    <x v="0"/>
    <x v="4"/>
    <x v="10"/>
    <x v="158"/>
    <x v="0"/>
    <x v="181"/>
  </r>
  <r>
    <x v="826"/>
    <x v="2"/>
    <x v="731"/>
    <x v="840"/>
    <x v="100"/>
    <x v="100"/>
    <x v="247"/>
    <x v="2"/>
    <x v="1"/>
    <x v="0"/>
    <x v="6"/>
    <x v="343"/>
    <x v="0"/>
    <x v="2"/>
    <x v="6"/>
    <x v="56"/>
    <x v="2"/>
    <x v="129"/>
  </r>
  <r>
    <x v="634"/>
    <x v="1"/>
    <x v="504"/>
    <x v="512"/>
    <x v="151"/>
    <x v="151"/>
    <x v="59"/>
    <x v="2"/>
    <x v="0"/>
    <x v="0"/>
    <x v="10"/>
    <x v="342"/>
    <x v="0"/>
    <x v="2"/>
    <x v="8"/>
    <x v="79"/>
    <x v="0"/>
    <x v="161"/>
  </r>
  <r>
    <x v="192"/>
    <x v="5"/>
    <x v="791"/>
    <x v="778"/>
    <x v="107"/>
    <x v="107"/>
    <x v="424"/>
    <x v="2"/>
    <x v="1"/>
    <x v="2"/>
    <x v="13"/>
    <x v="341"/>
    <x v="0"/>
    <x v="4"/>
    <x v="13"/>
    <x v="359"/>
    <x v="2"/>
    <x v="297"/>
  </r>
  <r>
    <x v="1036"/>
    <x v="0"/>
    <x v="253"/>
    <x v="278"/>
    <x v="208"/>
    <x v="208"/>
    <x v="35"/>
    <x v="2"/>
    <x v="0"/>
    <x v="2"/>
    <x v="30"/>
    <x v="340"/>
    <x v="0"/>
    <x v="3"/>
    <x v="22"/>
    <x v="478"/>
    <x v="0"/>
    <x v="313"/>
  </r>
  <r>
    <x v="52"/>
    <x v="2"/>
    <x v="503"/>
    <x v="600"/>
    <x v="130"/>
    <x v="130"/>
    <x v="190"/>
    <x v="2"/>
    <x v="1"/>
    <x v="0"/>
    <x v="14"/>
    <x v="339"/>
    <x v="0"/>
    <x v="2"/>
    <x v="8"/>
    <x v="279"/>
    <x v="0"/>
    <x v="229"/>
  </r>
  <r>
    <x v="55"/>
    <x v="4"/>
    <x v="914"/>
    <x v="799"/>
    <x v="102"/>
    <x v="102"/>
    <x v="195"/>
    <x v="2"/>
    <x v="1"/>
    <x v="2"/>
    <x v="13"/>
    <x v="338"/>
    <x v="0"/>
    <x v="3"/>
    <x v="12"/>
    <x v="393"/>
    <x v="0"/>
    <x v="352"/>
  </r>
  <r>
    <x v="437"/>
    <x v="2"/>
    <x v="878"/>
    <x v="913"/>
    <x v="88"/>
    <x v="88"/>
    <x v="102"/>
    <x v="2"/>
    <x v="0"/>
    <x v="2"/>
    <x v="18"/>
    <x v="337"/>
    <x v="0"/>
    <x v="2"/>
    <x v="9"/>
    <x v="764"/>
    <x v="0"/>
    <x v="403"/>
  </r>
  <r>
    <x v="684"/>
    <x v="1"/>
    <x v="470"/>
    <x v="506"/>
    <x v="147"/>
    <x v="147"/>
    <x v="283"/>
    <x v="2"/>
    <x v="1"/>
    <x v="1"/>
    <x v="12"/>
    <x v="336"/>
    <x v="0"/>
    <x v="4"/>
    <x v="14"/>
    <x v="146"/>
    <x v="2"/>
    <x v="183"/>
  </r>
  <r>
    <x v="14"/>
    <x v="0"/>
    <x v="215"/>
    <x v="240"/>
    <x v="220"/>
    <x v="220"/>
    <x v="198"/>
    <x v="2"/>
    <x v="1"/>
    <x v="2"/>
    <x v="45"/>
    <x v="335"/>
    <x v="0"/>
    <x v="5"/>
    <x v="25"/>
    <x v="737"/>
    <x v="0"/>
    <x v="398"/>
  </r>
  <r>
    <x v="519"/>
    <x v="0"/>
    <x v="103"/>
    <x v="138"/>
    <x v="256"/>
    <x v="256"/>
    <x v="70"/>
    <x v="2"/>
    <x v="0"/>
    <x v="2"/>
    <x v="106"/>
    <x v="334"/>
    <x v="0"/>
    <x v="4"/>
    <x v="29"/>
    <x v="1060"/>
    <x v="1"/>
    <x v="560"/>
  </r>
  <r>
    <x v="1127"/>
    <x v="3"/>
    <x v="640"/>
    <x v="702"/>
    <x v="115"/>
    <x v="115"/>
    <x v="211"/>
    <x v="2"/>
    <x v="1"/>
    <x v="0"/>
    <x v="39"/>
    <x v="333"/>
    <x v="0"/>
    <x v="2"/>
    <x v="7"/>
    <x v="1007"/>
    <x v="0"/>
    <x v="536"/>
  </r>
  <r>
    <x v="663"/>
    <x v="4"/>
    <x v="971"/>
    <x v="872"/>
    <x v="92"/>
    <x v="92"/>
    <x v="188"/>
    <x v="2"/>
    <x v="1"/>
    <x v="0"/>
    <x v="6"/>
    <x v="332"/>
    <x v="0"/>
    <x v="2"/>
    <x v="6"/>
    <x v="81"/>
    <x v="2"/>
    <x v="186"/>
  </r>
  <r>
    <x v="495"/>
    <x v="3"/>
    <x v="720"/>
    <x v="646"/>
    <x v="122"/>
    <x v="122"/>
    <x v="454"/>
    <x v="2"/>
    <x v="1"/>
    <x v="3"/>
    <x v="29"/>
    <x v="331"/>
    <x v="0"/>
    <x v="6"/>
    <x v="22"/>
    <x v="844"/>
    <x v="0"/>
    <x v="480"/>
  </r>
  <r>
    <x v="32"/>
    <x v="1"/>
    <x v="321"/>
    <x v="353"/>
    <x v="181"/>
    <x v="181"/>
    <x v="481"/>
    <x v="2"/>
    <x v="2"/>
    <x v="3"/>
    <x v="32"/>
    <x v="330"/>
    <x v="0"/>
    <x v="9"/>
    <x v="34"/>
    <x v="653"/>
    <x v="2"/>
    <x v="360"/>
  </r>
  <r>
    <x v="910"/>
    <x v="1"/>
    <x v="798"/>
    <x v="771"/>
    <x v="104"/>
    <x v="104"/>
    <x v="230"/>
    <x v="2"/>
    <x v="1"/>
    <x v="1"/>
    <x v="14"/>
    <x v="329"/>
    <x v="0"/>
    <x v="2"/>
    <x v="9"/>
    <x v="450"/>
    <x v="0"/>
    <x v="325"/>
  </r>
  <r>
    <x v="41"/>
    <x v="3"/>
    <x v="606"/>
    <x v="699"/>
    <x v="114"/>
    <x v="114"/>
    <x v="66"/>
    <x v="2"/>
    <x v="0"/>
    <x v="0"/>
    <x v="8"/>
    <x v="328"/>
    <x v="0"/>
    <x v="2"/>
    <x v="7"/>
    <x v="100"/>
    <x v="0"/>
    <x v="145"/>
  </r>
  <r>
    <x v="230"/>
    <x v="3"/>
    <x v="276"/>
    <x v="263"/>
    <x v="207"/>
    <x v="207"/>
    <x v="210"/>
    <x v="2"/>
    <x v="1"/>
    <x v="1"/>
    <x v="16"/>
    <x v="327"/>
    <x v="0"/>
    <x v="4"/>
    <x v="18"/>
    <x v="116"/>
    <x v="2"/>
    <x v="178"/>
  </r>
  <r>
    <x v="228"/>
    <x v="4"/>
    <x v="545"/>
    <x v="433"/>
    <x v="159"/>
    <x v="159"/>
    <x v="141"/>
    <x v="2"/>
    <x v="0"/>
    <x v="0"/>
    <x v="19"/>
    <x v="326"/>
    <x v="0"/>
    <x v="3"/>
    <x v="10"/>
    <x v="347"/>
    <x v="0"/>
    <x v="319"/>
  </r>
  <r>
    <x v="235"/>
    <x v="5"/>
    <x v="264"/>
    <x v="274"/>
    <x v="201"/>
    <x v="201"/>
    <x v="31"/>
    <x v="2"/>
    <x v="0"/>
    <x v="0"/>
    <x v="17"/>
    <x v="325"/>
    <x v="0"/>
    <x v="2"/>
    <x v="11"/>
    <x v="150"/>
    <x v="0"/>
    <x v="188"/>
  </r>
  <r>
    <x v="305"/>
    <x v="3"/>
    <x v="31"/>
    <x v="23"/>
    <x v="334"/>
    <x v="334"/>
    <x v="144"/>
    <x v="2"/>
    <x v="0"/>
    <x v="1"/>
    <x v="140"/>
    <x v="324"/>
    <x v="0"/>
    <x v="7"/>
    <x v="36"/>
    <x v="1018"/>
    <x v="0"/>
    <x v="556"/>
  </r>
  <r>
    <x v="957"/>
    <x v="3"/>
    <x v="301"/>
    <x v="208"/>
    <x v="225"/>
    <x v="225"/>
    <x v="429"/>
    <x v="2"/>
    <x v="1"/>
    <x v="1"/>
    <x v="63"/>
    <x v="323"/>
    <x v="0"/>
    <x v="8"/>
    <x v="24"/>
    <x v="928"/>
    <x v="0"/>
    <x v="534"/>
  </r>
  <r>
    <x v="902"/>
    <x v="1"/>
    <x v="592"/>
    <x v="567"/>
    <x v="131"/>
    <x v="131"/>
    <x v="311"/>
    <x v="2"/>
    <x v="1"/>
    <x v="1"/>
    <x v="26"/>
    <x v="322"/>
    <x v="0"/>
    <x v="3"/>
    <x v="12"/>
    <x v="733"/>
    <x v="0"/>
    <x v="404"/>
  </r>
  <r>
    <x v="391"/>
    <x v="1"/>
    <x v="289"/>
    <x v="271"/>
    <x v="203"/>
    <x v="203"/>
    <x v="201"/>
    <x v="2"/>
    <x v="1"/>
    <x v="3"/>
    <x v="32"/>
    <x v="321"/>
    <x v="0"/>
    <x v="6"/>
    <x v="34"/>
    <x v="550"/>
    <x v="2"/>
    <x v="354"/>
  </r>
  <r>
    <x v="62"/>
    <x v="3"/>
    <x v="144"/>
    <x v="186"/>
    <x v="231"/>
    <x v="231"/>
    <x v="205"/>
    <x v="2"/>
    <x v="1"/>
    <x v="2"/>
    <x v="45"/>
    <x v="320"/>
    <x v="0"/>
    <x v="5"/>
    <x v="26"/>
    <x v="712"/>
    <x v="0"/>
    <x v="366"/>
  </r>
  <r>
    <x v="261"/>
    <x v="3"/>
    <x v="885"/>
    <x v="923"/>
    <x v="84"/>
    <x v="84"/>
    <x v="86"/>
    <x v="2"/>
    <x v="0"/>
    <x v="3"/>
    <x v="20"/>
    <x v="319"/>
    <x v="0"/>
    <x v="2"/>
    <x v="13"/>
    <x v="859"/>
    <x v="0"/>
    <x v="437"/>
  </r>
  <r>
    <x v="187"/>
    <x v="5"/>
    <x v="314"/>
    <x v="350"/>
    <x v="176"/>
    <x v="176"/>
    <x v="162"/>
    <x v="2"/>
    <x v="0"/>
    <x v="0"/>
    <x v="21"/>
    <x v="318"/>
    <x v="0"/>
    <x v="3"/>
    <x v="11"/>
    <x v="330"/>
    <x v="0"/>
    <x v="262"/>
  </r>
  <r>
    <x v="172"/>
    <x v="0"/>
    <x v="342"/>
    <x v="369"/>
    <x v="170"/>
    <x v="170"/>
    <x v="243"/>
    <x v="2"/>
    <x v="1"/>
    <x v="1"/>
    <x v="28"/>
    <x v="317"/>
    <x v="0"/>
    <x v="4"/>
    <x v="16"/>
    <x v="589"/>
    <x v="0"/>
    <x v="346"/>
  </r>
  <r>
    <x v="883"/>
    <x v="0"/>
    <x v="510"/>
    <x v="645"/>
    <x v="119"/>
    <x v="119"/>
    <x v="163"/>
    <x v="2"/>
    <x v="0"/>
    <x v="1"/>
    <x v="19"/>
    <x v="316"/>
    <x v="0"/>
    <x v="2"/>
    <x v="10"/>
    <x v="591"/>
    <x v="0"/>
    <x v="300"/>
  </r>
  <r>
    <x v="274"/>
    <x v="2"/>
    <x v="337"/>
    <x v="372"/>
    <x v="169"/>
    <x v="169"/>
    <x v="176"/>
    <x v="2"/>
    <x v="1"/>
    <x v="2"/>
    <x v="10"/>
    <x v="315"/>
    <x v="0"/>
    <x v="4"/>
    <x v="19"/>
    <x v="49"/>
    <x v="2"/>
    <x v="120"/>
  </r>
  <r>
    <x v="287"/>
    <x v="4"/>
    <x v="928"/>
    <x v="869"/>
    <x v="89"/>
    <x v="89"/>
    <x v="505"/>
    <x v="2"/>
    <x v="2"/>
    <x v="1"/>
    <x v="22"/>
    <x v="314"/>
    <x v="0"/>
    <x v="4"/>
    <x v="10"/>
    <x v="876"/>
    <x v="0"/>
    <x v="482"/>
  </r>
  <r>
    <x v="764"/>
    <x v="0"/>
    <x v="631"/>
    <x v="747"/>
    <x v="104"/>
    <x v="104"/>
    <x v="236"/>
    <x v="2"/>
    <x v="1"/>
    <x v="2"/>
    <x v="16"/>
    <x v="313"/>
    <x v="0"/>
    <x v="3"/>
    <x v="12"/>
    <x v="553"/>
    <x v="0"/>
    <x v="296"/>
  </r>
  <r>
    <x v="445"/>
    <x v="0"/>
    <x v="685"/>
    <x v="589"/>
    <x v="124"/>
    <x v="124"/>
    <x v="190"/>
    <x v="2"/>
    <x v="1"/>
    <x v="2"/>
    <x v="16"/>
    <x v="312"/>
    <x v="0"/>
    <x v="3"/>
    <x v="14"/>
    <x v="409"/>
    <x v="0"/>
    <x v="316"/>
  </r>
  <r>
    <x v="806"/>
    <x v="1"/>
    <x v="300"/>
    <x v="251"/>
    <x v="203"/>
    <x v="203"/>
    <x v="509"/>
    <x v="2"/>
    <x v="2"/>
    <x v="1"/>
    <x v="22"/>
    <x v="311"/>
    <x v="0"/>
    <x v="8"/>
    <x v="22"/>
    <x v="269"/>
    <x v="2"/>
    <x v="271"/>
  </r>
  <r>
    <x v="118"/>
    <x v="2"/>
    <x v="245"/>
    <x v="307"/>
    <x v="185"/>
    <x v="185"/>
    <x v="514"/>
    <x v="2"/>
    <x v="2"/>
    <x v="2"/>
    <x v="84"/>
    <x v="310"/>
    <x v="0"/>
    <x v="8"/>
    <x v="25"/>
    <x v="1086"/>
    <x v="1"/>
    <x v="592"/>
  </r>
  <r>
    <x v="583"/>
    <x v="3"/>
    <x v="801"/>
    <x v="728"/>
    <x v="104"/>
    <x v="104"/>
    <x v="92"/>
    <x v="2"/>
    <x v="0"/>
    <x v="1"/>
    <x v="9"/>
    <x v="309"/>
    <x v="0"/>
    <x v="2"/>
    <x v="9"/>
    <x v="171"/>
    <x v="2"/>
    <x v="214"/>
  </r>
  <r>
    <x v="1045"/>
    <x v="3"/>
    <x v="1032"/>
    <x v="1033"/>
    <x v="67"/>
    <x v="67"/>
    <x v="138"/>
    <x v="2"/>
    <x v="0"/>
    <x v="2"/>
    <x v="7"/>
    <x v="308"/>
    <x v="0"/>
    <x v="2"/>
    <x v="7"/>
    <x v="283"/>
    <x v="2"/>
    <x v="255"/>
  </r>
  <r>
    <x v="428"/>
    <x v="1"/>
    <x v="445"/>
    <x v="450"/>
    <x v="149"/>
    <x v="149"/>
    <x v="8"/>
    <x v="2"/>
    <x v="0"/>
    <x v="3"/>
    <x v="12"/>
    <x v="307"/>
    <x v="0"/>
    <x v="2"/>
    <x v="22"/>
    <x v="142"/>
    <x v="2"/>
    <x v="173"/>
  </r>
  <r>
    <x v="897"/>
    <x v="5"/>
    <x v="672"/>
    <x v="773"/>
    <x v="97"/>
    <x v="97"/>
    <x v="276"/>
    <x v="2"/>
    <x v="1"/>
    <x v="0"/>
    <x v="9"/>
    <x v="306"/>
    <x v="0"/>
    <x v="2"/>
    <x v="6"/>
    <x v="191"/>
    <x v="0"/>
    <x v="177"/>
  </r>
  <r>
    <x v="575"/>
    <x v="0"/>
    <x v="362"/>
    <x v="318"/>
    <x v="177"/>
    <x v="177"/>
    <x v="339"/>
    <x v="2"/>
    <x v="1"/>
    <x v="3"/>
    <x v="65"/>
    <x v="305"/>
    <x v="0"/>
    <x v="7"/>
    <x v="32"/>
    <x v="1036"/>
    <x v="0"/>
    <x v="574"/>
  </r>
  <r>
    <x v="1096"/>
    <x v="5"/>
    <x v="25"/>
    <x v="44"/>
    <x v="308"/>
    <x v="308"/>
    <x v="65"/>
    <x v="2"/>
    <x v="0"/>
    <x v="1"/>
    <x v="51"/>
    <x v="304"/>
    <x v="0"/>
    <x v="5"/>
    <x v="29"/>
    <x v="493"/>
    <x v="0"/>
    <x v="279"/>
  </r>
  <r>
    <x v="99"/>
    <x v="3"/>
    <x v="457"/>
    <x v="374"/>
    <x v="163"/>
    <x v="163"/>
    <x v="17"/>
    <x v="2"/>
    <x v="0"/>
    <x v="2"/>
    <x v="31"/>
    <x v="303"/>
    <x v="0"/>
    <x v="2"/>
    <x v="17"/>
    <x v="701"/>
    <x v="0"/>
    <x v="401"/>
  </r>
  <r>
    <x v="665"/>
    <x v="3"/>
    <x v="1107"/>
    <x v="1090"/>
    <x v="56"/>
    <x v="56"/>
    <x v="298"/>
    <x v="2"/>
    <x v="1"/>
    <x v="0"/>
    <x v="7"/>
    <x v="302"/>
    <x v="0"/>
    <x v="1"/>
    <x v="3"/>
    <x v="412"/>
    <x v="0"/>
    <x v="299"/>
  </r>
  <r>
    <x v="971"/>
    <x v="4"/>
    <x v="847"/>
    <x v="951"/>
    <x v="75"/>
    <x v="75"/>
    <x v="75"/>
    <x v="2"/>
    <x v="0"/>
    <x v="1"/>
    <x v="14"/>
    <x v="301"/>
    <x v="0"/>
    <x v="1"/>
    <x v="6"/>
    <x v="711"/>
    <x v="0"/>
    <x v="345"/>
  </r>
  <r>
    <x v="545"/>
    <x v="1"/>
    <x v="153"/>
    <x v="244"/>
    <x v="198"/>
    <x v="198"/>
    <x v="78"/>
    <x v="2"/>
    <x v="0"/>
    <x v="1"/>
    <x v="25"/>
    <x v="300"/>
    <x v="0"/>
    <x v="3"/>
    <x v="17"/>
    <x v="374"/>
    <x v="0"/>
    <x v="234"/>
  </r>
  <r>
    <x v="180"/>
    <x v="1"/>
    <x v="810"/>
    <x v="904"/>
    <x v="80"/>
    <x v="80"/>
    <x v="208"/>
    <x v="2"/>
    <x v="1"/>
    <x v="1"/>
    <x v="17"/>
    <x v="299"/>
    <x v="0"/>
    <x v="2"/>
    <x v="7"/>
    <x v="782"/>
    <x v="0"/>
    <x v="369"/>
  </r>
  <r>
    <x v="70"/>
    <x v="4"/>
    <x v="601"/>
    <x v="612"/>
    <x v="115"/>
    <x v="115"/>
    <x v="294"/>
    <x v="2"/>
    <x v="1"/>
    <x v="2"/>
    <x v="26"/>
    <x v="298"/>
    <x v="0"/>
    <x v="3"/>
    <x v="13"/>
    <x v="816"/>
    <x v="0"/>
    <x v="406"/>
  </r>
  <r>
    <x v="68"/>
    <x v="2"/>
    <x v="492"/>
    <x v="503"/>
    <x v="133"/>
    <x v="133"/>
    <x v="67"/>
    <x v="2"/>
    <x v="0"/>
    <x v="3"/>
    <x v="36"/>
    <x v="297"/>
    <x v="0"/>
    <x v="3"/>
    <x v="21"/>
    <x v="916"/>
    <x v="0"/>
    <x v="453"/>
  </r>
  <r>
    <x v="390"/>
    <x v="1"/>
    <x v="358"/>
    <x v="416"/>
    <x v="150"/>
    <x v="150"/>
    <x v="353"/>
    <x v="2"/>
    <x v="1"/>
    <x v="2"/>
    <x v="14"/>
    <x v="296"/>
    <x v="0"/>
    <x v="5"/>
    <x v="18"/>
    <x v="193"/>
    <x v="2"/>
    <x v="176"/>
  </r>
  <r>
    <x v="1021"/>
    <x v="0"/>
    <x v="108"/>
    <x v="103"/>
    <x v="258"/>
    <x v="258"/>
    <x v="12"/>
    <x v="2"/>
    <x v="0"/>
    <x v="1"/>
    <x v="32"/>
    <x v="295"/>
    <x v="0"/>
    <x v="3"/>
    <x v="22"/>
    <x v="326"/>
    <x v="0"/>
    <x v="266"/>
  </r>
  <r>
    <x v="672"/>
    <x v="3"/>
    <x v="628"/>
    <x v="657"/>
    <x v="108"/>
    <x v="108"/>
    <x v="96"/>
    <x v="2"/>
    <x v="0"/>
    <x v="3"/>
    <x v="18"/>
    <x v="294"/>
    <x v="0"/>
    <x v="2"/>
    <x v="16"/>
    <x v="618"/>
    <x v="0"/>
    <x v="336"/>
  </r>
  <r>
    <x v="1095"/>
    <x v="2"/>
    <x v="902"/>
    <x v="935"/>
    <x v="75"/>
    <x v="75"/>
    <x v="249"/>
    <x v="2"/>
    <x v="1"/>
    <x v="2"/>
    <x v="9"/>
    <x v="293"/>
    <x v="0"/>
    <x v="2"/>
    <x v="8"/>
    <x v="361"/>
    <x v="0"/>
    <x v="253"/>
  </r>
  <r>
    <x v="748"/>
    <x v="3"/>
    <x v="406"/>
    <x v="399"/>
    <x v="152"/>
    <x v="152"/>
    <x v="200"/>
    <x v="2"/>
    <x v="1"/>
    <x v="0"/>
    <x v="18"/>
    <x v="292"/>
    <x v="0"/>
    <x v="3"/>
    <x v="10"/>
    <x v="338"/>
    <x v="0"/>
    <x v="257"/>
  </r>
  <r>
    <x v="664"/>
    <x v="5"/>
    <x v="454"/>
    <x v="569"/>
    <x v="120"/>
    <x v="120"/>
    <x v="241"/>
    <x v="2"/>
    <x v="1"/>
    <x v="2"/>
    <x v="14"/>
    <x v="291"/>
    <x v="0"/>
    <x v="3"/>
    <x v="13"/>
    <x v="340"/>
    <x v="0"/>
    <x v="210"/>
  </r>
  <r>
    <x v="547"/>
    <x v="5"/>
    <x v="1088"/>
    <x v="1113"/>
    <x v="49"/>
    <x v="49"/>
    <x v="210"/>
    <x v="2"/>
    <x v="1"/>
    <x v="1"/>
    <x v="7"/>
    <x v="290"/>
    <x v="0"/>
    <x v="1"/>
    <x v="4"/>
    <x v="507"/>
    <x v="0"/>
    <x v="289"/>
  </r>
  <r>
    <x v="451"/>
    <x v="5"/>
    <x v="825"/>
    <x v="950"/>
    <x v="73"/>
    <x v="73"/>
    <x v="451"/>
    <x v="2"/>
    <x v="1"/>
    <x v="1"/>
    <x v="13"/>
    <x v="289"/>
    <x v="0"/>
    <x v="3"/>
    <x v="7"/>
    <x v="688"/>
    <x v="0"/>
    <x v="306"/>
  </r>
  <r>
    <x v="903"/>
    <x v="4"/>
    <x v="370"/>
    <x v="282"/>
    <x v="177"/>
    <x v="177"/>
    <x v="236"/>
    <x v="2"/>
    <x v="1"/>
    <x v="0"/>
    <x v="15"/>
    <x v="288"/>
    <x v="0"/>
    <x v="3"/>
    <x v="11"/>
    <x v="157"/>
    <x v="0"/>
    <x v="200"/>
  </r>
  <r>
    <x v="1091"/>
    <x v="4"/>
    <x v="57"/>
    <x v="43"/>
    <x v="297"/>
    <x v="297"/>
    <x v="191"/>
    <x v="2"/>
    <x v="1"/>
    <x v="3"/>
    <x v="127"/>
    <x v="287"/>
    <x v="0"/>
    <x v="9"/>
    <x v="56"/>
    <x v="1057"/>
    <x v="1"/>
    <x v="571"/>
  </r>
  <r>
    <x v="199"/>
    <x v="0"/>
    <x v="77"/>
    <x v="61"/>
    <x v="273"/>
    <x v="273"/>
    <x v="398"/>
    <x v="2"/>
    <x v="1"/>
    <x v="1"/>
    <x v="140"/>
    <x v="286"/>
    <x v="0"/>
    <x v="9"/>
    <x v="30"/>
    <x v="1097"/>
    <x v="1"/>
    <x v="625"/>
  </r>
  <r>
    <x v="377"/>
    <x v="3"/>
    <x v="4"/>
    <x v="6"/>
    <x v="409"/>
    <x v="409"/>
    <x v="474"/>
    <x v="2"/>
    <x v="1"/>
    <x v="2"/>
    <x v="61"/>
    <x v="285"/>
    <x v="0"/>
    <x v="21"/>
    <x v="69"/>
    <x v="322"/>
    <x v="2"/>
    <x v="238"/>
  </r>
  <r>
    <x v="1189"/>
    <x v="1"/>
    <x v="961"/>
    <x v="902"/>
    <x v="77"/>
    <x v="77"/>
    <x v="233"/>
    <x v="2"/>
    <x v="1"/>
    <x v="0"/>
    <x v="7"/>
    <x v="284"/>
    <x v="0"/>
    <x v="2"/>
    <x v="5"/>
    <x v="191"/>
    <x v="0"/>
    <x v="211"/>
  </r>
  <r>
    <x v="1115"/>
    <x v="0"/>
    <x v="10"/>
    <x v="15"/>
    <x v="337"/>
    <x v="337"/>
    <x v="67"/>
    <x v="2"/>
    <x v="0"/>
    <x v="0"/>
    <x v="61"/>
    <x v="283"/>
    <x v="0"/>
    <x v="4"/>
    <x v="23"/>
    <x v="517"/>
    <x v="0"/>
    <x v="278"/>
  </r>
  <r>
    <x v="263"/>
    <x v="5"/>
    <x v="59"/>
    <x v="78"/>
    <x v="265"/>
    <x v="265"/>
    <x v="43"/>
    <x v="2"/>
    <x v="0"/>
    <x v="3"/>
    <x v="61"/>
    <x v="282"/>
    <x v="0"/>
    <x v="5"/>
    <x v="44"/>
    <x v="787"/>
    <x v="0"/>
    <x v="368"/>
  </r>
  <r>
    <x v="907"/>
    <x v="0"/>
    <x v="509"/>
    <x v="436"/>
    <x v="140"/>
    <x v="140"/>
    <x v="386"/>
    <x v="2"/>
    <x v="1"/>
    <x v="1"/>
    <x v="16"/>
    <x v="281"/>
    <x v="0"/>
    <x v="5"/>
    <x v="14"/>
    <x v="311"/>
    <x v="0"/>
    <x v="274"/>
  </r>
  <r>
    <x v="1044"/>
    <x v="2"/>
    <x v="282"/>
    <x v="237"/>
    <x v="190"/>
    <x v="190"/>
    <x v="209"/>
    <x v="2"/>
    <x v="1"/>
    <x v="2"/>
    <x v="44"/>
    <x v="280"/>
    <x v="0"/>
    <x v="5"/>
    <x v="22"/>
    <x v="822"/>
    <x v="0"/>
    <x v="423"/>
  </r>
  <r>
    <x v="847"/>
    <x v="4"/>
    <x v="994"/>
    <x v="909"/>
    <x v="75"/>
    <x v="75"/>
    <x v="161"/>
    <x v="2"/>
    <x v="0"/>
    <x v="2"/>
    <x v="20"/>
    <x v="279"/>
    <x v="0"/>
    <x v="2"/>
    <x v="8"/>
    <x v="914"/>
    <x v="0"/>
    <x v="493"/>
  </r>
  <r>
    <x v="493"/>
    <x v="2"/>
    <x v="228"/>
    <x v="155"/>
    <x v="215"/>
    <x v="215"/>
    <x v="242"/>
    <x v="2"/>
    <x v="1"/>
    <x v="1"/>
    <x v="17"/>
    <x v="278"/>
    <x v="0"/>
    <x v="5"/>
    <x v="20"/>
    <x v="128"/>
    <x v="2"/>
    <x v="171"/>
  </r>
  <r>
    <x v="212"/>
    <x v="1"/>
    <x v="433"/>
    <x v="476"/>
    <x v="132"/>
    <x v="132"/>
    <x v="84"/>
    <x v="2"/>
    <x v="0"/>
    <x v="1"/>
    <x v="15"/>
    <x v="277"/>
    <x v="0"/>
    <x v="2"/>
    <x v="11"/>
    <x v="308"/>
    <x v="0"/>
    <x v="220"/>
  </r>
  <r>
    <x v="241"/>
    <x v="0"/>
    <x v="179"/>
    <x v="223"/>
    <x v="194"/>
    <x v="194"/>
    <x v="28"/>
    <x v="2"/>
    <x v="0"/>
    <x v="0"/>
    <x v="23"/>
    <x v="276"/>
    <x v="0"/>
    <x v="2"/>
    <x v="11"/>
    <x v="329"/>
    <x v="0"/>
    <x v="223"/>
  </r>
  <r>
    <x v="135"/>
    <x v="3"/>
    <x v="822"/>
    <x v="708"/>
    <x v="97"/>
    <x v="97"/>
    <x v="257"/>
    <x v="2"/>
    <x v="1"/>
    <x v="2"/>
    <x v="21"/>
    <x v="275"/>
    <x v="0"/>
    <x v="3"/>
    <x v="11"/>
    <x v="785"/>
    <x v="0"/>
    <x v="426"/>
  </r>
  <r>
    <x v="243"/>
    <x v="2"/>
    <x v="552"/>
    <x v="689"/>
    <x v="99"/>
    <x v="99"/>
    <x v="140"/>
    <x v="2"/>
    <x v="0"/>
    <x v="1"/>
    <x v="18"/>
    <x v="274"/>
    <x v="0"/>
    <x v="2"/>
    <x v="8"/>
    <x v="679"/>
    <x v="0"/>
    <x v="302"/>
  </r>
  <r>
    <x v="430"/>
    <x v="0"/>
    <x v="126"/>
    <x v="173"/>
    <x v="206"/>
    <x v="206"/>
    <x v="58"/>
    <x v="2"/>
    <x v="0"/>
    <x v="2"/>
    <x v="40"/>
    <x v="273"/>
    <x v="0"/>
    <x v="3"/>
    <x v="22"/>
    <x v="705"/>
    <x v="0"/>
    <x v="328"/>
  </r>
  <r>
    <x v="181"/>
    <x v="1"/>
    <x v="997"/>
    <x v="979"/>
    <x v="67"/>
    <x v="67"/>
    <x v="507"/>
    <x v="2"/>
    <x v="2"/>
    <x v="1"/>
    <x v="19"/>
    <x v="272"/>
    <x v="0"/>
    <x v="3"/>
    <x v="7"/>
    <x v="947"/>
    <x v="0"/>
    <x v="477"/>
  </r>
  <r>
    <x v="195"/>
    <x v="1"/>
    <x v="166"/>
    <x v="273"/>
    <x v="173"/>
    <x v="173"/>
    <x v="58"/>
    <x v="2"/>
    <x v="0"/>
    <x v="1"/>
    <x v="45"/>
    <x v="271"/>
    <x v="0"/>
    <x v="2"/>
    <x v="14"/>
    <x v="880"/>
    <x v="0"/>
    <x v="381"/>
  </r>
  <r>
    <x v="184"/>
    <x v="0"/>
    <x v="985"/>
    <x v="990"/>
    <x v="65"/>
    <x v="65"/>
    <x v="475"/>
    <x v="2"/>
    <x v="1"/>
    <x v="1"/>
    <x v="11"/>
    <x v="270"/>
    <x v="0"/>
    <x v="3"/>
    <x v="7"/>
    <x v="652"/>
    <x v="0"/>
    <x v="344"/>
  </r>
  <r>
    <x v="236"/>
    <x v="2"/>
    <x v="274"/>
    <x v="190"/>
    <x v="198"/>
    <x v="198"/>
    <x v="44"/>
    <x v="2"/>
    <x v="0"/>
    <x v="3"/>
    <x v="116"/>
    <x v="269"/>
    <x v="0"/>
    <x v="4"/>
    <x v="32"/>
    <x v="1125"/>
    <x v="1"/>
    <x v="694"/>
  </r>
  <r>
    <x v="91"/>
    <x v="3"/>
    <x v="624"/>
    <x v="488"/>
    <x v="125"/>
    <x v="125"/>
    <x v="350"/>
    <x v="2"/>
    <x v="1"/>
    <x v="0"/>
    <x v="8"/>
    <x v="268"/>
    <x v="0"/>
    <x v="3"/>
    <x v="8"/>
    <x v="68"/>
    <x v="2"/>
    <x v="150"/>
  </r>
  <r>
    <x v="360"/>
    <x v="5"/>
    <x v="67"/>
    <x v="48"/>
    <x v="282"/>
    <x v="282"/>
    <x v="67"/>
    <x v="2"/>
    <x v="0"/>
    <x v="2"/>
    <x v="51"/>
    <x v="267"/>
    <x v="0"/>
    <x v="5"/>
    <x v="34"/>
    <x v="590"/>
    <x v="0"/>
    <x v="338"/>
  </r>
  <r>
    <x v="895"/>
    <x v="0"/>
    <x v="496"/>
    <x v="437"/>
    <x v="135"/>
    <x v="135"/>
    <x v="471"/>
    <x v="2"/>
    <x v="1"/>
    <x v="2"/>
    <x v="28"/>
    <x v="266"/>
    <x v="0"/>
    <x v="6"/>
    <x v="18"/>
    <x v="763"/>
    <x v="0"/>
    <x v="390"/>
  </r>
  <r>
    <x v="229"/>
    <x v="4"/>
    <x v="1075"/>
    <x v="1118"/>
    <x v="45"/>
    <x v="45"/>
    <x v="2"/>
    <x v="2"/>
    <x v="0"/>
    <x v="0"/>
    <x v="5"/>
    <x v="265"/>
    <x v="0"/>
    <x v="1"/>
    <x v="3"/>
    <x v="299"/>
    <x v="0"/>
    <x v="202"/>
  </r>
  <r>
    <x v="750"/>
    <x v="4"/>
    <x v="1010"/>
    <x v="1010"/>
    <x v="60"/>
    <x v="60"/>
    <x v="331"/>
    <x v="2"/>
    <x v="1"/>
    <x v="0"/>
    <x v="7"/>
    <x v="264"/>
    <x v="0"/>
    <x v="2"/>
    <x v="4"/>
    <x v="349"/>
    <x v="0"/>
    <x v="240"/>
  </r>
  <r>
    <x v="645"/>
    <x v="2"/>
    <x v="162"/>
    <x v="222"/>
    <x v="186"/>
    <x v="186"/>
    <x v="190"/>
    <x v="2"/>
    <x v="1"/>
    <x v="1"/>
    <x v="31"/>
    <x v="263"/>
    <x v="0"/>
    <x v="4"/>
    <x v="17"/>
    <x v="613"/>
    <x v="0"/>
    <x v="288"/>
  </r>
  <r>
    <x v="279"/>
    <x v="5"/>
    <x v="170"/>
    <x v="112"/>
    <x v="233"/>
    <x v="233"/>
    <x v="261"/>
    <x v="2"/>
    <x v="1"/>
    <x v="2"/>
    <x v="27"/>
    <x v="262"/>
    <x v="0"/>
    <x v="6"/>
    <x v="28"/>
    <x v="298"/>
    <x v="2"/>
    <x v="267"/>
  </r>
  <r>
    <x v="248"/>
    <x v="5"/>
    <x v="420"/>
    <x v="337"/>
    <x v="152"/>
    <x v="152"/>
    <x v="410"/>
    <x v="2"/>
    <x v="1"/>
    <x v="2"/>
    <x v="24"/>
    <x v="261"/>
    <x v="0"/>
    <x v="6"/>
    <x v="20"/>
    <x v="574"/>
    <x v="0"/>
    <x v="334"/>
  </r>
  <r>
    <x v="560"/>
    <x v="4"/>
    <x v="478"/>
    <x v="518"/>
    <x v="116"/>
    <x v="116"/>
    <x v="126"/>
    <x v="2"/>
    <x v="0"/>
    <x v="1"/>
    <x v="10"/>
    <x v="260"/>
    <x v="0"/>
    <x v="2"/>
    <x v="10"/>
    <x v="170"/>
    <x v="2"/>
    <x v="156"/>
  </r>
  <r>
    <x v="112"/>
    <x v="4"/>
    <x v="156"/>
    <x v="104"/>
    <x v="234"/>
    <x v="234"/>
    <x v="218"/>
    <x v="2"/>
    <x v="1"/>
    <x v="2"/>
    <x v="31"/>
    <x v="259"/>
    <x v="0"/>
    <x v="6"/>
    <x v="28"/>
    <x v="394"/>
    <x v="0"/>
    <x v="287"/>
  </r>
  <r>
    <x v="150"/>
    <x v="0"/>
    <x v="700"/>
    <x v="585"/>
    <x v="104"/>
    <x v="104"/>
    <x v="155"/>
    <x v="2"/>
    <x v="0"/>
    <x v="0"/>
    <x v="24"/>
    <x v="258"/>
    <x v="0"/>
    <x v="2"/>
    <x v="6"/>
    <x v="827"/>
    <x v="0"/>
    <x v="418"/>
  </r>
  <r>
    <x v="1019"/>
    <x v="0"/>
    <x v="256"/>
    <x v="160"/>
    <x v="197"/>
    <x v="197"/>
    <x v="37"/>
    <x v="2"/>
    <x v="0"/>
    <x v="1"/>
    <x v="32"/>
    <x v="257"/>
    <x v="0"/>
    <x v="3"/>
    <x v="16"/>
    <x v="584"/>
    <x v="0"/>
    <x v="339"/>
  </r>
  <r>
    <x v="1183"/>
    <x v="4"/>
    <x v="140"/>
    <x v="236"/>
    <x v="171"/>
    <x v="171"/>
    <x v="259"/>
    <x v="2"/>
    <x v="1"/>
    <x v="0"/>
    <x v="22"/>
    <x v="256"/>
    <x v="0"/>
    <x v="3"/>
    <x v="11"/>
    <x v="379"/>
    <x v="0"/>
    <x v="194"/>
  </r>
  <r>
    <x v="1006"/>
    <x v="0"/>
    <x v="886"/>
    <x v="931"/>
    <x v="66"/>
    <x v="66"/>
    <x v="274"/>
    <x v="2"/>
    <x v="1"/>
    <x v="0"/>
    <x v="6"/>
    <x v="255"/>
    <x v="0"/>
    <x v="2"/>
    <x v="4"/>
    <x v="197"/>
    <x v="0"/>
    <x v="159"/>
  </r>
  <r>
    <x v="1180"/>
    <x v="5"/>
    <x v="365"/>
    <x v="330"/>
    <x v="146"/>
    <x v="146"/>
    <x v="266"/>
    <x v="2"/>
    <x v="1"/>
    <x v="2"/>
    <x v="10"/>
    <x v="254"/>
    <x v="0"/>
    <x v="4"/>
    <x v="17"/>
    <x v="90"/>
    <x v="2"/>
    <x v="128"/>
  </r>
  <r>
    <x v="152"/>
    <x v="4"/>
    <x v="527"/>
    <x v="570"/>
    <x v="101"/>
    <x v="101"/>
    <x v="393"/>
    <x v="2"/>
    <x v="1"/>
    <x v="0"/>
    <x v="29"/>
    <x v="253"/>
    <x v="0"/>
    <x v="3"/>
    <x v="7"/>
    <x v="937"/>
    <x v="0"/>
    <x v="409"/>
  </r>
  <r>
    <x v="675"/>
    <x v="5"/>
    <x v="487"/>
    <x v="545"/>
    <x v="104"/>
    <x v="104"/>
    <x v="435"/>
    <x v="2"/>
    <x v="1"/>
    <x v="1"/>
    <x v="16"/>
    <x v="252"/>
    <x v="0"/>
    <x v="4"/>
    <x v="11"/>
    <x v="553"/>
    <x v="0"/>
    <x v="261"/>
  </r>
  <r>
    <x v="1133"/>
    <x v="2"/>
    <x v="277"/>
    <x v="275"/>
    <x v="157"/>
    <x v="157"/>
    <x v="22"/>
    <x v="2"/>
    <x v="0"/>
    <x v="0"/>
    <x v="20"/>
    <x v="251"/>
    <x v="0"/>
    <x v="2"/>
    <x v="9"/>
    <x v="383"/>
    <x v="0"/>
    <x v="232"/>
  </r>
  <r>
    <x v="368"/>
    <x v="1"/>
    <x v="117"/>
    <x v="165"/>
    <x v="189"/>
    <x v="189"/>
    <x v="160"/>
    <x v="2"/>
    <x v="0"/>
    <x v="0"/>
    <x v="68"/>
    <x v="250"/>
    <x v="0"/>
    <x v="3"/>
    <x v="11"/>
    <x v="1033"/>
    <x v="0"/>
    <x v="448"/>
  </r>
  <r>
    <x v="831"/>
    <x v="2"/>
    <x v="141"/>
    <x v="235"/>
    <x v="165"/>
    <x v="165"/>
    <x v="469"/>
    <x v="2"/>
    <x v="1"/>
    <x v="1"/>
    <x v="32"/>
    <x v="249"/>
    <x v="0"/>
    <x v="6"/>
    <x v="17"/>
    <x v="719"/>
    <x v="0"/>
    <x v="284"/>
  </r>
  <r>
    <x v="637"/>
    <x v="4"/>
    <x v="534"/>
    <x v="455"/>
    <x v="119"/>
    <x v="119"/>
    <x v="202"/>
    <x v="2"/>
    <x v="1"/>
    <x v="1"/>
    <x v="15"/>
    <x v="248"/>
    <x v="0"/>
    <x v="3"/>
    <x v="11"/>
    <x v="392"/>
    <x v="0"/>
    <x v="264"/>
  </r>
  <r>
    <x v="1170"/>
    <x v="0"/>
    <x v="619"/>
    <x v="618"/>
    <x v="94"/>
    <x v="94"/>
    <x v="168"/>
    <x v="2"/>
    <x v="1"/>
    <x v="3"/>
    <x v="28"/>
    <x v="247"/>
    <x v="0"/>
    <x v="3"/>
    <x v="16"/>
    <x v="956"/>
    <x v="0"/>
    <x v="434"/>
  </r>
  <r>
    <x v="570"/>
    <x v="3"/>
    <x v="81"/>
    <x v="80"/>
    <x v="236"/>
    <x v="236"/>
    <x v="132"/>
    <x v="2"/>
    <x v="0"/>
    <x v="2"/>
    <x v="63"/>
    <x v="246"/>
    <x v="0"/>
    <x v="5"/>
    <x v="27"/>
    <x v="895"/>
    <x v="0"/>
    <x v="393"/>
  </r>
  <r>
    <x v="738"/>
    <x v="5"/>
    <x v="287"/>
    <x v="352"/>
    <x v="137"/>
    <x v="137"/>
    <x v="216"/>
    <x v="2"/>
    <x v="1"/>
    <x v="2"/>
    <x v="18"/>
    <x v="245"/>
    <x v="0"/>
    <x v="3"/>
    <x v="15"/>
    <x v="426"/>
    <x v="0"/>
    <x v="207"/>
  </r>
  <r>
    <x v="685"/>
    <x v="1"/>
    <x v="591"/>
    <x v="525"/>
    <x v="103"/>
    <x v="103"/>
    <x v="56"/>
    <x v="2"/>
    <x v="0"/>
    <x v="0"/>
    <x v="15"/>
    <x v="244"/>
    <x v="0"/>
    <x v="1"/>
    <x v="5"/>
    <x v="510"/>
    <x v="0"/>
    <x v="280"/>
  </r>
  <r>
    <x v="1060"/>
    <x v="1"/>
    <x v="1071"/>
    <x v="1089"/>
    <x v="42"/>
    <x v="42"/>
    <x v="0"/>
    <x v="2"/>
    <x v="0"/>
    <x v="1"/>
    <x v="8"/>
    <x v="243"/>
    <x v="0"/>
    <x v="1"/>
    <x v="3"/>
    <x v="710"/>
    <x v="0"/>
    <x v="305"/>
  </r>
  <r>
    <x v="1114"/>
    <x v="5"/>
    <x v="68"/>
    <x v="57"/>
    <x v="241"/>
    <x v="241"/>
    <x v="252"/>
    <x v="2"/>
    <x v="1"/>
    <x v="0"/>
    <x v="28"/>
    <x v="242"/>
    <x v="0"/>
    <x v="5"/>
    <x v="16"/>
    <x v="290"/>
    <x v="0"/>
    <x v="190"/>
  </r>
  <r>
    <x v="1061"/>
    <x v="3"/>
    <x v="323"/>
    <x v="262"/>
    <x v="153"/>
    <x v="153"/>
    <x v="165"/>
    <x v="2"/>
    <x v="0"/>
    <x v="2"/>
    <x v="28"/>
    <x v="241"/>
    <x v="0"/>
    <x v="3"/>
    <x v="17"/>
    <x v="678"/>
    <x v="0"/>
    <x v="335"/>
  </r>
  <r>
    <x v="478"/>
    <x v="4"/>
    <x v="23"/>
    <x v="19"/>
    <x v="289"/>
    <x v="289"/>
    <x v="88"/>
    <x v="2"/>
    <x v="0"/>
    <x v="2"/>
    <x v="35"/>
    <x v="240"/>
    <x v="0"/>
    <x v="5"/>
    <x v="35"/>
    <x v="276"/>
    <x v="2"/>
    <x v="182"/>
  </r>
  <r>
    <x v="920"/>
    <x v="1"/>
    <x v="281"/>
    <x v="317"/>
    <x v="137"/>
    <x v="137"/>
    <x v="277"/>
    <x v="2"/>
    <x v="1"/>
    <x v="0"/>
    <x v="22"/>
    <x v="239"/>
    <x v="0"/>
    <x v="3"/>
    <x v="9"/>
    <x v="587"/>
    <x v="0"/>
    <x v="265"/>
  </r>
  <r>
    <x v="1165"/>
    <x v="5"/>
    <x v="579"/>
    <x v="652"/>
    <x v="87"/>
    <x v="87"/>
    <x v="85"/>
    <x v="2"/>
    <x v="0"/>
    <x v="1"/>
    <x v="18"/>
    <x v="238"/>
    <x v="0"/>
    <x v="2"/>
    <x v="7"/>
    <x v="771"/>
    <x v="0"/>
    <x v="309"/>
  </r>
  <r>
    <x v="398"/>
    <x v="0"/>
    <x v="316"/>
    <x v="349"/>
    <x v="128"/>
    <x v="128"/>
    <x v="70"/>
    <x v="2"/>
    <x v="0"/>
    <x v="2"/>
    <x v="9"/>
    <x v="237"/>
    <x v="0"/>
    <x v="2"/>
    <x v="13"/>
    <x v="97"/>
    <x v="2"/>
    <x v="106"/>
  </r>
  <r>
    <x v="1034"/>
    <x v="0"/>
    <x v="159"/>
    <x v="200"/>
    <x v="159"/>
    <x v="159"/>
    <x v="489"/>
    <x v="2"/>
    <x v="2"/>
    <x v="0"/>
    <x v="26"/>
    <x v="236"/>
    <x v="0"/>
    <x v="5"/>
    <x v="12"/>
    <x v="595"/>
    <x v="0"/>
    <x v="248"/>
  </r>
  <r>
    <x v="24"/>
    <x v="4"/>
    <x v="291"/>
    <x v="300"/>
    <x v="134"/>
    <x v="134"/>
    <x v="202"/>
    <x v="2"/>
    <x v="1"/>
    <x v="2"/>
    <x v="48"/>
    <x v="235"/>
    <x v="0"/>
    <x v="3"/>
    <x v="15"/>
    <x v="1029"/>
    <x v="0"/>
    <x v="445"/>
  </r>
  <r>
    <x v="444"/>
    <x v="2"/>
    <x v="675"/>
    <x v="766"/>
    <x v="73"/>
    <x v="73"/>
    <x v="227"/>
    <x v="2"/>
    <x v="1"/>
    <x v="0"/>
    <x v="15"/>
    <x v="234"/>
    <x v="0"/>
    <x v="2"/>
    <x v="5"/>
    <x v="771"/>
    <x v="0"/>
    <x v="295"/>
  </r>
  <r>
    <x v="948"/>
    <x v="0"/>
    <x v="50"/>
    <x v="42"/>
    <x v="247"/>
    <x v="247"/>
    <x v="239"/>
    <x v="2"/>
    <x v="1"/>
    <x v="1"/>
    <x v="8"/>
    <x v="233"/>
    <x v="0"/>
    <x v="6"/>
    <x v="24"/>
    <x v="2"/>
    <x v="2"/>
    <x v="34"/>
  </r>
  <r>
    <x v="104"/>
    <x v="1"/>
    <x v="1053"/>
    <x v="1036"/>
    <x v="46"/>
    <x v="46"/>
    <x v="172"/>
    <x v="2"/>
    <x v="1"/>
    <x v="0"/>
    <x v="4"/>
    <x v="232"/>
    <x v="0"/>
    <x v="1"/>
    <x v="3"/>
    <x v="177"/>
    <x v="0"/>
    <x v="152"/>
  </r>
  <r>
    <x v="412"/>
    <x v="5"/>
    <x v="428"/>
    <x v="438"/>
    <x v="107"/>
    <x v="107"/>
    <x v="98"/>
    <x v="2"/>
    <x v="0"/>
    <x v="0"/>
    <x v="7"/>
    <x v="231"/>
    <x v="0"/>
    <x v="2"/>
    <x v="6"/>
    <x v="74"/>
    <x v="0"/>
    <x v="102"/>
  </r>
  <r>
    <x v="298"/>
    <x v="4"/>
    <x v="86"/>
    <x v="91"/>
    <x v="204"/>
    <x v="204"/>
    <x v="77"/>
    <x v="2"/>
    <x v="0"/>
    <x v="0"/>
    <x v="27"/>
    <x v="230"/>
    <x v="0"/>
    <x v="3"/>
    <x v="12"/>
    <x v="399"/>
    <x v="0"/>
    <x v="193"/>
  </r>
  <r>
    <x v="242"/>
    <x v="2"/>
    <x v="974"/>
    <x v="1066"/>
    <x v="42"/>
    <x v="42"/>
    <x v="534"/>
    <x v="2"/>
    <x v="2"/>
    <x v="2"/>
    <x v="6"/>
    <x v="229"/>
    <x v="0"/>
    <x v="2"/>
    <x v="5"/>
    <x v="487"/>
    <x v="0"/>
    <x v="187"/>
  </r>
  <r>
    <x v="191"/>
    <x v="5"/>
    <x v="425"/>
    <x v="415"/>
    <x v="110"/>
    <x v="110"/>
    <x v="346"/>
    <x v="2"/>
    <x v="1"/>
    <x v="2"/>
    <x v="12"/>
    <x v="228"/>
    <x v="0"/>
    <x v="4"/>
    <x v="14"/>
    <x v="286"/>
    <x v="2"/>
    <x v="166"/>
  </r>
  <r>
    <x v="926"/>
    <x v="4"/>
    <x v="218"/>
    <x v="229"/>
    <x v="149"/>
    <x v="149"/>
    <x v="87"/>
    <x v="2"/>
    <x v="0"/>
    <x v="2"/>
    <x v="22"/>
    <x v="227"/>
    <x v="0"/>
    <x v="3"/>
    <x v="16"/>
    <x v="524"/>
    <x v="0"/>
    <x v="228"/>
  </r>
  <r>
    <x v="532"/>
    <x v="2"/>
    <x v="135"/>
    <x v="194"/>
    <x v="155"/>
    <x v="155"/>
    <x v="239"/>
    <x v="2"/>
    <x v="1"/>
    <x v="1"/>
    <x v="15"/>
    <x v="226"/>
    <x v="0"/>
    <x v="4"/>
    <x v="14"/>
    <x v="207"/>
    <x v="0"/>
    <x v="126"/>
  </r>
  <r>
    <x v="848"/>
    <x v="4"/>
    <x v="414"/>
    <x v="489"/>
    <x v="98"/>
    <x v="98"/>
    <x v="259"/>
    <x v="2"/>
    <x v="1"/>
    <x v="1"/>
    <x v="14"/>
    <x v="225"/>
    <x v="0"/>
    <x v="2"/>
    <x v="8"/>
    <x v="497"/>
    <x v="0"/>
    <x v="197"/>
  </r>
  <r>
    <x v="521"/>
    <x v="5"/>
    <x v="692"/>
    <x v="634"/>
    <x v="82"/>
    <x v="82"/>
    <x v="453"/>
    <x v="2"/>
    <x v="1"/>
    <x v="0"/>
    <x v="6"/>
    <x v="224"/>
    <x v="0"/>
    <x v="3"/>
    <x v="6"/>
    <x v="112"/>
    <x v="2"/>
    <x v="118"/>
  </r>
  <r>
    <x v="707"/>
    <x v="1"/>
    <x v="269"/>
    <x v="315"/>
    <x v="126"/>
    <x v="126"/>
    <x v="34"/>
    <x v="2"/>
    <x v="0"/>
    <x v="1"/>
    <x v="38"/>
    <x v="223"/>
    <x v="0"/>
    <x v="2"/>
    <x v="10"/>
    <x v="958"/>
    <x v="0"/>
    <x v="382"/>
  </r>
  <r>
    <x v="508"/>
    <x v="5"/>
    <x v="225"/>
    <x v="308"/>
    <x v="127"/>
    <x v="127"/>
    <x v="381"/>
    <x v="2"/>
    <x v="1"/>
    <x v="2"/>
    <x v="60"/>
    <x v="222"/>
    <x v="0"/>
    <x v="5"/>
    <x v="16"/>
    <x v="1096"/>
    <x v="1"/>
    <x v="485"/>
  </r>
  <r>
    <x v="1192"/>
    <x v="5"/>
    <x v="998"/>
    <x v="969"/>
    <x v="52"/>
    <x v="52"/>
    <x v="113"/>
    <x v="2"/>
    <x v="0"/>
    <x v="1"/>
    <x v="11"/>
    <x v="221"/>
    <x v="0"/>
    <x v="1"/>
    <x v="4"/>
    <x v="793"/>
    <x v="0"/>
    <x v="350"/>
  </r>
  <r>
    <x v="882"/>
    <x v="3"/>
    <x v="121"/>
    <x v="124"/>
    <x v="177"/>
    <x v="177"/>
    <x v="60"/>
    <x v="2"/>
    <x v="0"/>
    <x v="0"/>
    <x v="51"/>
    <x v="220"/>
    <x v="0"/>
    <x v="2"/>
    <x v="10"/>
    <x v="933"/>
    <x v="0"/>
    <x v="377"/>
  </r>
  <r>
    <x v="57"/>
    <x v="2"/>
    <x v="324"/>
    <x v="230"/>
    <x v="144"/>
    <x v="144"/>
    <x v="289"/>
    <x v="2"/>
    <x v="1"/>
    <x v="0"/>
    <x v="9"/>
    <x v="219"/>
    <x v="0"/>
    <x v="3"/>
    <x v="9"/>
    <x v="65"/>
    <x v="2"/>
    <x v="108"/>
  </r>
  <r>
    <x v="799"/>
    <x v="0"/>
    <x v="1112"/>
    <x v="1148"/>
    <x v="29"/>
    <x v="29"/>
    <x v="349"/>
    <x v="2"/>
    <x v="1"/>
    <x v="1"/>
    <x v="2"/>
    <x v="218"/>
    <x v="0"/>
    <x v="1"/>
    <x v="2"/>
    <x v="102"/>
    <x v="2"/>
    <x v="86"/>
  </r>
  <r>
    <x v="364"/>
    <x v="1"/>
    <x v="123"/>
    <x v="196"/>
    <x v="149"/>
    <x v="149"/>
    <x v="300"/>
    <x v="2"/>
    <x v="1"/>
    <x v="2"/>
    <x v="23"/>
    <x v="217"/>
    <x v="0"/>
    <x v="4"/>
    <x v="17"/>
    <x v="555"/>
    <x v="0"/>
    <x v="191"/>
  </r>
  <r>
    <x v="840"/>
    <x v="2"/>
    <x v="569"/>
    <x v="606"/>
    <x v="80"/>
    <x v="80"/>
    <x v="76"/>
    <x v="2"/>
    <x v="0"/>
    <x v="2"/>
    <x v="29"/>
    <x v="216"/>
    <x v="0"/>
    <x v="2"/>
    <x v="9"/>
    <x v="1037"/>
    <x v="0"/>
    <x v="430"/>
  </r>
  <r>
    <x v="976"/>
    <x v="5"/>
    <x v="505"/>
    <x v="526"/>
    <x v="89"/>
    <x v="89"/>
    <x v="82"/>
    <x v="2"/>
    <x v="0"/>
    <x v="0"/>
    <x v="9"/>
    <x v="215"/>
    <x v="0"/>
    <x v="1"/>
    <x v="5"/>
    <x v="257"/>
    <x v="0"/>
    <x v="142"/>
  </r>
  <r>
    <x v="607"/>
    <x v="4"/>
    <x v="328"/>
    <x v="292"/>
    <x v="125"/>
    <x v="125"/>
    <x v="450"/>
    <x v="2"/>
    <x v="1"/>
    <x v="0"/>
    <x v="14"/>
    <x v="214"/>
    <x v="0"/>
    <x v="4"/>
    <x v="9"/>
    <x v="300"/>
    <x v="0"/>
    <x v="167"/>
  </r>
  <r>
    <x v="1057"/>
    <x v="0"/>
    <x v="1101"/>
    <x v="1059"/>
    <x v="40"/>
    <x v="40"/>
    <x v="191"/>
    <x v="2"/>
    <x v="1"/>
    <x v="0"/>
    <x v="4"/>
    <x v="213"/>
    <x v="0"/>
    <x v="1"/>
    <x v="2"/>
    <x v="231"/>
    <x v="0"/>
    <x v="164"/>
  </r>
  <r>
    <x v="919"/>
    <x v="2"/>
    <x v="143"/>
    <x v="210"/>
    <x v="145"/>
    <x v="145"/>
    <x v="56"/>
    <x v="2"/>
    <x v="0"/>
    <x v="2"/>
    <x v="23"/>
    <x v="212"/>
    <x v="0"/>
    <x v="2"/>
    <x v="15"/>
    <x v="580"/>
    <x v="0"/>
    <x v="205"/>
  </r>
  <r>
    <x v="918"/>
    <x v="5"/>
    <x v="219"/>
    <x v="297"/>
    <x v="123"/>
    <x v="123"/>
    <x v="151"/>
    <x v="2"/>
    <x v="0"/>
    <x v="0"/>
    <x v="9"/>
    <x v="211"/>
    <x v="0"/>
    <x v="2"/>
    <x v="7"/>
    <x v="109"/>
    <x v="0"/>
    <x v="87"/>
  </r>
  <r>
    <x v="267"/>
    <x v="4"/>
    <x v="17"/>
    <x v="33"/>
    <x v="238"/>
    <x v="238"/>
    <x v="172"/>
    <x v="2"/>
    <x v="1"/>
    <x v="0"/>
    <x v="24"/>
    <x v="210"/>
    <x v="0"/>
    <x v="4"/>
    <x v="15"/>
    <x v="216"/>
    <x v="0"/>
    <x v="119"/>
  </r>
  <r>
    <x v="60"/>
    <x v="1"/>
    <x v="954"/>
    <x v="1002"/>
    <x v="45"/>
    <x v="45"/>
    <x v="497"/>
    <x v="2"/>
    <x v="2"/>
    <x v="0"/>
    <x v="6"/>
    <x v="209"/>
    <x v="0"/>
    <x v="2"/>
    <x v="4"/>
    <x v="443"/>
    <x v="0"/>
    <x v="174"/>
  </r>
  <r>
    <x v="506"/>
    <x v="2"/>
    <x v="803"/>
    <x v="693"/>
    <x v="72"/>
    <x v="72"/>
    <x v="171"/>
    <x v="2"/>
    <x v="1"/>
    <x v="0"/>
    <x v="4"/>
    <x v="208"/>
    <x v="0"/>
    <x v="1"/>
    <x v="4"/>
    <x v="47"/>
    <x v="2"/>
    <x v="93"/>
  </r>
  <r>
    <x v="845"/>
    <x v="5"/>
    <x v="307"/>
    <x v="345"/>
    <x v="112"/>
    <x v="112"/>
    <x v="279"/>
    <x v="2"/>
    <x v="1"/>
    <x v="1"/>
    <x v="9"/>
    <x v="207"/>
    <x v="0"/>
    <x v="3"/>
    <x v="10"/>
    <x v="140"/>
    <x v="2"/>
    <x v="104"/>
  </r>
  <r>
    <x v="386"/>
    <x v="2"/>
    <x v="173"/>
    <x v="153"/>
    <x v="154"/>
    <x v="154"/>
    <x v="18"/>
    <x v="2"/>
    <x v="0"/>
    <x v="1"/>
    <x v="46"/>
    <x v="206"/>
    <x v="0"/>
    <x v="2"/>
    <x v="12"/>
    <x v="950"/>
    <x v="0"/>
    <x v="387"/>
  </r>
  <r>
    <x v="762"/>
    <x v="5"/>
    <x v="532"/>
    <x v="544"/>
    <x v="84"/>
    <x v="84"/>
    <x v="98"/>
    <x v="2"/>
    <x v="0"/>
    <x v="3"/>
    <x v="79"/>
    <x v="205"/>
    <x v="0"/>
    <x v="2"/>
    <x v="13"/>
    <x v="1144"/>
    <x v="1"/>
    <x v="693"/>
  </r>
  <r>
    <x v="553"/>
    <x v="1"/>
    <x v="1152"/>
    <x v="1175"/>
    <x v="18"/>
    <x v="18"/>
    <x v="525"/>
    <x v="2"/>
    <x v="2"/>
    <x v="0"/>
    <x v="3"/>
    <x v="204"/>
    <x v="0"/>
    <x v="1"/>
    <x v="1"/>
    <x v="575"/>
    <x v="0"/>
    <x v="192"/>
  </r>
  <r>
    <x v="722"/>
    <x v="1"/>
    <x v="148"/>
    <x v="203"/>
    <x v="139"/>
    <x v="139"/>
    <x v="33"/>
    <x v="2"/>
    <x v="0"/>
    <x v="2"/>
    <x v="24"/>
    <x v="203"/>
    <x v="0"/>
    <x v="2"/>
    <x v="14"/>
    <x v="641"/>
    <x v="0"/>
    <x v="218"/>
  </r>
  <r>
    <x v="562"/>
    <x v="1"/>
    <x v="722"/>
    <x v="844"/>
    <x v="57"/>
    <x v="57"/>
    <x v="410"/>
    <x v="2"/>
    <x v="1"/>
    <x v="1"/>
    <x v="10"/>
    <x v="202"/>
    <x v="0"/>
    <x v="2"/>
    <x v="5"/>
    <x v="681"/>
    <x v="0"/>
    <x v="215"/>
  </r>
  <r>
    <x v="1098"/>
    <x v="2"/>
    <x v="227"/>
    <x v="249"/>
    <x v="127"/>
    <x v="127"/>
    <x v="69"/>
    <x v="2"/>
    <x v="0"/>
    <x v="0"/>
    <x v="7"/>
    <x v="201"/>
    <x v="0"/>
    <x v="2"/>
    <x v="7"/>
    <x v="36"/>
    <x v="2"/>
    <x v="63"/>
  </r>
  <r>
    <x v="956"/>
    <x v="2"/>
    <x v="131"/>
    <x v="217"/>
    <x v="134"/>
    <x v="134"/>
    <x v="111"/>
    <x v="2"/>
    <x v="0"/>
    <x v="1"/>
    <x v="20"/>
    <x v="200"/>
    <x v="0"/>
    <x v="2"/>
    <x v="11"/>
    <x v="535"/>
    <x v="0"/>
    <x v="165"/>
  </r>
  <r>
    <x v="480"/>
    <x v="1"/>
    <x v="575"/>
    <x v="653"/>
    <x v="71"/>
    <x v="71"/>
    <x v="253"/>
    <x v="2"/>
    <x v="1"/>
    <x v="1"/>
    <x v="9"/>
    <x v="199"/>
    <x v="0"/>
    <x v="2"/>
    <x v="6"/>
    <x v="416"/>
    <x v="0"/>
    <x v="160"/>
  </r>
  <r>
    <x v="725"/>
    <x v="3"/>
    <x v="107"/>
    <x v="86"/>
    <x v="180"/>
    <x v="180"/>
    <x v="302"/>
    <x v="2"/>
    <x v="1"/>
    <x v="0"/>
    <x v="30"/>
    <x v="198"/>
    <x v="0"/>
    <x v="4"/>
    <x v="12"/>
    <x v="609"/>
    <x v="0"/>
    <x v="243"/>
  </r>
  <r>
    <x v="973"/>
    <x v="2"/>
    <x v="216"/>
    <x v="290"/>
    <x v="115"/>
    <x v="115"/>
    <x v="131"/>
    <x v="2"/>
    <x v="0"/>
    <x v="2"/>
    <x v="43"/>
    <x v="197"/>
    <x v="0"/>
    <x v="3"/>
    <x v="13"/>
    <x v="1044"/>
    <x v="1"/>
    <x v="386"/>
  </r>
  <r>
    <x v="64"/>
    <x v="3"/>
    <x v="862"/>
    <x v="901"/>
    <x v="50"/>
    <x v="50"/>
    <x v="27"/>
    <x v="2"/>
    <x v="0"/>
    <x v="1"/>
    <x v="9"/>
    <x v="196"/>
    <x v="0"/>
    <x v="1"/>
    <x v="4"/>
    <x v="686"/>
    <x v="0"/>
    <x v="236"/>
  </r>
  <r>
    <x v="572"/>
    <x v="5"/>
    <x v="389"/>
    <x v="404"/>
    <x v="95"/>
    <x v="95"/>
    <x v="454"/>
    <x v="2"/>
    <x v="1"/>
    <x v="3"/>
    <x v="5"/>
    <x v="195"/>
    <x v="0"/>
    <x v="5"/>
    <x v="18"/>
    <x v="29"/>
    <x v="2"/>
    <x v="55"/>
  </r>
  <r>
    <x v="881"/>
    <x v="2"/>
    <x v="91"/>
    <x v="114"/>
    <x v="161"/>
    <x v="161"/>
    <x v="171"/>
    <x v="2"/>
    <x v="1"/>
    <x v="1"/>
    <x v="25"/>
    <x v="194"/>
    <x v="0"/>
    <x v="3"/>
    <x v="14"/>
    <x v="547"/>
    <x v="0"/>
    <x v="184"/>
  </r>
  <r>
    <x v="92"/>
    <x v="0"/>
    <x v="322"/>
    <x v="288"/>
    <x v="111"/>
    <x v="111"/>
    <x v="77"/>
    <x v="2"/>
    <x v="0"/>
    <x v="1"/>
    <x v="18"/>
    <x v="193"/>
    <x v="0"/>
    <x v="2"/>
    <x v="9"/>
    <x v="592"/>
    <x v="0"/>
    <x v="221"/>
  </r>
  <r>
    <x v="29"/>
    <x v="5"/>
    <x v="1144"/>
    <x v="1147"/>
    <x v="25"/>
    <x v="25"/>
    <x v="432"/>
    <x v="2"/>
    <x v="1"/>
    <x v="3"/>
    <x v="10"/>
    <x v="192"/>
    <x v="0"/>
    <x v="2"/>
    <x v="5"/>
    <x v="1062"/>
    <x v="1"/>
    <x v="466"/>
  </r>
  <r>
    <x v="900"/>
    <x v="2"/>
    <x v="146"/>
    <x v="188"/>
    <x v="130"/>
    <x v="130"/>
    <x v="53"/>
    <x v="2"/>
    <x v="0"/>
    <x v="1"/>
    <x v="46"/>
    <x v="191"/>
    <x v="0"/>
    <x v="2"/>
    <x v="11"/>
    <x v="1024"/>
    <x v="0"/>
    <x v="374"/>
  </r>
  <r>
    <x v="327"/>
    <x v="4"/>
    <x v="965"/>
    <x v="867"/>
    <x v="50"/>
    <x v="50"/>
    <x v="27"/>
    <x v="2"/>
    <x v="0"/>
    <x v="2"/>
    <x v="5"/>
    <x v="190"/>
    <x v="0"/>
    <x v="1"/>
    <x v="5"/>
    <x v="251"/>
    <x v="2"/>
    <x v="151"/>
  </r>
  <r>
    <x v="341"/>
    <x v="2"/>
    <x v="220"/>
    <x v="159"/>
    <x v="136"/>
    <x v="136"/>
    <x v="125"/>
    <x v="2"/>
    <x v="0"/>
    <x v="3"/>
    <x v="48"/>
    <x v="189"/>
    <x v="0"/>
    <x v="3"/>
    <x v="21"/>
    <x v="1023"/>
    <x v="0"/>
    <x v="413"/>
  </r>
  <r>
    <x v="512"/>
    <x v="3"/>
    <x v="230"/>
    <x v="267"/>
    <x v="113"/>
    <x v="113"/>
    <x v="119"/>
    <x v="2"/>
    <x v="0"/>
    <x v="0"/>
    <x v="9"/>
    <x v="188"/>
    <x v="0"/>
    <x v="2"/>
    <x v="7"/>
    <x v="135"/>
    <x v="0"/>
    <x v="92"/>
  </r>
  <r>
    <x v="78"/>
    <x v="4"/>
    <x v="237"/>
    <x v="245"/>
    <x v="117"/>
    <x v="117"/>
    <x v="22"/>
    <x v="2"/>
    <x v="0"/>
    <x v="0"/>
    <x v="17"/>
    <x v="187"/>
    <x v="0"/>
    <x v="1"/>
    <x v="6"/>
    <x v="516"/>
    <x v="0"/>
    <x v="175"/>
  </r>
  <r>
    <x v="1179"/>
    <x v="1"/>
    <x v="766"/>
    <x v="775"/>
    <x v="56"/>
    <x v="56"/>
    <x v="205"/>
    <x v="2"/>
    <x v="1"/>
    <x v="1"/>
    <x v="8"/>
    <x v="186"/>
    <x v="0"/>
    <x v="1"/>
    <x v="4"/>
    <x v="526"/>
    <x v="0"/>
    <x v="179"/>
  </r>
  <r>
    <x v="626"/>
    <x v="3"/>
    <x v="883"/>
    <x v="791"/>
    <x v="54"/>
    <x v="54"/>
    <x v="474"/>
    <x v="2"/>
    <x v="1"/>
    <x v="1"/>
    <x v="16"/>
    <x v="185"/>
    <x v="0"/>
    <x v="2"/>
    <x v="5"/>
    <x v="969"/>
    <x v="0"/>
    <x v="380"/>
  </r>
  <r>
    <x v="823"/>
    <x v="4"/>
    <x v="541"/>
    <x v="483"/>
    <x v="79"/>
    <x v="79"/>
    <x v="130"/>
    <x v="2"/>
    <x v="0"/>
    <x v="1"/>
    <x v="37"/>
    <x v="184"/>
    <x v="0"/>
    <x v="2"/>
    <x v="7"/>
    <x v="1093"/>
    <x v="1"/>
    <x v="486"/>
  </r>
  <r>
    <x v="788"/>
    <x v="4"/>
    <x v="273"/>
    <x v="174"/>
    <x v="127"/>
    <x v="127"/>
    <x v="97"/>
    <x v="2"/>
    <x v="0"/>
    <x v="1"/>
    <x v="31"/>
    <x v="183"/>
    <x v="0"/>
    <x v="2"/>
    <x v="10"/>
    <x v="857"/>
    <x v="0"/>
    <x v="342"/>
  </r>
  <r>
    <x v="802"/>
    <x v="5"/>
    <x v="780"/>
    <x v="871"/>
    <x v="47"/>
    <x v="47"/>
    <x v="206"/>
    <x v="2"/>
    <x v="1"/>
    <x v="1"/>
    <x v="3"/>
    <x v="182"/>
    <x v="0"/>
    <x v="1"/>
    <x v="4"/>
    <x v="71"/>
    <x v="2"/>
    <x v="59"/>
  </r>
  <r>
    <x v="1141"/>
    <x v="3"/>
    <x v="607"/>
    <x v="587"/>
    <x v="69"/>
    <x v="69"/>
    <x v="111"/>
    <x v="2"/>
    <x v="0"/>
    <x v="1"/>
    <x v="6"/>
    <x v="181"/>
    <x v="0"/>
    <x v="1"/>
    <x v="5"/>
    <x v="185"/>
    <x v="0"/>
    <x v="110"/>
  </r>
  <r>
    <x v="98"/>
    <x v="5"/>
    <x v="65"/>
    <x v="71"/>
    <x v="166"/>
    <x v="166"/>
    <x v="123"/>
    <x v="2"/>
    <x v="0"/>
    <x v="3"/>
    <x v="37"/>
    <x v="180"/>
    <x v="0"/>
    <x v="4"/>
    <x v="27"/>
    <x v="794"/>
    <x v="0"/>
    <x v="258"/>
  </r>
  <r>
    <x v="315"/>
    <x v="0"/>
    <x v="483"/>
    <x v="513"/>
    <x v="74"/>
    <x v="74"/>
    <x v="116"/>
    <x v="2"/>
    <x v="0"/>
    <x v="1"/>
    <x v="5"/>
    <x v="179"/>
    <x v="0"/>
    <x v="1"/>
    <x v="5"/>
    <x v="99"/>
    <x v="2"/>
    <x v="73"/>
  </r>
  <r>
    <x v="457"/>
    <x v="1"/>
    <x v="806"/>
    <x v="784"/>
    <x v="51"/>
    <x v="51"/>
    <x v="39"/>
    <x v="2"/>
    <x v="0"/>
    <x v="0"/>
    <x v="2"/>
    <x v="178"/>
    <x v="0"/>
    <x v="1"/>
    <x v="3"/>
    <x v="7"/>
    <x v="2"/>
    <x v="33"/>
  </r>
  <r>
    <x v="811"/>
    <x v="2"/>
    <x v="42"/>
    <x v="38"/>
    <x v="187"/>
    <x v="187"/>
    <x v="358"/>
    <x v="2"/>
    <x v="1"/>
    <x v="1"/>
    <x v="41"/>
    <x v="177"/>
    <x v="0"/>
    <x v="6"/>
    <x v="19"/>
    <x v="789"/>
    <x v="0"/>
    <x v="249"/>
  </r>
  <r>
    <x v="1020"/>
    <x v="2"/>
    <x v="1109"/>
    <x v="1097"/>
    <x v="28"/>
    <x v="28"/>
    <x v="468"/>
    <x v="2"/>
    <x v="1"/>
    <x v="0"/>
    <x v="3"/>
    <x v="176"/>
    <x v="0"/>
    <x v="1"/>
    <x v="2"/>
    <x v="288"/>
    <x v="0"/>
    <x v="131"/>
  </r>
  <r>
    <x v="425"/>
    <x v="3"/>
    <x v="124"/>
    <x v="113"/>
    <x v="141"/>
    <x v="141"/>
    <x v="180"/>
    <x v="2"/>
    <x v="1"/>
    <x v="0"/>
    <x v="22"/>
    <x v="175"/>
    <x v="0"/>
    <x v="2"/>
    <x v="8"/>
    <x v="571"/>
    <x v="0"/>
    <x v="185"/>
  </r>
  <r>
    <x v="1121"/>
    <x v="4"/>
    <x v="164"/>
    <x v="227"/>
    <x v="107"/>
    <x v="107"/>
    <x v="485"/>
    <x v="2"/>
    <x v="2"/>
    <x v="0"/>
    <x v="11"/>
    <x v="174"/>
    <x v="0"/>
    <x v="3"/>
    <x v="7"/>
    <x v="253"/>
    <x v="0"/>
    <x v="103"/>
  </r>
  <r>
    <x v="108"/>
    <x v="3"/>
    <x v="462"/>
    <x v="560"/>
    <x v="65"/>
    <x v="65"/>
    <x v="350"/>
    <x v="2"/>
    <x v="1"/>
    <x v="1"/>
    <x v="13"/>
    <x v="173"/>
    <x v="0"/>
    <x v="2"/>
    <x v="6"/>
    <x v="755"/>
    <x v="0"/>
    <x v="198"/>
  </r>
  <r>
    <x v="673"/>
    <x v="4"/>
    <x v="631"/>
    <x v="640"/>
    <x v="58"/>
    <x v="58"/>
    <x v="440"/>
    <x v="2"/>
    <x v="1"/>
    <x v="1"/>
    <x v="4"/>
    <x v="172"/>
    <x v="0"/>
    <x v="2"/>
    <x v="5"/>
    <x v="96"/>
    <x v="2"/>
    <x v="70"/>
  </r>
  <r>
    <x v="20"/>
    <x v="2"/>
    <x v="867"/>
    <x v="822"/>
    <x v="45"/>
    <x v="45"/>
    <x v="480"/>
    <x v="2"/>
    <x v="1"/>
    <x v="0"/>
    <x v="14"/>
    <x v="171"/>
    <x v="0"/>
    <x v="2"/>
    <x v="4"/>
    <x v="975"/>
    <x v="0"/>
    <x v="351"/>
  </r>
  <r>
    <x v="1199"/>
    <x v="5"/>
    <x v="1069"/>
    <x v="1034"/>
    <x v="33"/>
    <x v="33"/>
    <x v="486"/>
    <x v="2"/>
    <x v="2"/>
    <x v="3"/>
    <x v="18"/>
    <x v="170"/>
    <x v="0"/>
    <x v="2"/>
    <x v="6"/>
    <x v="1121"/>
    <x v="1"/>
    <x v="516"/>
  </r>
  <r>
    <x v="800"/>
    <x v="3"/>
    <x v="572"/>
    <x v="464"/>
    <x v="74"/>
    <x v="74"/>
    <x v="252"/>
    <x v="2"/>
    <x v="1"/>
    <x v="2"/>
    <x v="23"/>
    <x v="169"/>
    <x v="0"/>
    <x v="2"/>
    <x v="8"/>
    <x v="983"/>
    <x v="0"/>
    <x v="370"/>
  </r>
  <r>
    <x v="894"/>
    <x v="4"/>
    <x v="7"/>
    <x v="8"/>
    <x v="246"/>
    <x v="246"/>
    <x v="230"/>
    <x v="2"/>
    <x v="1"/>
    <x v="2"/>
    <x v="48"/>
    <x v="168"/>
    <x v="0"/>
    <x v="6"/>
    <x v="29"/>
    <x v="693"/>
    <x v="0"/>
    <x v="201"/>
  </r>
  <r>
    <x v="1085"/>
    <x v="0"/>
    <x v="738"/>
    <x v="610"/>
    <x v="58"/>
    <x v="58"/>
    <x v="230"/>
    <x v="2"/>
    <x v="1"/>
    <x v="0"/>
    <x v="7"/>
    <x v="167"/>
    <x v="0"/>
    <x v="1"/>
    <x v="3"/>
    <x v="364"/>
    <x v="0"/>
    <x v="155"/>
  </r>
  <r>
    <x v="420"/>
    <x v="2"/>
    <x v="317"/>
    <x v="394"/>
    <x v="79"/>
    <x v="79"/>
    <x v="255"/>
    <x v="2"/>
    <x v="1"/>
    <x v="3"/>
    <x v="25"/>
    <x v="166"/>
    <x v="0"/>
    <x v="3"/>
    <x v="13"/>
    <x v="978"/>
    <x v="0"/>
    <x v="294"/>
  </r>
  <r>
    <x v="818"/>
    <x v="1"/>
    <x v="616"/>
    <x v="561"/>
    <x v="62"/>
    <x v="62"/>
    <x v="257"/>
    <x v="2"/>
    <x v="1"/>
    <x v="2"/>
    <x v="21"/>
    <x v="165"/>
    <x v="0"/>
    <x v="2"/>
    <x v="7"/>
    <x v="1016"/>
    <x v="0"/>
    <x v="361"/>
  </r>
  <r>
    <x v="42"/>
    <x v="1"/>
    <x v="270"/>
    <x v="187"/>
    <x v="107"/>
    <x v="107"/>
    <x v="403"/>
    <x v="2"/>
    <x v="1"/>
    <x v="0"/>
    <x v="10"/>
    <x v="164"/>
    <x v="0"/>
    <x v="3"/>
    <x v="7"/>
    <x v="194"/>
    <x v="0"/>
    <x v="111"/>
  </r>
  <r>
    <x v="574"/>
    <x v="5"/>
    <x v="305"/>
    <x v="366"/>
    <x v="81"/>
    <x v="81"/>
    <x v="108"/>
    <x v="2"/>
    <x v="0"/>
    <x v="1"/>
    <x v="6"/>
    <x v="163"/>
    <x v="0"/>
    <x v="2"/>
    <x v="7"/>
    <x v="117"/>
    <x v="2"/>
    <x v="60"/>
  </r>
  <r>
    <x v="887"/>
    <x v="0"/>
    <x v="227"/>
    <x v="189"/>
    <x v="105"/>
    <x v="105"/>
    <x v="211"/>
    <x v="2"/>
    <x v="1"/>
    <x v="1"/>
    <x v="9"/>
    <x v="162"/>
    <x v="0"/>
    <x v="2"/>
    <x v="9"/>
    <x v="166"/>
    <x v="2"/>
    <x v="91"/>
  </r>
  <r>
    <x v="271"/>
    <x v="5"/>
    <x v="53"/>
    <x v="92"/>
    <x v="137"/>
    <x v="137"/>
    <x v="468"/>
    <x v="2"/>
    <x v="1"/>
    <x v="0"/>
    <x v="11"/>
    <x v="161"/>
    <x v="0"/>
    <x v="4"/>
    <x v="10"/>
    <x v="139"/>
    <x v="0"/>
    <x v="58"/>
  </r>
  <r>
    <x v="403"/>
    <x v="4"/>
    <x v="413"/>
    <x v="359"/>
    <x v="80"/>
    <x v="80"/>
    <x v="495"/>
    <x v="2"/>
    <x v="2"/>
    <x v="0"/>
    <x v="10"/>
    <x v="160"/>
    <x v="0"/>
    <x v="3"/>
    <x v="6"/>
    <x v="388"/>
    <x v="0"/>
    <x v="134"/>
  </r>
  <r>
    <x v="260"/>
    <x v="2"/>
    <x v="667"/>
    <x v="613"/>
    <x v="56"/>
    <x v="56"/>
    <x v="416"/>
    <x v="2"/>
    <x v="1"/>
    <x v="2"/>
    <x v="12"/>
    <x v="159"/>
    <x v="0"/>
    <x v="2"/>
    <x v="6"/>
    <x v="807"/>
    <x v="0"/>
    <x v="246"/>
  </r>
  <r>
    <x v="54"/>
    <x v="4"/>
    <x v="466"/>
    <x v="554"/>
    <x v="59"/>
    <x v="59"/>
    <x v="188"/>
    <x v="2"/>
    <x v="1"/>
    <x v="1"/>
    <x v="18"/>
    <x v="158"/>
    <x v="0"/>
    <x v="2"/>
    <x v="6"/>
    <x v="971"/>
    <x v="0"/>
    <x v="281"/>
  </r>
  <r>
    <x v="165"/>
    <x v="5"/>
    <x v="109"/>
    <x v="76"/>
    <x v="143"/>
    <x v="143"/>
    <x v="454"/>
    <x v="2"/>
    <x v="1"/>
    <x v="0"/>
    <x v="18"/>
    <x v="157"/>
    <x v="0"/>
    <x v="4"/>
    <x v="10"/>
    <x v="389"/>
    <x v="0"/>
    <x v="140"/>
  </r>
  <r>
    <x v="936"/>
    <x v="4"/>
    <x v="438"/>
    <x v="541"/>
    <x v="59"/>
    <x v="59"/>
    <x v="188"/>
    <x v="2"/>
    <x v="1"/>
    <x v="3"/>
    <x v="18"/>
    <x v="156"/>
    <x v="0"/>
    <x v="2"/>
    <x v="10"/>
    <x v="971"/>
    <x v="0"/>
    <x v="275"/>
  </r>
  <r>
    <x v="1000"/>
    <x v="0"/>
    <x v="429"/>
    <x v="490"/>
    <x v="65"/>
    <x v="65"/>
    <x v="132"/>
    <x v="2"/>
    <x v="0"/>
    <x v="1"/>
    <x v="14"/>
    <x v="155"/>
    <x v="0"/>
    <x v="1"/>
    <x v="5"/>
    <x v="805"/>
    <x v="0"/>
    <x v="204"/>
  </r>
  <r>
    <x v="975"/>
    <x v="4"/>
    <x v="88"/>
    <x v="49"/>
    <x v="154"/>
    <x v="154"/>
    <x v="210"/>
    <x v="2"/>
    <x v="1"/>
    <x v="2"/>
    <x v="33"/>
    <x v="154"/>
    <x v="0"/>
    <x v="4"/>
    <x v="18"/>
    <x v="773"/>
    <x v="0"/>
    <x v="247"/>
  </r>
  <r>
    <x v="1166"/>
    <x v="0"/>
    <x v="511"/>
    <x v="644"/>
    <x v="52"/>
    <x v="52"/>
    <x v="47"/>
    <x v="2"/>
    <x v="0"/>
    <x v="2"/>
    <x v="7"/>
    <x v="153"/>
    <x v="0"/>
    <x v="1"/>
    <x v="5"/>
    <x v="467"/>
    <x v="0"/>
    <x v="113"/>
  </r>
  <r>
    <x v="829"/>
    <x v="3"/>
    <x v="1139"/>
    <x v="1125"/>
    <x v="21"/>
    <x v="21"/>
    <x v="541"/>
    <x v="2"/>
    <x v="2"/>
    <x v="2"/>
    <x v="5"/>
    <x v="152"/>
    <x v="0"/>
    <x v="2"/>
    <x v="3"/>
    <x v="829"/>
    <x v="0"/>
    <x v="276"/>
  </r>
  <r>
    <x v="544"/>
    <x v="5"/>
    <x v="295"/>
    <x v="309"/>
    <x v="83"/>
    <x v="83"/>
    <x v="501"/>
    <x v="2"/>
    <x v="2"/>
    <x v="3"/>
    <x v="15"/>
    <x v="151"/>
    <x v="0"/>
    <x v="5"/>
    <x v="16"/>
    <x v="689"/>
    <x v="2"/>
    <x v="169"/>
  </r>
  <r>
    <x v="240"/>
    <x v="1"/>
    <x v="157"/>
    <x v="152"/>
    <x v="105"/>
    <x v="105"/>
    <x v="252"/>
    <x v="2"/>
    <x v="1"/>
    <x v="0"/>
    <x v="6"/>
    <x v="150"/>
    <x v="0"/>
    <x v="2"/>
    <x v="6"/>
    <x v="43"/>
    <x v="2"/>
    <x v="39"/>
  </r>
  <r>
    <x v="804"/>
    <x v="2"/>
    <x v="513"/>
    <x v="395"/>
    <x v="72"/>
    <x v="72"/>
    <x v="115"/>
    <x v="2"/>
    <x v="0"/>
    <x v="0"/>
    <x v="9"/>
    <x v="149"/>
    <x v="0"/>
    <x v="1"/>
    <x v="4"/>
    <x v="408"/>
    <x v="0"/>
    <x v="146"/>
  </r>
  <r>
    <x v="8"/>
    <x v="2"/>
    <x v="116"/>
    <x v="185"/>
    <x v="98"/>
    <x v="98"/>
    <x v="396"/>
    <x v="2"/>
    <x v="1"/>
    <x v="3"/>
    <x v="43"/>
    <x v="148"/>
    <x v="0"/>
    <x v="5"/>
    <x v="18"/>
    <x v="1081"/>
    <x v="1"/>
    <x v="340"/>
  </r>
  <r>
    <x v="17"/>
    <x v="3"/>
    <x v="312"/>
    <x v="225"/>
    <x v="93"/>
    <x v="93"/>
    <x v="93"/>
    <x v="2"/>
    <x v="0"/>
    <x v="1"/>
    <x v="8"/>
    <x v="147"/>
    <x v="0"/>
    <x v="2"/>
    <x v="8"/>
    <x v="172"/>
    <x v="2"/>
    <x v="94"/>
  </r>
  <r>
    <x v="207"/>
    <x v="5"/>
    <x v="52"/>
    <x v="85"/>
    <x v="129"/>
    <x v="129"/>
    <x v="308"/>
    <x v="2"/>
    <x v="1"/>
    <x v="1"/>
    <x v="15"/>
    <x v="146"/>
    <x v="0"/>
    <x v="3"/>
    <x v="11"/>
    <x v="317"/>
    <x v="0"/>
    <x v="89"/>
  </r>
  <r>
    <x v="464"/>
    <x v="5"/>
    <x v="407"/>
    <x v="382"/>
    <x v="73"/>
    <x v="73"/>
    <x v="397"/>
    <x v="2"/>
    <x v="1"/>
    <x v="1"/>
    <x v="18"/>
    <x v="145"/>
    <x v="0"/>
    <x v="3"/>
    <x v="7"/>
    <x v="882"/>
    <x v="0"/>
    <x v="260"/>
  </r>
  <r>
    <x v="419"/>
    <x v="0"/>
    <x v="95"/>
    <x v="87"/>
    <x v="126"/>
    <x v="126"/>
    <x v="418"/>
    <x v="2"/>
    <x v="1"/>
    <x v="1"/>
    <x v="17"/>
    <x v="144"/>
    <x v="0"/>
    <x v="4"/>
    <x v="12"/>
    <x v="442"/>
    <x v="0"/>
    <x v="122"/>
  </r>
  <r>
    <x v="359"/>
    <x v="0"/>
    <x v="472"/>
    <x v="537"/>
    <x v="57"/>
    <x v="57"/>
    <x v="384"/>
    <x v="2"/>
    <x v="1"/>
    <x v="0"/>
    <x v="8"/>
    <x v="143"/>
    <x v="0"/>
    <x v="2"/>
    <x v="4"/>
    <x v="514"/>
    <x v="0"/>
    <x v="117"/>
  </r>
  <r>
    <x v="760"/>
    <x v="4"/>
    <x v="13"/>
    <x v="22"/>
    <x v="168"/>
    <x v="168"/>
    <x v="68"/>
    <x v="2"/>
    <x v="0"/>
    <x v="0"/>
    <x v="38"/>
    <x v="142"/>
    <x v="0"/>
    <x v="2"/>
    <x v="9"/>
    <x v="803"/>
    <x v="0"/>
    <x v="168"/>
  </r>
  <r>
    <x v="1190"/>
    <x v="5"/>
    <x v="1055"/>
    <x v="1087"/>
    <x v="23"/>
    <x v="23"/>
    <x v="437"/>
    <x v="2"/>
    <x v="1"/>
    <x v="3"/>
    <x v="27"/>
    <x v="141"/>
    <x v="0"/>
    <x v="2"/>
    <x v="5"/>
    <x v="1146"/>
    <x v="1"/>
    <x v="628"/>
  </r>
  <r>
    <x v="370"/>
    <x v="0"/>
    <x v="298"/>
    <x v="195"/>
    <x v="94"/>
    <x v="94"/>
    <x v="380"/>
    <x v="2"/>
    <x v="1"/>
    <x v="0"/>
    <x v="19"/>
    <x v="140"/>
    <x v="0"/>
    <x v="3"/>
    <x v="7"/>
    <x v="746"/>
    <x v="0"/>
    <x v="224"/>
  </r>
  <r>
    <x v="72"/>
    <x v="2"/>
    <x v="403"/>
    <x v="302"/>
    <x v="78"/>
    <x v="78"/>
    <x v="78"/>
    <x v="2"/>
    <x v="0"/>
    <x v="0"/>
    <x v="24"/>
    <x v="139"/>
    <x v="0"/>
    <x v="1"/>
    <x v="4"/>
    <x v="972"/>
    <x v="0"/>
    <x v="323"/>
  </r>
  <r>
    <x v="80"/>
    <x v="4"/>
    <x v="182"/>
    <x v="264"/>
    <x v="85"/>
    <x v="85"/>
    <x v="502"/>
    <x v="2"/>
    <x v="2"/>
    <x v="1"/>
    <x v="7"/>
    <x v="138"/>
    <x v="0"/>
    <x v="3"/>
    <x v="8"/>
    <x v="162"/>
    <x v="2"/>
    <x v="57"/>
  </r>
  <r>
    <x v="407"/>
    <x v="3"/>
    <x v="804"/>
    <x v="697"/>
    <x v="44"/>
    <x v="44"/>
    <x v="282"/>
    <x v="2"/>
    <x v="1"/>
    <x v="1"/>
    <x v="6"/>
    <x v="137"/>
    <x v="0"/>
    <x v="1"/>
    <x v="4"/>
    <x v="463"/>
    <x v="0"/>
    <x v="139"/>
  </r>
  <r>
    <x v="254"/>
    <x v="5"/>
    <x v="167"/>
    <x v="259"/>
    <x v="83"/>
    <x v="83"/>
    <x v="165"/>
    <x v="2"/>
    <x v="0"/>
    <x v="1"/>
    <x v="23"/>
    <x v="136"/>
    <x v="0"/>
    <x v="2"/>
    <x v="7"/>
    <x v="932"/>
    <x v="0"/>
    <x v="217"/>
  </r>
  <r>
    <x v="159"/>
    <x v="2"/>
    <x v="0"/>
    <x v="0"/>
    <x v="299"/>
    <x v="299"/>
    <x v="383"/>
    <x v="2"/>
    <x v="1"/>
    <x v="2"/>
    <x v="86"/>
    <x v="135"/>
    <x v="0"/>
    <x v="12"/>
    <x v="43"/>
    <x v="886"/>
    <x v="0"/>
    <x v="235"/>
  </r>
  <r>
    <x v="361"/>
    <x v="2"/>
    <x v="125"/>
    <x v="193"/>
    <x v="90"/>
    <x v="90"/>
    <x v="84"/>
    <x v="2"/>
    <x v="0"/>
    <x v="3"/>
    <x v="26"/>
    <x v="134"/>
    <x v="0"/>
    <x v="2"/>
    <x v="14"/>
    <x v="949"/>
    <x v="0"/>
    <x v="219"/>
  </r>
  <r>
    <x v="928"/>
    <x v="4"/>
    <x v="90"/>
    <x v="99"/>
    <x v="113"/>
    <x v="113"/>
    <x v="99"/>
    <x v="2"/>
    <x v="0"/>
    <x v="1"/>
    <x v="13"/>
    <x v="133"/>
    <x v="0"/>
    <x v="2"/>
    <x v="9"/>
    <x v="314"/>
    <x v="0"/>
    <x v="95"/>
  </r>
  <r>
    <x v="313"/>
    <x v="3"/>
    <x v="561"/>
    <x v="712"/>
    <x v="40"/>
    <x v="40"/>
    <x v="446"/>
    <x v="2"/>
    <x v="1"/>
    <x v="2"/>
    <x v="8"/>
    <x v="132"/>
    <x v="0"/>
    <x v="2"/>
    <x v="5"/>
    <x v="731"/>
    <x v="0"/>
    <x v="138"/>
  </r>
  <r>
    <x v="905"/>
    <x v="0"/>
    <x v="484"/>
    <x v="417"/>
    <x v="61"/>
    <x v="61"/>
    <x v="114"/>
    <x v="2"/>
    <x v="0"/>
    <x v="1"/>
    <x v="9"/>
    <x v="131"/>
    <x v="0"/>
    <x v="1"/>
    <x v="5"/>
    <x v="539"/>
    <x v="0"/>
    <x v="137"/>
  </r>
  <r>
    <x v="21"/>
    <x v="0"/>
    <x v="577"/>
    <x v="681"/>
    <x v="41"/>
    <x v="41"/>
    <x v="76"/>
    <x v="2"/>
    <x v="0"/>
    <x v="2"/>
    <x v="11"/>
    <x v="130"/>
    <x v="0"/>
    <x v="1"/>
    <x v="4"/>
    <x v="907"/>
    <x v="0"/>
    <x v="196"/>
  </r>
  <r>
    <x v="220"/>
    <x v="2"/>
    <x v="241"/>
    <x v="164"/>
    <x v="91"/>
    <x v="91"/>
    <x v="462"/>
    <x v="2"/>
    <x v="1"/>
    <x v="0"/>
    <x v="35"/>
    <x v="129"/>
    <x v="0"/>
    <x v="3"/>
    <x v="7"/>
    <x v="1058"/>
    <x v="1"/>
    <x v="355"/>
  </r>
  <r>
    <x v="26"/>
    <x v="1"/>
    <x v="905"/>
    <x v="930"/>
    <x v="30"/>
    <x v="30"/>
    <x v="335"/>
    <x v="2"/>
    <x v="1"/>
    <x v="1"/>
    <x v="8"/>
    <x v="128"/>
    <x v="0"/>
    <x v="1"/>
    <x v="3"/>
    <x v="924"/>
    <x v="0"/>
    <x v="222"/>
  </r>
  <r>
    <x v="737"/>
    <x v="0"/>
    <x v="369"/>
    <x v="405"/>
    <x v="59"/>
    <x v="59"/>
    <x v="422"/>
    <x v="2"/>
    <x v="1"/>
    <x v="1"/>
    <x v="15"/>
    <x v="127"/>
    <x v="0"/>
    <x v="2"/>
    <x v="6"/>
    <x v="891"/>
    <x v="0"/>
    <x v="199"/>
  </r>
  <r>
    <x v="758"/>
    <x v="1"/>
    <x v="252"/>
    <x v="324"/>
    <x v="68"/>
    <x v="68"/>
    <x v="272"/>
    <x v="2"/>
    <x v="1"/>
    <x v="0"/>
    <x v="12"/>
    <x v="126"/>
    <x v="0"/>
    <x v="2"/>
    <x v="5"/>
    <x v="682"/>
    <x v="0"/>
    <x v="124"/>
  </r>
  <r>
    <x v="830"/>
    <x v="3"/>
    <x v="69"/>
    <x v="105"/>
    <x v="104"/>
    <x v="104"/>
    <x v="44"/>
    <x v="2"/>
    <x v="0"/>
    <x v="1"/>
    <x v="34"/>
    <x v="125"/>
    <x v="0"/>
    <x v="2"/>
    <x v="9"/>
    <x v="991"/>
    <x v="0"/>
    <x v="237"/>
  </r>
  <r>
    <x v="994"/>
    <x v="1"/>
    <x v="36"/>
    <x v="67"/>
    <x v="118"/>
    <x v="118"/>
    <x v="415"/>
    <x v="2"/>
    <x v="1"/>
    <x v="1"/>
    <x v="22"/>
    <x v="124"/>
    <x v="0"/>
    <x v="4"/>
    <x v="12"/>
    <x v="702"/>
    <x v="0"/>
    <x v="121"/>
  </r>
  <r>
    <x v="266"/>
    <x v="4"/>
    <x v="89"/>
    <x v="97"/>
    <x v="106"/>
    <x v="106"/>
    <x v="174"/>
    <x v="2"/>
    <x v="1"/>
    <x v="2"/>
    <x v="15"/>
    <x v="123"/>
    <x v="0"/>
    <x v="3"/>
    <x v="12"/>
    <x v="485"/>
    <x v="0"/>
    <x v="109"/>
  </r>
  <r>
    <x v="1012"/>
    <x v="1"/>
    <x v="243"/>
    <x v="172"/>
    <x v="87"/>
    <x v="87"/>
    <x v="315"/>
    <x v="2"/>
    <x v="1"/>
    <x v="1"/>
    <x v="14"/>
    <x v="122"/>
    <x v="0"/>
    <x v="2"/>
    <x v="7"/>
    <x v="614"/>
    <x v="0"/>
    <x v="149"/>
  </r>
  <r>
    <x v="991"/>
    <x v="3"/>
    <x v="506"/>
    <x v="601"/>
    <x v="43"/>
    <x v="43"/>
    <x v="316"/>
    <x v="2"/>
    <x v="1"/>
    <x v="0"/>
    <x v="2"/>
    <x v="121"/>
    <x v="0"/>
    <x v="1"/>
    <x v="2"/>
    <x v="20"/>
    <x v="2"/>
    <x v="16"/>
  </r>
  <r>
    <x v="379"/>
    <x v="2"/>
    <x v="259"/>
    <x v="344"/>
    <x v="64"/>
    <x v="64"/>
    <x v="181"/>
    <x v="2"/>
    <x v="1"/>
    <x v="0"/>
    <x v="7"/>
    <x v="120"/>
    <x v="0"/>
    <x v="1"/>
    <x v="3"/>
    <x v="303"/>
    <x v="0"/>
    <x v="71"/>
  </r>
  <r>
    <x v="854"/>
    <x v="4"/>
    <x v="585"/>
    <x v="460"/>
    <x v="54"/>
    <x v="54"/>
    <x v="62"/>
    <x v="2"/>
    <x v="0"/>
    <x v="1"/>
    <x v="3"/>
    <x v="119"/>
    <x v="0"/>
    <x v="1"/>
    <x v="4"/>
    <x v="46"/>
    <x v="2"/>
    <x v="38"/>
  </r>
  <r>
    <x v="353"/>
    <x v="5"/>
    <x v="178"/>
    <x v="145"/>
    <x v="89"/>
    <x v="89"/>
    <x v="284"/>
    <x v="2"/>
    <x v="1"/>
    <x v="0"/>
    <x v="9"/>
    <x v="118"/>
    <x v="0"/>
    <x v="2"/>
    <x v="6"/>
    <x v="257"/>
    <x v="0"/>
    <x v="81"/>
  </r>
  <r>
    <x v="1062"/>
    <x v="1"/>
    <x v="137"/>
    <x v="180"/>
    <x v="82"/>
    <x v="82"/>
    <x v="163"/>
    <x v="2"/>
    <x v="0"/>
    <x v="0"/>
    <x v="7"/>
    <x v="117"/>
    <x v="0"/>
    <x v="2"/>
    <x v="5"/>
    <x v="173"/>
    <x v="0"/>
    <x v="47"/>
  </r>
  <r>
    <x v="319"/>
    <x v="4"/>
    <x v="737"/>
    <x v="808"/>
    <x v="34"/>
    <x v="34"/>
    <x v="290"/>
    <x v="2"/>
    <x v="1"/>
    <x v="1"/>
    <x v="17"/>
    <x v="116"/>
    <x v="0"/>
    <x v="1"/>
    <x v="3"/>
    <x v="1111"/>
    <x v="1"/>
    <x v="358"/>
  </r>
  <r>
    <x v="1163"/>
    <x v="0"/>
    <x v="102"/>
    <x v="149"/>
    <x v="87"/>
    <x v="87"/>
    <x v="260"/>
    <x v="2"/>
    <x v="1"/>
    <x v="2"/>
    <x v="8"/>
    <x v="115"/>
    <x v="0"/>
    <x v="2"/>
    <x v="9"/>
    <x v="201"/>
    <x v="2"/>
    <x v="48"/>
  </r>
  <r>
    <x v="889"/>
    <x v="5"/>
    <x v="426"/>
    <x v="406"/>
    <x v="57"/>
    <x v="57"/>
    <x v="243"/>
    <x v="2"/>
    <x v="1"/>
    <x v="3"/>
    <x v="35"/>
    <x v="114"/>
    <x v="0"/>
    <x v="2"/>
    <x v="9"/>
    <x v="1129"/>
    <x v="1"/>
    <x v="420"/>
  </r>
  <r>
    <x v="932"/>
    <x v="5"/>
    <x v="351"/>
    <x v="448"/>
    <x v="53"/>
    <x v="53"/>
    <x v="334"/>
    <x v="2"/>
    <x v="1"/>
    <x v="1"/>
    <x v="16"/>
    <x v="113"/>
    <x v="0"/>
    <x v="2"/>
    <x v="5"/>
    <x v="972"/>
    <x v="0"/>
    <x v="206"/>
  </r>
  <r>
    <x v="922"/>
    <x v="2"/>
    <x v="411"/>
    <x v="424"/>
    <x v="55"/>
    <x v="55"/>
    <x v="506"/>
    <x v="2"/>
    <x v="2"/>
    <x v="0"/>
    <x v="12"/>
    <x v="112"/>
    <x v="0"/>
    <x v="2"/>
    <x v="4"/>
    <x v="813"/>
    <x v="0"/>
    <x v="163"/>
  </r>
  <r>
    <x v="259"/>
    <x v="3"/>
    <x v="366"/>
    <x v="376"/>
    <x v="58"/>
    <x v="58"/>
    <x v="79"/>
    <x v="2"/>
    <x v="0"/>
    <x v="2"/>
    <x v="11"/>
    <x v="111"/>
    <x v="0"/>
    <x v="1"/>
    <x v="6"/>
    <x v="721"/>
    <x v="0"/>
    <x v="141"/>
  </r>
  <r>
    <x v="996"/>
    <x v="1"/>
    <x v="401"/>
    <x v="508"/>
    <x v="47"/>
    <x v="47"/>
    <x v="1"/>
    <x v="2"/>
    <x v="0"/>
    <x v="0"/>
    <x v="3"/>
    <x v="110"/>
    <x v="0"/>
    <x v="1"/>
    <x v="3"/>
    <x v="71"/>
    <x v="2"/>
    <x v="27"/>
  </r>
  <r>
    <x v="3"/>
    <x v="0"/>
    <x v="713"/>
    <x v="660"/>
    <x v="38"/>
    <x v="38"/>
    <x v="327"/>
    <x v="2"/>
    <x v="1"/>
    <x v="0"/>
    <x v="4"/>
    <x v="109"/>
    <x v="0"/>
    <x v="1"/>
    <x v="2"/>
    <x v="277"/>
    <x v="0"/>
    <x v="80"/>
  </r>
  <r>
    <x v="939"/>
    <x v="1"/>
    <x v="1141"/>
    <x v="1166"/>
    <x v="11"/>
    <x v="11"/>
    <x v="546"/>
    <x v="2"/>
    <x v="2"/>
    <x v="0"/>
    <x v="4"/>
    <x v="108"/>
    <x v="0"/>
    <x v="1"/>
    <x v="1"/>
    <x v="1012"/>
    <x v="0"/>
    <x v="230"/>
  </r>
  <r>
    <x v="185"/>
    <x v="4"/>
    <x v="759"/>
    <x v="900"/>
    <x v="27"/>
    <x v="27"/>
    <x v="461"/>
    <x v="2"/>
    <x v="1"/>
    <x v="2"/>
    <x v="7"/>
    <x v="107"/>
    <x v="0"/>
    <x v="1"/>
    <x v="3"/>
    <x v="903"/>
    <x v="0"/>
    <x v="158"/>
  </r>
  <r>
    <x v="459"/>
    <x v="2"/>
    <x v="598"/>
    <x v="696"/>
    <x v="36"/>
    <x v="36"/>
    <x v="483"/>
    <x v="2"/>
    <x v="2"/>
    <x v="1"/>
    <x v="9"/>
    <x v="106"/>
    <x v="0"/>
    <x v="2"/>
    <x v="4"/>
    <x v="890"/>
    <x v="0"/>
    <x v="162"/>
  </r>
  <r>
    <x v="576"/>
    <x v="4"/>
    <x v="747"/>
    <x v="650"/>
    <x v="37"/>
    <x v="37"/>
    <x v="492"/>
    <x v="2"/>
    <x v="2"/>
    <x v="1"/>
    <x v="14"/>
    <x v="105"/>
    <x v="0"/>
    <x v="2"/>
    <x v="4"/>
    <x v="1052"/>
    <x v="1"/>
    <x v="304"/>
  </r>
  <r>
    <x v="708"/>
    <x v="0"/>
    <x v="765"/>
    <x v="711"/>
    <x v="35"/>
    <x v="35"/>
    <x v="183"/>
    <x v="2"/>
    <x v="1"/>
    <x v="0"/>
    <x v="4"/>
    <x v="104"/>
    <x v="0"/>
    <x v="1"/>
    <x v="2"/>
    <x v="334"/>
    <x v="0"/>
    <x v="85"/>
  </r>
  <r>
    <x v="655"/>
    <x v="5"/>
    <x v="452"/>
    <x v="442"/>
    <x v="49"/>
    <x v="49"/>
    <x v="14"/>
    <x v="2"/>
    <x v="0"/>
    <x v="0"/>
    <x v="5"/>
    <x v="103"/>
    <x v="0"/>
    <x v="1"/>
    <x v="3"/>
    <x v="259"/>
    <x v="0"/>
    <x v="65"/>
  </r>
  <r>
    <x v="986"/>
    <x v="0"/>
    <x v="1074"/>
    <x v="1104"/>
    <x v="15"/>
    <x v="15"/>
    <x v="544"/>
    <x v="2"/>
    <x v="2"/>
    <x v="1"/>
    <x v="3"/>
    <x v="102"/>
    <x v="0"/>
    <x v="1"/>
    <x v="2"/>
    <x v="675"/>
    <x v="0"/>
    <x v="116"/>
  </r>
  <r>
    <x v="348"/>
    <x v="0"/>
    <x v="398"/>
    <x v="454"/>
    <x v="46"/>
    <x v="46"/>
    <x v="16"/>
    <x v="2"/>
    <x v="0"/>
    <x v="1"/>
    <x v="6"/>
    <x v="101"/>
    <x v="0"/>
    <x v="1"/>
    <x v="4"/>
    <x v="423"/>
    <x v="0"/>
    <x v="77"/>
  </r>
  <r>
    <x v="136"/>
    <x v="1"/>
    <x v="111"/>
    <x v="151"/>
    <x v="75"/>
    <x v="75"/>
    <x v="240"/>
    <x v="2"/>
    <x v="1"/>
    <x v="1"/>
    <x v="16"/>
    <x v="100"/>
    <x v="0"/>
    <x v="2"/>
    <x v="7"/>
    <x v="788"/>
    <x v="0"/>
    <x v="123"/>
  </r>
  <r>
    <x v="94"/>
    <x v="2"/>
    <x v="297"/>
    <x v="295"/>
    <x v="58"/>
    <x v="58"/>
    <x v="104"/>
    <x v="2"/>
    <x v="0"/>
    <x v="1"/>
    <x v="8"/>
    <x v="99"/>
    <x v="0"/>
    <x v="1"/>
    <x v="4"/>
    <x v="477"/>
    <x v="0"/>
    <x v="90"/>
  </r>
  <r>
    <x v="888"/>
    <x v="1"/>
    <x v="209"/>
    <x v="256"/>
    <x v="63"/>
    <x v="63"/>
    <x v="310"/>
    <x v="2"/>
    <x v="1"/>
    <x v="1"/>
    <x v="20"/>
    <x v="98"/>
    <x v="0"/>
    <x v="2"/>
    <x v="6"/>
    <x v="987"/>
    <x v="0"/>
    <x v="203"/>
  </r>
  <r>
    <x v="951"/>
    <x v="4"/>
    <x v="871"/>
    <x v="878"/>
    <x v="25"/>
    <x v="25"/>
    <x v="388"/>
    <x v="2"/>
    <x v="1"/>
    <x v="1"/>
    <x v="8"/>
    <x v="97"/>
    <x v="0"/>
    <x v="1"/>
    <x v="2"/>
    <x v="980"/>
    <x v="0"/>
    <x v="209"/>
  </r>
  <r>
    <x v="110"/>
    <x v="1"/>
    <x v="832"/>
    <x v="849"/>
    <x v="26"/>
    <x v="26"/>
    <x v="516"/>
    <x v="2"/>
    <x v="2"/>
    <x v="1"/>
    <x v="4"/>
    <x v="96"/>
    <x v="0"/>
    <x v="1"/>
    <x v="2"/>
    <x v="557"/>
    <x v="0"/>
    <x v="98"/>
  </r>
  <r>
    <x v="632"/>
    <x v="3"/>
    <x v="364"/>
    <x v="335"/>
    <x v="53"/>
    <x v="53"/>
    <x v="371"/>
    <x v="2"/>
    <x v="1"/>
    <x v="0"/>
    <x v="6"/>
    <x v="95"/>
    <x v="0"/>
    <x v="2"/>
    <x v="4"/>
    <x v="328"/>
    <x v="0"/>
    <x v="74"/>
  </r>
  <r>
    <x v="775"/>
    <x v="2"/>
    <x v="423"/>
    <x v="328"/>
    <x v="53"/>
    <x v="53"/>
    <x v="94"/>
    <x v="2"/>
    <x v="0"/>
    <x v="0"/>
    <x v="5"/>
    <x v="94"/>
    <x v="0"/>
    <x v="1"/>
    <x v="3"/>
    <x v="218"/>
    <x v="0"/>
    <x v="60"/>
  </r>
  <r>
    <x v="47"/>
    <x v="5"/>
    <x v="6"/>
    <x v="9"/>
    <x v="145"/>
    <x v="145"/>
    <x v="479"/>
    <x v="2"/>
    <x v="1"/>
    <x v="2"/>
    <x v="17"/>
    <x v="93"/>
    <x v="0"/>
    <x v="6"/>
    <x v="19"/>
    <x v="335"/>
    <x v="2"/>
    <x v="54"/>
  </r>
  <r>
    <x v="178"/>
    <x v="3"/>
    <x v="333"/>
    <x v="383"/>
    <x v="48"/>
    <x v="48"/>
    <x v="4"/>
    <x v="2"/>
    <x v="0"/>
    <x v="1"/>
    <x v="6"/>
    <x v="92"/>
    <x v="0"/>
    <x v="1"/>
    <x v="4"/>
    <x v="389"/>
    <x v="0"/>
    <x v="64"/>
  </r>
  <r>
    <x v="453"/>
    <x v="1"/>
    <x v="34"/>
    <x v="58"/>
    <x v="94"/>
    <x v="94"/>
    <x v="430"/>
    <x v="2"/>
    <x v="1"/>
    <x v="2"/>
    <x v="90"/>
    <x v="91"/>
    <x v="0"/>
    <x v="4"/>
    <x v="12"/>
    <x v="1143"/>
    <x v="1"/>
    <x v="429"/>
  </r>
  <r>
    <x v="906"/>
    <x v="1"/>
    <x v="266"/>
    <x v="258"/>
    <x v="58"/>
    <x v="58"/>
    <x v="264"/>
    <x v="2"/>
    <x v="1"/>
    <x v="2"/>
    <x v="20"/>
    <x v="90"/>
    <x v="0"/>
    <x v="2"/>
    <x v="7"/>
    <x v="1019"/>
    <x v="0"/>
    <x v="225"/>
  </r>
  <r>
    <x v="322"/>
    <x v="2"/>
    <x v="250"/>
    <x v="323"/>
    <x v="52"/>
    <x v="52"/>
    <x v="88"/>
    <x v="2"/>
    <x v="0"/>
    <x v="3"/>
    <x v="24"/>
    <x v="89"/>
    <x v="0"/>
    <x v="1"/>
    <x v="8"/>
    <x v="1092"/>
    <x v="1"/>
    <x v="272"/>
  </r>
  <r>
    <x v="492"/>
    <x v="0"/>
    <x v="437"/>
    <x v="365"/>
    <x v="48"/>
    <x v="48"/>
    <x v="4"/>
    <x v="2"/>
    <x v="0"/>
    <x v="1"/>
    <x v="6"/>
    <x v="88"/>
    <x v="0"/>
    <x v="1"/>
    <x v="4"/>
    <x v="389"/>
    <x v="0"/>
    <x v="82"/>
  </r>
  <r>
    <x v="1049"/>
    <x v="2"/>
    <x v="60"/>
    <x v="94"/>
    <x v="83"/>
    <x v="83"/>
    <x v="191"/>
    <x v="2"/>
    <x v="1"/>
    <x v="0"/>
    <x v="12"/>
    <x v="87"/>
    <x v="0"/>
    <x v="2"/>
    <x v="5"/>
    <x v="521"/>
    <x v="0"/>
    <x v="75"/>
  </r>
  <r>
    <x v="498"/>
    <x v="1"/>
    <x v="770"/>
    <x v="776"/>
    <x v="27"/>
    <x v="27"/>
    <x v="520"/>
    <x v="2"/>
    <x v="2"/>
    <x v="2"/>
    <x v="5"/>
    <x v="86"/>
    <x v="0"/>
    <x v="2"/>
    <x v="4"/>
    <x v="707"/>
    <x v="0"/>
    <x v="115"/>
  </r>
  <r>
    <x v="1140"/>
    <x v="1"/>
    <x v="404"/>
    <x v="309"/>
    <x v="52"/>
    <x v="52"/>
    <x v="211"/>
    <x v="2"/>
    <x v="1"/>
    <x v="0"/>
    <x v="7"/>
    <x v="85"/>
    <x v="0"/>
    <x v="1"/>
    <x v="3"/>
    <x v="467"/>
    <x v="0"/>
    <x v="97"/>
  </r>
  <r>
    <x v="36"/>
    <x v="1"/>
    <x v="235"/>
    <x v="211"/>
    <x v="61"/>
    <x v="61"/>
    <x v="439"/>
    <x v="2"/>
    <x v="1"/>
    <x v="0"/>
    <x v="31"/>
    <x v="84"/>
    <x v="0"/>
    <x v="2"/>
    <x v="4"/>
    <x v="1109"/>
    <x v="1"/>
    <x v="317"/>
  </r>
  <r>
    <x v="1113"/>
    <x v="3"/>
    <x v="481"/>
    <x v="498"/>
    <x v="38"/>
    <x v="38"/>
    <x v="327"/>
    <x v="2"/>
    <x v="1"/>
    <x v="0"/>
    <x v="7"/>
    <x v="83"/>
    <x v="0"/>
    <x v="1"/>
    <x v="2"/>
    <x v="700"/>
    <x v="0"/>
    <x v="107"/>
  </r>
  <r>
    <x v="729"/>
    <x v="3"/>
    <x v="280"/>
    <x v="304"/>
    <x v="51"/>
    <x v="51"/>
    <x v="39"/>
    <x v="2"/>
    <x v="0"/>
    <x v="0"/>
    <x v="5"/>
    <x v="82"/>
    <x v="0"/>
    <x v="1"/>
    <x v="3"/>
    <x v="243"/>
    <x v="0"/>
    <x v="41"/>
  </r>
  <r>
    <x v="710"/>
    <x v="2"/>
    <x v="921"/>
    <x v="998"/>
    <x v="17"/>
    <x v="17"/>
    <x v="529"/>
    <x v="2"/>
    <x v="2"/>
    <x v="2"/>
    <x v="5"/>
    <x v="81"/>
    <x v="0"/>
    <x v="1"/>
    <x v="2"/>
    <x v="919"/>
    <x v="0"/>
    <x v="136"/>
  </r>
  <r>
    <x v="917"/>
    <x v="2"/>
    <x v="145"/>
    <x v="242"/>
    <x v="56"/>
    <x v="56"/>
    <x v="102"/>
    <x v="2"/>
    <x v="0"/>
    <x v="2"/>
    <x v="11"/>
    <x v="80"/>
    <x v="0"/>
    <x v="1"/>
    <x v="5"/>
    <x v="750"/>
    <x v="0"/>
    <x v="100"/>
  </r>
  <r>
    <x v="1074"/>
    <x v="1"/>
    <x v="893"/>
    <x v="882"/>
    <x v="20"/>
    <x v="20"/>
    <x v="500"/>
    <x v="2"/>
    <x v="2"/>
    <x v="2"/>
    <x v="4"/>
    <x v="79"/>
    <x v="0"/>
    <x v="1"/>
    <x v="2"/>
    <x v="723"/>
    <x v="0"/>
    <x v="105"/>
  </r>
  <r>
    <x v="489"/>
    <x v="3"/>
    <x v="516"/>
    <x v="423"/>
    <x v="39"/>
    <x v="39"/>
    <x v="486"/>
    <x v="2"/>
    <x v="2"/>
    <x v="1"/>
    <x v="7"/>
    <x v="78"/>
    <x v="0"/>
    <x v="2"/>
    <x v="4"/>
    <x v="684"/>
    <x v="0"/>
    <x v="114"/>
  </r>
  <r>
    <x v="945"/>
    <x v="5"/>
    <x v="21"/>
    <x v="27"/>
    <x v="97"/>
    <x v="97"/>
    <x v="281"/>
    <x v="2"/>
    <x v="1"/>
    <x v="2"/>
    <x v="12"/>
    <x v="77"/>
    <x v="0"/>
    <x v="3"/>
    <x v="11"/>
    <x v="371"/>
    <x v="0"/>
    <x v="51"/>
  </r>
  <r>
    <x v="792"/>
    <x v="3"/>
    <x v="265"/>
    <x v="253"/>
    <x v="50"/>
    <x v="50"/>
    <x v="27"/>
    <x v="2"/>
    <x v="0"/>
    <x v="2"/>
    <x v="7"/>
    <x v="76"/>
    <x v="0"/>
    <x v="1"/>
    <x v="5"/>
    <x v="496"/>
    <x v="0"/>
    <x v="72"/>
  </r>
  <r>
    <x v="563"/>
    <x v="1"/>
    <x v="1116"/>
    <x v="1096"/>
    <x v="12"/>
    <x v="12"/>
    <x v="545"/>
    <x v="2"/>
    <x v="2"/>
    <x v="1"/>
    <x v="3"/>
    <x v="75"/>
    <x v="0"/>
    <x v="1"/>
    <x v="1"/>
    <x v="852"/>
    <x v="0"/>
    <x v="135"/>
  </r>
  <r>
    <x v="1130"/>
    <x v="4"/>
    <x v="518"/>
    <x v="408"/>
    <x v="37"/>
    <x v="37"/>
    <x v="247"/>
    <x v="2"/>
    <x v="1"/>
    <x v="0"/>
    <x v="15"/>
    <x v="74"/>
    <x v="0"/>
    <x v="1"/>
    <x v="2"/>
    <x v="1067"/>
    <x v="1"/>
    <x v="254"/>
  </r>
  <r>
    <x v="125"/>
    <x v="5"/>
    <x v="320"/>
    <x v="251"/>
    <x v="48"/>
    <x v="48"/>
    <x v="328"/>
    <x v="2"/>
    <x v="1"/>
    <x v="0"/>
    <x v="2"/>
    <x v="73"/>
    <x v="0"/>
    <x v="1"/>
    <x v="3"/>
    <x v="8"/>
    <x v="2"/>
    <x v="8"/>
  </r>
  <r>
    <x v="552"/>
    <x v="1"/>
    <x v="426"/>
    <x v="534"/>
    <x v="31"/>
    <x v="31"/>
    <x v="345"/>
    <x v="2"/>
    <x v="1"/>
    <x v="1"/>
    <x v="4"/>
    <x v="72"/>
    <x v="0"/>
    <x v="1"/>
    <x v="3"/>
    <x v="443"/>
    <x v="0"/>
    <x v="43"/>
  </r>
  <r>
    <x v="1161"/>
    <x v="3"/>
    <x v="33"/>
    <x v="24"/>
    <x v="92"/>
    <x v="92"/>
    <x v="173"/>
    <x v="2"/>
    <x v="1"/>
    <x v="0"/>
    <x v="11"/>
    <x v="71"/>
    <x v="0"/>
    <x v="2"/>
    <x v="6"/>
    <x v="360"/>
    <x v="0"/>
    <x v="49"/>
  </r>
  <r>
    <x v="252"/>
    <x v="2"/>
    <x v="926"/>
    <x v="845"/>
    <x v="19"/>
    <x v="19"/>
    <x v="512"/>
    <x v="2"/>
    <x v="2"/>
    <x v="0"/>
    <x v="1"/>
    <x v="70"/>
    <x v="0"/>
    <x v="1"/>
    <x v="1"/>
    <x v="26"/>
    <x v="2"/>
    <x v="12"/>
  </r>
  <r>
    <x v="538"/>
    <x v="2"/>
    <x v="207"/>
    <x v="177"/>
    <x v="54"/>
    <x v="54"/>
    <x v="185"/>
    <x v="2"/>
    <x v="1"/>
    <x v="1"/>
    <x v="13"/>
    <x v="69"/>
    <x v="0"/>
    <x v="1"/>
    <x v="4"/>
    <x v="869"/>
    <x v="0"/>
    <x v="127"/>
  </r>
  <r>
    <x v="1172"/>
    <x v="2"/>
    <x v="85"/>
    <x v="40"/>
    <x v="84"/>
    <x v="84"/>
    <x v="263"/>
    <x v="2"/>
    <x v="1"/>
    <x v="0"/>
    <x v="16"/>
    <x v="68"/>
    <x v="0"/>
    <x v="2"/>
    <x v="5"/>
    <x v="729"/>
    <x v="0"/>
    <x v="112"/>
  </r>
  <r>
    <x v="245"/>
    <x v="4"/>
    <x v="49"/>
    <x v="35"/>
    <x v="85"/>
    <x v="85"/>
    <x v="455"/>
    <x v="2"/>
    <x v="1"/>
    <x v="2"/>
    <x v="29"/>
    <x v="67"/>
    <x v="0"/>
    <x v="4"/>
    <x v="11"/>
    <x v="1020"/>
    <x v="0"/>
    <x v="172"/>
  </r>
  <r>
    <x v="960"/>
    <x v="2"/>
    <x v="58"/>
    <x v="75"/>
    <x v="71"/>
    <x v="71"/>
    <x v="425"/>
    <x v="2"/>
    <x v="1"/>
    <x v="0"/>
    <x v="9"/>
    <x v="66"/>
    <x v="0"/>
    <x v="2"/>
    <x v="5"/>
    <x v="416"/>
    <x v="0"/>
    <x v="45"/>
  </r>
  <r>
    <x v="175"/>
    <x v="0"/>
    <x v="443"/>
    <x v="501"/>
    <x v="30"/>
    <x v="30"/>
    <x v="511"/>
    <x v="2"/>
    <x v="2"/>
    <x v="2"/>
    <x v="9"/>
    <x v="65"/>
    <x v="0"/>
    <x v="2"/>
    <x v="4"/>
    <x v="971"/>
    <x v="0"/>
    <x v="130"/>
  </r>
  <r>
    <x v="138"/>
    <x v="1"/>
    <x v="632"/>
    <x v="707"/>
    <x v="22"/>
    <x v="22"/>
    <x v="459"/>
    <x v="2"/>
    <x v="1"/>
    <x v="0"/>
    <x v="3"/>
    <x v="64"/>
    <x v="0"/>
    <x v="1"/>
    <x v="2"/>
    <x v="443"/>
    <x v="0"/>
    <x v="42"/>
  </r>
  <r>
    <x v="317"/>
    <x v="0"/>
    <x v="382"/>
    <x v="441"/>
    <x v="33"/>
    <x v="33"/>
    <x v="361"/>
    <x v="2"/>
    <x v="1"/>
    <x v="1"/>
    <x v="3"/>
    <x v="63"/>
    <x v="0"/>
    <x v="1"/>
    <x v="3"/>
    <x v="204"/>
    <x v="2"/>
    <x v="24"/>
  </r>
  <r>
    <x v="309"/>
    <x v="2"/>
    <x v="24"/>
    <x v="21"/>
    <x v="88"/>
    <x v="88"/>
    <x v="65"/>
    <x v="2"/>
    <x v="0"/>
    <x v="0"/>
    <x v="6"/>
    <x v="62"/>
    <x v="0"/>
    <x v="1"/>
    <x v="4"/>
    <x v="94"/>
    <x v="0"/>
    <x v="14"/>
  </r>
  <r>
    <x v="1100"/>
    <x v="1"/>
    <x v="915"/>
    <x v="841"/>
    <x v="17"/>
    <x v="17"/>
    <x v="529"/>
    <x v="2"/>
    <x v="2"/>
    <x v="1"/>
    <x v="9"/>
    <x v="61"/>
    <x v="0"/>
    <x v="1"/>
    <x v="2"/>
    <x v="1102"/>
    <x v="1"/>
    <x v="263"/>
  </r>
  <r>
    <x v="347"/>
    <x v="1"/>
    <x v="151"/>
    <x v="136"/>
    <x v="53"/>
    <x v="53"/>
    <x v="407"/>
    <x v="2"/>
    <x v="1"/>
    <x v="1"/>
    <x v="16"/>
    <x v="60"/>
    <x v="0"/>
    <x v="2"/>
    <x v="5"/>
    <x v="972"/>
    <x v="0"/>
    <x v="143"/>
  </r>
  <r>
    <x v="734"/>
    <x v="3"/>
    <x v="87"/>
    <x v="62"/>
    <x v="67"/>
    <x v="67"/>
    <x v="167"/>
    <x v="2"/>
    <x v="0"/>
    <x v="1"/>
    <x v="21"/>
    <x v="59"/>
    <x v="0"/>
    <x v="2"/>
    <x v="6"/>
    <x v="986"/>
    <x v="0"/>
    <x v="153"/>
  </r>
  <r>
    <x v="719"/>
    <x v="3"/>
    <x v="1"/>
    <x v="2"/>
    <x v="145"/>
    <x v="145"/>
    <x v="341"/>
    <x v="2"/>
    <x v="1"/>
    <x v="1"/>
    <x v="16"/>
    <x v="58"/>
    <x v="0"/>
    <x v="4"/>
    <x v="14"/>
    <x v="294"/>
    <x v="0"/>
    <x v="32"/>
  </r>
  <r>
    <x v="75"/>
    <x v="1"/>
    <x v="158"/>
    <x v="123"/>
    <x v="55"/>
    <x v="55"/>
    <x v="287"/>
    <x v="2"/>
    <x v="1"/>
    <x v="3"/>
    <x v="14"/>
    <x v="57"/>
    <x v="0"/>
    <x v="2"/>
    <x v="9"/>
    <x v="902"/>
    <x v="0"/>
    <x v="125"/>
  </r>
  <r>
    <x v="143"/>
    <x v="3"/>
    <x v="26"/>
    <x v="29"/>
    <x v="76"/>
    <x v="76"/>
    <x v="112"/>
    <x v="2"/>
    <x v="0"/>
    <x v="0"/>
    <x v="7"/>
    <x v="56"/>
    <x v="0"/>
    <x v="1"/>
    <x v="4"/>
    <x v="195"/>
    <x v="0"/>
    <x v="21"/>
  </r>
  <r>
    <x v="1023"/>
    <x v="2"/>
    <x v="499"/>
    <x v="611"/>
    <x v="22"/>
    <x v="22"/>
    <x v="539"/>
    <x v="2"/>
    <x v="2"/>
    <x v="0"/>
    <x v="1"/>
    <x v="55"/>
    <x v="0"/>
    <x v="1"/>
    <x v="2"/>
    <x v="15"/>
    <x v="2"/>
    <x v="5"/>
  </r>
  <r>
    <x v="954"/>
    <x v="0"/>
    <x v="812"/>
    <x v="800"/>
    <x v="16"/>
    <x v="16"/>
    <x v="535"/>
    <x v="2"/>
    <x v="2"/>
    <x v="1"/>
    <x v="4"/>
    <x v="54"/>
    <x v="0"/>
    <x v="1"/>
    <x v="2"/>
    <x v="824"/>
    <x v="0"/>
    <x v="96"/>
  </r>
  <r>
    <x v="205"/>
    <x v="0"/>
    <x v="622"/>
    <x v="635"/>
    <x v="19"/>
    <x v="19"/>
    <x v="536"/>
    <x v="2"/>
    <x v="2"/>
    <x v="3"/>
    <x v="4"/>
    <x v="53"/>
    <x v="0"/>
    <x v="2"/>
    <x v="4"/>
    <x v="739"/>
    <x v="2"/>
    <x v="67"/>
  </r>
  <r>
    <x v="1145"/>
    <x v="3"/>
    <x v="125"/>
    <x v="90"/>
    <x v="52"/>
    <x v="52"/>
    <x v="164"/>
    <x v="2"/>
    <x v="0"/>
    <x v="1"/>
    <x v="5"/>
    <x v="52"/>
    <x v="0"/>
    <x v="1"/>
    <x v="4"/>
    <x v="234"/>
    <x v="0"/>
    <x v="29"/>
  </r>
  <r>
    <x v="837"/>
    <x v="1"/>
    <x v="56"/>
    <x v="100"/>
    <x v="50"/>
    <x v="50"/>
    <x v="259"/>
    <x v="2"/>
    <x v="1"/>
    <x v="1"/>
    <x v="8"/>
    <x v="51"/>
    <x v="0"/>
    <x v="1"/>
    <x v="4"/>
    <x v="603"/>
    <x v="0"/>
    <x v="36"/>
  </r>
  <r>
    <x v="579"/>
    <x v="2"/>
    <x v="115"/>
    <x v="111"/>
    <x v="47"/>
    <x v="47"/>
    <x v="33"/>
    <x v="2"/>
    <x v="0"/>
    <x v="2"/>
    <x v="9"/>
    <x v="50"/>
    <x v="0"/>
    <x v="1"/>
    <x v="5"/>
    <x v="726"/>
    <x v="0"/>
    <x v="62"/>
  </r>
  <r>
    <x v="382"/>
    <x v="2"/>
    <x v="467"/>
    <x v="411"/>
    <x v="26"/>
    <x v="26"/>
    <x v="407"/>
    <x v="2"/>
    <x v="1"/>
    <x v="1"/>
    <x v="4"/>
    <x v="49"/>
    <x v="0"/>
    <x v="1"/>
    <x v="2"/>
    <x v="557"/>
    <x v="0"/>
    <x v="46"/>
  </r>
  <r>
    <x v="482"/>
    <x v="3"/>
    <x v="114"/>
    <x v="64"/>
    <x v="53"/>
    <x v="53"/>
    <x v="186"/>
    <x v="2"/>
    <x v="1"/>
    <x v="2"/>
    <x v="8"/>
    <x v="48"/>
    <x v="0"/>
    <x v="2"/>
    <x v="6"/>
    <x v="557"/>
    <x v="0"/>
    <x v="52"/>
  </r>
  <r>
    <x v="649"/>
    <x v="0"/>
    <x v="193"/>
    <x v="254"/>
    <x v="33"/>
    <x v="33"/>
    <x v="442"/>
    <x v="2"/>
    <x v="1"/>
    <x v="3"/>
    <x v="4"/>
    <x v="47"/>
    <x v="0"/>
    <x v="2"/>
    <x v="6"/>
    <x v="387"/>
    <x v="2"/>
    <x v="23"/>
  </r>
  <r>
    <x v="749"/>
    <x v="1"/>
    <x v="206"/>
    <x v="179"/>
    <x v="36"/>
    <x v="36"/>
    <x v="297"/>
    <x v="2"/>
    <x v="1"/>
    <x v="1"/>
    <x v="8"/>
    <x v="46"/>
    <x v="0"/>
    <x v="1"/>
    <x v="3"/>
    <x v="824"/>
    <x v="0"/>
    <x v="76"/>
  </r>
  <r>
    <x v="149"/>
    <x v="2"/>
    <x v="554"/>
    <x v="563"/>
    <x v="17"/>
    <x v="17"/>
    <x v="529"/>
    <x v="2"/>
    <x v="2"/>
    <x v="1"/>
    <x v="1"/>
    <x v="45"/>
    <x v="0"/>
    <x v="1"/>
    <x v="2"/>
    <x v="38"/>
    <x v="2"/>
    <x v="6"/>
  </r>
  <r>
    <x v="745"/>
    <x v="1"/>
    <x v="353"/>
    <x v="478"/>
    <x v="20"/>
    <x v="20"/>
    <x v="500"/>
    <x v="2"/>
    <x v="2"/>
    <x v="0"/>
    <x v="2"/>
    <x v="44"/>
    <x v="0"/>
    <x v="1"/>
    <x v="1"/>
    <x v="210"/>
    <x v="0"/>
    <x v="9"/>
  </r>
  <r>
    <x v="666"/>
    <x v="4"/>
    <x v="843"/>
    <x v="848"/>
    <x v="12"/>
    <x v="12"/>
    <x v="545"/>
    <x v="2"/>
    <x v="2"/>
    <x v="0"/>
    <x v="3"/>
    <x v="43"/>
    <x v="0"/>
    <x v="1"/>
    <x v="1"/>
    <x v="852"/>
    <x v="0"/>
    <x v="66"/>
  </r>
  <r>
    <x v="1018"/>
    <x v="0"/>
    <x v="652"/>
    <x v="605"/>
    <x v="15"/>
    <x v="15"/>
    <x v="537"/>
    <x v="2"/>
    <x v="2"/>
    <x v="3"/>
    <x v="9"/>
    <x v="42"/>
    <x v="0"/>
    <x v="2"/>
    <x v="4"/>
    <x v="1114"/>
    <x v="1"/>
    <x v="170"/>
  </r>
  <r>
    <x v="414"/>
    <x v="0"/>
    <x v="417"/>
    <x v="313"/>
    <x v="25"/>
    <x v="25"/>
    <x v="388"/>
    <x v="2"/>
    <x v="1"/>
    <x v="2"/>
    <x v="6"/>
    <x v="41"/>
    <x v="0"/>
    <x v="1"/>
    <x v="3"/>
    <x v="851"/>
    <x v="0"/>
    <x v="79"/>
  </r>
  <r>
    <x v="929"/>
    <x v="3"/>
    <x v="242"/>
    <x v="162"/>
    <x v="34"/>
    <x v="34"/>
    <x v="317"/>
    <x v="2"/>
    <x v="1"/>
    <x v="0"/>
    <x v="1"/>
    <x v="40"/>
    <x v="0"/>
    <x v="1"/>
    <x v="2"/>
    <x v="3"/>
    <x v="2"/>
    <x v="1"/>
  </r>
  <r>
    <x v="468"/>
    <x v="0"/>
    <x v="35"/>
    <x v="46"/>
    <x v="48"/>
    <x v="48"/>
    <x v="236"/>
    <x v="2"/>
    <x v="1"/>
    <x v="0"/>
    <x v="9"/>
    <x v="39"/>
    <x v="0"/>
    <x v="1"/>
    <x v="3"/>
    <x v="716"/>
    <x v="0"/>
    <x v="35"/>
  </r>
  <r>
    <x v="964"/>
    <x v="3"/>
    <x v="14"/>
    <x v="18"/>
    <x v="58"/>
    <x v="58"/>
    <x v="294"/>
    <x v="2"/>
    <x v="1"/>
    <x v="3"/>
    <x v="11"/>
    <x v="38"/>
    <x v="0"/>
    <x v="2"/>
    <x v="9"/>
    <x v="721"/>
    <x v="0"/>
    <x v="37"/>
  </r>
  <r>
    <x v="405"/>
    <x v="3"/>
    <x v="99"/>
    <x v="109"/>
    <x v="37"/>
    <x v="37"/>
    <x v="287"/>
    <x v="2"/>
    <x v="1"/>
    <x v="3"/>
    <x v="28"/>
    <x v="37"/>
    <x v="0"/>
    <x v="2"/>
    <x v="7"/>
    <x v="1137"/>
    <x v="1"/>
    <x v="213"/>
  </r>
  <r>
    <x v="942"/>
    <x v="4"/>
    <x v="186"/>
    <x v="279"/>
    <x v="25"/>
    <x v="25"/>
    <x v="388"/>
    <x v="2"/>
    <x v="1"/>
    <x v="3"/>
    <x v="14"/>
    <x v="36"/>
    <x v="0"/>
    <x v="2"/>
    <x v="5"/>
    <x v="1120"/>
    <x v="1"/>
    <x v="133"/>
  </r>
  <r>
    <x v="809"/>
    <x v="5"/>
    <x v="582"/>
    <x v="670"/>
    <x v="13"/>
    <x v="13"/>
    <x v="543"/>
    <x v="2"/>
    <x v="2"/>
    <x v="0"/>
    <x v="4"/>
    <x v="35"/>
    <x v="0"/>
    <x v="1"/>
    <x v="1"/>
    <x v="961"/>
    <x v="0"/>
    <x v="61"/>
  </r>
  <r>
    <x v="1177"/>
    <x v="3"/>
    <x v="599"/>
    <x v="647"/>
    <x v="13"/>
    <x v="13"/>
    <x v="543"/>
    <x v="2"/>
    <x v="2"/>
    <x v="1"/>
    <x v="2"/>
    <x v="34"/>
    <x v="0"/>
    <x v="1"/>
    <x v="1"/>
    <x v="538"/>
    <x v="0"/>
    <x v="19"/>
  </r>
  <r>
    <x v="598"/>
    <x v="3"/>
    <x v="1056"/>
    <x v="1061"/>
    <x v="7"/>
    <x v="7"/>
    <x v="552"/>
    <x v="2"/>
    <x v="2"/>
    <x v="1"/>
    <x v="4"/>
    <x v="33"/>
    <x v="0"/>
    <x v="1"/>
    <x v="1"/>
    <x v="1126"/>
    <x v="1"/>
    <x v="154"/>
  </r>
  <r>
    <x v="629"/>
    <x v="5"/>
    <x v="204"/>
    <x v="199"/>
    <x v="24"/>
    <x v="24"/>
    <x v="492"/>
    <x v="2"/>
    <x v="2"/>
    <x v="0"/>
    <x v="9"/>
    <x v="32"/>
    <x v="0"/>
    <x v="1"/>
    <x v="2"/>
    <x v="1043"/>
    <x v="1"/>
    <x v="84"/>
  </r>
  <r>
    <x v="438"/>
    <x v="0"/>
    <x v="260"/>
    <x v="362"/>
    <x v="17"/>
    <x v="17"/>
    <x v="529"/>
    <x v="2"/>
    <x v="2"/>
    <x v="2"/>
    <x v="3"/>
    <x v="31"/>
    <x v="0"/>
    <x v="1"/>
    <x v="2"/>
    <x v="610"/>
    <x v="0"/>
    <x v="17"/>
  </r>
  <r>
    <x v="564"/>
    <x v="3"/>
    <x v="15"/>
    <x v="32"/>
    <x v="40"/>
    <x v="40"/>
    <x v="48"/>
    <x v="2"/>
    <x v="0"/>
    <x v="2"/>
    <x v="18"/>
    <x v="30"/>
    <x v="0"/>
    <x v="1"/>
    <x v="4"/>
    <x v="1082"/>
    <x v="1"/>
    <x v="88"/>
  </r>
  <r>
    <x v="819"/>
    <x v="4"/>
    <x v="517"/>
    <x v="412"/>
    <x v="15"/>
    <x v="15"/>
    <x v="537"/>
    <x v="2"/>
    <x v="2"/>
    <x v="2"/>
    <x v="6"/>
    <x v="29"/>
    <x v="0"/>
    <x v="1"/>
    <x v="2"/>
    <x v="1032"/>
    <x v="0"/>
    <x v="99"/>
  </r>
  <r>
    <x v="11"/>
    <x v="1"/>
    <x v="128"/>
    <x v="101"/>
    <x v="30"/>
    <x v="30"/>
    <x v="320"/>
    <x v="2"/>
    <x v="1"/>
    <x v="1"/>
    <x v="5"/>
    <x v="28"/>
    <x v="0"/>
    <x v="1"/>
    <x v="3"/>
    <x v="638"/>
    <x v="0"/>
    <x v="30"/>
  </r>
  <r>
    <x v="89"/>
    <x v="0"/>
    <x v="1015"/>
    <x v="1021"/>
    <x v="7"/>
    <x v="7"/>
    <x v="550"/>
    <x v="2"/>
    <x v="2"/>
    <x v="1"/>
    <x v="4"/>
    <x v="27"/>
    <x v="0"/>
    <x v="1"/>
    <x v="1"/>
    <x v="1126"/>
    <x v="1"/>
    <x v="132"/>
  </r>
  <r>
    <x v="839"/>
    <x v="3"/>
    <x v="2"/>
    <x v="3"/>
    <x v="70"/>
    <x v="70"/>
    <x v="137"/>
    <x v="2"/>
    <x v="0"/>
    <x v="1"/>
    <x v="14"/>
    <x v="26"/>
    <x v="0"/>
    <x v="2"/>
    <x v="6"/>
    <x v="762"/>
    <x v="0"/>
    <x v="28"/>
  </r>
  <r>
    <x v="924"/>
    <x v="5"/>
    <x v="461"/>
    <x v="361"/>
    <x v="15"/>
    <x v="15"/>
    <x v="537"/>
    <x v="2"/>
    <x v="2"/>
    <x v="0"/>
    <x v="5"/>
    <x v="25"/>
    <x v="0"/>
    <x v="1"/>
    <x v="1"/>
    <x v="961"/>
    <x v="0"/>
    <x v="69"/>
  </r>
  <r>
    <x v="396"/>
    <x v="1"/>
    <x v="55"/>
    <x v="30"/>
    <x v="38"/>
    <x v="38"/>
    <x v="327"/>
    <x v="2"/>
    <x v="1"/>
    <x v="1"/>
    <x v="5"/>
    <x v="24"/>
    <x v="0"/>
    <x v="1"/>
    <x v="3"/>
    <x v="443"/>
    <x v="0"/>
    <x v="15"/>
  </r>
  <r>
    <x v="283"/>
    <x v="5"/>
    <x v="845"/>
    <x v="721"/>
    <x v="9"/>
    <x v="9"/>
    <x v="548"/>
    <x v="2"/>
    <x v="2"/>
    <x v="1"/>
    <x v="4"/>
    <x v="23"/>
    <x v="0"/>
    <x v="1"/>
    <x v="1"/>
    <x v="1061"/>
    <x v="1"/>
    <x v="101"/>
  </r>
  <r>
    <x v="1037"/>
    <x v="3"/>
    <x v="355"/>
    <x v="452"/>
    <x v="10"/>
    <x v="10"/>
    <x v="547"/>
    <x v="2"/>
    <x v="2"/>
    <x v="1"/>
    <x v="5"/>
    <x v="22"/>
    <x v="0"/>
    <x v="1"/>
    <x v="1"/>
    <x v="1089"/>
    <x v="1"/>
    <x v="53"/>
  </r>
  <r>
    <x v="770"/>
    <x v="1"/>
    <x v="687"/>
    <x v="638"/>
    <x v="8"/>
    <x v="8"/>
    <x v="549"/>
    <x v="2"/>
    <x v="2"/>
    <x v="0"/>
    <x v="2"/>
    <x v="21"/>
    <x v="0"/>
    <x v="1"/>
    <x v="1"/>
    <x v="852"/>
    <x v="0"/>
    <x v="25"/>
  </r>
  <r>
    <x v="537"/>
    <x v="0"/>
    <x v="29"/>
    <x v="16"/>
    <x v="32"/>
    <x v="32"/>
    <x v="511"/>
    <x v="2"/>
    <x v="2"/>
    <x v="3"/>
    <x v="7"/>
    <x v="20"/>
    <x v="0"/>
    <x v="2"/>
    <x v="6"/>
    <x v="821"/>
    <x v="0"/>
    <x v="22"/>
  </r>
  <r>
    <x v="1055"/>
    <x v="2"/>
    <x v="139"/>
    <x v="96"/>
    <x v="19"/>
    <x v="19"/>
    <x v="512"/>
    <x v="2"/>
    <x v="2"/>
    <x v="2"/>
    <x v="3"/>
    <x v="19"/>
    <x v="0"/>
    <x v="1"/>
    <x v="2"/>
    <x v="538"/>
    <x v="0"/>
    <x v="10"/>
  </r>
  <r>
    <x v="949"/>
    <x v="0"/>
    <x v="267"/>
    <x v="357"/>
    <x v="11"/>
    <x v="11"/>
    <x v="546"/>
    <x v="2"/>
    <x v="2"/>
    <x v="1"/>
    <x v="1"/>
    <x v="18"/>
    <x v="0"/>
    <x v="1"/>
    <x v="1"/>
    <x v="169"/>
    <x v="2"/>
    <x v="2"/>
  </r>
  <r>
    <x v="217"/>
    <x v="4"/>
    <x v="16"/>
    <x v="45"/>
    <x v="21"/>
    <x v="21"/>
    <x v="542"/>
    <x v="2"/>
    <x v="2"/>
    <x v="1"/>
    <x v="11"/>
    <x v="17"/>
    <x v="0"/>
    <x v="2"/>
    <x v="3"/>
    <x v="1107"/>
    <x v="1"/>
    <x v="40"/>
  </r>
  <r>
    <x v="1015"/>
    <x v="2"/>
    <x v="465"/>
    <x v="566"/>
    <x v="7"/>
    <x v="7"/>
    <x v="550"/>
    <x v="2"/>
    <x v="2"/>
    <x v="1"/>
    <x v="2"/>
    <x v="16"/>
    <x v="0"/>
    <x v="1"/>
    <x v="1"/>
    <x v="961"/>
    <x v="0"/>
    <x v="13"/>
  </r>
  <r>
    <x v="1043"/>
    <x v="5"/>
    <x v="1043"/>
    <x v="1047"/>
    <x v="4"/>
    <x v="4"/>
    <x v="554"/>
    <x v="2"/>
    <x v="2"/>
    <x v="1"/>
    <x v="4"/>
    <x v="15"/>
    <x v="0"/>
    <x v="1"/>
    <x v="1"/>
    <x v="1148"/>
    <x v="1"/>
    <x v="144"/>
  </r>
  <r>
    <x v="590"/>
    <x v="0"/>
    <x v="226"/>
    <x v="141"/>
    <x v="12"/>
    <x v="12"/>
    <x v="545"/>
    <x v="2"/>
    <x v="2"/>
    <x v="0"/>
    <x v="6"/>
    <x v="14"/>
    <x v="0"/>
    <x v="1"/>
    <x v="1"/>
    <x v="1098"/>
    <x v="1"/>
    <x v="50"/>
  </r>
  <r>
    <x v="28"/>
    <x v="0"/>
    <x v="538"/>
    <x v="421"/>
    <x v="6"/>
    <x v="6"/>
    <x v="551"/>
    <x v="2"/>
    <x v="2"/>
    <x v="2"/>
    <x v="4"/>
    <x v="13"/>
    <x v="0"/>
    <x v="1"/>
    <x v="1"/>
    <x v="1134"/>
    <x v="1"/>
    <x v="56"/>
  </r>
  <r>
    <x v="584"/>
    <x v="3"/>
    <x v="934"/>
    <x v="984"/>
    <x v="3"/>
    <x v="3"/>
    <x v="555"/>
    <x v="2"/>
    <x v="2"/>
    <x v="0"/>
    <x v="2"/>
    <x v="12"/>
    <x v="0"/>
    <x v="1"/>
    <x v="1"/>
    <x v="1139"/>
    <x v="1"/>
    <x v="44"/>
  </r>
  <r>
    <x v="208"/>
    <x v="3"/>
    <x v="110"/>
    <x v="133"/>
    <x v="8"/>
    <x v="8"/>
    <x v="549"/>
    <x v="2"/>
    <x v="2"/>
    <x v="0"/>
    <x v="2"/>
    <x v="11"/>
    <x v="0"/>
    <x v="1"/>
    <x v="1"/>
    <x v="852"/>
    <x v="0"/>
    <x v="4"/>
  </r>
  <r>
    <x v="363"/>
    <x v="0"/>
    <x v="609"/>
    <x v="726"/>
    <x v="4"/>
    <x v="4"/>
    <x v="554"/>
    <x v="2"/>
    <x v="2"/>
    <x v="1"/>
    <x v="8"/>
    <x v="10"/>
    <x v="0"/>
    <x v="1"/>
    <x v="1"/>
    <x v="1151"/>
    <x v="1"/>
    <x v="147"/>
  </r>
  <r>
    <x v="1089"/>
    <x v="0"/>
    <x v="741"/>
    <x v="656"/>
    <x v="3"/>
    <x v="3"/>
    <x v="555"/>
    <x v="2"/>
    <x v="2"/>
    <x v="2"/>
    <x v="4"/>
    <x v="9"/>
    <x v="0"/>
    <x v="1"/>
    <x v="1"/>
    <x v="1149"/>
    <x v="1"/>
    <x v="83"/>
  </r>
  <r>
    <x v="880"/>
    <x v="4"/>
    <x v="3"/>
    <x v="1"/>
    <x v="14"/>
    <x v="14"/>
    <x v="540"/>
    <x v="2"/>
    <x v="2"/>
    <x v="1"/>
    <x v="4"/>
    <x v="8"/>
    <x v="0"/>
    <x v="1"/>
    <x v="2"/>
    <x v="878"/>
    <x v="0"/>
    <x v="3"/>
  </r>
  <r>
    <x v="1146"/>
    <x v="5"/>
    <x v="165"/>
    <x v="118"/>
    <x v="5"/>
    <x v="5"/>
    <x v="553"/>
    <x v="2"/>
    <x v="2"/>
    <x v="2"/>
    <x v="4"/>
    <x v="7"/>
    <x v="0"/>
    <x v="1"/>
    <x v="1"/>
    <x v="1140"/>
    <x v="1"/>
    <x v="20"/>
  </r>
  <r>
    <x v="371"/>
    <x v="3"/>
    <x v="430"/>
    <x v="479"/>
    <x v="3"/>
    <x v="3"/>
    <x v="555"/>
    <x v="2"/>
    <x v="2"/>
    <x v="2"/>
    <x v="3"/>
    <x v="6"/>
    <x v="0"/>
    <x v="1"/>
    <x v="1"/>
    <x v="1147"/>
    <x v="1"/>
    <x v="31"/>
  </r>
  <r>
    <x v="530"/>
    <x v="2"/>
    <x v="27"/>
    <x v="31"/>
    <x v="7"/>
    <x v="7"/>
    <x v="550"/>
    <x v="2"/>
    <x v="2"/>
    <x v="0"/>
    <x v="4"/>
    <x v="5"/>
    <x v="0"/>
    <x v="1"/>
    <x v="1"/>
    <x v="1126"/>
    <x v="1"/>
    <x v="7"/>
  </r>
  <r>
    <x v="1013"/>
    <x v="1"/>
    <x v="558"/>
    <x v="654"/>
    <x v="1"/>
    <x v="1"/>
    <x v="557"/>
    <x v="2"/>
    <x v="2"/>
    <x v="0"/>
    <x v="2"/>
    <x v="4"/>
    <x v="0"/>
    <x v="1"/>
    <x v="1"/>
    <x v="1152"/>
    <x v="1"/>
    <x v="18"/>
  </r>
  <r>
    <x v="699"/>
    <x v="1"/>
    <x v="690"/>
    <x v="548"/>
    <x v="1"/>
    <x v="1"/>
    <x v="557"/>
    <x v="2"/>
    <x v="2"/>
    <x v="0"/>
    <x v="2"/>
    <x v="3"/>
    <x v="0"/>
    <x v="1"/>
    <x v="1"/>
    <x v="1152"/>
    <x v="1"/>
    <x v="26"/>
  </r>
  <r>
    <x v="53"/>
    <x v="3"/>
    <x v="459"/>
    <x v="493"/>
    <x v="1"/>
    <x v="1"/>
    <x v="557"/>
    <x v="2"/>
    <x v="2"/>
    <x v="0"/>
    <x v="5"/>
    <x v="2"/>
    <x v="0"/>
    <x v="1"/>
    <x v="1"/>
    <x v="1153"/>
    <x v="1"/>
    <x v="68"/>
  </r>
  <r>
    <x v="801"/>
    <x v="2"/>
    <x v="79"/>
    <x v="41"/>
    <x v="2"/>
    <x v="2"/>
    <x v="556"/>
    <x v="2"/>
    <x v="2"/>
    <x v="2"/>
    <x v="4"/>
    <x v="1"/>
    <x v="0"/>
    <x v="1"/>
    <x v="1"/>
    <x v="1152"/>
    <x v="1"/>
    <x v="11"/>
  </r>
  <r>
    <x v="885"/>
    <x v="4"/>
    <x v="152"/>
    <x v="202"/>
    <x v="0"/>
    <x v="0"/>
    <x v="558"/>
    <x v="2"/>
    <x v="2"/>
    <x v="3"/>
    <x v="0"/>
    <x v="0"/>
    <x v="0"/>
    <x v="0"/>
    <x v="0"/>
    <x v="1150"/>
    <x v="1"/>
    <x v="0"/>
  </r>
  <r>
    <x v="1144"/>
    <x v="4"/>
    <x v="528"/>
    <x v="677"/>
    <x v="0"/>
    <x v="0"/>
    <x v="558"/>
    <x v="2"/>
    <x v="2"/>
    <x v="1"/>
    <x v="0"/>
    <x v="0"/>
    <x v="0"/>
    <x v="0"/>
    <x v="0"/>
    <x v="1150"/>
    <x v="1"/>
    <x v="0"/>
  </r>
  <r>
    <x v="74"/>
    <x v="1"/>
    <x v="718"/>
    <x v="753"/>
    <x v="0"/>
    <x v="0"/>
    <x v="558"/>
    <x v="2"/>
    <x v="2"/>
    <x v="0"/>
    <x v="0"/>
    <x v="0"/>
    <x v="0"/>
    <x v="0"/>
    <x v="0"/>
    <x v="1150"/>
    <x v="1"/>
    <x v="0"/>
  </r>
  <r>
    <x v="744"/>
    <x v="4"/>
    <x v="47"/>
    <x v="84"/>
    <x v="0"/>
    <x v="0"/>
    <x v="558"/>
    <x v="2"/>
    <x v="2"/>
    <x v="1"/>
    <x v="0"/>
    <x v="0"/>
    <x v="0"/>
    <x v="0"/>
    <x v="0"/>
    <x v="1150"/>
    <x v="1"/>
    <x v="0"/>
  </r>
  <r>
    <x v="741"/>
    <x v="1"/>
    <x v="837"/>
    <x v="954"/>
    <x v="0"/>
    <x v="0"/>
    <x v="558"/>
    <x v="2"/>
    <x v="2"/>
    <x v="2"/>
    <x v="0"/>
    <x v="0"/>
    <x v="0"/>
    <x v="0"/>
    <x v="0"/>
    <x v="1150"/>
    <x v="1"/>
    <x v="0"/>
  </r>
  <r>
    <x v="1046"/>
    <x v="3"/>
    <x v="618"/>
    <x v="502"/>
    <x v="0"/>
    <x v="0"/>
    <x v="558"/>
    <x v="2"/>
    <x v="2"/>
    <x v="2"/>
    <x v="0"/>
    <x v="0"/>
    <x v="0"/>
    <x v="0"/>
    <x v="0"/>
    <x v="1150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4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5.xml"/>
</Relationships>
</file>

<file path=xl/pivotTables/pivotTable1.xml><?xml version="1.0" encoding="utf-8"?>
<pivotTableDefinition xmlns="http://schemas.openxmlformats.org/spreadsheetml/2006/main" name="PivotDelivery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4:H12" firstHeaderRow="1" firstDataRow="2" firstDataCol="1"/>
  <pivotFields count="14">
    <pivotField compact="0" showAll="0"/>
    <pivotField axis="axisCol" compact="0" showAll="0" defaultSubtotal="0">
      <items count="6">
        <item x="0"/>
        <item x="1"/>
        <item x="2"/>
        <item x="3"/>
        <item x="4"/>
        <item x="5"/>
      </items>
    </pivotField>
    <pivotField axis="axisRow" compact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2"/>
  </rowFields>
  <colFields count="1">
    <field x="1"/>
  </colFields>
  <dataFields count="1">
    <dataField name="Average - On Time" fld="12" subtotal="average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Assets" cacheId="2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4:D15" firstHeaderRow="1" firstDataRow="2" firstDataCol="1"/>
  <pivotFields count="9">
    <pivotField dataField="1" compact="0" showAll="0"/>
    <pivotField axis="axisRow" compact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</pivotFields>
  <rowFields count="1">
    <field x="1"/>
  </rowFields>
  <colFields count="1">
    <field x="7"/>
  </colFields>
  <dataFields count="1">
    <dataField name="Count - asset_id" fld="0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Exceptions" cacheId="3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4:E12" firstHeaderRow="1" firstDataRow="2" firstDataCol="1"/>
  <pivotFields count="12">
    <pivotField axis="axisCol" compact="0" showAll="0" defaultSubtotal="0">
      <items count="3">
        <item x="0"/>
        <item x="1"/>
        <item x="2"/>
      </items>
    </pivotField>
    <pivotField axis="axisRow" compact="0" showAll="0" defaultSubtotal="0">
      <items count="6">
        <item x="0"/>
        <item x="1"/>
        <item x="2"/>
        <item x="3"/>
        <item x="4"/>
        <item x="5"/>
      </items>
    </pivotField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colFields count="1">
    <field x="0"/>
  </colFields>
  <dataFields count="1">
    <dataField name="Count - Shipment Id" fld="2" subtotal="count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ickets" cacheId="4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4:F14" firstHeaderRow="1" firstDataRow="2" firstDataCol="1"/>
  <pivotFields count="12">
    <pivotField dataField="1" compact="0" showAll="0"/>
    <pivotField compact="0" showAll="0"/>
    <pivotField compact="0" showAll="0"/>
    <pivotField axis="axisRow" compact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Col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colFields count="1">
    <field x="4"/>
  </colFields>
  <dataFields count="1">
    <dataField name="Count - Ticket ID" fld="0" subtotal="count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Inventory" cacheId="5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4:E9" firstHeaderRow="1" firstDataRow="2" firstDataCol="1"/>
  <pivotFields count="18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axis="axisCol" compact="0" showAll="0" defaultSubtotal="0">
      <items count="3">
        <item x="0"/>
        <item x="1"/>
        <item x="2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colFields count="1">
    <field x="8"/>
  </colFields>
  <dataFields count="1">
    <dataField name="Sum - Annual Revenue" fld="11" subtotal="sum" numFmtId="167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pivotTable" Target="../pivotTables/pivot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34"/>
    <col collapsed="false" customWidth="true" hidden="false" outlineLevel="0" max="4" min="4" style="1" width="26"/>
    <col collapsed="false" customWidth="true" hidden="false" outlineLevel="0" max="5" min="5" style="1" width="60"/>
    <col collapsed="false" customWidth="true" hidden="false" outlineLevel="0" max="6" min="6" style="1" width="50"/>
  </cols>
  <sheetData>
    <row r="2" customFormat="false" ht="31.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4" t="s">
        <v>2</v>
      </c>
    </row>
    <row r="6" customFormat="false" ht="15" hidden="false" customHeight="false" outlineLevel="0" collapsed="false">
      <c r="B6" s="5" t="s">
        <v>3</v>
      </c>
    </row>
    <row r="8" customFormat="false" ht="30" hidden="false" customHeight="true" outlineLevel="0" collapsed="false"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</row>
    <row r="9" customFormat="false" ht="31.5" hidden="false" customHeight="true" outlineLevel="0" collapsed="false">
      <c r="B9" s="7" t="n">
        <v>1</v>
      </c>
      <c r="C9" s="7" t="s">
        <v>9</v>
      </c>
      <c r="D9" s="7" t="s">
        <v>10</v>
      </c>
      <c r="E9" s="7" t="s">
        <v>11</v>
      </c>
      <c r="F9" s="7" t="s">
        <v>12</v>
      </c>
      <c r="K9" s="8" t="s">
        <v>13</v>
      </c>
    </row>
    <row r="10" customFormat="false" ht="31.5" hidden="false" customHeight="true" outlineLevel="0" collapsed="false">
      <c r="B10" s="9" t="n">
        <v>2</v>
      </c>
      <c r="C10" s="9" t="s">
        <v>14</v>
      </c>
      <c r="D10" s="9" t="s">
        <v>15</v>
      </c>
      <c r="E10" s="9" t="s">
        <v>16</v>
      </c>
      <c r="F10" s="9" t="s">
        <v>17</v>
      </c>
    </row>
    <row r="11" customFormat="false" ht="31.5" hidden="false" customHeight="true" outlineLevel="0" collapsed="false">
      <c r="B11" s="7" t="n">
        <v>3</v>
      </c>
      <c r="C11" s="7" t="s">
        <v>18</v>
      </c>
      <c r="D11" s="7" t="s">
        <v>19</v>
      </c>
      <c r="E11" s="7" t="s">
        <v>20</v>
      </c>
      <c r="F11" s="7" t="s">
        <v>21</v>
      </c>
    </row>
    <row r="12" customFormat="false" ht="31.5" hidden="false" customHeight="true" outlineLevel="0" collapsed="false">
      <c r="B12" s="9" t="n">
        <v>4</v>
      </c>
      <c r="C12" s="9" t="s">
        <v>22</v>
      </c>
      <c r="D12" s="9" t="s">
        <v>23</v>
      </c>
      <c r="E12" s="9" t="s">
        <v>24</v>
      </c>
      <c r="F12" s="9" t="s">
        <v>25</v>
      </c>
    </row>
    <row r="13" customFormat="false" ht="31.5" hidden="false" customHeight="true" outlineLevel="0" collapsed="false">
      <c r="B13" s="7" t="n">
        <v>5</v>
      </c>
      <c r="C13" s="7" t="s">
        <v>26</v>
      </c>
      <c r="D13" s="7" t="s">
        <v>27</v>
      </c>
      <c r="E13" s="7" t="s">
        <v>28</v>
      </c>
      <c r="F13" s="7" t="s">
        <v>29</v>
      </c>
    </row>
    <row r="14" customFormat="false" ht="31.5" hidden="false" customHeight="true" outlineLevel="0" collapsed="false">
      <c r="B14" s="9" t="n">
        <v>6</v>
      </c>
      <c r="C14" s="9" t="s">
        <v>30</v>
      </c>
      <c r="D14" s="9" t="s">
        <v>31</v>
      </c>
      <c r="E14" s="9" t="s">
        <v>32</v>
      </c>
      <c r="F14" s="9" t="s">
        <v>33</v>
      </c>
    </row>
    <row r="15" customFormat="false" ht="31.5" hidden="false" customHeight="true" outlineLevel="0" collapsed="false">
      <c r="B15" s="7" t="n">
        <v>7</v>
      </c>
      <c r="C15" s="7" t="s">
        <v>34</v>
      </c>
      <c r="D15" s="7" t="s">
        <v>35</v>
      </c>
      <c r="E15" s="7" t="s">
        <v>36</v>
      </c>
      <c r="F15" s="7" t="s">
        <v>37</v>
      </c>
    </row>
    <row r="16" customFormat="false" ht="31.5" hidden="false" customHeight="true" outlineLevel="0" collapsed="false">
      <c r="B16" s="9" t="n">
        <v>8</v>
      </c>
      <c r="C16" s="9" t="s">
        <v>38</v>
      </c>
      <c r="D16" s="9" t="s">
        <v>39</v>
      </c>
      <c r="E16" s="9" t="s">
        <v>40</v>
      </c>
      <c r="F16" s="9" t="s">
        <v>41</v>
      </c>
    </row>
    <row r="19" customFormat="false" ht="30" hidden="false" customHeight="true" outlineLevel="0" collapsed="false">
      <c r="B19" s="10" t="s">
        <v>42</v>
      </c>
      <c r="C19" s="10" t="s">
        <v>43</v>
      </c>
      <c r="D19" s="10" t="s">
        <v>44</v>
      </c>
    </row>
    <row r="20" customFormat="false" ht="15" hidden="false" customHeight="false" outlineLevel="0" collapsed="false">
      <c r="B20" s="11" t="s">
        <v>45</v>
      </c>
      <c r="C20" s="11" t="s">
        <v>46</v>
      </c>
      <c r="D20" s="11" t="s">
        <v>47</v>
      </c>
    </row>
    <row r="21" customFormat="false" ht="15" hidden="false" customHeight="false" outlineLevel="0" collapsed="false">
      <c r="B21" s="12" t="s">
        <v>48</v>
      </c>
      <c r="C21" s="12" t="s">
        <v>46</v>
      </c>
      <c r="D21" s="12" t="s">
        <v>49</v>
      </c>
    </row>
    <row r="22" customFormat="false" ht="15" hidden="false" customHeight="false" outlineLevel="0" collapsed="false">
      <c r="B22" s="11" t="s">
        <v>23</v>
      </c>
      <c r="C22" s="11" t="s">
        <v>50</v>
      </c>
      <c r="D22" s="11" t="s">
        <v>49</v>
      </c>
    </row>
    <row r="23" customFormat="false" ht="15" hidden="false" customHeight="false" outlineLevel="0" collapsed="false">
      <c r="B23" s="12" t="s">
        <v>15</v>
      </c>
      <c r="C23" s="12" t="s">
        <v>51</v>
      </c>
      <c r="D23" s="12" t="s">
        <v>52</v>
      </c>
    </row>
    <row r="24" customFormat="false" ht="15" hidden="false" customHeight="false" outlineLevel="0" collapsed="false">
      <c r="B24" s="11" t="s">
        <v>53</v>
      </c>
      <c r="C24" s="11" t="s">
        <v>54</v>
      </c>
      <c r="D24" s="11" t="s">
        <v>52</v>
      </c>
      <c r="H24" s="13" t="s">
        <v>55</v>
      </c>
    </row>
    <row r="25" customFormat="false" ht="15" hidden="false" customHeight="false" outlineLevel="0" collapsed="false">
      <c r="B25" s="12" t="s">
        <v>56</v>
      </c>
      <c r="C25" s="12" t="s">
        <v>54</v>
      </c>
      <c r="D25" s="12" t="s">
        <v>52</v>
      </c>
    </row>
    <row r="28" customFormat="false" ht="15" hidden="false" customHeight="false" outlineLevel="0" collapsed="false">
      <c r="B28" s="14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1" width="9.52"/>
  </cols>
  <sheetData>
    <row r="1" customFormat="false" ht="19.7" hidden="false" customHeight="false" outlineLevel="0" collapsed="false">
      <c r="A1" s="15" t="s">
        <v>58</v>
      </c>
    </row>
    <row r="2" customFormat="false" ht="15" hidden="false" customHeight="false" outlineLevel="0" collapsed="false">
      <c r="A2" s="14" t="s">
        <v>59</v>
      </c>
    </row>
    <row r="4" customFormat="false" ht="15" hidden="false" customHeight="false" outlineLevel="0" collapsed="false">
      <c r="A4" s="16" t="s">
        <v>60</v>
      </c>
      <c r="J4" s="16" t="s">
        <v>61</v>
      </c>
    </row>
    <row r="26" customFormat="false" ht="15" hidden="false" customHeight="false" outlineLevel="0" collapsed="false">
      <c r="A26" s="16" t="s">
        <v>62</v>
      </c>
      <c r="J26" s="16" t="s">
        <v>63</v>
      </c>
    </row>
    <row r="48" customFormat="false" ht="15" hidden="false" customHeight="false" outlineLevel="0" collapsed="false">
      <c r="A48" s="16" t="s">
        <v>64</v>
      </c>
      <c r="J48" s="16" t="s">
        <v>65</v>
      </c>
    </row>
    <row r="70" customFormat="false" ht="15" hidden="false" customHeight="false" outlineLevel="0" collapsed="false">
      <c r="A70" s="16" t="s">
        <v>66</v>
      </c>
      <c r="J70" s="16" t="s">
        <v>67</v>
      </c>
    </row>
    <row r="92" customFormat="false" ht="15" hidden="false" customHeight="false" outlineLevel="0" collapsed="false">
      <c r="A92" s="16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7"/>
    <col collapsed="false" customWidth="true" hidden="false" outlineLevel="0" max="5" min="5" style="1" width="16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9" min="8" style="1" width="10"/>
    <col collapsed="false" customWidth="true" hidden="false" outlineLevel="0" max="10" min="10" style="1" width="22"/>
    <col collapsed="false" customWidth="true" hidden="false" outlineLevel="0" max="11" min="11" style="1" width="10"/>
    <col collapsed="false" customWidth="true" hidden="false" outlineLevel="0" max="12" min="12" style="1" width="7"/>
    <col collapsed="false" customWidth="true" hidden="false" outlineLevel="0" max="14" min="13" style="1" width="9"/>
  </cols>
  <sheetData>
    <row r="1" customFormat="false" ht="19.7" hidden="false" customHeight="false" outlineLevel="0" collapsed="false">
      <c r="A1" s="15" t="s">
        <v>69</v>
      </c>
    </row>
    <row r="2" customFormat="false" ht="15" hidden="false" customHeight="false" outlineLevel="0" collapsed="false">
      <c r="A2" s="14" t="s">
        <v>70</v>
      </c>
    </row>
    <row r="4" customFormat="false" ht="30" hidden="false" customHeight="true" outlineLevel="0" collapsed="false">
      <c r="A4" s="6" t="s">
        <v>71</v>
      </c>
      <c r="B4" s="6" t="s">
        <v>72</v>
      </c>
      <c r="C4" s="6" t="s">
        <v>73</v>
      </c>
      <c r="D4" s="6" t="s">
        <v>74</v>
      </c>
      <c r="E4" s="6" t="s">
        <v>75</v>
      </c>
      <c r="F4" s="6" t="s">
        <v>76</v>
      </c>
      <c r="G4" s="6" t="s">
        <v>77</v>
      </c>
      <c r="H4" s="6" t="s">
        <v>78</v>
      </c>
      <c r="I4" s="6" t="s">
        <v>79</v>
      </c>
      <c r="J4" s="6" t="s">
        <v>80</v>
      </c>
      <c r="K4" s="6" t="s">
        <v>81</v>
      </c>
      <c r="L4" s="6" t="s">
        <v>82</v>
      </c>
      <c r="M4" s="6" t="s">
        <v>83</v>
      </c>
      <c r="N4" s="6" t="s">
        <v>84</v>
      </c>
    </row>
    <row r="5" customFormat="false" ht="15" hidden="false" customHeight="false" outlineLevel="0" collapsed="false">
      <c r="A5" s="1" t="s">
        <v>85</v>
      </c>
      <c r="B5" s="1" t="s">
        <v>86</v>
      </c>
      <c r="C5" s="1" t="s">
        <v>87</v>
      </c>
      <c r="D5" s="1" t="s">
        <v>88</v>
      </c>
      <c r="E5" s="1" t="s">
        <v>89</v>
      </c>
      <c r="F5" s="1" t="s">
        <v>90</v>
      </c>
      <c r="G5" s="1" t="n">
        <v>21.7</v>
      </c>
      <c r="H5" s="1" t="n">
        <v>3</v>
      </c>
      <c r="I5" s="1" t="n">
        <v>3</v>
      </c>
      <c r="K5" s="17" t="n">
        <v>348.11</v>
      </c>
      <c r="L5" s="1" t="n">
        <v>4</v>
      </c>
      <c r="M5" s="18" t="n">
        <f aca="false">IF(I5&lt;=H5,1,0)</f>
        <v>1</v>
      </c>
      <c r="N5" s="1" t="n">
        <f aca="false">MAX(I5-H5,0)</f>
        <v>0</v>
      </c>
    </row>
    <row r="6" customFormat="false" ht="15" hidden="false" customHeight="false" outlineLevel="0" collapsed="false">
      <c r="A6" s="1" t="s">
        <v>91</v>
      </c>
      <c r="B6" s="1" t="s">
        <v>86</v>
      </c>
      <c r="C6" s="1" t="s">
        <v>92</v>
      </c>
      <c r="D6" s="1" t="s">
        <v>93</v>
      </c>
      <c r="E6" s="1" t="s">
        <v>89</v>
      </c>
      <c r="F6" s="1" t="s">
        <v>90</v>
      </c>
      <c r="G6" s="1" t="n">
        <v>19.3</v>
      </c>
      <c r="H6" s="1" t="n">
        <v>2</v>
      </c>
      <c r="I6" s="1" t="n">
        <v>2</v>
      </c>
      <c r="K6" s="17" t="n">
        <v>270.57</v>
      </c>
      <c r="L6" s="1" t="n">
        <v>4</v>
      </c>
      <c r="M6" s="18" t="n">
        <f aca="false">IF(I6&lt;=H6,1,0)</f>
        <v>1</v>
      </c>
      <c r="N6" s="1" t="n">
        <f aca="false">MAX(I6-H6,0)</f>
        <v>0</v>
      </c>
    </row>
    <row r="7" customFormat="false" ht="15" hidden="false" customHeight="false" outlineLevel="0" collapsed="false">
      <c r="A7" s="1" t="s">
        <v>94</v>
      </c>
      <c r="B7" s="1" t="s">
        <v>86</v>
      </c>
      <c r="C7" s="1" t="s">
        <v>95</v>
      </c>
      <c r="D7" s="1" t="s">
        <v>96</v>
      </c>
      <c r="E7" s="1" t="s">
        <v>97</v>
      </c>
      <c r="F7" s="1" t="s">
        <v>90</v>
      </c>
      <c r="G7" s="1" t="n">
        <v>6.9</v>
      </c>
      <c r="H7" s="1" t="n">
        <v>5</v>
      </c>
      <c r="I7" s="1" t="n">
        <v>5</v>
      </c>
      <c r="K7" s="17" t="n">
        <v>858.36</v>
      </c>
      <c r="L7" s="1" t="n">
        <v>4</v>
      </c>
      <c r="M7" s="18" t="n">
        <f aca="false">IF(I7&lt;=H7,1,0)</f>
        <v>1</v>
      </c>
      <c r="N7" s="1" t="n">
        <f aca="false">MAX(I7-H7,0)</f>
        <v>0</v>
      </c>
    </row>
    <row r="8" customFormat="false" ht="15" hidden="false" customHeight="false" outlineLevel="0" collapsed="false">
      <c r="A8" s="1" t="s">
        <v>98</v>
      </c>
      <c r="B8" s="1" t="s">
        <v>86</v>
      </c>
      <c r="C8" s="1" t="s">
        <v>92</v>
      </c>
      <c r="D8" s="1" t="s">
        <v>93</v>
      </c>
      <c r="E8" s="1" t="s">
        <v>89</v>
      </c>
      <c r="F8" s="1" t="s">
        <v>90</v>
      </c>
      <c r="G8" s="1" t="n">
        <v>22.8</v>
      </c>
      <c r="H8" s="1" t="n">
        <v>2</v>
      </c>
      <c r="I8" s="1" t="n">
        <v>2</v>
      </c>
      <c r="K8" s="17" t="n">
        <v>304.24</v>
      </c>
      <c r="L8" s="1" t="n">
        <v>4</v>
      </c>
      <c r="M8" s="18" t="n">
        <f aca="false">IF(I8&lt;=H8,1,0)</f>
        <v>1</v>
      </c>
      <c r="N8" s="1" t="n">
        <f aca="false">MAX(I8-H8,0)</f>
        <v>0</v>
      </c>
    </row>
    <row r="9" customFormat="false" ht="15" hidden="false" customHeight="false" outlineLevel="0" collapsed="false">
      <c r="A9" s="1" t="s">
        <v>99</v>
      </c>
      <c r="B9" s="1" t="s">
        <v>86</v>
      </c>
      <c r="C9" s="1" t="s">
        <v>100</v>
      </c>
      <c r="D9" s="1" t="s">
        <v>88</v>
      </c>
      <c r="E9" s="1" t="s">
        <v>101</v>
      </c>
      <c r="F9" s="1" t="s">
        <v>90</v>
      </c>
      <c r="G9" s="1" t="n">
        <v>13.6</v>
      </c>
      <c r="H9" s="1" t="n">
        <v>3</v>
      </c>
      <c r="I9" s="1" t="n">
        <v>3</v>
      </c>
      <c r="K9" s="17" t="n">
        <v>503.97</v>
      </c>
      <c r="L9" s="1" t="n">
        <v>4</v>
      </c>
      <c r="M9" s="18" t="n">
        <f aca="false">IF(I9&lt;=H9,1,0)</f>
        <v>1</v>
      </c>
      <c r="N9" s="1" t="n">
        <f aca="false">MAX(I9-H9,0)</f>
        <v>0</v>
      </c>
    </row>
    <row r="10" customFormat="false" ht="15" hidden="false" customHeight="false" outlineLevel="0" collapsed="false">
      <c r="A10" s="1" t="s">
        <v>102</v>
      </c>
      <c r="B10" s="1" t="s">
        <v>86</v>
      </c>
      <c r="C10" s="1" t="s">
        <v>92</v>
      </c>
      <c r="D10" s="1" t="s">
        <v>96</v>
      </c>
      <c r="E10" s="1" t="s">
        <v>103</v>
      </c>
      <c r="F10" s="1" t="s">
        <v>90</v>
      </c>
      <c r="G10" s="1" t="n">
        <v>9.2</v>
      </c>
      <c r="H10" s="1" t="n">
        <v>5</v>
      </c>
      <c r="I10" s="1" t="n">
        <v>4</v>
      </c>
      <c r="K10" s="17" t="n">
        <v>414.06</v>
      </c>
      <c r="L10" s="1" t="n">
        <v>4</v>
      </c>
      <c r="M10" s="18" t="n">
        <f aca="false">IF(I10&lt;=H10,1,0)</f>
        <v>1</v>
      </c>
      <c r="N10" s="1" t="n">
        <f aca="false">MAX(I10-H10,0)</f>
        <v>0</v>
      </c>
    </row>
    <row r="11" customFormat="false" ht="15" hidden="false" customHeight="false" outlineLevel="0" collapsed="false">
      <c r="A11" s="1" t="s">
        <v>104</v>
      </c>
      <c r="B11" s="1" t="s">
        <v>86</v>
      </c>
      <c r="C11" s="1" t="s">
        <v>105</v>
      </c>
      <c r="D11" s="1" t="s">
        <v>96</v>
      </c>
      <c r="E11" s="1" t="s">
        <v>97</v>
      </c>
      <c r="F11" s="1" t="s">
        <v>90</v>
      </c>
      <c r="G11" s="1" t="n">
        <v>6.8</v>
      </c>
      <c r="H11" s="1" t="n">
        <v>5</v>
      </c>
      <c r="I11" s="1" t="n">
        <v>5</v>
      </c>
      <c r="K11" s="17" t="n">
        <v>508.08</v>
      </c>
      <c r="L11" s="1" t="n">
        <v>4</v>
      </c>
      <c r="M11" s="18" t="n">
        <f aca="false">IF(I11&lt;=H11,1,0)</f>
        <v>1</v>
      </c>
      <c r="N11" s="1" t="n">
        <f aca="false">MAX(I11-H11,0)</f>
        <v>0</v>
      </c>
    </row>
    <row r="12" customFormat="false" ht="15" hidden="false" customHeight="false" outlineLevel="0" collapsed="false">
      <c r="A12" s="1" t="s">
        <v>106</v>
      </c>
      <c r="B12" s="1" t="s">
        <v>86</v>
      </c>
      <c r="C12" s="1" t="s">
        <v>92</v>
      </c>
      <c r="D12" s="1" t="s">
        <v>88</v>
      </c>
      <c r="E12" s="1" t="s">
        <v>89</v>
      </c>
      <c r="F12" s="1" t="s">
        <v>90</v>
      </c>
      <c r="G12" s="1" t="n">
        <v>16.1</v>
      </c>
      <c r="H12" s="1" t="n">
        <v>3</v>
      </c>
      <c r="I12" s="1" t="n">
        <v>3</v>
      </c>
      <c r="K12" s="17" t="n">
        <v>495.58</v>
      </c>
      <c r="L12" s="1" t="n">
        <v>5</v>
      </c>
      <c r="M12" s="18" t="n">
        <f aca="false">IF(I12&lt;=H12,1,0)</f>
        <v>1</v>
      </c>
      <c r="N12" s="1" t="n">
        <f aca="false">MAX(I12-H12,0)</f>
        <v>0</v>
      </c>
    </row>
    <row r="13" customFormat="false" ht="15" hidden="false" customHeight="false" outlineLevel="0" collapsed="false">
      <c r="A13" s="1" t="s">
        <v>107</v>
      </c>
      <c r="B13" s="1" t="s">
        <v>86</v>
      </c>
      <c r="C13" s="1" t="s">
        <v>92</v>
      </c>
      <c r="D13" s="1" t="s">
        <v>93</v>
      </c>
      <c r="E13" s="1" t="s">
        <v>89</v>
      </c>
      <c r="F13" s="1" t="s">
        <v>90</v>
      </c>
      <c r="G13" s="1" t="n">
        <v>14</v>
      </c>
      <c r="H13" s="1" t="n">
        <v>2</v>
      </c>
      <c r="I13" s="1" t="n">
        <v>2</v>
      </c>
      <c r="K13" s="17" t="n">
        <v>345.34</v>
      </c>
      <c r="L13" s="1" t="n">
        <v>5</v>
      </c>
      <c r="M13" s="18" t="n">
        <f aca="false">IF(I13&lt;=H13,1,0)</f>
        <v>1</v>
      </c>
      <c r="N13" s="1" t="n">
        <f aca="false">MAX(I13-H13,0)</f>
        <v>0</v>
      </c>
    </row>
    <row r="14" customFormat="false" ht="15" hidden="false" customHeight="false" outlineLevel="0" collapsed="false">
      <c r="A14" s="1" t="s">
        <v>108</v>
      </c>
      <c r="B14" s="1" t="s">
        <v>86</v>
      </c>
      <c r="C14" s="1" t="s">
        <v>92</v>
      </c>
      <c r="D14" s="1" t="s">
        <v>93</v>
      </c>
      <c r="E14" s="1" t="s">
        <v>97</v>
      </c>
      <c r="F14" s="1" t="s">
        <v>90</v>
      </c>
      <c r="G14" s="1" t="n">
        <v>17.1</v>
      </c>
      <c r="H14" s="1" t="n">
        <v>2</v>
      </c>
      <c r="I14" s="1" t="n">
        <v>1</v>
      </c>
      <c r="K14" s="17" t="n">
        <v>297.04</v>
      </c>
      <c r="L14" s="1" t="n">
        <v>5</v>
      </c>
      <c r="M14" s="18" t="n">
        <f aca="false">IF(I14&lt;=H14,1,0)</f>
        <v>1</v>
      </c>
      <c r="N14" s="1" t="n">
        <f aca="false">MAX(I14-H14,0)</f>
        <v>0</v>
      </c>
    </row>
    <row r="15" customFormat="false" ht="15" hidden="false" customHeight="false" outlineLevel="0" collapsed="false">
      <c r="A15" s="1" t="s">
        <v>109</v>
      </c>
      <c r="B15" s="1" t="s">
        <v>86</v>
      </c>
      <c r="C15" s="1" t="s">
        <v>95</v>
      </c>
      <c r="D15" s="1" t="s">
        <v>110</v>
      </c>
      <c r="E15" s="1" t="s">
        <v>89</v>
      </c>
      <c r="F15" s="1" t="s">
        <v>90</v>
      </c>
      <c r="G15" s="1" t="n">
        <v>22.3</v>
      </c>
      <c r="H15" s="1" t="n">
        <v>2</v>
      </c>
      <c r="I15" s="1" t="n">
        <v>2</v>
      </c>
      <c r="K15" s="17" t="n">
        <v>883.79</v>
      </c>
      <c r="L15" s="1" t="n">
        <v>5</v>
      </c>
      <c r="M15" s="18" t="n">
        <f aca="false">IF(I15&lt;=H15,1,0)</f>
        <v>1</v>
      </c>
      <c r="N15" s="1" t="n">
        <f aca="false">MAX(I15-H15,0)</f>
        <v>0</v>
      </c>
    </row>
    <row r="16" customFormat="false" ht="15" hidden="false" customHeight="false" outlineLevel="0" collapsed="false">
      <c r="A16" s="1" t="s">
        <v>111</v>
      </c>
      <c r="B16" s="1" t="s">
        <v>86</v>
      </c>
      <c r="C16" s="1" t="s">
        <v>92</v>
      </c>
      <c r="D16" s="1" t="s">
        <v>110</v>
      </c>
      <c r="E16" s="1" t="s">
        <v>89</v>
      </c>
      <c r="F16" s="1" t="s">
        <v>90</v>
      </c>
      <c r="G16" s="1" t="n">
        <v>13.3</v>
      </c>
      <c r="H16" s="1" t="n">
        <v>2</v>
      </c>
      <c r="I16" s="1" t="n">
        <v>2</v>
      </c>
      <c r="K16" s="17" t="n">
        <v>693.24</v>
      </c>
      <c r="L16" s="1" t="n">
        <v>4</v>
      </c>
      <c r="M16" s="18" t="n">
        <f aca="false">IF(I16&lt;=H16,1,0)</f>
        <v>1</v>
      </c>
      <c r="N16" s="1" t="n">
        <f aca="false">MAX(I16-H16,0)</f>
        <v>0</v>
      </c>
    </row>
    <row r="17" customFormat="false" ht="15" hidden="false" customHeight="false" outlineLevel="0" collapsed="false">
      <c r="A17" s="1" t="s">
        <v>112</v>
      </c>
      <c r="B17" s="1" t="s">
        <v>86</v>
      </c>
      <c r="C17" s="1" t="s">
        <v>87</v>
      </c>
      <c r="D17" s="1" t="s">
        <v>96</v>
      </c>
      <c r="E17" s="1" t="s">
        <v>97</v>
      </c>
      <c r="F17" s="1" t="s">
        <v>90</v>
      </c>
      <c r="G17" s="1" t="n">
        <v>7.3</v>
      </c>
      <c r="H17" s="1" t="n">
        <v>5</v>
      </c>
      <c r="I17" s="1" t="n">
        <v>5</v>
      </c>
      <c r="K17" s="17" t="n">
        <v>440.05</v>
      </c>
      <c r="L17" s="1" t="n">
        <v>4</v>
      </c>
      <c r="M17" s="18" t="n">
        <f aca="false">IF(I17&lt;=H17,1,0)</f>
        <v>1</v>
      </c>
      <c r="N17" s="1" t="n">
        <f aca="false">MAX(I17-H17,0)</f>
        <v>0</v>
      </c>
    </row>
    <row r="18" customFormat="false" ht="15" hidden="false" customHeight="false" outlineLevel="0" collapsed="false">
      <c r="A18" s="1" t="s">
        <v>113</v>
      </c>
      <c r="B18" s="1" t="s">
        <v>86</v>
      </c>
      <c r="C18" s="1" t="s">
        <v>105</v>
      </c>
      <c r="D18" s="1" t="s">
        <v>110</v>
      </c>
      <c r="E18" s="1" t="s">
        <v>97</v>
      </c>
      <c r="F18" s="1" t="s">
        <v>90</v>
      </c>
      <c r="G18" s="1" t="n">
        <v>8.4</v>
      </c>
      <c r="H18" s="1" t="n">
        <v>2</v>
      </c>
      <c r="I18" s="1" t="n">
        <v>2</v>
      </c>
      <c r="K18" s="17" t="n">
        <v>967.22</v>
      </c>
      <c r="L18" s="1" t="n">
        <v>5</v>
      </c>
      <c r="M18" s="18" t="n">
        <f aca="false">IF(I18&lt;=H18,1,0)</f>
        <v>1</v>
      </c>
      <c r="N18" s="1" t="n">
        <f aca="false">MAX(I18-H18,0)</f>
        <v>0</v>
      </c>
    </row>
    <row r="19" customFormat="false" ht="15" hidden="false" customHeight="false" outlineLevel="0" collapsed="false">
      <c r="A19" s="1" t="s">
        <v>114</v>
      </c>
      <c r="B19" s="1" t="s">
        <v>86</v>
      </c>
      <c r="C19" s="1" t="s">
        <v>92</v>
      </c>
      <c r="D19" s="1" t="s">
        <v>96</v>
      </c>
      <c r="E19" s="1" t="s">
        <v>89</v>
      </c>
      <c r="F19" s="1" t="s">
        <v>90</v>
      </c>
      <c r="G19" s="1" t="n">
        <v>16.2</v>
      </c>
      <c r="H19" s="1" t="n">
        <v>5</v>
      </c>
      <c r="I19" s="1" t="n">
        <v>5</v>
      </c>
      <c r="K19" s="17" t="n">
        <v>346.84</v>
      </c>
      <c r="L19" s="1" t="n">
        <v>5</v>
      </c>
      <c r="M19" s="18" t="n">
        <f aca="false">IF(I19&lt;=H19,1,0)</f>
        <v>1</v>
      </c>
      <c r="N19" s="1" t="n">
        <f aca="false">MAX(I19-H19,0)</f>
        <v>0</v>
      </c>
    </row>
    <row r="20" customFormat="false" ht="15" hidden="false" customHeight="false" outlineLevel="0" collapsed="false">
      <c r="A20" s="1" t="s">
        <v>115</v>
      </c>
      <c r="B20" s="1" t="s">
        <v>86</v>
      </c>
      <c r="C20" s="1" t="s">
        <v>95</v>
      </c>
      <c r="D20" s="1" t="s">
        <v>88</v>
      </c>
      <c r="E20" s="1" t="s">
        <v>89</v>
      </c>
      <c r="F20" s="1" t="s">
        <v>116</v>
      </c>
      <c r="G20" s="1" t="n">
        <v>0</v>
      </c>
      <c r="H20" s="1" t="n">
        <v>2</v>
      </c>
      <c r="I20" s="1" t="n">
        <v>4</v>
      </c>
      <c r="J20" s="1" t="s">
        <v>117</v>
      </c>
      <c r="K20" s="17" t="n">
        <v>302.33</v>
      </c>
      <c r="L20" s="1" t="n">
        <v>2</v>
      </c>
      <c r="M20" s="18" t="n">
        <f aca="false">IF(I20&lt;=H20,1,0)</f>
        <v>0</v>
      </c>
      <c r="N20" s="1" t="n">
        <f aca="false">MAX(I20-H20,0)</f>
        <v>2</v>
      </c>
    </row>
    <row r="21" customFormat="false" ht="15" hidden="false" customHeight="false" outlineLevel="0" collapsed="false">
      <c r="A21" s="1" t="s">
        <v>118</v>
      </c>
      <c r="B21" s="1" t="s">
        <v>86</v>
      </c>
      <c r="C21" s="1" t="s">
        <v>105</v>
      </c>
      <c r="D21" s="1" t="s">
        <v>88</v>
      </c>
      <c r="E21" s="1" t="s">
        <v>89</v>
      </c>
      <c r="F21" s="1" t="s">
        <v>90</v>
      </c>
      <c r="G21" s="1" t="n">
        <v>12.9</v>
      </c>
      <c r="H21" s="1" t="n">
        <v>3</v>
      </c>
      <c r="I21" s="1" t="n">
        <v>3</v>
      </c>
      <c r="K21" s="17" t="n">
        <v>303.14</v>
      </c>
      <c r="L21" s="1" t="n">
        <v>5</v>
      </c>
      <c r="M21" s="18" t="n">
        <f aca="false">IF(I21&lt;=H21,1,0)</f>
        <v>1</v>
      </c>
      <c r="N21" s="1" t="n">
        <f aca="false">MAX(I21-H21,0)</f>
        <v>0</v>
      </c>
    </row>
    <row r="22" customFormat="false" ht="15" hidden="false" customHeight="false" outlineLevel="0" collapsed="false">
      <c r="A22" s="1" t="s">
        <v>119</v>
      </c>
      <c r="B22" s="1" t="s">
        <v>86</v>
      </c>
      <c r="C22" s="1" t="s">
        <v>100</v>
      </c>
      <c r="D22" s="1" t="s">
        <v>88</v>
      </c>
      <c r="E22" s="1" t="s">
        <v>101</v>
      </c>
      <c r="F22" s="1" t="s">
        <v>90</v>
      </c>
      <c r="G22" s="1" t="n">
        <v>5</v>
      </c>
      <c r="H22" s="1" t="n">
        <v>3</v>
      </c>
      <c r="I22" s="1" t="n">
        <v>3</v>
      </c>
      <c r="K22" s="17" t="n">
        <v>339.28</v>
      </c>
      <c r="L22" s="1" t="n">
        <v>5</v>
      </c>
      <c r="M22" s="18" t="n">
        <f aca="false">IF(I22&lt;=H22,1,0)</f>
        <v>1</v>
      </c>
      <c r="N22" s="1" t="n">
        <f aca="false">MAX(I22-H22,0)</f>
        <v>0</v>
      </c>
    </row>
    <row r="23" customFormat="false" ht="15" hidden="false" customHeight="false" outlineLevel="0" collapsed="false">
      <c r="A23" s="1" t="s">
        <v>120</v>
      </c>
      <c r="B23" s="1" t="s">
        <v>86</v>
      </c>
      <c r="C23" s="1" t="s">
        <v>105</v>
      </c>
      <c r="D23" s="1" t="s">
        <v>88</v>
      </c>
      <c r="E23" s="1" t="s">
        <v>97</v>
      </c>
      <c r="F23" s="1" t="s">
        <v>90</v>
      </c>
      <c r="G23" s="1" t="n">
        <v>13.3</v>
      </c>
      <c r="H23" s="1" t="n">
        <v>3</v>
      </c>
      <c r="I23" s="1" t="n">
        <v>6</v>
      </c>
      <c r="J23" s="1" t="s">
        <v>117</v>
      </c>
      <c r="K23" s="17" t="n">
        <v>855.37</v>
      </c>
      <c r="L23" s="1" t="n">
        <v>3</v>
      </c>
      <c r="M23" s="18" t="n">
        <f aca="false">IF(I23&lt;=H23,1,0)</f>
        <v>0</v>
      </c>
      <c r="N23" s="1" t="n">
        <f aca="false">MAX(I23-H23,0)</f>
        <v>3</v>
      </c>
    </row>
    <row r="24" customFormat="false" ht="15" hidden="false" customHeight="false" outlineLevel="0" collapsed="false">
      <c r="A24" s="1" t="s">
        <v>121</v>
      </c>
      <c r="B24" s="1" t="s">
        <v>86</v>
      </c>
      <c r="C24" s="1" t="s">
        <v>87</v>
      </c>
      <c r="D24" s="1" t="s">
        <v>88</v>
      </c>
      <c r="E24" s="1" t="s">
        <v>89</v>
      </c>
      <c r="F24" s="1" t="s">
        <v>90</v>
      </c>
      <c r="G24" s="1" t="n">
        <v>21.5</v>
      </c>
      <c r="H24" s="1" t="n">
        <v>3</v>
      </c>
      <c r="I24" s="1" t="n">
        <v>3</v>
      </c>
      <c r="K24" s="17" t="n">
        <v>286</v>
      </c>
      <c r="L24" s="1" t="n">
        <v>5</v>
      </c>
      <c r="M24" s="18" t="n">
        <f aca="false">IF(I24&lt;=H24,1,0)</f>
        <v>1</v>
      </c>
      <c r="N24" s="1" t="n">
        <f aca="false">MAX(I24-H24,0)</f>
        <v>0</v>
      </c>
    </row>
    <row r="25" customFormat="false" ht="15" hidden="false" customHeight="false" outlineLevel="0" collapsed="false">
      <c r="A25" s="1" t="s">
        <v>122</v>
      </c>
      <c r="B25" s="1" t="s">
        <v>86</v>
      </c>
      <c r="C25" s="1" t="s">
        <v>87</v>
      </c>
      <c r="D25" s="1" t="s">
        <v>93</v>
      </c>
      <c r="E25" s="1" t="s">
        <v>103</v>
      </c>
      <c r="F25" s="1" t="s">
        <v>90</v>
      </c>
      <c r="G25" s="1" t="n">
        <v>24.4</v>
      </c>
      <c r="H25" s="1" t="n">
        <v>2</v>
      </c>
      <c r="I25" s="1" t="n">
        <v>2</v>
      </c>
      <c r="K25" s="17" t="n">
        <v>499.53</v>
      </c>
      <c r="L25" s="1" t="n">
        <v>5</v>
      </c>
      <c r="M25" s="18" t="n">
        <f aca="false">IF(I25&lt;=H25,1,0)</f>
        <v>1</v>
      </c>
      <c r="N25" s="1" t="n">
        <f aca="false">MAX(I25-H25,0)</f>
        <v>0</v>
      </c>
    </row>
    <row r="26" customFormat="false" ht="15" hidden="false" customHeight="false" outlineLevel="0" collapsed="false">
      <c r="A26" s="1" t="s">
        <v>123</v>
      </c>
      <c r="B26" s="1" t="s">
        <v>86</v>
      </c>
      <c r="C26" s="1" t="s">
        <v>100</v>
      </c>
      <c r="D26" s="1" t="s">
        <v>96</v>
      </c>
      <c r="E26" s="1" t="s">
        <v>89</v>
      </c>
      <c r="F26" s="1" t="s">
        <v>90</v>
      </c>
      <c r="G26" s="1" t="n">
        <v>21.9</v>
      </c>
      <c r="H26" s="1" t="n">
        <v>5</v>
      </c>
      <c r="I26" s="1" t="n">
        <v>5</v>
      </c>
      <c r="K26" s="17" t="n">
        <v>354.87</v>
      </c>
      <c r="L26" s="1" t="n">
        <v>5</v>
      </c>
      <c r="M26" s="18" t="n">
        <f aca="false">IF(I26&lt;=H26,1,0)</f>
        <v>1</v>
      </c>
      <c r="N26" s="1" t="n">
        <f aca="false">MAX(I26-H26,0)</f>
        <v>0</v>
      </c>
    </row>
    <row r="27" customFormat="false" ht="15" hidden="false" customHeight="false" outlineLevel="0" collapsed="false">
      <c r="A27" s="1" t="s">
        <v>124</v>
      </c>
      <c r="B27" s="1" t="s">
        <v>86</v>
      </c>
      <c r="C27" s="1" t="s">
        <v>92</v>
      </c>
      <c r="D27" s="1" t="s">
        <v>88</v>
      </c>
      <c r="E27" s="1" t="s">
        <v>89</v>
      </c>
      <c r="F27" s="1" t="s">
        <v>90</v>
      </c>
      <c r="G27" s="1" t="n">
        <v>22.3</v>
      </c>
      <c r="H27" s="1" t="n">
        <v>3</v>
      </c>
      <c r="I27" s="1" t="n">
        <v>6</v>
      </c>
      <c r="J27" s="1" t="s">
        <v>125</v>
      </c>
      <c r="K27" s="17" t="n">
        <v>454.2</v>
      </c>
      <c r="L27" s="1" t="n">
        <v>3</v>
      </c>
      <c r="M27" s="18" t="n">
        <f aca="false">IF(I27&lt;=H27,1,0)</f>
        <v>0</v>
      </c>
      <c r="N27" s="1" t="n">
        <f aca="false">MAX(I27-H27,0)</f>
        <v>3</v>
      </c>
    </row>
    <row r="28" customFormat="false" ht="15" hidden="false" customHeight="false" outlineLevel="0" collapsed="false">
      <c r="A28" s="1" t="s">
        <v>126</v>
      </c>
      <c r="B28" s="1" t="s">
        <v>86</v>
      </c>
      <c r="C28" s="1" t="s">
        <v>105</v>
      </c>
      <c r="D28" s="1" t="s">
        <v>96</v>
      </c>
      <c r="E28" s="1" t="s">
        <v>101</v>
      </c>
      <c r="F28" s="1" t="s">
        <v>90</v>
      </c>
      <c r="G28" s="1" t="n">
        <v>9.1</v>
      </c>
      <c r="H28" s="1" t="n">
        <v>5</v>
      </c>
      <c r="I28" s="1" t="n">
        <v>5</v>
      </c>
      <c r="K28" s="17" t="n">
        <v>358.82</v>
      </c>
      <c r="L28" s="1" t="n">
        <v>5</v>
      </c>
      <c r="M28" s="18" t="n">
        <f aca="false">IF(I28&lt;=H28,1,0)</f>
        <v>1</v>
      </c>
      <c r="N28" s="1" t="n">
        <f aca="false">MAX(I28-H28,0)</f>
        <v>0</v>
      </c>
    </row>
    <row r="29" customFormat="false" ht="15" hidden="false" customHeight="false" outlineLevel="0" collapsed="false">
      <c r="A29" s="1" t="s">
        <v>127</v>
      </c>
      <c r="B29" s="1" t="s">
        <v>86</v>
      </c>
      <c r="C29" s="1" t="s">
        <v>95</v>
      </c>
      <c r="D29" s="1" t="s">
        <v>88</v>
      </c>
      <c r="E29" s="1" t="s">
        <v>89</v>
      </c>
      <c r="F29" s="1" t="s">
        <v>90</v>
      </c>
      <c r="G29" s="1" t="n">
        <v>12.3</v>
      </c>
      <c r="H29" s="1" t="n">
        <v>3</v>
      </c>
      <c r="I29" s="1" t="n">
        <v>2</v>
      </c>
      <c r="K29" s="17" t="n">
        <v>228.6</v>
      </c>
      <c r="L29" s="1" t="n">
        <v>5</v>
      </c>
      <c r="M29" s="18" t="n">
        <f aca="false">IF(I29&lt;=H29,1,0)</f>
        <v>1</v>
      </c>
      <c r="N29" s="1" t="n">
        <f aca="false">MAX(I29-H29,0)</f>
        <v>0</v>
      </c>
    </row>
    <row r="30" customFormat="false" ht="15" hidden="false" customHeight="false" outlineLevel="0" collapsed="false">
      <c r="A30" s="1" t="s">
        <v>128</v>
      </c>
      <c r="B30" s="1" t="s">
        <v>86</v>
      </c>
      <c r="C30" s="1" t="s">
        <v>105</v>
      </c>
      <c r="D30" s="1" t="s">
        <v>93</v>
      </c>
      <c r="E30" s="1" t="s">
        <v>89</v>
      </c>
      <c r="F30" s="1" t="s">
        <v>90</v>
      </c>
      <c r="G30" s="1" t="n">
        <v>20</v>
      </c>
      <c r="H30" s="1" t="n">
        <v>2</v>
      </c>
      <c r="I30" s="1" t="n">
        <v>2</v>
      </c>
      <c r="K30" s="17" t="n">
        <v>343.54</v>
      </c>
      <c r="L30" s="1" t="n">
        <v>4</v>
      </c>
      <c r="M30" s="18" t="n">
        <f aca="false">IF(I30&lt;=H30,1,0)</f>
        <v>1</v>
      </c>
      <c r="N30" s="1" t="n">
        <f aca="false">MAX(I30-H30,0)</f>
        <v>0</v>
      </c>
    </row>
    <row r="31" customFormat="false" ht="15" hidden="false" customHeight="false" outlineLevel="0" collapsed="false">
      <c r="A31" s="1" t="s">
        <v>129</v>
      </c>
      <c r="B31" s="1" t="s">
        <v>86</v>
      </c>
      <c r="C31" s="1" t="s">
        <v>105</v>
      </c>
      <c r="D31" s="1" t="s">
        <v>88</v>
      </c>
      <c r="E31" s="1" t="s">
        <v>89</v>
      </c>
      <c r="F31" s="1" t="s">
        <v>90</v>
      </c>
      <c r="G31" s="1" t="n">
        <v>22.3</v>
      </c>
      <c r="H31" s="1" t="n">
        <v>3</v>
      </c>
      <c r="I31" s="1" t="n">
        <v>5</v>
      </c>
      <c r="J31" s="1" t="s">
        <v>125</v>
      </c>
      <c r="K31" s="17" t="n">
        <v>237.81</v>
      </c>
      <c r="L31" s="1" t="n">
        <v>3</v>
      </c>
      <c r="M31" s="18" t="n">
        <f aca="false">IF(I31&lt;=H31,1,0)</f>
        <v>0</v>
      </c>
      <c r="N31" s="1" t="n">
        <f aca="false">MAX(I31-H31,0)</f>
        <v>2</v>
      </c>
    </row>
    <row r="32" customFormat="false" ht="15" hidden="false" customHeight="false" outlineLevel="0" collapsed="false">
      <c r="A32" s="1" t="s">
        <v>130</v>
      </c>
      <c r="B32" s="1" t="s">
        <v>86</v>
      </c>
      <c r="C32" s="1" t="s">
        <v>100</v>
      </c>
      <c r="D32" s="1" t="s">
        <v>88</v>
      </c>
      <c r="E32" s="1" t="s">
        <v>89</v>
      </c>
      <c r="F32" s="1" t="s">
        <v>116</v>
      </c>
      <c r="G32" s="1" t="n">
        <v>0</v>
      </c>
      <c r="H32" s="1" t="n">
        <v>2</v>
      </c>
      <c r="I32" s="1" t="n">
        <v>2</v>
      </c>
      <c r="K32" s="17" t="n">
        <v>108.36</v>
      </c>
      <c r="L32" s="1" t="n">
        <v>5</v>
      </c>
      <c r="M32" s="18" t="n">
        <f aca="false">IF(I32&lt;=H32,1,0)</f>
        <v>1</v>
      </c>
      <c r="N32" s="1" t="n">
        <f aca="false">MAX(I32-H32,0)</f>
        <v>0</v>
      </c>
    </row>
    <row r="33" customFormat="false" ht="15" hidden="false" customHeight="false" outlineLevel="0" collapsed="false">
      <c r="A33" s="1" t="s">
        <v>131</v>
      </c>
      <c r="B33" s="1" t="s">
        <v>86</v>
      </c>
      <c r="C33" s="1" t="s">
        <v>92</v>
      </c>
      <c r="D33" s="1" t="s">
        <v>110</v>
      </c>
      <c r="E33" s="1" t="s">
        <v>89</v>
      </c>
      <c r="F33" s="1" t="s">
        <v>90</v>
      </c>
      <c r="G33" s="1" t="n">
        <v>15.1</v>
      </c>
      <c r="H33" s="1" t="n">
        <v>2</v>
      </c>
      <c r="I33" s="1" t="n">
        <v>2</v>
      </c>
      <c r="K33" s="17" t="n">
        <v>1004.5</v>
      </c>
      <c r="L33" s="1" t="n">
        <v>5</v>
      </c>
      <c r="M33" s="18" t="n">
        <f aca="false">IF(I33&lt;=H33,1,0)</f>
        <v>1</v>
      </c>
      <c r="N33" s="1" t="n">
        <f aca="false">MAX(I33-H33,0)</f>
        <v>0</v>
      </c>
    </row>
    <row r="34" customFormat="false" ht="15" hidden="false" customHeight="false" outlineLevel="0" collapsed="false">
      <c r="A34" s="1" t="s">
        <v>132</v>
      </c>
      <c r="B34" s="1" t="s">
        <v>86</v>
      </c>
      <c r="C34" s="1" t="s">
        <v>95</v>
      </c>
      <c r="D34" s="1" t="s">
        <v>93</v>
      </c>
      <c r="E34" s="1" t="s">
        <v>89</v>
      </c>
      <c r="F34" s="1" t="s">
        <v>90</v>
      </c>
      <c r="G34" s="1" t="n">
        <v>16.5</v>
      </c>
      <c r="H34" s="1" t="n">
        <v>2</v>
      </c>
      <c r="I34" s="1" t="n">
        <v>5</v>
      </c>
      <c r="J34" s="1" t="s">
        <v>133</v>
      </c>
      <c r="K34" s="17" t="n">
        <v>226.7</v>
      </c>
      <c r="L34" s="1" t="n">
        <v>4</v>
      </c>
      <c r="M34" s="18" t="n">
        <f aca="false">IF(I34&lt;=H34,1,0)</f>
        <v>0</v>
      </c>
      <c r="N34" s="1" t="n">
        <f aca="false">MAX(I34-H34,0)</f>
        <v>3</v>
      </c>
    </row>
    <row r="35" customFormat="false" ht="15" hidden="false" customHeight="false" outlineLevel="0" collapsed="false">
      <c r="A35" s="1" t="s">
        <v>134</v>
      </c>
      <c r="B35" s="1" t="s">
        <v>86</v>
      </c>
      <c r="C35" s="1" t="s">
        <v>92</v>
      </c>
      <c r="D35" s="1" t="s">
        <v>88</v>
      </c>
      <c r="E35" s="1" t="s">
        <v>89</v>
      </c>
      <c r="F35" s="1" t="s">
        <v>90</v>
      </c>
      <c r="G35" s="1" t="n">
        <v>19.2</v>
      </c>
      <c r="H35" s="1" t="n">
        <v>3</v>
      </c>
      <c r="I35" s="1" t="n">
        <v>3</v>
      </c>
      <c r="K35" s="17" t="n">
        <v>455.94</v>
      </c>
      <c r="L35" s="1" t="n">
        <v>5</v>
      </c>
      <c r="M35" s="18" t="n">
        <f aca="false">IF(I35&lt;=H35,1,0)</f>
        <v>1</v>
      </c>
      <c r="N35" s="1" t="n">
        <f aca="false">MAX(I35-H35,0)</f>
        <v>0</v>
      </c>
    </row>
    <row r="36" customFormat="false" ht="15" hidden="false" customHeight="false" outlineLevel="0" collapsed="false">
      <c r="A36" s="1" t="s">
        <v>135</v>
      </c>
      <c r="B36" s="1" t="s">
        <v>86</v>
      </c>
      <c r="C36" s="1" t="s">
        <v>92</v>
      </c>
      <c r="D36" s="1" t="s">
        <v>93</v>
      </c>
      <c r="E36" s="1" t="s">
        <v>97</v>
      </c>
      <c r="F36" s="1" t="s">
        <v>90</v>
      </c>
      <c r="G36" s="1" t="n">
        <v>6.7</v>
      </c>
      <c r="H36" s="1" t="n">
        <v>2</v>
      </c>
      <c r="I36" s="1" t="n">
        <v>2</v>
      </c>
      <c r="K36" s="17" t="n">
        <v>322.58</v>
      </c>
      <c r="L36" s="1" t="n">
        <v>4</v>
      </c>
      <c r="M36" s="18" t="n">
        <f aca="false">IF(I36&lt;=H36,1,0)</f>
        <v>1</v>
      </c>
      <c r="N36" s="1" t="n">
        <f aca="false">MAX(I36-H36,0)</f>
        <v>0</v>
      </c>
    </row>
    <row r="37" customFormat="false" ht="15" hidden="false" customHeight="false" outlineLevel="0" collapsed="false">
      <c r="A37" s="1" t="s">
        <v>136</v>
      </c>
      <c r="B37" s="1" t="s">
        <v>86</v>
      </c>
      <c r="C37" s="1" t="s">
        <v>92</v>
      </c>
      <c r="D37" s="1" t="s">
        <v>96</v>
      </c>
      <c r="E37" s="1" t="s">
        <v>89</v>
      </c>
      <c r="F37" s="1" t="s">
        <v>90</v>
      </c>
      <c r="G37" s="1" t="n">
        <v>20.3</v>
      </c>
      <c r="H37" s="1" t="n">
        <v>5</v>
      </c>
      <c r="I37" s="1" t="n">
        <v>5</v>
      </c>
      <c r="K37" s="17" t="n">
        <v>468.74</v>
      </c>
      <c r="L37" s="1" t="n">
        <v>4</v>
      </c>
      <c r="M37" s="18" t="n">
        <f aca="false">IF(I37&lt;=H37,1,0)</f>
        <v>1</v>
      </c>
      <c r="N37" s="1" t="n">
        <f aca="false">MAX(I37-H37,0)</f>
        <v>0</v>
      </c>
    </row>
    <row r="38" customFormat="false" ht="15" hidden="false" customHeight="false" outlineLevel="0" collapsed="false">
      <c r="A38" s="1" t="s">
        <v>137</v>
      </c>
      <c r="B38" s="1" t="s">
        <v>86</v>
      </c>
      <c r="C38" s="1" t="s">
        <v>95</v>
      </c>
      <c r="D38" s="1" t="s">
        <v>110</v>
      </c>
      <c r="E38" s="1" t="s">
        <v>89</v>
      </c>
      <c r="F38" s="1" t="s">
        <v>90</v>
      </c>
      <c r="G38" s="1" t="n">
        <v>13.8</v>
      </c>
      <c r="H38" s="1" t="n">
        <v>2</v>
      </c>
      <c r="I38" s="1" t="n">
        <v>2</v>
      </c>
      <c r="K38" s="17" t="n">
        <v>677.14</v>
      </c>
      <c r="L38" s="1" t="n">
        <v>5</v>
      </c>
      <c r="M38" s="18" t="n">
        <f aca="false">IF(I38&lt;=H38,1,0)</f>
        <v>1</v>
      </c>
      <c r="N38" s="1" t="n">
        <f aca="false">MAX(I38-H38,0)</f>
        <v>0</v>
      </c>
    </row>
    <row r="39" customFormat="false" ht="15" hidden="false" customHeight="false" outlineLevel="0" collapsed="false">
      <c r="A39" s="1" t="s">
        <v>138</v>
      </c>
      <c r="B39" s="1" t="s">
        <v>86</v>
      </c>
      <c r="C39" s="1" t="s">
        <v>92</v>
      </c>
      <c r="D39" s="1" t="s">
        <v>88</v>
      </c>
      <c r="E39" s="1" t="s">
        <v>97</v>
      </c>
      <c r="F39" s="1" t="s">
        <v>116</v>
      </c>
      <c r="G39" s="1" t="n">
        <v>0</v>
      </c>
      <c r="H39" s="1" t="n">
        <v>2</v>
      </c>
      <c r="I39" s="1" t="n">
        <v>2</v>
      </c>
      <c r="K39" s="17" t="n">
        <v>165.99</v>
      </c>
      <c r="L39" s="1" t="n">
        <v>5</v>
      </c>
      <c r="M39" s="18" t="n">
        <f aca="false">IF(I39&lt;=H39,1,0)</f>
        <v>1</v>
      </c>
      <c r="N39" s="1" t="n">
        <f aca="false">MAX(I39-H39,0)</f>
        <v>0</v>
      </c>
    </row>
    <row r="40" customFormat="false" ht="15" hidden="false" customHeight="false" outlineLevel="0" collapsed="false">
      <c r="A40" s="1" t="s">
        <v>139</v>
      </c>
      <c r="B40" s="1" t="s">
        <v>86</v>
      </c>
      <c r="C40" s="1" t="s">
        <v>92</v>
      </c>
      <c r="D40" s="1" t="s">
        <v>88</v>
      </c>
      <c r="E40" s="1" t="s">
        <v>89</v>
      </c>
      <c r="F40" s="1" t="s">
        <v>90</v>
      </c>
      <c r="G40" s="1" t="n">
        <v>14.5</v>
      </c>
      <c r="H40" s="1" t="n">
        <v>3</v>
      </c>
      <c r="I40" s="1" t="n">
        <v>2</v>
      </c>
      <c r="K40" s="17" t="n">
        <v>584.72</v>
      </c>
      <c r="L40" s="1" t="n">
        <v>4</v>
      </c>
      <c r="M40" s="18" t="n">
        <f aca="false">IF(I40&lt;=H40,1,0)</f>
        <v>1</v>
      </c>
      <c r="N40" s="1" t="n">
        <f aca="false">MAX(I40-H40,0)</f>
        <v>0</v>
      </c>
    </row>
    <row r="41" customFormat="false" ht="15" hidden="false" customHeight="false" outlineLevel="0" collapsed="false">
      <c r="A41" s="1" t="s">
        <v>140</v>
      </c>
      <c r="B41" s="1" t="s">
        <v>86</v>
      </c>
      <c r="C41" s="1" t="s">
        <v>92</v>
      </c>
      <c r="D41" s="1" t="s">
        <v>88</v>
      </c>
      <c r="E41" s="1" t="s">
        <v>97</v>
      </c>
      <c r="F41" s="1" t="s">
        <v>90</v>
      </c>
      <c r="G41" s="1" t="n">
        <v>14</v>
      </c>
      <c r="H41" s="1" t="n">
        <v>3</v>
      </c>
      <c r="I41" s="1" t="n">
        <v>3</v>
      </c>
      <c r="K41" s="17" t="n">
        <v>328.92</v>
      </c>
      <c r="L41" s="1" t="n">
        <v>5</v>
      </c>
      <c r="M41" s="18" t="n">
        <f aca="false">IF(I41&lt;=H41,1,0)</f>
        <v>1</v>
      </c>
      <c r="N41" s="1" t="n">
        <f aca="false">MAX(I41-H41,0)</f>
        <v>0</v>
      </c>
    </row>
    <row r="42" customFormat="false" ht="15" hidden="false" customHeight="false" outlineLevel="0" collapsed="false">
      <c r="A42" s="1" t="s">
        <v>141</v>
      </c>
      <c r="B42" s="1" t="s">
        <v>86</v>
      </c>
      <c r="C42" s="1" t="s">
        <v>105</v>
      </c>
      <c r="D42" s="1" t="s">
        <v>88</v>
      </c>
      <c r="E42" s="1" t="s">
        <v>89</v>
      </c>
      <c r="F42" s="1" t="s">
        <v>90</v>
      </c>
      <c r="G42" s="1" t="n">
        <v>26.7</v>
      </c>
      <c r="H42" s="1" t="n">
        <v>3</v>
      </c>
      <c r="I42" s="1" t="n">
        <v>3</v>
      </c>
      <c r="K42" s="17" t="n">
        <v>318.72</v>
      </c>
      <c r="L42" s="1" t="n">
        <v>3</v>
      </c>
      <c r="M42" s="18" t="n">
        <f aca="false">IF(I42&lt;=H42,1,0)</f>
        <v>1</v>
      </c>
      <c r="N42" s="1" t="n">
        <f aca="false">MAX(I42-H42,0)</f>
        <v>0</v>
      </c>
    </row>
    <row r="43" customFormat="false" ht="15" hidden="false" customHeight="false" outlineLevel="0" collapsed="false">
      <c r="A43" s="1" t="s">
        <v>142</v>
      </c>
      <c r="B43" s="1" t="s">
        <v>86</v>
      </c>
      <c r="C43" s="1" t="s">
        <v>105</v>
      </c>
      <c r="D43" s="1" t="s">
        <v>88</v>
      </c>
      <c r="E43" s="1" t="s">
        <v>97</v>
      </c>
      <c r="F43" s="1" t="s">
        <v>90</v>
      </c>
      <c r="G43" s="1" t="n">
        <v>15.5</v>
      </c>
      <c r="H43" s="1" t="n">
        <v>3</v>
      </c>
      <c r="I43" s="1" t="n">
        <v>6</v>
      </c>
      <c r="J43" s="1" t="s">
        <v>117</v>
      </c>
      <c r="K43" s="17" t="n">
        <v>303.21</v>
      </c>
      <c r="L43" s="1" t="n">
        <v>4</v>
      </c>
      <c r="M43" s="18" t="n">
        <f aca="false">IF(I43&lt;=H43,1,0)</f>
        <v>0</v>
      </c>
      <c r="N43" s="1" t="n">
        <f aca="false">MAX(I43-H43,0)</f>
        <v>3</v>
      </c>
    </row>
    <row r="44" customFormat="false" ht="15" hidden="false" customHeight="false" outlineLevel="0" collapsed="false">
      <c r="A44" s="1" t="s">
        <v>143</v>
      </c>
      <c r="B44" s="1" t="s">
        <v>86</v>
      </c>
      <c r="C44" s="1" t="s">
        <v>92</v>
      </c>
      <c r="D44" s="1" t="s">
        <v>88</v>
      </c>
      <c r="E44" s="1" t="s">
        <v>97</v>
      </c>
      <c r="F44" s="1" t="s">
        <v>90</v>
      </c>
      <c r="G44" s="1" t="n">
        <v>12.8</v>
      </c>
      <c r="H44" s="1" t="n">
        <v>3</v>
      </c>
      <c r="I44" s="1" t="n">
        <v>3</v>
      </c>
      <c r="K44" s="17" t="n">
        <v>549.93</v>
      </c>
      <c r="L44" s="1" t="n">
        <v>5</v>
      </c>
      <c r="M44" s="18" t="n">
        <f aca="false">IF(I44&lt;=H44,1,0)</f>
        <v>1</v>
      </c>
      <c r="N44" s="1" t="n">
        <f aca="false">MAX(I44-H44,0)</f>
        <v>0</v>
      </c>
    </row>
    <row r="45" customFormat="false" ht="15" hidden="false" customHeight="false" outlineLevel="0" collapsed="false">
      <c r="A45" s="1" t="s">
        <v>144</v>
      </c>
      <c r="B45" s="1" t="s">
        <v>86</v>
      </c>
      <c r="C45" s="1" t="s">
        <v>145</v>
      </c>
      <c r="D45" s="1" t="s">
        <v>110</v>
      </c>
      <c r="E45" s="1" t="s">
        <v>89</v>
      </c>
      <c r="F45" s="1" t="s">
        <v>90</v>
      </c>
      <c r="G45" s="1" t="n">
        <v>14.5</v>
      </c>
      <c r="H45" s="1" t="n">
        <v>2</v>
      </c>
      <c r="I45" s="1" t="n">
        <v>2</v>
      </c>
      <c r="K45" s="17" t="n">
        <v>891.53</v>
      </c>
      <c r="L45" s="1" t="n">
        <v>4</v>
      </c>
      <c r="M45" s="18" t="n">
        <f aca="false">IF(I45&lt;=H45,1,0)</f>
        <v>1</v>
      </c>
      <c r="N45" s="1" t="n">
        <f aca="false">MAX(I45-H45,0)</f>
        <v>0</v>
      </c>
    </row>
    <row r="46" customFormat="false" ht="15" hidden="false" customHeight="false" outlineLevel="0" collapsed="false">
      <c r="A46" s="1" t="s">
        <v>146</v>
      </c>
      <c r="B46" s="1" t="s">
        <v>86</v>
      </c>
      <c r="C46" s="1" t="s">
        <v>95</v>
      </c>
      <c r="D46" s="1" t="s">
        <v>93</v>
      </c>
      <c r="E46" s="1" t="s">
        <v>89</v>
      </c>
      <c r="F46" s="1" t="s">
        <v>116</v>
      </c>
      <c r="G46" s="1" t="n">
        <v>0</v>
      </c>
      <c r="H46" s="1" t="n">
        <v>1</v>
      </c>
      <c r="I46" s="1" t="n">
        <v>1</v>
      </c>
      <c r="K46" s="17" t="n">
        <v>257.04</v>
      </c>
      <c r="L46" s="1" t="n">
        <v>4</v>
      </c>
      <c r="M46" s="18" t="n">
        <f aca="false">IF(I46&lt;=H46,1,0)</f>
        <v>1</v>
      </c>
      <c r="N46" s="1" t="n">
        <f aca="false">MAX(I46-H46,0)</f>
        <v>0</v>
      </c>
    </row>
    <row r="47" customFormat="false" ht="15" hidden="false" customHeight="false" outlineLevel="0" collapsed="false">
      <c r="A47" s="1" t="s">
        <v>147</v>
      </c>
      <c r="B47" s="1" t="s">
        <v>86</v>
      </c>
      <c r="C47" s="1" t="s">
        <v>92</v>
      </c>
      <c r="D47" s="1" t="s">
        <v>93</v>
      </c>
      <c r="E47" s="1" t="s">
        <v>89</v>
      </c>
      <c r="F47" s="1" t="s">
        <v>90</v>
      </c>
      <c r="G47" s="1" t="n">
        <v>23.8</v>
      </c>
      <c r="H47" s="1" t="n">
        <v>2</v>
      </c>
      <c r="I47" s="1" t="n">
        <v>2</v>
      </c>
      <c r="K47" s="17" t="n">
        <v>394.83</v>
      </c>
      <c r="L47" s="1" t="n">
        <v>4</v>
      </c>
      <c r="M47" s="18" t="n">
        <f aca="false">IF(I47&lt;=H47,1,0)</f>
        <v>1</v>
      </c>
      <c r="N47" s="1" t="n">
        <f aca="false">MAX(I47-H47,0)</f>
        <v>0</v>
      </c>
    </row>
    <row r="48" customFormat="false" ht="15" hidden="false" customHeight="false" outlineLevel="0" collapsed="false">
      <c r="A48" s="1" t="s">
        <v>148</v>
      </c>
      <c r="B48" s="1" t="s">
        <v>86</v>
      </c>
      <c r="C48" s="1" t="s">
        <v>95</v>
      </c>
      <c r="D48" s="1" t="s">
        <v>93</v>
      </c>
      <c r="E48" s="1" t="s">
        <v>89</v>
      </c>
      <c r="F48" s="1" t="s">
        <v>90</v>
      </c>
      <c r="G48" s="1" t="n">
        <v>24.4</v>
      </c>
      <c r="H48" s="1" t="n">
        <v>2</v>
      </c>
      <c r="I48" s="1" t="n">
        <v>2</v>
      </c>
      <c r="K48" s="17" t="n">
        <v>313.17</v>
      </c>
      <c r="L48" s="1" t="n">
        <v>5</v>
      </c>
      <c r="M48" s="18" t="n">
        <f aca="false">IF(I48&lt;=H48,1,0)</f>
        <v>1</v>
      </c>
      <c r="N48" s="1" t="n">
        <f aca="false">MAX(I48-H48,0)</f>
        <v>0</v>
      </c>
    </row>
    <row r="49" customFormat="false" ht="15" hidden="false" customHeight="false" outlineLevel="0" collapsed="false">
      <c r="A49" s="1" t="s">
        <v>149</v>
      </c>
      <c r="B49" s="1" t="s">
        <v>86</v>
      </c>
      <c r="C49" s="1" t="s">
        <v>105</v>
      </c>
      <c r="D49" s="1" t="s">
        <v>96</v>
      </c>
      <c r="E49" s="1" t="s">
        <v>97</v>
      </c>
      <c r="F49" s="1" t="s">
        <v>90</v>
      </c>
      <c r="G49" s="1" t="n">
        <v>5.8</v>
      </c>
      <c r="H49" s="1" t="n">
        <v>5</v>
      </c>
      <c r="I49" s="1" t="n">
        <v>5</v>
      </c>
      <c r="K49" s="17" t="n">
        <v>366</v>
      </c>
      <c r="L49" s="1" t="n">
        <v>4</v>
      </c>
      <c r="M49" s="18" t="n">
        <f aca="false">IF(I49&lt;=H49,1,0)</f>
        <v>1</v>
      </c>
      <c r="N49" s="1" t="n">
        <f aca="false">MAX(I49-H49,0)</f>
        <v>0</v>
      </c>
    </row>
    <row r="50" customFormat="false" ht="15" hidden="false" customHeight="false" outlineLevel="0" collapsed="false">
      <c r="A50" s="1" t="s">
        <v>150</v>
      </c>
      <c r="B50" s="1" t="s">
        <v>86</v>
      </c>
      <c r="C50" s="1" t="s">
        <v>145</v>
      </c>
      <c r="D50" s="1" t="s">
        <v>88</v>
      </c>
      <c r="E50" s="1" t="s">
        <v>89</v>
      </c>
      <c r="F50" s="1" t="s">
        <v>90</v>
      </c>
      <c r="G50" s="1" t="n">
        <v>18.9</v>
      </c>
      <c r="H50" s="1" t="n">
        <v>3</v>
      </c>
      <c r="I50" s="1" t="n">
        <v>3</v>
      </c>
      <c r="K50" s="17" t="n">
        <v>279.96</v>
      </c>
      <c r="L50" s="1" t="n">
        <v>5</v>
      </c>
      <c r="M50" s="18" t="n">
        <f aca="false">IF(I50&lt;=H50,1,0)</f>
        <v>1</v>
      </c>
      <c r="N50" s="1" t="n">
        <f aca="false">MAX(I50-H50,0)</f>
        <v>0</v>
      </c>
    </row>
    <row r="51" customFormat="false" ht="15" hidden="false" customHeight="false" outlineLevel="0" collapsed="false">
      <c r="A51" s="1" t="s">
        <v>151</v>
      </c>
      <c r="B51" s="1" t="s">
        <v>86</v>
      </c>
      <c r="C51" s="1" t="s">
        <v>105</v>
      </c>
      <c r="D51" s="1" t="s">
        <v>110</v>
      </c>
      <c r="E51" s="1" t="s">
        <v>89</v>
      </c>
      <c r="F51" s="1" t="s">
        <v>90</v>
      </c>
      <c r="G51" s="1" t="n">
        <v>11.3</v>
      </c>
      <c r="H51" s="1" t="n">
        <v>2</v>
      </c>
      <c r="I51" s="1" t="n">
        <v>2</v>
      </c>
      <c r="K51" s="17" t="n">
        <v>1542.21</v>
      </c>
      <c r="L51" s="1" t="n">
        <v>4</v>
      </c>
      <c r="M51" s="18" t="n">
        <f aca="false">IF(I51&lt;=H51,1,0)</f>
        <v>1</v>
      </c>
      <c r="N51" s="1" t="n">
        <f aca="false">MAX(I51-H51,0)</f>
        <v>0</v>
      </c>
    </row>
    <row r="52" customFormat="false" ht="15" hidden="false" customHeight="false" outlineLevel="0" collapsed="false">
      <c r="A52" s="1" t="s">
        <v>152</v>
      </c>
      <c r="B52" s="1" t="s">
        <v>86</v>
      </c>
      <c r="C52" s="1" t="s">
        <v>105</v>
      </c>
      <c r="D52" s="1" t="s">
        <v>93</v>
      </c>
      <c r="E52" s="1" t="s">
        <v>89</v>
      </c>
      <c r="F52" s="1" t="s">
        <v>90</v>
      </c>
      <c r="G52" s="1" t="n">
        <v>24.3</v>
      </c>
      <c r="H52" s="1" t="n">
        <v>2</v>
      </c>
      <c r="I52" s="1" t="n">
        <v>2</v>
      </c>
      <c r="K52" s="17" t="n">
        <v>238.99</v>
      </c>
      <c r="L52" s="1" t="n">
        <v>5</v>
      </c>
      <c r="M52" s="18" t="n">
        <f aca="false">IF(I52&lt;=H52,1,0)</f>
        <v>1</v>
      </c>
      <c r="N52" s="1" t="n">
        <f aca="false">MAX(I52-H52,0)</f>
        <v>0</v>
      </c>
    </row>
    <row r="53" customFormat="false" ht="15" hidden="false" customHeight="false" outlineLevel="0" collapsed="false">
      <c r="A53" s="1" t="s">
        <v>153</v>
      </c>
      <c r="B53" s="1" t="s">
        <v>86</v>
      </c>
      <c r="C53" s="1" t="s">
        <v>100</v>
      </c>
      <c r="D53" s="1" t="s">
        <v>93</v>
      </c>
      <c r="E53" s="1" t="s">
        <v>97</v>
      </c>
      <c r="F53" s="1" t="s">
        <v>116</v>
      </c>
      <c r="G53" s="1" t="n">
        <v>0</v>
      </c>
      <c r="H53" s="1" t="n">
        <v>2</v>
      </c>
      <c r="I53" s="1" t="n">
        <v>2</v>
      </c>
      <c r="K53" s="17" t="n">
        <v>214.94</v>
      </c>
      <c r="L53" s="1" t="n">
        <v>5</v>
      </c>
      <c r="M53" s="18" t="n">
        <f aca="false">IF(I53&lt;=H53,1,0)</f>
        <v>1</v>
      </c>
      <c r="N53" s="1" t="n">
        <f aca="false">MAX(I53-H53,0)</f>
        <v>0</v>
      </c>
    </row>
    <row r="54" customFormat="false" ht="15" hidden="false" customHeight="false" outlineLevel="0" collapsed="false">
      <c r="A54" s="1" t="s">
        <v>154</v>
      </c>
      <c r="B54" s="1" t="s">
        <v>86</v>
      </c>
      <c r="C54" s="1" t="s">
        <v>105</v>
      </c>
      <c r="D54" s="1" t="s">
        <v>93</v>
      </c>
      <c r="E54" s="1" t="s">
        <v>97</v>
      </c>
      <c r="F54" s="1" t="s">
        <v>90</v>
      </c>
      <c r="G54" s="1" t="n">
        <v>9.6</v>
      </c>
      <c r="H54" s="1" t="n">
        <v>2</v>
      </c>
      <c r="I54" s="1" t="n">
        <v>2</v>
      </c>
      <c r="K54" s="17" t="n">
        <v>279.65</v>
      </c>
      <c r="L54" s="1" t="n">
        <v>4</v>
      </c>
      <c r="M54" s="18" t="n">
        <f aca="false">IF(I54&lt;=H54,1,0)</f>
        <v>1</v>
      </c>
      <c r="N54" s="1" t="n">
        <f aca="false">MAX(I54-H54,0)</f>
        <v>0</v>
      </c>
    </row>
    <row r="55" customFormat="false" ht="15" hidden="false" customHeight="false" outlineLevel="0" collapsed="false">
      <c r="A55" s="1" t="s">
        <v>155</v>
      </c>
      <c r="B55" s="1" t="s">
        <v>86</v>
      </c>
      <c r="C55" s="1" t="s">
        <v>92</v>
      </c>
      <c r="D55" s="1" t="s">
        <v>96</v>
      </c>
      <c r="E55" s="1" t="s">
        <v>101</v>
      </c>
      <c r="F55" s="1" t="s">
        <v>90</v>
      </c>
      <c r="G55" s="1" t="n">
        <v>10.4</v>
      </c>
      <c r="H55" s="1" t="n">
        <v>5</v>
      </c>
      <c r="I55" s="1" t="n">
        <v>4</v>
      </c>
      <c r="K55" s="17" t="n">
        <v>317.04</v>
      </c>
      <c r="L55" s="1" t="n">
        <v>5</v>
      </c>
      <c r="M55" s="18" t="n">
        <f aca="false">IF(I55&lt;=H55,1,0)</f>
        <v>1</v>
      </c>
      <c r="N55" s="1" t="n">
        <f aca="false">MAX(I55-H55,0)</f>
        <v>0</v>
      </c>
    </row>
    <row r="56" customFormat="false" ht="15" hidden="false" customHeight="false" outlineLevel="0" collapsed="false">
      <c r="A56" s="1" t="s">
        <v>156</v>
      </c>
      <c r="B56" s="1" t="s">
        <v>86</v>
      </c>
      <c r="C56" s="1" t="s">
        <v>92</v>
      </c>
      <c r="D56" s="1" t="s">
        <v>93</v>
      </c>
      <c r="E56" s="1" t="s">
        <v>103</v>
      </c>
      <c r="F56" s="1" t="s">
        <v>90</v>
      </c>
      <c r="G56" s="1" t="n">
        <v>12.1</v>
      </c>
      <c r="H56" s="1" t="n">
        <v>2</v>
      </c>
      <c r="I56" s="1" t="n">
        <v>1</v>
      </c>
      <c r="K56" s="17" t="n">
        <v>308.67</v>
      </c>
      <c r="L56" s="1" t="n">
        <v>5</v>
      </c>
      <c r="M56" s="18" t="n">
        <f aca="false">IF(I56&lt;=H56,1,0)</f>
        <v>1</v>
      </c>
      <c r="N56" s="1" t="n">
        <f aca="false">MAX(I56-H56,0)</f>
        <v>0</v>
      </c>
    </row>
    <row r="57" customFormat="false" ht="15" hidden="false" customHeight="false" outlineLevel="0" collapsed="false">
      <c r="A57" s="1" t="s">
        <v>157</v>
      </c>
      <c r="B57" s="1" t="s">
        <v>86</v>
      </c>
      <c r="C57" s="1" t="s">
        <v>100</v>
      </c>
      <c r="D57" s="1" t="s">
        <v>88</v>
      </c>
      <c r="E57" s="1" t="s">
        <v>89</v>
      </c>
      <c r="F57" s="1" t="s">
        <v>90</v>
      </c>
      <c r="G57" s="1" t="n">
        <v>16.8</v>
      </c>
      <c r="H57" s="1" t="n">
        <v>3</v>
      </c>
      <c r="I57" s="1" t="n">
        <v>3</v>
      </c>
      <c r="K57" s="17" t="n">
        <v>496.32</v>
      </c>
      <c r="L57" s="1" t="n">
        <v>5</v>
      </c>
      <c r="M57" s="18" t="n">
        <f aca="false">IF(I57&lt;=H57,1,0)</f>
        <v>1</v>
      </c>
      <c r="N57" s="1" t="n">
        <f aca="false">MAX(I57-H57,0)</f>
        <v>0</v>
      </c>
    </row>
    <row r="58" customFormat="false" ht="15" hidden="false" customHeight="false" outlineLevel="0" collapsed="false">
      <c r="A58" s="1" t="s">
        <v>158</v>
      </c>
      <c r="B58" s="1" t="s">
        <v>86</v>
      </c>
      <c r="C58" s="1" t="s">
        <v>95</v>
      </c>
      <c r="D58" s="1" t="s">
        <v>88</v>
      </c>
      <c r="E58" s="1" t="s">
        <v>97</v>
      </c>
      <c r="F58" s="1" t="s">
        <v>90</v>
      </c>
      <c r="G58" s="1" t="n">
        <v>15.1</v>
      </c>
      <c r="H58" s="1" t="n">
        <v>3</v>
      </c>
      <c r="I58" s="1" t="n">
        <v>3</v>
      </c>
      <c r="K58" s="17" t="n">
        <v>214</v>
      </c>
      <c r="L58" s="1" t="n">
        <v>5</v>
      </c>
      <c r="M58" s="18" t="n">
        <f aca="false">IF(I58&lt;=H58,1,0)</f>
        <v>1</v>
      </c>
      <c r="N58" s="1" t="n">
        <f aca="false">MAX(I58-H58,0)</f>
        <v>0</v>
      </c>
    </row>
    <row r="59" customFormat="false" ht="15" hidden="false" customHeight="false" outlineLevel="0" collapsed="false">
      <c r="A59" s="1" t="s">
        <v>159</v>
      </c>
      <c r="B59" s="1" t="s">
        <v>86</v>
      </c>
      <c r="C59" s="1" t="s">
        <v>92</v>
      </c>
      <c r="D59" s="1" t="s">
        <v>96</v>
      </c>
      <c r="E59" s="1" t="s">
        <v>103</v>
      </c>
      <c r="F59" s="1" t="s">
        <v>90</v>
      </c>
      <c r="G59" s="1" t="n">
        <v>24.5</v>
      </c>
      <c r="H59" s="1" t="n">
        <v>5</v>
      </c>
      <c r="I59" s="1" t="n">
        <v>5</v>
      </c>
      <c r="K59" s="17" t="n">
        <v>367.53</v>
      </c>
      <c r="L59" s="1" t="n">
        <v>4</v>
      </c>
      <c r="M59" s="18" t="n">
        <f aca="false">IF(I59&lt;=H59,1,0)</f>
        <v>1</v>
      </c>
      <c r="N59" s="1" t="n">
        <f aca="false">MAX(I59-H59,0)</f>
        <v>0</v>
      </c>
    </row>
    <row r="60" customFormat="false" ht="15" hidden="false" customHeight="false" outlineLevel="0" collapsed="false">
      <c r="A60" s="1" t="s">
        <v>160</v>
      </c>
      <c r="B60" s="1" t="s">
        <v>86</v>
      </c>
      <c r="C60" s="1" t="s">
        <v>145</v>
      </c>
      <c r="D60" s="1" t="s">
        <v>88</v>
      </c>
      <c r="E60" s="1" t="s">
        <v>103</v>
      </c>
      <c r="F60" s="1" t="s">
        <v>90</v>
      </c>
      <c r="G60" s="1" t="n">
        <v>7.2</v>
      </c>
      <c r="H60" s="1" t="n">
        <v>3</v>
      </c>
      <c r="I60" s="1" t="n">
        <v>5</v>
      </c>
      <c r="J60" s="1" t="s">
        <v>133</v>
      </c>
      <c r="K60" s="17" t="n">
        <v>419.88</v>
      </c>
      <c r="L60" s="1" t="n">
        <v>3</v>
      </c>
      <c r="M60" s="18" t="n">
        <f aca="false">IF(I60&lt;=H60,1,0)</f>
        <v>0</v>
      </c>
      <c r="N60" s="1" t="n">
        <f aca="false">MAX(I60-H60,0)</f>
        <v>2</v>
      </c>
    </row>
    <row r="61" customFormat="false" ht="15" hidden="false" customHeight="false" outlineLevel="0" collapsed="false">
      <c r="A61" s="1" t="s">
        <v>161</v>
      </c>
      <c r="B61" s="1" t="s">
        <v>86</v>
      </c>
      <c r="C61" s="1" t="s">
        <v>145</v>
      </c>
      <c r="D61" s="1" t="s">
        <v>88</v>
      </c>
      <c r="E61" s="1" t="s">
        <v>89</v>
      </c>
      <c r="F61" s="1" t="s">
        <v>90</v>
      </c>
      <c r="G61" s="1" t="n">
        <v>16.6</v>
      </c>
      <c r="H61" s="1" t="n">
        <v>3</v>
      </c>
      <c r="I61" s="1" t="n">
        <v>3</v>
      </c>
      <c r="K61" s="17" t="n">
        <v>273.12</v>
      </c>
      <c r="L61" s="1" t="n">
        <v>4</v>
      </c>
      <c r="M61" s="18" t="n">
        <f aca="false">IF(I61&lt;=H61,1,0)</f>
        <v>1</v>
      </c>
      <c r="N61" s="1" t="n">
        <f aca="false">MAX(I61-H61,0)</f>
        <v>0</v>
      </c>
    </row>
    <row r="62" customFormat="false" ht="15" hidden="false" customHeight="false" outlineLevel="0" collapsed="false">
      <c r="A62" s="1" t="s">
        <v>162</v>
      </c>
      <c r="B62" s="1" t="s">
        <v>86</v>
      </c>
      <c r="C62" s="1" t="s">
        <v>105</v>
      </c>
      <c r="D62" s="1" t="s">
        <v>96</v>
      </c>
      <c r="E62" s="1" t="s">
        <v>97</v>
      </c>
      <c r="F62" s="1" t="s">
        <v>90</v>
      </c>
      <c r="G62" s="1" t="n">
        <v>10.2</v>
      </c>
      <c r="H62" s="1" t="n">
        <v>5</v>
      </c>
      <c r="I62" s="1" t="n">
        <v>5</v>
      </c>
      <c r="K62" s="17" t="n">
        <v>318.78</v>
      </c>
      <c r="L62" s="1" t="n">
        <v>5</v>
      </c>
      <c r="M62" s="18" t="n">
        <f aca="false">IF(I62&lt;=H62,1,0)</f>
        <v>1</v>
      </c>
      <c r="N62" s="1" t="n">
        <f aca="false">MAX(I62-H62,0)</f>
        <v>0</v>
      </c>
    </row>
    <row r="63" customFormat="false" ht="15" hidden="false" customHeight="false" outlineLevel="0" collapsed="false">
      <c r="A63" s="1" t="s">
        <v>163</v>
      </c>
      <c r="B63" s="1" t="s">
        <v>86</v>
      </c>
      <c r="C63" s="1" t="s">
        <v>145</v>
      </c>
      <c r="D63" s="1" t="s">
        <v>88</v>
      </c>
      <c r="E63" s="1" t="s">
        <v>89</v>
      </c>
      <c r="F63" s="1" t="s">
        <v>90</v>
      </c>
      <c r="G63" s="1" t="n">
        <v>17.6</v>
      </c>
      <c r="H63" s="1" t="n">
        <v>3</v>
      </c>
      <c r="I63" s="1" t="n">
        <v>3</v>
      </c>
      <c r="K63" s="17" t="n">
        <v>797.82</v>
      </c>
      <c r="L63" s="1" t="n">
        <v>5</v>
      </c>
      <c r="M63" s="18" t="n">
        <f aca="false">IF(I63&lt;=H63,1,0)</f>
        <v>1</v>
      </c>
      <c r="N63" s="1" t="n">
        <f aca="false">MAX(I63-H63,0)</f>
        <v>0</v>
      </c>
    </row>
    <row r="64" customFormat="false" ht="15" hidden="false" customHeight="false" outlineLevel="0" collapsed="false">
      <c r="A64" s="1" t="s">
        <v>164</v>
      </c>
      <c r="B64" s="1" t="s">
        <v>86</v>
      </c>
      <c r="C64" s="1" t="s">
        <v>92</v>
      </c>
      <c r="D64" s="1" t="s">
        <v>96</v>
      </c>
      <c r="E64" s="1" t="s">
        <v>97</v>
      </c>
      <c r="F64" s="1" t="s">
        <v>90</v>
      </c>
      <c r="G64" s="1" t="n">
        <v>11.7</v>
      </c>
      <c r="H64" s="1" t="n">
        <v>5</v>
      </c>
      <c r="I64" s="1" t="n">
        <v>5</v>
      </c>
      <c r="K64" s="17" t="n">
        <v>466.52</v>
      </c>
      <c r="L64" s="1" t="n">
        <v>5</v>
      </c>
      <c r="M64" s="18" t="n">
        <f aca="false">IF(I64&lt;=H64,1,0)</f>
        <v>1</v>
      </c>
      <c r="N64" s="1" t="n">
        <f aca="false">MAX(I64-H64,0)</f>
        <v>0</v>
      </c>
    </row>
    <row r="65" customFormat="false" ht="15" hidden="false" customHeight="false" outlineLevel="0" collapsed="false">
      <c r="A65" s="1" t="s">
        <v>165</v>
      </c>
      <c r="B65" s="1" t="s">
        <v>86</v>
      </c>
      <c r="C65" s="1" t="s">
        <v>92</v>
      </c>
      <c r="D65" s="1" t="s">
        <v>93</v>
      </c>
      <c r="E65" s="1" t="s">
        <v>89</v>
      </c>
      <c r="F65" s="1" t="s">
        <v>90</v>
      </c>
      <c r="G65" s="1" t="n">
        <v>17.5</v>
      </c>
      <c r="H65" s="1" t="n">
        <v>2</v>
      </c>
      <c r="I65" s="1" t="n">
        <v>2</v>
      </c>
      <c r="K65" s="17" t="n">
        <v>564.49</v>
      </c>
      <c r="L65" s="1" t="n">
        <v>4</v>
      </c>
      <c r="M65" s="18" t="n">
        <f aca="false">IF(I65&lt;=H65,1,0)</f>
        <v>1</v>
      </c>
      <c r="N65" s="1" t="n">
        <f aca="false">MAX(I65-H65,0)</f>
        <v>0</v>
      </c>
    </row>
    <row r="66" customFormat="false" ht="15" hidden="false" customHeight="false" outlineLevel="0" collapsed="false">
      <c r="A66" s="1" t="s">
        <v>166</v>
      </c>
      <c r="B66" s="1" t="s">
        <v>86</v>
      </c>
      <c r="C66" s="1" t="s">
        <v>92</v>
      </c>
      <c r="D66" s="1" t="s">
        <v>88</v>
      </c>
      <c r="E66" s="1" t="s">
        <v>103</v>
      </c>
      <c r="F66" s="1" t="s">
        <v>90</v>
      </c>
      <c r="G66" s="1" t="n">
        <v>16.7</v>
      </c>
      <c r="H66" s="1" t="n">
        <v>3</v>
      </c>
      <c r="I66" s="1" t="n">
        <v>3</v>
      </c>
      <c r="K66" s="17" t="n">
        <v>551.46</v>
      </c>
      <c r="L66" s="1" t="n">
        <v>4</v>
      </c>
      <c r="M66" s="18" t="n">
        <f aca="false">IF(I66&lt;=H66,1,0)</f>
        <v>1</v>
      </c>
      <c r="N66" s="1" t="n">
        <f aca="false">MAX(I66-H66,0)</f>
        <v>0</v>
      </c>
    </row>
    <row r="67" customFormat="false" ht="15" hidden="false" customHeight="false" outlineLevel="0" collapsed="false">
      <c r="A67" s="1" t="s">
        <v>167</v>
      </c>
      <c r="B67" s="1" t="s">
        <v>86</v>
      </c>
      <c r="C67" s="1" t="s">
        <v>95</v>
      </c>
      <c r="D67" s="1" t="s">
        <v>88</v>
      </c>
      <c r="E67" s="1" t="s">
        <v>97</v>
      </c>
      <c r="F67" s="1" t="s">
        <v>116</v>
      </c>
      <c r="G67" s="1" t="n">
        <v>0</v>
      </c>
      <c r="H67" s="1" t="n">
        <v>3</v>
      </c>
      <c r="I67" s="1" t="n">
        <v>3</v>
      </c>
      <c r="K67" s="17" t="n">
        <v>874.06</v>
      </c>
      <c r="L67" s="1" t="n">
        <v>4</v>
      </c>
      <c r="M67" s="18" t="n">
        <f aca="false">IF(I67&lt;=H67,1,0)</f>
        <v>1</v>
      </c>
      <c r="N67" s="1" t="n">
        <f aca="false">MAX(I67-H67,0)</f>
        <v>0</v>
      </c>
    </row>
    <row r="68" customFormat="false" ht="15" hidden="false" customHeight="false" outlineLevel="0" collapsed="false">
      <c r="A68" s="1" t="s">
        <v>168</v>
      </c>
      <c r="B68" s="1" t="s">
        <v>86</v>
      </c>
      <c r="C68" s="1" t="s">
        <v>92</v>
      </c>
      <c r="D68" s="1" t="s">
        <v>88</v>
      </c>
      <c r="E68" s="1" t="s">
        <v>101</v>
      </c>
      <c r="F68" s="1" t="s">
        <v>90</v>
      </c>
      <c r="G68" s="1" t="n">
        <v>9.4</v>
      </c>
      <c r="H68" s="1" t="n">
        <v>3</v>
      </c>
      <c r="I68" s="1" t="n">
        <v>3</v>
      </c>
      <c r="K68" s="17" t="n">
        <v>376.56</v>
      </c>
      <c r="L68" s="1" t="n">
        <v>5</v>
      </c>
      <c r="M68" s="18" t="n">
        <f aca="false">IF(I68&lt;=H68,1,0)</f>
        <v>1</v>
      </c>
      <c r="N68" s="1" t="n">
        <f aca="false">MAX(I68-H68,0)</f>
        <v>0</v>
      </c>
    </row>
    <row r="69" customFormat="false" ht="15" hidden="false" customHeight="false" outlineLevel="0" collapsed="false">
      <c r="A69" s="1" t="s">
        <v>169</v>
      </c>
      <c r="B69" s="1" t="s">
        <v>86</v>
      </c>
      <c r="C69" s="1" t="s">
        <v>92</v>
      </c>
      <c r="D69" s="1" t="s">
        <v>88</v>
      </c>
      <c r="E69" s="1" t="s">
        <v>103</v>
      </c>
      <c r="F69" s="1" t="s">
        <v>90</v>
      </c>
      <c r="G69" s="1" t="n">
        <v>36.4</v>
      </c>
      <c r="H69" s="1" t="n">
        <v>3</v>
      </c>
      <c r="I69" s="1" t="n">
        <v>3</v>
      </c>
      <c r="K69" s="17" t="n">
        <v>350.23</v>
      </c>
      <c r="L69" s="1" t="n">
        <v>5</v>
      </c>
      <c r="M69" s="18" t="n">
        <f aca="false">IF(I69&lt;=H69,1,0)</f>
        <v>1</v>
      </c>
      <c r="N69" s="1" t="n">
        <f aca="false">MAX(I69-H69,0)</f>
        <v>0</v>
      </c>
    </row>
    <row r="70" customFormat="false" ht="15" hidden="false" customHeight="false" outlineLevel="0" collapsed="false">
      <c r="A70" s="1" t="s">
        <v>170</v>
      </c>
      <c r="B70" s="1" t="s">
        <v>86</v>
      </c>
      <c r="C70" s="1" t="s">
        <v>92</v>
      </c>
      <c r="D70" s="1" t="s">
        <v>110</v>
      </c>
      <c r="E70" s="1" t="s">
        <v>97</v>
      </c>
      <c r="F70" s="1" t="s">
        <v>90</v>
      </c>
      <c r="G70" s="1" t="n">
        <v>11.8</v>
      </c>
      <c r="H70" s="1" t="n">
        <v>2</v>
      </c>
      <c r="I70" s="1" t="n">
        <v>2</v>
      </c>
      <c r="K70" s="17" t="n">
        <v>738.6</v>
      </c>
      <c r="L70" s="1" t="n">
        <v>5</v>
      </c>
      <c r="M70" s="18" t="n">
        <f aca="false">IF(I70&lt;=H70,1,0)</f>
        <v>1</v>
      </c>
      <c r="N70" s="1" t="n">
        <f aca="false">MAX(I70-H70,0)</f>
        <v>0</v>
      </c>
    </row>
    <row r="71" customFormat="false" ht="15" hidden="false" customHeight="false" outlineLevel="0" collapsed="false">
      <c r="A71" s="1" t="s">
        <v>171</v>
      </c>
      <c r="B71" s="1" t="s">
        <v>86</v>
      </c>
      <c r="C71" s="1" t="s">
        <v>92</v>
      </c>
      <c r="D71" s="1" t="s">
        <v>88</v>
      </c>
      <c r="E71" s="1" t="s">
        <v>101</v>
      </c>
      <c r="F71" s="1" t="s">
        <v>90</v>
      </c>
      <c r="G71" s="1" t="n">
        <v>11.8</v>
      </c>
      <c r="H71" s="1" t="n">
        <v>3</v>
      </c>
      <c r="I71" s="1" t="n">
        <v>3</v>
      </c>
      <c r="K71" s="17" t="n">
        <v>406.62</v>
      </c>
      <c r="L71" s="1" t="n">
        <v>4</v>
      </c>
      <c r="M71" s="18" t="n">
        <f aca="false">IF(I71&lt;=H71,1,0)</f>
        <v>1</v>
      </c>
      <c r="N71" s="1" t="n">
        <f aca="false">MAX(I71-H71,0)</f>
        <v>0</v>
      </c>
    </row>
    <row r="72" customFormat="false" ht="15" hidden="false" customHeight="false" outlineLevel="0" collapsed="false">
      <c r="A72" s="1" t="s">
        <v>172</v>
      </c>
      <c r="B72" s="1" t="s">
        <v>86</v>
      </c>
      <c r="C72" s="1" t="s">
        <v>92</v>
      </c>
      <c r="D72" s="1" t="s">
        <v>88</v>
      </c>
      <c r="E72" s="1" t="s">
        <v>103</v>
      </c>
      <c r="F72" s="1" t="s">
        <v>90</v>
      </c>
      <c r="G72" s="1" t="n">
        <v>5.5</v>
      </c>
      <c r="H72" s="1" t="n">
        <v>3</v>
      </c>
      <c r="I72" s="1" t="n">
        <v>3</v>
      </c>
      <c r="K72" s="17" t="n">
        <v>501.94</v>
      </c>
      <c r="L72" s="1" t="n">
        <v>5</v>
      </c>
      <c r="M72" s="18" t="n">
        <f aca="false">IF(I72&lt;=H72,1,0)</f>
        <v>1</v>
      </c>
      <c r="N72" s="1" t="n">
        <f aca="false">MAX(I72-H72,0)</f>
        <v>0</v>
      </c>
    </row>
    <row r="73" customFormat="false" ht="15" hidden="false" customHeight="false" outlineLevel="0" collapsed="false">
      <c r="A73" s="1" t="s">
        <v>173</v>
      </c>
      <c r="B73" s="1" t="s">
        <v>86</v>
      </c>
      <c r="C73" s="1" t="s">
        <v>92</v>
      </c>
      <c r="D73" s="1" t="s">
        <v>88</v>
      </c>
      <c r="E73" s="1" t="s">
        <v>89</v>
      </c>
      <c r="F73" s="1" t="s">
        <v>116</v>
      </c>
      <c r="G73" s="1" t="n">
        <v>0</v>
      </c>
      <c r="H73" s="1" t="n">
        <v>2</v>
      </c>
      <c r="I73" s="1" t="n">
        <v>2</v>
      </c>
      <c r="K73" s="17" t="n">
        <v>131.95</v>
      </c>
      <c r="L73" s="1" t="n">
        <v>4</v>
      </c>
      <c r="M73" s="18" t="n">
        <f aca="false">IF(I73&lt;=H73,1,0)</f>
        <v>1</v>
      </c>
      <c r="N73" s="1" t="n">
        <f aca="false">MAX(I73-H73,0)</f>
        <v>0</v>
      </c>
    </row>
    <row r="74" customFormat="false" ht="15" hidden="false" customHeight="false" outlineLevel="0" collapsed="false">
      <c r="A74" s="1" t="s">
        <v>174</v>
      </c>
      <c r="B74" s="1" t="s">
        <v>86</v>
      </c>
      <c r="C74" s="1" t="s">
        <v>92</v>
      </c>
      <c r="D74" s="1" t="s">
        <v>110</v>
      </c>
      <c r="E74" s="1" t="s">
        <v>89</v>
      </c>
      <c r="F74" s="1" t="s">
        <v>90</v>
      </c>
      <c r="G74" s="1" t="n">
        <v>13.9</v>
      </c>
      <c r="H74" s="1" t="n">
        <v>2</v>
      </c>
      <c r="I74" s="1" t="n">
        <v>2</v>
      </c>
      <c r="K74" s="17" t="n">
        <v>1107.9</v>
      </c>
      <c r="L74" s="1" t="n">
        <v>4</v>
      </c>
      <c r="M74" s="18" t="n">
        <f aca="false">IF(I74&lt;=H74,1,0)</f>
        <v>1</v>
      </c>
      <c r="N74" s="1" t="n">
        <f aca="false">MAX(I74-H74,0)</f>
        <v>0</v>
      </c>
    </row>
    <row r="75" customFormat="false" ht="15" hidden="false" customHeight="false" outlineLevel="0" collapsed="false">
      <c r="A75" s="1" t="s">
        <v>175</v>
      </c>
      <c r="B75" s="1" t="s">
        <v>86</v>
      </c>
      <c r="C75" s="1" t="s">
        <v>95</v>
      </c>
      <c r="D75" s="1" t="s">
        <v>93</v>
      </c>
      <c r="E75" s="1" t="s">
        <v>103</v>
      </c>
      <c r="F75" s="1" t="s">
        <v>90</v>
      </c>
      <c r="G75" s="1" t="n">
        <v>14.4</v>
      </c>
      <c r="H75" s="1" t="n">
        <v>2</v>
      </c>
      <c r="I75" s="1" t="n">
        <v>2</v>
      </c>
      <c r="K75" s="17" t="n">
        <v>756.64</v>
      </c>
      <c r="L75" s="1" t="n">
        <v>4</v>
      </c>
      <c r="M75" s="18" t="n">
        <f aca="false">IF(I75&lt;=H75,1,0)</f>
        <v>1</v>
      </c>
      <c r="N75" s="1" t="n">
        <f aca="false">MAX(I75-H75,0)</f>
        <v>0</v>
      </c>
    </row>
    <row r="76" customFormat="false" ht="15" hidden="false" customHeight="false" outlineLevel="0" collapsed="false">
      <c r="A76" s="1" t="s">
        <v>176</v>
      </c>
      <c r="B76" s="1" t="s">
        <v>86</v>
      </c>
      <c r="C76" s="1" t="s">
        <v>145</v>
      </c>
      <c r="D76" s="1" t="s">
        <v>88</v>
      </c>
      <c r="E76" s="1" t="s">
        <v>89</v>
      </c>
      <c r="F76" s="1" t="s">
        <v>90</v>
      </c>
      <c r="G76" s="1" t="n">
        <v>16.5</v>
      </c>
      <c r="H76" s="1" t="n">
        <v>3</v>
      </c>
      <c r="I76" s="1" t="n">
        <v>3</v>
      </c>
      <c r="K76" s="17" t="n">
        <v>544.68</v>
      </c>
      <c r="L76" s="1" t="n">
        <v>4</v>
      </c>
      <c r="M76" s="18" t="n">
        <f aca="false">IF(I76&lt;=H76,1,0)</f>
        <v>1</v>
      </c>
      <c r="N76" s="1" t="n">
        <f aca="false">MAX(I76-H76,0)</f>
        <v>0</v>
      </c>
    </row>
    <row r="77" customFormat="false" ht="15" hidden="false" customHeight="false" outlineLevel="0" collapsed="false">
      <c r="A77" s="1" t="s">
        <v>177</v>
      </c>
      <c r="B77" s="1" t="s">
        <v>86</v>
      </c>
      <c r="C77" s="1" t="s">
        <v>105</v>
      </c>
      <c r="D77" s="1" t="s">
        <v>96</v>
      </c>
      <c r="E77" s="1" t="s">
        <v>103</v>
      </c>
      <c r="F77" s="1" t="s">
        <v>116</v>
      </c>
      <c r="G77" s="1" t="n">
        <v>0</v>
      </c>
      <c r="H77" s="1" t="n">
        <v>4</v>
      </c>
      <c r="I77" s="1" t="n">
        <v>3</v>
      </c>
      <c r="K77" s="17" t="n">
        <v>222.88</v>
      </c>
      <c r="L77" s="1" t="n">
        <v>4</v>
      </c>
      <c r="M77" s="18" t="n">
        <f aca="false">IF(I77&lt;=H77,1,0)</f>
        <v>1</v>
      </c>
      <c r="N77" s="1" t="n">
        <f aca="false">MAX(I77-H77,0)</f>
        <v>0</v>
      </c>
    </row>
    <row r="78" customFormat="false" ht="15" hidden="false" customHeight="false" outlineLevel="0" collapsed="false">
      <c r="A78" s="1" t="s">
        <v>178</v>
      </c>
      <c r="B78" s="1" t="s">
        <v>86</v>
      </c>
      <c r="C78" s="1" t="s">
        <v>92</v>
      </c>
      <c r="D78" s="1" t="s">
        <v>88</v>
      </c>
      <c r="E78" s="1" t="s">
        <v>97</v>
      </c>
      <c r="F78" s="1" t="s">
        <v>90</v>
      </c>
      <c r="G78" s="1" t="n">
        <v>10.5</v>
      </c>
      <c r="H78" s="1" t="n">
        <v>3</v>
      </c>
      <c r="I78" s="1" t="n">
        <v>3</v>
      </c>
      <c r="K78" s="17" t="n">
        <v>384.42</v>
      </c>
      <c r="L78" s="1" t="n">
        <v>4</v>
      </c>
      <c r="M78" s="18" t="n">
        <f aca="false">IF(I78&lt;=H78,1,0)</f>
        <v>1</v>
      </c>
      <c r="N78" s="1" t="n">
        <f aca="false">MAX(I78-H78,0)</f>
        <v>0</v>
      </c>
    </row>
    <row r="79" customFormat="false" ht="15" hidden="false" customHeight="false" outlineLevel="0" collapsed="false">
      <c r="A79" s="1" t="s">
        <v>179</v>
      </c>
      <c r="B79" s="1" t="s">
        <v>86</v>
      </c>
      <c r="C79" s="1" t="s">
        <v>92</v>
      </c>
      <c r="D79" s="1" t="s">
        <v>93</v>
      </c>
      <c r="E79" s="1" t="s">
        <v>89</v>
      </c>
      <c r="F79" s="1" t="s">
        <v>90</v>
      </c>
      <c r="G79" s="1" t="n">
        <v>25.8</v>
      </c>
      <c r="H79" s="1" t="n">
        <v>2</v>
      </c>
      <c r="I79" s="1" t="n">
        <v>5</v>
      </c>
      <c r="J79" s="1" t="s">
        <v>125</v>
      </c>
      <c r="K79" s="17" t="n">
        <v>474.61</v>
      </c>
      <c r="L79" s="1" t="n">
        <v>3</v>
      </c>
      <c r="M79" s="18" t="n">
        <f aca="false">IF(I79&lt;=H79,1,0)</f>
        <v>0</v>
      </c>
      <c r="N79" s="1" t="n">
        <f aca="false">MAX(I79-H79,0)</f>
        <v>3</v>
      </c>
    </row>
    <row r="80" customFormat="false" ht="15" hidden="false" customHeight="false" outlineLevel="0" collapsed="false">
      <c r="A80" s="1" t="s">
        <v>180</v>
      </c>
      <c r="B80" s="1" t="s">
        <v>86</v>
      </c>
      <c r="C80" s="1" t="s">
        <v>87</v>
      </c>
      <c r="D80" s="1" t="s">
        <v>88</v>
      </c>
      <c r="E80" s="1" t="s">
        <v>97</v>
      </c>
      <c r="F80" s="1" t="s">
        <v>90</v>
      </c>
      <c r="G80" s="1" t="n">
        <v>6.2</v>
      </c>
      <c r="H80" s="1" t="n">
        <v>3</v>
      </c>
      <c r="I80" s="1" t="n">
        <v>3</v>
      </c>
      <c r="K80" s="17" t="n">
        <v>236.06</v>
      </c>
      <c r="L80" s="1" t="n">
        <v>4</v>
      </c>
      <c r="M80" s="18" t="n">
        <f aca="false">IF(I80&lt;=H80,1,0)</f>
        <v>1</v>
      </c>
      <c r="N80" s="1" t="n">
        <f aca="false">MAX(I80-H80,0)</f>
        <v>0</v>
      </c>
    </row>
    <row r="81" customFormat="false" ht="15" hidden="false" customHeight="false" outlineLevel="0" collapsed="false">
      <c r="A81" s="1" t="s">
        <v>181</v>
      </c>
      <c r="B81" s="1" t="s">
        <v>86</v>
      </c>
      <c r="C81" s="1" t="s">
        <v>92</v>
      </c>
      <c r="D81" s="1" t="s">
        <v>93</v>
      </c>
      <c r="E81" s="1" t="s">
        <v>103</v>
      </c>
      <c r="F81" s="1" t="s">
        <v>90</v>
      </c>
      <c r="G81" s="1" t="n">
        <v>13.8</v>
      </c>
      <c r="H81" s="1" t="n">
        <v>2</v>
      </c>
      <c r="I81" s="1" t="n">
        <v>2</v>
      </c>
      <c r="K81" s="17" t="n">
        <v>398.7</v>
      </c>
      <c r="L81" s="1" t="n">
        <v>4</v>
      </c>
      <c r="M81" s="18" t="n">
        <f aca="false">IF(I81&lt;=H81,1,0)</f>
        <v>1</v>
      </c>
      <c r="N81" s="1" t="n">
        <f aca="false">MAX(I81-H81,0)</f>
        <v>0</v>
      </c>
    </row>
    <row r="82" customFormat="false" ht="15" hidden="false" customHeight="false" outlineLevel="0" collapsed="false">
      <c r="A82" s="1" t="s">
        <v>182</v>
      </c>
      <c r="B82" s="1" t="s">
        <v>86</v>
      </c>
      <c r="C82" s="1" t="s">
        <v>105</v>
      </c>
      <c r="D82" s="1" t="s">
        <v>88</v>
      </c>
      <c r="E82" s="1" t="s">
        <v>89</v>
      </c>
      <c r="F82" s="1" t="s">
        <v>116</v>
      </c>
      <c r="G82" s="1" t="n">
        <v>0</v>
      </c>
      <c r="H82" s="1" t="n">
        <v>3</v>
      </c>
      <c r="I82" s="1" t="n">
        <v>3</v>
      </c>
      <c r="K82" s="17" t="n">
        <v>657.68</v>
      </c>
      <c r="L82" s="1" t="n">
        <v>4</v>
      </c>
      <c r="M82" s="18" t="n">
        <f aca="false">IF(I82&lt;=H82,1,0)</f>
        <v>1</v>
      </c>
      <c r="N82" s="1" t="n">
        <f aca="false">MAX(I82-H82,0)</f>
        <v>0</v>
      </c>
    </row>
    <row r="83" customFormat="false" ht="15" hidden="false" customHeight="false" outlineLevel="0" collapsed="false">
      <c r="A83" s="1" t="s">
        <v>183</v>
      </c>
      <c r="B83" s="1" t="s">
        <v>86</v>
      </c>
      <c r="C83" s="1" t="s">
        <v>95</v>
      </c>
      <c r="D83" s="1" t="s">
        <v>93</v>
      </c>
      <c r="E83" s="1" t="s">
        <v>97</v>
      </c>
      <c r="F83" s="1" t="s">
        <v>90</v>
      </c>
      <c r="G83" s="1" t="n">
        <v>9</v>
      </c>
      <c r="H83" s="1" t="n">
        <v>2</v>
      </c>
      <c r="I83" s="1" t="n">
        <v>2</v>
      </c>
      <c r="K83" s="17" t="n">
        <v>608.19</v>
      </c>
      <c r="L83" s="1" t="n">
        <v>4</v>
      </c>
      <c r="M83" s="18" t="n">
        <f aca="false">IF(I83&lt;=H83,1,0)</f>
        <v>1</v>
      </c>
      <c r="N83" s="1" t="n">
        <f aca="false">MAX(I83-H83,0)</f>
        <v>0</v>
      </c>
    </row>
    <row r="84" customFormat="false" ht="15" hidden="false" customHeight="false" outlineLevel="0" collapsed="false">
      <c r="A84" s="1" t="s">
        <v>184</v>
      </c>
      <c r="B84" s="1" t="s">
        <v>86</v>
      </c>
      <c r="C84" s="1" t="s">
        <v>92</v>
      </c>
      <c r="D84" s="1" t="s">
        <v>96</v>
      </c>
      <c r="E84" s="1" t="s">
        <v>89</v>
      </c>
      <c r="F84" s="1" t="s">
        <v>90</v>
      </c>
      <c r="G84" s="1" t="n">
        <v>19.8</v>
      </c>
      <c r="H84" s="1" t="n">
        <v>5</v>
      </c>
      <c r="I84" s="1" t="n">
        <v>5</v>
      </c>
      <c r="K84" s="17" t="n">
        <v>370.42</v>
      </c>
      <c r="L84" s="1" t="n">
        <v>5</v>
      </c>
      <c r="M84" s="18" t="n">
        <f aca="false">IF(I84&lt;=H84,1,0)</f>
        <v>1</v>
      </c>
      <c r="N84" s="1" t="n">
        <f aca="false">MAX(I84-H84,0)</f>
        <v>0</v>
      </c>
    </row>
    <row r="85" customFormat="false" ht="15" hidden="false" customHeight="false" outlineLevel="0" collapsed="false">
      <c r="A85" s="1" t="s">
        <v>185</v>
      </c>
      <c r="B85" s="1" t="s">
        <v>86</v>
      </c>
      <c r="C85" s="1" t="s">
        <v>92</v>
      </c>
      <c r="D85" s="1" t="s">
        <v>88</v>
      </c>
      <c r="E85" s="1" t="s">
        <v>101</v>
      </c>
      <c r="F85" s="1" t="s">
        <v>90</v>
      </c>
      <c r="G85" s="1" t="n">
        <v>10.6</v>
      </c>
      <c r="H85" s="1" t="n">
        <v>3</v>
      </c>
      <c r="I85" s="1" t="n">
        <v>3</v>
      </c>
      <c r="K85" s="17" t="n">
        <v>405.5</v>
      </c>
      <c r="L85" s="1" t="n">
        <v>5</v>
      </c>
      <c r="M85" s="18" t="n">
        <f aca="false">IF(I85&lt;=H85,1,0)</f>
        <v>1</v>
      </c>
      <c r="N85" s="1" t="n">
        <f aca="false">MAX(I85-H85,0)</f>
        <v>0</v>
      </c>
    </row>
    <row r="86" customFormat="false" ht="15" hidden="false" customHeight="false" outlineLevel="0" collapsed="false">
      <c r="A86" s="1" t="s">
        <v>186</v>
      </c>
      <c r="B86" s="1" t="s">
        <v>86</v>
      </c>
      <c r="C86" s="1" t="s">
        <v>92</v>
      </c>
      <c r="D86" s="1" t="s">
        <v>88</v>
      </c>
      <c r="E86" s="1" t="s">
        <v>89</v>
      </c>
      <c r="F86" s="1" t="s">
        <v>90</v>
      </c>
      <c r="G86" s="1" t="n">
        <v>16.4</v>
      </c>
      <c r="H86" s="1" t="n">
        <v>3</v>
      </c>
      <c r="I86" s="1" t="n">
        <v>3</v>
      </c>
      <c r="K86" s="17" t="n">
        <v>520.25</v>
      </c>
      <c r="L86" s="1" t="n">
        <v>5</v>
      </c>
      <c r="M86" s="18" t="n">
        <f aca="false">IF(I86&lt;=H86,1,0)</f>
        <v>1</v>
      </c>
      <c r="N86" s="1" t="n">
        <f aca="false">MAX(I86-H86,0)</f>
        <v>0</v>
      </c>
    </row>
    <row r="87" customFormat="false" ht="15" hidden="false" customHeight="false" outlineLevel="0" collapsed="false">
      <c r="A87" s="1" t="s">
        <v>187</v>
      </c>
      <c r="B87" s="1" t="s">
        <v>86</v>
      </c>
      <c r="C87" s="1" t="s">
        <v>105</v>
      </c>
      <c r="D87" s="1" t="s">
        <v>88</v>
      </c>
      <c r="E87" s="1" t="s">
        <v>103</v>
      </c>
      <c r="F87" s="1" t="s">
        <v>90</v>
      </c>
      <c r="G87" s="1" t="n">
        <v>22.5</v>
      </c>
      <c r="H87" s="1" t="n">
        <v>3</v>
      </c>
      <c r="I87" s="1" t="n">
        <v>3</v>
      </c>
      <c r="K87" s="17" t="n">
        <v>532.45</v>
      </c>
      <c r="L87" s="1" t="n">
        <v>4</v>
      </c>
      <c r="M87" s="18" t="n">
        <f aca="false">IF(I87&lt;=H87,1,0)</f>
        <v>1</v>
      </c>
      <c r="N87" s="1" t="n">
        <f aca="false">MAX(I87-H87,0)</f>
        <v>0</v>
      </c>
    </row>
    <row r="88" customFormat="false" ht="15" hidden="false" customHeight="false" outlineLevel="0" collapsed="false">
      <c r="A88" s="1" t="s">
        <v>188</v>
      </c>
      <c r="B88" s="1" t="s">
        <v>86</v>
      </c>
      <c r="C88" s="1" t="s">
        <v>92</v>
      </c>
      <c r="D88" s="1" t="s">
        <v>88</v>
      </c>
      <c r="E88" s="1" t="s">
        <v>89</v>
      </c>
      <c r="F88" s="1" t="s">
        <v>116</v>
      </c>
      <c r="G88" s="1" t="n">
        <v>0</v>
      </c>
      <c r="H88" s="1" t="n">
        <v>2</v>
      </c>
      <c r="I88" s="1" t="n">
        <v>2</v>
      </c>
      <c r="K88" s="17" t="n">
        <v>203.09</v>
      </c>
      <c r="L88" s="1" t="n">
        <v>4</v>
      </c>
      <c r="M88" s="18" t="n">
        <f aca="false">IF(I88&lt;=H88,1,0)</f>
        <v>1</v>
      </c>
      <c r="N88" s="1" t="n">
        <f aca="false">MAX(I88-H88,0)</f>
        <v>0</v>
      </c>
    </row>
    <row r="89" customFormat="false" ht="15" hidden="false" customHeight="false" outlineLevel="0" collapsed="false">
      <c r="A89" s="1" t="s">
        <v>189</v>
      </c>
      <c r="B89" s="1" t="s">
        <v>86</v>
      </c>
      <c r="C89" s="1" t="s">
        <v>92</v>
      </c>
      <c r="D89" s="1" t="s">
        <v>88</v>
      </c>
      <c r="E89" s="1" t="s">
        <v>89</v>
      </c>
      <c r="F89" s="1" t="s">
        <v>90</v>
      </c>
      <c r="G89" s="1" t="n">
        <v>15.5</v>
      </c>
      <c r="H89" s="1" t="n">
        <v>3</v>
      </c>
      <c r="I89" s="1" t="n">
        <v>3</v>
      </c>
      <c r="K89" s="17" t="n">
        <v>465.45</v>
      </c>
      <c r="L89" s="1" t="n">
        <v>4</v>
      </c>
      <c r="M89" s="18" t="n">
        <f aca="false">IF(I89&lt;=H89,1,0)</f>
        <v>1</v>
      </c>
      <c r="N89" s="1" t="n">
        <f aca="false">MAX(I89-H89,0)</f>
        <v>0</v>
      </c>
    </row>
    <row r="90" customFormat="false" ht="15" hidden="false" customHeight="false" outlineLevel="0" collapsed="false">
      <c r="A90" s="1" t="s">
        <v>190</v>
      </c>
      <c r="B90" s="1" t="s">
        <v>86</v>
      </c>
      <c r="C90" s="1" t="s">
        <v>92</v>
      </c>
      <c r="D90" s="1" t="s">
        <v>88</v>
      </c>
      <c r="E90" s="1" t="s">
        <v>97</v>
      </c>
      <c r="F90" s="1" t="s">
        <v>90</v>
      </c>
      <c r="G90" s="1" t="n">
        <v>12.5</v>
      </c>
      <c r="H90" s="1" t="n">
        <v>3</v>
      </c>
      <c r="I90" s="1" t="n">
        <v>3</v>
      </c>
      <c r="K90" s="17" t="n">
        <v>235.81</v>
      </c>
      <c r="L90" s="1" t="n">
        <v>5</v>
      </c>
      <c r="M90" s="18" t="n">
        <f aca="false">IF(I90&lt;=H90,1,0)</f>
        <v>1</v>
      </c>
      <c r="N90" s="1" t="n">
        <f aca="false">MAX(I90-H90,0)</f>
        <v>0</v>
      </c>
    </row>
    <row r="91" customFormat="false" ht="15" hidden="false" customHeight="false" outlineLevel="0" collapsed="false">
      <c r="A91" s="1" t="s">
        <v>191</v>
      </c>
      <c r="B91" s="1" t="s">
        <v>86</v>
      </c>
      <c r="C91" s="1" t="s">
        <v>92</v>
      </c>
      <c r="D91" s="1" t="s">
        <v>88</v>
      </c>
      <c r="E91" s="1" t="s">
        <v>89</v>
      </c>
      <c r="F91" s="1" t="s">
        <v>90</v>
      </c>
      <c r="G91" s="1" t="n">
        <v>15.7</v>
      </c>
      <c r="H91" s="1" t="n">
        <v>3</v>
      </c>
      <c r="I91" s="1" t="n">
        <v>3</v>
      </c>
      <c r="K91" s="17" t="n">
        <v>426.69</v>
      </c>
      <c r="L91" s="1" t="n">
        <v>5</v>
      </c>
      <c r="M91" s="18" t="n">
        <f aca="false">IF(I91&lt;=H91,1,0)</f>
        <v>1</v>
      </c>
      <c r="N91" s="1" t="n">
        <f aca="false">MAX(I91-H91,0)</f>
        <v>0</v>
      </c>
    </row>
    <row r="92" customFormat="false" ht="15" hidden="false" customHeight="false" outlineLevel="0" collapsed="false">
      <c r="A92" s="1" t="s">
        <v>192</v>
      </c>
      <c r="B92" s="1" t="s">
        <v>86</v>
      </c>
      <c r="C92" s="1" t="s">
        <v>95</v>
      </c>
      <c r="D92" s="1" t="s">
        <v>88</v>
      </c>
      <c r="E92" s="1" t="s">
        <v>89</v>
      </c>
      <c r="F92" s="1" t="s">
        <v>90</v>
      </c>
      <c r="G92" s="1" t="n">
        <v>16.5</v>
      </c>
      <c r="H92" s="1" t="n">
        <v>3</v>
      </c>
      <c r="I92" s="1" t="n">
        <v>3</v>
      </c>
      <c r="K92" s="17" t="n">
        <v>286.38</v>
      </c>
      <c r="L92" s="1" t="n">
        <v>5</v>
      </c>
      <c r="M92" s="18" t="n">
        <f aca="false">IF(I92&lt;=H92,1,0)</f>
        <v>1</v>
      </c>
      <c r="N92" s="1" t="n">
        <f aca="false">MAX(I92-H92,0)</f>
        <v>0</v>
      </c>
    </row>
    <row r="93" customFormat="false" ht="15" hidden="false" customHeight="false" outlineLevel="0" collapsed="false">
      <c r="A93" s="1" t="s">
        <v>193</v>
      </c>
      <c r="B93" s="1" t="s">
        <v>86</v>
      </c>
      <c r="C93" s="1" t="s">
        <v>100</v>
      </c>
      <c r="D93" s="1" t="s">
        <v>88</v>
      </c>
      <c r="E93" s="1" t="s">
        <v>89</v>
      </c>
      <c r="F93" s="1" t="s">
        <v>90</v>
      </c>
      <c r="G93" s="1" t="n">
        <v>18.5</v>
      </c>
      <c r="H93" s="1" t="n">
        <v>3</v>
      </c>
      <c r="I93" s="1" t="n">
        <v>3</v>
      </c>
      <c r="K93" s="17" t="n">
        <v>291.52</v>
      </c>
      <c r="L93" s="1" t="n">
        <v>4</v>
      </c>
      <c r="M93" s="18" t="n">
        <f aca="false">IF(I93&lt;=H93,1,0)</f>
        <v>1</v>
      </c>
      <c r="N93" s="1" t="n">
        <f aca="false">MAX(I93-H93,0)</f>
        <v>0</v>
      </c>
    </row>
    <row r="94" customFormat="false" ht="15" hidden="false" customHeight="false" outlineLevel="0" collapsed="false">
      <c r="A94" s="1" t="s">
        <v>194</v>
      </c>
      <c r="B94" s="1" t="s">
        <v>86</v>
      </c>
      <c r="C94" s="1" t="s">
        <v>92</v>
      </c>
      <c r="D94" s="1" t="s">
        <v>88</v>
      </c>
      <c r="E94" s="1" t="s">
        <v>89</v>
      </c>
      <c r="F94" s="1" t="s">
        <v>90</v>
      </c>
      <c r="G94" s="1" t="n">
        <v>14.7</v>
      </c>
      <c r="H94" s="1" t="n">
        <v>3</v>
      </c>
      <c r="I94" s="1" t="n">
        <v>3</v>
      </c>
      <c r="K94" s="17" t="n">
        <v>754.13</v>
      </c>
      <c r="L94" s="1" t="n">
        <v>5</v>
      </c>
      <c r="M94" s="18" t="n">
        <f aca="false">IF(I94&lt;=H94,1,0)</f>
        <v>1</v>
      </c>
      <c r="N94" s="1" t="n">
        <f aca="false">MAX(I94-H94,0)</f>
        <v>0</v>
      </c>
    </row>
    <row r="95" customFormat="false" ht="15" hidden="false" customHeight="false" outlineLevel="0" collapsed="false">
      <c r="A95" s="1" t="s">
        <v>195</v>
      </c>
      <c r="B95" s="1" t="s">
        <v>86</v>
      </c>
      <c r="C95" s="1" t="s">
        <v>105</v>
      </c>
      <c r="D95" s="1" t="s">
        <v>88</v>
      </c>
      <c r="E95" s="1" t="s">
        <v>89</v>
      </c>
      <c r="F95" s="1" t="s">
        <v>90</v>
      </c>
      <c r="G95" s="1" t="n">
        <v>27.8</v>
      </c>
      <c r="H95" s="1" t="n">
        <v>3</v>
      </c>
      <c r="I95" s="1" t="n">
        <v>3</v>
      </c>
      <c r="K95" s="17" t="n">
        <v>229.96</v>
      </c>
      <c r="L95" s="1" t="n">
        <v>4</v>
      </c>
      <c r="M95" s="18" t="n">
        <f aca="false">IF(I95&lt;=H95,1,0)</f>
        <v>1</v>
      </c>
      <c r="N95" s="1" t="n">
        <f aca="false">MAX(I95-H95,0)</f>
        <v>0</v>
      </c>
    </row>
    <row r="96" customFormat="false" ht="15" hidden="false" customHeight="false" outlineLevel="0" collapsed="false">
      <c r="A96" s="1" t="s">
        <v>196</v>
      </c>
      <c r="B96" s="1" t="s">
        <v>86</v>
      </c>
      <c r="C96" s="1" t="s">
        <v>92</v>
      </c>
      <c r="D96" s="1" t="s">
        <v>88</v>
      </c>
      <c r="E96" s="1" t="s">
        <v>97</v>
      </c>
      <c r="F96" s="1" t="s">
        <v>90</v>
      </c>
      <c r="G96" s="1" t="n">
        <v>5.3</v>
      </c>
      <c r="H96" s="1" t="n">
        <v>3</v>
      </c>
      <c r="I96" s="1" t="n">
        <v>3</v>
      </c>
      <c r="K96" s="17" t="n">
        <v>303.31</v>
      </c>
      <c r="L96" s="1" t="n">
        <v>4</v>
      </c>
      <c r="M96" s="18" t="n">
        <f aca="false">IF(I96&lt;=H96,1,0)</f>
        <v>1</v>
      </c>
      <c r="N96" s="1" t="n">
        <f aca="false">MAX(I96-H96,0)</f>
        <v>0</v>
      </c>
    </row>
    <row r="97" customFormat="false" ht="15" hidden="false" customHeight="false" outlineLevel="0" collapsed="false">
      <c r="A97" s="1" t="s">
        <v>197</v>
      </c>
      <c r="B97" s="1" t="s">
        <v>86</v>
      </c>
      <c r="C97" s="1" t="s">
        <v>92</v>
      </c>
      <c r="D97" s="1" t="s">
        <v>110</v>
      </c>
      <c r="E97" s="1" t="s">
        <v>89</v>
      </c>
      <c r="F97" s="1" t="s">
        <v>90</v>
      </c>
      <c r="G97" s="1" t="n">
        <v>15.8</v>
      </c>
      <c r="H97" s="1" t="n">
        <v>2</v>
      </c>
      <c r="I97" s="1" t="n">
        <v>2</v>
      </c>
      <c r="K97" s="17" t="n">
        <v>628.52</v>
      </c>
      <c r="L97" s="1" t="n">
        <v>5</v>
      </c>
      <c r="M97" s="18" t="n">
        <f aca="false">IF(I97&lt;=H97,1,0)</f>
        <v>1</v>
      </c>
      <c r="N97" s="1" t="n">
        <f aca="false">MAX(I97-H97,0)</f>
        <v>0</v>
      </c>
    </row>
    <row r="98" customFormat="false" ht="15" hidden="false" customHeight="false" outlineLevel="0" collapsed="false">
      <c r="A98" s="1" t="s">
        <v>198</v>
      </c>
      <c r="B98" s="1" t="s">
        <v>86</v>
      </c>
      <c r="C98" s="1" t="s">
        <v>92</v>
      </c>
      <c r="D98" s="1" t="s">
        <v>96</v>
      </c>
      <c r="E98" s="1" t="s">
        <v>89</v>
      </c>
      <c r="F98" s="1" t="s">
        <v>90</v>
      </c>
      <c r="G98" s="1" t="n">
        <v>15.3</v>
      </c>
      <c r="H98" s="1" t="n">
        <v>5</v>
      </c>
      <c r="I98" s="1" t="n">
        <v>8</v>
      </c>
      <c r="J98" s="1" t="s">
        <v>199</v>
      </c>
      <c r="K98" s="17" t="n">
        <v>900.6</v>
      </c>
      <c r="L98" s="1" t="n">
        <v>3</v>
      </c>
      <c r="M98" s="18" t="n">
        <f aca="false">IF(I98&lt;=H98,1,0)</f>
        <v>0</v>
      </c>
      <c r="N98" s="1" t="n">
        <f aca="false">MAX(I98-H98,0)</f>
        <v>3</v>
      </c>
    </row>
    <row r="99" customFormat="false" ht="15" hidden="false" customHeight="false" outlineLevel="0" collapsed="false">
      <c r="A99" s="1" t="s">
        <v>200</v>
      </c>
      <c r="B99" s="1" t="s">
        <v>86</v>
      </c>
      <c r="C99" s="1" t="s">
        <v>100</v>
      </c>
      <c r="D99" s="1" t="s">
        <v>88</v>
      </c>
      <c r="E99" s="1" t="s">
        <v>89</v>
      </c>
      <c r="F99" s="1" t="s">
        <v>90</v>
      </c>
      <c r="G99" s="1" t="n">
        <v>20.4</v>
      </c>
      <c r="H99" s="1" t="n">
        <v>3</v>
      </c>
      <c r="I99" s="1" t="n">
        <v>3</v>
      </c>
      <c r="K99" s="17" t="n">
        <v>412.17</v>
      </c>
      <c r="L99" s="1" t="n">
        <v>4</v>
      </c>
      <c r="M99" s="18" t="n">
        <f aca="false">IF(I99&lt;=H99,1,0)</f>
        <v>1</v>
      </c>
      <c r="N99" s="1" t="n">
        <f aca="false">MAX(I99-H99,0)</f>
        <v>0</v>
      </c>
    </row>
    <row r="100" customFormat="false" ht="15" hidden="false" customHeight="false" outlineLevel="0" collapsed="false">
      <c r="A100" s="1" t="s">
        <v>201</v>
      </c>
      <c r="B100" s="1" t="s">
        <v>86</v>
      </c>
      <c r="C100" s="1" t="s">
        <v>92</v>
      </c>
      <c r="D100" s="1" t="s">
        <v>96</v>
      </c>
      <c r="E100" s="1" t="s">
        <v>89</v>
      </c>
      <c r="F100" s="1" t="s">
        <v>90</v>
      </c>
      <c r="G100" s="1" t="n">
        <v>16.9</v>
      </c>
      <c r="H100" s="1" t="n">
        <v>5</v>
      </c>
      <c r="I100" s="1" t="n">
        <v>6</v>
      </c>
      <c r="J100" s="1" t="s">
        <v>117</v>
      </c>
      <c r="K100" s="17" t="n">
        <v>831.02</v>
      </c>
      <c r="L100" s="1" t="n">
        <v>3</v>
      </c>
      <c r="M100" s="18" t="n">
        <f aca="false">IF(I100&lt;=H100,1,0)</f>
        <v>0</v>
      </c>
      <c r="N100" s="1" t="n">
        <f aca="false">MAX(I100-H100,0)</f>
        <v>1</v>
      </c>
    </row>
    <row r="101" customFormat="false" ht="15" hidden="false" customHeight="false" outlineLevel="0" collapsed="false">
      <c r="A101" s="1" t="s">
        <v>202</v>
      </c>
      <c r="B101" s="1" t="s">
        <v>86</v>
      </c>
      <c r="C101" s="1" t="s">
        <v>92</v>
      </c>
      <c r="D101" s="1" t="s">
        <v>88</v>
      </c>
      <c r="E101" s="1" t="s">
        <v>89</v>
      </c>
      <c r="F101" s="1" t="s">
        <v>90</v>
      </c>
      <c r="G101" s="1" t="n">
        <v>25.6</v>
      </c>
      <c r="H101" s="1" t="n">
        <v>3</v>
      </c>
      <c r="I101" s="1" t="n">
        <v>6</v>
      </c>
      <c r="J101" s="1" t="s">
        <v>133</v>
      </c>
      <c r="K101" s="17" t="n">
        <v>393.25</v>
      </c>
      <c r="L101" s="1" t="n">
        <v>3</v>
      </c>
      <c r="M101" s="18" t="n">
        <f aca="false">IF(I101&lt;=H101,1,0)</f>
        <v>0</v>
      </c>
      <c r="N101" s="1" t="n">
        <f aca="false">MAX(I101-H101,0)</f>
        <v>3</v>
      </c>
    </row>
    <row r="102" customFormat="false" ht="15" hidden="false" customHeight="false" outlineLevel="0" collapsed="false">
      <c r="A102" s="1" t="s">
        <v>203</v>
      </c>
      <c r="B102" s="1" t="s">
        <v>86</v>
      </c>
      <c r="C102" s="1" t="s">
        <v>145</v>
      </c>
      <c r="D102" s="1" t="s">
        <v>88</v>
      </c>
      <c r="E102" s="1" t="s">
        <v>97</v>
      </c>
      <c r="F102" s="1" t="s">
        <v>90</v>
      </c>
      <c r="G102" s="1" t="n">
        <v>8.5</v>
      </c>
      <c r="H102" s="1" t="n">
        <v>3</v>
      </c>
      <c r="I102" s="1" t="n">
        <v>3</v>
      </c>
      <c r="K102" s="17" t="n">
        <v>497.9</v>
      </c>
      <c r="L102" s="1" t="n">
        <v>4</v>
      </c>
      <c r="M102" s="18" t="n">
        <f aca="false">IF(I102&lt;=H102,1,0)</f>
        <v>1</v>
      </c>
      <c r="N102" s="1" t="n">
        <f aca="false">MAX(I102-H102,0)</f>
        <v>0</v>
      </c>
    </row>
    <row r="103" customFormat="false" ht="15" hidden="false" customHeight="false" outlineLevel="0" collapsed="false">
      <c r="A103" s="1" t="s">
        <v>204</v>
      </c>
      <c r="B103" s="1" t="s">
        <v>86</v>
      </c>
      <c r="C103" s="1" t="s">
        <v>92</v>
      </c>
      <c r="D103" s="1" t="s">
        <v>88</v>
      </c>
      <c r="E103" s="1" t="s">
        <v>89</v>
      </c>
      <c r="F103" s="1" t="s">
        <v>90</v>
      </c>
      <c r="G103" s="1" t="n">
        <v>15.3</v>
      </c>
      <c r="H103" s="1" t="n">
        <v>3</v>
      </c>
      <c r="I103" s="1" t="n">
        <v>3</v>
      </c>
      <c r="K103" s="17" t="n">
        <v>399.98</v>
      </c>
      <c r="L103" s="1" t="n">
        <v>4</v>
      </c>
      <c r="M103" s="18" t="n">
        <f aca="false">IF(I103&lt;=H103,1,0)</f>
        <v>1</v>
      </c>
      <c r="N103" s="1" t="n">
        <f aca="false">MAX(I103-H103,0)</f>
        <v>0</v>
      </c>
    </row>
    <row r="104" customFormat="false" ht="15" hidden="false" customHeight="false" outlineLevel="0" collapsed="false">
      <c r="A104" s="1" t="s">
        <v>205</v>
      </c>
      <c r="B104" s="1" t="s">
        <v>86</v>
      </c>
      <c r="C104" s="1" t="s">
        <v>105</v>
      </c>
      <c r="D104" s="1" t="s">
        <v>93</v>
      </c>
      <c r="E104" s="1" t="s">
        <v>97</v>
      </c>
      <c r="F104" s="1" t="s">
        <v>90</v>
      </c>
      <c r="G104" s="1" t="n">
        <v>15.2</v>
      </c>
      <c r="H104" s="1" t="n">
        <v>2</v>
      </c>
      <c r="I104" s="1" t="n">
        <v>2</v>
      </c>
      <c r="K104" s="17" t="n">
        <v>388.12</v>
      </c>
      <c r="L104" s="1" t="n">
        <v>4</v>
      </c>
      <c r="M104" s="18" t="n">
        <f aca="false">IF(I104&lt;=H104,1,0)</f>
        <v>1</v>
      </c>
      <c r="N104" s="1" t="n">
        <f aca="false">MAX(I104-H104,0)</f>
        <v>0</v>
      </c>
    </row>
    <row r="105" customFormat="false" ht="15" hidden="false" customHeight="false" outlineLevel="0" collapsed="false">
      <c r="A105" s="1" t="s">
        <v>206</v>
      </c>
      <c r="B105" s="1" t="s">
        <v>86</v>
      </c>
      <c r="C105" s="1" t="s">
        <v>92</v>
      </c>
      <c r="D105" s="1" t="s">
        <v>93</v>
      </c>
      <c r="E105" s="1" t="s">
        <v>103</v>
      </c>
      <c r="F105" s="1" t="s">
        <v>90</v>
      </c>
      <c r="G105" s="1" t="n">
        <v>9.1</v>
      </c>
      <c r="H105" s="1" t="n">
        <v>2</v>
      </c>
      <c r="I105" s="1" t="n">
        <v>3</v>
      </c>
      <c r="J105" s="1" t="s">
        <v>125</v>
      </c>
      <c r="K105" s="17" t="n">
        <v>427.55</v>
      </c>
      <c r="L105" s="1" t="n">
        <v>2</v>
      </c>
      <c r="M105" s="18" t="n">
        <f aca="false">IF(I105&lt;=H105,1,0)</f>
        <v>0</v>
      </c>
      <c r="N105" s="1" t="n">
        <f aca="false">MAX(I105-H105,0)</f>
        <v>1</v>
      </c>
    </row>
    <row r="106" customFormat="false" ht="15" hidden="false" customHeight="false" outlineLevel="0" collapsed="false">
      <c r="A106" s="1" t="s">
        <v>207</v>
      </c>
      <c r="B106" s="1" t="s">
        <v>86</v>
      </c>
      <c r="C106" s="1" t="s">
        <v>105</v>
      </c>
      <c r="D106" s="1" t="s">
        <v>88</v>
      </c>
      <c r="E106" s="1" t="s">
        <v>97</v>
      </c>
      <c r="F106" s="1" t="s">
        <v>90</v>
      </c>
      <c r="G106" s="1" t="n">
        <v>12.1</v>
      </c>
      <c r="H106" s="1" t="n">
        <v>3</v>
      </c>
      <c r="I106" s="1" t="n">
        <v>4</v>
      </c>
      <c r="J106" s="1" t="s">
        <v>208</v>
      </c>
      <c r="K106" s="17" t="n">
        <v>200.58</v>
      </c>
      <c r="L106" s="1" t="n">
        <v>2</v>
      </c>
      <c r="M106" s="18" t="n">
        <f aca="false">IF(I106&lt;=H106,1,0)</f>
        <v>0</v>
      </c>
      <c r="N106" s="1" t="n">
        <f aca="false">MAX(I106-H106,0)</f>
        <v>1</v>
      </c>
    </row>
    <row r="107" customFormat="false" ht="15" hidden="false" customHeight="false" outlineLevel="0" collapsed="false">
      <c r="A107" s="1" t="s">
        <v>209</v>
      </c>
      <c r="B107" s="1" t="s">
        <v>86</v>
      </c>
      <c r="C107" s="1" t="s">
        <v>92</v>
      </c>
      <c r="D107" s="1" t="s">
        <v>96</v>
      </c>
      <c r="E107" s="1" t="s">
        <v>97</v>
      </c>
      <c r="F107" s="1" t="s">
        <v>116</v>
      </c>
      <c r="G107" s="1" t="n">
        <v>0</v>
      </c>
      <c r="H107" s="1" t="n">
        <v>4</v>
      </c>
      <c r="I107" s="1" t="n">
        <v>4</v>
      </c>
      <c r="K107" s="17" t="n">
        <v>220.4</v>
      </c>
      <c r="L107" s="1" t="n">
        <v>4</v>
      </c>
      <c r="M107" s="18" t="n">
        <f aca="false">IF(I107&lt;=H107,1,0)</f>
        <v>1</v>
      </c>
      <c r="N107" s="1" t="n">
        <f aca="false">MAX(I107-H107,0)</f>
        <v>0</v>
      </c>
    </row>
    <row r="108" customFormat="false" ht="15" hidden="false" customHeight="false" outlineLevel="0" collapsed="false">
      <c r="A108" s="1" t="s">
        <v>210</v>
      </c>
      <c r="B108" s="1" t="s">
        <v>86</v>
      </c>
      <c r="C108" s="1" t="s">
        <v>95</v>
      </c>
      <c r="D108" s="1" t="s">
        <v>88</v>
      </c>
      <c r="E108" s="1" t="s">
        <v>89</v>
      </c>
      <c r="F108" s="1" t="s">
        <v>90</v>
      </c>
      <c r="G108" s="1" t="n">
        <v>16.5</v>
      </c>
      <c r="H108" s="1" t="n">
        <v>3</v>
      </c>
      <c r="I108" s="1" t="n">
        <v>3</v>
      </c>
      <c r="K108" s="17" t="n">
        <v>916.6</v>
      </c>
      <c r="L108" s="1" t="n">
        <v>4</v>
      </c>
      <c r="M108" s="18" t="n">
        <f aca="false">IF(I108&lt;=H108,1,0)</f>
        <v>1</v>
      </c>
      <c r="N108" s="1" t="n">
        <f aca="false">MAX(I108-H108,0)</f>
        <v>0</v>
      </c>
    </row>
    <row r="109" customFormat="false" ht="15" hidden="false" customHeight="false" outlineLevel="0" collapsed="false">
      <c r="A109" s="1" t="s">
        <v>211</v>
      </c>
      <c r="B109" s="1" t="s">
        <v>86</v>
      </c>
      <c r="C109" s="1" t="s">
        <v>105</v>
      </c>
      <c r="D109" s="1" t="s">
        <v>96</v>
      </c>
      <c r="E109" s="1" t="s">
        <v>97</v>
      </c>
      <c r="F109" s="1" t="s">
        <v>90</v>
      </c>
      <c r="G109" s="1" t="n">
        <v>21.8</v>
      </c>
      <c r="H109" s="1" t="n">
        <v>5</v>
      </c>
      <c r="I109" s="1" t="n">
        <v>5</v>
      </c>
      <c r="K109" s="17" t="n">
        <v>257.46</v>
      </c>
      <c r="L109" s="1" t="n">
        <v>5</v>
      </c>
      <c r="M109" s="18" t="n">
        <f aca="false">IF(I109&lt;=H109,1,0)</f>
        <v>1</v>
      </c>
      <c r="N109" s="1" t="n">
        <f aca="false">MAX(I109-H109,0)</f>
        <v>0</v>
      </c>
    </row>
    <row r="110" customFormat="false" ht="15" hidden="false" customHeight="false" outlineLevel="0" collapsed="false">
      <c r="A110" s="1" t="s">
        <v>212</v>
      </c>
      <c r="B110" s="1" t="s">
        <v>86</v>
      </c>
      <c r="C110" s="1" t="s">
        <v>92</v>
      </c>
      <c r="D110" s="1" t="s">
        <v>96</v>
      </c>
      <c r="E110" s="1" t="s">
        <v>89</v>
      </c>
      <c r="F110" s="1" t="s">
        <v>90</v>
      </c>
      <c r="G110" s="1" t="n">
        <v>19.6</v>
      </c>
      <c r="H110" s="1" t="n">
        <v>5</v>
      </c>
      <c r="I110" s="1" t="n">
        <v>5</v>
      </c>
      <c r="K110" s="17" t="n">
        <v>234.15</v>
      </c>
      <c r="L110" s="1" t="n">
        <v>5</v>
      </c>
      <c r="M110" s="18" t="n">
        <f aca="false">IF(I110&lt;=H110,1,0)</f>
        <v>1</v>
      </c>
      <c r="N110" s="1" t="n">
        <f aca="false">MAX(I110-H110,0)</f>
        <v>0</v>
      </c>
    </row>
    <row r="111" customFormat="false" ht="15" hidden="false" customHeight="false" outlineLevel="0" collapsed="false">
      <c r="A111" s="1" t="s">
        <v>213</v>
      </c>
      <c r="B111" s="1" t="s">
        <v>86</v>
      </c>
      <c r="C111" s="1" t="s">
        <v>92</v>
      </c>
      <c r="D111" s="1" t="s">
        <v>110</v>
      </c>
      <c r="E111" s="1" t="s">
        <v>89</v>
      </c>
      <c r="F111" s="1" t="s">
        <v>116</v>
      </c>
      <c r="G111" s="1" t="n">
        <v>0</v>
      </c>
      <c r="H111" s="1" t="n">
        <v>2</v>
      </c>
      <c r="I111" s="1" t="n">
        <v>2</v>
      </c>
      <c r="K111" s="17" t="n">
        <v>690.97</v>
      </c>
      <c r="L111" s="1" t="n">
        <v>5</v>
      </c>
      <c r="M111" s="18" t="n">
        <f aca="false">IF(I111&lt;=H111,1,0)</f>
        <v>1</v>
      </c>
      <c r="N111" s="1" t="n">
        <f aca="false">MAX(I111-H111,0)</f>
        <v>0</v>
      </c>
    </row>
    <row r="112" customFormat="false" ht="15" hidden="false" customHeight="false" outlineLevel="0" collapsed="false">
      <c r="A112" s="1" t="s">
        <v>214</v>
      </c>
      <c r="B112" s="1" t="s">
        <v>86</v>
      </c>
      <c r="C112" s="1" t="s">
        <v>92</v>
      </c>
      <c r="D112" s="1" t="s">
        <v>93</v>
      </c>
      <c r="E112" s="1" t="s">
        <v>97</v>
      </c>
      <c r="F112" s="1" t="s">
        <v>116</v>
      </c>
      <c r="G112" s="1" t="n">
        <v>0</v>
      </c>
      <c r="H112" s="1" t="n">
        <v>1</v>
      </c>
      <c r="I112" s="1" t="n">
        <v>1</v>
      </c>
      <c r="K112" s="17" t="n">
        <v>278.03</v>
      </c>
      <c r="L112" s="1" t="n">
        <v>5</v>
      </c>
      <c r="M112" s="18" t="n">
        <f aca="false">IF(I112&lt;=H112,1,0)</f>
        <v>1</v>
      </c>
      <c r="N112" s="1" t="n">
        <f aca="false">MAX(I112-H112,0)</f>
        <v>0</v>
      </c>
    </row>
    <row r="113" customFormat="false" ht="15" hidden="false" customHeight="false" outlineLevel="0" collapsed="false">
      <c r="A113" s="1" t="s">
        <v>215</v>
      </c>
      <c r="B113" s="1" t="s">
        <v>86</v>
      </c>
      <c r="C113" s="1" t="s">
        <v>92</v>
      </c>
      <c r="D113" s="1" t="s">
        <v>88</v>
      </c>
      <c r="E113" s="1" t="s">
        <v>97</v>
      </c>
      <c r="F113" s="1" t="s">
        <v>90</v>
      </c>
      <c r="G113" s="1" t="n">
        <v>10.8</v>
      </c>
      <c r="H113" s="1" t="n">
        <v>3</v>
      </c>
      <c r="I113" s="1" t="n">
        <v>3</v>
      </c>
      <c r="K113" s="17" t="n">
        <v>584.11</v>
      </c>
      <c r="L113" s="1" t="n">
        <v>5</v>
      </c>
      <c r="M113" s="18" t="n">
        <f aca="false">IF(I113&lt;=H113,1,0)</f>
        <v>1</v>
      </c>
      <c r="N113" s="1" t="n">
        <f aca="false">MAX(I113-H113,0)</f>
        <v>0</v>
      </c>
    </row>
    <row r="114" customFormat="false" ht="15" hidden="false" customHeight="false" outlineLevel="0" collapsed="false">
      <c r="A114" s="1" t="s">
        <v>216</v>
      </c>
      <c r="B114" s="1" t="s">
        <v>86</v>
      </c>
      <c r="C114" s="1" t="s">
        <v>100</v>
      </c>
      <c r="D114" s="1" t="s">
        <v>88</v>
      </c>
      <c r="E114" s="1" t="s">
        <v>97</v>
      </c>
      <c r="F114" s="1" t="s">
        <v>90</v>
      </c>
      <c r="G114" s="1" t="n">
        <v>24.8</v>
      </c>
      <c r="H114" s="1" t="n">
        <v>3</v>
      </c>
      <c r="I114" s="1" t="n">
        <v>4</v>
      </c>
      <c r="J114" s="1" t="s">
        <v>133</v>
      </c>
      <c r="K114" s="17" t="n">
        <v>760.11</v>
      </c>
      <c r="L114" s="1" t="n">
        <v>3</v>
      </c>
      <c r="M114" s="18" t="n">
        <f aca="false">IF(I114&lt;=H114,1,0)</f>
        <v>0</v>
      </c>
      <c r="N114" s="1" t="n">
        <f aca="false">MAX(I114-H114,0)</f>
        <v>1</v>
      </c>
    </row>
    <row r="115" customFormat="false" ht="15" hidden="false" customHeight="false" outlineLevel="0" collapsed="false">
      <c r="A115" s="1" t="s">
        <v>217</v>
      </c>
      <c r="B115" s="1" t="s">
        <v>86</v>
      </c>
      <c r="C115" s="1" t="s">
        <v>92</v>
      </c>
      <c r="D115" s="1" t="s">
        <v>88</v>
      </c>
      <c r="E115" s="1" t="s">
        <v>89</v>
      </c>
      <c r="F115" s="1" t="s">
        <v>90</v>
      </c>
      <c r="G115" s="1" t="n">
        <v>12.5</v>
      </c>
      <c r="H115" s="1" t="n">
        <v>3</v>
      </c>
      <c r="I115" s="1" t="n">
        <v>4</v>
      </c>
      <c r="J115" s="1" t="s">
        <v>133</v>
      </c>
      <c r="K115" s="17" t="n">
        <v>257.84</v>
      </c>
      <c r="L115" s="1" t="n">
        <v>2</v>
      </c>
      <c r="M115" s="18" t="n">
        <f aca="false">IF(I115&lt;=H115,1,0)</f>
        <v>0</v>
      </c>
      <c r="N115" s="1" t="n">
        <f aca="false">MAX(I115-H115,0)</f>
        <v>1</v>
      </c>
    </row>
    <row r="116" customFormat="false" ht="15" hidden="false" customHeight="false" outlineLevel="0" collapsed="false">
      <c r="A116" s="1" t="s">
        <v>218</v>
      </c>
      <c r="B116" s="1" t="s">
        <v>86</v>
      </c>
      <c r="C116" s="1" t="s">
        <v>92</v>
      </c>
      <c r="D116" s="1" t="s">
        <v>96</v>
      </c>
      <c r="E116" s="1" t="s">
        <v>103</v>
      </c>
      <c r="F116" s="1" t="s">
        <v>90</v>
      </c>
      <c r="G116" s="1" t="n">
        <v>11.9</v>
      </c>
      <c r="H116" s="1" t="n">
        <v>5</v>
      </c>
      <c r="I116" s="1" t="n">
        <v>5</v>
      </c>
      <c r="K116" s="17" t="n">
        <v>333.22</v>
      </c>
      <c r="L116" s="1" t="n">
        <v>5</v>
      </c>
      <c r="M116" s="18" t="n">
        <f aca="false">IF(I116&lt;=H116,1,0)</f>
        <v>1</v>
      </c>
      <c r="N116" s="1" t="n">
        <f aca="false">MAX(I116-H116,0)</f>
        <v>0</v>
      </c>
    </row>
    <row r="117" customFormat="false" ht="15" hidden="false" customHeight="false" outlineLevel="0" collapsed="false">
      <c r="A117" s="1" t="s">
        <v>219</v>
      </c>
      <c r="B117" s="1" t="s">
        <v>86</v>
      </c>
      <c r="C117" s="1" t="s">
        <v>92</v>
      </c>
      <c r="D117" s="1" t="s">
        <v>96</v>
      </c>
      <c r="E117" s="1" t="s">
        <v>89</v>
      </c>
      <c r="F117" s="1" t="s">
        <v>90</v>
      </c>
      <c r="G117" s="1" t="n">
        <v>12.9</v>
      </c>
      <c r="H117" s="1" t="n">
        <v>5</v>
      </c>
      <c r="I117" s="1" t="n">
        <v>4</v>
      </c>
      <c r="K117" s="17" t="n">
        <v>381.74</v>
      </c>
      <c r="L117" s="1" t="n">
        <v>5</v>
      </c>
      <c r="M117" s="18" t="n">
        <f aca="false">IF(I117&lt;=H117,1,0)</f>
        <v>1</v>
      </c>
      <c r="N117" s="1" t="n">
        <f aca="false">MAX(I117-H117,0)</f>
        <v>0</v>
      </c>
    </row>
    <row r="118" customFormat="false" ht="15" hidden="false" customHeight="false" outlineLevel="0" collapsed="false">
      <c r="A118" s="1" t="s">
        <v>220</v>
      </c>
      <c r="B118" s="1" t="s">
        <v>86</v>
      </c>
      <c r="C118" s="1" t="s">
        <v>87</v>
      </c>
      <c r="D118" s="1" t="s">
        <v>110</v>
      </c>
      <c r="E118" s="1" t="s">
        <v>97</v>
      </c>
      <c r="F118" s="1" t="s">
        <v>90</v>
      </c>
      <c r="G118" s="1" t="n">
        <v>8.8</v>
      </c>
      <c r="H118" s="1" t="n">
        <v>2</v>
      </c>
      <c r="I118" s="1" t="n">
        <v>2</v>
      </c>
      <c r="K118" s="17" t="n">
        <v>757.05</v>
      </c>
      <c r="L118" s="1" t="n">
        <v>3</v>
      </c>
      <c r="M118" s="18" t="n">
        <f aca="false">IF(I118&lt;=H118,1,0)</f>
        <v>1</v>
      </c>
      <c r="N118" s="1" t="n">
        <f aca="false">MAX(I118-H118,0)</f>
        <v>0</v>
      </c>
    </row>
    <row r="119" customFormat="false" ht="15" hidden="false" customHeight="false" outlineLevel="0" collapsed="false">
      <c r="A119" s="1" t="s">
        <v>221</v>
      </c>
      <c r="B119" s="1" t="s">
        <v>86</v>
      </c>
      <c r="C119" s="1" t="s">
        <v>92</v>
      </c>
      <c r="D119" s="1" t="s">
        <v>93</v>
      </c>
      <c r="E119" s="1" t="s">
        <v>89</v>
      </c>
      <c r="F119" s="1" t="s">
        <v>90</v>
      </c>
      <c r="G119" s="1" t="n">
        <v>19.1</v>
      </c>
      <c r="H119" s="1" t="n">
        <v>2</v>
      </c>
      <c r="I119" s="1" t="n">
        <v>3</v>
      </c>
      <c r="J119" s="1" t="s">
        <v>199</v>
      </c>
      <c r="K119" s="17" t="n">
        <v>219.62</v>
      </c>
      <c r="L119" s="1" t="n">
        <v>4</v>
      </c>
      <c r="M119" s="18" t="n">
        <f aca="false">IF(I119&lt;=H119,1,0)</f>
        <v>0</v>
      </c>
      <c r="N119" s="1" t="n">
        <f aca="false">MAX(I119-H119,0)</f>
        <v>1</v>
      </c>
    </row>
    <row r="120" customFormat="false" ht="15" hidden="false" customHeight="false" outlineLevel="0" collapsed="false">
      <c r="A120" s="1" t="s">
        <v>222</v>
      </c>
      <c r="B120" s="1" t="s">
        <v>86</v>
      </c>
      <c r="C120" s="1" t="s">
        <v>92</v>
      </c>
      <c r="D120" s="1" t="s">
        <v>96</v>
      </c>
      <c r="E120" s="1" t="s">
        <v>89</v>
      </c>
      <c r="F120" s="1" t="s">
        <v>90</v>
      </c>
      <c r="G120" s="1" t="n">
        <v>12.7</v>
      </c>
      <c r="H120" s="1" t="n">
        <v>5</v>
      </c>
      <c r="I120" s="1" t="n">
        <v>5</v>
      </c>
      <c r="K120" s="17" t="n">
        <v>223.07</v>
      </c>
      <c r="L120" s="1" t="n">
        <v>5</v>
      </c>
      <c r="M120" s="18" t="n">
        <f aca="false">IF(I120&lt;=H120,1,0)</f>
        <v>1</v>
      </c>
      <c r="N120" s="1" t="n">
        <f aca="false">MAX(I120-H120,0)</f>
        <v>0</v>
      </c>
    </row>
    <row r="121" customFormat="false" ht="15" hidden="false" customHeight="false" outlineLevel="0" collapsed="false">
      <c r="A121" s="1" t="s">
        <v>223</v>
      </c>
      <c r="B121" s="1" t="s">
        <v>86</v>
      </c>
      <c r="C121" s="1" t="s">
        <v>105</v>
      </c>
      <c r="D121" s="1" t="s">
        <v>88</v>
      </c>
      <c r="E121" s="1" t="s">
        <v>97</v>
      </c>
      <c r="F121" s="1" t="s">
        <v>90</v>
      </c>
      <c r="G121" s="1" t="n">
        <v>20.1</v>
      </c>
      <c r="H121" s="1" t="n">
        <v>3</v>
      </c>
      <c r="I121" s="1" t="n">
        <v>3</v>
      </c>
      <c r="K121" s="17" t="n">
        <v>868.71</v>
      </c>
      <c r="L121" s="1" t="n">
        <v>5</v>
      </c>
      <c r="M121" s="18" t="n">
        <f aca="false">IF(I121&lt;=H121,1,0)</f>
        <v>1</v>
      </c>
      <c r="N121" s="1" t="n">
        <f aca="false">MAX(I121-H121,0)</f>
        <v>0</v>
      </c>
    </row>
    <row r="122" customFormat="false" ht="15" hidden="false" customHeight="false" outlineLevel="0" collapsed="false">
      <c r="A122" s="1" t="s">
        <v>224</v>
      </c>
      <c r="B122" s="1" t="s">
        <v>86</v>
      </c>
      <c r="C122" s="1" t="s">
        <v>100</v>
      </c>
      <c r="D122" s="1" t="s">
        <v>110</v>
      </c>
      <c r="E122" s="1" t="s">
        <v>89</v>
      </c>
      <c r="F122" s="1" t="s">
        <v>90</v>
      </c>
      <c r="G122" s="1" t="n">
        <v>10.6</v>
      </c>
      <c r="H122" s="1" t="n">
        <v>2</v>
      </c>
      <c r="I122" s="1" t="n">
        <v>2</v>
      </c>
      <c r="K122" s="17" t="n">
        <v>648.04</v>
      </c>
      <c r="L122" s="1" t="n">
        <v>5</v>
      </c>
      <c r="M122" s="18" t="n">
        <f aca="false">IF(I122&lt;=H122,1,0)</f>
        <v>1</v>
      </c>
      <c r="N122" s="1" t="n">
        <f aca="false">MAX(I122-H122,0)</f>
        <v>0</v>
      </c>
    </row>
    <row r="123" customFormat="false" ht="15" hidden="false" customHeight="false" outlineLevel="0" collapsed="false">
      <c r="A123" s="1" t="s">
        <v>225</v>
      </c>
      <c r="B123" s="1" t="s">
        <v>86</v>
      </c>
      <c r="C123" s="1" t="s">
        <v>100</v>
      </c>
      <c r="D123" s="1" t="s">
        <v>88</v>
      </c>
      <c r="E123" s="1" t="s">
        <v>89</v>
      </c>
      <c r="F123" s="1" t="s">
        <v>90</v>
      </c>
      <c r="G123" s="1" t="n">
        <v>19.3</v>
      </c>
      <c r="H123" s="1" t="n">
        <v>3</v>
      </c>
      <c r="I123" s="1" t="n">
        <v>6</v>
      </c>
      <c r="J123" s="1" t="s">
        <v>125</v>
      </c>
      <c r="K123" s="17" t="n">
        <v>460.65</v>
      </c>
      <c r="L123" s="1" t="n">
        <v>4</v>
      </c>
      <c r="M123" s="18" t="n">
        <f aca="false">IF(I123&lt;=H123,1,0)</f>
        <v>0</v>
      </c>
      <c r="N123" s="1" t="n">
        <f aca="false">MAX(I123-H123,0)</f>
        <v>3</v>
      </c>
    </row>
    <row r="124" customFormat="false" ht="15" hidden="false" customHeight="false" outlineLevel="0" collapsed="false">
      <c r="A124" s="1" t="s">
        <v>226</v>
      </c>
      <c r="B124" s="1" t="s">
        <v>86</v>
      </c>
      <c r="C124" s="1" t="s">
        <v>95</v>
      </c>
      <c r="D124" s="1" t="s">
        <v>96</v>
      </c>
      <c r="E124" s="1" t="s">
        <v>103</v>
      </c>
      <c r="F124" s="1" t="s">
        <v>90</v>
      </c>
      <c r="G124" s="1" t="n">
        <v>18.2</v>
      </c>
      <c r="H124" s="1" t="n">
        <v>5</v>
      </c>
      <c r="I124" s="1" t="n">
        <v>5</v>
      </c>
      <c r="K124" s="17" t="n">
        <v>308.4</v>
      </c>
      <c r="L124" s="1" t="n">
        <v>5</v>
      </c>
      <c r="M124" s="18" t="n">
        <f aca="false">IF(I124&lt;=H124,1,0)</f>
        <v>1</v>
      </c>
      <c r="N124" s="1" t="n">
        <f aca="false">MAX(I124-H124,0)</f>
        <v>0</v>
      </c>
    </row>
    <row r="125" customFormat="false" ht="15" hidden="false" customHeight="false" outlineLevel="0" collapsed="false">
      <c r="A125" s="1" t="s">
        <v>227</v>
      </c>
      <c r="B125" s="1" t="s">
        <v>86</v>
      </c>
      <c r="C125" s="1" t="s">
        <v>92</v>
      </c>
      <c r="D125" s="1" t="s">
        <v>88</v>
      </c>
      <c r="E125" s="1" t="s">
        <v>89</v>
      </c>
      <c r="F125" s="1" t="s">
        <v>116</v>
      </c>
      <c r="G125" s="1" t="n">
        <v>0</v>
      </c>
      <c r="H125" s="1" t="n">
        <v>3</v>
      </c>
      <c r="I125" s="1" t="n">
        <v>3</v>
      </c>
      <c r="K125" s="17" t="n">
        <v>461.2</v>
      </c>
      <c r="L125" s="1" t="n">
        <v>5</v>
      </c>
      <c r="M125" s="18" t="n">
        <f aca="false">IF(I125&lt;=H125,1,0)</f>
        <v>1</v>
      </c>
      <c r="N125" s="1" t="n">
        <f aca="false">MAX(I125-H125,0)</f>
        <v>0</v>
      </c>
    </row>
    <row r="126" customFormat="false" ht="15" hidden="false" customHeight="false" outlineLevel="0" collapsed="false">
      <c r="A126" s="1" t="s">
        <v>228</v>
      </c>
      <c r="B126" s="1" t="s">
        <v>86</v>
      </c>
      <c r="C126" s="1" t="s">
        <v>92</v>
      </c>
      <c r="D126" s="1" t="s">
        <v>88</v>
      </c>
      <c r="E126" s="1" t="s">
        <v>97</v>
      </c>
      <c r="F126" s="1" t="s">
        <v>116</v>
      </c>
      <c r="G126" s="1" t="n">
        <v>0</v>
      </c>
      <c r="H126" s="1" t="n">
        <v>2</v>
      </c>
      <c r="I126" s="1" t="n">
        <v>2</v>
      </c>
      <c r="K126" s="17" t="n">
        <v>340.75</v>
      </c>
      <c r="L126" s="1" t="n">
        <v>5</v>
      </c>
      <c r="M126" s="18" t="n">
        <f aca="false">IF(I126&lt;=H126,1,0)</f>
        <v>1</v>
      </c>
      <c r="N126" s="1" t="n">
        <f aca="false">MAX(I126-H126,0)</f>
        <v>0</v>
      </c>
    </row>
    <row r="127" customFormat="false" ht="15" hidden="false" customHeight="false" outlineLevel="0" collapsed="false">
      <c r="A127" s="1" t="s">
        <v>229</v>
      </c>
      <c r="B127" s="1" t="s">
        <v>86</v>
      </c>
      <c r="C127" s="1" t="s">
        <v>105</v>
      </c>
      <c r="D127" s="1" t="s">
        <v>93</v>
      </c>
      <c r="E127" s="1" t="s">
        <v>89</v>
      </c>
      <c r="F127" s="1" t="s">
        <v>90</v>
      </c>
      <c r="G127" s="1" t="n">
        <v>24.1</v>
      </c>
      <c r="H127" s="1" t="n">
        <v>2</v>
      </c>
      <c r="I127" s="1" t="n">
        <v>2</v>
      </c>
      <c r="K127" s="17" t="n">
        <v>414.68</v>
      </c>
      <c r="L127" s="1" t="n">
        <v>4</v>
      </c>
      <c r="M127" s="18" t="n">
        <f aca="false">IF(I127&lt;=H127,1,0)</f>
        <v>1</v>
      </c>
      <c r="N127" s="1" t="n">
        <f aca="false">MAX(I127-H127,0)</f>
        <v>0</v>
      </c>
    </row>
    <row r="128" customFormat="false" ht="15" hidden="false" customHeight="false" outlineLevel="0" collapsed="false">
      <c r="A128" s="1" t="s">
        <v>230</v>
      </c>
      <c r="B128" s="1" t="s">
        <v>86</v>
      </c>
      <c r="C128" s="1" t="s">
        <v>92</v>
      </c>
      <c r="D128" s="1" t="s">
        <v>88</v>
      </c>
      <c r="E128" s="1" t="s">
        <v>97</v>
      </c>
      <c r="F128" s="1" t="s">
        <v>90</v>
      </c>
      <c r="G128" s="1" t="n">
        <v>14.4</v>
      </c>
      <c r="H128" s="1" t="n">
        <v>3</v>
      </c>
      <c r="I128" s="1" t="n">
        <v>3</v>
      </c>
      <c r="K128" s="17" t="n">
        <v>248.73</v>
      </c>
      <c r="L128" s="1" t="n">
        <v>4</v>
      </c>
      <c r="M128" s="18" t="n">
        <f aca="false">IF(I128&lt;=H128,1,0)</f>
        <v>1</v>
      </c>
      <c r="N128" s="1" t="n">
        <f aca="false">MAX(I128-H128,0)</f>
        <v>0</v>
      </c>
    </row>
    <row r="129" customFormat="false" ht="15" hidden="false" customHeight="false" outlineLevel="0" collapsed="false">
      <c r="A129" s="1" t="s">
        <v>231</v>
      </c>
      <c r="B129" s="1" t="s">
        <v>86</v>
      </c>
      <c r="C129" s="1" t="s">
        <v>95</v>
      </c>
      <c r="D129" s="1" t="s">
        <v>93</v>
      </c>
      <c r="E129" s="1" t="s">
        <v>97</v>
      </c>
      <c r="F129" s="1" t="s">
        <v>116</v>
      </c>
      <c r="G129" s="1" t="n">
        <v>0</v>
      </c>
      <c r="H129" s="1" t="n">
        <v>2</v>
      </c>
      <c r="I129" s="1" t="n">
        <v>2</v>
      </c>
      <c r="K129" s="17" t="n">
        <v>327.46</v>
      </c>
      <c r="L129" s="1" t="n">
        <v>4</v>
      </c>
      <c r="M129" s="18" t="n">
        <f aca="false">IF(I129&lt;=H129,1,0)</f>
        <v>1</v>
      </c>
      <c r="N129" s="1" t="n">
        <f aca="false">MAX(I129-H129,0)</f>
        <v>0</v>
      </c>
    </row>
    <row r="130" customFormat="false" ht="15" hidden="false" customHeight="false" outlineLevel="0" collapsed="false">
      <c r="A130" s="1" t="s">
        <v>232</v>
      </c>
      <c r="B130" s="1" t="s">
        <v>86</v>
      </c>
      <c r="C130" s="1" t="s">
        <v>105</v>
      </c>
      <c r="D130" s="1" t="s">
        <v>88</v>
      </c>
      <c r="E130" s="1" t="s">
        <v>89</v>
      </c>
      <c r="F130" s="1" t="s">
        <v>90</v>
      </c>
      <c r="G130" s="1" t="n">
        <v>14.2</v>
      </c>
      <c r="H130" s="1" t="n">
        <v>3</v>
      </c>
      <c r="I130" s="1" t="n">
        <v>2</v>
      </c>
      <c r="K130" s="17" t="n">
        <v>384.33</v>
      </c>
      <c r="L130" s="1" t="n">
        <v>5</v>
      </c>
      <c r="M130" s="18" t="n">
        <f aca="false">IF(I130&lt;=H130,1,0)</f>
        <v>1</v>
      </c>
      <c r="N130" s="1" t="n">
        <f aca="false">MAX(I130-H130,0)</f>
        <v>0</v>
      </c>
    </row>
    <row r="131" customFormat="false" ht="15" hidden="false" customHeight="false" outlineLevel="0" collapsed="false">
      <c r="A131" s="1" t="s">
        <v>233</v>
      </c>
      <c r="B131" s="1" t="s">
        <v>86</v>
      </c>
      <c r="C131" s="1" t="s">
        <v>87</v>
      </c>
      <c r="D131" s="1" t="s">
        <v>96</v>
      </c>
      <c r="E131" s="1" t="s">
        <v>89</v>
      </c>
      <c r="F131" s="1" t="s">
        <v>90</v>
      </c>
      <c r="G131" s="1" t="n">
        <v>14.5</v>
      </c>
      <c r="H131" s="1" t="n">
        <v>5</v>
      </c>
      <c r="I131" s="1" t="n">
        <v>5</v>
      </c>
      <c r="K131" s="17" t="n">
        <v>902.78</v>
      </c>
      <c r="L131" s="1" t="n">
        <v>5</v>
      </c>
      <c r="M131" s="18" t="n">
        <f aca="false">IF(I131&lt;=H131,1,0)</f>
        <v>1</v>
      </c>
      <c r="N131" s="1" t="n">
        <f aca="false">MAX(I131-H131,0)</f>
        <v>0</v>
      </c>
    </row>
    <row r="132" customFormat="false" ht="15" hidden="false" customHeight="false" outlineLevel="0" collapsed="false">
      <c r="A132" s="1" t="s">
        <v>234</v>
      </c>
      <c r="B132" s="1" t="s">
        <v>86</v>
      </c>
      <c r="C132" s="1" t="s">
        <v>105</v>
      </c>
      <c r="D132" s="1" t="s">
        <v>110</v>
      </c>
      <c r="E132" s="1" t="s">
        <v>97</v>
      </c>
      <c r="F132" s="1" t="s">
        <v>90</v>
      </c>
      <c r="G132" s="1" t="n">
        <v>4.8</v>
      </c>
      <c r="H132" s="1" t="n">
        <v>2</v>
      </c>
      <c r="I132" s="1" t="n">
        <v>2</v>
      </c>
      <c r="K132" s="17" t="n">
        <v>697.49</v>
      </c>
      <c r="L132" s="1" t="n">
        <v>4</v>
      </c>
      <c r="M132" s="18" t="n">
        <f aca="false">IF(I132&lt;=H132,1,0)</f>
        <v>1</v>
      </c>
      <c r="N132" s="1" t="n">
        <f aca="false">MAX(I132-H132,0)</f>
        <v>0</v>
      </c>
    </row>
    <row r="133" customFormat="false" ht="15" hidden="false" customHeight="false" outlineLevel="0" collapsed="false">
      <c r="A133" s="1" t="s">
        <v>235</v>
      </c>
      <c r="B133" s="1" t="s">
        <v>86</v>
      </c>
      <c r="C133" s="1" t="s">
        <v>105</v>
      </c>
      <c r="D133" s="1" t="s">
        <v>93</v>
      </c>
      <c r="E133" s="1" t="s">
        <v>103</v>
      </c>
      <c r="F133" s="1" t="s">
        <v>90</v>
      </c>
      <c r="G133" s="1" t="n">
        <v>11.8</v>
      </c>
      <c r="H133" s="1" t="n">
        <v>2</v>
      </c>
      <c r="I133" s="1" t="n">
        <v>3</v>
      </c>
      <c r="J133" s="1" t="s">
        <v>133</v>
      </c>
      <c r="K133" s="17" t="n">
        <v>475.99</v>
      </c>
      <c r="L133" s="1" t="n">
        <v>3</v>
      </c>
      <c r="M133" s="18" t="n">
        <f aca="false">IF(I133&lt;=H133,1,0)</f>
        <v>0</v>
      </c>
      <c r="N133" s="1" t="n">
        <f aca="false">MAX(I133-H133,0)</f>
        <v>1</v>
      </c>
    </row>
    <row r="134" customFormat="false" ht="15" hidden="false" customHeight="false" outlineLevel="0" collapsed="false">
      <c r="A134" s="1" t="s">
        <v>236</v>
      </c>
      <c r="B134" s="1" t="s">
        <v>86</v>
      </c>
      <c r="C134" s="1" t="s">
        <v>145</v>
      </c>
      <c r="D134" s="1" t="s">
        <v>96</v>
      </c>
      <c r="E134" s="1" t="s">
        <v>97</v>
      </c>
      <c r="F134" s="1" t="s">
        <v>90</v>
      </c>
      <c r="G134" s="1" t="n">
        <v>7.8</v>
      </c>
      <c r="H134" s="1" t="n">
        <v>5</v>
      </c>
      <c r="I134" s="1" t="n">
        <v>5</v>
      </c>
      <c r="K134" s="17" t="n">
        <v>525.21</v>
      </c>
      <c r="L134" s="1" t="n">
        <v>5</v>
      </c>
      <c r="M134" s="18" t="n">
        <f aca="false">IF(I134&lt;=H134,1,0)</f>
        <v>1</v>
      </c>
      <c r="N134" s="1" t="n">
        <f aca="false">MAX(I134-H134,0)</f>
        <v>0</v>
      </c>
    </row>
    <row r="135" customFormat="false" ht="15" hidden="false" customHeight="false" outlineLevel="0" collapsed="false">
      <c r="A135" s="1" t="s">
        <v>237</v>
      </c>
      <c r="B135" s="1" t="s">
        <v>86</v>
      </c>
      <c r="C135" s="1" t="s">
        <v>92</v>
      </c>
      <c r="D135" s="1" t="s">
        <v>93</v>
      </c>
      <c r="E135" s="1" t="s">
        <v>89</v>
      </c>
      <c r="F135" s="1" t="s">
        <v>90</v>
      </c>
      <c r="G135" s="1" t="n">
        <v>14.9</v>
      </c>
      <c r="H135" s="1" t="n">
        <v>2</v>
      </c>
      <c r="I135" s="1" t="n">
        <v>1</v>
      </c>
      <c r="K135" s="17" t="n">
        <v>756.89</v>
      </c>
      <c r="L135" s="1" t="n">
        <v>5</v>
      </c>
      <c r="M135" s="18" t="n">
        <f aca="false">IF(I135&lt;=H135,1,0)</f>
        <v>1</v>
      </c>
      <c r="N135" s="1" t="n">
        <f aca="false">MAX(I135-H135,0)</f>
        <v>0</v>
      </c>
    </row>
    <row r="136" customFormat="false" ht="15" hidden="false" customHeight="false" outlineLevel="0" collapsed="false">
      <c r="A136" s="1" t="s">
        <v>238</v>
      </c>
      <c r="B136" s="1" t="s">
        <v>86</v>
      </c>
      <c r="C136" s="1" t="s">
        <v>92</v>
      </c>
      <c r="D136" s="1" t="s">
        <v>88</v>
      </c>
      <c r="E136" s="1" t="s">
        <v>89</v>
      </c>
      <c r="F136" s="1" t="s">
        <v>90</v>
      </c>
      <c r="G136" s="1" t="n">
        <v>18.4</v>
      </c>
      <c r="H136" s="1" t="n">
        <v>3</v>
      </c>
      <c r="I136" s="1" t="n">
        <v>3</v>
      </c>
      <c r="K136" s="17" t="n">
        <v>608.8</v>
      </c>
      <c r="L136" s="1" t="n">
        <v>4</v>
      </c>
      <c r="M136" s="18" t="n">
        <f aca="false">IF(I136&lt;=H136,1,0)</f>
        <v>1</v>
      </c>
      <c r="N136" s="1" t="n">
        <f aca="false">MAX(I136-H136,0)</f>
        <v>0</v>
      </c>
    </row>
    <row r="137" customFormat="false" ht="15" hidden="false" customHeight="false" outlineLevel="0" collapsed="false">
      <c r="A137" s="1" t="s">
        <v>239</v>
      </c>
      <c r="B137" s="1" t="s">
        <v>86</v>
      </c>
      <c r="C137" s="1" t="s">
        <v>92</v>
      </c>
      <c r="D137" s="1" t="s">
        <v>88</v>
      </c>
      <c r="E137" s="1" t="s">
        <v>89</v>
      </c>
      <c r="F137" s="1" t="s">
        <v>90</v>
      </c>
      <c r="G137" s="1" t="n">
        <v>12.4</v>
      </c>
      <c r="H137" s="1" t="n">
        <v>3</v>
      </c>
      <c r="I137" s="1" t="n">
        <v>3</v>
      </c>
      <c r="K137" s="17" t="n">
        <v>201.31</v>
      </c>
      <c r="L137" s="1" t="n">
        <v>4</v>
      </c>
      <c r="M137" s="18" t="n">
        <f aca="false">IF(I137&lt;=H137,1,0)</f>
        <v>1</v>
      </c>
      <c r="N137" s="1" t="n">
        <f aca="false">MAX(I137-H137,0)</f>
        <v>0</v>
      </c>
    </row>
    <row r="138" customFormat="false" ht="15" hidden="false" customHeight="false" outlineLevel="0" collapsed="false">
      <c r="A138" s="1" t="s">
        <v>240</v>
      </c>
      <c r="B138" s="1" t="s">
        <v>86</v>
      </c>
      <c r="C138" s="1" t="s">
        <v>95</v>
      </c>
      <c r="D138" s="1" t="s">
        <v>110</v>
      </c>
      <c r="E138" s="1" t="s">
        <v>89</v>
      </c>
      <c r="F138" s="1" t="s">
        <v>116</v>
      </c>
      <c r="G138" s="1" t="n">
        <v>0</v>
      </c>
      <c r="H138" s="1" t="n">
        <v>1</v>
      </c>
      <c r="I138" s="1" t="n">
        <v>1</v>
      </c>
      <c r="K138" s="17" t="n">
        <v>658.19</v>
      </c>
      <c r="L138" s="1" t="n">
        <v>4</v>
      </c>
      <c r="M138" s="18" t="n">
        <f aca="false">IF(I138&lt;=H138,1,0)</f>
        <v>1</v>
      </c>
      <c r="N138" s="1" t="n">
        <f aca="false">MAX(I138-H138,0)</f>
        <v>0</v>
      </c>
    </row>
    <row r="139" customFormat="false" ht="15" hidden="false" customHeight="false" outlineLevel="0" collapsed="false">
      <c r="A139" s="1" t="s">
        <v>241</v>
      </c>
      <c r="B139" s="1" t="s">
        <v>86</v>
      </c>
      <c r="C139" s="1" t="s">
        <v>105</v>
      </c>
      <c r="D139" s="1" t="s">
        <v>96</v>
      </c>
      <c r="E139" s="1" t="s">
        <v>89</v>
      </c>
      <c r="F139" s="1" t="s">
        <v>90</v>
      </c>
      <c r="G139" s="1" t="n">
        <v>20.2</v>
      </c>
      <c r="H139" s="1" t="n">
        <v>5</v>
      </c>
      <c r="I139" s="1" t="n">
        <v>5</v>
      </c>
      <c r="K139" s="17" t="n">
        <v>417.01</v>
      </c>
      <c r="L139" s="1" t="n">
        <v>4</v>
      </c>
      <c r="M139" s="18" t="n">
        <f aca="false">IF(I139&lt;=H139,1,0)</f>
        <v>1</v>
      </c>
      <c r="N139" s="1" t="n">
        <f aca="false">MAX(I139-H139,0)</f>
        <v>0</v>
      </c>
    </row>
    <row r="140" customFormat="false" ht="15" hidden="false" customHeight="false" outlineLevel="0" collapsed="false">
      <c r="A140" s="1" t="s">
        <v>242</v>
      </c>
      <c r="B140" s="1" t="s">
        <v>86</v>
      </c>
      <c r="C140" s="1" t="s">
        <v>105</v>
      </c>
      <c r="D140" s="1" t="s">
        <v>88</v>
      </c>
      <c r="E140" s="1" t="s">
        <v>101</v>
      </c>
      <c r="F140" s="1" t="s">
        <v>90</v>
      </c>
      <c r="G140" s="1" t="n">
        <v>12.8</v>
      </c>
      <c r="H140" s="1" t="n">
        <v>3</v>
      </c>
      <c r="I140" s="1" t="n">
        <v>3</v>
      </c>
      <c r="K140" s="17" t="n">
        <v>327.08</v>
      </c>
      <c r="L140" s="1" t="n">
        <v>5</v>
      </c>
      <c r="M140" s="18" t="n">
        <f aca="false">IF(I140&lt;=H140,1,0)</f>
        <v>1</v>
      </c>
      <c r="N140" s="1" t="n">
        <f aca="false">MAX(I140-H140,0)</f>
        <v>0</v>
      </c>
    </row>
    <row r="141" customFormat="false" ht="15" hidden="false" customHeight="false" outlineLevel="0" collapsed="false">
      <c r="A141" s="1" t="s">
        <v>243</v>
      </c>
      <c r="B141" s="1" t="s">
        <v>86</v>
      </c>
      <c r="C141" s="1" t="s">
        <v>92</v>
      </c>
      <c r="D141" s="1" t="s">
        <v>96</v>
      </c>
      <c r="E141" s="1" t="s">
        <v>89</v>
      </c>
      <c r="F141" s="1" t="s">
        <v>90</v>
      </c>
      <c r="G141" s="1" t="n">
        <v>16</v>
      </c>
      <c r="H141" s="1" t="n">
        <v>5</v>
      </c>
      <c r="I141" s="1" t="n">
        <v>6</v>
      </c>
      <c r="J141" s="1" t="s">
        <v>117</v>
      </c>
      <c r="K141" s="17" t="n">
        <v>285.32</v>
      </c>
      <c r="L141" s="1" t="n">
        <v>3</v>
      </c>
      <c r="M141" s="18" t="n">
        <f aca="false">IF(I141&lt;=H141,1,0)</f>
        <v>0</v>
      </c>
      <c r="N141" s="1" t="n">
        <f aca="false">MAX(I141-H141,0)</f>
        <v>1</v>
      </c>
    </row>
    <row r="142" customFormat="false" ht="15" hidden="false" customHeight="false" outlineLevel="0" collapsed="false">
      <c r="A142" s="1" t="s">
        <v>244</v>
      </c>
      <c r="B142" s="1" t="s">
        <v>86</v>
      </c>
      <c r="C142" s="1" t="s">
        <v>92</v>
      </c>
      <c r="D142" s="1" t="s">
        <v>93</v>
      </c>
      <c r="E142" s="1" t="s">
        <v>103</v>
      </c>
      <c r="F142" s="1" t="s">
        <v>90</v>
      </c>
      <c r="G142" s="1" t="n">
        <v>6.2</v>
      </c>
      <c r="H142" s="1" t="n">
        <v>2</v>
      </c>
      <c r="I142" s="1" t="n">
        <v>2</v>
      </c>
      <c r="K142" s="17" t="n">
        <v>217.02</v>
      </c>
      <c r="L142" s="1" t="n">
        <v>4</v>
      </c>
      <c r="M142" s="18" t="n">
        <f aca="false">IF(I142&lt;=H142,1,0)</f>
        <v>1</v>
      </c>
      <c r="N142" s="1" t="n">
        <f aca="false">MAX(I142-H142,0)</f>
        <v>0</v>
      </c>
    </row>
    <row r="143" customFormat="false" ht="15" hidden="false" customHeight="false" outlineLevel="0" collapsed="false">
      <c r="A143" s="1" t="s">
        <v>245</v>
      </c>
      <c r="B143" s="1" t="s">
        <v>86</v>
      </c>
      <c r="C143" s="1" t="s">
        <v>92</v>
      </c>
      <c r="D143" s="1" t="s">
        <v>110</v>
      </c>
      <c r="E143" s="1" t="s">
        <v>97</v>
      </c>
      <c r="F143" s="1" t="s">
        <v>90</v>
      </c>
      <c r="G143" s="1" t="n">
        <v>21.2</v>
      </c>
      <c r="H143" s="1" t="n">
        <v>2</v>
      </c>
      <c r="I143" s="1" t="n">
        <v>2</v>
      </c>
      <c r="K143" s="17" t="n">
        <v>645.97</v>
      </c>
      <c r="L143" s="1" t="n">
        <v>4</v>
      </c>
      <c r="M143" s="18" t="n">
        <f aca="false">IF(I143&lt;=H143,1,0)</f>
        <v>1</v>
      </c>
      <c r="N143" s="1" t="n">
        <f aca="false">MAX(I143-H143,0)</f>
        <v>0</v>
      </c>
    </row>
    <row r="144" customFormat="false" ht="15" hidden="false" customHeight="false" outlineLevel="0" collapsed="false">
      <c r="A144" s="1" t="s">
        <v>246</v>
      </c>
      <c r="B144" s="1" t="s">
        <v>86</v>
      </c>
      <c r="C144" s="1" t="s">
        <v>145</v>
      </c>
      <c r="D144" s="1" t="s">
        <v>88</v>
      </c>
      <c r="E144" s="1" t="s">
        <v>89</v>
      </c>
      <c r="F144" s="1" t="s">
        <v>90</v>
      </c>
      <c r="G144" s="1" t="n">
        <v>15.1</v>
      </c>
      <c r="H144" s="1" t="n">
        <v>3</v>
      </c>
      <c r="I144" s="1" t="n">
        <v>4</v>
      </c>
      <c r="J144" s="1" t="s">
        <v>208</v>
      </c>
      <c r="K144" s="17" t="n">
        <v>471.75</v>
      </c>
      <c r="L144" s="1" t="n">
        <v>4</v>
      </c>
      <c r="M144" s="18" t="n">
        <f aca="false">IF(I144&lt;=H144,1,0)</f>
        <v>0</v>
      </c>
      <c r="N144" s="1" t="n">
        <f aca="false">MAX(I144-H144,0)</f>
        <v>1</v>
      </c>
    </row>
    <row r="145" customFormat="false" ht="15" hidden="false" customHeight="false" outlineLevel="0" collapsed="false">
      <c r="A145" s="1" t="s">
        <v>247</v>
      </c>
      <c r="B145" s="1" t="s">
        <v>86</v>
      </c>
      <c r="C145" s="1" t="s">
        <v>105</v>
      </c>
      <c r="D145" s="1" t="s">
        <v>88</v>
      </c>
      <c r="E145" s="1" t="s">
        <v>97</v>
      </c>
      <c r="F145" s="1" t="s">
        <v>90</v>
      </c>
      <c r="G145" s="1" t="n">
        <v>8.5</v>
      </c>
      <c r="H145" s="1" t="n">
        <v>3</v>
      </c>
      <c r="I145" s="1" t="n">
        <v>3</v>
      </c>
      <c r="K145" s="17" t="n">
        <v>398.32</v>
      </c>
      <c r="L145" s="1" t="n">
        <v>4</v>
      </c>
      <c r="M145" s="18" t="n">
        <f aca="false">IF(I145&lt;=H145,1,0)</f>
        <v>1</v>
      </c>
      <c r="N145" s="1" t="n">
        <f aca="false">MAX(I145-H145,0)</f>
        <v>0</v>
      </c>
    </row>
    <row r="146" customFormat="false" ht="15" hidden="false" customHeight="false" outlineLevel="0" collapsed="false">
      <c r="A146" s="1" t="s">
        <v>248</v>
      </c>
      <c r="B146" s="1" t="s">
        <v>86</v>
      </c>
      <c r="C146" s="1" t="s">
        <v>92</v>
      </c>
      <c r="D146" s="1" t="s">
        <v>93</v>
      </c>
      <c r="E146" s="1" t="s">
        <v>97</v>
      </c>
      <c r="F146" s="1" t="s">
        <v>90</v>
      </c>
      <c r="G146" s="1" t="n">
        <v>7.5</v>
      </c>
      <c r="H146" s="1" t="n">
        <v>2</v>
      </c>
      <c r="I146" s="1" t="n">
        <v>2</v>
      </c>
      <c r="K146" s="17" t="n">
        <v>326.4</v>
      </c>
      <c r="L146" s="1" t="n">
        <v>5</v>
      </c>
      <c r="M146" s="18" t="n">
        <f aca="false">IF(I146&lt;=H146,1,0)</f>
        <v>1</v>
      </c>
      <c r="N146" s="1" t="n">
        <f aca="false">MAX(I146-H146,0)</f>
        <v>0</v>
      </c>
    </row>
    <row r="147" customFormat="false" ht="15" hidden="false" customHeight="false" outlineLevel="0" collapsed="false">
      <c r="A147" s="1" t="s">
        <v>249</v>
      </c>
      <c r="B147" s="1" t="s">
        <v>86</v>
      </c>
      <c r="C147" s="1" t="s">
        <v>92</v>
      </c>
      <c r="D147" s="1" t="s">
        <v>88</v>
      </c>
      <c r="E147" s="1" t="s">
        <v>97</v>
      </c>
      <c r="F147" s="1" t="s">
        <v>116</v>
      </c>
      <c r="G147" s="1" t="n">
        <v>0</v>
      </c>
      <c r="H147" s="1" t="n">
        <v>2</v>
      </c>
      <c r="I147" s="1" t="n">
        <v>2</v>
      </c>
      <c r="K147" s="17" t="n">
        <v>329.63</v>
      </c>
      <c r="L147" s="1" t="n">
        <v>4</v>
      </c>
      <c r="M147" s="18" t="n">
        <f aca="false">IF(I147&lt;=H147,1,0)</f>
        <v>1</v>
      </c>
      <c r="N147" s="1" t="n">
        <f aca="false">MAX(I147-H147,0)</f>
        <v>0</v>
      </c>
    </row>
    <row r="148" customFormat="false" ht="15" hidden="false" customHeight="false" outlineLevel="0" collapsed="false">
      <c r="A148" s="1" t="s">
        <v>250</v>
      </c>
      <c r="B148" s="1" t="s">
        <v>86</v>
      </c>
      <c r="C148" s="1" t="s">
        <v>92</v>
      </c>
      <c r="D148" s="1" t="s">
        <v>96</v>
      </c>
      <c r="E148" s="1" t="s">
        <v>97</v>
      </c>
      <c r="F148" s="1" t="s">
        <v>90</v>
      </c>
      <c r="G148" s="1" t="n">
        <v>11.8</v>
      </c>
      <c r="H148" s="1" t="n">
        <v>5</v>
      </c>
      <c r="I148" s="1" t="n">
        <v>5</v>
      </c>
      <c r="K148" s="17" t="n">
        <v>286.66</v>
      </c>
      <c r="L148" s="1" t="n">
        <v>4</v>
      </c>
      <c r="M148" s="18" t="n">
        <f aca="false">IF(I148&lt;=H148,1,0)</f>
        <v>1</v>
      </c>
      <c r="N148" s="1" t="n">
        <f aca="false">MAX(I148-H148,0)</f>
        <v>0</v>
      </c>
    </row>
    <row r="149" customFormat="false" ht="15" hidden="false" customHeight="false" outlineLevel="0" collapsed="false">
      <c r="A149" s="1" t="s">
        <v>251</v>
      </c>
      <c r="B149" s="1" t="s">
        <v>86</v>
      </c>
      <c r="C149" s="1" t="s">
        <v>95</v>
      </c>
      <c r="D149" s="1" t="s">
        <v>88</v>
      </c>
      <c r="E149" s="1" t="s">
        <v>89</v>
      </c>
      <c r="F149" s="1" t="s">
        <v>116</v>
      </c>
      <c r="G149" s="1" t="n">
        <v>0</v>
      </c>
      <c r="H149" s="1" t="n">
        <v>3</v>
      </c>
      <c r="I149" s="1" t="n">
        <v>3</v>
      </c>
      <c r="K149" s="17" t="n">
        <v>769.51</v>
      </c>
      <c r="L149" s="1" t="n">
        <v>5</v>
      </c>
      <c r="M149" s="18" t="n">
        <f aca="false">IF(I149&lt;=H149,1,0)</f>
        <v>1</v>
      </c>
      <c r="N149" s="1" t="n">
        <f aca="false">MAX(I149-H149,0)</f>
        <v>0</v>
      </c>
    </row>
    <row r="150" customFormat="false" ht="15" hidden="false" customHeight="false" outlineLevel="0" collapsed="false">
      <c r="A150" s="1" t="s">
        <v>252</v>
      </c>
      <c r="B150" s="1" t="s">
        <v>86</v>
      </c>
      <c r="C150" s="1" t="s">
        <v>92</v>
      </c>
      <c r="D150" s="1" t="s">
        <v>88</v>
      </c>
      <c r="E150" s="1" t="s">
        <v>89</v>
      </c>
      <c r="F150" s="1" t="s">
        <v>90</v>
      </c>
      <c r="G150" s="1" t="n">
        <v>17.8</v>
      </c>
      <c r="H150" s="1" t="n">
        <v>3</v>
      </c>
      <c r="I150" s="1" t="n">
        <v>3</v>
      </c>
      <c r="K150" s="17" t="n">
        <v>979.11</v>
      </c>
      <c r="L150" s="1" t="n">
        <v>5</v>
      </c>
      <c r="M150" s="18" t="n">
        <f aca="false">IF(I150&lt;=H150,1,0)</f>
        <v>1</v>
      </c>
      <c r="N150" s="1" t="n">
        <f aca="false">MAX(I150-H150,0)</f>
        <v>0</v>
      </c>
    </row>
    <row r="151" customFormat="false" ht="15" hidden="false" customHeight="false" outlineLevel="0" collapsed="false">
      <c r="A151" s="1" t="s">
        <v>253</v>
      </c>
      <c r="B151" s="1" t="s">
        <v>86</v>
      </c>
      <c r="C151" s="1" t="s">
        <v>92</v>
      </c>
      <c r="D151" s="1" t="s">
        <v>88</v>
      </c>
      <c r="E151" s="1" t="s">
        <v>89</v>
      </c>
      <c r="F151" s="1" t="s">
        <v>90</v>
      </c>
      <c r="G151" s="1" t="n">
        <v>16.1</v>
      </c>
      <c r="H151" s="1" t="n">
        <v>3</v>
      </c>
      <c r="I151" s="1" t="n">
        <v>6</v>
      </c>
      <c r="J151" s="1" t="s">
        <v>125</v>
      </c>
      <c r="K151" s="17" t="n">
        <v>659.65</v>
      </c>
      <c r="L151" s="1" t="n">
        <v>3</v>
      </c>
      <c r="M151" s="18" t="n">
        <f aca="false">IF(I151&lt;=H151,1,0)</f>
        <v>0</v>
      </c>
      <c r="N151" s="1" t="n">
        <f aca="false">MAX(I151-H151,0)</f>
        <v>3</v>
      </c>
    </row>
    <row r="152" customFormat="false" ht="15" hidden="false" customHeight="false" outlineLevel="0" collapsed="false">
      <c r="A152" s="1" t="s">
        <v>254</v>
      </c>
      <c r="B152" s="1" t="s">
        <v>86</v>
      </c>
      <c r="C152" s="1" t="s">
        <v>92</v>
      </c>
      <c r="D152" s="1" t="s">
        <v>88</v>
      </c>
      <c r="E152" s="1" t="s">
        <v>103</v>
      </c>
      <c r="F152" s="1" t="s">
        <v>90</v>
      </c>
      <c r="G152" s="1" t="n">
        <v>14.3</v>
      </c>
      <c r="H152" s="1" t="n">
        <v>3</v>
      </c>
      <c r="I152" s="1" t="n">
        <v>3</v>
      </c>
      <c r="K152" s="17" t="n">
        <v>247.21</v>
      </c>
      <c r="L152" s="1" t="n">
        <v>4</v>
      </c>
      <c r="M152" s="18" t="n">
        <f aca="false">IF(I152&lt;=H152,1,0)</f>
        <v>1</v>
      </c>
      <c r="N152" s="1" t="n">
        <f aca="false">MAX(I152-H152,0)</f>
        <v>0</v>
      </c>
    </row>
    <row r="153" customFormat="false" ht="15" hidden="false" customHeight="false" outlineLevel="0" collapsed="false">
      <c r="A153" s="1" t="s">
        <v>255</v>
      </c>
      <c r="B153" s="1" t="s">
        <v>86</v>
      </c>
      <c r="C153" s="1" t="s">
        <v>92</v>
      </c>
      <c r="D153" s="1" t="s">
        <v>88</v>
      </c>
      <c r="E153" s="1" t="s">
        <v>101</v>
      </c>
      <c r="F153" s="1" t="s">
        <v>90</v>
      </c>
      <c r="G153" s="1" t="n">
        <v>9</v>
      </c>
      <c r="H153" s="1" t="n">
        <v>3</v>
      </c>
      <c r="I153" s="1" t="n">
        <v>3</v>
      </c>
      <c r="K153" s="17" t="n">
        <v>302.49</v>
      </c>
      <c r="L153" s="1" t="n">
        <v>4</v>
      </c>
      <c r="M153" s="18" t="n">
        <f aca="false">IF(I153&lt;=H153,1,0)</f>
        <v>1</v>
      </c>
      <c r="N153" s="1" t="n">
        <f aca="false">MAX(I153-H153,0)</f>
        <v>0</v>
      </c>
    </row>
    <row r="154" customFormat="false" ht="15" hidden="false" customHeight="false" outlineLevel="0" collapsed="false">
      <c r="A154" s="1" t="s">
        <v>256</v>
      </c>
      <c r="B154" s="1" t="s">
        <v>86</v>
      </c>
      <c r="C154" s="1" t="s">
        <v>92</v>
      </c>
      <c r="D154" s="1" t="s">
        <v>93</v>
      </c>
      <c r="E154" s="1" t="s">
        <v>97</v>
      </c>
      <c r="F154" s="1" t="s">
        <v>90</v>
      </c>
      <c r="G154" s="1" t="n">
        <v>6.1</v>
      </c>
      <c r="H154" s="1" t="n">
        <v>2</v>
      </c>
      <c r="I154" s="1" t="n">
        <v>2</v>
      </c>
      <c r="K154" s="17" t="n">
        <v>433.72</v>
      </c>
      <c r="L154" s="1" t="n">
        <v>5</v>
      </c>
      <c r="M154" s="18" t="n">
        <f aca="false">IF(I154&lt;=H154,1,0)</f>
        <v>1</v>
      </c>
      <c r="N154" s="1" t="n">
        <f aca="false">MAX(I154-H154,0)</f>
        <v>0</v>
      </c>
    </row>
    <row r="155" customFormat="false" ht="15" hidden="false" customHeight="false" outlineLevel="0" collapsed="false">
      <c r="A155" s="1" t="s">
        <v>257</v>
      </c>
      <c r="B155" s="1" t="s">
        <v>86</v>
      </c>
      <c r="C155" s="1" t="s">
        <v>95</v>
      </c>
      <c r="D155" s="1" t="s">
        <v>88</v>
      </c>
      <c r="E155" s="1" t="s">
        <v>89</v>
      </c>
      <c r="F155" s="1" t="s">
        <v>90</v>
      </c>
      <c r="G155" s="1" t="n">
        <v>12</v>
      </c>
      <c r="H155" s="1" t="n">
        <v>3</v>
      </c>
      <c r="I155" s="1" t="n">
        <v>3</v>
      </c>
      <c r="K155" s="17" t="n">
        <v>588.94</v>
      </c>
      <c r="L155" s="1" t="n">
        <v>5</v>
      </c>
      <c r="M155" s="18" t="n">
        <f aca="false">IF(I155&lt;=H155,1,0)</f>
        <v>1</v>
      </c>
      <c r="N155" s="1" t="n">
        <f aca="false">MAX(I155-H155,0)</f>
        <v>0</v>
      </c>
    </row>
    <row r="156" customFormat="false" ht="15" hidden="false" customHeight="false" outlineLevel="0" collapsed="false">
      <c r="A156" s="1" t="s">
        <v>258</v>
      </c>
      <c r="B156" s="1" t="s">
        <v>86</v>
      </c>
      <c r="C156" s="1" t="s">
        <v>105</v>
      </c>
      <c r="D156" s="1" t="s">
        <v>88</v>
      </c>
      <c r="E156" s="1" t="s">
        <v>97</v>
      </c>
      <c r="F156" s="1" t="s">
        <v>90</v>
      </c>
      <c r="G156" s="1" t="n">
        <v>18.2</v>
      </c>
      <c r="H156" s="1" t="n">
        <v>3</v>
      </c>
      <c r="I156" s="1" t="n">
        <v>3</v>
      </c>
      <c r="K156" s="17" t="n">
        <v>359.36</v>
      </c>
      <c r="L156" s="1" t="n">
        <v>5</v>
      </c>
      <c r="M156" s="18" t="n">
        <f aca="false">IF(I156&lt;=H156,1,0)</f>
        <v>1</v>
      </c>
      <c r="N156" s="1" t="n">
        <f aca="false">MAX(I156-H156,0)</f>
        <v>0</v>
      </c>
    </row>
    <row r="157" customFormat="false" ht="15" hidden="false" customHeight="false" outlineLevel="0" collapsed="false">
      <c r="A157" s="1" t="s">
        <v>259</v>
      </c>
      <c r="B157" s="1" t="s">
        <v>86</v>
      </c>
      <c r="C157" s="1" t="s">
        <v>92</v>
      </c>
      <c r="D157" s="1" t="s">
        <v>88</v>
      </c>
      <c r="E157" s="1" t="s">
        <v>89</v>
      </c>
      <c r="F157" s="1" t="s">
        <v>116</v>
      </c>
      <c r="G157" s="1" t="n">
        <v>0</v>
      </c>
      <c r="H157" s="1" t="n">
        <v>2</v>
      </c>
      <c r="I157" s="1" t="n">
        <v>2</v>
      </c>
      <c r="K157" s="17" t="n">
        <v>159.65</v>
      </c>
      <c r="L157" s="1" t="n">
        <v>4</v>
      </c>
      <c r="M157" s="18" t="n">
        <f aca="false">IF(I157&lt;=H157,1,0)</f>
        <v>1</v>
      </c>
      <c r="N157" s="1" t="n">
        <f aca="false">MAX(I157-H157,0)</f>
        <v>0</v>
      </c>
    </row>
    <row r="158" customFormat="false" ht="15" hidden="false" customHeight="false" outlineLevel="0" collapsed="false">
      <c r="A158" s="1" t="s">
        <v>260</v>
      </c>
      <c r="B158" s="1" t="s">
        <v>86</v>
      </c>
      <c r="C158" s="1" t="s">
        <v>92</v>
      </c>
      <c r="D158" s="1" t="s">
        <v>110</v>
      </c>
      <c r="E158" s="1" t="s">
        <v>97</v>
      </c>
      <c r="F158" s="1" t="s">
        <v>116</v>
      </c>
      <c r="G158" s="1" t="n">
        <v>0</v>
      </c>
      <c r="H158" s="1" t="n">
        <v>2</v>
      </c>
      <c r="I158" s="1" t="n">
        <v>2</v>
      </c>
      <c r="K158" s="17" t="n">
        <v>755.16</v>
      </c>
      <c r="L158" s="1" t="n">
        <v>4</v>
      </c>
      <c r="M158" s="18" t="n">
        <f aca="false">IF(I158&lt;=H158,1,0)</f>
        <v>1</v>
      </c>
      <c r="N158" s="1" t="n">
        <f aca="false">MAX(I158-H158,0)</f>
        <v>0</v>
      </c>
    </row>
    <row r="159" customFormat="false" ht="15" hidden="false" customHeight="false" outlineLevel="0" collapsed="false">
      <c r="A159" s="1" t="s">
        <v>261</v>
      </c>
      <c r="B159" s="1" t="s">
        <v>86</v>
      </c>
      <c r="C159" s="1" t="s">
        <v>105</v>
      </c>
      <c r="D159" s="1" t="s">
        <v>88</v>
      </c>
      <c r="E159" s="1" t="s">
        <v>103</v>
      </c>
      <c r="F159" s="1" t="s">
        <v>90</v>
      </c>
      <c r="G159" s="1" t="n">
        <v>5.1</v>
      </c>
      <c r="H159" s="1" t="n">
        <v>3</v>
      </c>
      <c r="I159" s="1" t="n">
        <v>3</v>
      </c>
      <c r="K159" s="17" t="n">
        <v>547.73</v>
      </c>
      <c r="L159" s="1" t="n">
        <v>5</v>
      </c>
      <c r="M159" s="18" t="n">
        <f aca="false">IF(I159&lt;=H159,1,0)</f>
        <v>1</v>
      </c>
      <c r="N159" s="1" t="n">
        <f aca="false">MAX(I159-H159,0)</f>
        <v>0</v>
      </c>
    </row>
    <row r="160" customFormat="false" ht="15" hidden="false" customHeight="false" outlineLevel="0" collapsed="false">
      <c r="A160" s="1" t="s">
        <v>262</v>
      </c>
      <c r="B160" s="1" t="s">
        <v>86</v>
      </c>
      <c r="C160" s="1" t="s">
        <v>105</v>
      </c>
      <c r="D160" s="1" t="s">
        <v>88</v>
      </c>
      <c r="E160" s="1" t="s">
        <v>89</v>
      </c>
      <c r="F160" s="1" t="s">
        <v>90</v>
      </c>
      <c r="G160" s="1" t="n">
        <v>33.2</v>
      </c>
      <c r="H160" s="1" t="n">
        <v>3</v>
      </c>
      <c r="I160" s="1" t="n">
        <v>6</v>
      </c>
      <c r="J160" s="1" t="s">
        <v>117</v>
      </c>
      <c r="K160" s="17" t="n">
        <v>400.28</v>
      </c>
      <c r="L160" s="1" t="n">
        <v>3</v>
      </c>
      <c r="M160" s="18" t="n">
        <f aca="false">IF(I160&lt;=H160,1,0)</f>
        <v>0</v>
      </c>
      <c r="N160" s="1" t="n">
        <f aca="false">MAX(I160-H160,0)</f>
        <v>3</v>
      </c>
    </row>
    <row r="161" customFormat="false" ht="15" hidden="false" customHeight="false" outlineLevel="0" collapsed="false">
      <c r="A161" s="1" t="s">
        <v>263</v>
      </c>
      <c r="B161" s="1" t="s">
        <v>86</v>
      </c>
      <c r="C161" s="1" t="s">
        <v>105</v>
      </c>
      <c r="D161" s="1" t="s">
        <v>96</v>
      </c>
      <c r="E161" s="1" t="s">
        <v>101</v>
      </c>
      <c r="F161" s="1" t="s">
        <v>90</v>
      </c>
      <c r="G161" s="1" t="n">
        <v>15.8</v>
      </c>
      <c r="H161" s="1" t="n">
        <v>5</v>
      </c>
      <c r="I161" s="1" t="n">
        <v>4</v>
      </c>
      <c r="K161" s="17" t="n">
        <v>423.21</v>
      </c>
      <c r="L161" s="1" t="n">
        <v>4</v>
      </c>
      <c r="M161" s="18" t="n">
        <f aca="false">IF(I161&lt;=H161,1,0)</f>
        <v>1</v>
      </c>
      <c r="N161" s="1" t="n">
        <f aca="false">MAX(I161-H161,0)</f>
        <v>0</v>
      </c>
    </row>
    <row r="162" customFormat="false" ht="15" hidden="false" customHeight="false" outlineLevel="0" collapsed="false">
      <c r="A162" s="1" t="s">
        <v>264</v>
      </c>
      <c r="B162" s="1" t="s">
        <v>86</v>
      </c>
      <c r="C162" s="1" t="s">
        <v>87</v>
      </c>
      <c r="D162" s="1" t="s">
        <v>93</v>
      </c>
      <c r="E162" s="1" t="s">
        <v>89</v>
      </c>
      <c r="F162" s="1" t="s">
        <v>90</v>
      </c>
      <c r="G162" s="1" t="n">
        <v>30.9</v>
      </c>
      <c r="H162" s="1" t="n">
        <v>2</v>
      </c>
      <c r="I162" s="1" t="n">
        <v>1</v>
      </c>
      <c r="K162" s="17" t="n">
        <v>402.11</v>
      </c>
      <c r="L162" s="1" t="n">
        <v>4</v>
      </c>
      <c r="M162" s="18" t="n">
        <f aca="false">IF(I162&lt;=H162,1,0)</f>
        <v>1</v>
      </c>
      <c r="N162" s="1" t="n">
        <f aca="false">MAX(I162-H162,0)</f>
        <v>0</v>
      </c>
    </row>
    <row r="163" customFormat="false" ht="15" hidden="false" customHeight="false" outlineLevel="0" collapsed="false">
      <c r="A163" s="1" t="s">
        <v>265</v>
      </c>
      <c r="B163" s="1" t="s">
        <v>86</v>
      </c>
      <c r="C163" s="1" t="s">
        <v>92</v>
      </c>
      <c r="D163" s="1" t="s">
        <v>88</v>
      </c>
      <c r="E163" s="1" t="s">
        <v>103</v>
      </c>
      <c r="F163" s="1" t="s">
        <v>90</v>
      </c>
      <c r="G163" s="1" t="n">
        <v>12.9</v>
      </c>
      <c r="H163" s="1" t="n">
        <v>3</v>
      </c>
      <c r="I163" s="1" t="n">
        <v>3</v>
      </c>
      <c r="K163" s="17" t="n">
        <v>783.75</v>
      </c>
      <c r="L163" s="1" t="n">
        <v>4</v>
      </c>
      <c r="M163" s="18" t="n">
        <f aca="false">IF(I163&lt;=H163,1,0)</f>
        <v>1</v>
      </c>
      <c r="N163" s="1" t="n">
        <f aca="false">MAX(I163-H163,0)</f>
        <v>0</v>
      </c>
    </row>
    <row r="164" customFormat="false" ht="15" hidden="false" customHeight="false" outlineLevel="0" collapsed="false">
      <c r="A164" s="1" t="s">
        <v>266</v>
      </c>
      <c r="B164" s="1" t="s">
        <v>86</v>
      </c>
      <c r="C164" s="1" t="s">
        <v>92</v>
      </c>
      <c r="D164" s="1" t="s">
        <v>93</v>
      </c>
      <c r="E164" s="1" t="s">
        <v>89</v>
      </c>
      <c r="F164" s="1" t="s">
        <v>90</v>
      </c>
      <c r="G164" s="1" t="n">
        <v>14.1</v>
      </c>
      <c r="H164" s="1" t="n">
        <v>2</v>
      </c>
      <c r="I164" s="1" t="n">
        <v>4</v>
      </c>
      <c r="J164" s="1" t="s">
        <v>117</v>
      </c>
      <c r="K164" s="17" t="n">
        <v>389.69</v>
      </c>
      <c r="L164" s="1" t="n">
        <v>3</v>
      </c>
      <c r="M164" s="18" t="n">
        <f aca="false">IF(I164&lt;=H164,1,0)</f>
        <v>0</v>
      </c>
      <c r="N164" s="1" t="n">
        <f aca="false">MAX(I164-H164,0)</f>
        <v>2</v>
      </c>
    </row>
    <row r="165" customFormat="false" ht="15" hidden="false" customHeight="false" outlineLevel="0" collapsed="false">
      <c r="A165" s="1" t="s">
        <v>267</v>
      </c>
      <c r="B165" s="1" t="s">
        <v>86</v>
      </c>
      <c r="C165" s="1" t="s">
        <v>92</v>
      </c>
      <c r="D165" s="1" t="s">
        <v>88</v>
      </c>
      <c r="E165" s="1" t="s">
        <v>89</v>
      </c>
      <c r="F165" s="1" t="s">
        <v>90</v>
      </c>
      <c r="G165" s="1" t="n">
        <v>11.5</v>
      </c>
      <c r="H165" s="1" t="n">
        <v>3</v>
      </c>
      <c r="I165" s="1" t="n">
        <v>5</v>
      </c>
      <c r="J165" s="1" t="s">
        <v>117</v>
      </c>
      <c r="K165" s="17" t="n">
        <v>577.23</v>
      </c>
      <c r="L165" s="1" t="n">
        <v>4</v>
      </c>
      <c r="M165" s="18" t="n">
        <f aca="false">IF(I165&lt;=H165,1,0)</f>
        <v>0</v>
      </c>
      <c r="N165" s="1" t="n">
        <f aca="false">MAX(I165-H165,0)</f>
        <v>2</v>
      </c>
    </row>
    <row r="166" customFormat="false" ht="15" hidden="false" customHeight="false" outlineLevel="0" collapsed="false">
      <c r="A166" s="1" t="s">
        <v>268</v>
      </c>
      <c r="B166" s="1" t="s">
        <v>86</v>
      </c>
      <c r="C166" s="1" t="s">
        <v>105</v>
      </c>
      <c r="D166" s="1" t="s">
        <v>110</v>
      </c>
      <c r="E166" s="1" t="s">
        <v>89</v>
      </c>
      <c r="F166" s="1" t="s">
        <v>90</v>
      </c>
      <c r="G166" s="1" t="n">
        <v>18.4</v>
      </c>
      <c r="H166" s="1" t="n">
        <v>2</v>
      </c>
      <c r="I166" s="1" t="n">
        <v>1</v>
      </c>
      <c r="K166" s="17" t="n">
        <v>690.34</v>
      </c>
      <c r="L166" s="1" t="n">
        <v>4</v>
      </c>
      <c r="M166" s="18" t="n">
        <f aca="false">IF(I166&lt;=H166,1,0)</f>
        <v>1</v>
      </c>
      <c r="N166" s="1" t="n">
        <f aca="false">MAX(I166-H166,0)</f>
        <v>0</v>
      </c>
    </row>
    <row r="167" customFormat="false" ht="15" hidden="false" customHeight="false" outlineLevel="0" collapsed="false">
      <c r="A167" s="1" t="s">
        <v>269</v>
      </c>
      <c r="B167" s="1" t="s">
        <v>86</v>
      </c>
      <c r="C167" s="1" t="s">
        <v>92</v>
      </c>
      <c r="D167" s="1" t="s">
        <v>88</v>
      </c>
      <c r="E167" s="1" t="s">
        <v>89</v>
      </c>
      <c r="F167" s="1" t="s">
        <v>90</v>
      </c>
      <c r="G167" s="1" t="n">
        <v>13.4</v>
      </c>
      <c r="H167" s="1" t="n">
        <v>3</v>
      </c>
      <c r="I167" s="1" t="n">
        <v>3</v>
      </c>
      <c r="K167" s="17" t="n">
        <v>543.85</v>
      </c>
      <c r="L167" s="1" t="n">
        <v>4</v>
      </c>
      <c r="M167" s="18" t="n">
        <f aca="false">IF(I167&lt;=H167,1,0)</f>
        <v>1</v>
      </c>
      <c r="N167" s="1" t="n">
        <f aca="false">MAX(I167-H167,0)</f>
        <v>0</v>
      </c>
    </row>
    <row r="168" customFormat="false" ht="15" hidden="false" customHeight="false" outlineLevel="0" collapsed="false">
      <c r="A168" s="1" t="s">
        <v>270</v>
      </c>
      <c r="B168" s="1" t="s">
        <v>86</v>
      </c>
      <c r="C168" s="1" t="s">
        <v>92</v>
      </c>
      <c r="D168" s="1" t="s">
        <v>88</v>
      </c>
      <c r="E168" s="1" t="s">
        <v>101</v>
      </c>
      <c r="F168" s="1" t="s">
        <v>90</v>
      </c>
      <c r="G168" s="1" t="n">
        <v>5.7</v>
      </c>
      <c r="H168" s="1" t="n">
        <v>3</v>
      </c>
      <c r="I168" s="1" t="n">
        <v>3</v>
      </c>
      <c r="K168" s="17" t="n">
        <v>244.86</v>
      </c>
      <c r="L168" s="1" t="n">
        <v>5</v>
      </c>
      <c r="M168" s="18" t="n">
        <f aca="false">IF(I168&lt;=H168,1,0)</f>
        <v>1</v>
      </c>
      <c r="N168" s="1" t="n">
        <f aca="false">MAX(I168-H168,0)</f>
        <v>0</v>
      </c>
    </row>
    <row r="169" customFormat="false" ht="15" hidden="false" customHeight="false" outlineLevel="0" collapsed="false">
      <c r="A169" s="1" t="s">
        <v>271</v>
      </c>
      <c r="B169" s="1" t="s">
        <v>86</v>
      </c>
      <c r="C169" s="1" t="s">
        <v>92</v>
      </c>
      <c r="D169" s="1" t="s">
        <v>88</v>
      </c>
      <c r="E169" s="1" t="s">
        <v>101</v>
      </c>
      <c r="F169" s="1" t="s">
        <v>90</v>
      </c>
      <c r="G169" s="1" t="n">
        <v>14.9</v>
      </c>
      <c r="H169" s="1" t="n">
        <v>3</v>
      </c>
      <c r="I169" s="1" t="n">
        <v>3</v>
      </c>
      <c r="K169" s="17" t="n">
        <v>564.55</v>
      </c>
      <c r="L169" s="1" t="n">
        <v>5</v>
      </c>
      <c r="M169" s="18" t="n">
        <f aca="false">IF(I169&lt;=H169,1,0)</f>
        <v>1</v>
      </c>
      <c r="N169" s="1" t="n">
        <f aca="false">MAX(I169-H169,0)</f>
        <v>0</v>
      </c>
    </row>
    <row r="170" customFormat="false" ht="15" hidden="false" customHeight="false" outlineLevel="0" collapsed="false">
      <c r="A170" s="1" t="s">
        <v>272</v>
      </c>
      <c r="B170" s="1" t="s">
        <v>86</v>
      </c>
      <c r="C170" s="1" t="s">
        <v>92</v>
      </c>
      <c r="D170" s="1" t="s">
        <v>110</v>
      </c>
      <c r="E170" s="1" t="s">
        <v>97</v>
      </c>
      <c r="F170" s="1" t="s">
        <v>116</v>
      </c>
      <c r="G170" s="1" t="n">
        <v>0</v>
      </c>
      <c r="H170" s="1" t="n">
        <v>2</v>
      </c>
      <c r="I170" s="1" t="n">
        <v>1</v>
      </c>
      <c r="K170" s="17" t="n">
        <v>1304.66</v>
      </c>
      <c r="L170" s="1" t="n">
        <v>4</v>
      </c>
      <c r="M170" s="18" t="n">
        <f aca="false">IF(I170&lt;=H170,1,0)</f>
        <v>1</v>
      </c>
      <c r="N170" s="1" t="n">
        <f aca="false">MAX(I170-H170,0)</f>
        <v>0</v>
      </c>
    </row>
    <row r="171" customFormat="false" ht="15" hidden="false" customHeight="false" outlineLevel="0" collapsed="false">
      <c r="A171" s="1" t="s">
        <v>273</v>
      </c>
      <c r="B171" s="1" t="s">
        <v>86</v>
      </c>
      <c r="C171" s="1" t="s">
        <v>92</v>
      </c>
      <c r="D171" s="1" t="s">
        <v>88</v>
      </c>
      <c r="E171" s="1" t="s">
        <v>97</v>
      </c>
      <c r="F171" s="1" t="s">
        <v>90</v>
      </c>
      <c r="G171" s="1" t="n">
        <v>9.7</v>
      </c>
      <c r="H171" s="1" t="n">
        <v>3</v>
      </c>
      <c r="I171" s="1" t="n">
        <v>3</v>
      </c>
      <c r="K171" s="17" t="n">
        <v>278.44</v>
      </c>
      <c r="L171" s="1" t="n">
        <v>5</v>
      </c>
      <c r="M171" s="18" t="n">
        <f aca="false">IF(I171&lt;=H171,1,0)</f>
        <v>1</v>
      </c>
      <c r="N171" s="1" t="n">
        <f aca="false">MAX(I171-H171,0)</f>
        <v>0</v>
      </c>
    </row>
    <row r="172" customFormat="false" ht="15" hidden="false" customHeight="false" outlineLevel="0" collapsed="false">
      <c r="A172" s="1" t="s">
        <v>274</v>
      </c>
      <c r="B172" s="1" t="s">
        <v>86</v>
      </c>
      <c r="C172" s="1" t="s">
        <v>92</v>
      </c>
      <c r="D172" s="1" t="s">
        <v>88</v>
      </c>
      <c r="E172" s="1" t="s">
        <v>89</v>
      </c>
      <c r="F172" s="1" t="s">
        <v>116</v>
      </c>
      <c r="G172" s="1" t="n">
        <v>0</v>
      </c>
      <c r="H172" s="1" t="n">
        <v>2</v>
      </c>
      <c r="I172" s="1" t="n">
        <v>2</v>
      </c>
      <c r="K172" s="17" t="n">
        <v>291.23</v>
      </c>
      <c r="L172" s="1" t="n">
        <v>5</v>
      </c>
      <c r="M172" s="18" t="n">
        <f aca="false">IF(I172&lt;=H172,1,0)</f>
        <v>1</v>
      </c>
      <c r="N172" s="1" t="n">
        <f aca="false">MAX(I172-H172,0)</f>
        <v>0</v>
      </c>
    </row>
    <row r="173" customFormat="false" ht="15" hidden="false" customHeight="false" outlineLevel="0" collapsed="false">
      <c r="A173" s="1" t="s">
        <v>275</v>
      </c>
      <c r="B173" s="1" t="s">
        <v>86</v>
      </c>
      <c r="C173" s="1" t="s">
        <v>92</v>
      </c>
      <c r="D173" s="1" t="s">
        <v>110</v>
      </c>
      <c r="E173" s="1" t="s">
        <v>101</v>
      </c>
      <c r="F173" s="1" t="s">
        <v>90</v>
      </c>
      <c r="G173" s="1" t="n">
        <v>7.4</v>
      </c>
      <c r="H173" s="1" t="n">
        <v>2</v>
      </c>
      <c r="I173" s="1" t="n">
        <v>2</v>
      </c>
      <c r="K173" s="17" t="n">
        <v>770.09</v>
      </c>
      <c r="L173" s="1" t="n">
        <v>4</v>
      </c>
      <c r="M173" s="18" t="n">
        <f aca="false">IF(I173&lt;=H173,1,0)</f>
        <v>1</v>
      </c>
      <c r="N173" s="1" t="n">
        <f aca="false">MAX(I173-H173,0)</f>
        <v>0</v>
      </c>
    </row>
    <row r="174" customFormat="false" ht="15" hidden="false" customHeight="false" outlineLevel="0" collapsed="false">
      <c r="A174" s="1" t="s">
        <v>276</v>
      </c>
      <c r="B174" s="1" t="s">
        <v>86</v>
      </c>
      <c r="C174" s="1" t="s">
        <v>105</v>
      </c>
      <c r="D174" s="1" t="s">
        <v>110</v>
      </c>
      <c r="E174" s="1" t="s">
        <v>97</v>
      </c>
      <c r="F174" s="1" t="s">
        <v>90</v>
      </c>
      <c r="G174" s="1" t="n">
        <v>10</v>
      </c>
      <c r="H174" s="1" t="n">
        <v>2</v>
      </c>
      <c r="I174" s="1" t="n">
        <v>2</v>
      </c>
      <c r="K174" s="17" t="n">
        <v>796.78</v>
      </c>
      <c r="L174" s="1" t="n">
        <v>5</v>
      </c>
      <c r="M174" s="18" t="n">
        <f aca="false">IF(I174&lt;=H174,1,0)</f>
        <v>1</v>
      </c>
      <c r="N174" s="1" t="n">
        <f aca="false">MAX(I174-H174,0)</f>
        <v>0</v>
      </c>
    </row>
    <row r="175" customFormat="false" ht="15" hidden="false" customHeight="false" outlineLevel="0" collapsed="false">
      <c r="A175" s="1" t="s">
        <v>277</v>
      </c>
      <c r="B175" s="1" t="s">
        <v>86</v>
      </c>
      <c r="C175" s="1" t="s">
        <v>92</v>
      </c>
      <c r="D175" s="1" t="s">
        <v>88</v>
      </c>
      <c r="E175" s="1" t="s">
        <v>97</v>
      </c>
      <c r="F175" s="1" t="s">
        <v>90</v>
      </c>
      <c r="G175" s="1" t="n">
        <v>8</v>
      </c>
      <c r="H175" s="1" t="n">
        <v>3</v>
      </c>
      <c r="I175" s="1" t="n">
        <v>3</v>
      </c>
      <c r="K175" s="17" t="n">
        <v>602.83</v>
      </c>
      <c r="L175" s="1" t="n">
        <v>5</v>
      </c>
      <c r="M175" s="18" t="n">
        <f aca="false">IF(I175&lt;=H175,1,0)</f>
        <v>1</v>
      </c>
      <c r="N175" s="1" t="n">
        <f aca="false">MAX(I175-H175,0)</f>
        <v>0</v>
      </c>
    </row>
    <row r="176" customFormat="false" ht="15" hidden="false" customHeight="false" outlineLevel="0" collapsed="false">
      <c r="A176" s="1" t="s">
        <v>278</v>
      </c>
      <c r="B176" s="1" t="s">
        <v>86</v>
      </c>
      <c r="C176" s="1" t="s">
        <v>95</v>
      </c>
      <c r="D176" s="1" t="s">
        <v>88</v>
      </c>
      <c r="E176" s="1" t="s">
        <v>89</v>
      </c>
      <c r="F176" s="1" t="s">
        <v>90</v>
      </c>
      <c r="G176" s="1" t="n">
        <v>28</v>
      </c>
      <c r="H176" s="1" t="n">
        <v>3</v>
      </c>
      <c r="I176" s="1" t="n">
        <v>3</v>
      </c>
      <c r="K176" s="17" t="n">
        <v>765.78</v>
      </c>
      <c r="L176" s="1" t="n">
        <v>4</v>
      </c>
      <c r="M176" s="18" t="n">
        <f aca="false">IF(I176&lt;=H176,1,0)</f>
        <v>1</v>
      </c>
      <c r="N176" s="1" t="n">
        <f aca="false">MAX(I176-H176,0)</f>
        <v>0</v>
      </c>
    </row>
    <row r="177" customFormat="false" ht="15" hidden="false" customHeight="false" outlineLevel="0" collapsed="false">
      <c r="A177" s="1" t="s">
        <v>279</v>
      </c>
      <c r="B177" s="1" t="s">
        <v>86</v>
      </c>
      <c r="C177" s="1" t="s">
        <v>92</v>
      </c>
      <c r="D177" s="1" t="s">
        <v>93</v>
      </c>
      <c r="E177" s="1" t="s">
        <v>89</v>
      </c>
      <c r="F177" s="1" t="s">
        <v>90</v>
      </c>
      <c r="G177" s="1" t="n">
        <v>25.6</v>
      </c>
      <c r="H177" s="1" t="n">
        <v>2</v>
      </c>
      <c r="I177" s="1" t="n">
        <v>1</v>
      </c>
      <c r="K177" s="17" t="n">
        <v>472.75</v>
      </c>
      <c r="L177" s="1" t="n">
        <v>5</v>
      </c>
      <c r="M177" s="18" t="n">
        <f aca="false">IF(I177&lt;=H177,1,0)</f>
        <v>1</v>
      </c>
      <c r="N177" s="1" t="n">
        <f aca="false">MAX(I177-H177,0)</f>
        <v>0</v>
      </c>
    </row>
    <row r="178" customFormat="false" ht="15" hidden="false" customHeight="false" outlineLevel="0" collapsed="false">
      <c r="A178" s="1" t="s">
        <v>280</v>
      </c>
      <c r="B178" s="1" t="s">
        <v>86</v>
      </c>
      <c r="C178" s="1" t="s">
        <v>92</v>
      </c>
      <c r="D178" s="1" t="s">
        <v>88</v>
      </c>
      <c r="E178" s="1" t="s">
        <v>89</v>
      </c>
      <c r="F178" s="1" t="s">
        <v>90</v>
      </c>
      <c r="G178" s="1" t="n">
        <v>14.8</v>
      </c>
      <c r="H178" s="1" t="n">
        <v>3</v>
      </c>
      <c r="I178" s="1" t="n">
        <v>3</v>
      </c>
      <c r="K178" s="17" t="n">
        <v>489.89</v>
      </c>
      <c r="L178" s="1" t="n">
        <v>5</v>
      </c>
      <c r="M178" s="18" t="n">
        <f aca="false">IF(I178&lt;=H178,1,0)</f>
        <v>1</v>
      </c>
      <c r="N178" s="1" t="n">
        <f aca="false">MAX(I178-H178,0)</f>
        <v>0</v>
      </c>
    </row>
    <row r="179" customFormat="false" ht="15" hidden="false" customHeight="false" outlineLevel="0" collapsed="false">
      <c r="A179" s="1" t="s">
        <v>281</v>
      </c>
      <c r="B179" s="1" t="s">
        <v>86</v>
      </c>
      <c r="C179" s="1" t="s">
        <v>92</v>
      </c>
      <c r="D179" s="1" t="s">
        <v>93</v>
      </c>
      <c r="E179" s="1" t="s">
        <v>97</v>
      </c>
      <c r="F179" s="1" t="s">
        <v>90</v>
      </c>
      <c r="G179" s="1" t="n">
        <v>17.7</v>
      </c>
      <c r="H179" s="1" t="n">
        <v>2</v>
      </c>
      <c r="I179" s="1" t="n">
        <v>2</v>
      </c>
      <c r="K179" s="17" t="n">
        <v>572.36</v>
      </c>
      <c r="L179" s="1" t="n">
        <v>4</v>
      </c>
      <c r="M179" s="18" t="n">
        <f aca="false">IF(I179&lt;=H179,1,0)</f>
        <v>1</v>
      </c>
      <c r="N179" s="1" t="n">
        <f aca="false">MAX(I179-H179,0)</f>
        <v>0</v>
      </c>
    </row>
    <row r="180" customFormat="false" ht="15" hidden="false" customHeight="false" outlineLevel="0" collapsed="false">
      <c r="A180" s="1" t="s">
        <v>282</v>
      </c>
      <c r="B180" s="1" t="s">
        <v>86</v>
      </c>
      <c r="C180" s="1" t="s">
        <v>92</v>
      </c>
      <c r="D180" s="1" t="s">
        <v>96</v>
      </c>
      <c r="E180" s="1" t="s">
        <v>97</v>
      </c>
      <c r="F180" s="1" t="s">
        <v>90</v>
      </c>
      <c r="G180" s="1" t="n">
        <v>10.6</v>
      </c>
      <c r="H180" s="1" t="n">
        <v>5</v>
      </c>
      <c r="I180" s="1" t="n">
        <v>5</v>
      </c>
      <c r="K180" s="17" t="n">
        <v>655.75</v>
      </c>
      <c r="L180" s="1" t="n">
        <v>4</v>
      </c>
      <c r="M180" s="18" t="n">
        <f aca="false">IF(I180&lt;=H180,1,0)</f>
        <v>1</v>
      </c>
      <c r="N180" s="1" t="n">
        <f aca="false">MAX(I180-H180,0)</f>
        <v>0</v>
      </c>
    </row>
    <row r="181" customFormat="false" ht="15" hidden="false" customHeight="false" outlineLevel="0" collapsed="false">
      <c r="A181" s="1" t="s">
        <v>283</v>
      </c>
      <c r="B181" s="1" t="s">
        <v>86</v>
      </c>
      <c r="C181" s="1" t="s">
        <v>100</v>
      </c>
      <c r="D181" s="1" t="s">
        <v>110</v>
      </c>
      <c r="E181" s="1" t="s">
        <v>101</v>
      </c>
      <c r="F181" s="1" t="s">
        <v>90</v>
      </c>
      <c r="G181" s="1" t="n">
        <v>7.7</v>
      </c>
      <c r="H181" s="1" t="n">
        <v>2</v>
      </c>
      <c r="I181" s="1" t="n">
        <v>2</v>
      </c>
      <c r="K181" s="17" t="n">
        <v>881.08</v>
      </c>
      <c r="L181" s="1" t="n">
        <v>5</v>
      </c>
      <c r="M181" s="18" t="n">
        <f aca="false">IF(I181&lt;=H181,1,0)</f>
        <v>1</v>
      </c>
      <c r="N181" s="1" t="n">
        <f aca="false">MAX(I181-H181,0)</f>
        <v>0</v>
      </c>
    </row>
    <row r="182" customFormat="false" ht="15" hidden="false" customHeight="false" outlineLevel="0" collapsed="false">
      <c r="A182" s="1" t="s">
        <v>284</v>
      </c>
      <c r="B182" s="1" t="s">
        <v>86</v>
      </c>
      <c r="C182" s="1" t="s">
        <v>92</v>
      </c>
      <c r="D182" s="1" t="s">
        <v>88</v>
      </c>
      <c r="E182" s="1" t="s">
        <v>89</v>
      </c>
      <c r="F182" s="1" t="s">
        <v>90</v>
      </c>
      <c r="G182" s="1" t="n">
        <v>17</v>
      </c>
      <c r="H182" s="1" t="n">
        <v>3</v>
      </c>
      <c r="I182" s="1" t="n">
        <v>2</v>
      </c>
      <c r="K182" s="17" t="n">
        <v>467.01</v>
      </c>
      <c r="L182" s="1" t="n">
        <v>4</v>
      </c>
      <c r="M182" s="18" t="n">
        <f aca="false">IF(I182&lt;=H182,1,0)</f>
        <v>1</v>
      </c>
      <c r="N182" s="1" t="n">
        <f aca="false">MAX(I182-H182,0)</f>
        <v>0</v>
      </c>
    </row>
    <row r="183" customFormat="false" ht="15" hidden="false" customHeight="false" outlineLevel="0" collapsed="false">
      <c r="A183" s="1" t="s">
        <v>285</v>
      </c>
      <c r="B183" s="1" t="s">
        <v>86</v>
      </c>
      <c r="C183" s="1" t="s">
        <v>92</v>
      </c>
      <c r="D183" s="1" t="s">
        <v>93</v>
      </c>
      <c r="E183" s="1" t="s">
        <v>89</v>
      </c>
      <c r="F183" s="1" t="s">
        <v>90</v>
      </c>
      <c r="G183" s="1" t="n">
        <v>12.2</v>
      </c>
      <c r="H183" s="1" t="n">
        <v>2</v>
      </c>
      <c r="I183" s="1" t="n">
        <v>2</v>
      </c>
      <c r="K183" s="17" t="n">
        <v>220.56</v>
      </c>
      <c r="L183" s="1" t="n">
        <v>5</v>
      </c>
      <c r="M183" s="18" t="n">
        <f aca="false">IF(I183&lt;=H183,1,0)</f>
        <v>1</v>
      </c>
      <c r="N183" s="1" t="n">
        <f aca="false">MAX(I183-H183,0)</f>
        <v>0</v>
      </c>
    </row>
    <row r="184" customFormat="false" ht="15" hidden="false" customHeight="false" outlineLevel="0" collapsed="false">
      <c r="A184" s="1" t="s">
        <v>286</v>
      </c>
      <c r="B184" s="1" t="s">
        <v>86</v>
      </c>
      <c r="C184" s="1" t="s">
        <v>92</v>
      </c>
      <c r="D184" s="1" t="s">
        <v>93</v>
      </c>
      <c r="E184" s="1" t="s">
        <v>89</v>
      </c>
      <c r="F184" s="1" t="s">
        <v>90</v>
      </c>
      <c r="G184" s="1" t="n">
        <v>27</v>
      </c>
      <c r="H184" s="1" t="n">
        <v>2</v>
      </c>
      <c r="I184" s="1" t="n">
        <v>3</v>
      </c>
      <c r="J184" s="1" t="s">
        <v>133</v>
      </c>
      <c r="K184" s="17" t="n">
        <v>259.71</v>
      </c>
      <c r="L184" s="1" t="n">
        <v>3</v>
      </c>
      <c r="M184" s="18" t="n">
        <f aca="false">IF(I184&lt;=H184,1,0)</f>
        <v>0</v>
      </c>
      <c r="N184" s="1" t="n">
        <f aca="false">MAX(I184-H184,0)</f>
        <v>1</v>
      </c>
    </row>
    <row r="185" customFormat="false" ht="15" hidden="false" customHeight="false" outlineLevel="0" collapsed="false">
      <c r="A185" s="1" t="s">
        <v>287</v>
      </c>
      <c r="B185" s="1" t="s">
        <v>86</v>
      </c>
      <c r="C185" s="1" t="s">
        <v>92</v>
      </c>
      <c r="D185" s="1" t="s">
        <v>88</v>
      </c>
      <c r="E185" s="1" t="s">
        <v>97</v>
      </c>
      <c r="F185" s="1" t="s">
        <v>116</v>
      </c>
      <c r="G185" s="1" t="n">
        <v>0</v>
      </c>
      <c r="H185" s="1" t="n">
        <v>2</v>
      </c>
      <c r="I185" s="1" t="n">
        <v>2</v>
      </c>
      <c r="K185" s="17" t="n">
        <v>743.89</v>
      </c>
      <c r="L185" s="1" t="n">
        <v>5</v>
      </c>
      <c r="M185" s="18" t="n">
        <f aca="false">IF(I185&lt;=H185,1,0)</f>
        <v>1</v>
      </c>
      <c r="N185" s="1" t="n">
        <f aca="false">MAX(I185-H185,0)</f>
        <v>0</v>
      </c>
    </row>
    <row r="186" customFormat="false" ht="15" hidden="false" customHeight="false" outlineLevel="0" collapsed="false">
      <c r="A186" s="1" t="s">
        <v>288</v>
      </c>
      <c r="B186" s="1" t="s">
        <v>86</v>
      </c>
      <c r="C186" s="1" t="s">
        <v>105</v>
      </c>
      <c r="D186" s="1" t="s">
        <v>96</v>
      </c>
      <c r="E186" s="1" t="s">
        <v>101</v>
      </c>
      <c r="F186" s="1" t="s">
        <v>90</v>
      </c>
      <c r="G186" s="1" t="n">
        <v>22</v>
      </c>
      <c r="H186" s="1" t="n">
        <v>5</v>
      </c>
      <c r="I186" s="1" t="n">
        <v>4</v>
      </c>
      <c r="K186" s="17" t="n">
        <v>392.55</v>
      </c>
      <c r="L186" s="1" t="n">
        <v>5</v>
      </c>
      <c r="M186" s="18" t="n">
        <f aca="false">IF(I186&lt;=H186,1,0)</f>
        <v>1</v>
      </c>
      <c r="N186" s="1" t="n">
        <f aca="false">MAX(I186-H186,0)</f>
        <v>0</v>
      </c>
    </row>
    <row r="187" customFormat="false" ht="15" hidden="false" customHeight="false" outlineLevel="0" collapsed="false">
      <c r="A187" s="1" t="s">
        <v>289</v>
      </c>
      <c r="B187" s="1" t="s">
        <v>86</v>
      </c>
      <c r="C187" s="1" t="s">
        <v>100</v>
      </c>
      <c r="D187" s="1" t="s">
        <v>88</v>
      </c>
      <c r="E187" s="1" t="s">
        <v>89</v>
      </c>
      <c r="F187" s="1" t="s">
        <v>90</v>
      </c>
      <c r="G187" s="1" t="n">
        <v>18.7</v>
      </c>
      <c r="H187" s="1" t="n">
        <v>3</v>
      </c>
      <c r="I187" s="1" t="n">
        <v>6</v>
      </c>
      <c r="J187" s="1" t="s">
        <v>199</v>
      </c>
      <c r="K187" s="17" t="n">
        <v>604.29</v>
      </c>
      <c r="L187" s="1" t="n">
        <v>2</v>
      </c>
      <c r="M187" s="18" t="n">
        <f aca="false">IF(I187&lt;=H187,1,0)</f>
        <v>0</v>
      </c>
      <c r="N187" s="1" t="n">
        <f aca="false">MAX(I187-H187,0)</f>
        <v>3</v>
      </c>
    </row>
    <row r="188" customFormat="false" ht="15" hidden="false" customHeight="false" outlineLevel="0" collapsed="false">
      <c r="A188" s="1" t="s">
        <v>290</v>
      </c>
      <c r="B188" s="1" t="s">
        <v>86</v>
      </c>
      <c r="C188" s="1" t="s">
        <v>100</v>
      </c>
      <c r="D188" s="1" t="s">
        <v>88</v>
      </c>
      <c r="E188" s="1" t="s">
        <v>97</v>
      </c>
      <c r="F188" s="1" t="s">
        <v>90</v>
      </c>
      <c r="G188" s="1" t="n">
        <v>6.1</v>
      </c>
      <c r="H188" s="1" t="n">
        <v>3</v>
      </c>
      <c r="I188" s="1" t="n">
        <v>3</v>
      </c>
      <c r="K188" s="17" t="n">
        <v>362.38</v>
      </c>
      <c r="L188" s="1" t="n">
        <v>4</v>
      </c>
      <c r="M188" s="18" t="n">
        <f aca="false">IF(I188&lt;=H188,1,0)</f>
        <v>1</v>
      </c>
      <c r="N188" s="1" t="n">
        <f aca="false">MAX(I188-H188,0)</f>
        <v>0</v>
      </c>
    </row>
    <row r="189" customFormat="false" ht="15" hidden="false" customHeight="false" outlineLevel="0" collapsed="false">
      <c r="A189" s="1" t="s">
        <v>291</v>
      </c>
      <c r="B189" s="1" t="s">
        <v>86</v>
      </c>
      <c r="C189" s="1" t="s">
        <v>95</v>
      </c>
      <c r="D189" s="1" t="s">
        <v>96</v>
      </c>
      <c r="E189" s="1" t="s">
        <v>101</v>
      </c>
      <c r="F189" s="1" t="s">
        <v>90</v>
      </c>
      <c r="G189" s="1" t="n">
        <v>8.2</v>
      </c>
      <c r="H189" s="1" t="n">
        <v>5</v>
      </c>
      <c r="I189" s="1" t="n">
        <v>5</v>
      </c>
      <c r="K189" s="17" t="n">
        <v>335.81</v>
      </c>
      <c r="M189" s="18" t="n">
        <f aca="false">IF(I189&lt;=H189,1,0)</f>
        <v>1</v>
      </c>
      <c r="N189" s="1" t="n">
        <f aca="false">MAX(I189-H189,0)</f>
        <v>0</v>
      </c>
    </row>
    <row r="190" customFormat="false" ht="15" hidden="false" customHeight="false" outlineLevel="0" collapsed="false">
      <c r="A190" s="1" t="s">
        <v>292</v>
      </c>
      <c r="B190" s="1" t="s">
        <v>86</v>
      </c>
      <c r="C190" s="1" t="s">
        <v>105</v>
      </c>
      <c r="D190" s="1" t="s">
        <v>88</v>
      </c>
      <c r="E190" s="1" t="s">
        <v>89</v>
      </c>
      <c r="F190" s="1" t="s">
        <v>90</v>
      </c>
      <c r="G190" s="1" t="n">
        <v>18.3</v>
      </c>
      <c r="H190" s="1" t="n">
        <v>3</v>
      </c>
      <c r="I190" s="1" t="n">
        <v>3</v>
      </c>
      <c r="K190" s="17" t="n">
        <v>582.72</v>
      </c>
      <c r="L190" s="1" t="n">
        <v>5</v>
      </c>
      <c r="M190" s="18" t="n">
        <f aca="false">IF(I190&lt;=H190,1,0)</f>
        <v>1</v>
      </c>
      <c r="N190" s="1" t="n">
        <f aca="false">MAX(I190-H190,0)</f>
        <v>0</v>
      </c>
    </row>
    <row r="191" customFormat="false" ht="15" hidden="false" customHeight="false" outlineLevel="0" collapsed="false">
      <c r="A191" s="1" t="s">
        <v>293</v>
      </c>
      <c r="B191" s="1" t="s">
        <v>86</v>
      </c>
      <c r="C191" s="1" t="s">
        <v>95</v>
      </c>
      <c r="D191" s="1" t="s">
        <v>88</v>
      </c>
      <c r="E191" s="1" t="s">
        <v>89</v>
      </c>
      <c r="F191" s="1" t="s">
        <v>90</v>
      </c>
      <c r="G191" s="1" t="n">
        <v>10.8</v>
      </c>
      <c r="H191" s="1" t="n">
        <v>3</v>
      </c>
      <c r="I191" s="1" t="n">
        <v>6</v>
      </c>
      <c r="J191" s="1" t="s">
        <v>117</v>
      </c>
      <c r="K191" s="17" t="n">
        <v>371.87</v>
      </c>
      <c r="L191" s="1" t="n">
        <v>4</v>
      </c>
      <c r="M191" s="18" t="n">
        <f aca="false">IF(I191&lt;=H191,1,0)</f>
        <v>0</v>
      </c>
      <c r="N191" s="1" t="n">
        <f aca="false">MAX(I191-H191,0)</f>
        <v>3</v>
      </c>
    </row>
    <row r="192" customFormat="false" ht="15" hidden="false" customHeight="false" outlineLevel="0" collapsed="false">
      <c r="A192" s="1" t="s">
        <v>294</v>
      </c>
      <c r="B192" s="1" t="s">
        <v>86</v>
      </c>
      <c r="C192" s="1" t="s">
        <v>92</v>
      </c>
      <c r="D192" s="1" t="s">
        <v>93</v>
      </c>
      <c r="E192" s="1" t="s">
        <v>89</v>
      </c>
      <c r="F192" s="1" t="s">
        <v>90</v>
      </c>
      <c r="G192" s="1" t="n">
        <v>25.9</v>
      </c>
      <c r="H192" s="1" t="n">
        <v>2</v>
      </c>
      <c r="I192" s="1" t="n">
        <v>4</v>
      </c>
      <c r="J192" s="1" t="s">
        <v>133</v>
      </c>
      <c r="K192" s="17" t="n">
        <v>345.15</v>
      </c>
      <c r="L192" s="1" t="n">
        <v>2</v>
      </c>
      <c r="M192" s="18" t="n">
        <f aca="false">IF(I192&lt;=H192,1,0)</f>
        <v>0</v>
      </c>
      <c r="N192" s="1" t="n">
        <f aca="false">MAX(I192-H192,0)</f>
        <v>2</v>
      </c>
    </row>
    <row r="193" customFormat="false" ht="15" hidden="false" customHeight="false" outlineLevel="0" collapsed="false">
      <c r="A193" s="1" t="s">
        <v>295</v>
      </c>
      <c r="B193" s="1" t="s">
        <v>86</v>
      </c>
      <c r="C193" s="1" t="s">
        <v>87</v>
      </c>
      <c r="D193" s="1" t="s">
        <v>88</v>
      </c>
      <c r="E193" s="1" t="s">
        <v>89</v>
      </c>
      <c r="F193" s="1" t="s">
        <v>90</v>
      </c>
      <c r="G193" s="1" t="n">
        <v>23.3</v>
      </c>
      <c r="H193" s="1" t="n">
        <v>3</v>
      </c>
      <c r="I193" s="1" t="n">
        <v>3</v>
      </c>
      <c r="K193" s="17" t="n">
        <v>498.69</v>
      </c>
      <c r="L193" s="1" t="n">
        <v>4</v>
      </c>
      <c r="M193" s="18" t="n">
        <f aca="false">IF(I193&lt;=H193,1,0)</f>
        <v>1</v>
      </c>
      <c r="N193" s="1" t="n">
        <f aca="false">MAX(I193-H193,0)</f>
        <v>0</v>
      </c>
    </row>
    <row r="194" customFormat="false" ht="15" hidden="false" customHeight="false" outlineLevel="0" collapsed="false">
      <c r="A194" s="1" t="s">
        <v>296</v>
      </c>
      <c r="B194" s="1" t="s">
        <v>86</v>
      </c>
      <c r="C194" s="1" t="s">
        <v>92</v>
      </c>
      <c r="D194" s="1" t="s">
        <v>96</v>
      </c>
      <c r="E194" s="1" t="s">
        <v>103</v>
      </c>
      <c r="F194" s="1" t="s">
        <v>90</v>
      </c>
      <c r="G194" s="1" t="n">
        <v>20.4</v>
      </c>
      <c r="H194" s="1" t="n">
        <v>5</v>
      </c>
      <c r="I194" s="1" t="n">
        <v>5</v>
      </c>
      <c r="K194" s="17" t="n">
        <v>382.21</v>
      </c>
      <c r="L194" s="1" t="n">
        <v>4</v>
      </c>
      <c r="M194" s="18" t="n">
        <f aca="false">IF(I194&lt;=H194,1,0)</f>
        <v>1</v>
      </c>
      <c r="N194" s="1" t="n">
        <f aca="false">MAX(I194-H194,0)</f>
        <v>0</v>
      </c>
    </row>
    <row r="195" customFormat="false" ht="15" hidden="false" customHeight="false" outlineLevel="0" collapsed="false">
      <c r="A195" s="1" t="s">
        <v>297</v>
      </c>
      <c r="B195" s="1" t="s">
        <v>86</v>
      </c>
      <c r="C195" s="1" t="s">
        <v>92</v>
      </c>
      <c r="D195" s="1" t="s">
        <v>96</v>
      </c>
      <c r="E195" s="1" t="s">
        <v>89</v>
      </c>
      <c r="F195" s="1" t="s">
        <v>116</v>
      </c>
      <c r="G195" s="1" t="n">
        <v>0</v>
      </c>
      <c r="H195" s="1" t="n">
        <v>4</v>
      </c>
      <c r="I195" s="1" t="n">
        <v>4</v>
      </c>
      <c r="K195" s="17" t="n">
        <v>209.99</v>
      </c>
      <c r="L195" s="1" t="n">
        <v>3</v>
      </c>
      <c r="M195" s="18" t="n">
        <f aca="false">IF(I195&lt;=H195,1,0)</f>
        <v>1</v>
      </c>
      <c r="N195" s="1" t="n">
        <f aca="false">MAX(I195-H195,0)</f>
        <v>0</v>
      </c>
    </row>
    <row r="196" customFormat="false" ht="15" hidden="false" customHeight="false" outlineLevel="0" collapsed="false">
      <c r="A196" s="1" t="s">
        <v>298</v>
      </c>
      <c r="B196" s="1" t="s">
        <v>86</v>
      </c>
      <c r="C196" s="1" t="s">
        <v>95</v>
      </c>
      <c r="D196" s="1" t="s">
        <v>88</v>
      </c>
      <c r="E196" s="1" t="s">
        <v>89</v>
      </c>
      <c r="F196" s="1" t="s">
        <v>90</v>
      </c>
      <c r="G196" s="1" t="n">
        <v>21.7</v>
      </c>
      <c r="H196" s="1" t="n">
        <v>3</v>
      </c>
      <c r="I196" s="1" t="n">
        <v>3</v>
      </c>
      <c r="K196" s="17" t="n">
        <v>1528.49</v>
      </c>
      <c r="L196" s="1" t="n">
        <v>5</v>
      </c>
      <c r="M196" s="18" t="n">
        <f aca="false">IF(I196&lt;=H196,1,0)</f>
        <v>1</v>
      </c>
      <c r="N196" s="1" t="n">
        <f aca="false">MAX(I196-H196,0)</f>
        <v>0</v>
      </c>
    </row>
    <row r="197" customFormat="false" ht="15" hidden="false" customHeight="false" outlineLevel="0" collapsed="false">
      <c r="A197" s="1" t="s">
        <v>299</v>
      </c>
      <c r="B197" s="1" t="s">
        <v>86</v>
      </c>
      <c r="C197" s="1" t="s">
        <v>105</v>
      </c>
      <c r="D197" s="1" t="s">
        <v>88</v>
      </c>
      <c r="E197" s="1" t="s">
        <v>97</v>
      </c>
      <c r="F197" s="1" t="s">
        <v>90</v>
      </c>
      <c r="G197" s="1" t="n">
        <v>24.3</v>
      </c>
      <c r="H197" s="1" t="n">
        <v>3</v>
      </c>
      <c r="I197" s="1" t="n">
        <v>5</v>
      </c>
      <c r="J197" s="1" t="s">
        <v>199</v>
      </c>
      <c r="K197" s="17" t="n">
        <v>306.62</v>
      </c>
      <c r="L197" s="1" t="n">
        <v>3</v>
      </c>
      <c r="M197" s="18" t="n">
        <f aca="false">IF(I197&lt;=H197,1,0)</f>
        <v>0</v>
      </c>
      <c r="N197" s="1" t="n">
        <f aca="false">MAX(I197-H197,0)</f>
        <v>2</v>
      </c>
    </row>
    <row r="198" customFormat="false" ht="15" hidden="false" customHeight="false" outlineLevel="0" collapsed="false">
      <c r="A198" s="1" t="s">
        <v>300</v>
      </c>
      <c r="B198" s="1" t="s">
        <v>86</v>
      </c>
      <c r="C198" s="1" t="s">
        <v>105</v>
      </c>
      <c r="D198" s="1" t="s">
        <v>88</v>
      </c>
      <c r="E198" s="1" t="s">
        <v>89</v>
      </c>
      <c r="F198" s="1" t="s">
        <v>90</v>
      </c>
      <c r="G198" s="1" t="n">
        <v>12.9</v>
      </c>
      <c r="H198" s="1" t="n">
        <v>3</v>
      </c>
      <c r="I198" s="1" t="n">
        <v>3</v>
      </c>
      <c r="K198" s="17" t="n">
        <v>315.88</v>
      </c>
      <c r="L198" s="1" t="n">
        <v>5</v>
      </c>
      <c r="M198" s="18" t="n">
        <f aca="false">IF(I198&lt;=H198,1,0)</f>
        <v>1</v>
      </c>
      <c r="N198" s="1" t="n">
        <f aca="false">MAX(I198-H198,0)</f>
        <v>0</v>
      </c>
    </row>
    <row r="199" customFormat="false" ht="15" hidden="false" customHeight="false" outlineLevel="0" collapsed="false">
      <c r="A199" s="1" t="s">
        <v>301</v>
      </c>
      <c r="B199" s="1" t="s">
        <v>86</v>
      </c>
      <c r="C199" s="1" t="s">
        <v>92</v>
      </c>
      <c r="D199" s="1" t="s">
        <v>88</v>
      </c>
      <c r="E199" s="1" t="s">
        <v>103</v>
      </c>
      <c r="F199" s="1" t="s">
        <v>90</v>
      </c>
      <c r="G199" s="1" t="n">
        <v>12.4</v>
      </c>
      <c r="H199" s="1" t="n">
        <v>3</v>
      </c>
      <c r="I199" s="1" t="n">
        <v>3</v>
      </c>
      <c r="K199" s="17" t="n">
        <v>409.69</v>
      </c>
      <c r="L199" s="1" t="n">
        <v>5</v>
      </c>
      <c r="M199" s="18" t="n">
        <f aca="false">IF(I199&lt;=H199,1,0)</f>
        <v>1</v>
      </c>
      <c r="N199" s="1" t="n">
        <f aca="false">MAX(I199-H199,0)</f>
        <v>0</v>
      </c>
    </row>
    <row r="200" customFormat="false" ht="15" hidden="false" customHeight="false" outlineLevel="0" collapsed="false">
      <c r="A200" s="1" t="s">
        <v>302</v>
      </c>
      <c r="B200" s="1" t="s">
        <v>86</v>
      </c>
      <c r="C200" s="1" t="s">
        <v>95</v>
      </c>
      <c r="D200" s="1" t="s">
        <v>88</v>
      </c>
      <c r="E200" s="1" t="s">
        <v>97</v>
      </c>
      <c r="F200" s="1" t="s">
        <v>90</v>
      </c>
      <c r="G200" s="1" t="n">
        <v>20.7</v>
      </c>
      <c r="H200" s="1" t="n">
        <v>3</v>
      </c>
      <c r="I200" s="1" t="n">
        <v>3</v>
      </c>
      <c r="K200" s="17" t="n">
        <v>475.52</v>
      </c>
      <c r="L200" s="1" t="n">
        <v>4</v>
      </c>
      <c r="M200" s="18" t="n">
        <f aca="false">IF(I200&lt;=H200,1,0)</f>
        <v>1</v>
      </c>
      <c r="N200" s="1" t="n">
        <f aca="false">MAX(I200-H200,0)</f>
        <v>0</v>
      </c>
    </row>
    <row r="201" customFormat="false" ht="15" hidden="false" customHeight="false" outlineLevel="0" collapsed="false">
      <c r="A201" s="1" t="s">
        <v>303</v>
      </c>
      <c r="B201" s="1" t="s">
        <v>86</v>
      </c>
      <c r="C201" s="1" t="s">
        <v>92</v>
      </c>
      <c r="D201" s="1" t="s">
        <v>88</v>
      </c>
      <c r="E201" s="1" t="s">
        <v>97</v>
      </c>
      <c r="F201" s="1" t="s">
        <v>116</v>
      </c>
      <c r="G201" s="1" t="n">
        <v>0</v>
      </c>
      <c r="H201" s="1" t="n">
        <v>2</v>
      </c>
      <c r="I201" s="1" t="n">
        <v>2</v>
      </c>
      <c r="K201" s="17" t="n">
        <v>267.79</v>
      </c>
      <c r="L201" s="1" t="n">
        <v>4</v>
      </c>
      <c r="M201" s="18" t="n">
        <f aca="false">IF(I201&lt;=H201,1,0)</f>
        <v>1</v>
      </c>
      <c r="N201" s="1" t="n">
        <f aca="false">MAX(I201-H201,0)</f>
        <v>0</v>
      </c>
    </row>
    <row r="202" customFormat="false" ht="15" hidden="false" customHeight="false" outlineLevel="0" collapsed="false">
      <c r="A202" s="1" t="s">
        <v>304</v>
      </c>
      <c r="B202" s="1" t="s">
        <v>86</v>
      </c>
      <c r="C202" s="1" t="s">
        <v>105</v>
      </c>
      <c r="D202" s="1" t="s">
        <v>88</v>
      </c>
      <c r="E202" s="1" t="s">
        <v>89</v>
      </c>
      <c r="F202" s="1" t="s">
        <v>90</v>
      </c>
      <c r="G202" s="1" t="n">
        <v>20</v>
      </c>
      <c r="H202" s="1" t="n">
        <v>3</v>
      </c>
      <c r="I202" s="1" t="n">
        <v>2</v>
      </c>
      <c r="K202" s="17" t="n">
        <v>648.39</v>
      </c>
      <c r="L202" s="1" t="n">
        <v>5</v>
      </c>
      <c r="M202" s="18" t="n">
        <f aca="false">IF(I202&lt;=H202,1,0)</f>
        <v>1</v>
      </c>
      <c r="N202" s="1" t="n">
        <f aca="false">MAX(I202-H202,0)</f>
        <v>0</v>
      </c>
    </row>
    <row r="203" customFormat="false" ht="15" hidden="false" customHeight="false" outlineLevel="0" collapsed="false">
      <c r="A203" s="1" t="s">
        <v>305</v>
      </c>
      <c r="B203" s="1" t="s">
        <v>86</v>
      </c>
      <c r="C203" s="1" t="s">
        <v>105</v>
      </c>
      <c r="D203" s="1" t="s">
        <v>110</v>
      </c>
      <c r="E203" s="1" t="s">
        <v>89</v>
      </c>
      <c r="F203" s="1" t="s">
        <v>90</v>
      </c>
      <c r="G203" s="1" t="n">
        <v>16.1</v>
      </c>
      <c r="H203" s="1" t="n">
        <v>2</v>
      </c>
      <c r="I203" s="1" t="n">
        <v>1</v>
      </c>
      <c r="K203" s="17" t="n">
        <v>773.81</v>
      </c>
      <c r="L203" s="1" t="n">
        <v>5</v>
      </c>
      <c r="M203" s="18" t="n">
        <f aca="false">IF(I203&lt;=H203,1,0)</f>
        <v>1</v>
      </c>
      <c r="N203" s="1" t="n">
        <f aca="false">MAX(I203-H203,0)</f>
        <v>0</v>
      </c>
    </row>
    <row r="204" customFormat="false" ht="15" hidden="false" customHeight="false" outlineLevel="0" collapsed="false">
      <c r="A204" s="1" t="s">
        <v>306</v>
      </c>
      <c r="B204" s="1" t="s">
        <v>86</v>
      </c>
      <c r="C204" s="1" t="s">
        <v>105</v>
      </c>
      <c r="D204" s="1" t="s">
        <v>93</v>
      </c>
      <c r="E204" s="1" t="s">
        <v>89</v>
      </c>
      <c r="F204" s="1" t="s">
        <v>90</v>
      </c>
      <c r="G204" s="1" t="n">
        <v>21.9</v>
      </c>
      <c r="H204" s="1" t="n">
        <v>2</v>
      </c>
      <c r="I204" s="1" t="n">
        <v>1</v>
      </c>
      <c r="K204" s="17" t="n">
        <v>447.12</v>
      </c>
      <c r="L204" s="1" t="n">
        <v>5</v>
      </c>
      <c r="M204" s="18" t="n">
        <f aca="false">IF(I204&lt;=H204,1,0)</f>
        <v>1</v>
      </c>
      <c r="N204" s="1" t="n">
        <f aca="false">MAX(I204-H204,0)</f>
        <v>0</v>
      </c>
    </row>
    <row r="205" customFormat="false" ht="15" hidden="false" customHeight="false" outlineLevel="0" collapsed="false">
      <c r="A205" s="1" t="s">
        <v>307</v>
      </c>
      <c r="B205" s="1" t="s">
        <v>86</v>
      </c>
      <c r="C205" s="1" t="s">
        <v>105</v>
      </c>
      <c r="D205" s="1" t="s">
        <v>88</v>
      </c>
      <c r="E205" s="1" t="s">
        <v>89</v>
      </c>
      <c r="F205" s="1" t="s">
        <v>90</v>
      </c>
      <c r="G205" s="1" t="n">
        <v>27.1</v>
      </c>
      <c r="H205" s="1" t="n">
        <v>3</v>
      </c>
      <c r="I205" s="1" t="n">
        <v>3</v>
      </c>
      <c r="K205" s="17" t="n">
        <v>357.91</v>
      </c>
      <c r="L205" s="1" t="n">
        <v>5</v>
      </c>
      <c r="M205" s="18" t="n">
        <f aca="false">IF(I205&lt;=H205,1,0)</f>
        <v>1</v>
      </c>
      <c r="N205" s="1" t="n">
        <f aca="false">MAX(I205-H205,0)</f>
        <v>0</v>
      </c>
    </row>
    <row r="206" customFormat="false" ht="15" hidden="false" customHeight="false" outlineLevel="0" collapsed="false">
      <c r="A206" s="1" t="s">
        <v>308</v>
      </c>
      <c r="B206" s="1" t="s">
        <v>86</v>
      </c>
      <c r="C206" s="1" t="s">
        <v>92</v>
      </c>
      <c r="D206" s="1" t="s">
        <v>88</v>
      </c>
      <c r="E206" s="1" t="s">
        <v>101</v>
      </c>
      <c r="F206" s="1" t="s">
        <v>90</v>
      </c>
      <c r="G206" s="1" t="n">
        <v>10</v>
      </c>
      <c r="H206" s="1" t="n">
        <v>3</v>
      </c>
      <c r="I206" s="1" t="n">
        <v>6</v>
      </c>
      <c r="J206" s="1" t="s">
        <v>133</v>
      </c>
      <c r="K206" s="17" t="n">
        <v>199.53</v>
      </c>
      <c r="L206" s="1" t="n">
        <v>3</v>
      </c>
      <c r="M206" s="18" t="n">
        <f aca="false">IF(I206&lt;=H206,1,0)</f>
        <v>0</v>
      </c>
      <c r="N206" s="1" t="n">
        <f aca="false">MAX(I206-H206,0)</f>
        <v>3</v>
      </c>
    </row>
    <row r="207" customFormat="false" ht="15" hidden="false" customHeight="false" outlineLevel="0" collapsed="false">
      <c r="A207" s="1" t="s">
        <v>309</v>
      </c>
      <c r="B207" s="1" t="s">
        <v>86</v>
      </c>
      <c r="C207" s="1" t="s">
        <v>95</v>
      </c>
      <c r="D207" s="1" t="s">
        <v>110</v>
      </c>
      <c r="E207" s="1" t="s">
        <v>89</v>
      </c>
      <c r="F207" s="1" t="s">
        <v>116</v>
      </c>
      <c r="G207" s="1" t="n">
        <v>0</v>
      </c>
      <c r="H207" s="1" t="n">
        <v>2</v>
      </c>
      <c r="I207" s="1" t="n">
        <v>1</v>
      </c>
      <c r="K207" s="17" t="n">
        <v>713.2</v>
      </c>
      <c r="L207" s="1" t="n">
        <v>4</v>
      </c>
      <c r="M207" s="18" t="n">
        <f aca="false">IF(I207&lt;=H207,1,0)</f>
        <v>1</v>
      </c>
      <c r="N207" s="1" t="n">
        <f aca="false">MAX(I207-H207,0)</f>
        <v>0</v>
      </c>
    </row>
    <row r="208" customFormat="false" ht="15" hidden="false" customHeight="false" outlineLevel="0" collapsed="false">
      <c r="A208" s="1" t="s">
        <v>310</v>
      </c>
      <c r="B208" s="1" t="s">
        <v>86</v>
      </c>
      <c r="C208" s="1" t="s">
        <v>92</v>
      </c>
      <c r="D208" s="1" t="s">
        <v>88</v>
      </c>
      <c r="E208" s="1" t="s">
        <v>89</v>
      </c>
      <c r="F208" s="1" t="s">
        <v>90</v>
      </c>
      <c r="G208" s="1" t="n">
        <v>17.7</v>
      </c>
      <c r="H208" s="1" t="n">
        <v>3</v>
      </c>
      <c r="I208" s="1" t="n">
        <v>3</v>
      </c>
      <c r="K208" s="17" t="n">
        <v>508.93</v>
      </c>
      <c r="L208" s="1" t="n">
        <v>4</v>
      </c>
      <c r="M208" s="18" t="n">
        <f aca="false">IF(I208&lt;=H208,1,0)</f>
        <v>1</v>
      </c>
      <c r="N208" s="1" t="n">
        <f aca="false">MAX(I208-H208,0)</f>
        <v>0</v>
      </c>
    </row>
    <row r="209" customFormat="false" ht="15" hidden="false" customHeight="false" outlineLevel="0" collapsed="false">
      <c r="A209" s="1" t="s">
        <v>311</v>
      </c>
      <c r="B209" s="1" t="s">
        <v>86</v>
      </c>
      <c r="C209" s="1" t="s">
        <v>100</v>
      </c>
      <c r="D209" s="1" t="s">
        <v>88</v>
      </c>
      <c r="E209" s="1" t="s">
        <v>89</v>
      </c>
      <c r="F209" s="1" t="s">
        <v>90</v>
      </c>
      <c r="G209" s="1" t="n">
        <v>42</v>
      </c>
      <c r="H209" s="1" t="n">
        <v>3</v>
      </c>
      <c r="I209" s="1" t="n">
        <v>6</v>
      </c>
      <c r="J209" s="1" t="s">
        <v>117</v>
      </c>
      <c r="K209" s="17" t="n">
        <v>380.27</v>
      </c>
      <c r="L209" s="1" t="n">
        <v>3</v>
      </c>
      <c r="M209" s="18" t="n">
        <f aca="false">IF(I209&lt;=H209,1,0)</f>
        <v>0</v>
      </c>
      <c r="N209" s="1" t="n">
        <f aca="false">MAX(I209-H209,0)</f>
        <v>3</v>
      </c>
    </row>
    <row r="210" customFormat="false" ht="15" hidden="false" customHeight="false" outlineLevel="0" collapsed="false">
      <c r="A210" s="1" t="s">
        <v>312</v>
      </c>
      <c r="B210" s="1" t="s">
        <v>86</v>
      </c>
      <c r="C210" s="1" t="s">
        <v>92</v>
      </c>
      <c r="D210" s="1" t="s">
        <v>96</v>
      </c>
      <c r="E210" s="1" t="s">
        <v>97</v>
      </c>
      <c r="F210" s="1" t="s">
        <v>90</v>
      </c>
      <c r="G210" s="1" t="n">
        <v>13.2</v>
      </c>
      <c r="H210" s="1" t="n">
        <v>5</v>
      </c>
      <c r="I210" s="1" t="n">
        <v>5</v>
      </c>
      <c r="K210" s="17" t="n">
        <v>493.02</v>
      </c>
      <c r="L210" s="1" t="n">
        <v>4</v>
      </c>
      <c r="M210" s="18" t="n">
        <f aca="false">IF(I210&lt;=H210,1,0)</f>
        <v>1</v>
      </c>
      <c r="N210" s="1" t="n">
        <f aca="false">MAX(I210-H210,0)</f>
        <v>0</v>
      </c>
    </row>
    <row r="211" customFormat="false" ht="15" hidden="false" customHeight="false" outlineLevel="0" collapsed="false">
      <c r="A211" s="1" t="s">
        <v>313</v>
      </c>
      <c r="B211" s="1" t="s">
        <v>86</v>
      </c>
      <c r="C211" s="1" t="s">
        <v>92</v>
      </c>
      <c r="D211" s="1" t="s">
        <v>88</v>
      </c>
      <c r="E211" s="1" t="s">
        <v>103</v>
      </c>
      <c r="F211" s="1" t="s">
        <v>116</v>
      </c>
      <c r="G211" s="1" t="n">
        <v>0</v>
      </c>
      <c r="H211" s="1" t="n">
        <v>3</v>
      </c>
      <c r="I211" s="1" t="n">
        <v>3</v>
      </c>
      <c r="K211" s="17" t="n">
        <v>499.47</v>
      </c>
      <c r="L211" s="1" t="n">
        <v>4</v>
      </c>
      <c r="M211" s="18" t="n">
        <f aca="false">IF(I211&lt;=H211,1,0)</f>
        <v>1</v>
      </c>
      <c r="N211" s="1" t="n">
        <f aca="false">MAX(I211-H211,0)</f>
        <v>0</v>
      </c>
    </row>
    <row r="212" customFormat="false" ht="15" hidden="false" customHeight="false" outlineLevel="0" collapsed="false">
      <c r="A212" s="1" t="s">
        <v>314</v>
      </c>
      <c r="B212" s="1" t="s">
        <v>86</v>
      </c>
      <c r="C212" s="1" t="s">
        <v>87</v>
      </c>
      <c r="D212" s="1" t="s">
        <v>88</v>
      </c>
      <c r="E212" s="1" t="s">
        <v>97</v>
      </c>
      <c r="F212" s="1" t="s">
        <v>90</v>
      </c>
      <c r="G212" s="1" t="n">
        <v>21.4</v>
      </c>
      <c r="H212" s="1" t="n">
        <v>3</v>
      </c>
      <c r="I212" s="1" t="n">
        <v>2</v>
      </c>
      <c r="K212" s="17" t="n">
        <v>221.19</v>
      </c>
      <c r="L212" s="1" t="n">
        <v>5</v>
      </c>
      <c r="M212" s="18" t="n">
        <f aca="false">IF(I212&lt;=H212,1,0)</f>
        <v>1</v>
      </c>
      <c r="N212" s="1" t="n">
        <f aca="false">MAX(I212-H212,0)</f>
        <v>0</v>
      </c>
    </row>
    <row r="213" customFormat="false" ht="15" hidden="false" customHeight="false" outlineLevel="0" collapsed="false">
      <c r="A213" s="1" t="s">
        <v>315</v>
      </c>
      <c r="B213" s="1" t="s">
        <v>86</v>
      </c>
      <c r="C213" s="1" t="s">
        <v>92</v>
      </c>
      <c r="D213" s="1" t="s">
        <v>88</v>
      </c>
      <c r="E213" s="1" t="s">
        <v>103</v>
      </c>
      <c r="F213" s="1" t="s">
        <v>90</v>
      </c>
      <c r="G213" s="1" t="n">
        <v>6.2</v>
      </c>
      <c r="H213" s="1" t="n">
        <v>3</v>
      </c>
      <c r="I213" s="1" t="n">
        <v>3</v>
      </c>
      <c r="K213" s="17" t="n">
        <v>393.57</v>
      </c>
      <c r="L213" s="1" t="n">
        <v>4</v>
      </c>
      <c r="M213" s="18" t="n">
        <f aca="false">IF(I213&lt;=H213,1,0)</f>
        <v>1</v>
      </c>
      <c r="N213" s="1" t="n">
        <f aca="false">MAX(I213-H213,0)</f>
        <v>0</v>
      </c>
    </row>
    <row r="214" customFormat="false" ht="15" hidden="false" customHeight="false" outlineLevel="0" collapsed="false">
      <c r="A214" s="1" t="s">
        <v>316</v>
      </c>
      <c r="B214" s="1" t="s">
        <v>86</v>
      </c>
      <c r="C214" s="1" t="s">
        <v>145</v>
      </c>
      <c r="D214" s="1" t="s">
        <v>88</v>
      </c>
      <c r="E214" s="1" t="s">
        <v>89</v>
      </c>
      <c r="F214" s="1" t="s">
        <v>90</v>
      </c>
      <c r="G214" s="1" t="n">
        <v>16.7</v>
      </c>
      <c r="H214" s="1" t="n">
        <v>3</v>
      </c>
      <c r="I214" s="1" t="n">
        <v>3</v>
      </c>
      <c r="K214" s="17" t="n">
        <v>789.36</v>
      </c>
      <c r="L214" s="1" t="n">
        <v>5</v>
      </c>
      <c r="M214" s="18" t="n">
        <f aca="false">IF(I214&lt;=H214,1,0)</f>
        <v>1</v>
      </c>
      <c r="N214" s="1" t="n">
        <f aca="false">MAX(I214-H214,0)</f>
        <v>0</v>
      </c>
    </row>
    <row r="215" customFormat="false" ht="15" hidden="false" customHeight="false" outlineLevel="0" collapsed="false">
      <c r="A215" s="1" t="s">
        <v>317</v>
      </c>
      <c r="B215" s="1" t="s">
        <v>86</v>
      </c>
      <c r="C215" s="1" t="s">
        <v>92</v>
      </c>
      <c r="D215" s="1" t="s">
        <v>110</v>
      </c>
      <c r="E215" s="1" t="s">
        <v>103</v>
      </c>
      <c r="F215" s="1" t="s">
        <v>90</v>
      </c>
      <c r="G215" s="1" t="n">
        <v>12.7</v>
      </c>
      <c r="H215" s="1" t="n">
        <v>2</v>
      </c>
      <c r="I215" s="1" t="n">
        <v>2</v>
      </c>
      <c r="K215" s="17" t="n">
        <v>685.11</v>
      </c>
      <c r="L215" s="1" t="n">
        <v>5</v>
      </c>
      <c r="M215" s="18" t="n">
        <f aca="false">IF(I215&lt;=H215,1,0)</f>
        <v>1</v>
      </c>
      <c r="N215" s="1" t="n">
        <f aca="false">MAX(I215-H215,0)</f>
        <v>0</v>
      </c>
    </row>
    <row r="216" customFormat="false" ht="15" hidden="false" customHeight="false" outlineLevel="0" collapsed="false">
      <c r="A216" s="1" t="s">
        <v>318</v>
      </c>
      <c r="B216" s="1" t="s">
        <v>86</v>
      </c>
      <c r="C216" s="1" t="s">
        <v>92</v>
      </c>
      <c r="D216" s="1" t="s">
        <v>93</v>
      </c>
      <c r="E216" s="1" t="s">
        <v>89</v>
      </c>
      <c r="F216" s="1" t="s">
        <v>116</v>
      </c>
      <c r="G216" s="1" t="n">
        <v>0</v>
      </c>
      <c r="H216" s="1" t="n">
        <v>2</v>
      </c>
      <c r="I216" s="1" t="n">
        <v>2</v>
      </c>
      <c r="K216" s="17" t="n">
        <v>356.28</v>
      </c>
      <c r="L216" s="1" t="n">
        <v>4</v>
      </c>
      <c r="M216" s="18" t="n">
        <f aca="false">IF(I216&lt;=H216,1,0)</f>
        <v>1</v>
      </c>
      <c r="N216" s="1" t="n">
        <f aca="false">MAX(I216-H216,0)</f>
        <v>0</v>
      </c>
    </row>
    <row r="217" customFormat="false" ht="15" hidden="false" customHeight="false" outlineLevel="0" collapsed="false">
      <c r="A217" s="1" t="s">
        <v>319</v>
      </c>
      <c r="B217" s="1" t="s">
        <v>86</v>
      </c>
      <c r="C217" s="1" t="s">
        <v>105</v>
      </c>
      <c r="D217" s="1" t="s">
        <v>93</v>
      </c>
      <c r="E217" s="1" t="s">
        <v>97</v>
      </c>
      <c r="F217" s="1" t="s">
        <v>90</v>
      </c>
      <c r="G217" s="1" t="n">
        <v>14.8</v>
      </c>
      <c r="H217" s="1" t="n">
        <v>2</v>
      </c>
      <c r="I217" s="1" t="n">
        <v>2</v>
      </c>
      <c r="K217" s="17" t="n">
        <v>327.05</v>
      </c>
      <c r="L217" s="1" t="n">
        <v>4</v>
      </c>
      <c r="M217" s="18" t="n">
        <f aca="false">IF(I217&lt;=H217,1,0)</f>
        <v>1</v>
      </c>
      <c r="N217" s="1" t="n">
        <f aca="false">MAX(I217-H217,0)</f>
        <v>0</v>
      </c>
    </row>
    <row r="218" customFormat="false" ht="15" hidden="false" customHeight="false" outlineLevel="0" collapsed="false">
      <c r="A218" s="1" t="s">
        <v>320</v>
      </c>
      <c r="B218" s="1" t="s">
        <v>86</v>
      </c>
      <c r="C218" s="1" t="s">
        <v>105</v>
      </c>
      <c r="D218" s="1" t="s">
        <v>93</v>
      </c>
      <c r="E218" s="1" t="s">
        <v>103</v>
      </c>
      <c r="F218" s="1" t="s">
        <v>116</v>
      </c>
      <c r="G218" s="1" t="n">
        <v>0</v>
      </c>
      <c r="H218" s="1" t="n">
        <v>1</v>
      </c>
      <c r="I218" s="1" t="n">
        <v>1</v>
      </c>
      <c r="K218" s="17" t="n">
        <v>201.49</v>
      </c>
      <c r="L218" s="1" t="n">
        <v>4</v>
      </c>
      <c r="M218" s="18" t="n">
        <f aca="false">IF(I218&lt;=H218,1,0)</f>
        <v>1</v>
      </c>
      <c r="N218" s="1" t="n">
        <f aca="false">MAX(I218-H218,0)</f>
        <v>0</v>
      </c>
    </row>
    <row r="219" customFormat="false" ht="15" hidden="false" customHeight="false" outlineLevel="0" collapsed="false">
      <c r="A219" s="1" t="s">
        <v>321</v>
      </c>
      <c r="B219" s="1" t="s">
        <v>86</v>
      </c>
      <c r="C219" s="1" t="s">
        <v>95</v>
      </c>
      <c r="D219" s="1" t="s">
        <v>88</v>
      </c>
      <c r="E219" s="1" t="s">
        <v>89</v>
      </c>
      <c r="F219" s="1" t="s">
        <v>90</v>
      </c>
      <c r="G219" s="1" t="n">
        <v>17.1</v>
      </c>
      <c r="H219" s="1" t="n">
        <v>3</v>
      </c>
      <c r="I219" s="1" t="n">
        <v>3</v>
      </c>
      <c r="K219" s="17" t="n">
        <v>281.38</v>
      </c>
      <c r="L219" s="1" t="n">
        <v>5</v>
      </c>
      <c r="M219" s="18" t="n">
        <f aca="false">IF(I219&lt;=H219,1,0)</f>
        <v>1</v>
      </c>
      <c r="N219" s="1" t="n">
        <f aca="false">MAX(I219-H219,0)</f>
        <v>0</v>
      </c>
    </row>
    <row r="220" customFormat="false" ht="15" hidden="false" customHeight="false" outlineLevel="0" collapsed="false">
      <c r="A220" s="1" t="s">
        <v>322</v>
      </c>
      <c r="B220" s="1" t="s">
        <v>86</v>
      </c>
      <c r="C220" s="1" t="s">
        <v>105</v>
      </c>
      <c r="D220" s="1" t="s">
        <v>93</v>
      </c>
      <c r="E220" s="1" t="s">
        <v>89</v>
      </c>
      <c r="F220" s="1" t="s">
        <v>90</v>
      </c>
      <c r="G220" s="1" t="n">
        <v>11.5</v>
      </c>
      <c r="H220" s="1" t="n">
        <v>2</v>
      </c>
      <c r="I220" s="1" t="n">
        <v>2</v>
      </c>
      <c r="K220" s="17" t="n">
        <v>938.6</v>
      </c>
      <c r="L220" s="1" t="n">
        <v>5</v>
      </c>
      <c r="M220" s="18" t="n">
        <f aca="false">IF(I220&lt;=H220,1,0)</f>
        <v>1</v>
      </c>
      <c r="N220" s="1" t="n">
        <f aca="false">MAX(I220-H220,0)</f>
        <v>0</v>
      </c>
    </row>
    <row r="221" customFormat="false" ht="15" hidden="false" customHeight="false" outlineLevel="0" collapsed="false">
      <c r="A221" s="1" t="s">
        <v>323</v>
      </c>
      <c r="B221" s="1" t="s">
        <v>86</v>
      </c>
      <c r="C221" s="1" t="s">
        <v>92</v>
      </c>
      <c r="D221" s="1" t="s">
        <v>88</v>
      </c>
      <c r="E221" s="1" t="s">
        <v>89</v>
      </c>
      <c r="F221" s="1" t="s">
        <v>90</v>
      </c>
      <c r="G221" s="1" t="n">
        <v>21.4</v>
      </c>
      <c r="H221" s="1" t="n">
        <v>3</v>
      </c>
      <c r="I221" s="1" t="n">
        <v>3</v>
      </c>
      <c r="K221" s="17" t="n">
        <v>315.56</v>
      </c>
      <c r="L221" s="1" t="n">
        <v>5</v>
      </c>
      <c r="M221" s="18" t="n">
        <f aca="false">IF(I221&lt;=H221,1,0)</f>
        <v>1</v>
      </c>
      <c r="N221" s="1" t="n">
        <f aca="false">MAX(I221-H221,0)</f>
        <v>0</v>
      </c>
    </row>
    <row r="222" customFormat="false" ht="15" hidden="false" customHeight="false" outlineLevel="0" collapsed="false">
      <c r="A222" s="1" t="s">
        <v>324</v>
      </c>
      <c r="B222" s="1" t="s">
        <v>86</v>
      </c>
      <c r="C222" s="1" t="s">
        <v>92</v>
      </c>
      <c r="D222" s="1" t="s">
        <v>96</v>
      </c>
      <c r="E222" s="1" t="s">
        <v>89</v>
      </c>
      <c r="F222" s="1" t="s">
        <v>90</v>
      </c>
      <c r="G222" s="1" t="n">
        <v>29.2</v>
      </c>
      <c r="H222" s="1" t="n">
        <v>5</v>
      </c>
      <c r="I222" s="1" t="n">
        <v>5</v>
      </c>
      <c r="K222" s="17" t="n">
        <v>835.01</v>
      </c>
      <c r="L222" s="1" t="n">
        <v>5</v>
      </c>
      <c r="M222" s="18" t="n">
        <f aca="false">IF(I222&lt;=H222,1,0)</f>
        <v>1</v>
      </c>
      <c r="N222" s="1" t="n">
        <f aca="false">MAX(I222-H222,0)</f>
        <v>0</v>
      </c>
    </row>
    <row r="223" customFormat="false" ht="15" hidden="false" customHeight="false" outlineLevel="0" collapsed="false">
      <c r="A223" s="1" t="s">
        <v>325</v>
      </c>
      <c r="B223" s="1" t="s">
        <v>86</v>
      </c>
      <c r="C223" s="1" t="s">
        <v>92</v>
      </c>
      <c r="D223" s="1" t="s">
        <v>93</v>
      </c>
      <c r="E223" s="1" t="s">
        <v>89</v>
      </c>
      <c r="F223" s="1" t="s">
        <v>90</v>
      </c>
      <c r="G223" s="1" t="n">
        <v>13.5</v>
      </c>
      <c r="H223" s="1" t="n">
        <v>2</v>
      </c>
      <c r="I223" s="1" t="n">
        <v>2</v>
      </c>
      <c r="K223" s="17" t="n">
        <v>318.04</v>
      </c>
      <c r="L223" s="1" t="n">
        <v>4</v>
      </c>
      <c r="M223" s="18" t="n">
        <f aca="false">IF(I223&lt;=H223,1,0)</f>
        <v>1</v>
      </c>
      <c r="N223" s="1" t="n">
        <f aca="false">MAX(I223-H223,0)</f>
        <v>0</v>
      </c>
    </row>
    <row r="224" customFormat="false" ht="15" hidden="false" customHeight="false" outlineLevel="0" collapsed="false">
      <c r="A224" s="1" t="s">
        <v>326</v>
      </c>
      <c r="B224" s="1" t="s">
        <v>86</v>
      </c>
      <c r="C224" s="1" t="s">
        <v>87</v>
      </c>
      <c r="D224" s="1" t="s">
        <v>88</v>
      </c>
      <c r="E224" s="1" t="s">
        <v>97</v>
      </c>
      <c r="F224" s="1" t="s">
        <v>90</v>
      </c>
      <c r="G224" s="1" t="n">
        <v>8.6</v>
      </c>
      <c r="H224" s="1" t="n">
        <v>3</v>
      </c>
      <c r="I224" s="1" t="n">
        <v>3</v>
      </c>
      <c r="K224" s="17" t="n">
        <v>258.25</v>
      </c>
      <c r="L224" s="1" t="n">
        <v>5</v>
      </c>
      <c r="M224" s="18" t="n">
        <f aca="false">IF(I224&lt;=H224,1,0)</f>
        <v>1</v>
      </c>
      <c r="N224" s="1" t="n">
        <f aca="false">MAX(I224-H224,0)</f>
        <v>0</v>
      </c>
    </row>
    <row r="225" customFormat="false" ht="15" hidden="false" customHeight="false" outlineLevel="0" collapsed="false">
      <c r="A225" s="1" t="s">
        <v>327</v>
      </c>
      <c r="B225" s="1" t="s">
        <v>86</v>
      </c>
      <c r="C225" s="1" t="s">
        <v>95</v>
      </c>
      <c r="D225" s="1" t="s">
        <v>96</v>
      </c>
      <c r="E225" s="1" t="s">
        <v>97</v>
      </c>
      <c r="F225" s="1" t="s">
        <v>116</v>
      </c>
      <c r="G225" s="1" t="n">
        <v>0</v>
      </c>
      <c r="H225" s="1" t="n">
        <v>4</v>
      </c>
      <c r="I225" s="1" t="n">
        <v>4</v>
      </c>
      <c r="K225" s="17" t="n">
        <v>442.35</v>
      </c>
      <c r="L225" s="1" t="n">
        <v>5</v>
      </c>
      <c r="M225" s="18" t="n">
        <f aca="false">IF(I225&lt;=H225,1,0)</f>
        <v>1</v>
      </c>
      <c r="N225" s="1" t="n">
        <f aca="false">MAX(I225-H225,0)</f>
        <v>0</v>
      </c>
    </row>
    <row r="226" customFormat="false" ht="15" hidden="false" customHeight="false" outlineLevel="0" collapsed="false">
      <c r="A226" s="1" t="s">
        <v>328</v>
      </c>
      <c r="B226" s="1" t="s">
        <v>86</v>
      </c>
      <c r="C226" s="1" t="s">
        <v>87</v>
      </c>
      <c r="D226" s="1" t="s">
        <v>93</v>
      </c>
      <c r="E226" s="1" t="s">
        <v>89</v>
      </c>
      <c r="F226" s="1" t="s">
        <v>116</v>
      </c>
      <c r="G226" s="1" t="n">
        <v>0</v>
      </c>
      <c r="H226" s="1" t="n">
        <v>1</v>
      </c>
      <c r="I226" s="1" t="n">
        <v>1</v>
      </c>
      <c r="K226" s="17" t="n">
        <v>94.95</v>
      </c>
      <c r="L226" s="1" t="n">
        <v>5</v>
      </c>
      <c r="M226" s="18" t="n">
        <f aca="false">IF(I226&lt;=H226,1,0)</f>
        <v>1</v>
      </c>
      <c r="N226" s="1" t="n">
        <f aca="false">MAX(I226-H226,0)</f>
        <v>0</v>
      </c>
    </row>
    <row r="227" customFormat="false" ht="15" hidden="false" customHeight="false" outlineLevel="0" collapsed="false">
      <c r="A227" s="1" t="s">
        <v>329</v>
      </c>
      <c r="B227" s="1" t="s">
        <v>86</v>
      </c>
      <c r="C227" s="1" t="s">
        <v>92</v>
      </c>
      <c r="D227" s="1" t="s">
        <v>93</v>
      </c>
      <c r="E227" s="1" t="s">
        <v>89</v>
      </c>
      <c r="F227" s="1" t="s">
        <v>90</v>
      </c>
      <c r="G227" s="1" t="n">
        <v>31.4</v>
      </c>
      <c r="H227" s="1" t="n">
        <v>2</v>
      </c>
      <c r="I227" s="1" t="n">
        <v>2</v>
      </c>
      <c r="K227" s="17" t="n">
        <v>634.71</v>
      </c>
      <c r="L227" s="1" t="n">
        <v>5</v>
      </c>
      <c r="M227" s="18" t="n">
        <f aca="false">IF(I227&lt;=H227,1,0)</f>
        <v>1</v>
      </c>
      <c r="N227" s="1" t="n">
        <f aca="false">MAX(I227-H227,0)</f>
        <v>0</v>
      </c>
    </row>
    <row r="228" customFormat="false" ht="15" hidden="false" customHeight="false" outlineLevel="0" collapsed="false">
      <c r="A228" s="1" t="s">
        <v>330</v>
      </c>
      <c r="B228" s="1" t="s">
        <v>86</v>
      </c>
      <c r="C228" s="1" t="s">
        <v>92</v>
      </c>
      <c r="D228" s="1" t="s">
        <v>88</v>
      </c>
      <c r="E228" s="1" t="s">
        <v>89</v>
      </c>
      <c r="F228" s="1" t="s">
        <v>90</v>
      </c>
      <c r="G228" s="1" t="n">
        <v>25</v>
      </c>
      <c r="H228" s="1" t="n">
        <v>3</v>
      </c>
      <c r="I228" s="1" t="n">
        <v>3</v>
      </c>
      <c r="K228" s="17" t="n">
        <v>363.87</v>
      </c>
      <c r="L228" s="1" t="n">
        <v>4</v>
      </c>
      <c r="M228" s="18" t="n">
        <f aca="false">IF(I228&lt;=H228,1,0)</f>
        <v>1</v>
      </c>
      <c r="N228" s="1" t="n">
        <f aca="false">MAX(I228-H228,0)</f>
        <v>0</v>
      </c>
    </row>
    <row r="229" customFormat="false" ht="15" hidden="false" customHeight="false" outlineLevel="0" collapsed="false">
      <c r="A229" s="1" t="s">
        <v>331</v>
      </c>
      <c r="B229" s="1" t="s">
        <v>86</v>
      </c>
      <c r="C229" s="1" t="s">
        <v>92</v>
      </c>
      <c r="D229" s="1" t="s">
        <v>88</v>
      </c>
      <c r="E229" s="1" t="s">
        <v>97</v>
      </c>
      <c r="F229" s="1" t="s">
        <v>90</v>
      </c>
      <c r="G229" s="1" t="n">
        <v>14.4</v>
      </c>
      <c r="H229" s="1" t="n">
        <v>3</v>
      </c>
      <c r="I229" s="1" t="n">
        <v>3</v>
      </c>
      <c r="K229" s="17" t="n">
        <v>294.5</v>
      </c>
      <c r="L229" s="1" t="n">
        <v>4</v>
      </c>
      <c r="M229" s="18" t="n">
        <f aca="false">IF(I229&lt;=H229,1,0)</f>
        <v>1</v>
      </c>
      <c r="N229" s="1" t="n">
        <f aca="false">MAX(I229-H229,0)</f>
        <v>0</v>
      </c>
    </row>
    <row r="230" customFormat="false" ht="15" hidden="false" customHeight="false" outlineLevel="0" collapsed="false">
      <c r="A230" s="1" t="s">
        <v>332</v>
      </c>
      <c r="B230" s="1" t="s">
        <v>86</v>
      </c>
      <c r="C230" s="1" t="s">
        <v>145</v>
      </c>
      <c r="D230" s="1" t="s">
        <v>96</v>
      </c>
      <c r="E230" s="1" t="s">
        <v>89</v>
      </c>
      <c r="F230" s="1" t="s">
        <v>90</v>
      </c>
      <c r="G230" s="1" t="n">
        <v>24.2</v>
      </c>
      <c r="H230" s="1" t="n">
        <v>5</v>
      </c>
      <c r="I230" s="1" t="n">
        <v>5</v>
      </c>
      <c r="K230" s="17" t="n">
        <v>235.01</v>
      </c>
      <c r="L230" s="1" t="n">
        <v>4</v>
      </c>
      <c r="M230" s="18" t="n">
        <f aca="false">IF(I230&lt;=H230,1,0)</f>
        <v>1</v>
      </c>
      <c r="N230" s="1" t="n">
        <f aca="false">MAX(I230-H230,0)</f>
        <v>0</v>
      </c>
    </row>
    <row r="231" customFormat="false" ht="15" hidden="false" customHeight="false" outlineLevel="0" collapsed="false">
      <c r="A231" s="1" t="s">
        <v>333</v>
      </c>
      <c r="B231" s="1" t="s">
        <v>86</v>
      </c>
      <c r="C231" s="1" t="s">
        <v>105</v>
      </c>
      <c r="D231" s="1" t="s">
        <v>96</v>
      </c>
      <c r="E231" s="1" t="s">
        <v>97</v>
      </c>
      <c r="F231" s="1" t="s">
        <v>90</v>
      </c>
      <c r="G231" s="1" t="n">
        <v>15</v>
      </c>
      <c r="H231" s="1" t="n">
        <v>5</v>
      </c>
      <c r="I231" s="1" t="n">
        <v>5</v>
      </c>
      <c r="K231" s="17" t="n">
        <v>307.77</v>
      </c>
      <c r="L231" s="1" t="n">
        <v>4</v>
      </c>
      <c r="M231" s="18" t="n">
        <f aca="false">IF(I231&lt;=H231,1,0)</f>
        <v>1</v>
      </c>
      <c r="N231" s="1" t="n">
        <f aca="false">MAX(I231-H231,0)</f>
        <v>0</v>
      </c>
    </row>
    <row r="232" customFormat="false" ht="15" hidden="false" customHeight="false" outlineLevel="0" collapsed="false">
      <c r="A232" s="1" t="s">
        <v>334</v>
      </c>
      <c r="B232" s="1" t="s">
        <v>86</v>
      </c>
      <c r="C232" s="1" t="s">
        <v>92</v>
      </c>
      <c r="D232" s="1" t="s">
        <v>88</v>
      </c>
      <c r="E232" s="1" t="s">
        <v>97</v>
      </c>
      <c r="F232" s="1" t="s">
        <v>116</v>
      </c>
      <c r="G232" s="1" t="n">
        <v>0</v>
      </c>
      <c r="H232" s="1" t="n">
        <v>3</v>
      </c>
      <c r="I232" s="1" t="n">
        <v>3</v>
      </c>
      <c r="K232" s="17" t="n">
        <v>395.11</v>
      </c>
      <c r="L232" s="1" t="n">
        <v>4</v>
      </c>
      <c r="M232" s="18" t="n">
        <f aca="false">IF(I232&lt;=H232,1,0)</f>
        <v>1</v>
      </c>
      <c r="N232" s="1" t="n">
        <f aca="false">MAX(I232-H232,0)</f>
        <v>0</v>
      </c>
    </row>
    <row r="233" customFormat="false" ht="15" hidden="false" customHeight="false" outlineLevel="0" collapsed="false">
      <c r="A233" s="1" t="s">
        <v>335</v>
      </c>
      <c r="B233" s="1" t="s">
        <v>86</v>
      </c>
      <c r="C233" s="1" t="s">
        <v>92</v>
      </c>
      <c r="D233" s="1" t="s">
        <v>88</v>
      </c>
      <c r="E233" s="1" t="s">
        <v>89</v>
      </c>
      <c r="F233" s="1" t="s">
        <v>116</v>
      </c>
      <c r="G233" s="1" t="n">
        <v>0</v>
      </c>
      <c r="H233" s="1" t="n">
        <v>3</v>
      </c>
      <c r="I233" s="1" t="n">
        <v>3</v>
      </c>
      <c r="K233" s="17" t="n">
        <v>289.35</v>
      </c>
      <c r="L233" s="1" t="n">
        <v>4</v>
      </c>
      <c r="M233" s="18" t="n">
        <f aca="false">IF(I233&lt;=H233,1,0)</f>
        <v>1</v>
      </c>
      <c r="N233" s="1" t="n">
        <f aca="false">MAX(I233-H233,0)</f>
        <v>0</v>
      </c>
    </row>
    <row r="234" customFormat="false" ht="15" hidden="false" customHeight="false" outlineLevel="0" collapsed="false">
      <c r="A234" s="1" t="s">
        <v>336</v>
      </c>
      <c r="B234" s="1" t="s">
        <v>86</v>
      </c>
      <c r="C234" s="1" t="s">
        <v>92</v>
      </c>
      <c r="D234" s="1" t="s">
        <v>88</v>
      </c>
      <c r="E234" s="1" t="s">
        <v>89</v>
      </c>
      <c r="F234" s="1" t="s">
        <v>90</v>
      </c>
      <c r="G234" s="1" t="n">
        <v>13.6</v>
      </c>
      <c r="H234" s="1" t="n">
        <v>3</v>
      </c>
      <c r="I234" s="1" t="n">
        <v>3</v>
      </c>
      <c r="K234" s="17" t="n">
        <v>335.93</v>
      </c>
      <c r="L234" s="1" t="n">
        <v>4</v>
      </c>
      <c r="M234" s="18" t="n">
        <f aca="false">IF(I234&lt;=H234,1,0)</f>
        <v>1</v>
      </c>
      <c r="N234" s="1" t="n">
        <f aca="false">MAX(I234-H234,0)</f>
        <v>0</v>
      </c>
    </row>
    <row r="235" customFormat="false" ht="15" hidden="false" customHeight="false" outlineLevel="0" collapsed="false">
      <c r="A235" s="1" t="s">
        <v>337</v>
      </c>
      <c r="B235" s="1" t="s">
        <v>86</v>
      </c>
      <c r="C235" s="1" t="s">
        <v>145</v>
      </c>
      <c r="D235" s="1" t="s">
        <v>93</v>
      </c>
      <c r="E235" s="1" t="s">
        <v>89</v>
      </c>
      <c r="F235" s="1" t="s">
        <v>90</v>
      </c>
      <c r="G235" s="1" t="n">
        <v>14.5</v>
      </c>
      <c r="H235" s="1" t="n">
        <v>2</v>
      </c>
      <c r="I235" s="1" t="n">
        <v>2</v>
      </c>
      <c r="K235" s="17" t="n">
        <v>1195.65</v>
      </c>
      <c r="L235" s="1" t="n">
        <v>4</v>
      </c>
      <c r="M235" s="18" t="n">
        <f aca="false">IF(I235&lt;=H235,1,0)</f>
        <v>1</v>
      </c>
      <c r="N235" s="1" t="n">
        <f aca="false">MAX(I235-H235,0)</f>
        <v>0</v>
      </c>
    </row>
    <row r="236" customFormat="false" ht="15" hidden="false" customHeight="false" outlineLevel="0" collapsed="false">
      <c r="A236" s="1" t="s">
        <v>338</v>
      </c>
      <c r="B236" s="1" t="s">
        <v>86</v>
      </c>
      <c r="C236" s="1" t="s">
        <v>105</v>
      </c>
      <c r="D236" s="1" t="s">
        <v>88</v>
      </c>
      <c r="E236" s="1" t="s">
        <v>103</v>
      </c>
      <c r="F236" s="1" t="s">
        <v>90</v>
      </c>
      <c r="G236" s="1" t="n">
        <v>15.2</v>
      </c>
      <c r="H236" s="1" t="n">
        <v>3</v>
      </c>
      <c r="I236" s="1" t="n">
        <v>2</v>
      </c>
      <c r="K236" s="17" t="n">
        <v>303.4</v>
      </c>
      <c r="L236" s="1" t="n">
        <v>5</v>
      </c>
      <c r="M236" s="18" t="n">
        <f aca="false">IF(I236&lt;=H236,1,0)</f>
        <v>1</v>
      </c>
      <c r="N236" s="1" t="n">
        <f aca="false">MAX(I236-H236,0)</f>
        <v>0</v>
      </c>
    </row>
    <row r="237" customFormat="false" ht="15" hidden="false" customHeight="false" outlineLevel="0" collapsed="false">
      <c r="A237" s="1" t="s">
        <v>339</v>
      </c>
      <c r="B237" s="1" t="s">
        <v>86</v>
      </c>
      <c r="C237" s="1" t="s">
        <v>100</v>
      </c>
      <c r="D237" s="1" t="s">
        <v>96</v>
      </c>
      <c r="E237" s="1" t="s">
        <v>97</v>
      </c>
      <c r="F237" s="1" t="s">
        <v>90</v>
      </c>
      <c r="G237" s="1" t="n">
        <v>12.7</v>
      </c>
      <c r="H237" s="1" t="n">
        <v>5</v>
      </c>
      <c r="I237" s="1" t="n">
        <v>5</v>
      </c>
      <c r="K237" s="17" t="n">
        <v>285.69</v>
      </c>
      <c r="L237" s="1" t="n">
        <v>5</v>
      </c>
      <c r="M237" s="18" t="n">
        <f aca="false">IF(I237&lt;=H237,1,0)</f>
        <v>1</v>
      </c>
      <c r="N237" s="1" t="n">
        <f aca="false">MAX(I237-H237,0)</f>
        <v>0</v>
      </c>
    </row>
    <row r="238" customFormat="false" ht="15" hidden="false" customHeight="false" outlineLevel="0" collapsed="false">
      <c r="A238" s="1" t="s">
        <v>340</v>
      </c>
      <c r="B238" s="1" t="s">
        <v>86</v>
      </c>
      <c r="C238" s="1" t="s">
        <v>87</v>
      </c>
      <c r="D238" s="1" t="s">
        <v>88</v>
      </c>
      <c r="E238" s="1" t="s">
        <v>89</v>
      </c>
      <c r="F238" s="1" t="s">
        <v>116</v>
      </c>
      <c r="G238" s="1" t="n">
        <v>0</v>
      </c>
      <c r="H238" s="1" t="n">
        <v>3</v>
      </c>
      <c r="I238" s="1" t="n">
        <v>2</v>
      </c>
      <c r="K238" s="17" t="n">
        <v>403.67</v>
      </c>
      <c r="L238" s="1" t="n">
        <v>4</v>
      </c>
      <c r="M238" s="18" t="n">
        <f aca="false">IF(I238&lt;=H238,1,0)</f>
        <v>1</v>
      </c>
      <c r="N238" s="1" t="n">
        <f aca="false">MAX(I238-H238,0)</f>
        <v>0</v>
      </c>
    </row>
    <row r="239" customFormat="false" ht="15" hidden="false" customHeight="false" outlineLevel="0" collapsed="false">
      <c r="A239" s="1" t="s">
        <v>341</v>
      </c>
      <c r="B239" s="1" t="s">
        <v>86</v>
      </c>
      <c r="C239" s="1" t="s">
        <v>92</v>
      </c>
      <c r="D239" s="1" t="s">
        <v>96</v>
      </c>
      <c r="E239" s="1" t="s">
        <v>89</v>
      </c>
      <c r="F239" s="1" t="s">
        <v>116</v>
      </c>
      <c r="G239" s="1" t="n">
        <v>0</v>
      </c>
      <c r="H239" s="1" t="n">
        <v>4</v>
      </c>
      <c r="I239" s="1" t="n">
        <v>4</v>
      </c>
      <c r="K239" s="17" t="n">
        <v>932.67</v>
      </c>
      <c r="L239" s="1" t="n">
        <v>5</v>
      </c>
      <c r="M239" s="18" t="n">
        <f aca="false">IF(I239&lt;=H239,1,0)</f>
        <v>1</v>
      </c>
      <c r="N239" s="1" t="n">
        <f aca="false">MAX(I239-H239,0)</f>
        <v>0</v>
      </c>
    </row>
    <row r="240" customFormat="false" ht="15" hidden="false" customHeight="false" outlineLevel="0" collapsed="false">
      <c r="A240" s="1" t="s">
        <v>342</v>
      </c>
      <c r="B240" s="1" t="s">
        <v>86</v>
      </c>
      <c r="C240" s="1" t="s">
        <v>105</v>
      </c>
      <c r="D240" s="1" t="s">
        <v>88</v>
      </c>
      <c r="E240" s="1" t="s">
        <v>89</v>
      </c>
      <c r="F240" s="1" t="s">
        <v>90</v>
      </c>
      <c r="G240" s="1" t="n">
        <v>12.9</v>
      </c>
      <c r="H240" s="1" t="n">
        <v>3</v>
      </c>
      <c r="I240" s="1" t="n">
        <v>3</v>
      </c>
      <c r="K240" s="17" t="n">
        <v>705.27</v>
      </c>
      <c r="L240" s="1" t="n">
        <v>5</v>
      </c>
      <c r="M240" s="18" t="n">
        <f aca="false">IF(I240&lt;=H240,1,0)</f>
        <v>1</v>
      </c>
      <c r="N240" s="1" t="n">
        <f aca="false">MAX(I240-H240,0)</f>
        <v>0</v>
      </c>
    </row>
    <row r="241" customFormat="false" ht="15" hidden="false" customHeight="false" outlineLevel="0" collapsed="false">
      <c r="A241" s="1" t="s">
        <v>343</v>
      </c>
      <c r="B241" s="1" t="s">
        <v>86</v>
      </c>
      <c r="C241" s="1" t="s">
        <v>95</v>
      </c>
      <c r="D241" s="1" t="s">
        <v>96</v>
      </c>
      <c r="E241" s="1" t="s">
        <v>97</v>
      </c>
      <c r="F241" s="1" t="s">
        <v>90</v>
      </c>
      <c r="G241" s="1" t="n">
        <v>10.3</v>
      </c>
      <c r="H241" s="1" t="n">
        <v>5</v>
      </c>
      <c r="I241" s="1" t="n">
        <v>5</v>
      </c>
      <c r="K241" s="17" t="n">
        <v>219.38</v>
      </c>
      <c r="L241" s="1" t="n">
        <v>4</v>
      </c>
      <c r="M241" s="18" t="n">
        <f aca="false">IF(I241&lt;=H241,1,0)</f>
        <v>1</v>
      </c>
      <c r="N241" s="1" t="n">
        <f aca="false">MAX(I241-H241,0)</f>
        <v>0</v>
      </c>
    </row>
    <row r="242" customFormat="false" ht="15" hidden="false" customHeight="false" outlineLevel="0" collapsed="false">
      <c r="A242" s="1" t="s">
        <v>344</v>
      </c>
      <c r="B242" s="1" t="s">
        <v>86</v>
      </c>
      <c r="C242" s="1" t="s">
        <v>92</v>
      </c>
      <c r="D242" s="1" t="s">
        <v>93</v>
      </c>
      <c r="E242" s="1" t="s">
        <v>103</v>
      </c>
      <c r="F242" s="1" t="s">
        <v>90</v>
      </c>
      <c r="G242" s="1" t="n">
        <v>8.2</v>
      </c>
      <c r="H242" s="1" t="n">
        <v>2</v>
      </c>
      <c r="I242" s="1" t="n">
        <v>2</v>
      </c>
      <c r="K242" s="17" t="n">
        <v>288.42</v>
      </c>
      <c r="L242" s="1" t="n">
        <v>5</v>
      </c>
      <c r="M242" s="18" t="n">
        <f aca="false">IF(I242&lt;=H242,1,0)</f>
        <v>1</v>
      </c>
      <c r="N242" s="1" t="n">
        <f aca="false">MAX(I242-H242,0)</f>
        <v>0</v>
      </c>
    </row>
    <row r="243" customFormat="false" ht="15" hidden="false" customHeight="false" outlineLevel="0" collapsed="false">
      <c r="A243" s="1" t="s">
        <v>345</v>
      </c>
      <c r="B243" s="1" t="s">
        <v>86</v>
      </c>
      <c r="C243" s="1" t="s">
        <v>105</v>
      </c>
      <c r="D243" s="1" t="s">
        <v>88</v>
      </c>
      <c r="E243" s="1" t="s">
        <v>89</v>
      </c>
      <c r="F243" s="1" t="s">
        <v>90</v>
      </c>
      <c r="G243" s="1" t="n">
        <v>33.6</v>
      </c>
      <c r="H243" s="1" t="n">
        <v>3</v>
      </c>
      <c r="I243" s="1" t="n">
        <v>3</v>
      </c>
      <c r="K243" s="17" t="n">
        <v>345.83</v>
      </c>
      <c r="L243" s="1" t="n">
        <v>5</v>
      </c>
      <c r="M243" s="18" t="n">
        <f aca="false">IF(I243&lt;=H243,1,0)</f>
        <v>1</v>
      </c>
      <c r="N243" s="1" t="n">
        <f aca="false">MAX(I243-H243,0)</f>
        <v>0</v>
      </c>
    </row>
    <row r="244" customFormat="false" ht="15" hidden="false" customHeight="false" outlineLevel="0" collapsed="false">
      <c r="A244" s="1" t="s">
        <v>346</v>
      </c>
      <c r="B244" s="1" t="s">
        <v>86</v>
      </c>
      <c r="C244" s="1" t="s">
        <v>95</v>
      </c>
      <c r="D244" s="1" t="s">
        <v>93</v>
      </c>
      <c r="E244" s="1" t="s">
        <v>89</v>
      </c>
      <c r="F244" s="1" t="s">
        <v>116</v>
      </c>
      <c r="G244" s="1" t="n">
        <v>0</v>
      </c>
      <c r="H244" s="1" t="n">
        <v>2</v>
      </c>
      <c r="I244" s="1" t="n">
        <v>2</v>
      </c>
      <c r="K244" s="17" t="n">
        <v>592.2</v>
      </c>
      <c r="L244" s="1" t="n">
        <v>5</v>
      </c>
      <c r="M244" s="18" t="n">
        <f aca="false">IF(I244&lt;=H244,1,0)</f>
        <v>1</v>
      </c>
      <c r="N244" s="1" t="n">
        <f aca="false">MAX(I244-H244,0)</f>
        <v>0</v>
      </c>
    </row>
    <row r="245" customFormat="false" ht="15" hidden="false" customHeight="false" outlineLevel="0" collapsed="false">
      <c r="A245" s="1" t="s">
        <v>347</v>
      </c>
      <c r="B245" s="1" t="s">
        <v>86</v>
      </c>
      <c r="C245" s="1" t="s">
        <v>95</v>
      </c>
      <c r="D245" s="1" t="s">
        <v>93</v>
      </c>
      <c r="E245" s="1" t="s">
        <v>89</v>
      </c>
      <c r="F245" s="1" t="s">
        <v>90</v>
      </c>
      <c r="G245" s="1" t="n">
        <v>18.3</v>
      </c>
      <c r="H245" s="1" t="n">
        <v>2</v>
      </c>
      <c r="I245" s="1" t="n">
        <v>5</v>
      </c>
      <c r="J245" s="1" t="s">
        <v>117</v>
      </c>
      <c r="K245" s="17" t="n">
        <v>240.39</v>
      </c>
      <c r="L245" s="1" t="n">
        <v>4</v>
      </c>
      <c r="M245" s="18" t="n">
        <f aca="false">IF(I245&lt;=H245,1,0)</f>
        <v>0</v>
      </c>
      <c r="N245" s="1" t="n">
        <f aca="false">MAX(I245-H245,0)</f>
        <v>3</v>
      </c>
    </row>
    <row r="246" customFormat="false" ht="15" hidden="false" customHeight="false" outlineLevel="0" collapsed="false">
      <c r="A246" s="1" t="s">
        <v>348</v>
      </c>
      <c r="B246" s="1" t="s">
        <v>86</v>
      </c>
      <c r="C246" s="1" t="s">
        <v>95</v>
      </c>
      <c r="D246" s="1" t="s">
        <v>88</v>
      </c>
      <c r="E246" s="1" t="s">
        <v>89</v>
      </c>
      <c r="F246" s="1" t="s">
        <v>90</v>
      </c>
      <c r="G246" s="1" t="n">
        <v>20.1</v>
      </c>
      <c r="H246" s="1" t="n">
        <v>3</v>
      </c>
      <c r="I246" s="1" t="n">
        <v>3</v>
      </c>
      <c r="K246" s="17" t="n">
        <v>324.08</v>
      </c>
      <c r="L246" s="1" t="n">
        <v>4</v>
      </c>
      <c r="M246" s="18" t="n">
        <f aca="false">IF(I246&lt;=H246,1,0)</f>
        <v>1</v>
      </c>
      <c r="N246" s="1" t="n">
        <f aca="false">MAX(I246-H246,0)</f>
        <v>0</v>
      </c>
    </row>
    <row r="247" customFormat="false" ht="15" hidden="false" customHeight="false" outlineLevel="0" collapsed="false">
      <c r="A247" s="1" t="s">
        <v>349</v>
      </c>
      <c r="B247" s="1" t="s">
        <v>86</v>
      </c>
      <c r="C247" s="1" t="s">
        <v>92</v>
      </c>
      <c r="D247" s="1" t="s">
        <v>88</v>
      </c>
      <c r="E247" s="1" t="s">
        <v>89</v>
      </c>
      <c r="F247" s="1" t="s">
        <v>90</v>
      </c>
      <c r="G247" s="1" t="n">
        <v>12.4</v>
      </c>
      <c r="H247" s="1" t="n">
        <v>3</v>
      </c>
      <c r="I247" s="1" t="n">
        <v>3</v>
      </c>
      <c r="K247" s="17" t="n">
        <v>584.93</v>
      </c>
      <c r="L247" s="1" t="n">
        <v>4</v>
      </c>
      <c r="M247" s="18" t="n">
        <f aca="false">IF(I247&lt;=H247,1,0)</f>
        <v>1</v>
      </c>
      <c r="N247" s="1" t="n">
        <f aca="false">MAX(I247-H247,0)</f>
        <v>0</v>
      </c>
    </row>
    <row r="248" customFormat="false" ht="15" hidden="false" customHeight="false" outlineLevel="0" collapsed="false">
      <c r="A248" s="1" t="s">
        <v>350</v>
      </c>
      <c r="B248" s="1" t="s">
        <v>86</v>
      </c>
      <c r="C248" s="1" t="s">
        <v>92</v>
      </c>
      <c r="D248" s="1" t="s">
        <v>93</v>
      </c>
      <c r="E248" s="1" t="s">
        <v>89</v>
      </c>
      <c r="F248" s="1" t="s">
        <v>116</v>
      </c>
      <c r="G248" s="1" t="n">
        <v>0</v>
      </c>
      <c r="H248" s="1" t="n">
        <v>2</v>
      </c>
      <c r="I248" s="1" t="n">
        <v>2</v>
      </c>
      <c r="K248" s="17" t="n">
        <v>553.85</v>
      </c>
      <c r="L248" s="1" t="n">
        <v>5</v>
      </c>
      <c r="M248" s="18" t="n">
        <f aca="false">IF(I248&lt;=H248,1,0)</f>
        <v>1</v>
      </c>
      <c r="N248" s="1" t="n">
        <f aca="false">MAX(I248-H248,0)</f>
        <v>0</v>
      </c>
    </row>
    <row r="249" customFormat="false" ht="15" hidden="false" customHeight="false" outlineLevel="0" collapsed="false">
      <c r="A249" s="1" t="s">
        <v>351</v>
      </c>
      <c r="B249" s="1" t="s">
        <v>86</v>
      </c>
      <c r="C249" s="1" t="s">
        <v>92</v>
      </c>
      <c r="D249" s="1" t="s">
        <v>96</v>
      </c>
      <c r="E249" s="1" t="s">
        <v>103</v>
      </c>
      <c r="F249" s="1" t="s">
        <v>116</v>
      </c>
      <c r="G249" s="1" t="n">
        <v>0</v>
      </c>
      <c r="H249" s="1" t="n">
        <v>4</v>
      </c>
      <c r="I249" s="1" t="n">
        <v>4</v>
      </c>
      <c r="K249" s="17" t="n">
        <v>208.98</v>
      </c>
      <c r="L249" s="1" t="n">
        <v>5</v>
      </c>
      <c r="M249" s="18" t="n">
        <f aca="false">IF(I249&lt;=H249,1,0)</f>
        <v>1</v>
      </c>
      <c r="N249" s="1" t="n">
        <f aca="false">MAX(I249-H249,0)</f>
        <v>0</v>
      </c>
    </row>
    <row r="250" customFormat="false" ht="15" hidden="false" customHeight="false" outlineLevel="0" collapsed="false">
      <c r="A250" s="1" t="s">
        <v>352</v>
      </c>
      <c r="B250" s="1" t="s">
        <v>86</v>
      </c>
      <c r="C250" s="1" t="s">
        <v>105</v>
      </c>
      <c r="D250" s="1" t="s">
        <v>96</v>
      </c>
      <c r="E250" s="1" t="s">
        <v>97</v>
      </c>
      <c r="F250" s="1" t="s">
        <v>90</v>
      </c>
      <c r="G250" s="1" t="n">
        <v>10.4</v>
      </c>
      <c r="H250" s="1" t="n">
        <v>5</v>
      </c>
      <c r="I250" s="1" t="n">
        <v>5</v>
      </c>
      <c r="K250" s="17" t="n">
        <v>431.39</v>
      </c>
      <c r="L250" s="1" t="n">
        <v>4</v>
      </c>
      <c r="M250" s="18" t="n">
        <f aca="false">IF(I250&lt;=H250,1,0)</f>
        <v>1</v>
      </c>
      <c r="N250" s="1" t="n">
        <f aca="false">MAX(I250-H250,0)</f>
        <v>0</v>
      </c>
    </row>
    <row r="251" customFormat="false" ht="15" hidden="false" customHeight="false" outlineLevel="0" collapsed="false">
      <c r="A251" s="1" t="s">
        <v>353</v>
      </c>
      <c r="B251" s="1" t="s">
        <v>86</v>
      </c>
      <c r="C251" s="1" t="s">
        <v>92</v>
      </c>
      <c r="D251" s="1" t="s">
        <v>96</v>
      </c>
      <c r="E251" s="1" t="s">
        <v>97</v>
      </c>
      <c r="F251" s="1" t="s">
        <v>116</v>
      </c>
      <c r="G251" s="1" t="n">
        <v>0</v>
      </c>
      <c r="H251" s="1" t="n">
        <v>4</v>
      </c>
      <c r="I251" s="1" t="n">
        <v>4</v>
      </c>
      <c r="K251" s="17" t="n">
        <v>141.46</v>
      </c>
      <c r="L251" s="1" t="n">
        <v>5</v>
      </c>
      <c r="M251" s="18" t="n">
        <f aca="false">IF(I251&lt;=H251,1,0)</f>
        <v>1</v>
      </c>
      <c r="N251" s="1" t="n">
        <f aca="false">MAX(I251-H251,0)</f>
        <v>0</v>
      </c>
    </row>
    <row r="252" customFormat="false" ht="15" hidden="false" customHeight="false" outlineLevel="0" collapsed="false">
      <c r="A252" s="1" t="s">
        <v>354</v>
      </c>
      <c r="B252" s="1" t="s">
        <v>86</v>
      </c>
      <c r="C252" s="1" t="s">
        <v>92</v>
      </c>
      <c r="D252" s="1" t="s">
        <v>96</v>
      </c>
      <c r="E252" s="1" t="s">
        <v>97</v>
      </c>
      <c r="F252" s="1" t="s">
        <v>90</v>
      </c>
      <c r="G252" s="1" t="n">
        <v>9.6</v>
      </c>
      <c r="H252" s="1" t="n">
        <v>5</v>
      </c>
      <c r="I252" s="1" t="n">
        <v>5</v>
      </c>
      <c r="K252" s="17" t="n">
        <v>311.02</v>
      </c>
      <c r="L252" s="1" t="n">
        <v>4</v>
      </c>
      <c r="M252" s="18" t="n">
        <f aca="false">IF(I252&lt;=H252,1,0)</f>
        <v>1</v>
      </c>
      <c r="N252" s="1" t="n">
        <f aca="false">MAX(I252-H252,0)</f>
        <v>0</v>
      </c>
    </row>
    <row r="253" customFormat="false" ht="15" hidden="false" customHeight="false" outlineLevel="0" collapsed="false">
      <c r="A253" s="1" t="s">
        <v>355</v>
      </c>
      <c r="B253" s="1" t="s">
        <v>86</v>
      </c>
      <c r="C253" s="1" t="s">
        <v>92</v>
      </c>
      <c r="D253" s="1" t="s">
        <v>88</v>
      </c>
      <c r="E253" s="1" t="s">
        <v>89</v>
      </c>
      <c r="F253" s="1" t="s">
        <v>90</v>
      </c>
      <c r="G253" s="1" t="n">
        <v>19.6</v>
      </c>
      <c r="H253" s="1" t="n">
        <v>3</v>
      </c>
      <c r="I253" s="1" t="n">
        <v>3</v>
      </c>
      <c r="K253" s="17" t="n">
        <v>426.74</v>
      </c>
      <c r="L253" s="1" t="n">
        <v>5</v>
      </c>
      <c r="M253" s="18" t="n">
        <f aca="false">IF(I253&lt;=H253,1,0)</f>
        <v>1</v>
      </c>
      <c r="N253" s="1" t="n">
        <f aca="false">MAX(I253-H253,0)</f>
        <v>0</v>
      </c>
    </row>
    <row r="254" customFormat="false" ht="15" hidden="false" customHeight="false" outlineLevel="0" collapsed="false">
      <c r="A254" s="1" t="s">
        <v>356</v>
      </c>
      <c r="B254" s="1" t="s">
        <v>86</v>
      </c>
      <c r="C254" s="1" t="s">
        <v>105</v>
      </c>
      <c r="D254" s="1" t="s">
        <v>88</v>
      </c>
      <c r="E254" s="1" t="s">
        <v>97</v>
      </c>
      <c r="F254" s="1" t="s">
        <v>90</v>
      </c>
      <c r="G254" s="1" t="n">
        <v>9.6</v>
      </c>
      <c r="H254" s="1" t="n">
        <v>3</v>
      </c>
      <c r="I254" s="1" t="n">
        <v>3</v>
      </c>
      <c r="K254" s="17" t="n">
        <v>351.51</v>
      </c>
      <c r="L254" s="1" t="n">
        <v>5</v>
      </c>
      <c r="M254" s="18" t="n">
        <f aca="false">IF(I254&lt;=H254,1,0)</f>
        <v>1</v>
      </c>
      <c r="N254" s="1" t="n">
        <f aca="false">MAX(I254-H254,0)</f>
        <v>0</v>
      </c>
    </row>
    <row r="255" customFormat="false" ht="15" hidden="false" customHeight="false" outlineLevel="0" collapsed="false">
      <c r="A255" s="1" t="s">
        <v>357</v>
      </c>
      <c r="B255" s="1" t="s">
        <v>86</v>
      </c>
      <c r="C255" s="1" t="s">
        <v>105</v>
      </c>
      <c r="D255" s="1" t="s">
        <v>110</v>
      </c>
      <c r="E255" s="1" t="s">
        <v>97</v>
      </c>
      <c r="F255" s="1" t="s">
        <v>90</v>
      </c>
      <c r="G255" s="1" t="n">
        <v>8.5</v>
      </c>
      <c r="H255" s="1" t="n">
        <v>2</v>
      </c>
      <c r="I255" s="1" t="n">
        <v>2</v>
      </c>
      <c r="K255" s="17" t="n">
        <v>761.75</v>
      </c>
      <c r="L255" s="1" t="n">
        <v>5</v>
      </c>
      <c r="M255" s="18" t="n">
        <f aca="false">IF(I255&lt;=H255,1,0)</f>
        <v>1</v>
      </c>
      <c r="N255" s="1" t="n">
        <f aca="false">MAX(I255-H255,0)</f>
        <v>0</v>
      </c>
    </row>
    <row r="256" customFormat="false" ht="15" hidden="false" customHeight="false" outlineLevel="0" collapsed="false">
      <c r="A256" s="1" t="s">
        <v>358</v>
      </c>
      <c r="B256" s="1" t="s">
        <v>86</v>
      </c>
      <c r="C256" s="1" t="s">
        <v>145</v>
      </c>
      <c r="D256" s="1" t="s">
        <v>88</v>
      </c>
      <c r="E256" s="1" t="s">
        <v>89</v>
      </c>
      <c r="F256" s="1" t="s">
        <v>90</v>
      </c>
      <c r="G256" s="1" t="n">
        <v>17</v>
      </c>
      <c r="H256" s="1" t="n">
        <v>3</v>
      </c>
      <c r="I256" s="1" t="n">
        <v>3</v>
      </c>
      <c r="K256" s="17" t="n">
        <v>282.61</v>
      </c>
      <c r="L256" s="1" t="n">
        <v>4</v>
      </c>
      <c r="M256" s="18" t="n">
        <f aca="false">IF(I256&lt;=H256,1,0)</f>
        <v>1</v>
      </c>
      <c r="N256" s="1" t="n">
        <f aca="false">MAX(I256-H256,0)</f>
        <v>0</v>
      </c>
    </row>
    <row r="257" customFormat="false" ht="15" hidden="false" customHeight="false" outlineLevel="0" collapsed="false">
      <c r="A257" s="1" t="s">
        <v>359</v>
      </c>
      <c r="B257" s="1" t="s">
        <v>86</v>
      </c>
      <c r="C257" s="1" t="s">
        <v>145</v>
      </c>
      <c r="D257" s="1" t="s">
        <v>93</v>
      </c>
      <c r="E257" s="1" t="s">
        <v>97</v>
      </c>
      <c r="F257" s="1" t="s">
        <v>90</v>
      </c>
      <c r="G257" s="1" t="n">
        <v>11.6</v>
      </c>
      <c r="H257" s="1" t="n">
        <v>2</v>
      </c>
      <c r="I257" s="1" t="n">
        <v>2</v>
      </c>
      <c r="K257" s="17" t="n">
        <v>223.88</v>
      </c>
      <c r="L257" s="1" t="n">
        <v>5</v>
      </c>
      <c r="M257" s="18" t="n">
        <f aca="false">IF(I257&lt;=H257,1,0)</f>
        <v>1</v>
      </c>
      <c r="N257" s="1" t="n">
        <f aca="false">MAX(I257-H257,0)</f>
        <v>0</v>
      </c>
    </row>
    <row r="258" customFormat="false" ht="15" hidden="false" customHeight="false" outlineLevel="0" collapsed="false">
      <c r="A258" s="1" t="s">
        <v>360</v>
      </c>
      <c r="B258" s="1" t="s">
        <v>86</v>
      </c>
      <c r="C258" s="1" t="s">
        <v>100</v>
      </c>
      <c r="D258" s="1" t="s">
        <v>88</v>
      </c>
      <c r="E258" s="1" t="s">
        <v>89</v>
      </c>
      <c r="F258" s="1" t="s">
        <v>90</v>
      </c>
      <c r="G258" s="1" t="n">
        <v>13.9</v>
      </c>
      <c r="H258" s="1" t="n">
        <v>3</v>
      </c>
      <c r="I258" s="1" t="n">
        <v>6</v>
      </c>
      <c r="J258" s="1" t="s">
        <v>361</v>
      </c>
      <c r="K258" s="17" t="n">
        <v>319.86</v>
      </c>
      <c r="L258" s="1" t="n">
        <v>3</v>
      </c>
      <c r="M258" s="18" t="n">
        <f aca="false">IF(I258&lt;=H258,1,0)</f>
        <v>0</v>
      </c>
      <c r="N258" s="1" t="n">
        <f aca="false">MAX(I258-H258,0)</f>
        <v>3</v>
      </c>
    </row>
    <row r="259" customFormat="false" ht="15" hidden="false" customHeight="false" outlineLevel="0" collapsed="false">
      <c r="A259" s="1" t="s">
        <v>362</v>
      </c>
      <c r="B259" s="1" t="s">
        <v>86</v>
      </c>
      <c r="C259" s="1" t="s">
        <v>92</v>
      </c>
      <c r="D259" s="1" t="s">
        <v>88</v>
      </c>
      <c r="E259" s="1" t="s">
        <v>97</v>
      </c>
      <c r="F259" s="1" t="s">
        <v>116</v>
      </c>
      <c r="G259" s="1" t="n">
        <v>0</v>
      </c>
      <c r="H259" s="1" t="n">
        <v>3</v>
      </c>
      <c r="I259" s="1" t="n">
        <v>3</v>
      </c>
      <c r="K259" s="17" t="n">
        <v>262.57</v>
      </c>
      <c r="L259" s="1" t="n">
        <v>5</v>
      </c>
      <c r="M259" s="18" t="n">
        <f aca="false">IF(I259&lt;=H259,1,0)</f>
        <v>1</v>
      </c>
      <c r="N259" s="1" t="n">
        <f aca="false">MAX(I259-H259,0)</f>
        <v>0</v>
      </c>
    </row>
    <row r="260" customFormat="false" ht="15" hidden="false" customHeight="false" outlineLevel="0" collapsed="false">
      <c r="A260" s="1" t="s">
        <v>363</v>
      </c>
      <c r="B260" s="1" t="s">
        <v>86</v>
      </c>
      <c r="C260" s="1" t="s">
        <v>95</v>
      </c>
      <c r="D260" s="1" t="s">
        <v>88</v>
      </c>
      <c r="E260" s="1" t="s">
        <v>89</v>
      </c>
      <c r="F260" s="1" t="s">
        <v>90</v>
      </c>
      <c r="G260" s="1" t="n">
        <v>20.9</v>
      </c>
      <c r="H260" s="1" t="n">
        <v>3</v>
      </c>
      <c r="I260" s="1" t="n">
        <v>3</v>
      </c>
      <c r="K260" s="17" t="n">
        <v>475.63</v>
      </c>
      <c r="L260" s="1" t="n">
        <v>5</v>
      </c>
      <c r="M260" s="18" t="n">
        <f aca="false">IF(I260&lt;=H260,1,0)</f>
        <v>1</v>
      </c>
      <c r="N260" s="1" t="n">
        <f aca="false">MAX(I260-H260,0)</f>
        <v>0</v>
      </c>
    </row>
    <row r="261" customFormat="false" ht="15" hidden="false" customHeight="false" outlineLevel="0" collapsed="false">
      <c r="A261" s="1" t="s">
        <v>364</v>
      </c>
      <c r="B261" s="1" t="s">
        <v>86</v>
      </c>
      <c r="C261" s="1" t="s">
        <v>105</v>
      </c>
      <c r="D261" s="1" t="s">
        <v>93</v>
      </c>
      <c r="E261" s="1" t="s">
        <v>103</v>
      </c>
      <c r="F261" s="1" t="s">
        <v>116</v>
      </c>
      <c r="G261" s="1" t="n">
        <v>0</v>
      </c>
      <c r="H261" s="1" t="n">
        <v>2</v>
      </c>
      <c r="I261" s="1" t="n">
        <v>2</v>
      </c>
      <c r="K261" s="17" t="n">
        <v>279.98</v>
      </c>
      <c r="L261" s="1" t="n">
        <v>4</v>
      </c>
      <c r="M261" s="18" t="n">
        <f aca="false">IF(I261&lt;=H261,1,0)</f>
        <v>1</v>
      </c>
      <c r="N261" s="1" t="n">
        <f aca="false">MAX(I261-H261,0)</f>
        <v>0</v>
      </c>
    </row>
    <row r="262" customFormat="false" ht="15" hidden="false" customHeight="false" outlineLevel="0" collapsed="false">
      <c r="A262" s="1" t="s">
        <v>365</v>
      </c>
      <c r="B262" s="1" t="s">
        <v>86</v>
      </c>
      <c r="C262" s="1" t="s">
        <v>105</v>
      </c>
      <c r="D262" s="1" t="s">
        <v>96</v>
      </c>
      <c r="E262" s="1" t="s">
        <v>89</v>
      </c>
      <c r="F262" s="1" t="s">
        <v>90</v>
      </c>
      <c r="G262" s="1" t="n">
        <v>15.6</v>
      </c>
      <c r="H262" s="1" t="n">
        <v>5</v>
      </c>
      <c r="I262" s="1" t="n">
        <v>5</v>
      </c>
      <c r="K262" s="17" t="n">
        <v>341.96</v>
      </c>
      <c r="L262" s="1" t="n">
        <v>4</v>
      </c>
      <c r="M262" s="18" t="n">
        <f aca="false">IF(I262&lt;=H262,1,0)</f>
        <v>1</v>
      </c>
      <c r="N262" s="1" t="n">
        <f aca="false">MAX(I262-H262,0)</f>
        <v>0</v>
      </c>
    </row>
    <row r="263" customFormat="false" ht="15" hidden="false" customHeight="false" outlineLevel="0" collapsed="false">
      <c r="A263" s="1" t="s">
        <v>366</v>
      </c>
      <c r="B263" s="1" t="s">
        <v>86</v>
      </c>
      <c r="C263" s="1" t="s">
        <v>92</v>
      </c>
      <c r="D263" s="1" t="s">
        <v>88</v>
      </c>
      <c r="E263" s="1" t="s">
        <v>97</v>
      </c>
      <c r="F263" s="1" t="s">
        <v>90</v>
      </c>
      <c r="G263" s="1" t="n">
        <v>11</v>
      </c>
      <c r="H263" s="1" t="n">
        <v>3</v>
      </c>
      <c r="I263" s="1" t="n">
        <v>3</v>
      </c>
      <c r="K263" s="17" t="n">
        <v>236.5</v>
      </c>
      <c r="L263" s="1" t="n">
        <v>4</v>
      </c>
      <c r="M263" s="18" t="n">
        <f aca="false">IF(I263&lt;=H263,1,0)</f>
        <v>1</v>
      </c>
      <c r="N263" s="1" t="n">
        <f aca="false">MAX(I263-H263,0)</f>
        <v>0</v>
      </c>
    </row>
    <row r="264" customFormat="false" ht="15" hidden="false" customHeight="false" outlineLevel="0" collapsed="false">
      <c r="A264" s="1" t="s">
        <v>367</v>
      </c>
      <c r="B264" s="1" t="s">
        <v>86</v>
      </c>
      <c r="C264" s="1" t="s">
        <v>92</v>
      </c>
      <c r="D264" s="1" t="s">
        <v>93</v>
      </c>
      <c r="E264" s="1" t="s">
        <v>89</v>
      </c>
      <c r="F264" s="1" t="s">
        <v>90</v>
      </c>
      <c r="G264" s="1" t="n">
        <v>11.6</v>
      </c>
      <c r="H264" s="1" t="n">
        <v>2</v>
      </c>
      <c r="I264" s="1" t="n">
        <v>2</v>
      </c>
      <c r="K264" s="17" t="n">
        <v>240.78</v>
      </c>
      <c r="L264" s="1" t="n">
        <v>4</v>
      </c>
      <c r="M264" s="18" t="n">
        <f aca="false">IF(I264&lt;=H264,1,0)</f>
        <v>1</v>
      </c>
      <c r="N264" s="1" t="n">
        <f aca="false">MAX(I264-H264,0)</f>
        <v>0</v>
      </c>
    </row>
    <row r="265" customFormat="false" ht="15" hidden="false" customHeight="false" outlineLevel="0" collapsed="false">
      <c r="A265" s="1" t="s">
        <v>368</v>
      </c>
      <c r="B265" s="1" t="s">
        <v>86</v>
      </c>
      <c r="C265" s="1" t="s">
        <v>92</v>
      </c>
      <c r="D265" s="1" t="s">
        <v>93</v>
      </c>
      <c r="E265" s="1" t="s">
        <v>103</v>
      </c>
      <c r="F265" s="1" t="s">
        <v>90</v>
      </c>
      <c r="G265" s="1" t="n">
        <v>4.5</v>
      </c>
      <c r="H265" s="1" t="n">
        <v>2</v>
      </c>
      <c r="I265" s="1" t="n">
        <v>2</v>
      </c>
      <c r="K265" s="17" t="n">
        <v>403.4</v>
      </c>
      <c r="L265" s="1" t="n">
        <v>4</v>
      </c>
      <c r="M265" s="18" t="n">
        <f aca="false">IF(I265&lt;=H265,1,0)</f>
        <v>1</v>
      </c>
      <c r="N265" s="1" t="n">
        <f aca="false">MAX(I265-H265,0)</f>
        <v>0</v>
      </c>
    </row>
    <row r="266" customFormat="false" ht="15" hidden="false" customHeight="false" outlineLevel="0" collapsed="false">
      <c r="A266" s="1" t="s">
        <v>369</v>
      </c>
      <c r="B266" s="1" t="s">
        <v>86</v>
      </c>
      <c r="C266" s="1" t="s">
        <v>105</v>
      </c>
      <c r="D266" s="1" t="s">
        <v>96</v>
      </c>
      <c r="E266" s="1" t="s">
        <v>97</v>
      </c>
      <c r="F266" s="1" t="s">
        <v>90</v>
      </c>
      <c r="G266" s="1" t="n">
        <v>9.1</v>
      </c>
      <c r="H266" s="1" t="n">
        <v>5</v>
      </c>
      <c r="I266" s="1" t="n">
        <v>5</v>
      </c>
      <c r="K266" s="17" t="n">
        <v>267.46</v>
      </c>
      <c r="L266" s="1" t="n">
        <v>4</v>
      </c>
      <c r="M266" s="18" t="n">
        <f aca="false">IF(I266&lt;=H266,1,0)</f>
        <v>1</v>
      </c>
      <c r="N266" s="1" t="n">
        <f aca="false">MAX(I266-H266,0)</f>
        <v>0</v>
      </c>
    </row>
    <row r="267" customFormat="false" ht="15" hidden="false" customHeight="false" outlineLevel="0" collapsed="false">
      <c r="A267" s="1" t="s">
        <v>370</v>
      </c>
      <c r="B267" s="1" t="s">
        <v>86</v>
      </c>
      <c r="C267" s="1" t="s">
        <v>92</v>
      </c>
      <c r="D267" s="1" t="s">
        <v>110</v>
      </c>
      <c r="E267" s="1" t="s">
        <v>97</v>
      </c>
      <c r="F267" s="1" t="s">
        <v>90</v>
      </c>
      <c r="G267" s="1" t="n">
        <v>7</v>
      </c>
      <c r="H267" s="1" t="n">
        <v>2</v>
      </c>
      <c r="I267" s="1" t="n">
        <v>1</v>
      </c>
      <c r="K267" s="17" t="n">
        <v>916.15</v>
      </c>
      <c r="L267" s="1" t="n">
        <v>5</v>
      </c>
      <c r="M267" s="18" t="n">
        <f aca="false">IF(I267&lt;=H267,1,0)</f>
        <v>1</v>
      </c>
      <c r="N267" s="1" t="n">
        <f aca="false">MAX(I267-H267,0)</f>
        <v>0</v>
      </c>
    </row>
    <row r="268" customFormat="false" ht="15" hidden="false" customHeight="false" outlineLevel="0" collapsed="false">
      <c r="A268" s="1" t="s">
        <v>371</v>
      </c>
      <c r="B268" s="1" t="s">
        <v>86</v>
      </c>
      <c r="C268" s="1" t="s">
        <v>92</v>
      </c>
      <c r="D268" s="1" t="s">
        <v>96</v>
      </c>
      <c r="E268" s="1" t="s">
        <v>97</v>
      </c>
      <c r="F268" s="1" t="s">
        <v>90</v>
      </c>
      <c r="G268" s="1" t="n">
        <v>8.6</v>
      </c>
      <c r="H268" s="1" t="n">
        <v>5</v>
      </c>
      <c r="I268" s="1" t="n">
        <v>6</v>
      </c>
      <c r="J268" s="1" t="s">
        <v>208</v>
      </c>
      <c r="K268" s="17" t="n">
        <v>274.29</v>
      </c>
      <c r="L268" s="1" t="n">
        <v>3</v>
      </c>
      <c r="M268" s="18" t="n">
        <f aca="false">IF(I268&lt;=H268,1,0)</f>
        <v>0</v>
      </c>
      <c r="N268" s="1" t="n">
        <f aca="false">MAX(I268-H268,0)</f>
        <v>1</v>
      </c>
    </row>
    <row r="269" customFormat="false" ht="15" hidden="false" customHeight="false" outlineLevel="0" collapsed="false">
      <c r="A269" s="1" t="s">
        <v>372</v>
      </c>
      <c r="B269" s="1" t="s">
        <v>86</v>
      </c>
      <c r="C269" s="1" t="s">
        <v>95</v>
      </c>
      <c r="D269" s="1" t="s">
        <v>110</v>
      </c>
      <c r="E269" s="1" t="s">
        <v>97</v>
      </c>
      <c r="F269" s="1" t="s">
        <v>90</v>
      </c>
      <c r="G269" s="1" t="n">
        <v>7.4</v>
      </c>
      <c r="H269" s="1" t="n">
        <v>2</v>
      </c>
      <c r="I269" s="1" t="n">
        <v>1</v>
      </c>
      <c r="K269" s="17" t="n">
        <v>994.26</v>
      </c>
      <c r="L269" s="1" t="n">
        <v>4</v>
      </c>
      <c r="M269" s="18" t="n">
        <f aca="false">IF(I269&lt;=H269,1,0)</f>
        <v>1</v>
      </c>
      <c r="N269" s="1" t="n">
        <f aca="false">MAX(I269-H269,0)</f>
        <v>0</v>
      </c>
    </row>
    <row r="270" customFormat="false" ht="15" hidden="false" customHeight="false" outlineLevel="0" collapsed="false">
      <c r="A270" s="1" t="s">
        <v>373</v>
      </c>
      <c r="B270" s="1" t="s">
        <v>86</v>
      </c>
      <c r="C270" s="1" t="s">
        <v>95</v>
      </c>
      <c r="D270" s="1" t="s">
        <v>88</v>
      </c>
      <c r="E270" s="1" t="s">
        <v>97</v>
      </c>
      <c r="F270" s="1" t="s">
        <v>90</v>
      </c>
      <c r="G270" s="1" t="n">
        <v>17.6</v>
      </c>
      <c r="H270" s="1" t="n">
        <v>3</v>
      </c>
      <c r="I270" s="1" t="n">
        <v>3</v>
      </c>
      <c r="K270" s="17" t="n">
        <v>223.28</v>
      </c>
      <c r="L270" s="1" t="n">
        <v>5</v>
      </c>
      <c r="M270" s="18" t="n">
        <f aca="false">IF(I270&lt;=H270,1,0)</f>
        <v>1</v>
      </c>
      <c r="N270" s="1" t="n">
        <f aca="false">MAX(I270-H270,0)</f>
        <v>0</v>
      </c>
    </row>
    <row r="271" customFormat="false" ht="15" hidden="false" customHeight="false" outlineLevel="0" collapsed="false">
      <c r="A271" s="1" t="s">
        <v>374</v>
      </c>
      <c r="B271" s="1" t="s">
        <v>86</v>
      </c>
      <c r="C271" s="1" t="s">
        <v>87</v>
      </c>
      <c r="D271" s="1" t="s">
        <v>96</v>
      </c>
      <c r="E271" s="1" t="s">
        <v>97</v>
      </c>
      <c r="F271" s="1" t="s">
        <v>90</v>
      </c>
      <c r="G271" s="1" t="n">
        <v>16.7</v>
      </c>
      <c r="H271" s="1" t="n">
        <v>5</v>
      </c>
      <c r="I271" s="1" t="n">
        <v>5</v>
      </c>
      <c r="K271" s="17" t="n">
        <v>863.25</v>
      </c>
      <c r="L271" s="1" t="n">
        <v>4</v>
      </c>
      <c r="M271" s="18" t="n">
        <f aca="false">IF(I271&lt;=H271,1,0)</f>
        <v>1</v>
      </c>
      <c r="N271" s="1" t="n">
        <f aca="false">MAX(I271-H271,0)</f>
        <v>0</v>
      </c>
    </row>
    <row r="272" customFormat="false" ht="15" hidden="false" customHeight="false" outlineLevel="0" collapsed="false">
      <c r="A272" s="1" t="s">
        <v>375</v>
      </c>
      <c r="B272" s="1" t="s">
        <v>86</v>
      </c>
      <c r="C272" s="1" t="s">
        <v>92</v>
      </c>
      <c r="D272" s="1" t="s">
        <v>88</v>
      </c>
      <c r="E272" s="1" t="s">
        <v>103</v>
      </c>
      <c r="F272" s="1" t="s">
        <v>90</v>
      </c>
      <c r="G272" s="1" t="n">
        <v>8</v>
      </c>
      <c r="H272" s="1" t="n">
        <v>3</v>
      </c>
      <c r="I272" s="1" t="n">
        <v>3</v>
      </c>
      <c r="K272" s="17" t="n">
        <v>227.05</v>
      </c>
      <c r="L272" s="1" t="n">
        <v>5</v>
      </c>
      <c r="M272" s="18" t="n">
        <f aca="false">IF(I272&lt;=H272,1,0)</f>
        <v>1</v>
      </c>
      <c r="N272" s="1" t="n">
        <f aca="false">MAX(I272-H272,0)</f>
        <v>0</v>
      </c>
    </row>
    <row r="273" customFormat="false" ht="15" hidden="false" customHeight="false" outlineLevel="0" collapsed="false">
      <c r="A273" s="1" t="s">
        <v>376</v>
      </c>
      <c r="B273" s="1" t="s">
        <v>86</v>
      </c>
      <c r="C273" s="1" t="s">
        <v>95</v>
      </c>
      <c r="D273" s="1" t="s">
        <v>96</v>
      </c>
      <c r="E273" s="1" t="s">
        <v>89</v>
      </c>
      <c r="F273" s="1" t="s">
        <v>90</v>
      </c>
      <c r="G273" s="1" t="n">
        <v>15.2</v>
      </c>
      <c r="H273" s="1" t="n">
        <v>5</v>
      </c>
      <c r="I273" s="1" t="n">
        <v>5</v>
      </c>
      <c r="K273" s="17" t="n">
        <v>276.13</v>
      </c>
      <c r="L273" s="1" t="n">
        <v>4</v>
      </c>
      <c r="M273" s="18" t="n">
        <f aca="false">IF(I273&lt;=H273,1,0)</f>
        <v>1</v>
      </c>
      <c r="N273" s="1" t="n">
        <f aca="false">MAX(I273-H273,0)</f>
        <v>0</v>
      </c>
    </row>
    <row r="274" customFormat="false" ht="15" hidden="false" customHeight="false" outlineLevel="0" collapsed="false">
      <c r="A274" s="1" t="s">
        <v>377</v>
      </c>
      <c r="B274" s="1" t="s">
        <v>86</v>
      </c>
      <c r="C274" s="1" t="s">
        <v>92</v>
      </c>
      <c r="D274" s="1" t="s">
        <v>88</v>
      </c>
      <c r="E274" s="1" t="s">
        <v>103</v>
      </c>
      <c r="F274" s="1" t="s">
        <v>90</v>
      </c>
      <c r="G274" s="1" t="n">
        <v>10.1</v>
      </c>
      <c r="H274" s="1" t="n">
        <v>3</v>
      </c>
      <c r="I274" s="1" t="n">
        <v>3</v>
      </c>
      <c r="K274" s="17" t="n">
        <v>489.95</v>
      </c>
      <c r="L274" s="1" t="n">
        <v>5</v>
      </c>
      <c r="M274" s="18" t="n">
        <f aca="false">IF(I274&lt;=H274,1,0)</f>
        <v>1</v>
      </c>
      <c r="N274" s="1" t="n">
        <f aca="false">MAX(I274-H274,0)</f>
        <v>0</v>
      </c>
    </row>
    <row r="275" customFormat="false" ht="15" hidden="false" customHeight="false" outlineLevel="0" collapsed="false">
      <c r="A275" s="1" t="s">
        <v>378</v>
      </c>
      <c r="B275" s="1" t="s">
        <v>86</v>
      </c>
      <c r="C275" s="1" t="s">
        <v>100</v>
      </c>
      <c r="D275" s="1" t="s">
        <v>110</v>
      </c>
      <c r="E275" s="1" t="s">
        <v>89</v>
      </c>
      <c r="F275" s="1" t="s">
        <v>90</v>
      </c>
      <c r="G275" s="1" t="n">
        <v>27.4</v>
      </c>
      <c r="H275" s="1" t="n">
        <v>2</v>
      </c>
      <c r="I275" s="1" t="n">
        <v>1</v>
      </c>
      <c r="K275" s="17" t="n">
        <v>1215.85</v>
      </c>
      <c r="L275" s="1" t="n">
        <v>5</v>
      </c>
      <c r="M275" s="18" t="n">
        <f aca="false">IF(I275&lt;=H275,1,0)</f>
        <v>1</v>
      </c>
      <c r="N275" s="1" t="n">
        <f aca="false">MAX(I275-H275,0)</f>
        <v>0</v>
      </c>
    </row>
    <row r="276" customFormat="false" ht="15" hidden="false" customHeight="false" outlineLevel="0" collapsed="false">
      <c r="A276" s="1" t="s">
        <v>379</v>
      </c>
      <c r="B276" s="1" t="s">
        <v>86</v>
      </c>
      <c r="C276" s="1" t="s">
        <v>92</v>
      </c>
      <c r="D276" s="1" t="s">
        <v>93</v>
      </c>
      <c r="E276" s="1" t="s">
        <v>89</v>
      </c>
      <c r="F276" s="1" t="s">
        <v>116</v>
      </c>
      <c r="G276" s="1" t="n">
        <v>0</v>
      </c>
      <c r="H276" s="1" t="n">
        <v>1</v>
      </c>
      <c r="I276" s="1" t="n">
        <v>1</v>
      </c>
      <c r="K276" s="17" t="n">
        <v>137.74</v>
      </c>
      <c r="L276" s="1" t="n">
        <v>5</v>
      </c>
      <c r="M276" s="18" t="n">
        <f aca="false">IF(I276&lt;=H276,1,0)</f>
        <v>1</v>
      </c>
      <c r="N276" s="1" t="n">
        <f aca="false">MAX(I276-H276,0)</f>
        <v>0</v>
      </c>
    </row>
    <row r="277" customFormat="false" ht="15" hidden="false" customHeight="false" outlineLevel="0" collapsed="false">
      <c r="A277" s="1" t="s">
        <v>380</v>
      </c>
      <c r="B277" s="1" t="s">
        <v>86</v>
      </c>
      <c r="C277" s="1" t="s">
        <v>92</v>
      </c>
      <c r="D277" s="1" t="s">
        <v>88</v>
      </c>
      <c r="E277" s="1" t="s">
        <v>97</v>
      </c>
      <c r="F277" s="1" t="s">
        <v>90</v>
      </c>
      <c r="G277" s="1" t="n">
        <v>7</v>
      </c>
      <c r="H277" s="1" t="n">
        <v>3</v>
      </c>
      <c r="I277" s="1" t="n">
        <v>3</v>
      </c>
      <c r="K277" s="17" t="n">
        <v>583.59</v>
      </c>
      <c r="L277" s="1" t="n">
        <v>5</v>
      </c>
      <c r="M277" s="18" t="n">
        <f aca="false">IF(I277&lt;=H277,1,0)</f>
        <v>1</v>
      </c>
      <c r="N277" s="1" t="n">
        <f aca="false">MAX(I277-H277,0)</f>
        <v>0</v>
      </c>
    </row>
    <row r="278" customFormat="false" ht="15" hidden="false" customHeight="false" outlineLevel="0" collapsed="false">
      <c r="A278" s="1" t="s">
        <v>381</v>
      </c>
      <c r="B278" s="1" t="s">
        <v>86</v>
      </c>
      <c r="C278" s="1" t="s">
        <v>95</v>
      </c>
      <c r="D278" s="1" t="s">
        <v>110</v>
      </c>
      <c r="E278" s="1" t="s">
        <v>89</v>
      </c>
      <c r="F278" s="1" t="s">
        <v>90</v>
      </c>
      <c r="G278" s="1" t="n">
        <v>15.7</v>
      </c>
      <c r="H278" s="1" t="n">
        <v>2</v>
      </c>
      <c r="I278" s="1" t="n">
        <v>2</v>
      </c>
      <c r="K278" s="17" t="n">
        <v>685.27</v>
      </c>
      <c r="L278" s="1" t="n">
        <v>5</v>
      </c>
      <c r="M278" s="18" t="n">
        <f aca="false">IF(I278&lt;=H278,1,0)</f>
        <v>1</v>
      </c>
      <c r="N278" s="1" t="n">
        <f aca="false">MAX(I278-H278,0)</f>
        <v>0</v>
      </c>
    </row>
    <row r="279" customFormat="false" ht="15" hidden="false" customHeight="false" outlineLevel="0" collapsed="false">
      <c r="A279" s="1" t="s">
        <v>382</v>
      </c>
      <c r="B279" s="1" t="s">
        <v>86</v>
      </c>
      <c r="C279" s="1" t="s">
        <v>92</v>
      </c>
      <c r="D279" s="1" t="s">
        <v>88</v>
      </c>
      <c r="E279" s="1" t="s">
        <v>89</v>
      </c>
      <c r="F279" s="1" t="s">
        <v>90</v>
      </c>
      <c r="G279" s="1" t="n">
        <v>20.6</v>
      </c>
      <c r="H279" s="1" t="n">
        <v>3</v>
      </c>
      <c r="I279" s="1" t="n">
        <v>3</v>
      </c>
      <c r="K279" s="17" t="n">
        <v>534.46</v>
      </c>
      <c r="L279" s="1" t="n">
        <v>4</v>
      </c>
      <c r="M279" s="18" t="n">
        <f aca="false">IF(I279&lt;=H279,1,0)</f>
        <v>1</v>
      </c>
      <c r="N279" s="1" t="n">
        <f aca="false">MAX(I279-H279,0)</f>
        <v>0</v>
      </c>
    </row>
    <row r="280" customFormat="false" ht="15" hidden="false" customHeight="false" outlineLevel="0" collapsed="false">
      <c r="A280" s="1" t="s">
        <v>383</v>
      </c>
      <c r="B280" s="1" t="s">
        <v>86</v>
      </c>
      <c r="C280" s="1" t="s">
        <v>92</v>
      </c>
      <c r="D280" s="1" t="s">
        <v>88</v>
      </c>
      <c r="E280" s="1" t="s">
        <v>89</v>
      </c>
      <c r="F280" s="1" t="s">
        <v>90</v>
      </c>
      <c r="G280" s="1" t="n">
        <v>13.9</v>
      </c>
      <c r="H280" s="1" t="n">
        <v>3</v>
      </c>
      <c r="I280" s="1" t="n">
        <v>3</v>
      </c>
      <c r="K280" s="17" t="n">
        <v>416.4</v>
      </c>
      <c r="L280" s="1" t="n">
        <v>5</v>
      </c>
      <c r="M280" s="18" t="n">
        <f aca="false">IF(I280&lt;=H280,1,0)</f>
        <v>1</v>
      </c>
      <c r="N280" s="1" t="n">
        <f aca="false">MAX(I280-H280,0)</f>
        <v>0</v>
      </c>
    </row>
    <row r="281" customFormat="false" ht="15" hidden="false" customHeight="false" outlineLevel="0" collapsed="false">
      <c r="A281" s="1" t="s">
        <v>384</v>
      </c>
      <c r="B281" s="1" t="s">
        <v>86</v>
      </c>
      <c r="C281" s="1" t="s">
        <v>92</v>
      </c>
      <c r="D281" s="1" t="s">
        <v>88</v>
      </c>
      <c r="E281" s="1" t="s">
        <v>97</v>
      </c>
      <c r="F281" s="1" t="s">
        <v>90</v>
      </c>
      <c r="G281" s="1" t="n">
        <v>38.4</v>
      </c>
      <c r="H281" s="1" t="n">
        <v>3</v>
      </c>
      <c r="I281" s="1" t="n">
        <v>3</v>
      </c>
      <c r="K281" s="17" t="n">
        <v>316.51</v>
      </c>
      <c r="L281" s="1" t="n">
        <v>5</v>
      </c>
      <c r="M281" s="18" t="n">
        <f aca="false">IF(I281&lt;=H281,1,0)</f>
        <v>1</v>
      </c>
      <c r="N281" s="1" t="n">
        <f aca="false">MAX(I281-H281,0)</f>
        <v>0</v>
      </c>
    </row>
    <row r="282" customFormat="false" ht="15" hidden="false" customHeight="false" outlineLevel="0" collapsed="false">
      <c r="A282" s="1" t="s">
        <v>385</v>
      </c>
      <c r="B282" s="1" t="s">
        <v>86</v>
      </c>
      <c r="C282" s="1" t="s">
        <v>92</v>
      </c>
      <c r="D282" s="1" t="s">
        <v>88</v>
      </c>
      <c r="E282" s="1" t="s">
        <v>89</v>
      </c>
      <c r="F282" s="1" t="s">
        <v>90</v>
      </c>
      <c r="G282" s="1" t="n">
        <v>14.7</v>
      </c>
      <c r="H282" s="1" t="n">
        <v>3</v>
      </c>
      <c r="I282" s="1" t="n">
        <v>3</v>
      </c>
      <c r="K282" s="17" t="n">
        <v>392.32</v>
      </c>
      <c r="L282" s="1" t="n">
        <v>3</v>
      </c>
      <c r="M282" s="18" t="n">
        <f aca="false">IF(I282&lt;=H282,1,0)</f>
        <v>1</v>
      </c>
      <c r="N282" s="1" t="n">
        <f aca="false">MAX(I282-H282,0)</f>
        <v>0</v>
      </c>
    </row>
    <row r="283" customFormat="false" ht="15" hidden="false" customHeight="false" outlineLevel="0" collapsed="false">
      <c r="A283" s="1" t="s">
        <v>386</v>
      </c>
      <c r="B283" s="1" t="s">
        <v>86</v>
      </c>
      <c r="C283" s="1" t="s">
        <v>105</v>
      </c>
      <c r="D283" s="1" t="s">
        <v>93</v>
      </c>
      <c r="E283" s="1" t="s">
        <v>97</v>
      </c>
      <c r="F283" s="1" t="s">
        <v>90</v>
      </c>
      <c r="G283" s="1" t="n">
        <v>15.4</v>
      </c>
      <c r="H283" s="1" t="n">
        <v>2</v>
      </c>
      <c r="I283" s="1" t="n">
        <v>2</v>
      </c>
      <c r="K283" s="17" t="n">
        <v>282.99</v>
      </c>
      <c r="L283" s="1" t="n">
        <v>4</v>
      </c>
      <c r="M283" s="18" t="n">
        <f aca="false">IF(I283&lt;=H283,1,0)</f>
        <v>1</v>
      </c>
      <c r="N283" s="1" t="n">
        <f aca="false">MAX(I283-H283,0)</f>
        <v>0</v>
      </c>
    </row>
    <row r="284" customFormat="false" ht="15" hidden="false" customHeight="false" outlineLevel="0" collapsed="false">
      <c r="A284" s="1" t="s">
        <v>387</v>
      </c>
      <c r="B284" s="1" t="s">
        <v>86</v>
      </c>
      <c r="C284" s="1" t="s">
        <v>92</v>
      </c>
      <c r="D284" s="1" t="s">
        <v>88</v>
      </c>
      <c r="E284" s="1" t="s">
        <v>97</v>
      </c>
      <c r="F284" s="1" t="s">
        <v>90</v>
      </c>
      <c r="G284" s="1" t="n">
        <v>7.4</v>
      </c>
      <c r="H284" s="1" t="n">
        <v>3</v>
      </c>
      <c r="I284" s="1" t="n">
        <v>3</v>
      </c>
      <c r="K284" s="17" t="n">
        <v>396.53</v>
      </c>
      <c r="L284" s="1" t="n">
        <v>4</v>
      </c>
      <c r="M284" s="18" t="n">
        <f aca="false">IF(I284&lt;=H284,1,0)</f>
        <v>1</v>
      </c>
      <c r="N284" s="1" t="n">
        <f aca="false">MAX(I284-H284,0)</f>
        <v>0</v>
      </c>
    </row>
    <row r="285" customFormat="false" ht="15" hidden="false" customHeight="false" outlineLevel="0" collapsed="false">
      <c r="A285" s="1" t="s">
        <v>388</v>
      </c>
      <c r="B285" s="1" t="s">
        <v>86</v>
      </c>
      <c r="C285" s="1" t="s">
        <v>92</v>
      </c>
      <c r="D285" s="1" t="s">
        <v>110</v>
      </c>
      <c r="E285" s="1" t="s">
        <v>103</v>
      </c>
      <c r="F285" s="1" t="s">
        <v>90</v>
      </c>
      <c r="G285" s="1" t="n">
        <v>11.1</v>
      </c>
      <c r="H285" s="1" t="n">
        <v>2</v>
      </c>
      <c r="I285" s="1" t="n">
        <v>2</v>
      </c>
      <c r="K285" s="17" t="n">
        <v>1270.22</v>
      </c>
      <c r="L285" s="1" t="n">
        <v>5</v>
      </c>
      <c r="M285" s="18" t="n">
        <f aca="false">IF(I285&lt;=H285,1,0)</f>
        <v>1</v>
      </c>
      <c r="N285" s="1" t="n">
        <f aca="false">MAX(I285-H285,0)</f>
        <v>0</v>
      </c>
    </row>
    <row r="286" customFormat="false" ht="15" hidden="false" customHeight="false" outlineLevel="0" collapsed="false">
      <c r="A286" s="1" t="s">
        <v>389</v>
      </c>
      <c r="B286" s="1" t="s">
        <v>86</v>
      </c>
      <c r="C286" s="1" t="s">
        <v>105</v>
      </c>
      <c r="D286" s="1" t="s">
        <v>110</v>
      </c>
      <c r="E286" s="1" t="s">
        <v>89</v>
      </c>
      <c r="F286" s="1" t="s">
        <v>116</v>
      </c>
      <c r="G286" s="1" t="n">
        <v>0</v>
      </c>
      <c r="H286" s="1" t="n">
        <v>2</v>
      </c>
      <c r="I286" s="1" t="n">
        <v>2</v>
      </c>
      <c r="K286" s="17" t="n">
        <v>749.13</v>
      </c>
      <c r="L286" s="1" t="n">
        <v>4</v>
      </c>
      <c r="M286" s="18" t="n">
        <f aca="false">IF(I286&lt;=H286,1,0)</f>
        <v>1</v>
      </c>
      <c r="N286" s="1" t="n">
        <f aca="false">MAX(I286-H286,0)</f>
        <v>0</v>
      </c>
    </row>
    <row r="287" customFormat="false" ht="15" hidden="false" customHeight="false" outlineLevel="0" collapsed="false">
      <c r="A287" s="1" t="s">
        <v>390</v>
      </c>
      <c r="B287" s="1" t="s">
        <v>86</v>
      </c>
      <c r="C287" s="1" t="s">
        <v>92</v>
      </c>
      <c r="D287" s="1" t="s">
        <v>96</v>
      </c>
      <c r="E287" s="1" t="s">
        <v>89</v>
      </c>
      <c r="F287" s="1" t="s">
        <v>90</v>
      </c>
      <c r="G287" s="1" t="n">
        <v>19</v>
      </c>
      <c r="H287" s="1" t="n">
        <v>5</v>
      </c>
      <c r="I287" s="1" t="n">
        <v>5</v>
      </c>
      <c r="K287" s="17" t="n">
        <v>218.35</v>
      </c>
      <c r="L287" s="1" t="n">
        <v>5</v>
      </c>
      <c r="M287" s="18" t="n">
        <f aca="false">IF(I287&lt;=H287,1,0)</f>
        <v>1</v>
      </c>
      <c r="N287" s="1" t="n">
        <f aca="false">MAX(I287-H287,0)</f>
        <v>0</v>
      </c>
    </row>
    <row r="288" customFormat="false" ht="15" hidden="false" customHeight="false" outlineLevel="0" collapsed="false">
      <c r="A288" s="1" t="s">
        <v>391</v>
      </c>
      <c r="B288" s="1" t="s">
        <v>86</v>
      </c>
      <c r="C288" s="1" t="s">
        <v>92</v>
      </c>
      <c r="D288" s="1" t="s">
        <v>88</v>
      </c>
      <c r="E288" s="1" t="s">
        <v>89</v>
      </c>
      <c r="F288" s="1" t="s">
        <v>90</v>
      </c>
      <c r="G288" s="1" t="n">
        <v>21.9</v>
      </c>
      <c r="H288" s="1" t="n">
        <v>3</v>
      </c>
      <c r="I288" s="1" t="n">
        <v>3</v>
      </c>
      <c r="K288" s="17" t="n">
        <v>395.77</v>
      </c>
      <c r="L288" s="1" t="n">
        <v>5</v>
      </c>
      <c r="M288" s="18" t="n">
        <f aca="false">IF(I288&lt;=H288,1,0)</f>
        <v>1</v>
      </c>
      <c r="N288" s="1" t="n">
        <f aca="false">MAX(I288-H288,0)</f>
        <v>0</v>
      </c>
    </row>
    <row r="289" customFormat="false" ht="15" hidden="false" customHeight="false" outlineLevel="0" collapsed="false">
      <c r="A289" s="1" t="s">
        <v>392</v>
      </c>
      <c r="B289" s="1" t="s">
        <v>86</v>
      </c>
      <c r="C289" s="1" t="s">
        <v>145</v>
      </c>
      <c r="D289" s="1" t="s">
        <v>88</v>
      </c>
      <c r="E289" s="1" t="s">
        <v>97</v>
      </c>
      <c r="F289" s="1" t="s">
        <v>116</v>
      </c>
      <c r="G289" s="1" t="n">
        <v>0</v>
      </c>
      <c r="H289" s="1" t="n">
        <v>2</v>
      </c>
      <c r="I289" s="1" t="n">
        <v>2</v>
      </c>
      <c r="K289" s="17" t="n">
        <v>413.51</v>
      </c>
      <c r="L289" s="1" t="n">
        <v>4</v>
      </c>
      <c r="M289" s="18" t="n">
        <f aca="false">IF(I289&lt;=H289,1,0)</f>
        <v>1</v>
      </c>
      <c r="N289" s="1" t="n">
        <f aca="false">MAX(I289-H289,0)</f>
        <v>0</v>
      </c>
    </row>
    <row r="290" customFormat="false" ht="15" hidden="false" customHeight="false" outlineLevel="0" collapsed="false">
      <c r="A290" s="1" t="s">
        <v>393</v>
      </c>
      <c r="B290" s="1" t="s">
        <v>86</v>
      </c>
      <c r="C290" s="1" t="s">
        <v>95</v>
      </c>
      <c r="D290" s="1" t="s">
        <v>93</v>
      </c>
      <c r="E290" s="1" t="s">
        <v>97</v>
      </c>
      <c r="F290" s="1" t="s">
        <v>90</v>
      </c>
      <c r="G290" s="1" t="n">
        <v>13.6</v>
      </c>
      <c r="H290" s="1" t="n">
        <v>2</v>
      </c>
      <c r="I290" s="1" t="n">
        <v>2</v>
      </c>
      <c r="K290" s="17" t="n">
        <v>437.11</v>
      </c>
      <c r="L290" s="1" t="n">
        <v>4</v>
      </c>
      <c r="M290" s="18" t="n">
        <f aca="false">IF(I290&lt;=H290,1,0)</f>
        <v>1</v>
      </c>
      <c r="N290" s="1" t="n">
        <f aca="false">MAX(I290-H290,0)</f>
        <v>0</v>
      </c>
    </row>
    <row r="291" customFormat="false" ht="15" hidden="false" customHeight="false" outlineLevel="0" collapsed="false">
      <c r="A291" s="1" t="s">
        <v>394</v>
      </c>
      <c r="B291" s="1" t="s">
        <v>86</v>
      </c>
      <c r="C291" s="1" t="s">
        <v>87</v>
      </c>
      <c r="D291" s="1" t="s">
        <v>88</v>
      </c>
      <c r="E291" s="1" t="s">
        <v>97</v>
      </c>
      <c r="F291" s="1" t="s">
        <v>116</v>
      </c>
      <c r="G291" s="1" t="n">
        <v>0</v>
      </c>
      <c r="H291" s="1" t="n">
        <v>2</v>
      </c>
      <c r="I291" s="1" t="n">
        <v>2</v>
      </c>
      <c r="K291" s="17" t="n">
        <v>196.66</v>
      </c>
      <c r="L291" s="1" t="n">
        <v>5</v>
      </c>
      <c r="M291" s="18" t="n">
        <f aca="false">IF(I291&lt;=H291,1,0)</f>
        <v>1</v>
      </c>
      <c r="N291" s="1" t="n">
        <f aca="false">MAX(I291-H291,0)</f>
        <v>0</v>
      </c>
    </row>
    <row r="292" customFormat="false" ht="15" hidden="false" customHeight="false" outlineLevel="0" collapsed="false">
      <c r="A292" s="1" t="s">
        <v>395</v>
      </c>
      <c r="B292" s="1" t="s">
        <v>86</v>
      </c>
      <c r="C292" s="1" t="s">
        <v>92</v>
      </c>
      <c r="D292" s="1" t="s">
        <v>88</v>
      </c>
      <c r="E292" s="1" t="s">
        <v>97</v>
      </c>
      <c r="F292" s="1" t="s">
        <v>90</v>
      </c>
      <c r="G292" s="1" t="n">
        <v>16.8</v>
      </c>
      <c r="H292" s="1" t="n">
        <v>3</v>
      </c>
      <c r="I292" s="1" t="n">
        <v>3</v>
      </c>
      <c r="K292" s="17" t="n">
        <v>424.49</v>
      </c>
      <c r="L292" s="1" t="n">
        <v>5</v>
      </c>
      <c r="M292" s="18" t="n">
        <f aca="false">IF(I292&lt;=H292,1,0)</f>
        <v>1</v>
      </c>
      <c r="N292" s="1" t="n">
        <f aca="false">MAX(I292-H292,0)</f>
        <v>0</v>
      </c>
    </row>
    <row r="293" customFormat="false" ht="15" hidden="false" customHeight="false" outlineLevel="0" collapsed="false">
      <c r="A293" s="1" t="s">
        <v>396</v>
      </c>
      <c r="B293" s="1" t="s">
        <v>86</v>
      </c>
      <c r="C293" s="1" t="s">
        <v>92</v>
      </c>
      <c r="D293" s="1" t="s">
        <v>110</v>
      </c>
      <c r="E293" s="1" t="s">
        <v>89</v>
      </c>
      <c r="F293" s="1" t="s">
        <v>90</v>
      </c>
      <c r="G293" s="1" t="n">
        <v>17.6</v>
      </c>
      <c r="H293" s="1" t="n">
        <v>2</v>
      </c>
      <c r="I293" s="1" t="n">
        <v>2</v>
      </c>
      <c r="K293" s="17" t="n">
        <v>750.3</v>
      </c>
      <c r="L293" s="1" t="n">
        <v>5</v>
      </c>
      <c r="M293" s="18" t="n">
        <f aca="false">IF(I293&lt;=H293,1,0)</f>
        <v>1</v>
      </c>
      <c r="N293" s="1" t="n">
        <f aca="false">MAX(I293-H293,0)</f>
        <v>0</v>
      </c>
    </row>
    <row r="294" customFormat="false" ht="15" hidden="false" customHeight="false" outlineLevel="0" collapsed="false">
      <c r="A294" s="1" t="s">
        <v>397</v>
      </c>
      <c r="B294" s="1" t="s">
        <v>86</v>
      </c>
      <c r="C294" s="1" t="s">
        <v>145</v>
      </c>
      <c r="D294" s="1" t="s">
        <v>96</v>
      </c>
      <c r="E294" s="1" t="s">
        <v>97</v>
      </c>
      <c r="F294" s="1" t="s">
        <v>90</v>
      </c>
      <c r="G294" s="1" t="n">
        <v>20.1</v>
      </c>
      <c r="H294" s="1" t="n">
        <v>5</v>
      </c>
      <c r="I294" s="1" t="n">
        <v>5</v>
      </c>
      <c r="K294" s="17" t="n">
        <v>508.62</v>
      </c>
      <c r="L294" s="1" t="n">
        <v>4</v>
      </c>
      <c r="M294" s="18" t="n">
        <f aca="false">IF(I294&lt;=H294,1,0)</f>
        <v>1</v>
      </c>
      <c r="N294" s="1" t="n">
        <f aca="false">MAX(I294-H294,0)</f>
        <v>0</v>
      </c>
    </row>
    <row r="295" customFormat="false" ht="15" hidden="false" customHeight="false" outlineLevel="0" collapsed="false">
      <c r="A295" s="1" t="s">
        <v>398</v>
      </c>
      <c r="B295" s="1" t="s">
        <v>86</v>
      </c>
      <c r="C295" s="1" t="s">
        <v>105</v>
      </c>
      <c r="D295" s="1" t="s">
        <v>88</v>
      </c>
      <c r="E295" s="1" t="s">
        <v>89</v>
      </c>
      <c r="F295" s="1" t="s">
        <v>90</v>
      </c>
      <c r="G295" s="1" t="n">
        <v>20.4</v>
      </c>
      <c r="H295" s="1" t="n">
        <v>3</v>
      </c>
      <c r="I295" s="1" t="n">
        <v>3</v>
      </c>
      <c r="K295" s="17" t="n">
        <v>288.09</v>
      </c>
      <c r="L295" s="1" t="n">
        <v>5</v>
      </c>
      <c r="M295" s="18" t="n">
        <f aca="false">IF(I295&lt;=H295,1,0)</f>
        <v>1</v>
      </c>
      <c r="N295" s="1" t="n">
        <f aca="false">MAX(I295-H295,0)</f>
        <v>0</v>
      </c>
    </row>
    <row r="296" customFormat="false" ht="15" hidden="false" customHeight="false" outlineLevel="0" collapsed="false">
      <c r="A296" s="1" t="s">
        <v>399</v>
      </c>
      <c r="B296" s="1" t="s">
        <v>86</v>
      </c>
      <c r="C296" s="1" t="s">
        <v>92</v>
      </c>
      <c r="D296" s="1" t="s">
        <v>88</v>
      </c>
      <c r="E296" s="1" t="s">
        <v>97</v>
      </c>
      <c r="F296" s="1" t="s">
        <v>116</v>
      </c>
      <c r="G296" s="1" t="n">
        <v>0</v>
      </c>
      <c r="H296" s="1" t="n">
        <v>3</v>
      </c>
      <c r="I296" s="1" t="n">
        <v>3</v>
      </c>
      <c r="K296" s="17" t="n">
        <v>260.68</v>
      </c>
      <c r="L296" s="1" t="n">
        <v>4</v>
      </c>
      <c r="M296" s="18" t="n">
        <f aca="false">IF(I296&lt;=H296,1,0)</f>
        <v>1</v>
      </c>
      <c r="N296" s="1" t="n">
        <f aca="false">MAX(I296-H296,0)</f>
        <v>0</v>
      </c>
    </row>
    <row r="297" customFormat="false" ht="15" hidden="false" customHeight="false" outlineLevel="0" collapsed="false">
      <c r="A297" s="1" t="s">
        <v>400</v>
      </c>
      <c r="B297" s="1" t="s">
        <v>86</v>
      </c>
      <c r="C297" s="1" t="s">
        <v>100</v>
      </c>
      <c r="D297" s="1" t="s">
        <v>88</v>
      </c>
      <c r="E297" s="1" t="s">
        <v>97</v>
      </c>
      <c r="F297" s="1" t="s">
        <v>116</v>
      </c>
      <c r="G297" s="1" t="n">
        <v>0</v>
      </c>
      <c r="H297" s="1" t="n">
        <v>3</v>
      </c>
      <c r="I297" s="1" t="n">
        <v>3</v>
      </c>
      <c r="K297" s="17" t="n">
        <v>481.92</v>
      </c>
      <c r="L297" s="1" t="n">
        <v>4</v>
      </c>
      <c r="M297" s="18" t="n">
        <f aca="false">IF(I297&lt;=H297,1,0)</f>
        <v>1</v>
      </c>
      <c r="N297" s="1" t="n">
        <f aca="false">MAX(I297-H297,0)</f>
        <v>0</v>
      </c>
    </row>
    <row r="298" customFormat="false" ht="15" hidden="false" customHeight="false" outlineLevel="0" collapsed="false">
      <c r="A298" s="1" t="s">
        <v>401</v>
      </c>
      <c r="B298" s="1" t="s">
        <v>86</v>
      </c>
      <c r="C298" s="1" t="s">
        <v>92</v>
      </c>
      <c r="D298" s="1" t="s">
        <v>88</v>
      </c>
      <c r="E298" s="1" t="s">
        <v>89</v>
      </c>
      <c r="F298" s="1" t="s">
        <v>90</v>
      </c>
      <c r="G298" s="1" t="n">
        <v>16.7</v>
      </c>
      <c r="H298" s="1" t="n">
        <v>3</v>
      </c>
      <c r="I298" s="1" t="n">
        <v>4</v>
      </c>
      <c r="J298" s="1" t="s">
        <v>117</v>
      </c>
      <c r="K298" s="17" t="n">
        <v>834.13</v>
      </c>
      <c r="L298" s="1" t="n">
        <v>2</v>
      </c>
      <c r="M298" s="18" t="n">
        <f aca="false">IF(I298&lt;=H298,1,0)</f>
        <v>0</v>
      </c>
      <c r="N298" s="1" t="n">
        <f aca="false">MAX(I298-H298,0)</f>
        <v>1</v>
      </c>
    </row>
    <row r="299" customFormat="false" ht="15" hidden="false" customHeight="false" outlineLevel="0" collapsed="false">
      <c r="A299" s="1" t="s">
        <v>402</v>
      </c>
      <c r="B299" s="1" t="s">
        <v>86</v>
      </c>
      <c r="C299" s="1" t="s">
        <v>105</v>
      </c>
      <c r="D299" s="1" t="s">
        <v>88</v>
      </c>
      <c r="E299" s="1" t="s">
        <v>97</v>
      </c>
      <c r="F299" s="1" t="s">
        <v>90</v>
      </c>
      <c r="G299" s="1" t="n">
        <v>5.3</v>
      </c>
      <c r="H299" s="1" t="n">
        <v>3</v>
      </c>
      <c r="I299" s="1" t="n">
        <v>3</v>
      </c>
      <c r="K299" s="17" t="n">
        <v>313.38</v>
      </c>
      <c r="L299" s="1" t="n">
        <v>5</v>
      </c>
      <c r="M299" s="18" t="n">
        <f aca="false">IF(I299&lt;=H299,1,0)</f>
        <v>1</v>
      </c>
      <c r="N299" s="1" t="n">
        <f aca="false">MAX(I299-H299,0)</f>
        <v>0</v>
      </c>
    </row>
    <row r="300" customFormat="false" ht="15" hidden="false" customHeight="false" outlineLevel="0" collapsed="false">
      <c r="A300" s="1" t="s">
        <v>403</v>
      </c>
      <c r="B300" s="1" t="s">
        <v>86</v>
      </c>
      <c r="C300" s="1" t="s">
        <v>105</v>
      </c>
      <c r="D300" s="1" t="s">
        <v>96</v>
      </c>
      <c r="E300" s="1" t="s">
        <v>89</v>
      </c>
      <c r="F300" s="1" t="s">
        <v>90</v>
      </c>
      <c r="G300" s="1" t="n">
        <v>19.9</v>
      </c>
      <c r="H300" s="1" t="n">
        <v>5</v>
      </c>
      <c r="I300" s="1" t="n">
        <v>5</v>
      </c>
      <c r="K300" s="17" t="n">
        <v>229.14</v>
      </c>
      <c r="L300" s="1" t="n">
        <v>5</v>
      </c>
      <c r="M300" s="18" t="n">
        <f aca="false">IF(I300&lt;=H300,1,0)</f>
        <v>1</v>
      </c>
      <c r="N300" s="1" t="n">
        <f aca="false">MAX(I300-H300,0)</f>
        <v>0</v>
      </c>
    </row>
    <row r="301" customFormat="false" ht="15" hidden="false" customHeight="false" outlineLevel="0" collapsed="false">
      <c r="A301" s="1" t="s">
        <v>404</v>
      </c>
      <c r="B301" s="1" t="s">
        <v>86</v>
      </c>
      <c r="C301" s="1" t="s">
        <v>92</v>
      </c>
      <c r="D301" s="1" t="s">
        <v>110</v>
      </c>
      <c r="E301" s="1" t="s">
        <v>101</v>
      </c>
      <c r="F301" s="1" t="s">
        <v>90</v>
      </c>
      <c r="G301" s="1" t="n">
        <v>10.9</v>
      </c>
      <c r="H301" s="1" t="n">
        <v>2</v>
      </c>
      <c r="I301" s="1" t="n">
        <v>2</v>
      </c>
      <c r="K301" s="17" t="n">
        <v>713.99</v>
      </c>
      <c r="L301" s="1" t="n">
        <v>5</v>
      </c>
      <c r="M301" s="18" t="n">
        <f aca="false">IF(I301&lt;=H301,1,0)</f>
        <v>1</v>
      </c>
      <c r="N301" s="1" t="n">
        <f aca="false">MAX(I301-H301,0)</f>
        <v>0</v>
      </c>
    </row>
    <row r="302" customFormat="false" ht="15" hidden="false" customHeight="false" outlineLevel="0" collapsed="false">
      <c r="A302" s="1" t="s">
        <v>405</v>
      </c>
      <c r="B302" s="1" t="s">
        <v>86</v>
      </c>
      <c r="C302" s="1" t="s">
        <v>92</v>
      </c>
      <c r="D302" s="1" t="s">
        <v>88</v>
      </c>
      <c r="E302" s="1" t="s">
        <v>103</v>
      </c>
      <c r="F302" s="1" t="s">
        <v>90</v>
      </c>
      <c r="G302" s="1" t="n">
        <v>12</v>
      </c>
      <c r="H302" s="1" t="n">
        <v>3</v>
      </c>
      <c r="I302" s="1" t="n">
        <v>3</v>
      </c>
      <c r="K302" s="17" t="n">
        <v>404.83</v>
      </c>
      <c r="L302" s="1" t="n">
        <v>5</v>
      </c>
      <c r="M302" s="18" t="n">
        <f aca="false">IF(I302&lt;=H302,1,0)</f>
        <v>1</v>
      </c>
      <c r="N302" s="1" t="n">
        <f aca="false">MAX(I302-H302,0)</f>
        <v>0</v>
      </c>
    </row>
    <row r="303" customFormat="false" ht="15" hidden="false" customHeight="false" outlineLevel="0" collapsed="false">
      <c r="A303" s="1" t="s">
        <v>406</v>
      </c>
      <c r="B303" s="1" t="s">
        <v>86</v>
      </c>
      <c r="C303" s="1" t="s">
        <v>92</v>
      </c>
      <c r="D303" s="1" t="s">
        <v>88</v>
      </c>
      <c r="E303" s="1" t="s">
        <v>97</v>
      </c>
      <c r="F303" s="1" t="s">
        <v>90</v>
      </c>
      <c r="G303" s="1" t="n">
        <v>33.4</v>
      </c>
      <c r="H303" s="1" t="n">
        <v>3</v>
      </c>
      <c r="I303" s="1" t="n">
        <v>3</v>
      </c>
      <c r="K303" s="17" t="n">
        <v>302.5</v>
      </c>
      <c r="L303" s="1" t="n">
        <v>4</v>
      </c>
      <c r="M303" s="18" t="n">
        <f aca="false">IF(I303&lt;=H303,1,0)</f>
        <v>1</v>
      </c>
      <c r="N303" s="1" t="n">
        <f aca="false">MAX(I303-H303,0)</f>
        <v>0</v>
      </c>
    </row>
    <row r="304" customFormat="false" ht="15" hidden="false" customHeight="false" outlineLevel="0" collapsed="false">
      <c r="A304" s="1" t="s">
        <v>407</v>
      </c>
      <c r="B304" s="1" t="s">
        <v>86</v>
      </c>
      <c r="C304" s="1" t="s">
        <v>105</v>
      </c>
      <c r="D304" s="1" t="s">
        <v>88</v>
      </c>
      <c r="E304" s="1" t="s">
        <v>97</v>
      </c>
      <c r="F304" s="1" t="s">
        <v>90</v>
      </c>
      <c r="G304" s="1" t="n">
        <v>7.8</v>
      </c>
      <c r="H304" s="1" t="n">
        <v>3</v>
      </c>
      <c r="I304" s="1" t="n">
        <v>3</v>
      </c>
      <c r="K304" s="17" t="n">
        <v>467.27</v>
      </c>
      <c r="L304" s="1" t="n">
        <v>4</v>
      </c>
      <c r="M304" s="18" t="n">
        <f aca="false">IF(I304&lt;=H304,1,0)</f>
        <v>1</v>
      </c>
      <c r="N304" s="1" t="n">
        <f aca="false">MAX(I304-H304,0)</f>
        <v>0</v>
      </c>
    </row>
    <row r="305" customFormat="false" ht="15" hidden="false" customHeight="false" outlineLevel="0" collapsed="false">
      <c r="A305" s="1" t="s">
        <v>408</v>
      </c>
      <c r="B305" s="1" t="s">
        <v>86</v>
      </c>
      <c r="C305" s="1" t="s">
        <v>92</v>
      </c>
      <c r="D305" s="1" t="s">
        <v>110</v>
      </c>
      <c r="E305" s="1" t="s">
        <v>89</v>
      </c>
      <c r="F305" s="1" t="s">
        <v>116</v>
      </c>
      <c r="G305" s="1" t="n">
        <v>0</v>
      </c>
      <c r="H305" s="1" t="n">
        <v>2</v>
      </c>
      <c r="I305" s="1" t="n">
        <v>1</v>
      </c>
      <c r="K305" s="17" t="n">
        <v>689.19</v>
      </c>
      <c r="L305" s="1" t="n">
        <v>5</v>
      </c>
      <c r="M305" s="18" t="n">
        <f aca="false">IF(I305&lt;=H305,1,0)</f>
        <v>1</v>
      </c>
      <c r="N305" s="1" t="n">
        <f aca="false">MAX(I305-H305,0)</f>
        <v>0</v>
      </c>
    </row>
    <row r="306" customFormat="false" ht="15" hidden="false" customHeight="false" outlineLevel="0" collapsed="false">
      <c r="A306" s="1" t="s">
        <v>409</v>
      </c>
      <c r="B306" s="1" t="s">
        <v>86</v>
      </c>
      <c r="C306" s="1" t="s">
        <v>105</v>
      </c>
      <c r="D306" s="1" t="s">
        <v>110</v>
      </c>
      <c r="E306" s="1" t="s">
        <v>97</v>
      </c>
      <c r="F306" s="1" t="s">
        <v>90</v>
      </c>
      <c r="G306" s="1" t="n">
        <v>12.2</v>
      </c>
      <c r="H306" s="1" t="n">
        <v>2</v>
      </c>
      <c r="I306" s="1" t="n">
        <v>2</v>
      </c>
      <c r="K306" s="17" t="n">
        <v>620.22</v>
      </c>
      <c r="L306" s="1" t="n">
        <v>5</v>
      </c>
      <c r="M306" s="18" t="n">
        <f aca="false">IF(I306&lt;=H306,1,0)</f>
        <v>1</v>
      </c>
      <c r="N306" s="1" t="n">
        <f aca="false">MAX(I306-H306,0)</f>
        <v>0</v>
      </c>
    </row>
    <row r="307" customFormat="false" ht="15" hidden="false" customHeight="false" outlineLevel="0" collapsed="false">
      <c r="A307" s="1" t="s">
        <v>410</v>
      </c>
      <c r="B307" s="1" t="s">
        <v>86</v>
      </c>
      <c r="C307" s="1" t="s">
        <v>105</v>
      </c>
      <c r="D307" s="1" t="s">
        <v>96</v>
      </c>
      <c r="E307" s="1" t="s">
        <v>103</v>
      </c>
      <c r="F307" s="1" t="s">
        <v>116</v>
      </c>
      <c r="G307" s="1" t="n">
        <v>0</v>
      </c>
      <c r="H307" s="1" t="n">
        <v>4</v>
      </c>
      <c r="I307" s="1" t="n">
        <v>4</v>
      </c>
      <c r="K307" s="17" t="n">
        <v>410.76</v>
      </c>
      <c r="L307" s="1" t="n">
        <v>5</v>
      </c>
      <c r="M307" s="18" t="n">
        <f aca="false">IF(I307&lt;=H307,1,0)</f>
        <v>1</v>
      </c>
      <c r="N307" s="1" t="n">
        <f aca="false">MAX(I307-H307,0)</f>
        <v>0</v>
      </c>
    </row>
    <row r="308" customFormat="false" ht="15" hidden="false" customHeight="false" outlineLevel="0" collapsed="false">
      <c r="A308" s="1" t="s">
        <v>411</v>
      </c>
      <c r="B308" s="1" t="s">
        <v>86</v>
      </c>
      <c r="C308" s="1" t="s">
        <v>95</v>
      </c>
      <c r="D308" s="1" t="s">
        <v>96</v>
      </c>
      <c r="E308" s="1" t="s">
        <v>89</v>
      </c>
      <c r="F308" s="1" t="s">
        <v>90</v>
      </c>
      <c r="G308" s="1" t="n">
        <v>21.7</v>
      </c>
      <c r="H308" s="1" t="n">
        <v>5</v>
      </c>
      <c r="I308" s="1" t="n">
        <v>5</v>
      </c>
      <c r="K308" s="17" t="n">
        <v>479.94</v>
      </c>
      <c r="L308" s="1" t="n">
        <v>5</v>
      </c>
      <c r="M308" s="18" t="n">
        <f aca="false">IF(I308&lt;=H308,1,0)</f>
        <v>1</v>
      </c>
      <c r="N308" s="1" t="n">
        <f aca="false">MAX(I308-H308,0)</f>
        <v>0</v>
      </c>
    </row>
    <row r="309" customFormat="false" ht="15" hidden="false" customHeight="false" outlineLevel="0" collapsed="false">
      <c r="A309" s="1" t="s">
        <v>412</v>
      </c>
      <c r="B309" s="1" t="s">
        <v>86</v>
      </c>
      <c r="C309" s="1" t="s">
        <v>105</v>
      </c>
      <c r="D309" s="1" t="s">
        <v>88</v>
      </c>
      <c r="E309" s="1" t="s">
        <v>89</v>
      </c>
      <c r="F309" s="1" t="s">
        <v>90</v>
      </c>
      <c r="G309" s="1" t="n">
        <v>21.1</v>
      </c>
      <c r="H309" s="1" t="n">
        <v>3</v>
      </c>
      <c r="I309" s="1" t="n">
        <v>3</v>
      </c>
      <c r="K309" s="17" t="n">
        <v>215.28</v>
      </c>
      <c r="L309" s="1" t="n">
        <v>5</v>
      </c>
      <c r="M309" s="18" t="n">
        <f aca="false">IF(I309&lt;=H309,1,0)</f>
        <v>1</v>
      </c>
      <c r="N309" s="1" t="n">
        <f aca="false">MAX(I309-H309,0)</f>
        <v>0</v>
      </c>
    </row>
    <row r="310" customFormat="false" ht="15" hidden="false" customHeight="false" outlineLevel="0" collapsed="false">
      <c r="A310" s="1" t="s">
        <v>413</v>
      </c>
      <c r="B310" s="1" t="s">
        <v>86</v>
      </c>
      <c r="C310" s="1" t="s">
        <v>95</v>
      </c>
      <c r="D310" s="1" t="s">
        <v>110</v>
      </c>
      <c r="E310" s="1" t="s">
        <v>97</v>
      </c>
      <c r="F310" s="1" t="s">
        <v>90</v>
      </c>
      <c r="G310" s="1" t="n">
        <v>26.1</v>
      </c>
      <c r="H310" s="1" t="n">
        <v>2</v>
      </c>
      <c r="I310" s="1" t="n">
        <v>2</v>
      </c>
      <c r="K310" s="17" t="n">
        <v>1192.85</v>
      </c>
      <c r="L310" s="1" t="n">
        <v>5</v>
      </c>
      <c r="M310" s="18" t="n">
        <f aca="false">IF(I310&lt;=H310,1,0)</f>
        <v>1</v>
      </c>
      <c r="N310" s="1" t="n">
        <f aca="false">MAX(I310-H310,0)</f>
        <v>0</v>
      </c>
    </row>
    <row r="311" customFormat="false" ht="15" hidden="false" customHeight="false" outlineLevel="0" collapsed="false">
      <c r="A311" s="1" t="s">
        <v>414</v>
      </c>
      <c r="B311" s="1" t="s">
        <v>86</v>
      </c>
      <c r="C311" s="1" t="s">
        <v>92</v>
      </c>
      <c r="D311" s="1" t="s">
        <v>93</v>
      </c>
      <c r="E311" s="1" t="s">
        <v>89</v>
      </c>
      <c r="F311" s="1" t="s">
        <v>90</v>
      </c>
      <c r="G311" s="1" t="n">
        <v>13.6</v>
      </c>
      <c r="H311" s="1" t="n">
        <v>2</v>
      </c>
      <c r="I311" s="1" t="n">
        <v>3</v>
      </c>
      <c r="J311" s="1" t="s">
        <v>208</v>
      </c>
      <c r="K311" s="17" t="n">
        <v>260.48</v>
      </c>
      <c r="L311" s="1" t="n">
        <v>3</v>
      </c>
      <c r="M311" s="18" t="n">
        <f aca="false">IF(I311&lt;=H311,1,0)</f>
        <v>0</v>
      </c>
      <c r="N311" s="1" t="n">
        <f aca="false">MAX(I311-H311,0)</f>
        <v>1</v>
      </c>
    </row>
    <row r="312" customFormat="false" ht="15" hidden="false" customHeight="false" outlineLevel="0" collapsed="false">
      <c r="A312" s="1" t="s">
        <v>415</v>
      </c>
      <c r="B312" s="1" t="s">
        <v>86</v>
      </c>
      <c r="C312" s="1" t="s">
        <v>95</v>
      </c>
      <c r="D312" s="1" t="s">
        <v>88</v>
      </c>
      <c r="E312" s="1" t="s">
        <v>103</v>
      </c>
      <c r="F312" s="1" t="s">
        <v>90</v>
      </c>
      <c r="G312" s="1" t="n">
        <v>7.4</v>
      </c>
      <c r="H312" s="1" t="n">
        <v>3</v>
      </c>
      <c r="I312" s="1" t="n">
        <v>2</v>
      </c>
      <c r="K312" s="17" t="n">
        <v>568.97</v>
      </c>
      <c r="L312" s="1" t="n">
        <v>5</v>
      </c>
      <c r="M312" s="18" t="n">
        <f aca="false">IF(I312&lt;=H312,1,0)</f>
        <v>1</v>
      </c>
      <c r="N312" s="1" t="n">
        <f aca="false">MAX(I312-H312,0)</f>
        <v>0</v>
      </c>
    </row>
    <row r="313" customFormat="false" ht="15" hidden="false" customHeight="false" outlineLevel="0" collapsed="false">
      <c r="A313" s="1" t="s">
        <v>416</v>
      </c>
      <c r="B313" s="1" t="s">
        <v>86</v>
      </c>
      <c r="C313" s="1" t="s">
        <v>95</v>
      </c>
      <c r="D313" s="1" t="s">
        <v>93</v>
      </c>
      <c r="E313" s="1" t="s">
        <v>97</v>
      </c>
      <c r="F313" s="1" t="s">
        <v>90</v>
      </c>
      <c r="G313" s="1" t="n">
        <v>19</v>
      </c>
      <c r="H313" s="1" t="n">
        <v>2</v>
      </c>
      <c r="I313" s="1" t="n">
        <v>2</v>
      </c>
      <c r="K313" s="17" t="n">
        <v>259.86</v>
      </c>
      <c r="L313" s="1" t="n">
        <v>5</v>
      </c>
      <c r="M313" s="18" t="n">
        <f aca="false">IF(I313&lt;=H313,1,0)</f>
        <v>1</v>
      </c>
      <c r="N313" s="1" t="n">
        <f aca="false">MAX(I313-H313,0)</f>
        <v>0</v>
      </c>
    </row>
    <row r="314" customFormat="false" ht="15" hidden="false" customHeight="false" outlineLevel="0" collapsed="false">
      <c r="A314" s="1" t="s">
        <v>417</v>
      </c>
      <c r="B314" s="1" t="s">
        <v>86</v>
      </c>
      <c r="C314" s="1" t="s">
        <v>92</v>
      </c>
      <c r="D314" s="1" t="s">
        <v>88</v>
      </c>
      <c r="E314" s="1" t="s">
        <v>103</v>
      </c>
      <c r="F314" s="1" t="s">
        <v>90</v>
      </c>
      <c r="G314" s="1" t="n">
        <v>9.2</v>
      </c>
      <c r="H314" s="1" t="n">
        <v>3</v>
      </c>
      <c r="I314" s="1" t="n">
        <v>3</v>
      </c>
      <c r="K314" s="17" t="n">
        <v>212.84</v>
      </c>
      <c r="L314" s="1" t="n">
        <v>3</v>
      </c>
      <c r="M314" s="18" t="n">
        <f aca="false">IF(I314&lt;=H314,1,0)</f>
        <v>1</v>
      </c>
      <c r="N314" s="1" t="n">
        <f aca="false">MAX(I314-H314,0)</f>
        <v>0</v>
      </c>
    </row>
    <row r="315" customFormat="false" ht="15" hidden="false" customHeight="false" outlineLevel="0" collapsed="false">
      <c r="A315" s="1" t="s">
        <v>418</v>
      </c>
      <c r="B315" s="1" t="s">
        <v>86</v>
      </c>
      <c r="C315" s="1" t="s">
        <v>92</v>
      </c>
      <c r="D315" s="1" t="s">
        <v>93</v>
      </c>
      <c r="E315" s="1" t="s">
        <v>97</v>
      </c>
      <c r="F315" s="1" t="s">
        <v>90</v>
      </c>
      <c r="G315" s="1" t="n">
        <v>24.3</v>
      </c>
      <c r="H315" s="1" t="n">
        <v>2</v>
      </c>
      <c r="I315" s="1" t="n">
        <v>3</v>
      </c>
      <c r="J315" s="1" t="s">
        <v>117</v>
      </c>
      <c r="K315" s="17" t="n">
        <v>216.9</v>
      </c>
      <c r="L315" s="1" t="n">
        <v>4</v>
      </c>
      <c r="M315" s="18" t="n">
        <f aca="false">IF(I315&lt;=H315,1,0)</f>
        <v>0</v>
      </c>
      <c r="N315" s="1" t="n">
        <f aca="false">MAX(I315-H315,0)</f>
        <v>1</v>
      </c>
    </row>
    <row r="316" customFormat="false" ht="15" hidden="false" customHeight="false" outlineLevel="0" collapsed="false">
      <c r="A316" s="1" t="s">
        <v>419</v>
      </c>
      <c r="B316" s="1" t="s">
        <v>86</v>
      </c>
      <c r="C316" s="1" t="s">
        <v>145</v>
      </c>
      <c r="D316" s="1" t="s">
        <v>88</v>
      </c>
      <c r="E316" s="1" t="s">
        <v>89</v>
      </c>
      <c r="F316" s="1" t="s">
        <v>90</v>
      </c>
      <c r="G316" s="1" t="n">
        <v>24.8</v>
      </c>
      <c r="H316" s="1" t="n">
        <v>3</v>
      </c>
      <c r="I316" s="1" t="n">
        <v>3</v>
      </c>
      <c r="K316" s="17" t="n">
        <v>725.93</v>
      </c>
      <c r="L316" s="1" t="n">
        <v>4</v>
      </c>
      <c r="M316" s="18" t="n">
        <f aca="false">IF(I316&lt;=H316,1,0)</f>
        <v>1</v>
      </c>
      <c r="N316" s="1" t="n">
        <f aca="false">MAX(I316-H316,0)</f>
        <v>0</v>
      </c>
    </row>
    <row r="317" customFormat="false" ht="15" hidden="false" customHeight="false" outlineLevel="0" collapsed="false">
      <c r="A317" s="1" t="s">
        <v>420</v>
      </c>
      <c r="B317" s="1" t="s">
        <v>86</v>
      </c>
      <c r="C317" s="1" t="s">
        <v>92</v>
      </c>
      <c r="D317" s="1" t="s">
        <v>88</v>
      </c>
      <c r="E317" s="1" t="s">
        <v>89</v>
      </c>
      <c r="F317" s="1" t="s">
        <v>90</v>
      </c>
      <c r="G317" s="1" t="n">
        <v>22.2</v>
      </c>
      <c r="H317" s="1" t="n">
        <v>3</v>
      </c>
      <c r="I317" s="1" t="n">
        <v>3</v>
      </c>
      <c r="K317" s="17" t="n">
        <v>353.42</v>
      </c>
      <c r="L317" s="1" t="n">
        <v>5</v>
      </c>
      <c r="M317" s="18" t="n">
        <f aca="false">IF(I317&lt;=H317,1,0)</f>
        <v>1</v>
      </c>
      <c r="N317" s="1" t="n">
        <f aca="false">MAX(I317-H317,0)</f>
        <v>0</v>
      </c>
    </row>
    <row r="318" customFormat="false" ht="15" hidden="false" customHeight="false" outlineLevel="0" collapsed="false">
      <c r="A318" s="1" t="s">
        <v>421</v>
      </c>
      <c r="B318" s="1" t="s">
        <v>86</v>
      </c>
      <c r="C318" s="1" t="s">
        <v>92</v>
      </c>
      <c r="D318" s="1" t="s">
        <v>88</v>
      </c>
      <c r="E318" s="1" t="s">
        <v>103</v>
      </c>
      <c r="F318" s="1" t="s">
        <v>90</v>
      </c>
      <c r="G318" s="1" t="n">
        <v>28</v>
      </c>
      <c r="H318" s="1" t="n">
        <v>3</v>
      </c>
      <c r="I318" s="1" t="n">
        <v>2</v>
      </c>
      <c r="K318" s="17" t="n">
        <v>197.2</v>
      </c>
      <c r="L318" s="1" t="n">
        <v>5</v>
      </c>
      <c r="M318" s="18" t="n">
        <f aca="false">IF(I318&lt;=H318,1,0)</f>
        <v>1</v>
      </c>
      <c r="N318" s="1" t="n">
        <f aca="false">MAX(I318-H318,0)</f>
        <v>0</v>
      </c>
    </row>
    <row r="319" customFormat="false" ht="15" hidden="false" customHeight="false" outlineLevel="0" collapsed="false">
      <c r="A319" s="1" t="s">
        <v>422</v>
      </c>
      <c r="B319" s="1" t="s">
        <v>86</v>
      </c>
      <c r="C319" s="1" t="s">
        <v>100</v>
      </c>
      <c r="D319" s="1" t="s">
        <v>96</v>
      </c>
      <c r="E319" s="1" t="s">
        <v>103</v>
      </c>
      <c r="F319" s="1" t="s">
        <v>90</v>
      </c>
      <c r="G319" s="1" t="n">
        <v>10.1</v>
      </c>
      <c r="H319" s="1" t="n">
        <v>5</v>
      </c>
      <c r="I319" s="1" t="n">
        <v>4</v>
      </c>
      <c r="K319" s="17" t="n">
        <v>385.66</v>
      </c>
      <c r="L319" s="1" t="n">
        <v>4</v>
      </c>
      <c r="M319" s="18" t="n">
        <f aca="false">IF(I319&lt;=H319,1,0)</f>
        <v>1</v>
      </c>
      <c r="N319" s="1" t="n">
        <f aca="false">MAX(I319-H319,0)</f>
        <v>0</v>
      </c>
    </row>
    <row r="320" customFormat="false" ht="15" hidden="false" customHeight="false" outlineLevel="0" collapsed="false">
      <c r="A320" s="1" t="s">
        <v>423</v>
      </c>
      <c r="B320" s="1" t="s">
        <v>86</v>
      </c>
      <c r="C320" s="1" t="s">
        <v>105</v>
      </c>
      <c r="D320" s="1" t="s">
        <v>93</v>
      </c>
      <c r="E320" s="1" t="s">
        <v>89</v>
      </c>
      <c r="F320" s="1" t="s">
        <v>90</v>
      </c>
      <c r="G320" s="1" t="n">
        <v>18.1</v>
      </c>
      <c r="H320" s="1" t="n">
        <v>2</v>
      </c>
      <c r="I320" s="1" t="n">
        <v>2</v>
      </c>
      <c r="K320" s="17" t="n">
        <v>472.01</v>
      </c>
      <c r="L320" s="1" t="n">
        <v>5</v>
      </c>
      <c r="M320" s="18" t="n">
        <f aca="false">IF(I320&lt;=H320,1,0)</f>
        <v>1</v>
      </c>
      <c r="N320" s="1" t="n">
        <f aca="false">MAX(I320-H320,0)</f>
        <v>0</v>
      </c>
    </row>
    <row r="321" customFormat="false" ht="15" hidden="false" customHeight="false" outlineLevel="0" collapsed="false">
      <c r="A321" s="1" t="s">
        <v>424</v>
      </c>
      <c r="B321" s="1" t="s">
        <v>86</v>
      </c>
      <c r="C321" s="1" t="s">
        <v>92</v>
      </c>
      <c r="D321" s="1" t="s">
        <v>88</v>
      </c>
      <c r="E321" s="1" t="s">
        <v>97</v>
      </c>
      <c r="F321" s="1" t="s">
        <v>90</v>
      </c>
      <c r="G321" s="1" t="n">
        <v>20</v>
      </c>
      <c r="H321" s="1" t="n">
        <v>3</v>
      </c>
      <c r="I321" s="1" t="n">
        <v>6</v>
      </c>
      <c r="J321" s="1" t="s">
        <v>133</v>
      </c>
      <c r="K321" s="17" t="n">
        <v>602.39</v>
      </c>
      <c r="L321" s="1" t="n">
        <v>3</v>
      </c>
      <c r="M321" s="18" t="n">
        <f aca="false">IF(I321&lt;=H321,1,0)</f>
        <v>0</v>
      </c>
      <c r="N321" s="1" t="n">
        <f aca="false">MAX(I321-H321,0)</f>
        <v>3</v>
      </c>
    </row>
    <row r="322" customFormat="false" ht="15" hidden="false" customHeight="false" outlineLevel="0" collapsed="false">
      <c r="A322" s="1" t="s">
        <v>425</v>
      </c>
      <c r="B322" s="1" t="s">
        <v>86</v>
      </c>
      <c r="C322" s="1" t="s">
        <v>92</v>
      </c>
      <c r="D322" s="1" t="s">
        <v>88</v>
      </c>
      <c r="E322" s="1" t="s">
        <v>97</v>
      </c>
      <c r="F322" s="1" t="s">
        <v>90</v>
      </c>
      <c r="G322" s="1" t="n">
        <v>7.3</v>
      </c>
      <c r="H322" s="1" t="n">
        <v>3</v>
      </c>
      <c r="I322" s="1" t="n">
        <v>2</v>
      </c>
      <c r="K322" s="17" t="n">
        <v>342.44</v>
      </c>
      <c r="L322" s="1" t="n">
        <v>5</v>
      </c>
      <c r="M322" s="18" t="n">
        <f aca="false">IF(I322&lt;=H322,1,0)</f>
        <v>1</v>
      </c>
      <c r="N322" s="1" t="n">
        <f aca="false">MAX(I322-H322,0)</f>
        <v>0</v>
      </c>
    </row>
    <row r="323" customFormat="false" ht="15" hidden="false" customHeight="false" outlineLevel="0" collapsed="false">
      <c r="A323" s="1" t="s">
        <v>426</v>
      </c>
      <c r="B323" s="1" t="s">
        <v>86</v>
      </c>
      <c r="C323" s="1" t="s">
        <v>95</v>
      </c>
      <c r="D323" s="1" t="s">
        <v>110</v>
      </c>
      <c r="E323" s="1" t="s">
        <v>101</v>
      </c>
      <c r="F323" s="1" t="s">
        <v>90</v>
      </c>
      <c r="G323" s="1" t="n">
        <v>14.2</v>
      </c>
      <c r="H323" s="1" t="n">
        <v>2</v>
      </c>
      <c r="I323" s="1" t="n">
        <v>2</v>
      </c>
      <c r="K323" s="17" t="n">
        <v>904.14</v>
      </c>
      <c r="L323" s="1" t="n">
        <v>5</v>
      </c>
      <c r="M323" s="18" t="n">
        <f aca="false">IF(I323&lt;=H323,1,0)</f>
        <v>1</v>
      </c>
      <c r="N323" s="1" t="n">
        <f aca="false">MAX(I323-H323,0)</f>
        <v>0</v>
      </c>
    </row>
    <row r="324" customFormat="false" ht="15" hidden="false" customHeight="false" outlineLevel="0" collapsed="false">
      <c r="A324" s="1" t="s">
        <v>427</v>
      </c>
      <c r="B324" s="1" t="s">
        <v>86</v>
      </c>
      <c r="C324" s="1" t="s">
        <v>145</v>
      </c>
      <c r="D324" s="1" t="s">
        <v>96</v>
      </c>
      <c r="E324" s="1" t="s">
        <v>89</v>
      </c>
      <c r="F324" s="1" t="s">
        <v>90</v>
      </c>
      <c r="G324" s="1" t="n">
        <v>38.8</v>
      </c>
      <c r="H324" s="1" t="n">
        <v>5</v>
      </c>
      <c r="I324" s="1" t="n">
        <v>5</v>
      </c>
      <c r="K324" s="17" t="n">
        <v>461.19</v>
      </c>
      <c r="L324" s="1" t="n">
        <v>4</v>
      </c>
      <c r="M324" s="18" t="n">
        <f aca="false">IF(I324&lt;=H324,1,0)</f>
        <v>1</v>
      </c>
      <c r="N324" s="1" t="n">
        <f aca="false">MAX(I324-H324,0)</f>
        <v>0</v>
      </c>
    </row>
    <row r="325" customFormat="false" ht="15" hidden="false" customHeight="false" outlineLevel="0" collapsed="false">
      <c r="A325" s="1" t="s">
        <v>428</v>
      </c>
      <c r="B325" s="1" t="s">
        <v>86</v>
      </c>
      <c r="C325" s="1" t="s">
        <v>92</v>
      </c>
      <c r="D325" s="1" t="s">
        <v>88</v>
      </c>
      <c r="E325" s="1" t="s">
        <v>89</v>
      </c>
      <c r="F325" s="1" t="s">
        <v>90</v>
      </c>
      <c r="G325" s="1" t="n">
        <v>18.8</v>
      </c>
      <c r="H325" s="1" t="n">
        <v>3</v>
      </c>
      <c r="I325" s="1" t="n">
        <v>3</v>
      </c>
      <c r="K325" s="17" t="n">
        <v>493.42</v>
      </c>
      <c r="L325" s="1" t="n">
        <v>4</v>
      </c>
      <c r="M325" s="18" t="n">
        <f aca="false">IF(I325&lt;=H325,1,0)</f>
        <v>1</v>
      </c>
      <c r="N325" s="1" t="n">
        <f aca="false">MAX(I325-H325,0)</f>
        <v>0</v>
      </c>
    </row>
    <row r="326" customFormat="false" ht="15" hidden="false" customHeight="false" outlineLevel="0" collapsed="false">
      <c r="A326" s="1" t="s">
        <v>429</v>
      </c>
      <c r="B326" s="1" t="s">
        <v>86</v>
      </c>
      <c r="C326" s="1" t="s">
        <v>95</v>
      </c>
      <c r="D326" s="1" t="s">
        <v>88</v>
      </c>
      <c r="E326" s="1" t="s">
        <v>103</v>
      </c>
      <c r="F326" s="1" t="s">
        <v>90</v>
      </c>
      <c r="G326" s="1" t="n">
        <v>27.9</v>
      </c>
      <c r="H326" s="1" t="n">
        <v>3</v>
      </c>
      <c r="I326" s="1" t="n">
        <v>3</v>
      </c>
      <c r="K326" s="17" t="n">
        <v>239.05</v>
      </c>
      <c r="L326" s="1" t="n">
        <v>5</v>
      </c>
      <c r="M326" s="18" t="n">
        <f aca="false">IF(I326&lt;=H326,1,0)</f>
        <v>1</v>
      </c>
      <c r="N326" s="1" t="n">
        <f aca="false">MAX(I326-H326,0)</f>
        <v>0</v>
      </c>
    </row>
    <row r="327" customFormat="false" ht="15" hidden="false" customHeight="false" outlineLevel="0" collapsed="false">
      <c r="A327" s="1" t="s">
        <v>430</v>
      </c>
      <c r="B327" s="1" t="s">
        <v>86</v>
      </c>
      <c r="C327" s="1" t="s">
        <v>105</v>
      </c>
      <c r="D327" s="1" t="s">
        <v>88</v>
      </c>
      <c r="E327" s="1" t="s">
        <v>97</v>
      </c>
      <c r="F327" s="1" t="s">
        <v>116</v>
      </c>
      <c r="G327" s="1" t="n">
        <v>0</v>
      </c>
      <c r="H327" s="1" t="n">
        <v>3</v>
      </c>
      <c r="I327" s="1" t="n">
        <v>3</v>
      </c>
      <c r="K327" s="17" t="n">
        <v>278.13</v>
      </c>
      <c r="L327" s="1" t="n">
        <v>5</v>
      </c>
      <c r="M327" s="18" t="n">
        <f aca="false">IF(I327&lt;=H327,1,0)</f>
        <v>1</v>
      </c>
      <c r="N327" s="1" t="n">
        <f aca="false">MAX(I327-H327,0)</f>
        <v>0</v>
      </c>
    </row>
    <row r="328" customFormat="false" ht="15" hidden="false" customHeight="false" outlineLevel="0" collapsed="false">
      <c r="A328" s="1" t="s">
        <v>431</v>
      </c>
      <c r="B328" s="1" t="s">
        <v>86</v>
      </c>
      <c r="C328" s="1" t="s">
        <v>145</v>
      </c>
      <c r="D328" s="1" t="s">
        <v>88</v>
      </c>
      <c r="E328" s="1" t="s">
        <v>97</v>
      </c>
      <c r="F328" s="1" t="s">
        <v>90</v>
      </c>
      <c r="G328" s="1" t="n">
        <v>12.7</v>
      </c>
      <c r="H328" s="1" t="n">
        <v>3</v>
      </c>
      <c r="I328" s="1" t="n">
        <v>2</v>
      </c>
      <c r="K328" s="17" t="n">
        <v>571.93</v>
      </c>
      <c r="L328" s="1" t="n">
        <v>4</v>
      </c>
      <c r="M328" s="18" t="n">
        <f aca="false">IF(I328&lt;=H328,1,0)</f>
        <v>1</v>
      </c>
      <c r="N328" s="1" t="n">
        <f aca="false">MAX(I328-H328,0)</f>
        <v>0</v>
      </c>
    </row>
    <row r="329" customFormat="false" ht="15" hidden="false" customHeight="false" outlineLevel="0" collapsed="false">
      <c r="A329" s="1" t="s">
        <v>432</v>
      </c>
      <c r="B329" s="1" t="s">
        <v>86</v>
      </c>
      <c r="C329" s="1" t="s">
        <v>87</v>
      </c>
      <c r="D329" s="1" t="s">
        <v>88</v>
      </c>
      <c r="E329" s="1" t="s">
        <v>89</v>
      </c>
      <c r="F329" s="1" t="s">
        <v>116</v>
      </c>
      <c r="G329" s="1" t="n">
        <v>0</v>
      </c>
      <c r="H329" s="1" t="n">
        <v>3</v>
      </c>
      <c r="I329" s="1" t="n">
        <v>3</v>
      </c>
      <c r="K329" s="17" t="n">
        <v>256.28</v>
      </c>
      <c r="L329" s="1" t="n">
        <v>5</v>
      </c>
      <c r="M329" s="18" t="n">
        <f aca="false">IF(I329&lt;=H329,1,0)</f>
        <v>1</v>
      </c>
      <c r="N329" s="1" t="n">
        <f aca="false">MAX(I329-H329,0)</f>
        <v>0</v>
      </c>
    </row>
    <row r="330" customFormat="false" ht="15" hidden="false" customHeight="false" outlineLevel="0" collapsed="false">
      <c r="A330" s="1" t="s">
        <v>433</v>
      </c>
      <c r="B330" s="1" t="s">
        <v>86</v>
      </c>
      <c r="C330" s="1" t="s">
        <v>92</v>
      </c>
      <c r="D330" s="1" t="s">
        <v>88</v>
      </c>
      <c r="E330" s="1" t="s">
        <v>97</v>
      </c>
      <c r="F330" s="1" t="s">
        <v>90</v>
      </c>
      <c r="G330" s="1" t="n">
        <v>11</v>
      </c>
      <c r="H330" s="1" t="n">
        <v>3</v>
      </c>
      <c r="I330" s="1" t="n">
        <v>3</v>
      </c>
      <c r="K330" s="17" t="n">
        <v>275.26</v>
      </c>
      <c r="L330" s="1" t="n">
        <v>5</v>
      </c>
      <c r="M330" s="18" t="n">
        <f aca="false">IF(I330&lt;=H330,1,0)</f>
        <v>1</v>
      </c>
      <c r="N330" s="1" t="n">
        <f aca="false">MAX(I330-H330,0)</f>
        <v>0</v>
      </c>
    </row>
    <row r="331" customFormat="false" ht="15" hidden="false" customHeight="false" outlineLevel="0" collapsed="false">
      <c r="A331" s="1" t="s">
        <v>434</v>
      </c>
      <c r="B331" s="1" t="s">
        <v>86</v>
      </c>
      <c r="C331" s="1" t="s">
        <v>105</v>
      </c>
      <c r="D331" s="1" t="s">
        <v>88</v>
      </c>
      <c r="E331" s="1" t="s">
        <v>101</v>
      </c>
      <c r="F331" s="1" t="s">
        <v>90</v>
      </c>
      <c r="G331" s="1" t="n">
        <v>23.5</v>
      </c>
      <c r="H331" s="1" t="n">
        <v>3</v>
      </c>
      <c r="I331" s="1" t="n">
        <v>3</v>
      </c>
      <c r="K331" s="17" t="n">
        <v>470.48</v>
      </c>
      <c r="L331" s="1" t="n">
        <v>5</v>
      </c>
      <c r="M331" s="18" t="n">
        <f aca="false">IF(I331&lt;=H331,1,0)</f>
        <v>1</v>
      </c>
      <c r="N331" s="1" t="n">
        <f aca="false">MAX(I331-H331,0)</f>
        <v>0</v>
      </c>
    </row>
    <row r="332" customFormat="false" ht="15" hidden="false" customHeight="false" outlineLevel="0" collapsed="false">
      <c r="A332" s="1" t="s">
        <v>435</v>
      </c>
      <c r="B332" s="1" t="s">
        <v>86</v>
      </c>
      <c r="C332" s="1" t="s">
        <v>95</v>
      </c>
      <c r="D332" s="1" t="s">
        <v>88</v>
      </c>
      <c r="E332" s="1" t="s">
        <v>101</v>
      </c>
      <c r="F332" s="1" t="s">
        <v>116</v>
      </c>
      <c r="G332" s="1" t="n">
        <v>0</v>
      </c>
      <c r="H332" s="1" t="n">
        <v>2</v>
      </c>
      <c r="I332" s="1" t="n">
        <v>2</v>
      </c>
      <c r="K332" s="17" t="n">
        <v>172.33</v>
      </c>
      <c r="L332" s="1" t="n">
        <v>4</v>
      </c>
      <c r="M332" s="18" t="n">
        <f aca="false">IF(I332&lt;=H332,1,0)</f>
        <v>1</v>
      </c>
      <c r="N332" s="1" t="n">
        <f aca="false">MAX(I332-H332,0)</f>
        <v>0</v>
      </c>
    </row>
    <row r="333" customFormat="false" ht="15" hidden="false" customHeight="false" outlineLevel="0" collapsed="false">
      <c r="A333" s="1" t="s">
        <v>436</v>
      </c>
      <c r="B333" s="1" t="s">
        <v>86</v>
      </c>
      <c r="C333" s="1" t="s">
        <v>95</v>
      </c>
      <c r="D333" s="1" t="s">
        <v>93</v>
      </c>
      <c r="E333" s="1" t="s">
        <v>89</v>
      </c>
      <c r="F333" s="1" t="s">
        <v>116</v>
      </c>
      <c r="G333" s="1" t="n">
        <v>0</v>
      </c>
      <c r="H333" s="1" t="n">
        <v>1</v>
      </c>
      <c r="I333" s="1" t="n">
        <v>1</v>
      </c>
      <c r="K333" s="17" t="n">
        <v>615.53</v>
      </c>
      <c r="L333" s="1" t="n">
        <v>4</v>
      </c>
      <c r="M333" s="18" t="n">
        <f aca="false">IF(I333&lt;=H333,1,0)</f>
        <v>1</v>
      </c>
      <c r="N333" s="1" t="n">
        <f aca="false">MAX(I333-H333,0)</f>
        <v>0</v>
      </c>
    </row>
    <row r="334" customFormat="false" ht="15" hidden="false" customHeight="false" outlineLevel="0" collapsed="false">
      <c r="A334" s="1" t="s">
        <v>437</v>
      </c>
      <c r="B334" s="1" t="s">
        <v>86</v>
      </c>
      <c r="C334" s="1" t="s">
        <v>100</v>
      </c>
      <c r="D334" s="1" t="s">
        <v>88</v>
      </c>
      <c r="E334" s="1" t="s">
        <v>97</v>
      </c>
      <c r="F334" s="1" t="s">
        <v>90</v>
      </c>
      <c r="G334" s="1" t="n">
        <v>16.4</v>
      </c>
      <c r="H334" s="1" t="n">
        <v>3</v>
      </c>
      <c r="I334" s="1" t="n">
        <v>3</v>
      </c>
      <c r="K334" s="17" t="n">
        <v>210.14</v>
      </c>
      <c r="L334" s="1" t="n">
        <v>5</v>
      </c>
      <c r="M334" s="18" t="n">
        <f aca="false">IF(I334&lt;=H334,1,0)</f>
        <v>1</v>
      </c>
      <c r="N334" s="1" t="n">
        <f aca="false">MAX(I334-H334,0)</f>
        <v>0</v>
      </c>
    </row>
    <row r="335" customFormat="false" ht="15" hidden="false" customHeight="false" outlineLevel="0" collapsed="false">
      <c r="A335" s="1" t="s">
        <v>438</v>
      </c>
      <c r="B335" s="1" t="s">
        <v>86</v>
      </c>
      <c r="C335" s="1" t="s">
        <v>105</v>
      </c>
      <c r="D335" s="1" t="s">
        <v>88</v>
      </c>
      <c r="E335" s="1" t="s">
        <v>89</v>
      </c>
      <c r="F335" s="1" t="s">
        <v>90</v>
      </c>
      <c r="G335" s="1" t="n">
        <v>13.1</v>
      </c>
      <c r="H335" s="1" t="n">
        <v>3</v>
      </c>
      <c r="I335" s="1" t="n">
        <v>2</v>
      </c>
      <c r="K335" s="17" t="n">
        <v>341.06</v>
      </c>
      <c r="L335" s="1" t="n">
        <v>4</v>
      </c>
      <c r="M335" s="18" t="n">
        <f aca="false">IF(I335&lt;=H335,1,0)</f>
        <v>1</v>
      </c>
      <c r="N335" s="1" t="n">
        <f aca="false">MAX(I335-H335,0)</f>
        <v>0</v>
      </c>
    </row>
    <row r="336" customFormat="false" ht="15" hidden="false" customHeight="false" outlineLevel="0" collapsed="false">
      <c r="A336" s="1" t="s">
        <v>439</v>
      </c>
      <c r="B336" s="1" t="s">
        <v>86</v>
      </c>
      <c r="C336" s="1" t="s">
        <v>92</v>
      </c>
      <c r="D336" s="1" t="s">
        <v>88</v>
      </c>
      <c r="E336" s="1" t="s">
        <v>97</v>
      </c>
      <c r="F336" s="1" t="s">
        <v>90</v>
      </c>
      <c r="G336" s="1" t="n">
        <v>7</v>
      </c>
      <c r="H336" s="1" t="n">
        <v>3</v>
      </c>
      <c r="I336" s="1" t="n">
        <v>3</v>
      </c>
      <c r="K336" s="17" t="n">
        <v>218.89</v>
      </c>
      <c r="L336" s="1" t="n">
        <v>4</v>
      </c>
      <c r="M336" s="18" t="n">
        <f aca="false">IF(I336&lt;=H336,1,0)</f>
        <v>1</v>
      </c>
      <c r="N336" s="1" t="n">
        <f aca="false">MAX(I336-H336,0)</f>
        <v>0</v>
      </c>
    </row>
    <row r="337" customFormat="false" ht="15" hidden="false" customHeight="false" outlineLevel="0" collapsed="false">
      <c r="A337" s="1" t="s">
        <v>440</v>
      </c>
      <c r="B337" s="1" t="s">
        <v>86</v>
      </c>
      <c r="C337" s="1" t="s">
        <v>92</v>
      </c>
      <c r="D337" s="1" t="s">
        <v>93</v>
      </c>
      <c r="E337" s="1" t="s">
        <v>103</v>
      </c>
      <c r="F337" s="1" t="s">
        <v>90</v>
      </c>
      <c r="G337" s="1" t="n">
        <v>10.8</v>
      </c>
      <c r="H337" s="1" t="n">
        <v>2</v>
      </c>
      <c r="I337" s="1" t="n">
        <v>2</v>
      </c>
      <c r="K337" s="17" t="n">
        <v>587.86</v>
      </c>
      <c r="L337" s="1" t="n">
        <v>4</v>
      </c>
      <c r="M337" s="18" t="n">
        <f aca="false">IF(I337&lt;=H337,1,0)</f>
        <v>1</v>
      </c>
      <c r="N337" s="1" t="n">
        <f aca="false">MAX(I337-H337,0)</f>
        <v>0</v>
      </c>
    </row>
    <row r="338" customFormat="false" ht="15" hidden="false" customHeight="false" outlineLevel="0" collapsed="false">
      <c r="A338" s="1" t="s">
        <v>441</v>
      </c>
      <c r="B338" s="1" t="s">
        <v>86</v>
      </c>
      <c r="C338" s="1" t="s">
        <v>95</v>
      </c>
      <c r="D338" s="1" t="s">
        <v>93</v>
      </c>
      <c r="E338" s="1" t="s">
        <v>89</v>
      </c>
      <c r="F338" s="1" t="s">
        <v>90</v>
      </c>
      <c r="G338" s="1" t="n">
        <v>20.8</v>
      </c>
      <c r="H338" s="1" t="n">
        <v>2</v>
      </c>
      <c r="I338" s="1" t="n">
        <v>2</v>
      </c>
      <c r="K338" s="17" t="n">
        <v>335</v>
      </c>
      <c r="L338" s="1" t="n">
        <v>5</v>
      </c>
      <c r="M338" s="18" t="n">
        <f aca="false">IF(I338&lt;=H338,1,0)</f>
        <v>1</v>
      </c>
      <c r="N338" s="1" t="n">
        <f aca="false">MAX(I338-H338,0)</f>
        <v>0</v>
      </c>
    </row>
    <row r="339" customFormat="false" ht="15" hidden="false" customHeight="false" outlineLevel="0" collapsed="false">
      <c r="A339" s="1" t="s">
        <v>442</v>
      </c>
      <c r="B339" s="1" t="s">
        <v>86</v>
      </c>
      <c r="C339" s="1" t="s">
        <v>105</v>
      </c>
      <c r="D339" s="1" t="s">
        <v>88</v>
      </c>
      <c r="E339" s="1" t="s">
        <v>103</v>
      </c>
      <c r="F339" s="1" t="s">
        <v>90</v>
      </c>
      <c r="G339" s="1" t="n">
        <v>10.7</v>
      </c>
      <c r="H339" s="1" t="n">
        <v>3</v>
      </c>
      <c r="I339" s="1" t="n">
        <v>3</v>
      </c>
      <c r="K339" s="17" t="n">
        <v>518.11</v>
      </c>
      <c r="L339" s="1" t="n">
        <v>4</v>
      </c>
      <c r="M339" s="18" t="n">
        <f aca="false">IF(I339&lt;=H339,1,0)</f>
        <v>1</v>
      </c>
      <c r="N339" s="1" t="n">
        <f aca="false">MAX(I339-H339,0)</f>
        <v>0</v>
      </c>
    </row>
    <row r="340" customFormat="false" ht="15" hidden="false" customHeight="false" outlineLevel="0" collapsed="false">
      <c r="A340" s="1" t="s">
        <v>443</v>
      </c>
      <c r="B340" s="1" t="s">
        <v>86</v>
      </c>
      <c r="C340" s="1" t="s">
        <v>105</v>
      </c>
      <c r="D340" s="1" t="s">
        <v>88</v>
      </c>
      <c r="E340" s="1" t="s">
        <v>103</v>
      </c>
      <c r="F340" s="1" t="s">
        <v>90</v>
      </c>
      <c r="G340" s="1" t="n">
        <v>16.6</v>
      </c>
      <c r="H340" s="1" t="n">
        <v>3</v>
      </c>
      <c r="I340" s="1" t="n">
        <v>3</v>
      </c>
      <c r="K340" s="17" t="n">
        <v>328.76</v>
      </c>
      <c r="L340" s="1" t="n">
        <v>4</v>
      </c>
      <c r="M340" s="18" t="n">
        <f aca="false">IF(I340&lt;=H340,1,0)</f>
        <v>1</v>
      </c>
      <c r="N340" s="1" t="n">
        <f aca="false">MAX(I340-H340,0)</f>
        <v>0</v>
      </c>
    </row>
    <row r="341" customFormat="false" ht="15" hidden="false" customHeight="false" outlineLevel="0" collapsed="false">
      <c r="A341" s="1" t="s">
        <v>444</v>
      </c>
      <c r="B341" s="1" t="s">
        <v>86</v>
      </c>
      <c r="C341" s="1" t="s">
        <v>95</v>
      </c>
      <c r="D341" s="1" t="s">
        <v>93</v>
      </c>
      <c r="E341" s="1" t="s">
        <v>89</v>
      </c>
      <c r="F341" s="1" t="s">
        <v>90</v>
      </c>
      <c r="G341" s="1" t="n">
        <v>20.4</v>
      </c>
      <c r="H341" s="1" t="n">
        <v>2</v>
      </c>
      <c r="I341" s="1" t="n">
        <v>2</v>
      </c>
      <c r="K341" s="17" t="n">
        <v>544.35</v>
      </c>
      <c r="L341" s="1" t="n">
        <v>5</v>
      </c>
      <c r="M341" s="18" t="n">
        <f aca="false">IF(I341&lt;=H341,1,0)</f>
        <v>1</v>
      </c>
      <c r="N341" s="1" t="n">
        <f aca="false">MAX(I341-H341,0)</f>
        <v>0</v>
      </c>
    </row>
    <row r="342" customFormat="false" ht="15" hidden="false" customHeight="false" outlineLevel="0" collapsed="false">
      <c r="A342" s="1" t="s">
        <v>445</v>
      </c>
      <c r="B342" s="1" t="s">
        <v>86</v>
      </c>
      <c r="C342" s="1" t="s">
        <v>95</v>
      </c>
      <c r="D342" s="1" t="s">
        <v>88</v>
      </c>
      <c r="E342" s="1" t="s">
        <v>89</v>
      </c>
      <c r="F342" s="1" t="s">
        <v>90</v>
      </c>
      <c r="G342" s="1" t="n">
        <v>18.7</v>
      </c>
      <c r="H342" s="1" t="n">
        <v>3</v>
      </c>
      <c r="I342" s="1" t="n">
        <v>3</v>
      </c>
      <c r="K342" s="17" t="n">
        <v>942.84</v>
      </c>
      <c r="L342" s="1" t="n">
        <v>4</v>
      </c>
      <c r="M342" s="18" t="n">
        <f aca="false">IF(I342&lt;=H342,1,0)</f>
        <v>1</v>
      </c>
      <c r="N342" s="1" t="n">
        <f aca="false">MAX(I342-H342,0)</f>
        <v>0</v>
      </c>
    </row>
    <row r="343" customFormat="false" ht="15" hidden="false" customHeight="false" outlineLevel="0" collapsed="false">
      <c r="A343" s="1" t="s">
        <v>446</v>
      </c>
      <c r="B343" s="1" t="s">
        <v>86</v>
      </c>
      <c r="C343" s="1" t="s">
        <v>92</v>
      </c>
      <c r="D343" s="1" t="s">
        <v>88</v>
      </c>
      <c r="E343" s="1" t="s">
        <v>89</v>
      </c>
      <c r="F343" s="1" t="s">
        <v>90</v>
      </c>
      <c r="G343" s="1" t="n">
        <v>13.2</v>
      </c>
      <c r="H343" s="1" t="n">
        <v>3</v>
      </c>
      <c r="I343" s="1" t="n">
        <v>3</v>
      </c>
      <c r="K343" s="17" t="n">
        <v>400.85</v>
      </c>
      <c r="L343" s="1" t="n">
        <v>5</v>
      </c>
      <c r="M343" s="18" t="n">
        <f aca="false">IF(I343&lt;=H343,1,0)</f>
        <v>1</v>
      </c>
      <c r="N343" s="1" t="n">
        <f aca="false">MAX(I343-H343,0)</f>
        <v>0</v>
      </c>
    </row>
    <row r="344" customFormat="false" ht="15" hidden="false" customHeight="false" outlineLevel="0" collapsed="false">
      <c r="A344" s="1" t="s">
        <v>447</v>
      </c>
      <c r="B344" s="1" t="s">
        <v>86</v>
      </c>
      <c r="C344" s="1" t="s">
        <v>92</v>
      </c>
      <c r="D344" s="1" t="s">
        <v>88</v>
      </c>
      <c r="E344" s="1" t="s">
        <v>89</v>
      </c>
      <c r="F344" s="1" t="s">
        <v>90</v>
      </c>
      <c r="G344" s="1" t="n">
        <v>17.3</v>
      </c>
      <c r="H344" s="1" t="n">
        <v>3</v>
      </c>
      <c r="I344" s="1" t="n">
        <v>3</v>
      </c>
      <c r="K344" s="17" t="n">
        <v>695.42</v>
      </c>
      <c r="L344" s="1" t="n">
        <v>3</v>
      </c>
      <c r="M344" s="18" t="n">
        <f aca="false">IF(I344&lt;=H344,1,0)</f>
        <v>1</v>
      </c>
      <c r="N344" s="1" t="n">
        <f aca="false">MAX(I344-H344,0)</f>
        <v>0</v>
      </c>
    </row>
    <row r="345" customFormat="false" ht="15" hidden="false" customHeight="false" outlineLevel="0" collapsed="false">
      <c r="A345" s="1" t="s">
        <v>448</v>
      </c>
      <c r="B345" s="1" t="s">
        <v>86</v>
      </c>
      <c r="C345" s="1" t="s">
        <v>92</v>
      </c>
      <c r="D345" s="1" t="s">
        <v>88</v>
      </c>
      <c r="E345" s="1" t="s">
        <v>89</v>
      </c>
      <c r="F345" s="1" t="s">
        <v>90</v>
      </c>
      <c r="G345" s="1" t="n">
        <v>15.9</v>
      </c>
      <c r="H345" s="1" t="n">
        <v>3</v>
      </c>
      <c r="I345" s="1" t="n">
        <v>3</v>
      </c>
      <c r="K345" s="17" t="n">
        <v>401.92</v>
      </c>
      <c r="L345" s="1" t="n">
        <v>4</v>
      </c>
      <c r="M345" s="18" t="n">
        <f aca="false">IF(I345&lt;=H345,1,0)</f>
        <v>1</v>
      </c>
      <c r="N345" s="1" t="n">
        <f aca="false">MAX(I345-H345,0)</f>
        <v>0</v>
      </c>
    </row>
    <row r="346" customFormat="false" ht="15" hidden="false" customHeight="false" outlineLevel="0" collapsed="false">
      <c r="A346" s="1" t="s">
        <v>449</v>
      </c>
      <c r="B346" s="1" t="s">
        <v>86</v>
      </c>
      <c r="C346" s="1" t="s">
        <v>105</v>
      </c>
      <c r="D346" s="1" t="s">
        <v>88</v>
      </c>
      <c r="E346" s="1" t="s">
        <v>97</v>
      </c>
      <c r="F346" s="1" t="s">
        <v>116</v>
      </c>
      <c r="G346" s="1" t="n">
        <v>0</v>
      </c>
      <c r="H346" s="1" t="n">
        <v>2</v>
      </c>
      <c r="I346" s="1" t="n">
        <v>2</v>
      </c>
      <c r="K346" s="17" t="n">
        <v>171.36</v>
      </c>
      <c r="L346" s="1" t="n">
        <v>5</v>
      </c>
      <c r="M346" s="18" t="n">
        <f aca="false">IF(I346&lt;=H346,1,0)</f>
        <v>1</v>
      </c>
      <c r="N346" s="1" t="n">
        <f aca="false">MAX(I346-H346,0)</f>
        <v>0</v>
      </c>
    </row>
    <row r="347" customFormat="false" ht="15" hidden="false" customHeight="false" outlineLevel="0" collapsed="false">
      <c r="A347" s="1" t="s">
        <v>450</v>
      </c>
      <c r="B347" s="1" t="s">
        <v>86</v>
      </c>
      <c r="C347" s="1" t="s">
        <v>105</v>
      </c>
      <c r="D347" s="1" t="s">
        <v>96</v>
      </c>
      <c r="E347" s="1" t="s">
        <v>97</v>
      </c>
      <c r="F347" s="1" t="s">
        <v>90</v>
      </c>
      <c r="G347" s="1" t="n">
        <v>8.1</v>
      </c>
      <c r="H347" s="1" t="n">
        <v>5</v>
      </c>
      <c r="I347" s="1" t="n">
        <v>5</v>
      </c>
      <c r="K347" s="17" t="n">
        <v>538.66</v>
      </c>
      <c r="L347" s="1" t="n">
        <v>5</v>
      </c>
      <c r="M347" s="18" t="n">
        <f aca="false">IF(I347&lt;=H347,1,0)</f>
        <v>1</v>
      </c>
      <c r="N347" s="1" t="n">
        <f aca="false">MAX(I347-H347,0)</f>
        <v>0</v>
      </c>
    </row>
    <row r="348" customFormat="false" ht="15" hidden="false" customHeight="false" outlineLevel="0" collapsed="false">
      <c r="A348" s="1" t="s">
        <v>451</v>
      </c>
      <c r="B348" s="1" t="s">
        <v>86</v>
      </c>
      <c r="C348" s="1" t="s">
        <v>92</v>
      </c>
      <c r="D348" s="1" t="s">
        <v>88</v>
      </c>
      <c r="E348" s="1" t="s">
        <v>89</v>
      </c>
      <c r="F348" s="1" t="s">
        <v>90</v>
      </c>
      <c r="G348" s="1" t="n">
        <v>32.4</v>
      </c>
      <c r="H348" s="1" t="n">
        <v>3</v>
      </c>
      <c r="I348" s="1" t="n">
        <v>2</v>
      </c>
      <c r="K348" s="17" t="n">
        <v>359.23</v>
      </c>
      <c r="L348" s="1" t="n">
        <v>5</v>
      </c>
      <c r="M348" s="18" t="n">
        <f aca="false">IF(I348&lt;=H348,1,0)</f>
        <v>1</v>
      </c>
      <c r="N348" s="1" t="n">
        <f aca="false">MAX(I348-H348,0)</f>
        <v>0</v>
      </c>
    </row>
    <row r="349" customFormat="false" ht="15" hidden="false" customHeight="false" outlineLevel="0" collapsed="false">
      <c r="A349" s="1" t="s">
        <v>452</v>
      </c>
      <c r="B349" s="1" t="s">
        <v>86</v>
      </c>
      <c r="C349" s="1" t="s">
        <v>92</v>
      </c>
      <c r="D349" s="1" t="s">
        <v>88</v>
      </c>
      <c r="E349" s="1" t="s">
        <v>97</v>
      </c>
      <c r="F349" s="1" t="s">
        <v>90</v>
      </c>
      <c r="G349" s="1" t="n">
        <v>7.5</v>
      </c>
      <c r="H349" s="1" t="n">
        <v>3</v>
      </c>
      <c r="I349" s="1" t="n">
        <v>6</v>
      </c>
      <c r="J349" s="1" t="s">
        <v>133</v>
      </c>
      <c r="K349" s="17" t="n">
        <v>358.21</v>
      </c>
      <c r="L349" s="1" t="n">
        <v>4</v>
      </c>
      <c r="M349" s="18" t="n">
        <f aca="false">IF(I349&lt;=H349,1,0)</f>
        <v>0</v>
      </c>
      <c r="N349" s="1" t="n">
        <f aca="false">MAX(I349-H349,0)</f>
        <v>3</v>
      </c>
    </row>
    <row r="350" customFormat="false" ht="15" hidden="false" customHeight="false" outlineLevel="0" collapsed="false">
      <c r="A350" s="1" t="s">
        <v>453</v>
      </c>
      <c r="B350" s="1" t="s">
        <v>86</v>
      </c>
      <c r="C350" s="1" t="s">
        <v>105</v>
      </c>
      <c r="D350" s="1" t="s">
        <v>96</v>
      </c>
      <c r="E350" s="1" t="s">
        <v>97</v>
      </c>
      <c r="F350" s="1" t="s">
        <v>90</v>
      </c>
      <c r="G350" s="1" t="n">
        <v>15.2</v>
      </c>
      <c r="H350" s="1" t="n">
        <v>5</v>
      </c>
      <c r="I350" s="1" t="n">
        <v>5</v>
      </c>
      <c r="K350" s="17" t="n">
        <v>556.01</v>
      </c>
      <c r="L350" s="1" t="n">
        <v>5</v>
      </c>
      <c r="M350" s="18" t="n">
        <f aca="false">IF(I350&lt;=H350,1,0)</f>
        <v>1</v>
      </c>
      <c r="N350" s="1" t="n">
        <f aca="false">MAX(I350-H350,0)</f>
        <v>0</v>
      </c>
    </row>
    <row r="351" customFormat="false" ht="15" hidden="false" customHeight="false" outlineLevel="0" collapsed="false">
      <c r="A351" s="1" t="s">
        <v>454</v>
      </c>
      <c r="B351" s="1" t="s">
        <v>86</v>
      </c>
      <c r="C351" s="1" t="s">
        <v>92</v>
      </c>
      <c r="D351" s="1" t="s">
        <v>88</v>
      </c>
      <c r="E351" s="1" t="s">
        <v>97</v>
      </c>
      <c r="F351" s="1" t="s">
        <v>90</v>
      </c>
      <c r="G351" s="1" t="n">
        <v>10.8</v>
      </c>
      <c r="H351" s="1" t="n">
        <v>3</v>
      </c>
      <c r="I351" s="1" t="n">
        <v>4</v>
      </c>
      <c r="J351" s="1" t="s">
        <v>117</v>
      </c>
      <c r="K351" s="17" t="n">
        <v>292.27</v>
      </c>
      <c r="L351" s="1" t="n">
        <v>3</v>
      </c>
      <c r="M351" s="18" t="n">
        <f aca="false">IF(I351&lt;=H351,1,0)</f>
        <v>0</v>
      </c>
      <c r="N351" s="1" t="n">
        <f aca="false">MAX(I351-H351,0)</f>
        <v>1</v>
      </c>
    </row>
    <row r="352" customFormat="false" ht="15" hidden="false" customHeight="false" outlineLevel="0" collapsed="false">
      <c r="A352" s="1" t="s">
        <v>455</v>
      </c>
      <c r="B352" s="1" t="s">
        <v>86</v>
      </c>
      <c r="C352" s="1" t="s">
        <v>95</v>
      </c>
      <c r="D352" s="1" t="s">
        <v>88</v>
      </c>
      <c r="E352" s="1" t="s">
        <v>97</v>
      </c>
      <c r="F352" s="1" t="s">
        <v>90</v>
      </c>
      <c r="G352" s="1" t="n">
        <v>16</v>
      </c>
      <c r="H352" s="1" t="n">
        <v>3</v>
      </c>
      <c r="I352" s="1" t="n">
        <v>2</v>
      </c>
      <c r="K352" s="17" t="n">
        <v>456.78</v>
      </c>
      <c r="L352" s="1" t="n">
        <v>4</v>
      </c>
      <c r="M352" s="18" t="n">
        <f aca="false">IF(I352&lt;=H352,1,0)</f>
        <v>1</v>
      </c>
      <c r="N352" s="1" t="n">
        <f aca="false">MAX(I352-H352,0)</f>
        <v>0</v>
      </c>
    </row>
    <row r="353" customFormat="false" ht="15" hidden="false" customHeight="false" outlineLevel="0" collapsed="false">
      <c r="A353" s="1" t="s">
        <v>456</v>
      </c>
      <c r="B353" s="1" t="s">
        <v>86</v>
      </c>
      <c r="C353" s="1" t="s">
        <v>95</v>
      </c>
      <c r="D353" s="1" t="s">
        <v>88</v>
      </c>
      <c r="E353" s="1" t="s">
        <v>103</v>
      </c>
      <c r="F353" s="1" t="s">
        <v>90</v>
      </c>
      <c r="G353" s="1" t="n">
        <v>27.6</v>
      </c>
      <c r="H353" s="1" t="n">
        <v>3</v>
      </c>
      <c r="I353" s="1" t="n">
        <v>2</v>
      </c>
      <c r="K353" s="17" t="n">
        <v>250.47</v>
      </c>
      <c r="L353" s="1" t="n">
        <v>5</v>
      </c>
      <c r="M353" s="18" t="n">
        <f aca="false">IF(I353&lt;=H353,1,0)</f>
        <v>1</v>
      </c>
      <c r="N353" s="1" t="n">
        <f aca="false">MAX(I353-H353,0)</f>
        <v>0</v>
      </c>
    </row>
    <row r="354" customFormat="false" ht="15" hidden="false" customHeight="false" outlineLevel="0" collapsed="false">
      <c r="A354" s="1" t="s">
        <v>457</v>
      </c>
      <c r="B354" s="1" t="s">
        <v>86</v>
      </c>
      <c r="C354" s="1" t="s">
        <v>105</v>
      </c>
      <c r="D354" s="1" t="s">
        <v>88</v>
      </c>
      <c r="E354" s="1" t="s">
        <v>97</v>
      </c>
      <c r="F354" s="1" t="s">
        <v>90</v>
      </c>
      <c r="G354" s="1" t="n">
        <v>12.1</v>
      </c>
      <c r="H354" s="1" t="n">
        <v>3</v>
      </c>
      <c r="I354" s="1" t="n">
        <v>3</v>
      </c>
      <c r="K354" s="17" t="n">
        <v>526.29</v>
      </c>
      <c r="L354" s="1" t="n">
        <v>5</v>
      </c>
      <c r="M354" s="18" t="n">
        <f aca="false">IF(I354&lt;=H354,1,0)</f>
        <v>1</v>
      </c>
      <c r="N354" s="1" t="n">
        <f aca="false">MAX(I354-H354,0)</f>
        <v>0</v>
      </c>
    </row>
    <row r="355" customFormat="false" ht="15" hidden="false" customHeight="false" outlineLevel="0" collapsed="false">
      <c r="A355" s="1" t="s">
        <v>458</v>
      </c>
      <c r="B355" s="1" t="s">
        <v>86</v>
      </c>
      <c r="C355" s="1" t="s">
        <v>105</v>
      </c>
      <c r="D355" s="1" t="s">
        <v>88</v>
      </c>
      <c r="E355" s="1" t="s">
        <v>89</v>
      </c>
      <c r="F355" s="1" t="s">
        <v>90</v>
      </c>
      <c r="G355" s="1" t="n">
        <v>19.8</v>
      </c>
      <c r="H355" s="1" t="n">
        <v>3</v>
      </c>
      <c r="I355" s="1" t="n">
        <v>4</v>
      </c>
      <c r="J355" s="1" t="s">
        <v>459</v>
      </c>
      <c r="K355" s="17" t="n">
        <v>315.53</v>
      </c>
      <c r="L355" s="1" t="n">
        <v>3</v>
      </c>
      <c r="M355" s="18" t="n">
        <f aca="false">IF(I355&lt;=H355,1,0)</f>
        <v>0</v>
      </c>
      <c r="N355" s="1" t="n">
        <f aca="false">MAX(I355-H355,0)</f>
        <v>1</v>
      </c>
    </row>
    <row r="356" customFormat="false" ht="15" hidden="false" customHeight="false" outlineLevel="0" collapsed="false">
      <c r="A356" s="1" t="s">
        <v>460</v>
      </c>
      <c r="B356" s="1" t="s">
        <v>86</v>
      </c>
      <c r="C356" s="1" t="s">
        <v>95</v>
      </c>
      <c r="D356" s="1" t="s">
        <v>88</v>
      </c>
      <c r="E356" s="1" t="s">
        <v>89</v>
      </c>
      <c r="F356" s="1" t="s">
        <v>90</v>
      </c>
      <c r="G356" s="1" t="n">
        <v>22.2</v>
      </c>
      <c r="H356" s="1" t="n">
        <v>3</v>
      </c>
      <c r="I356" s="1" t="n">
        <v>4</v>
      </c>
      <c r="J356" s="1" t="s">
        <v>208</v>
      </c>
      <c r="K356" s="17" t="n">
        <v>1199.88</v>
      </c>
      <c r="L356" s="1" t="n">
        <v>4</v>
      </c>
      <c r="M356" s="18" t="n">
        <f aca="false">IF(I356&lt;=H356,1,0)</f>
        <v>0</v>
      </c>
      <c r="N356" s="1" t="n">
        <f aca="false">MAX(I356-H356,0)</f>
        <v>1</v>
      </c>
    </row>
    <row r="357" customFormat="false" ht="15" hidden="false" customHeight="false" outlineLevel="0" collapsed="false">
      <c r="A357" s="1" t="s">
        <v>461</v>
      </c>
      <c r="B357" s="1" t="s">
        <v>86</v>
      </c>
      <c r="C357" s="1" t="s">
        <v>100</v>
      </c>
      <c r="D357" s="1" t="s">
        <v>96</v>
      </c>
      <c r="E357" s="1" t="s">
        <v>97</v>
      </c>
      <c r="F357" s="1" t="s">
        <v>90</v>
      </c>
      <c r="G357" s="1" t="n">
        <v>12.8</v>
      </c>
      <c r="H357" s="1" t="n">
        <v>5</v>
      </c>
      <c r="I357" s="1" t="n">
        <v>5</v>
      </c>
      <c r="K357" s="17" t="n">
        <v>265.33</v>
      </c>
      <c r="L357" s="1" t="n">
        <v>5</v>
      </c>
      <c r="M357" s="18" t="n">
        <f aca="false">IF(I357&lt;=H357,1,0)</f>
        <v>1</v>
      </c>
      <c r="N357" s="1" t="n">
        <f aca="false">MAX(I357-H357,0)</f>
        <v>0</v>
      </c>
    </row>
    <row r="358" customFormat="false" ht="15" hidden="false" customHeight="false" outlineLevel="0" collapsed="false">
      <c r="A358" s="1" t="s">
        <v>462</v>
      </c>
      <c r="B358" s="1" t="s">
        <v>86</v>
      </c>
      <c r="C358" s="1" t="s">
        <v>95</v>
      </c>
      <c r="D358" s="1" t="s">
        <v>88</v>
      </c>
      <c r="E358" s="1" t="s">
        <v>89</v>
      </c>
      <c r="F358" s="1" t="s">
        <v>90</v>
      </c>
      <c r="G358" s="1" t="n">
        <v>19.5</v>
      </c>
      <c r="H358" s="1" t="n">
        <v>3</v>
      </c>
      <c r="I358" s="1" t="n">
        <v>3</v>
      </c>
      <c r="K358" s="17" t="n">
        <v>393.97</v>
      </c>
      <c r="L358" s="1" t="n">
        <v>5</v>
      </c>
      <c r="M358" s="18" t="n">
        <f aca="false">IF(I358&lt;=H358,1,0)</f>
        <v>1</v>
      </c>
      <c r="N358" s="1" t="n">
        <f aca="false">MAX(I358-H358,0)</f>
        <v>0</v>
      </c>
    </row>
    <row r="359" customFormat="false" ht="15" hidden="false" customHeight="false" outlineLevel="0" collapsed="false">
      <c r="A359" s="1" t="s">
        <v>463</v>
      </c>
      <c r="B359" s="1" t="s">
        <v>86</v>
      </c>
      <c r="C359" s="1" t="s">
        <v>105</v>
      </c>
      <c r="D359" s="1" t="s">
        <v>110</v>
      </c>
      <c r="E359" s="1" t="s">
        <v>103</v>
      </c>
      <c r="F359" s="1" t="s">
        <v>116</v>
      </c>
      <c r="G359" s="1" t="n">
        <v>0</v>
      </c>
      <c r="H359" s="1" t="n">
        <v>1</v>
      </c>
      <c r="I359" s="1" t="n">
        <v>1</v>
      </c>
      <c r="K359" s="17" t="n">
        <v>599.38</v>
      </c>
      <c r="L359" s="1" t="n">
        <v>4</v>
      </c>
      <c r="M359" s="18" t="n">
        <f aca="false">IF(I359&lt;=H359,1,0)</f>
        <v>1</v>
      </c>
      <c r="N359" s="1" t="n">
        <f aca="false">MAX(I359-H359,0)</f>
        <v>0</v>
      </c>
    </row>
    <row r="360" customFormat="false" ht="15" hidden="false" customHeight="false" outlineLevel="0" collapsed="false">
      <c r="A360" s="1" t="s">
        <v>464</v>
      </c>
      <c r="B360" s="1" t="s">
        <v>86</v>
      </c>
      <c r="C360" s="1" t="s">
        <v>92</v>
      </c>
      <c r="D360" s="1" t="s">
        <v>88</v>
      </c>
      <c r="E360" s="1" t="s">
        <v>97</v>
      </c>
      <c r="F360" s="1" t="s">
        <v>90</v>
      </c>
      <c r="G360" s="1" t="n">
        <v>14.1</v>
      </c>
      <c r="H360" s="1" t="n">
        <v>3</v>
      </c>
      <c r="I360" s="1" t="n">
        <v>3</v>
      </c>
      <c r="K360" s="17" t="n">
        <v>266.8</v>
      </c>
      <c r="L360" s="1" t="n">
        <v>4</v>
      </c>
      <c r="M360" s="18" t="n">
        <f aca="false">IF(I360&lt;=H360,1,0)</f>
        <v>1</v>
      </c>
      <c r="N360" s="1" t="n">
        <f aca="false">MAX(I360-H360,0)</f>
        <v>0</v>
      </c>
    </row>
    <row r="361" customFormat="false" ht="15" hidden="false" customHeight="false" outlineLevel="0" collapsed="false">
      <c r="A361" s="1" t="s">
        <v>465</v>
      </c>
      <c r="B361" s="1" t="s">
        <v>86</v>
      </c>
      <c r="C361" s="1" t="s">
        <v>92</v>
      </c>
      <c r="D361" s="1" t="s">
        <v>93</v>
      </c>
      <c r="E361" s="1" t="s">
        <v>103</v>
      </c>
      <c r="F361" s="1" t="s">
        <v>90</v>
      </c>
      <c r="G361" s="1" t="n">
        <v>5</v>
      </c>
      <c r="H361" s="1" t="n">
        <v>2</v>
      </c>
      <c r="I361" s="1" t="n">
        <v>2</v>
      </c>
      <c r="K361" s="17" t="n">
        <v>333.78</v>
      </c>
      <c r="L361" s="1" t="n">
        <v>4</v>
      </c>
      <c r="M361" s="18" t="n">
        <f aca="false">IF(I361&lt;=H361,1,0)</f>
        <v>1</v>
      </c>
      <c r="N361" s="1" t="n">
        <f aca="false">MAX(I361-H361,0)</f>
        <v>0</v>
      </c>
    </row>
    <row r="362" customFormat="false" ht="15" hidden="false" customHeight="false" outlineLevel="0" collapsed="false">
      <c r="A362" s="1" t="s">
        <v>466</v>
      </c>
      <c r="B362" s="1" t="s">
        <v>86</v>
      </c>
      <c r="C362" s="1" t="s">
        <v>105</v>
      </c>
      <c r="D362" s="1" t="s">
        <v>88</v>
      </c>
      <c r="E362" s="1" t="s">
        <v>89</v>
      </c>
      <c r="F362" s="1" t="s">
        <v>90</v>
      </c>
      <c r="G362" s="1" t="n">
        <v>20.6</v>
      </c>
      <c r="H362" s="1" t="n">
        <v>3</v>
      </c>
      <c r="I362" s="1" t="n">
        <v>3</v>
      </c>
      <c r="K362" s="17" t="n">
        <v>283.98</v>
      </c>
      <c r="L362" s="1" t="n">
        <v>3</v>
      </c>
      <c r="M362" s="18" t="n">
        <f aca="false">IF(I362&lt;=H362,1,0)</f>
        <v>1</v>
      </c>
      <c r="N362" s="1" t="n">
        <f aca="false">MAX(I362-H362,0)</f>
        <v>0</v>
      </c>
    </row>
    <row r="363" customFormat="false" ht="15" hidden="false" customHeight="false" outlineLevel="0" collapsed="false">
      <c r="A363" s="1" t="s">
        <v>467</v>
      </c>
      <c r="B363" s="1" t="s">
        <v>86</v>
      </c>
      <c r="C363" s="1" t="s">
        <v>92</v>
      </c>
      <c r="D363" s="1" t="s">
        <v>96</v>
      </c>
      <c r="E363" s="1" t="s">
        <v>97</v>
      </c>
      <c r="F363" s="1" t="s">
        <v>90</v>
      </c>
      <c r="G363" s="1" t="n">
        <v>11.9</v>
      </c>
      <c r="H363" s="1" t="n">
        <v>5</v>
      </c>
      <c r="I363" s="1" t="n">
        <v>5</v>
      </c>
      <c r="K363" s="17" t="n">
        <v>289.88</v>
      </c>
      <c r="L363" s="1" t="n">
        <v>5</v>
      </c>
      <c r="M363" s="18" t="n">
        <f aca="false">IF(I363&lt;=H363,1,0)</f>
        <v>1</v>
      </c>
      <c r="N363" s="1" t="n">
        <f aca="false">MAX(I363-H363,0)</f>
        <v>0</v>
      </c>
    </row>
    <row r="364" customFormat="false" ht="15" hidden="false" customHeight="false" outlineLevel="0" collapsed="false">
      <c r="A364" s="1" t="s">
        <v>468</v>
      </c>
      <c r="B364" s="1" t="s">
        <v>86</v>
      </c>
      <c r="C364" s="1" t="s">
        <v>100</v>
      </c>
      <c r="D364" s="1" t="s">
        <v>88</v>
      </c>
      <c r="E364" s="1" t="s">
        <v>97</v>
      </c>
      <c r="F364" s="1" t="s">
        <v>90</v>
      </c>
      <c r="G364" s="1" t="n">
        <v>17.9</v>
      </c>
      <c r="H364" s="1" t="n">
        <v>3</v>
      </c>
      <c r="I364" s="1" t="n">
        <v>5</v>
      </c>
      <c r="J364" s="1" t="s">
        <v>125</v>
      </c>
      <c r="K364" s="17" t="n">
        <v>301.68</v>
      </c>
      <c r="L364" s="1" t="n">
        <v>3</v>
      </c>
      <c r="M364" s="18" t="n">
        <f aca="false">IF(I364&lt;=H364,1,0)</f>
        <v>0</v>
      </c>
      <c r="N364" s="1" t="n">
        <f aca="false">MAX(I364-H364,0)</f>
        <v>2</v>
      </c>
    </row>
    <row r="365" customFormat="false" ht="15" hidden="false" customHeight="false" outlineLevel="0" collapsed="false">
      <c r="A365" s="1" t="s">
        <v>469</v>
      </c>
      <c r="B365" s="1" t="s">
        <v>86</v>
      </c>
      <c r="C365" s="1" t="s">
        <v>105</v>
      </c>
      <c r="D365" s="1" t="s">
        <v>88</v>
      </c>
      <c r="E365" s="1" t="s">
        <v>89</v>
      </c>
      <c r="F365" s="1" t="s">
        <v>116</v>
      </c>
      <c r="G365" s="1" t="n">
        <v>0</v>
      </c>
      <c r="H365" s="1" t="n">
        <v>2</v>
      </c>
      <c r="I365" s="1" t="n">
        <v>2</v>
      </c>
      <c r="K365" s="17" t="n">
        <v>458.47</v>
      </c>
      <c r="L365" s="1" t="n">
        <v>4</v>
      </c>
      <c r="M365" s="18" t="n">
        <f aca="false">IF(I365&lt;=H365,1,0)</f>
        <v>1</v>
      </c>
      <c r="N365" s="1" t="n">
        <f aca="false">MAX(I365-H365,0)</f>
        <v>0</v>
      </c>
    </row>
    <row r="366" customFormat="false" ht="15" hidden="false" customHeight="false" outlineLevel="0" collapsed="false">
      <c r="A366" s="1" t="s">
        <v>470</v>
      </c>
      <c r="B366" s="1" t="s">
        <v>86</v>
      </c>
      <c r="C366" s="1" t="s">
        <v>92</v>
      </c>
      <c r="D366" s="1" t="s">
        <v>110</v>
      </c>
      <c r="E366" s="1" t="s">
        <v>97</v>
      </c>
      <c r="F366" s="1" t="s">
        <v>90</v>
      </c>
      <c r="G366" s="1" t="n">
        <v>8.3</v>
      </c>
      <c r="H366" s="1" t="n">
        <v>2</v>
      </c>
      <c r="I366" s="1" t="n">
        <v>2</v>
      </c>
      <c r="K366" s="17" t="n">
        <v>986.61</v>
      </c>
      <c r="L366" s="1" t="n">
        <v>4</v>
      </c>
      <c r="M366" s="18" t="n">
        <f aca="false">IF(I366&lt;=H366,1,0)</f>
        <v>1</v>
      </c>
      <c r="N366" s="1" t="n">
        <f aca="false">MAX(I366-H366,0)</f>
        <v>0</v>
      </c>
    </row>
    <row r="367" customFormat="false" ht="15" hidden="false" customHeight="false" outlineLevel="0" collapsed="false">
      <c r="A367" s="1" t="s">
        <v>471</v>
      </c>
      <c r="B367" s="1" t="s">
        <v>86</v>
      </c>
      <c r="C367" s="1" t="s">
        <v>92</v>
      </c>
      <c r="D367" s="1" t="s">
        <v>88</v>
      </c>
      <c r="E367" s="1" t="s">
        <v>97</v>
      </c>
      <c r="F367" s="1" t="s">
        <v>90</v>
      </c>
      <c r="G367" s="1" t="n">
        <v>17.6</v>
      </c>
      <c r="H367" s="1" t="n">
        <v>3</v>
      </c>
      <c r="I367" s="1" t="n">
        <v>3</v>
      </c>
      <c r="K367" s="17" t="n">
        <v>417.33</v>
      </c>
      <c r="L367" s="1" t="n">
        <v>5</v>
      </c>
      <c r="M367" s="18" t="n">
        <f aca="false">IF(I367&lt;=H367,1,0)</f>
        <v>1</v>
      </c>
      <c r="N367" s="1" t="n">
        <f aca="false">MAX(I367-H367,0)</f>
        <v>0</v>
      </c>
    </row>
    <row r="368" customFormat="false" ht="15" hidden="false" customHeight="false" outlineLevel="0" collapsed="false">
      <c r="A368" s="1" t="s">
        <v>472</v>
      </c>
      <c r="B368" s="1" t="s">
        <v>86</v>
      </c>
      <c r="C368" s="1" t="s">
        <v>105</v>
      </c>
      <c r="D368" s="1" t="s">
        <v>88</v>
      </c>
      <c r="E368" s="1" t="s">
        <v>89</v>
      </c>
      <c r="F368" s="1" t="s">
        <v>90</v>
      </c>
      <c r="G368" s="1" t="n">
        <v>11.4</v>
      </c>
      <c r="H368" s="1" t="n">
        <v>3</v>
      </c>
      <c r="I368" s="1" t="n">
        <v>3</v>
      </c>
      <c r="K368" s="17" t="n">
        <v>642.53</v>
      </c>
      <c r="L368" s="1" t="n">
        <v>5</v>
      </c>
      <c r="M368" s="18" t="n">
        <f aca="false">IF(I368&lt;=H368,1,0)</f>
        <v>1</v>
      </c>
      <c r="N368" s="1" t="n">
        <f aca="false">MAX(I368-H368,0)</f>
        <v>0</v>
      </c>
    </row>
    <row r="369" customFormat="false" ht="15" hidden="false" customHeight="false" outlineLevel="0" collapsed="false">
      <c r="A369" s="1" t="s">
        <v>473</v>
      </c>
      <c r="B369" s="1" t="s">
        <v>86</v>
      </c>
      <c r="C369" s="1" t="s">
        <v>95</v>
      </c>
      <c r="D369" s="1" t="s">
        <v>110</v>
      </c>
      <c r="E369" s="1" t="s">
        <v>97</v>
      </c>
      <c r="F369" s="1" t="s">
        <v>116</v>
      </c>
      <c r="G369" s="1" t="n">
        <v>0</v>
      </c>
      <c r="H369" s="1" t="n">
        <v>2</v>
      </c>
      <c r="I369" s="1" t="n">
        <v>2</v>
      </c>
      <c r="K369" s="17" t="n">
        <v>818.75</v>
      </c>
      <c r="L369" s="1" t="n">
        <v>4</v>
      </c>
      <c r="M369" s="18" t="n">
        <f aca="false">IF(I369&lt;=H369,1,0)</f>
        <v>1</v>
      </c>
      <c r="N369" s="1" t="n">
        <f aca="false">MAX(I369-H369,0)</f>
        <v>0</v>
      </c>
    </row>
    <row r="370" customFormat="false" ht="15" hidden="false" customHeight="false" outlineLevel="0" collapsed="false">
      <c r="A370" s="1" t="s">
        <v>474</v>
      </c>
      <c r="B370" s="1" t="s">
        <v>86</v>
      </c>
      <c r="C370" s="1" t="s">
        <v>100</v>
      </c>
      <c r="D370" s="1" t="s">
        <v>93</v>
      </c>
      <c r="E370" s="1" t="s">
        <v>89</v>
      </c>
      <c r="F370" s="1" t="s">
        <v>90</v>
      </c>
      <c r="G370" s="1" t="n">
        <v>17.8</v>
      </c>
      <c r="H370" s="1" t="n">
        <v>2</v>
      </c>
      <c r="I370" s="1" t="n">
        <v>1</v>
      </c>
      <c r="K370" s="17" t="n">
        <v>267.8</v>
      </c>
      <c r="L370" s="1" t="n">
        <v>4</v>
      </c>
      <c r="M370" s="18" t="n">
        <f aca="false">IF(I370&lt;=H370,1,0)</f>
        <v>1</v>
      </c>
      <c r="N370" s="1" t="n">
        <f aca="false">MAX(I370-H370,0)</f>
        <v>0</v>
      </c>
    </row>
    <row r="371" customFormat="false" ht="15" hidden="false" customHeight="false" outlineLevel="0" collapsed="false">
      <c r="A371" s="1" t="s">
        <v>475</v>
      </c>
      <c r="B371" s="1" t="s">
        <v>86</v>
      </c>
      <c r="C371" s="1" t="s">
        <v>92</v>
      </c>
      <c r="D371" s="1" t="s">
        <v>88</v>
      </c>
      <c r="E371" s="1" t="s">
        <v>89</v>
      </c>
      <c r="F371" s="1" t="s">
        <v>116</v>
      </c>
      <c r="G371" s="1" t="n">
        <v>0</v>
      </c>
      <c r="H371" s="1" t="n">
        <v>2</v>
      </c>
      <c r="I371" s="1" t="n">
        <v>2</v>
      </c>
      <c r="K371" s="17" t="n">
        <v>358.64</v>
      </c>
      <c r="L371" s="1" t="n">
        <v>4</v>
      </c>
      <c r="M371" s="18" t="n">
        <f aca="false">IF(I371&lt;=H371,1,0)</f>
        <v>1</v>
      </c>
      <c r="N371" s="1" t="n">
        <f aca="false">MAX(I371-H371,0)</f>
        <v>0</v>
      </c>
    </row>
    <row r="372" customFormat="false" ht="15" hidden="false" customHeight="false" outlineLevel="0" collapsed="false">
      <c r="A372" s="1" t="s">
        <v>476</v>
      </c>
      <c r="B372" s="1" t="s">
        <v>86</v>
      </c>
      <c r="C372" s="1" t="s">
        <v>92</v>
      </c>
      <c r="D372" s="1" t="s">
        <v>88</v>
      </c>
      <c r="E372" s="1" t="s">
        <v>97</v>
      </c>
      <c r="F372" s="1" t="s">
        <v>116</v>
      </c>
      <c r="G372" s="1" t="n">
        <v>0</v>
      </c>
      <c r="H372" s="1" t="n">
        <v>2</v>
      </c>
      <c r="I372" s="1" t="n">
        <v>5</v>
      </c>
      <c r="J372" s="1" t="s">
        <v>125</v>
      </c>
      <c r="K372" s="17" t="n">
        <v>264.41</v>
      </c>
      <c r="L372" s="1" t="n">
        <v>3</v>
      </c>
      <c r="M372" s="18" t="n">
        <f aca="false">IF(I372&lt;=H372,1,0)</f>
        <v>0</v>
      </c>
      <c r="N372" s="1" t="n">
        <f aca="false">MAX(I372-H372,0)</f>
        <v>3</v>
      </c>
    </row>
    <row r="373" customFormat="false" ht="15" hidden="false" customHeight="false" outlineLevel="0" collapsed="false">
      <c r="A373" s="1" t="s">
        <v>477</v>
      </c>
      <c r="B373" s="1" t="s">
        <v>86</v>
      </c>
      <c r="C373" s="1" t="s">
        <v>92</v>
      </c>
      <c r="D373" s="1" t="s">
        <v>88</v>
      </c>
      <c r="E373" s="1" t="s">
        <v>97</v>
      </c>
      <c r="F373" s="1" t="s">
        <v>90</v>
      </c>
      <c r="G373" s="1" t="n">
        <v>16.8</v>
      </c>
      <c r="H373" s="1" t="n">
        <v>3</v>
      </c>
      <c r="I373" s="1" t="n">
        <v>6</v>
      </c>
      <c r="J373" s="1" t="s">
        <v>117</v>
      </c>
      <c r="K373" s="17" t="n">
        <v>573.75</v>
      </c>
      <c r="L373" s="1" t="n">
        <v>3</v>
      </c>
      <c r="M373" s="18" t="n">
        <f aca="false">IF(I373&lt;=H373,1,0)</f>
        <v>0</v>
      </c>
      <c r="N373" s="1" t="n">
        <f aca="false">MAX(I373-H373,0)</f>
        <v>3</v>
      </c>
    </row>
    <row r="374" customFormat="false" ht="15" hidden="false" customHeight="false" outlineLevel="0" collapsed="false">
      <c r="A374" s="1" t="s">
        <v>478</v>
      </c>
      <c r="B374" s="1" t="s">
        <v>86</v>
      </c>
      <c r="C374" s="1" t="s">
        <v>87</v>
      </c>
      <c r="D374" s="1" t="s">
        <v>88</v>
      </c>
      <c r="E374" s="1" t="s">
        <v>103</v>
      </c>
      <c r="F374" s="1" t="s">
        <v>90</v>
      </c>
      <c r="G374" s="1" t="n">
        <v>17.4</v>
      </c>
      <c r="H374" s="1" t="n">
        <v>3</v>
      </c>
      <c r="I374" s="1" t="n">
        <v>3</v>
      </c>
      <c r="K374" s="17" t="n">
        <v>683.59</v>
      </c>
      <c r="L374" s="1" t="n">
        <v>4</v>
      </c>
      <c r="M374" s="18" t="n">
        <f aca="false">IF(I374&lt;=H374,1,0)</f>
        <v>1</v>
      </c>
      <c r="N374" s="1" t="n">
        <f aca="false">MAX(I374-H374,0)</f>
        <v>0</v>
      </c>
    </row>
    <row r="375" customFormat="false" ht="15" hidden="false" customHeight="false" outlineLevel="0" collapsed="false">
      <c r="A375" s="1" t="s">
        <v>479</v>
      </c>
      <c r="B375" s="1" t="s">
        <v>86</v>
      </c>
      <c r="C375" s="1" t="s">
        <v>92</v>
      </c>
      <c r="D375" s="1" t="s">
        <v>110</v>
      </c>
      <c r="E375" s="1" t="s">
        <v>89</v>
      </c>
      <c r="F375" s="1" t="s">
        <v>90</v>
      </c>
      <c r="G375" s="1" t="n">
        <v>15.9</v>
      </c>
      <c r="H375" s="1" t="n">
        <v>2</v>
      </c>
      <c r="I375" s="1" t="n">
        <v>2</v>
      </c>
      <c r="K375" s="17" t="n">
        <v>1003.62</v>
      </c>
      <c r="L375" s="1" t="n">
        <v>4</v>
      </c>
      <c r="M375" s="18" t="n">
        <f aca="false">IF(I375&lt;=H375,1,0)</f>
        <v>1</v>
      </c>
      <c r="N375" s="1" t="n">
        <f aca="false">MAX(I375-H375,0)</f>
        <v>0</v>
      </c>
    </row>
    <row r="376" customFormat="false" ht="15" hidden="false" customHeight="false" outlineLevel="0" collapsed="false">
      <c r="A376" s="1" t="s">
        <v>480</v>
      </c>
      <c r="B376" s="1" t="s">
        <v>86</v>
      </c>
      <c r="C376" s="1" t="s">
        <v>105</v>
      </c>
      <c r="D376" s="1" t="s">
        <v>93</v>
      </c>
      <c r="E376" s="1" t="s">
        <v>97</v>
      </c>
      <c r="F376" s="1" t="s">
        <v>90</v>
      </c>
      <c r="G376" s="1" t="n">
        <v>9.7</v>
      </c>
      <c r="H376" s="1" t="n">
        <v>2</v>
      </c>
      <c r="I376" s="1" t="n">
        <v>2</v>
      </c>
      <c r="K376" s="17" t="n">
        <v>487.91</v>
      </c>
      <c r="L376" s="1" t="n">
        <v>4</v>
      </c>
      <c r="M376" s="18" t="n">
        <f aca="false">IF(I376&lt;=H376,1,0)</f>
        <v>1</v>
      </c>
      <c r="N376" s="1" t="n">
        <f aca="false">MAX(I376-H376,0)</f>
        <v>0</v>
      </c>
    </row>
    <row r="377" customFormat="false" ht="15" hidden="false" customHeight="false" outlineLevel="0" collapsed="false">
      <c r="A377" s="1" t="s">
        <v>481</v>
      </c>
      <c r="B377" s="1" t="s">
        <v>86</v>
      </c>
      <c r="C377" s="1" t="s">
        <v>95</v>
      </c>
      <c r="D377" s="1" t="s">
        <v>93</v>
      </c>
      <c r="E377" s="1" t="s">
        <v>97</v>
      </c>
      <c r="F377" s="1" t="s">
        <v>90</v>
      </c>
      <c r="G377" s="1" t="n">
        <v>14.8</v>
      </c>
      <c r="H377" s="1" t="n">
        <v>2</v>
      </c>
      <c r="I377" s="1" t="n">
        <v>2</v>
      </c>
      <c r="K377" s="17" t="n">
        <v>463.57</v>
      </c>
      <c r="L377" s="1" t="n">
        <v>5</v>
      </c>
      <c r="M377" s="18" t="n">
        <f aca="false">IF(I377&lt;=H377,1,0)</f>
        <v>1</v>
      </c>
      <c r="N377" s="1" t="n">
        <f aca="false">MAX(I377-H377,0)</f>
        <v>0</v>
      </c>
    </row>
    <row r="378" customFormat="false" ht="15" hidden="false" customHeight="false" outlineLevel="0" collapsed="false">
      <c r="A378" s="1" t="s">
        <v>482</v>
      </c>
      <c r="B378" s="1" t="s">
        <v>86</v>
      </c>
      <c r="C378" s="1" t="s">
        <v>105</v>
      </c>
      <c r="D378" s="1" t="s">
        <v>88</v>
      </c>
      <c r="E378" s="1" t="s">
        <v>89</v>
      </c>
      <c r="F378" s="1" t="s">
        <v>90</v>
      </c>
      <c r="G378" s="1" t="n">
        <v>20.6</v>
      </c>
      <c r="H378" s="1" t="n">
        <v>3</v>
      </c>
      <c r="I378" s="1" t="n">
        <v>3</v>
      </c>
      <c r="K378" s="17" t="n">
        <v>462.25</v>
      </c>
      <c r="L378" s="1" t="n">
        <v>4</v>
      </c>
      <c r="M378" s="18" t="n">
        <f aca="false">IF(I378&lt;=H378,1,0)</f>
        <v>1</v>
      </c>
      <c r="N378" s="1" t="n">
        <f aca="false">MAX(I378-H378,0)</f>
        <v>0</v>
      </c>
    </row>
    <row r="379" customFormat="false" ht="15" hidden="false" customHeight="false" outlineLevel="0" collapsed="false">
      <c r="A379" s="1" t="s">
        <v>483</v>
      </c>
      <c r="B379" s="1" t="s">
        <v>86</v>
      </c>
      <c r="C379" s="1" t="s">
        <v>95</v>
      </c>
      <c r="D379" s="1" t="s">
        <v>96</v>
      </c>
      <c r="E379" s="1" t="s">
        <v>97</v>
      </c>
      <c r="F379" s="1" t="s">
        <v>90</v>
      </c>
      <c r="G379" s="1" t="n">
        <v>11.9</v>
      </c>
      <c r="H379" s="1" t="n">
        <v>5</v>
      </c>
      <c r="I379" s="1" t="n">
        <v>5</v>
      </c>
      <c r="K379" s="17" t="n">
        <v>544.3</v>
      </c>
      <c r="L379" s="1" t="n">
        <v>5</v>
      </c>
      <c r="M379" s="18" t="n">
        <f aca="false">IF(I379&lt;=H379,1,0)</f>
        <v>1</v>
      </c>
      <c r="N379" s="1" t="n">
        <f aca="false">MAX(I379-H379,0)</f>
        <v>0</v>
      </c>
    </row>
    <row r="380" customFormat="false" ht="15" hidden="false" customHeight="false" outlineLevel="0" collapsed="false">
      <c r="A380" s="1" t="s">
        <v>484</v>
      </c>
      <c r="B380" s="1" t="s">
        <v>86</v>
      </c>
      <c r="C380" s="1" t="s">
        <v>95</v>
      </c>
      <c r="D380" s="1" t="s">
        <v>93</v>
      </c>
      <c r="E380" s="1" t="s">
        <v>97</v>
      </c>
      <c r="F380" s="1" t="s">
        <v>90</v>
      </c>
      <c r="G380" s="1" t="n">
        <v>33.6</v>
      </c>
      <c r="H380" s="1" t="n">
        <v>2</v>
      </c>
      <c r="I380" s="1" t="n">
        <v>2</v>
      </c>
      <c r="K380" s="17" t="n">
        <v>302.37</v>
      </c>
      <c r="L380" s="1" t="n">
        <v>5</v>
      </c>
      <c r="M380" s="18" t="n">
        <f aca="false">IF(I380&lt;=H380,1,0)</f>
        <v>1</v>
      </c>
      <c r="N380" s="1" t="n">
        <f aca="false">MAX(I380-H380,0)</f>
        <v>0</v>
      </c>
    </row>
    <row r="381" customFormat="false" ht="15" hidden="false" customHeight="false" outlineLevel="0" collapsed="false">
      <c r="A381" s="1" t="s">
        <v>485</v>
      </c>
      <c r="B381" s="1" t="s">
        <v>86</v>
      </c>
      <c r="C381" s="1" t="s">
        <v>105</v>
      </c>
      <c r="D381" s="1" t="s">
        <v>88</v>
      </c>
      <c r="E381" s="1" t="s">
        <v>89</v>
      </c>
      <c r="F381" s="1" t="s">
        <v>90</v>
      </c>
      <c r="G381" s="1" t="n">
        <v>15.9</v>
      </c>
      <c r="H381" s="1" t="n">
        <v>3</v>
      </c>
      <c r="I381" s="1" t="n">
        <v>6</v>
      </c>
      <c r="J381" s="1" t="s">
        <v>133</v>
      </c>
      <c r="K381" s="17" t="n">
        <v>411.96</v>
      </c>
      <c r="L381" s="1" t="n">
        <v>4</v>
      </c>
      <c r="M381" s="18" t="n">
        <f aca="false">IF(I381&lt;=H381,1,0)</f>
        <v>0</v>
      </c>
      <c r="N381" s="1" t="n">
        <f aca="false">MAX(I381-H381,0)</f>
        <v>3</v>
      </c>
    </row>
    <row r="382" customFormat="false" ht="15" hidden="false" customHeight="false" outlineLevel="0" collapsed="false">
      <c r="A382" s="1" t="s">
        <v>486</v>
      </c>
      <c r="B382" s="1" t="s">
        <v>86</v>
      </c>
      <c r="C382" s="1" t="s">
        <v>105</v>
      </c>
      <c r="D382" s="1" t="s">
        <v>88</v>
      </c>
      <c r="E382" s="1" t="s">
        <v>97</v>
      </c>
      <c r="F382" s="1" t="s">
        <v>90</v>
      </c>
      <c r="G382" s="1" t="n">
        <v>7.5</v>
      </c>
      <c r="H382" s="1" t="n">
        <v>3</v>
      </c>
      <c r="I382" s="1" t="n">
        <v>3</v>
      </c>
      <c r="K382" s="17" t="n">
        <v>434.33</v>
      </c>
      <c r="L382" s="1" t="n">
        <v>4</v>
      </c>
      <c r="M382" s="18" t="n">
        <f aca="false">IF(I382&lt;=H382,1,0)</f>
        <v>1</v>
      </c>
      <c r="N382" s="1" t="n">
        <f aca="false">MAX(I382-H382,0)</f>
        <v>0</v>
      </c>
    </row>
    <row r="383" customFormat="false" ht="15" hidden="false" customHeight="false" outlineLevel="0" collapsed="false">
      <c r="A383" s="1" t="s">
        <v>487</v>
      </c>
      <c r="B383" s="1" t="s">
        <v>86</v>
      </c>
      <c r="C383" s="1" t="s">
        <v>145</v>
      </c>
      <c r="D383" s="1" t="s">
        <v>88</v>
      </c>
      <c r="E383" s="1" t="s">
        <v>103</v>
      </c>
      <c r="F383" s="1" t="s">
        <v>116</v>
      </c>
      <c r="G383" s="1" t="n">
        <v>0</v>
      </c>
      <c r="H383" s="1" t="n">
        <v>3</v>
      </c>
      <c r="I383" s="1" t="n">
        <v>3</v>
      </c>
      <c r="K383" s="17" t="n">
        <v>385.09</v>
      </c>
      <c r="L383" s="1" t="n">
        <v>4</v>
      </c>
      <c r="M383" s="18" t="n">
        <f aca="false">IF(I383&lt;=H383,1,0)</f>
        <v>1</v>
      </c>
      <c r="N383" s="1" t="n">
        <f aca="false">MAX(I383-H383,0)</f>
        <v>0</v>
      </c>
    </row>
    <row r="384" customFormat="false" ht="15" hidden="false" customHeight="false" outlineLevel="0" collapsed="false">
      <c r="A384" s="1" t="s">
        <v>488</v>
      </c>
      <c r="B384" s="1" t="s">
        <v>86</v>
      </c>
      <c r="C384" s="1" t="s">
        <v>145</v>
      </c>
      <c r="D384" s="1" t="s">
        <v>93</v>
      </c>
      <c r="E384" s="1" t="s">
        <v>89</v>
      </c>
      <c r="F384" s="1" t="s">
        <v>90</v>
      </c>
      <c r="G384" s="1" t="n">
        <v>21.4</v>
      </c>
      <c r="H384" s="1" t="n">
        <v>2</v>
      </c>
      <c r="I384" s="1" t="n">
        <v>2</v>
      </c>
      <c r="K384" s="17" t="n">
        <v>380.78</v>
      </c>
      <c r="L384" s="1" t="n">
        <v>3</v>
      </c>
      <c r="M384" s="18" t="n">
        <f aca="false">IF(I384&lt;=H384,1,0)</f>
        <v>1</v>
      </c>
      <c r="N384" s="1" t="n">
        <f aca="false">MAX(I384-H384,0)</f>
        <v>0</v>
      </c>
    </row>
    <row r="385" customFormat="false" ht="15" hidden="false" customHeight="false" outlineLevel="0" collapsed="false">
      <c r="A385" s="1" t="s">
        <v>489</v>
      </c>
      <c r="B385" s="1" t="s">
        <v>86</v>
      </c>
      <c r="C385" s="1" t="s">
        <v>92</v>
      </c>
      <c r="D385" s="1" t="s">
        <v>88</v>
      </c>
      <c r="E385" s="1" t="s">
        <v>89</v>
      </c>
      <c r="F385" s="1" t="s">
        <v>90</v>
      </c>
      <c r="G385" s="1" t="n">
        <v>17.8</v>
      </c>
      <c r="H385" s="1" t="n">
        <v>3</v>
      </c>
      <c r="I385" s="1" t="n">
        <v>3</v>
      </c>
      <c r="K385" s="17" t="n">
        <v>719.56</v>
      </c>
      <c r="L385" s="1" t="n">
        <v>4</v>
      </c>
      <c r="M385" s="18" t="n">
        <f aca="false">IF(I385&lt;=H385,1,0)</f>
        <v>1</v>
      </c>
      <c r="N385" s="1" t="n">
        <f aca="false">MAX(I385-H385,0)</f>
        <v>0</v>
      </c>
    </row>
    <row r="386" customFormat="false" ht="15" hidden="false" customHeight="false" outlineLevel="0" collapsed="false">
      <c r="A386" s="1" t="s">
        <v>490</v>
      </c>
      <c r="B386" s="1" t="s">
        <v>86</v>
      </c>
      <c r="C386" s="1" t="s">
        <v>92</v>
      </c>
      <c r="D386" s="1" t="s">
        <v>96</v>
      </c>
      <c r="E386" s="1" t="s">
        <v>103</v>
      </c>
      <c r="F386" s="1" t="s">
        <v>90</v>
      </c>
      <c r="G386" s="1" t="n">
        <v>5.1</v>
      </c>
      <c r="H386" s="1" t="n">
        <v>5</v>
      </c>
      <c r="I386" s="1" t="n">
        <v>5</v>
      </c>
      <c r="K386" s="17" t="n">
        <v>407.51</v>
      </c>
      <c r="L386" s="1" t="n">
        <v>4</v>
      </c>
      <c r="M386" s="18" t="n">
        <f aca="false">IF(I386&lt;=H386,1,0)</f>
        <v>1</v>
      </c>
      <c r="N386" s="1" t="n">
        <f aca="false">MAX(I386-H386,0)</f>
        <v>0</v>
      </c>
    </row>
    <row r="387" customFormat="false" ht="15" hidden="false" customHeight="false" outlineLevel="0" collapsed="false">
      <c r="A387" s="1" t="s">
        <v>491</v>
      </c>
      <c r="B387" s="1" t="s">
        <v>86</v>
      </c>
      <c r="C387" s="1" t="s">
        <v>92</v>
      </c>
      <c r="D387" s="1" t="s">
        <v>93</v>
      </c>
      <c r="E387" s="1" t="s">
        <v>103</v>
      </c>
      <c r="F387" s="1" t="s">
        <v>90</v>
      </c>
      <c r="G387" s="1" t="n">
        <v>5.9</v>
      </c>
      <c r="H387" s="1" t="n">
        <v>2</v>
      </c>
      <c r="I387" s="1" t="n">
        <v>2</v>
      </c>
      <c r="K387" s="17" t="n">
        <v>568.11</v>
      </c>
      <c r="L387" s="1" t="n">
        <v>4</v>
      </c>
      <c r="M387" s="18" t="n">
        <f aca="false">IF(I387&lt;=H387,1,0)</f>
        <v>1</v>
      </c>
      <c r="N387" s="1" t="n">
        <f aca="false">MAX(I387-H387,0)</f>
        <v>0</v>
      </c>
    </row>
    <row r="388" customFormat="false" ht="15" hidden="false" customHeight="false" outlineLevel="0" collapsed="false">
      <c r="A388" s="1" t="s">
        <v>492</v>
      </c>
      <c r="B388" s="1" t="s">
        <v>86</v>
      </c>
      <c r="C388" s="1" t="s">
        <v>92</v>
      </c>
      <c r="D388" s="1" t="s">
        <v>88</v>
      </c>
      <c r="E388" s="1" t="s">
        <v>89</v>
      </c>
      <c r="F388" s="1" t="s">
        <v>90</v>
      </c>
      <c r="G388" s="1" t="n">
        <v>15</v>
      </c>
      <c r="H388" s="1" t="n">
        <v>3</v>
      </c>
      <c r="I388" s="1" t="n">
        <v>3</v>
      </c>
      <c r="K388" s="17" t="n">
        <v>253.41</v>
      </c>
      <c r="L388" s="1" t="n">
        <v>4</v>
      </c>
      <c r="M388" s="18" t="n">
        <f aca="false">IF(I388&lt;=H388,1,0)</f>
        <v>1</v>
      </c>
      <c r="N388" s="1" t="n">
        <f aca="false">MAX(I388-H388,0)</f>
        <v>0</v>
      </c>
    </row>
    <row r="389" customFormat="false" ht="15" hidden="false" customHeight="false" outlineLevel="0" collapsed="false">
      <c r="A389" s="1" t="s">
        <v>493</v>
      </c>
      <c r="B389" s="1" t="s">
        <v>86</v>
      </c>
      <c r="C389" s="1" t="s">
        <v>105</v>
      </c>
      <c r="D389" s="1" t="s">
        <v>96</v>
      </c>
      <c r="E389" s="1" t="s">
        <v>89</v>
      </c>
      <c r="F389" s="1" t="s">
        <v>90</v>
      </c>
      <c r="G389" s="1" t="n">
        <v>33.3</v>
      </c>
      <c r="H389" s="1" t="n">
        <v>5</v>
      </c>
      <c r="I389" s="1" t="n">
        <v>7</v>
      </c>
      <c r="J389" s="1" t="s">
        <v>117</v>
      </c>
      <c r="K389" s="17" t="n">
        <v>925.08</v>
      </c>
      <c r="L389" s="1" t="n">
        <v>3</v>
      </c>
      <c r="M389" s="18" t="n">
        <f aca="false">IF(I389&lt;=H389,1,0)</f>
        <v>0</v>
      </c>
      <c r="N389" s="1" t="n">
        <f aca="false">MAX(I389-H389,0)</f>
        <v>2</v>
      </c>
    </row>
    <row r="390" customFormat="false" ht="15" hidden="false" customHeight="false" outlineLevel="0" collapsed="false">
      <c r="A390" s="1" t="s">
        <v>494</v>
      </c>
      <c r="B390" s="1" t="s">
        <v>86</v>
      </c>
      <c r="C390" s="1" t="s">
        <v>105</v>
      </c>
      <c r="D390" s="1" t="s">
        <v>93</v>
      </c>
      <c r="E390" s="1" t="s">
        <v>97</v>
      </c>
      <c r="F390" s="1" t="s">
        <v>116</v>
      </c>
      <c r="G390" s="1" t="n">
        <v>0</v>
      </c>
      <c r="H390" s="1" t="n">
        <v>2</v>
      </c>
      <c r="I390" s="1" t="n">
        <v>2</v>
      </c>
      <c r="K390" s="17" t="n">
        <v>239.59</v>
      </c>
      <c r="L390" s="1" t="n">
        <v>5</v>
      </c>
      <c r="M390" s="18" t="n">
        <f aca="false">IF(I390&lt;=H390,1,0)</f>
        <v>1</v>
      </c>
      <c r="N390" s="1" t="n">
        <f aca="false">MAX(I390-H390,0)</f>
        <v>0</v>
      </c>
    </row>
    <row r="391" customFormat="false" ht="15" hidden="false" customHeight="false" outlineLevel="0" collapsed="false">
      <c r="A391" s="1" t="s">
        <v>495</v>
      </c>
      <c r="B391" s="1" t="s">
        <v>86</v>
      </c>
      <c r="C391" s="1" t="s">
        <v>92</v>
      </c>
      <c r="D391" s="1" t="s">
        <v>88</v>
      </c>
      <c r="E391" s="1" t="s">
        <v>97</v>
      </c>
      <c r="F391" s="1" t="s">
        <v>90</v>
      </c>
      <c r="G391" s="1" t="n">
        <v>14.6</v>
      </c>
      <c r="H391" s="1" t="n">
        <v>3</v>
      </c>
      <c r="I391" s="1" t="n">
        <v>3</v>
      </c>
      <c r="K391" s="17" t="n">
        <v>345.18</v>
      </c>
      <c r="L391" s="1" t="n">
        <v>4</v>
      </c>
      <c r="M391" s="18" t="n">
        <f aca="false">IF(I391&lt;=H391,1,0)</f>
        <v>1</v>
      </c>
      <c r="N391" s="1" t="n">
        <f aca="false">MAX(I391-H391,0)</f>
        <v>0</v>
      </c>
    </row>
    <row r="392" customFormat="false" ht="15" hidden="false" customHeight="false" outlineLevel="0" collapsed="false">
      <c r="A392" s="1" t="s">
        <v>496</v>
      </c>
      <c r="B392" s="1" t="s">
        <v>86</v>
      </c>
      <c r="C392" s="1" t="s">
        <v>92</v>
      </c>
      <c r="D392" s="1" t="s">
        <v>88</v>
      </c>
      <c r="E392" s="1" t="s">
        <v>89</v>
      </c>
      <c r="F392" s="1" t="s">
        <v>116</v>
      </c>
      <c r="G392" s="1" t="n">
        <v>0</v>
      </c>
      <c r="H392" s="1" t="n">
        <v>3</v>
      </c>
      <c r="I392" s="1" t="n">
        <v>3</v>
      </c>
      <c r="K392" s="17" t="n">
        <v>681.09</v>
      </c>
      <c r="L392" s="1" t="n">
        <v>5</v>
      </c>
      <c r="M392" s="18" t="n">
        <f aca="false">IF(I392&lt;=H392,1,0)</f>
        <v>1</v>
      </c>
      <c r="N392" s="1" t="n">
        <f aca="false">MAX(I392-H392,0)</f>
        <v>0</v>
      </c>
    </row>
    <row r="393" customFormat="false" ht="15" hidden="false" customHeight="false" outlineLevel="0" collapsed="false">
      <c r="A393" s="1" t="s">
        <v>497</v>
      </c>
      <c r="B393" s="1" t="s">
        <v>86</v>
      </c>
      <c r="C393" s="1" t="s">
        <v>92</v>
      </c>
      <c r="D393" s="1" t="s">
        <v>88</v>
      </c>
      <c r="E393" s="1" t="s">
        <v>97</v>
      </c>
      <c r="F393" s="1" t="s">
        <v>90</v>
      </c>
      <c r="G393" s="1" t="n">
        <v>11.2</v>
      </c>
      <c r="H393" s="1" t="n">
        <v>3</v>
      </c>
      <c r="I393" s="1" t="n">
        <v>3</v>
      </c>
      <c r="K393" s="17" t="n">
        <v>617.19</v>
      </c>
      <c r="L393" s="1" t="n">
        <v>4</v>
      </c>
      <c r="M393" s="18" t="n">
        <f aca="false">IF(I393&lt;=H393,1,0)</f>
        <v>1</v>
      </c>
      <c r="N393" s="1" t="n">
        <f aca="false">MAX(I393-H393,0)</f>
        <v>0</v>
      </c>
    </row>
    <row r="394" customFormat="false" ht="15" hidden="false" customHeight="false" outlineLevel="0" collapsed="false">
      <c r="A394" s="1" t="s">
        <v>498</v>
      </c>
      <c r="B394" s="1" t="s">
        <v>86</v>
      </c>
      <c r="C394" s="1" t="s">
        <v>87</v>
      </c>
      <c r="D394" s="1" t="s">
        <v>110</v>
      </c>
      <c r="E394" s="1" t="s">
        <v>97</v>
      </c>
      <c r="F394" s="1" t="s">
        <v>116</v>
      </c>
      <c r="G394" s="1" t="n">
        <v>0</v>
      </c>
      <c r="H394" s="1" t="n">
        <v>1</v>
      </c>
      <c r="I394" s="1" t="n">
        <v>1</v>
      </c>
      <c r="K394" s="17" t="n">
        <v>1013.13</v>
      </c>
      <c r="L394" s="1" t="n">
        <v>4</v>
      </c>
      <c r="M394" s="18" t="n">
        <f aca="false">IF(I394&lt;=H394,1,0)</f>
        <v>1</v>
      </c>
      <c r="N394" s="1" t="n">
        <f aca="false">MAX(I394-H394,0)</f>
        <v>0</v>
      </c>
    </row>
    <row r="395" customFormat="false" ht="15" hidden="false" customHeight="false" outlineLevel="0" collapsed="false">
      <c r="A395" s="1" t="s">
        <v>499</v>
      </c>
      <c r="B395" s="1" t="s">
        <v>86</v>
      </c>
      <c r="C395" s="1" t="s">
        <v>105</v>
      </c>
      <c r="D395" s="1" t="s">
        <v>88</v>
      </c>
      <c r="E395" s="1" t="s">
        <v>89</v>
      </c>
      <c r="F395" s="1" t="s">
        <v>90</v>
      </c>
      <c r="G395" s="1" t="n">
        <v>13.5</v>
      </c>
      <c r="H395" s="1" t="n">
        <v>3</v>
      </c>
      <c r="I395" s="1" t="n">
        <v>3</v>
      </c>
      <c r="K395" s="17" t="n">
        <v>422.12</v>
      </c>
      <c r="L395" s="1" t="n">
        <v>4</v>
      </c>
      <c r="M395" s="18" t="n">
        <f aca="false">IF(I395&lt;=H395,1,0)</f>
        <v>1</v>
      </c>
      <c r="N395" s="1" t="n">
        <f aca="false">MAX(I395-H395,0)</f>
        <v>0</v>
      </c>
    </row>
    <row r="396" customFormat="false" ht="15" hidden="false" customHeight="false" outlineLevel="0" collapsed="false">
      <c r="A396" s="1" t="s">
        <v>500</v>
      </c>
      <c r="B396" s="1" t="s">
        <v>86</v>
      </c>
      <c r="C396" s="1" t="s">
        <v>92</v>
      </c>
      <c r="D396" s="1" t="s">
        <v>88</v>
      </c>
      <c r="E396" s="1" t="s">
        <v>97</v>
      </c>
      <c r="F396" s="1" t="s">
        <v>90</v>
      </c>
      <c r="G396" s="1" t="n">
        <v>10.1</v>
      </c>
      <c r="H396" s="1" t="n">
        <v>3</v>
      </c>
      <c r="I396" s="1" t="n">
        <v>3</v>
      </c>
      <c r="K396" s="17" t="n">
        <v>283.72</v>
      </c>
      <c r="L396" s="1" t="n">
        <v>5</v>
      </c>
      <c r="M396" s="18" t="n">
        <f aca="false">IF(I396&lt;=H396,1,0)</f>
        <v>1</v>
      </c>
      <c r="N396" s="1" t="n">
        <f aca="false">MAX(I396-H396,0)</f>
        <v>0</v>
      </c>
    </row>
    <row r="397" customFormat="false" ht="15" hidden="false" customHeight="false" outlineLevel="0" collapsed="false">
      <c r="A397" s="1" t="s">
        <v>501</v>
      </c>
      <c r="B397" s="1" t="s">
        <v>86</v>
      </c>
      <c r="C397" s="1" t="s">
        <v>92</v>
      </c>
      <c r="D397" s="1" t="s">
        <v>88</v>
      </c>
      <c r="E397" s="1" t="s">
        <v>89</v>
      </c>
      <c r="F397" s="1" t="s">
        <v>90</v>
      </c>
      <c r="G397" s="1" t="n">
        <v>21.5</v>
      </c>
      <c r="H397" s="1" t="n">
        <v>3</v>
      </c>
      <c r="I397" s="1" t="n">
        <v>3</v>
      </c>
      <c r="K397" s="17" t="n">
        <v>777.56</v>
      </c>
      <c r="L397" s="1" t="n">
        <v>4</v>
      </c>
      <c r="M397" s="18" t="n">
        <f aca="false">IF(I397&lt;=H397,1,0)</f>
        <v>1</v>
      </c>
      <c r="N397" s="1" t="n">
        <f aca="false">MAX(I397-H397,0)</f>
        <v>0</v>
      </c>
    </row>
    <row r="398" customFormat="false" ht="15" hidden="false" customHeight="false" outlineLevel="0" collapsed="false">
      <c r="A398" s="1" t="s">
        <v>502</v>
      </c>
      <c r="B398" s="1" t="s">
        <v>86</v>
      </c>
      <c r="C398" s="1" t="s">
        <v>105</v>
      </c>
      <c r="D398" s="1" t="s">
        <v>93</v>
      </c>
      <c r="E398" s="1" t="s">
        <v>97</v>
      </c>
      <c r="F398" s="1" t="s">
        <v>90</v>
      </c>
      <c r="G398" s="1" t="n">
        <v>7.2</v>
      </c>
      <c r="H398" s="1" t="n">
        <v>2</v>
      </c>
      <c r="I398" s="1" t="n">
        <v>2</v>
      </c>
      <c r="K398" s="17" t="n">
        <v>295.45</v>
      </c>
      <c r="L398" s="1" t="n">
        <v>5</v>
      </c>
      <c r="M398" s="18" t="n">
        <f aca="false">IF(I398&lt;=H398,1,0)</f>
        <v>1</v>
      </c>
      <c r="N398" s="1" t="n">
        <f aca="false">MAX(I398-H398,0)</f>
        <v>0</v>
      </c>
    </row>
    <row r="399" customFormat="false" ht="15" hidden="false" customHeight="false" outlineLevel="0" collapsed="false">
      <c r="A399" s="1" t="s">
        <v>503</v>
      </c>
      <c r="B399" s="1" t="s">
        <v>86</v>
      </c>
      <c r="C399" s="1" t="s">
        <v>100</v>
      </c>
      <c r="D399" s="1" t="s">
        <v>93</v>
      </c>
      <c r="E399" s="1" t="s">
        <v>89</v>
      </c>
      <c r="F399" s="1" t="s">
        <v>90</v>
      </c>
      <c r="G399" s="1" t="n">
        <v>25.1</v>
      </c>
      <c r="H399" s="1" t="n">
        <v>2</v>
      </c>
      <c r="I399" s="1" t="n">
        <v>1</v>
      </c>
      <c r="K399" s="17" t="n">
        <v>414.84</v>
      </c>
      <c r="L399" s="1" t="n">
        <v>4</v>
      </c>
      <c r="M399" s="18" t="n">
        <f aca="false">IF(I399&lt;=H399,1,0)</f>
        <v>1</v>
      </c>
      <c r="N399" s="1" t="n">
        <f aca="false">MAX(I399-H399,0)</f>
        <v>0</v>
      </c>
    </row>
    <row r="400" customFormat="false" ht="15" hidden="false" customHeight="false" outlineLevel="0" collapsed="false">
      <c r="A400" s="1" t="s">
        <v>504</v>
      </c>
      <c r="B400" s="1" t="s">
        <v>86</v>
      </c>
      <c r="C400" s="1" t="s">
        <v>105</v>
      </c>
      <c r="D400" s="1" t="s">
        <v>96</v>
      </c>
      <c r="E400" s="1" t="s">
        <v>89</v>
      </c>
      <c r="F400" s="1" t="s">
        <v>90</v>
      </c>
      <c r="G400" s="1" t="n">
        <v>17.5</v>
      </c>
      <c r="H400" s="1" t="n">
        <v>5</v>
      </c>
      <c r="I400" s="1" t="n">
        <v>5</v>
      </c>
      <c r="K400" s="17" t="n">
        <v>828.52</v>
      </c>
      <c r="L400" s="1" t="n">
        <v>5</v>
      </c>
      <c r="M400" s="18" t="n">
        <f aca="false">IF(I400&lt;=H400,1,0)</f>
        <v>1</v>
      </c>
      <c r="N400" s="1" t="n">
        <f aca="false">MAX(I400-H400,0)</f>
        <v>0</v>
      </c>
    </row>
    <row r="401" customFormat="false" ht="15" hidden="false" customHeight="false" outlineLevel="0" collapsed="false">
      <c r="A401" s="1" t="s">
        <v>505</v>
      </c>
      <c r="B401" s="1" t="s">
        <v>86</v>
      </c>
      <c r="C401" s="1" t="s">
        <v>92</v>
      </c>
      <c r="D401" s="1" t="s">
        <v>96</v>
      </c>
      <c r="E401" s="1" t="s">
        <v>89</v>
      </c>
      <c r="F401" s="1" t="s">
        <v>90</v>
      </c>
      <c r="G401" s="1" t="n">
        <v>18.8</v>
      </c>
      <c r="H401" s="1" t="n">
        <v>5</v>
      </c>
      <c r="I401" s="1" t="n">
        <v>5</v>
      </c>
      <c r="K401" s="17" t="n">
        <v>376.88</v>
      </c>
      <c r="L401" s="1" t="n">
        <v>4</v>
      </c>
      <c r="M401" s="18" t="n">
        <f aca="false">IF(I401&lt;=H401,1,0)</f>
        <v>1</v>
      </c>
      <c r="N401" s="1" t="n">
        <f aca="false">MAX(I401-H401,0)</f>
        <v>0</v>
      </c>
    </row>
    <row r="402" customFormat="false" ht="15" hidden="false" customHeight="false" outlineLevel="0" collapsed="false">
      <c r="A402" s="1" t="s">
        <v>506</v>
      </c>
      <c r="B402" s="1" t="s">
        <v>86</v>
      </c>
      <c r="C402" s="1" t="s">
        <v>92</v>
      </c>
      <c r="D402" s="1" t="s">
        <v>88</v>
      </c>
      <c r="E402" s="1" t="s">
        <v>89</v>
      </c>
      <c r="F402" s="1" t="s">
        <v>90</v>
      </c>
      <c r="G402" s="1" t="n">
        <v>27.5</v>
      </c>
      <c r="H402" s="1" t="n">
        <v>3</v>
      </c>
      <c r="I402" s="1" t="n">
        <v>3</v>
      </c>
      <c r="K402" s="17" t="n">
        <v>207.94</v>
      </c>
      <c r="L402" s="1" t="n">
        <v>5</v>
      </c>
      <c r="M402" s="18" t="n">
        <f aca="false">IF(I402&lt;=H402,1,0)</f>
        <v>1</v>
      </c>
      <c r="N402" s="1" t="n">
        <f aca="false">MAX(I402-H402,0)</f>
        <v>0</v>
      </c>
    </row>
    <row r="403" customFormat="false" ht="15" hidden="false" customHeight="false" outlineLevel="0" collapsed="false">
      <c r="A403" s="1" t="s">
        <v>507</v>
      </c>
      <c r="B403" s="1" t="s">
        <v>86</v>
      </c>
      <c r="C403" s="1" t="s">
        <v>92</v>
      </c>
      <c r="D403" s="1" t="s">
        <v>93</v>
      </c>
      <c r="E403" s="1" t="s">
        <v>89</v>
      </c>
      <c r="F403" s="1" t="s">
        <v>90</v>
      </c>
      <c r="G403" s="1" t="n">
        <v>42.6</v>
      </c>
      <c r="H403" s="1" t="n">
        <v>2</v>
      </c>
      <c r="I403" s="1" t="n">
        <v>3</v>
      </c>
      <c r="J403" s="1" t="s">
        <v>459</v>
      </c>
      <c r="K403" s="17" t="n">
        <v>420.48</v>
      </c>
      <c r="L403" s="1" t="n">
        <v>3</v>
      </c>
      <c r="M403" s="18" t="n">
        <f aca="false">IF(I403&lt;=H403,1,0)</f>
        <v>0</v>
      </c>
      <c r="N403" s="1" t="n">
        <f aca="false">MAX(I403-H403,0)</f>
        <v>1</v>
      </c>
    </row>
    <row r="404" customFormat="false" ht="15" hidden="false" customHeight="false" outlineLevel="0" collapsed="false">
      <c r="A404" s="1" t="s">
        <v>508</v>
      </c>
      <c r="B404" s="1" t="s">
        <v>86</v>
      </c>
      <c r="C404" s="1" t="s">
        <v>95</v>
      </c>
      <c r="D404" s="1" t="s">
        <v>96</v>
      </c>
      <c r="E404" s="1" t="s">
        <v>89</v>
      </c>
      <c r="F404" s="1" t="s">
        <v>90</v>
      </c>
      <c r="G404" s="1" t="n">
        <v>22.8</v>
      </c>
      <c r="H404" s="1" t="n">
        <v>5</v>
      </c>
      <c r="I404" s="1" t="n">
        <v>5</v>
      </c>
      <c r="K404" s="17" t="n">
        <v>229.27</v>
      </c>
      <c r="L404" s="1" t="n">
        <v>5</v>
      </c>
      <c r="M404" s="18" t="n">
        <f aca="false">IF(I404&lt;=H404,1,0)</f>
        <v>1</v>
      </c>
      <c r="N404" s="1" t="n">
        <f aca="false">MAX(I404-H404,0)</f>
        <v>0</v>
      </c>
    </row>
    <row r="405" customFormat="false" ht="15" hidden="false" customHeight="false" outlineLevel="0" collapsed="false">
      <c r="A405" s="1" t="s">
        <v>509</v>
      </c>
      <c r="B405" s="1" t="s">
        <v>86</v>
      </c>
      <c r="C405" s="1" t="s">
        <v>92</v>
      </c>
      <c r="D405" s="1" t="s">
        <v>93</v>
      </c>
      <c r="E405" s="1" t="s">
        <v>101</v>
      </c>
      <c r="F405" s="1" t="s">
        <v>90</v>
      </c>
      <c r="G405" s="1" t="n">
        <v>13</v>
      </c>
      <c r="H405" s="1" t="n">
        <v>2</v>
      </c>
      <c r="I405" s="1" t="n">
        <v>2</v>
      </c>
      <c r="K405" s="17" t="n">
        <v>428.37</v>
      </c>
      <c r="L405" s="1" t="n">
        <v>5</v>
      </c>
      <c r="M405" s="18" t="n">
        <f aca="false">IF(I405&lt;=H405,1,0)</f>
        <v>1</v>
      </c>
      <c r="N405" s="1" t="n">
        <f aca="false">MAX(I405-H405,0)</f>
        <v>0</v>
      </c>
    </row>
    <row r="406" customFormat="false" ht="15" hidden="false" customHeight="false" outlineLevel="0" collapsed="false">
      <c r="A406" s="1" t="s">
        <v>510</v>
      </c>
      <c r="B406" s="1" t="s">
        <v>86</v>
      </c>
      <c r="C406" s="1" t="s">
        <v>105</v>
      </c>
      <c r="D406" s="1" t="s">
        <v>88</v>
      </c>
      <c r="E406" s="1" t="s">
        <v>103</v>
      </c>
      <c r="F406" s="1" t="s">
        <v>90</v>
      </c>
      <c r="G406" s="1" t="n">
        <v>18</v>
      </c>
      <c r="H406" s="1" t="n">
        <v>3</v>
      </c>
      <c r="I406" s="1" t="n">
        <v>3</v>
      </c>
      <c r="K406" s="17" t="n">
        <v>416.79</v>
      </c>
      <c r="L406" s="1" t="n">
        <v>4</v>
      </c>
      <c r="M406" s="18" t="n">
        <f aca="false">IF(I406&lt;=H406,1,0)</f>
        <v>1</v>
      </c>
      <c r="N406" s="1" t="n">
        <f aca="false">MAX(I406-H406,0)</f>
        <v>0</v>
      </c>
    </row>
    <row r="407" customFormat="false" ht="15" hidden="false" customHeight="false" outlineLevel="0" collapsed="false">
      <c r="A407" s="1" t="s">
        <v>511</v>
      </c>
      <c r="B407" s="1" t="s">
        <v>86</v>
      </c>
      <c r="C407" s="1" t="s">
        <v>95</v>
      </c>
      <c r="D407" s="1" t="s">
        <v>88</v>
      </c>
      <c r="E407" s="1" t="s">
        <v>89</v>
      </c>
      <c r="F407" s="1" t="s">
        <v>90</v>
      </c>
      <c r="G407" s="1" t="n">
        <v>16.9</v>
      </c>
      <c r="H407" s="1" t="n">
        <v>3</v>
      </c>
      <c r="I407" s="1" t="n">
        <v>2</v>
      </c>
      <c r="K407" s="17" t="n">
        <v>650.25</v>
      </c>
      <c r="L407" s="1" t="n">
        <v>3</v>
      </c>
      <c r="M407" s="18" t="n">
        <f aca="false">IF(I407&lt;=H407,1,0)</f>
        <v>1</v>
      </c>
      <c r="N407" s="1" t="n">
        <f aca="false">MAX(I407-H407,0)</f>
        <v>0</v>
      </c>
    </row>
    <row r="408" customFormat="false" ht="15" hidden="false" customHeight="false" outlineLevel="0" collapsed="false">
      <c r="A408" s="1" t="s">
        <v>512</v>
      </c>
      <c r="B408" s="1" t="s">
        <v>86</v>
      </c>
      <c r="C408" s="1" t="s">
        <v>145</v>
      </c>
      <c r="D408" s="1" t="s">
        <v>88</v>
      </c>
      <c r="E408" s="1" t="s">
        <v>97</v>
      </c>
      <c r="F408" s="1" t="s">
        <v>90</v>
      </c>
      <c r="G408" s="1" t="n">
        <v>8.8</v>
      </c>
      <c r="H408" s="1" t="n">
        <v>3</v>
      </c>
      <c r="I408" s="1" t="n">
        <v>3</v>
      </c>
      <c r="K408" s="17" t="n">
        <v>873.5</v>
      </c>
      <c r="L408" s="1" t="n">
        <v>4</v>
      </c>
      <c r="M408" s="18" t="n">
        <f aca="false">IF(I408&lt;=H408,1,0)</f>
        <v>1</v>
      </c>
      <c r="N408" s="1" t="n">
        <f aca="false">MAX(I408-H408,0)</f>
        <v>0</v>
      </c>
    </row>
    <row r="409" customFormat="false" ht="15" hidden="false" customHeight="false" outlineLevel="0" collapsed="false">
      <c r="A409" s="1" t="s">
        <v>513</v>
      </c>
      <c r="B409" s="1" t="s">
        <v>86</v>
      </c>
      <c r="C409" s="1" t="s">
        <v>105</v>
      </c>
      <c r="D409" s="1" t="s">
        <v>88</v>
      </c>
      <c r="E409" s="1" t="s">
        <v>103</v>
      </c>
      <c r="F409" s="1" t="s">
        <v>90</v>
      </c>
      <c r="G409" s="1" t="n">
        <v>10.8</v>
      </c>
      <c r="H409" s="1" t="n">
        <v>3</v>
      </c>
      <c r="I409" s="1" t="n">
        <v>3</v>
      </c>
      <c r="K409" s="17" t="n">
        <v>370.23</v>
      </c>
      <c r="L409" s="1" t="n">
        <v>5</v>
      </c>
      <c r="M409" s="18" t="n">
        <f aca="false">IF(I409&lt;=H409,1,0)</f>
        <v>1</v>
      </c>
      <c r="N409" s="1" t="n">
        <f aca="false">MAX(I409-H409,0)</f>
        <v>0</v>
      </c>
    </row>
    <row r="410" customFormat="false" ht="15" hidden="false" customHeight="false" outlineLevel="0" collapsed="false">
      <c r="A410" s="1" t="s">
        <v>514</v>
      </c>
      <c r="B410" s="1" t="s">
        <v>86</v>
      </c>
      <c r="C410" s="1" t="s">
        <v>92</v>
      </c>
      <c r="D410" s="1" t="s">
        <v>88</v>
      </c>
      <c r="E410" s="1" t="s">
        <v>89</v>
      </c>
      <c r="F410" s="1" t="s">
        <v>90</v>
      </c>
      <c r="G410" s="1" t="n">
        <v>15.3</v>
      </c>
      <c r="H410" s="1" t="n">
        <v>3</v>
      </c>
      <c r="I410" s="1" t="n">
        <v>3</v>
      </c>
      <c r="K410" s="17" t="n">
        <v>219.95</v>
      </c>
      <c r="L410" s="1" t="n">
        <v>5</v>
      </c>
      <c r="M410" s="18" t="n">
        <f aca="false">IF(I410&lt;=H410,1,0)</f>
        <v>1</v>
      </c>
      <c r="N410" s="1" t="n">
        <f aca="false">MAX(I410-H410,0)</f>
        <v>0</v>
      </c>
    </row>
    <row r="411" customFormat="false" ht="15" hidden="false" customHeight="false" outlineLevel="0" collapsed="false">
      <c r="A411" s="1" t="s">
        <v>515</v>
      </c>
      <c r="B411" s="1" t="s">
        <v>86</v>
      </c>
      <c r="C411" s="1" t="s">
        <v>92</v>
      </c>
      <c r="D411" s="1" t="s">
        <v>88</v>
      </c>
      <c r="E411" s="1" t="s">
        <v>97</v>
      </c>
      <c r="F411" s="1" t="s">
        <v>90</v>
      </c>
      <c r="G411" s="1" t="n">
        <v>11.4</v>
      </c>
      <c r="H411" s="1" t="n">
        <v>3</v>
      </c>
      <c r="I411" s="1" t="n">
        <v>2</v>
      </c>
      <c r="K411" s="17" t="n">
        <v>536.54</v>
      </c>
      <c r="L411" s="1" t="n">
        <v>5</v>
      </c>
      <c r="M411" s="18" t="n">
        <f aca="false">IF(I411&lt;=H411,1,0)</f>
        <v>1</v>
      </c>
      <c r="N411" s="1" t="n">
        <f aca="false">MAX(I411-H411,0)</f>
        <v>0</v>
      </c>
    </row>
    <row r="412" customFormat="false" ht="15" hidden="false" customHeight="false" outlineLevel="0" collapsed="false">
      <c r="A412" s="1" t="s">
        <v>516</v>
      </c>
      <c r="B412" s="1" t="s">
        <v>86</v>
      </c>
      <c r="C412" s="1" t="s">
        <v>87</v>
      </c>
      <c r="D412" s="1" t="s">
        <v>96</v>
      </c>
      <c r="E412" s="1" t="s">
        <v>103</v>
      </c>
      <c r="F412" s="1" t="s">
        <v>90</v>
      </c>
      <c r="G412" s="1" t="n">
        <v>5.2</v>
      </c>
      <c r="H412" s="1" t="n">
        <v>5</v>
      </c>
      <c r="I412" s="1" t="n">
        <v>5</v>
      </c>
      <c r="K412" s="17" t="n">
        <v>581.68</v>
      </c>
      <c r="L412" s="1" t="n">
        <v>4</v>
      </c>
      <c r="M412" s="18" t="n">
        <f aca="false">IF(I412&lt;=H412,1,0)</f>
        <v>1</v>
      </c>
      <c r="N412" s="1" t="n">
        <f aca="false">MAX(I412-H412,0)</f>
        <v>0</v>
      </c>
    </row>
    <row r="413" customFormat="false" ht="15" hidden="false" customHeight="false" outlineLevel="0" collapsed="false">
      <c r="A413" s="1" t="s">
        <v>517</v>
      </c>
      <c r="B413" s="1" t="s">
        <v>86</v>
      </c>
      <c r="C413" s="1" t="s">
        <v>95</v>
      </c>
      <c r="D413" s="1" t="s">
        <v>93</v>
      </c>
      <c r="E413" s="1" t="s">
        <v>89</v>
      </c>
      <c r="F413" s="1" t="s">
        <v>90</v>
      </c>
      <c r="G413" s="1" t="n">
        <v>17.9</v>
      </c>
      <c r="H413" s="1" t="n">
        <v>2</v>
      </c>
      <c r="I413" s="1" t="n">
        <v>2</v>
      </c>
      <c r="K413" s="17" t="n">
        <v>506.13</v>
      </c>
      <c r="L413" s="1" t="n">
        <v>5</v>
      </c>
      <c r="M413" s="18" t="n">
        <f aca="false">IF(I413&lt;=H413,1,0)</f>
        <v>1</v>
      </c>
      <c r="N413" s="1" t="n">
        <f aca="false">MAX(I413-H413,0)</f>
        <v>0</v>
      </c>
    </row>
    <row r="414" customFormat="false" ht="15" hidden="false" customHeight="false" outlineLevel="0" collapsed="false">
      <c r="A414" s="1" t="s">
        <v>518</v>
      </c>
      <c r="B414" s="1" t="s">
        <v>86</v>
      </c>
      <c r="C414" s="1" t="s">
        <v>92</v>
      </c>
      <c r="D414" s="1" t="s">
        <v>88</v>
      </c>
      <c r="E414" s="1" t="s">
        <v>97</v>
      </c>
      <c r="F414" s="1" t="s">
        <v>116</v>
      </c>
      <c r="G414" s="1" t="n">
        <v>0</v>
      </c>
      <c r="H414" s="1" t="n">
        <v>3</v>
      </c>
      <c r="I414" s="1" t="n">
        <v>3</v>
      </c>
      <c r="K414" s="17" t="n">
        <v>363.08</v>
      </c>
      <c r="L414" s="1" t="n">
        <v>4</v>
      </c>
      <c r="M414" s="18" t="n">
        <f aca="false">IF(I414&lt;=H414,1,0)</f>
        <v>1</v>
      </c>
      <c r="N414" s="1" t="n">
        <f aca="false">MAX(I414-H414,0)</f>
        <v>0</v>
      </c>
    </row>
    <row r="415" customFormat="false" ht="15" hidden="false" customHeight="false" outlineLevel="0" collapsed="false">
      <c r="A415" s="1" t="s">
        <v>519</v>
      </c>
      <c r="B415" s="1" t="s">
        <v>86</v>
      </c>
      <c r="C415" s="1" t="s">
        <v>92</v>
      </c>
      <c r="D415" s="1" t="s">
        <v>93</v>
      </c>
      <c r="E415" s="1" t="s">
        <v>103</v>
      </c>
      <c r="F415" s="1" t="s">
        <v>116</v>
      </c>
      <c r="G415" s="1" t="n">
        <v>0</v>
      </c>
      <c r="H415" s="1" t="n">
        <v>2</v>
      </c>
      <c r="I415" s="1" t="n">
        <v>2</v>
      </c>
      <c r="K415" s="17" t="n">
        <v>403.21</v>
      </c>
      <c r="L415" s="1" t="n">
        <v>4</v>
      </c>
      <c r="M415" s="18" t="n">
        <f aca="false">IF(I415&lt;=H415,1,0)</f>
        <v>1</v>
      </c>
      <c r="N415" s="1" t="n">
        <f aca="false">MAX(I415-H415,0)</f>
        <v>0</v>
      </c>
    </row>
    <row r="416" customFormat="false" ht="15" hidden="false" customHeight="false" outlineLevel="0" collapsed="false">
      <c r="A416" s="1" t="s">
        <v>520</v>
      </c>
      <c r="B416" s="1" t="s">
        <v>86</v>
      </c>
      <c r="C416" s="1" t="s">
        <v>95</v>
      </c>
      <c r="D416" s="1" t="s">
        <v>88</v>
      </c>
      <c r="E416" s="1" t="s">
        <v>103</v>
      </c>
      <c r="F416" s="1" t="s">
        <v>90</v>
      </c>
      <c r="G416" s="1" t="n">
        <v>11</v>
      </c>
      <c r="H416" s="1" t="n">
        <v>3</v>
      </c>
      <c r="I416" s="1" t="n">
        <v>3</v>
      </c>
      <c r="K416" s="17" t="n">
        <v>343.89</v>
      </c>
      <c r="L416" s="1" t="n">
        <v>5</v>
      </c>
      <c r="M416" s="18" t="n">
        <f aca="false">IF(I416&lt;=H416,1,0)</f>
        <v>1</v>
      </c>
      <c r="N416" s="1" t="n">
        <f aca="false">MAX(I416-H416,0)</f>
        <v>0</v>
      </c>
    </row>
    <row r="417" customFormat="false" ht="15" hidden="false" customHeight="false" outlineLevel="0" collapsed="false">
      <c r="A417" s="1" t="s">
        <v>521</v>
      </c>
      <c r="B417" s="1" t="s">
        <v>86</v>
      </c>
      <c r="C417" s="1" t="s">
        <v>105</v>
      </c>
      <c r="D417" s="1" t="s">
        <v>88</v>
      </c>
      <c r="E417" s="1" t="s">
        <v>97</v>
      </c>
      <c r="F417" s="1" t="s">
        <v>90</v>
      </c>
      <c r="G417" s="1" t="n">
        <v>15.6</v>
      </c>
      <c r="H417" s="1" t="n">
        <v>3</v>
      </c>
      <c r="I417" s="1" t="n">
        <v>3</v>
      </c>
      <c r="K417" s="17" t="n">
        <v>866.76</v>
      </c>
      <c r="L417" s="1" t="n">
        <v>5</v>
      </c>
      <c r="M417" s="18" t="n">
        <f aca="false">IF(I417&lt;=H417,1,0)</f>
        <v>1</v>
      </c>
      <c r="N417" s="1" t="n">
        <f aca="false">MAX(I417-H417,0)</f>
        <v>0</v>
      </c>
    </row>
    <row r="418" customFormat="false" ht="15" hidden="false" customHeight="false" outlineLevel="0" collapsed="false">
      <c r="A418" s="1" t="s">
        <v>522</v>
      </c>
      <c r="B418" s="1" t="s">
        <v>86</v>
      </c>
      <c r="C418" s="1" t="s">
        <v>105</v>
      </c>
      <c r="D418" s="1" t="s">
        <v>88</v>
      </c>
      <c r="E418" s="1" t="s">
        <v>89</v>
      </c>
      <c r="F418" s="1" t="s">
        <v>116</v>
      </c>
      <c r="G418" s="1" t="n">
        <v>0</v>
      </c>
      <c r="H418" s="1" t="n">
        <v>2</v>
      </c>
      <c r="I418" s="1" t="n">
        <v>2</v>
      </c>
      <c r="K418" s="17" t="n">
        <v>236.22</v>
      </c>
      <c r="L418" s="1" t="n">
        <v>5</v>
      </c>
      <c r="M418" s="18" t="n">
        <f aca="false">IF(I418&lt;=H418,1,0)</f>
        <v>1</v>
      </c>
      <c r="N418" s="1" t="n">
        <f aca="false">MAX(I418-H418,0)</f>
        <v>0</v>
      </c>
    </row>
    <row r="419" customFormat="false" ht="15" hidden="false" customHeight="false" outlineLevel="0" collapsed="false">
      <c r="A419" s="1" t="s">
        <v>523</v>
      </c>
      <c r="B419" s="1" t="s">
        <v>86</v>
      </c>
      <c r="C419" s="1" t="s">
        <v>145</v>
      </c>
      <c r="D419" s="1" t="s">
        <v>88</v>
      </c>
      <c r="E419" s="1" t="s">
        <v>103</v>
      </c>
      <c r="F419" s="1" t="s">
        <v>90</v>
      </c>
      <c r="G419" s="1" t="n">
        <v>11.6</v>
      </c>
      <c r="H419" s="1" t="n">
        <v>3</v>
      </c>
      <c r="I419" s="1" t="n">
        <v>3</v>
      </c>
      <c r="K419" s="17" t="n">
        <v>237.69</v>
      </c>
      <c r="L419" s="1" t="n">
        <v>5</v>
      </c>
      <c r="M419" s="18" t="n">
        <f aca="false">IF(I419&lt;=H419,1,0)</f>
        <v>1</v>
      </c>
      <c r="N419" s="1" t="n">
        <f aca="false">MAX(I419-H419,0)</f>
        <v>0</v>
      </c>
    </row>
    <row r="420" customFormat="false" ht="15" hidden="false" customHeight="false" outlineLevel="0" collapsed="false">
      <c r="A420" s="1" t="s">
        <v>524</v>
      </c>
      <c r="B420" s="1" t="s">
        <v>86</v>
      </c>
      <c r="C420" s="1" t="s">
        <v>92</v>
      </c>
      <c r="D420" s="1" t="s">
        <v>96</v>
      </c>
      <c r="E420" s="1" t="s">
        <v>97</v>
      </c>
      <c r="F420" s="1" t="s">
        <v>90</v>
      </c>
      <c r="G420" s="1" t="n">
        <v>8.6</v>
      </c>
      <c r="H420" s="1" t="n">
        <v>5</v>
      </c>
      <c r="I420" s="1" t="n">
        <v>4</v>
      </c>
      <c r="K420" s="17" t="n">
        <v>430.6</v>
      </c>
      <c r="L420" s="1" t="n">
        <v>4</v>
      </c>
      <c r="M420" s="18" t="n">
        <f aca="false">IF(I420&lt;=H420,1,0)</f>
        <v>1</v>
      </c>
      <c r="N420" s="1" t="n">
        <f aca="false">MAX(I420-H420,0)</f>
        <v>0</v>
      </c>
    </row>
    <row r="421" customFormat="false" ht="15" hidden="false" customHeight="false" outlineLevel="0" collapsed="false">
      <c r="A421" s="1" t="s">
        <v>525</v>
      </c>
      <c r="B421" s="1" t="s">
        <v>86</v>
      </c>
      <c r="C421" s="1" t="s">
        <v>87</v>
      </c>
      <c r="D421" s="1" t="s">
        <v>93</v>
      </c>
      <c r="E421" s="1" t="s">
        <v>101</v>
      </c>
      <c r="F421" s="1" t="s">
        <v>116</v>
      </c>
      <c r="G421" s="1" t="n">
        <v>0</v>
      </c>
      <c r="H421" s="1" t="n">
        <v>2</v>
      </c>
      <c r="I421" s="1" t="n">
        <v>1</v>
      </c>
      <c r="K421" s="17" t="n">
        <v>545.04</v>
      </c>
      <c r="L421" s="1" t="n">
        <v>5</v>
      </c>
      <c r="M421" s="18" t="n">
        <f aca="false">IF(I421&lt;=H421,1,0)</f>
        <v>1</v>
      </c>
      <c r="N421" s="1" t="n">
        <f aca="false">MAX(I421-H421,0)</f>
        <v>0</v>
      </c>
    </row>
    <row r="422" customFormat="false" ht="15" hidden="false" customHeight="false" outlineLevel="0" collapsed="false">
      <c r="A422" s="1" t="s">
        <v>526</v>
      </c>
      <c r="B422" s="1" t="s">
        <v>86</v>
      </c>
      <c r="C422" s="1" t="s">
        <v>105</v>
      </c>
      <c r="D422" s="1" t="s">
        <v>88</v>
      </c>
      <c r="E422" s="1" t="s">
        <v>89</v>
      </c>
      <c r="F422" s="1" t="s">
        <v>116</v>
      </c>
      <c r="G422" s="1" t="n">
        <v>0</v>
      </c>
      <c r="H422" s="1" t="n">
        <v>2</v>
      </c>
      <c r="I422" s="1" t="n">
        <v>2</v>
      </c>
      <c r="K422" s="17" t="n">
        <v>224.63</v>
      </c>
      <c r="L422" s="1" t="n">
        <v>4</v>
      </c>
      <c r="M422" s="18" t="n">
        <f aca="false">IF(I422&lt;=H422,1,0)</f>
        <v>1</v>
      </c>
      <c r="N422" s="1" t="n">
        <f aca="false">MAX(I422-H422,0)</f>
        <v>0</v>
      </c>
    </row>
    <row r="423" customFormat="false" ht="15" hidden="false" customHeight="false" outlineLevel="0" collapsed="false">
      <c r="A423" s="1" t="s">
        <v>527</v>
      </c>
      <c r="B423" s="1" t="s">
        <v>86</v>
      </c>
      <c r="C423" s="1" t="s">
        <v>92</v>
      </c>
      <c r="D423" s="1" t="s">
        <v>88</v>
      </c>
      <c r="E423" s="1" t="s">
        <v>89</v>
      </c>
      <c r="F423" s="1" t="s">
        <v>90</v>
      </c>
      <c r="G423" s="1" t="n">
        <v>17.6</v>
      </c>
      <c r="H423" s="1" t="n">
        <v>3</v>
      </c>
      <c r="I423" s="1" t="n">
        <v>2</v>
      </c>
      <c r="K423" s="17" t="n">
        <v>492.43</v>
      </c>
      <c r="L423" s="1" t="n">
        <v>4</v>
      </c>
      <c r="M423" s="18" t="n">
        <f aca="false">IF(I423&lt;=H423,1,0)</f>
        <v>1</v>
      </c>
      <c r="N423" s="1" t="n">
        <f aca="false">MAX(I423-H423,0)</f>
        <v>0</v>
      </c>
    </row>
    <row r="424" customFormat="false" ht="15" hidden="false" customHeight="false" outlineLevel="0" collapsed="false">
      <c r="A424" s="1" t="s">
        <v>528</v>
      </c>
      <c r="B424" s="1" t="s">
        <v>86</v>
      </c>
      <c r="C424" s="1" t="s">
        <v>95</v>
      </c>
      <c r="D424" s="1" t="s">
        <v>93</v>
      </c>
      <c r="E424" s="1" t="s">
        <v>97</v>
      </c>
      <c r="F424" s="1" t="s">
        <v>116</v>
      </c>
      <c r="G424" s="1" t="n">
        <v>0</v>
      </c>
      <c r="H424" s="1" t="n">
        <v>2</v>
      </c>
      <c r="I424" s="1" t="n">
        <v>2</v>
      </c>
      <c r="K424" s="17" t="n">
        <v>652.85</v>
      </c>
      <c r="L424" s="1" t="n">
        <v>4</v>
      </c>
      <c r="M424" s="18" t="n">
        <f aca="false">IF(I424&lt;=H424,1,0)</f>
        <v>1</v>
      </c>
      <c r="N424" s="1" t="n">
        <f aca="false">MAX(I424-H424,0)</f>
        <v>0</v>
      </c>
    </row>
    <row r="425" customFormat="false" ht="15" hidden="false" customHeight="false" outlineLevel="0" collapsed="false">
      <c r="A425" s="1" t="s">
        <v>529</v>
      </c>
      <c r="B425" s="1" t="s">
        <v>86</v>
      </c>
      <c r="C425" s="1" t="s">
        <v>105</v>
      </c>
      <c r="D425" s="1" t="s">
        <v>96</v>
      </c>
      <c r="E425" s="1" t="s">
        <v>101</v>
      </c>
      <c r="F425" s="1" t="s">
        <v>90</v>
      </c>
      <c r="G425" s="1" t="n">
        <v>18</v>
      </c>
      <c r="H425" s="1" t="n">
        <v>5</v>
      </c>
      <c r="I425" s="1" t="n">
        <v>5</v>
      </c>
      <c r="K425" s="17" t="n">
        <v>267.05</v>
      </c>
      <c r="L425" s="1" t="n">
        <v>4</v>
      </c>
      <c r="M425" s="18" t="n">
        <f aca="false">IF(I425&lt;=H425,1,0)</f>
        <v>1</v>
      </c>
      <c r="N425" s="1" t="n">
        <f aca="false">MAX(I425-H425,0)</f>
        <v>0</v>
      </c>
    </row>
    <row r="426" customFormat="false" ht="15" hidden="false" customHeight="false" outlineLevel="0" collapsed="false">
      <c r="A426" s="1" t="s">
        <v>530</v>
      </c>
      <c r="B426" s="1" t="s">
        <v>86</v>
      </c>
      <c r="C426" s="1" t="s">
        <v>92</v>
      </c>
      <c r="D426" s="1" t="s">
        <v>93</v>
      </c>
      <c r="E426" s="1" t="s">
        <v>103</v>
      </c>
      <c r="F426" s="1" t="s">
        <v>90</v>
      </c>
      <c r="G426" s="1" t="n">
        <v>14.6</v>
      </c>
      <c r="H426" s="1" t="n">
        <v>2</v>
      </c>
      <c r="I426" s="1" t="n">
        <v>3</v>
      </c>
      <c r="J426" s="1" t="s">
        <v>133</v>
      </c>
      <c r="K426" s="17" t="n">
        <v>623.81</v>
      </c>
      <c r="L426" s="1" t="n">
        <v>4</v>
      </c>
      <c r="M426" s="18" t="n">
        <f aca="false">IF(I426&lt;=H426,1,0)</f>
        <v>0</v>
      </c>
      <c r="N426" s="1" t="n">
        <f aca="false">MAX(I426-H426,0)</f>
        <v>1</v>
      </c>
    </row>
    <row r="427" customFormat="false" ht="15" hidden="false" customHeight="false" outlineLevel="0" collapsed="false">
      <c r="A427" s="1" t="s">
        <v>531</v>
      </c>
      <c r="B427" s="1" t="s">
        <v>86</v>
      </c>
      <c r="C427" s="1" t="s">
        <v>92</v>
      </c>
      <c r="D427" s="1" t="s">
        <v>96</v>
      </c>
      <c r="E427" s="1" t="s">
        <v>101</v>
      </c>
      <c r="F427" s="1" t="s">
        <v>90</v>
      </c>
      <c r="G427" s="1" t="n">
        <v>12.1</v>
      </c>
      <c r="H427" s="1" t="n">
        <v>5</v>
      </c>
      <c r="I427" s="1" t="n">
        <v>5</v>
      </c>
      <c r="K427" s="17" t="n">
        <v>403.53</v>
      </c>
      <c r="L427" s="1" t="n">
        <v>4</v>
      </c>
      <c r="M427" s="18" t="n">
        <f aca="false">IF(I427&lt;=H427,1,0)</f>
        <v>1</v>
      </c>
      <c r="N427" s="1" t="n">
        <f aca="false">MAX(I427-H427,0)</f>
        <v>0</v>
      </c>
    </row>
    <row r="428" customFormat="false" ht="15" hidden="false" customHeight="false" outlineLevel="0" collapsed="false">
      <c r="A428" s="1" t="s">
        <v>532</v>
      </c>
      <c r="B428" s="1" t="s">
        <v>86</v>
      </c>
      <c r="C428" s="1" t="s">
        <v>95</v>
      </c>
      <c r="D428" s="1" t="s">
        <v>93</v>
      </c>
      <c r="E428" s="1" t="s">
        <v>97</v>
      </c>
      <c r="F428" s="1" t="s">
        <v>116</v>
      </c>
      <c r="G428" s="1" t="n">
        <v>0</v>
      </c>
      <c r="H428" s="1" t="n">
        <v>2</v>
      </c>
      <c r="I428" s="1" t="n">
        <v>2</v>
      </c>
      <c r="K428" s="17" t="n">
        <v>266.3</v>
      </c>
      <c r="L428" s="1" t="n">
        <v>5</v>
      </c>
      <c r="M428" s="18" t="n">
        <f aca="false">IF(I428&lt;=H428,1,0)</f>
        <v>1</v>
      </c>
      <c r="N428" s="1" t="n">
        <f aca="false">MAX(I428-H428,0)</f>
        <v>0</v>
      </c>
    </row>
    <row r="429" customFormat="false" ht="15" hidden="false" customHeight="false" outlineLevel="0" collapsed="false">
      <c r="A429" s="1" t="s">
        <v>533</v>
      </c>
      <c r="B429" s="1" t="s">
        <v>86</v>
      </c>
      <c r="C429" s="1" t="s">
        <v>95</v>
      </c>
      <c r="D429" s="1" t="s">
        <v>88</v>
      </c>
      <c r="E429" s="1" t="s">
        <v>97</v>
      </c>
      <c r="F429" s="1" t="s">
        <v>90</v>
      </c>
      <c r="G429" s="1" t="n">
        <v>8.3</v>
      </c>
      <c r="H429" s="1" t="n">
        <v>3</v>
      </c>
      <c r="I429" s="1" t="n">
        <v>3</v>
      </c>
      <c r="K429" s="17" t="n">
        <v>226.48</v>
      </c>
      <c r="L429" s="1" t="n">
        <v>5</v>
      </c>
      <c r="M429" s="18" t="n">
        <f aca="false">IF(I429&lt;=H429,1,0)</f>
        <v>1</v>
      </c>
      <c r="N429" s="1" t="n">
        <f aca="false">MAX(I429-H429,0)</f>
        <v>0</v>
      </c>
    </row>
    <row r="430" customFormat="false" ht="15" hidden="false" customHeight="false" outlineLevel="0" collapsed="false">
      <c r="A430" s="1" t="s">
        <v>534</v>
      </c>
      <c r="B430" s="1" t="s">
        <v>86</v>
      </c>
      <c r="C430" s="1" t="s">
        <v>87</v>
      </c>
      <c r="D430" s="1" t="s">
        <v>88</v>
      </c>
      <c r="E430" s="1" t="s">
        <v>97</v>
      </c>
      <c r="F430" s="1" t="s">
        <v>90</v>
      </c>
      <c r="G430" s="1" t="n">
        <v>15.5</v>
      </c>
      <c r="H430" s="1" t="n">
        <v>3</v>
      </c>
      <c r="I430" s="1" t="n">
        <v>3</v>
      </c>
      <c r="K430" s="17" t="n">
        <v>1026.47</v>
      </c>
      <c r="L430" s="1" t="n">
        <v>5</v>
      </c>
      <c r="M430" s="18" t="n">
        <f aca="false">IF(I430&lt;=H430,1,0)</f>
        <v>1</v>
      </c>
      <c r="N430" s="1" t="n">
        <f aca="false">MAX(I430-H430,0)</f>
        <v>0</v>
      </c>
    </row>
    <row r="431" customFormat="false" ht="15" hidden="false" customHeight="false" outlineLevel="0" collapsed="false">
      <c r="A431" s="1" t="s">
        <v>535</v>
      </c>
      <c r="B431" s="1" t="s">
        <v>86</v>
      </c>
      <c r="C431" s="1" t="s">
        <v>105</v>
      </c>
      <c r="D431" s="1" t="s">
        <v>88</v>
      </c>
      <c r="E431" s="1" t="s">
        <v>89</v>
      </c>
      <c r="F431" s="1" t="s">
        <v>90</v>
      </c>
      <c r="G431" s="1" t="n">
        <v>10.4</v>
      </c>
      <c r="H431" s="1" t="n">
        <v>3</v>
      </c>
      <c r="I431" s="1" t="n">
        <v>3</v>
      </c>
      <c r="K431" s="17" t="n">
        <v>678.45</v>
      </c>
      <c r="L431" s="1" t="n">
        <v>4</v>
      </c>
      <c r="M431" s="18" t="n">
        <f aca="false">IF(I431&lt;=H431,1,0)</f>
        <v>1</v>
      </c>
      <c r="N431" s="1" t="n">
        <f aca="false">MAX(I431-H431,0)</f>
        <v>0</v>
      </c>
    </row>
    <row r="432" customFormat="false" ht="15" hidden="false" customHeight="false" outlineLevel="0" collapsed="false">
      <c r="A432" s="1" t="s">
        <v>536</v>
      </c>
      <c r="B432" s="1" t="s">
        <v>86</v>
      </c>
      <c r="C432" s="1" t="s">
        <v>105</v>
      </c>
      <c r="D432" s="1" t="s">
        <v>88</v>
      </c>
      <c r="E432" s="1" t="s">
        <v>101</v>
      </c>
      <c r="F432" s="1" t="s">
        <v>90</v>
      </c>
      <c r="G432" s="1" t="n">
        <v>6.9</v>
      </c>
      <c r="H432" s="1" t="n">
        <v>3</v>
      </c>
      <c r="I432" s="1" t="n">
        <v>3</v>
      </c>
      <c r="K432" s="17" t="n">
        <v>281.57</v>
      </c>
      <c r="L432" s="1" t="n">
        <v>5</v>
      </c>
      <c r="M432" s="18" t="n">
        <f aca="false">IF(I432&lt;=H432,1,0)</f>
        <v>1</v>
      </c>
      <c r="N432" s="1" t="n">
        <f aca="false">MAX(I432-H432,0)</f>
        <v>0</v>
      </c>
    </row>
    <row r="433" customFormat="false" ht="15" hidden="false" customHeight="false" outlineLevel="0" collapsed="false">
      <c r="A433" s="1" t="s">
        <v>537</v>
      </c>
      <c r="B433" s="1" t="s">
        <v>86</v>
      </c>
      <c r="C433" s="1" t="s">
        <v>100</v>
      </c>
      <c r="D433" s="1" t="s">
        <v>96</v>
      </c>
      <c r="E433" s="1" t="s">
        <v>97</v>
      </c>
      <c r="F433" s="1" t="s">
        <v>90</v>
      </c>
      <c r="G433" s="1" t="n">
        <v>6.8</v>
      </c>
      <c r="H433" s="1" t="n">
        <v>5</v>
      </c>
      <c r="I433" s="1" t="n">
        <v>4</v>
      </c>
      <c r="K433" s="17" t="n">
        <v>282.07</v>
      </c>
      <c r="L433" s="1" t="n">
        <v>5</v>
      </c>
      <c r="M433" s="18" t="n">
        <f aca="false">IF(I433&lt;=H433,1,0)</f>
        <v>1</v>
      </c>
      <c r="N433" s="1" t="n">
        <f aca="false">MAX(I433-H433,0)</f>
        <v>0</v>
      </c>
    </row>
    <row r="434" customFormat="false" ht="15" hidden="false" customHeight="false" outlineLevel="0" collapsed="false">
      <c r="A434" s="1" t="s">
        <v>538</v>
      </c>
      <c r="B434" s="1" t="s">
        <v>86</v>
      </c>
      <c r="C434" s="1" t="s">
        <v>92</v>
      </c>
      <c r="D434" s="1" t="s">
        <v>88</v>
      </c>
      <c r="E434" s="1" t="s">
        <v>97</v>
      </c>
      <c r="F434" s="1" t="s">
        <v>90</v>
      </c>
      <c r="G434" s="1" t="n">
        <v>26</v>
      </c>
      <c r="H434" s="1" t="n">
        <v>3</v>
      </c>
      <c r="I434" s="1" t="n">
        <v>3</v>
      </c>
      <c r="K434" s="17" t="n">
        <v>306.01</v>
      </c>
      <c r="L434" s="1" t="n">
        <v>4</v>
      </c>
      <c r="M434" s="18" t="n">
        <f aca="false">IF(I434&lt;=H434,1,0)</f>
        <v>1</v>
      </c>
      <c r="N434" s="1" t="n">
        <f aca="false">MAX(I434-H434,0)</f>
        <v>0</v>
      </c>
    </row>
    <row r="435" customFormat="false" ht="15" hidden="false" customHeight="false" outlineLevel="0" collapsed="false">
      <c r="A435" s="1" t="s">
        <v>539</v>
      </c>
      <c r="B435" s="1" t="s">
        <v>86</v>
      </c>
      <c r="C435" s="1" t="s">
        <v>105</v>
      </c>
      <c r="D435" s="1" t="s">
        <v>88</v>
      </c>
      <c r="E435" s="1" t="s">
        <v>89</v>
      </c>
      <c r="F435" s="1" t="s">
        <v>90</v>
      </c>
      <c r="G435" s="1" t="n">
        <v>15.8</v>
      </c>
      <c r="H435" s="1" t="n">
        <v>3</v>
      </c>
      <c r="I435" s="1" t="n">
        <v>3</v>
      </c>
      <c r="K435" s="17" t="n">
        <v>480.74</v>
      </c>
      <c r="L435" s="1" t="n">
        <v>4</v>
      </c>
      <c r="M435" s="18" t="n">
        <f aca="false">IF(I435&lt;=H435,1,0)</f>
        <v>1</v>
      </c>
      <c r="N435" s="1" t="n">
        <f aca="false">MAX(I435-H435,0)</f>
        <v>0</v>
      </c>
    </row>
    <row r="436" customFormat="false" ht="15" hidden="false" customHeight="false" outlineLevel="0" collapsed="false">
      <c r="A436" s="1" t="s">
        <v>540</v>
      </c>
      <c r="B436" s="1" t="s">
        <v>86</v>
      </c>
      <c r="C436" s="1" t="s">
        <v>92</v>
      </c>
      <c r="D436" s="1" t="s">
        <v>88</v>
      </c>
      <c r="E436" s="1" t="s">
        <v>97</v>
      </c>
      <c r="F436" s="1" t="s">
        <v>90</v>
      </c>
      <c r="G436" s="1" t="n">
        <v>6.7</v>
      </c>
      <c r="H436" s="1" t="n">
        <v>3</v>
      </c>
      <c r="I436" s="1" t="n">
        <v>3</v>
      </c>
      <c r="K436" s="17" t="n">
        <v>1134.55</v>
      </c>
      <c r="L436" s="1" t="n">
        <v>5</v>
      </c>
      <c r="M436" s="18" t="n">
        <f aca="false">IF(I436&lt;=H436,1,0)</f>
        <v>1</v>
      </c>
      <c r="N436" s="1" t="n">
        <f aca="false">MAX(I436-H436,0)</f>
        <v>0</v>
      </c>
    </row>
    <row r="437" customFormat="false" ht="15" hidden="false" customHeight="false" outlineLevel="0" collapsed="false">
      <c r="A437" s="1" t="s">
        <v>541</v>
      </c>
      <c r="B437" s="1" t="s">
        <v>86</v>
      </c>
      <c r="C437" s="1" t="s">
        <v>145</v>
      </c>
      <c r="D437" s="1" t="s">
        <v>96</v>
      </c>
      <c r="E437" s="1" t="s">
        <v>97</v>
      </c>
      <c r="F437" s="1" t="s">
        <v>90</v>
      </c>
      <c r="G437" s="1" t="n">
        <v>25.4</v>
      </c>
      <c r="H437" s="1" t="n">
        <v>5</v>
      </c>
      <c r="I437" s="1" t="n">
        <v>7</v>
      </c>
      <c r="J437" s="1" t="s">
        <v>459</v>
      </c>
      <c r="K437" s="17" t="n">
        <v>359.32</v>
      </c>
      <c r="L437" s="1" t="n">
        <v>4</v>
      </c>
      <c r="M437" s="18" t="n">
        <f aca="false">IF(I437&lt;=H437,1,0)</f>
        <v>0</v>
      </c>
      <c r="N437" s="1" t="n">
        <f aca="false">MAX(I437-H437,0)</f>
        <v>2</v>
      </c>
    </row>
    <row r="438" customFormat="false" ht="15" hidden="false" customHeight="false" outlineLevel="0" collapsed="false">
      <c r="A438" s="1" t="s">
        <v>542</v>
      </c>
      <c r="B438" s="1" t="s">
        <v>86</v>
      </c>
      <c r="C438" s="1" t="s">
        <v>92</v>
      </c>
      <c r="D438" s="1" t="s">
        <v>88</v>
      </c>
      <c r="E438" s="1" t="s">
        <v>101</v>
      </c>
      <c r="F438" s="1" t="s">
        <v>116</v>
      </c>
      <c r="G438" s="1" t="n">
        <v>0</v>
      </c>
      <c r="H438" s="1" t="n">
        <v>2</v>
      </c>
      <c r="I438" s="1" t="n">
        <v>1</v>
      </c>
      <c r="K438" s="17" t="n">
        <v>158.77</v>
      </c>
      <c r="L438" s="1" t="n">
        <v>3</v>
      </c>
      <c r="M438" s="18" t="n">
        <f aca="false">IF(I438&lt;=H438,1,0)</f>
        <v>1</v>
      </c>
      <c r="N438" s="1" t="n">
        <f aca="false">MAX(I438-H438,0)</f>
        <v>0</v>
      </c>
    </row>
    <row r="439" customFormat="false" ht="15" hidden="false" customHeight="false" outlineLevel="0" collapsed="false">
      <c r="A439" s="1" t="s">
        <v>543</v>
      </c>
      <c r="B439" s="1" t="s">
        <v>86</v>
      </c>
      <c r="C439" s="1" t="s">
        <v>92</v>
      </c>
      <c r="D439" s="1" t="s">
        <v>88</v>
      </c>
      <c r="E439" s="1" t="s">
        <v>89</v>
      </c>
      <c r="F439" s="1" t="s">
        <v>90</v>
      </c>
      <c r="G439" s="1" t="n">
        <v>18.1</v>
      </c>
      <c r="H439" s="1" t="n">
        <v>3</v>
      </c>
      <c r="I439" s="1" t="n">
        <v>3</v>
      </c>
      <c r="K439" s="17" t="n">
        <v>328.18</v>
      </c>
      <c r="L439" s="1" t="n">
        <v>5</v>
      </c>
      <c r="M439" s="18" t="n">
        <f aca="false">IF(I439&lt;=H439,1,0)</f>
        <v>1</v>
      </c>
      <c r="N439" s="1" t="n">
        <f aca="false">MAX(I439-H439,0)</f>
        <v>0</v>
      </c>
    </row>
    <row r="440" customFormat="false" ht="15" hidden="false" customHeight="false" outlineLevel="0" collapsed="false">
      <c r="A440" s="1" t="s">
        <v>544</v>
      </c>
      <c r="B440" s="1" t="s">
        <v>86</v>
      </c>
      <c r="C440" s="1" t="s">
        <v>92</v>
      </c>
      <c r="D440" s="1" t="s">
        <v>88</v>
      </c>
      <c r="E440" s="1" t="s">
        <v>103</v>
      </c>
      <c r="F440" s="1" t="s">
        <v>90</v>
      </c>
      <c r="G440" s="1" t="n">
        <v>9.7</v>
      </c>
      <c r="H440" s="1" t="n">
        <v>3</v>
      </c>
      <c r="I440" s="1" t="n">
        <v>3</v>
      </c>
      <c r="K440" s="17" t="n">
        <v>201.42</v>
      </c>
      <c r="L440" s="1" t="n">
        <v>5</v>
      </c>
      <c r="M440" s="18" t="n">
        <f aca="false">IF(I440&lt;=H440,1,0)</f>
        <v>1</v>
      </c>
      <c r="N440" s="1" t="n">
        <f aca="false">MAX(I440-H440,0)</f>
        <v>0</v>
      </c>
    </row>
    <row r="441" customFormat="false" ht="15" hidden="false" customHeight="false" outlineLevel="0" collapsed="false">
      <c r="A441" s="1" t="s">
        <v>545</v>
      </c>
      <c r="B441" s="1" t="s">
        <v>86</v>
      </c>
      <c r="C441" s="1" t="s">
        <v>92</v>
      </c>
      <c r="D441" s="1" t="s">
        <v>96</v>
      </c>
      <c r="E441" s="1" t="s">
        <v>101</v>
      </c>
      <c r="F441" s="1" t="s">
        <v>90</v>
      </c>
      <c r="G441" s="1" t="n">
        <v>9</v>
      </c>
      <c r="H441" s="1" t="n">
        <v>5</v>
      </c>
      <c r="I441" s="1" t="n">
        <v>5</v>
      </c>
      <c r="K441" s="17" t="n">
        <v>326.86</v>
      </c>
      <c r="L441" s="1" t="n">
        <v>4</v>
      </c>
      <c r="M441" s="18" t="n">
        <f aca="false">IF(I441&lt;=H441,1,0)</f>
        <v>1</v>
      </c>
      <c r="N441" s="1" t="n">
        <f aca="false">MAX(I441-H441,0)</f>
        <v>0</v>
      </c>
    </row>
    <row r="442" customFormat="false" ht="15" hidden="false" customHeight="false" outlineLevel="0" collapsed="false">
      <c r="A442" s="1" t="s">
        <v>546</v>
      </c>
      <c r="B442" s="1" t="s">
        <v>86</v>
      </c>
      <c r="C442" s="1" t="s">
        <v>92</v>
      </c>
      <c r="D442" s="1" t="s">
        <v>88</v>
      </c>
      <c r="E442" s="1" t="s">
        <v>101</v>
      </c>
      <c r="F442" s="1" t="s">
        <v>116</v>
      </c>
      <c r="G442" s="1" t="n">
        <v>0</v>
      </c>
      <c r="H442" s="1" t="n">
        <v>2</v>
      </c>
      <c r="I442" s="1" t="n">
        <v>2</v>
      </c>
      <c r="K442" s="17" t="n">
        <v>162.61</v>
      </c>
      <c r="L442" s="1" t="n">
        <v>5</v>
      </c>
      <c r="M442" s="18" t="n">
        <f aca="false">IF(I442&lt;=H442,1,0)</f>
        <v>1</v>
      </c>
      <c r="N442" s="1" t="n">
        <f aca="false">MAX(I442-H442,0)</f>
        <v>0</v>
      </c>
    </row>
    <row r="443" customFormat="false" ht="15" hidden="false" customHeight="false" outlineLevel="0" collapsed="false">
      <c r="A443" s="1" t="s">
        <v>547</v>
      </c>
      <c r="B443" s="1" t="s">
        <v>86</v>
      </c>
      <c r="C443" s="1" t="s">
        <v>95</v>
      </c>
      <c r="D443" s="1" t="s">
        <v>88</v>
      </c>
      <c r="E443" s="1" t="s">
        <v>103</v>
      </c>
      <c r="F443" s="1" t="s">
        <v>116</v>
      </c>
      <c r="G443" s="1" t="n">
        <v>0</v>
      </c>
      <c r="H443" s="1" t="n">
        <v>2</v>
      </c>
      <c r="I443" s="1" t="n">
        <v>2</v>
      </c>
      <c r="K443" s="17" t="n">
        <v>169.07</v>
      </c>
      <c r="L443" s="1" t="n">
        <v>4</v>
      </c>
      <c r="M443" s="18" t="n">
        <f aca="false">IF(I443&lt;=H443,1,0)</f>
        <v>1</v>
      </c>
      <c r="N443" s="1" t="n">
        <f aca="false">MAX(I443-H443,0)</f>
        <v>0</v>
      </c>
    </row>
    <row r="444" customFormat="false" ht="15" hidden="false" customHeight="false" outlineLevel="0" collapsed="false">
      <c r="A444" s="1" t="s">
        <v>548</v>
      </c>
      <c r="B444" s="1" t="s">
        <v>86</v>
      </c>
      <c r="C444" s="1" t="s">
        <v>92</v>
      </c>
      <c r="D444" s="1" t="s">
        <v>88</v>
      </c>
      <c r="E444" s="1" t="s">
        <v>97</v>
      </c>
      <c r="F444" s="1" t="s">
        <v>90</v>
      </c>
      <c r="G444" s="1" t="n">
        <v>17.3</v>
      </c>
      <c r="H444" s="1" t="n">
        <v>3</v>
      </c>
      <c r="I444" s="1" t="n">
        <v>3</v>
      </c>
      <c r="K444" s="17" t="n">
        <v>541.97</v>
      </c>
      <c r="L444" s="1" t="n">
        <v>5</v>
      </c>
      <c r="M444" s="18" t="n">
        <f aca="false">IF(I444&lt;=H444,1,0)</f>
        <v>1</v>
      </c>
      <c r="N444" s="1" t="n">
        <f aca="false">MAX(I444-H444,0)</f>
        <v>0</v>
      </c>
    </row>
    <row r="445" customFormat="false" ht="15" hidden="false" customHeight="false" outlineLevel="0" collapsed="false">
      <c r="A445" s="1" t="s">
        <v>549</v>
      </c>
      <c r="B445" s="1" t="s">
        <v>86</v>
      </c>
      <c r="C445" s="1" t="s">
        <v>105</v>
      </c>
      <c r="D445" s="1" t="s">
        <v>93</v>
      </c>
      <c r="E445" s="1" t="s">
        <v>97</v>
      </c>
      <c r="F445" s="1" t="s">
        <v>90</v>
      </c>
      <c r="G445" s="1" t="n">
        <v>10.9</v>
      </c>
      <c r="H445" s="1" t="n">
        <v>2</v>
      </c>
      <c r="I445" s="1" t="n">
        <v>2</v>
      </c>
      <c r="K445" s="17" t="n">
        <v>748.87</v>
      </c>
      <c r="L445" s="1" t="n">
        <v>4</v>
      </c>
      <c r="M445" s="18" t="n">
        <f aca="false">IF(I445&lt;=H445,1,0)</f>
        <v>1</v>
      </c>
      <c r="N445" s="1" t="n">
        <f aca="false">MAX(I445-H445,0)</f>
        <v>0</v>
      </c>
    </row>
    <row r="446" customFormat="false" ht="15" hidden="false" customHeight="false" outlineLevel="0" collapsed="false">
      <c r="A446" s="1" t="s">
        <v>550</v>
      </c>
      <c r="B446" s="1" t="s">
        <v>86</v>
      </c>
      <c r="C446" s="1" t="s">
        <v>87</v>
      </c>
      <c r="D446" s="1" t="s">
        <v>93</v>
      </c>
      <c r="E446" s="1" t="s">
        <v>97</v>
      </c>
      <c r="F446" s="1" t="s">
        <v>90</v>
      </c>
      <c r="G446" s="1" t="n">
        <v>8.9</v>
      </c>
      <c r="H446" s="1" t="n">
        <v>2</v>
      </c>
      <c r="I446" s="1" t="n">
        <v>2</v>
      </c>
      <c r="K446" s="17" t="n">
        <v>383.77</v>
      </c>
      <c r="L446" s="1" t="n">
        <v>5</v>
      </c>
      <c r="M446" s="18" t="n">
        <f aca="false">IF(I446&lt;=H446,1,0)</f>
        <v>1</v>
      </c>
      <c r="N446" s="1" t="n">
        <f aca="false">MAX(I446-H446,0)</f>
        <v>0</v>
      </c>
    </row>
    <row r="447" customFormat="false" ht="15" hidden="false" customHeight="false" outlineLevel="0" collapsed="false">
      <c r="A447" s="1" t="s">
        <v>551</v>
      </c>
      <c r="B447" s="1" t="s">
        <v>86</v>
      </c>
      <c r="C447" s="1" t="s">
        <v>92</v>
      </c>
      <c r="D447" s="1" t="s">
        <v>88</v>
      </c>
      <c r="E447" s="1" t="s">
        <v>89</v>
      </c>
      <c r="F447" s="1" t="s">
        <v>116</v>
      </c>
      <c r="G447" s="1" t="n">
        <v>0</v>
      </c>
      <c r="H447" s="1" t="n">
        <v>3</v>
      </c>
      <c r="I447" s="1" t="n">
        <v>3</v>
      </c>
      <c r="K447" s="17" t="n">
        <v>606.74</v>
      </c>
      <c r="L447" s="1" t="n">
        <v>5</v>
      </c>
      <c r="M447" s="18" t="n">
        <f aca="false">IF(I447&lt;=H447,1,0)</f>
        <v>1</v>
      </c>
      <c r="N447" s="1" t="n">
        <f aca="false">MAX(I447-H447,0)</f>
        <v>0</v>
      </c>
    </row>
    <row r="448" customFormat="false" ht="15" hidden="false" customHeight="false" outlineLevel="0" collapsed="false">
      <c r="A448" s="1" t="s">
        <v>552</v>
      </c>
      <c r="B448" s="1" t="s">
        <v>86</v>
      </c>
      <c r="C448" s="1" t="s">
        <v>92</v>
      </c>
      <c r="D448" s="1" t="s">
        <v>93</v>
      </c>
      <c r="E448" s="1" t="s">
        <v>97</v>
      </c>
      <c r="F448" s="1" t="s">
        <v>116</v>
      </c>
      <c r="G448" s="1" t="n">
        <v>0</v>
      </c>
      <c r="H448" s="1" t="n">
        <v>2</v>
      </c>
      <c r="I448" s="1" t="n">
        <v>2</v>
      </c>
      <c r="K448" s="17" t="n">
        <v>380.57</v>
      </c>
      <c r="L448" s="1" t="n">
        <v>3</v>
      </c>
      <c r="M448" s="18" t="n">
        <f aca="false">IF(I448&lt;=H448,1,0)</f>
        <v>1</v>
      </c>
      <c r="N448" s="1" t="n">
        <f aca="false">MAX(I448-H448,0)</f>
        <v>0</v>
      </c>
    </row>
    <row r="449" customFormat="false" ht="15" hidden="false" customHeight="false" outlineLevel="0" collapsed="false">
      <c r="A449" s="1" t="s">
        <v>553</v>
      </c>
      <c r="B449" s="1" t="s">
        <v>86</v>
      </c>
      <c r="C449" s="1" t="s">
        <v>92</v>
      </c>
      <c r="D449" s="1" t="s">
        <v>88</v>
      </c>
      <c r="E449" s="1" t="s">
        <v>101</v>
      </c>
      <c r="F449" s="1" t="s">
        <v>90</v>
      </c>
      <c r="G449" s="1" t="n">
        <v>27.8</v>
      </c>
      <c r="H449" s="1" t="n">
        <v>3</v>
      </c>
      <c r="I449" s="1" t="n">
        <v>3</v>
      </c>
      <c r="K449" s="17" t="n">
        <v>935.23</v>
      </c>
      <c r="L449" s="1" t="n">
        <v>4</v>
      </c>
      <c r="M449" s="18" t="n">
        <f aca="false">IF(I449&lt;=H449,1,0)</f>
        <v>1</v>
      </c>
      <c r="N449" s="1" t="n">
        <f aca="false">MAX(I449-H449,0)</f>
        <v>0</v>
      </c>
    </row>
    <row r="450" customFormat="false" ht="15" hidden="false" customHeight="false" outlineLevel="0" collapsed="false">
      <c r="A450" s="1" t="s">
        <v>554</v>
      </c>
      <c r="B450" s="1" t="s">
        <v>86</v>
      </c>
      <c r="C450" s="1" t="s">
        <v>100</v>
      </c>
      <c r="D450" s="1" t="s">
        <v>93</v>
      </c>
      <c r="E450" s="1" t="s">
        <v>103</v>
      </c>
      <c r="F450" s="1" t="s">
        <v>116</v>
      </c>
      <c r="G450" s="1" t="n">
        <v>0</v>
      </c>
      <c r="H450" s="1" t="n">
        <v>2</v>
      </c>
      <c r="I450" s="1" t="n">
        <v>1</v>
      </c>
      <c r="K450" s="17" t="n">
        <v>1135.82</v>
      </c>
      <c r="L450" s="1" t="n">
        <v>5</v>
      </c>
      <c r="M450" s="18" t="n">
        <f aca="false">IF(I450&lt;=H450,1,0)</f>
        <v>1</v>
      </c>
      <c r="N450" s="1" t="n">
        <f aca="false">MAX(I450-H450,0)</f>
        <v>0</v>
      </c>
    </row>
    <row r="451" customFormat="false" ht="15" hidden="false" customHeight="false" outlineLevel="0" collapsed="false">
      <c r="A451" s="1" t="s">
        <v>555</v>
      </c>
      <c r="B451" s="1" t="s">
        <v>86</v>
      </c>
      <c r="C451" s="1" t="s">
        <v>105</v>
      </c>
      <c r="D451" s="1" t="s">
        <v>88</v>
      </c>
      <c r="E451" s="1" t="s">
        <v>101</v>
      </c>
      <c r="F451" s="1" t="s">
        <v>90</v>
      </c>
      <c r="G451" s="1" t="n">
        <v>20</v>
      </c>
      <c r="H451" s="1" t="n">
        <v>3</v>
      </c>
      <c r="I451" s="1" t="n">
        <v>4</v>
      </c>
      <c r="J451" s="1" t="s">
        <v>208</v>
      </c>
      <c r="K451" s="17" t="n">
        <v>389.73</v>
      </c>
      <c r="L451" s="1" t="n">
        <v>3</v>
      </c>
      <c r="M451" s="18" t="n">
        <f aca="false">IF(I451&lt;=H451,1,0)</f>
        <v>0</v>
      </c>
      <c r="N451" s="1" t="n">
        <f aca="false">MAX(I451-H451,0)</f>
        <v>1</v>
      </c>
    </row>
    <row r="452" customFormat="false" ht="15" hidden="false" customHeight="false" outlineLevel="0" collapsed="false">
      <c r="A452" s="1" t="s">
        <v>556</v>
      </c>
      <c r="B452" s="1" t="s">
        <v>86</v>
      </c>
      <c r="C452" s="1" t="s">
        <v>105</v>
      </c>
      <c r="D452" s="1" t="s">
        <v>93</v>
      </c>
      <c r="E452" s="1" t="s">
        <v>97</v>
      </c>
      <c r="F452" s="1" t="s">
        <v>90</v>
      </c>
      <c r="G452" s="1" t="n">
        <v>18</v>
      </c>
      <c r="H452" s="1" t="n">
        <v>2</v>
      </c>
      <c r="I452" s="1" t="n">
        <v>2</v>
      </c>
      <c r="K452" s="17" t="n">
        <v>293.8</v>
      </c>
      <c r="L452" s="1" t="n">
        <v>4</v>
      </c>
      <c r="M452" s="18" t="n">
        <f aca="false">IF(I452&lt;=H452,1,0)</f>
        <v>1</v>
      </c>
      <c r="N452" s="1" t="n">
        <f aca="false">MAX(I452-H452,0)</f>
        <v>0</v>
      </c>
    </row>
    <row r="453" customFormat="false" ht="15" hidden="false" customHeight="false" outlineLevel="0" collapsed="false">
      <c r="A453" s="1" t="s">
        <v>557</v>
      </c>
      <c r="B453" s="1" t="s">
        <v>86</v>
      </c>
      <c r="C453" s="1" t="s">
        <v>105</v>
      </c>
      <c r="D453" s="1" t="s">
        <v>93</v>
      </c>
      <c r="E453" s="1" t="s">
        <v>89</v>
      </c>
      <c r="F453" s="1" t="s">
        <v>90</v>
      </c>
      <c r="G453" s="1" t="n">
        <v>16</v>
      </c>
      <c r="H453" s="1" t="n">
        <v>2</v>
      </c>
      <c r="I453" s="1" t="n">
        <v>2</v>
      </c>
      <c r="K453" s="17" t="n">
        <v>439.87</v>
      </c>
      <c r="L453" s="1" t="n">
        <v>4</v>
      </c>
      <c r="M453" s="18" t="n">
        <f aca="false">IF(I453&lt;=H453,1,0)</f>
        <v>1</v>
      </c>
      <c r="N453" s="1" t="n">
        <f aca="false">MAX(I453-H453,0)</f>
        <v>0</v>
      </c>
    </row>
    <row r="454" customFormat="false" ht="15" hidden="false" customHeight="false" outlineLevel="0" collapsed="false">
      <c r="A454" s="1" t="s">
        <v>558</v>
      </c>
      <c r="B454" s="1" t="s">
        <v>86</v>
      </c>
      <c r="C454" s="1" t="s">
        <v>92</v>
      </c>
      <c r="D454" s="1" t="s">
        <v>93</v>
      </c>
      <c r="E454" s="1" t="s">
        <v>89</v>
      </c>
      <c r="F454" s="1" t="s">
        <v>90</v>
      </c>
      <c r="G454" s="1" t="n">
        <v>17.4</v>
      </c>
      <c r="H454" s="1" t="n">
        <v>2</v>
      </c>
      <c r="I454" s="1" t="n">
        <v>1</v>
      </c>
      <c r="K454" s="17" t="n">
        <v>490.18</v>
      </c>
      <c r="L454" s="1" t="n">
        <v>5</v>
      </c>
      <c r="M454" s="18" t="n">
        <f aca="false">IF(I454&lt;=H454,1,0)</f>
        <v>1</v>
      </c>
      <c r="N454" s="1" t="n">
        <f aca="false">MAX(I454-H454,0)</f>
        <v>0</v>
      </c>
    </row>
    <row r="455" customFormat="false" ht="15" hidden="false" customHeight="false" outlineLevel="0" collapsed="false">
      <c r="A455" s="1" t="s">
        <v>559</v>
      </c>
      <c r="B455" s="1" t="s">
        <v>86</v>
      </c>
      <c r="C455" s="1" t="s">
        <v>95</v>
      </c>
      <c r="D455" s="1" t="s">
        <v>96</v>
      </c>
      <c r="E455" s="1" t="s">
        <v>89</v>
      </c>
      <c r="F455" s="1" t="s">
        <v>90</v>
      </c>
      <c r="G455" s="1" t="n">
        <v>22</v>
      </c>
      <c r="H455" s="1" t="n">
        <v>5</v>
      </c>
      <c r="I455" s="1" t="n">
        <v>4</v>
      </c>
      <c r="K455" s="17" t="n">
        <v>459.53</v>
      </c>
      <c r="L455" s="1" t="n">
        <v>5</v>
      </c>
      <c r="M455" s="18" t="n">
        <f aca="false">IF(I455&lt;=H455,1,0)</f>
        <v>1</v>
      </c>
      <c r="N455" s="1" t="n">
        <f aca="false">MAX(I455-H455,0)</f>
        <v>0</v>
      </c>
    </row>
    <row r="456" customFormat="false" ht="15" hidden="false" customHeight="false" outlineLevel="0" collapsed="false">
      <c r="A456" s="1" t="s">
        <v>560</v>
      </c>
      <c r="B456" s="1" t="s">
        <v>86</v>
      </c>
      <c r="C456" s="1" t="s">
        <v>92</v>
      </c>
      <c r="D456" s="1" t="s">
        <v>93</v>
      </c>
      <c r="E456" s="1" t="s">
        <v>89</v>
      </c>
      <c r="F456" s="1" t="s">
        <v>90</v>
      </c>
      <c r="G456" s="1" t="n">
        <v>18.4</v>
      </c>
      <c r="H456" s="1" t="n">
        <v>2</v>
      </c>
      <c r="I456" s="1" t="n">
        <v>2</v>
      </c>
      <c r="K456" s="17" t="n">
        <v>636.72</v>
      </c>
      <c r="L456" s="1" t="n">
        <v>4</v>
      </c>
      <c r="M456" s="18" t="n">
        <f aca="false">IF(I456&lt;=H456,1,0)</f>
        <v>1</v>
      </c>
      <c r="N456" s="1" t="n">
        <f aca="false">MAX(I456-H456,0)</f>
        <v>0</v>
      </c>
    </row>
    <row r="457" customFormat="false" ht="15" hidden="false" customHeight="false" outlineLevel="0" collapsed="false">
      <c r="A457" s="1" t="s">
        <v>561</v>
      </c>
      <c r="B457" s="1" t="s">
        <v>86</v>
      </c>
      <c r="C457" s="1" t="s">
        <v>92</v>
      </c>
      <c r="D457" s="1" t="s">
        <v>88</v>
      </c>
      <c r="E457" s="1" t="s">
        <v>89</v>
      </c>
      <c r="F457" s="1" t="s">
        <v>90</v>
      </c>
      <c r="G457" s="1" t="n">
        <v>14.3</v>
      </c>
      <c r="H457" s="1" t="n">
        <v>3</v>
      </c>
      <c r="I457" s="1" t="n">
        <v>3</v>
      </c>
      <c r="K457" s="17" t="n">
        <v>335.26</v>
      </c>
      <c r="L457" s="1" t="n">
        <v>4</v>
      </c>
      <c r="M457" s="18" t="n">
        <f aca="false">IF(I457&lt;=H457,1,0)</f>
        <v>1</v>
      </c>
      <c r="N457" s="1" t="n">
        <f aca="false">MAX(I457-H457,0)</f>
        <v>0</v>
      </c>
    </row>
    <row r="458" customFormat="false" ht="15" hidden="false" customHeight="false" outlineLevel="0" collapsed="false">
      <c r="A458" s="1" t="s">
        <v>562</v>
      </c>
      <c r="B458" s="1" t="s">
        <v>86</v>
      </c>
      <c r="C458" s="1" t="s">
        <v>100</v>
      </c>
      <c r="D458" s="1" t="s">
        <v>88</v>
      </c>
      <c r="E458" s="1" t="s">
        <v>89</v>
      </c>
      <c r="F458" s="1" t="s">
        <v>116</v>
      </c>
      <c r="G458" s="1" t="n">
        <v>0</v>
      </c>
      <c r="H458" s="1" t="n">
        <v>3</v>
      </c>
      <c r="I458" s="1" t="n">
        <v>3</v>
      </c>
      <c r="K458" s="17" t="n">
        <v>241.7</v>
      </c>
      <c r="L458" s="1" t="n">
        <v>4</v>
      </c>
      <c r="M458" s="18" t="n">
        <f aca="false">IF(I458&lt;=H458,1,0)</f>
        <v>1</v>
      </c>
      <c r="N458" s="1" t="n">
        <f aca="false">MAX(I458-H458,0)</f>
        <v>0</v>
      </c>
    </row>
    <row r="459" customFormat="false" ht="15" hidden="false" customHeight="false" outlineLevel="0" collapsed="false">
      <c r="A459" s="1" t="s">
        <v>563</v>
      </c>
      <c r="B459" s="1" t="s">
        <v>86</v>
      </c>
      <c r="C459" s="1" t="s">
        <v>105</v>
      </c>
      <c r="D459" s="1" t="s">
        <v>110</v>
      </c>
      <c r="E459" s="1" t="s">
        <v>89</v>
      </c>
      <c r="F459" s="1" t="s">
        <v>90</v>
      </c>
      <c r="G459" s="1" t="n">
        <v>17</v>
      </c>
      <c r="H459" s="1" t="n">
        <v>2</v>
      </c>
      <c r="I459" s="1" t="n">
        <v>2</v>
      </c>
      <c r="K459" s="17" t="n">
        <v>670.11</v>
      </c>
      <c r="L459" s="1" t="n">
        <v>5</v>
      </c>
      <c r="M459" s="18" t="n">
        <f aca="false">IF(I459&lt;=H459,1,0)</f>
        <v>1</v>
      </c>
      <c r="N459" s="1" t="n">
        <f aca="false">MAX(I459-H459,0)</f>
        <v>0</v>
      </c>
    </row>
    <row r="460" customFormat="false" ht="15" hidden="false" customHeight="false" outlineLevel="0" collapsed="false">
      <c r="A460" s="1" t="s">
        <v>564</v>
      </c>
      <c r="B460" s="1" t="s">
        <v>86</v>
      </c>
      <c r="C460" s="1" t="s">
        <v>92</v>
      </c>
      <c r="D460" s="1" t="s">
        <v>88</v>
      </c>
      <c r="E460" s="1" t="s">
        <v>89</v>
      </c>
      <c r="F460" s="1" t="s">
        <v>116</v>
      </c>
      <c r="G460" s="1" t="n">
        <v>0</v>
      </c>
      <c r="H460" s="1" t="n">
        <v>3</v>
      </c>
      <c r="I460" s="1" t="n">
        <v>3</v>
      </c>
      <c r="K460" s="17" t="n">
        <v>289.43</v>
      </c>
      <c r="L460" s="1" t="n">
        <v>5</v>
      </c>
      <c r="M460" s="18" t="n">
        <f aca="false">IF(I460&lt;=H460,1,0)</f>
        <v>1</v>
      </c>
      <c r="N460" s="1" t="n">
        <f aca="false">MAX(I460-H460,0)</f>
        <v>0</v>
      </c>
    </row>
    <row r="461" customFormat="false" ht="15" hidden="false" customHeight="false" outlineLevel="0" collapsed="false">
      <c r="A461" s="1" t="s">
        <v>565</v>
      </c>
      <c r="B461" s="1" t="s">
        <v>86</v>
      </c>
      <c r="C461" s="1" t="s">
        <v>92</v>
      </c>
      <c r="D461" s="1" t="s">
        <v>93</v>
      </c>
      <c r="E461" s="1" t="s">
        <v>89</v>
      </c>
      <c r="F461" s="1" t="s">
        <v>90</v>
      </c>
      <c r="G461" s="1" t="n">
        <v>16.1</v>
      </c>
      <c r="H461" s="1" t="n">
        <v>2</v>
      </c>
      <c r="I461" s="1" t="n">
        <v>4</v>
      </c>
      <c r="J461" s="1" t="s">
        <v>117</v>
      </c>
      <c r="K461" s="17" t="n">
        <v>552.53</v>
      </c>
      <c r="L461" s="1" t="n">
        <v>3</v>
      </c>
      <c r="M461" s="18" t="n">
        <f aca="false">IF(I461&lt;=H461,1,0)</f>
        <v>0</v>
      </c>
      <c r="N461" s="1" t="n">
        <f aca="false">MAX(I461-H461,0)</f>
        <v>2</v>
      </c>
    </row>
    <row r="462" customFormat="false" ht="15" hidden="false" customHeight="false" outlineLevel="0" collapsed="false">
      <c r="A462" s="1" t="s">
        <v>566</v>
      </c>
      <c r="B462" s="1" t="s">
        <v>86</v>
      </c>
      <c r="C462" s="1" t="s">
        <v>105</v>
      </c>
      <c r="D462" s="1" t="s">
        <v>96</v>
      </c>
      <c r="E462" s="1" t="s">
        <v>103</v>
      </c>
      <c r="F462" s="1" t="s">
        <v>90</v>
      </c>
      <c r="G462" s="1" t="n">
        <v>15.7</v>
      </c>
      <c r="H462" s="1" t="n">
        <v>5</v>
      </c>
      <c r="I462" s="1" t="n">
        <v>5</v>
      </c>
      <c r="K462" s="17" t="n">
        <v>524.47</v>
      </c>
      <c r="L462" s="1" t="n">
        <v>5</v>
      </c>
      <c r="M462" s="18" t="n">
        <f aca="false">IF(I462&lt;=H462,1,0)</f>
        <v>1</v>
      </c>
      <c r="N462" s="1" t="n">
        <f aca="false">MAX(I462-H462,0)</f>
        <v>0</v>
      </c>
    </row>
    <row r="463" customFormat="false" ht="15" hidden="false" customHeight="false" outlineLevel="0" collapsed="false">
      <c r="A463" s="1" t="s">
        <v>567</v>
      </c>
      <c r="B463" s="1" t="s">
        <v>86</v>
      </c>
      <c r="C463" s="1" t="s">
        <v>105</v>
      </c>
      <c r="D463" s="1" t="s">
        <v>88</v>
      </c>
      <c r="E463" s="1" t="s">
        <v>97</v>
      </c>
      <c r="F463" s="1" t="s">
        <v>90</v>
      </c>
      <c r="G463" s="1" t="n">
        <v>5.5</v>
      </c>
      <c r="H463" s="1" t="n">
        <v>3</v>
      </c>
      <c r="I463" s="1" t="n">
        <v>3</v>
      </c>
      <c r="K463" s="17" t="n">
        <v>585.23</v>
      </c>
      <c r="L463" s="1" t="n">
        <v>5</v>
      </c>
      <c r="M463" s="18" t="n">
        <f aca="false">IF(I463&lt;=H463,1,0)</f>
        <v>1</v>
      </c>
      <c r="N463" s="1" t="n">
        <f aca="false">MAX(I463-H463,0)</f>
        <v>0</v>
      </c>
    </row>
    <row r="464" customFormat="false" ht="15" hidden="false" customHeight="false" outlineLevel="0" collapsed="false">
      <c r="A464" s="1" t="s">
        <v>568</v>
      </c>
      <c r="B464" s="1" t="s">
        <v>86</v>
      </c>
      <c r="C464" s="1" t="s">
        <v>95</v>
      </c>
      <c r="D464" s="1" t="s">
        <v>93</v>
      </c>
      <c r="E464" s="1" t="s">
        <v>97</v>
      </c>
      <c r="F464" s="1" t="s">
        <v>90</v>
      </c>
      <c r="G464" s="1" t="n">
        <v>21.7</v>
      </c>
      <c r="H464" s="1" t="n">
        <v>2</v>
      </c>
      <c r="I464" s="1" t="n">
        <v>2</v>
      </c>
      <c r="K464" s="17" t="n">
        <v>303.4</v>
      </c>
      <c r="L464" s="1" t="n">
        <v>4</v>
      </c>
      <c r="M464" s="18" t="n">
        <f aca="false">IF(I464&lt;=H464,1,0)</f>
        <v>1</v>
      </c>
      <c r="N464" s="1" t="n">
        <f aca="false">MAX(I464-H464,0)</f>
        <v>0</v>
      </c>
    </row>
    <row r="465" customFormat="false" ht="15" hidden="false" customHeight="false" outlineLevel="0" collapsed="false">
      <c r="A465" s="1" t="s">
        <v>569</v>
      </c>
      <c r="B465" s="1" t="s">
        <v>86</v>
      </c>
      <c r="C465" s="1" t="s">
        <v>92</v>
      </c>
      <c r="D465" s="1" t="s">
        <v>88</v>
      </c>
      <c r="E465" s="1" t="s">
        <v>89</v>
      </c>
      <c r="F465" s="1" t="s">
        <v>90</v>
      </c>
      <c r="G465" s="1" t="n">
        <v>21.4</v>
      </c>
      <c r="H465" s="1" t="n">
        <v>3</v>
      </c>
      <c r="I465" s="1" t="n">
        <v>3</v>
      </c>
      <c r="K465" s="17" t="n">
        <v>265.83</v>
      </c>
      <c r="L465" s="1" t="n">
        <v>5</v>
      </c>
      <c r="M465" s="18" t="n">
        <f aca="false">IF(I465&lt;=H465,1,0)</f>
        <v>1</v>
      </c>
      <c r="N465" s="1" t="n">
        <f aca="false">MAX(I465-H465,0)</f>
        <v>0</v>
      </c>
    </row>
    <row r="466" customFormat="false" ht="15" hidden="false" customHeight="false" outlineLevel="0" collapsed="false">
      <c r="A466" s="1" t="s">
        <v>570</v>
      </c>
      <c r="B466" s="1" t="s">
        <v>86</v>
      </c>
      <c r="C466" s="1" t="s">
        <v>145</v>
      </c>
      <c r="D466" s="1" t="s">
        <v>93</v>
      </c>
      <c r="E466" s="1" t="s">
        <v>97</v>
      </c>
      <c r="F466" s="1" t="s">
        <v>90</v>
      </c>
      <c r="G466" s="1" t="n">
        <v>14.7</v>
      </c>
      <c r="H466" s="1" t="n">
        <v>2</v>
      </c>
      <c r="I466" s="1" t="n">
        <v>2</v>
      </c>
      <c r="K466" s="17" t="n">
        <v>453.41</v>
      </c>
      <c r="L466" s="1" t="n">
        <v>4</v>
      </c>
      <c r="M466" s="18" t="n">
        <f aca="false">IF(I466&lt;=H466,1,0)</f>
        <v>1</v>
      </c>
      <c r="N466" s="1" t="n">
        <f aca="false">MAX(I466-H466,0)</f>
        <v>0</v>
      </c>
    </row>
    <row r="467" customFormat="false" ht="15" hidden="false" customHeight="false" outlineLevel="0" collapsed="false">
      <c r="A467" s="1" t="s">
        <v>571</v>
      </c>
      <c r="B467" s="1" t="s">
        <v>86</v>
      </c>
      <c r="C467" s="1" t="s">
        <v>92</v>
      </c>
      <c r="D467" s="1" t="s">
        <v>93</v>
      </c>
      <c r="E467" s="1" t="s">
        <v>97</v>
      </c>
      <c r="F467" s="1" t="s">
        <v>90</v>
      </c>
      <c r="G467" s="1" t="n">
        <v>8.9</v>
      </c>
      <c r="H467" s="1" t="n">
        <v>2</v>
      </c>
      <c r="I467" s="1" t="n">
        <v>2</v>
      </c>
      <c r="K467" s="17" t="n">
        <v>267.02</v>
      </c>
      <c r="L467" s="1" t="n">
        <v>5</v>
      </c>
      <c r="M467" s="18" t="n">
        <f aca="false">IF(I467&lt;=H467,1,0)</f>
        <v>1</v>
      </c>
      <c r="N467" s="1" t="n">
        <f aca="false">MAX(I467-H467,0)</f>
        <v>0</v>
      </c>
    </row>
    <row r="468" customFormat="false" ht="15" hidden="false" customHeight="false" outlineLevel="0" collapsed="false">
      <c r="A468" s="1" t="s">
        <v>572</v>
      </c>
      <c r="B468" s="1" t="s">
        <v>86</v>
      </c>
      <c r="C468" s="1" t="s">
        <v>87</v>
      </c>
      <c r="D468" s="1" t="s">
        <v>93</v>
      </c>
      <c r="E468" s="1" t="s">
        <v>89</v>
      </c>
      <c r="F468" s="1" t="s">
        <v>90</v>
      </c>
      <c r="G468" s="1" t="n">
        <v>25.1</v>
      </c>
      <c r="H468" s="1" t="n">
        <v>2</v>
      </c>
      <c r="I468" s="1" t="n">
        <v>2</v>
      </c>
      <c r="K468" s="17" t="n">
        <v>397.8</v>
      </c>
      <c r="L468" s="1" t="n">
        <v>5</v>
      </c>
      <c r="M468" s="18" t="n">
        <f aca="false">IF(I468&lt;=H468,1,0)</f>
        <v>1</v>
      </c>
      <c r="N468" s="1" t="n">
        <f aca="false">MAX(I468-H468,0)</f>
        <v>0</v>
      </c>
    </row>
    <row r="469" customFormat="false" ht="15" hidden="false" customHeight="false" outlineLevel="0" collapsed="false">
      <c r="A469" s="1" t="s">
        <v>573</v>
      </c>
      <c r="B469" s="1" t="s">
        <v>86</v>
      </c>
      <c r="C469" s="1" t="s">
        <v>100</v>
      </c>
      <c r="D469" s="1" t="s">
        <v>93</v>
      </c>
      <c r="E469" s="1" t="s">
        <v>97</v>
      </c>
      <c r="F469" s="1" t="s">
        <v>90</v>
      </c>
      <c r="G469" s="1" t="n">
        <v>7</v>
      </c>
      <c r="H469" s="1" t="n">
        <v>2</v>
      </c>
      <c r="I469" s="1" t="n">
        <v>2</v>
      </c>
      <c r="K469" s="17" t="n">
        <v>390.39</v>
      </c>
      <c r="L469" s="1" t="n">
        <v>5</v>
      </c>
      <c r="M469" s="18" t="n">
        <f aca="false">IF(I469&lt;=H469,1,0)</f>
        <v>1</v>
      </c>
      <c r="N469" s="1" t="n">
        <f aca="false">MAX(I469-H469,0)</f>
        <v>0</v>
      </c>
    </row>
    <row r="470" customFormat="false" ht="15" hidden="false" customHeight="false" outlineLevel="0" collapsed="false">
      <c r="A470" s="1" t="s">
        <v>574</v>
      </c>
      <c r="B470" s="1" t="s">
        <v>86</v>
      </c>
      <c r="C470" s="1" t="s">
        <v>145</v>
      </c>
      <c r="D470" s="1" t="s">
        <v>93</v>
      </c>
      <c r="E470" s="1" t="s">
        <v>97</v>
      </c>
      <c r="F470" s="1" t="s">
        <v>90</v>
      </c>
      <c r="G470" s="1" t="n">
        <v>14</v>
      </c>
      <c r="H470" s="1" t="n">
        <v>2</v>
      </c>
      <c r="I470" s="1" t="n">
        <v>3</v>
      </c>
      <c r="J470" s="1" t="s">
        <v>117</v>
      </c>
      <c r="K470" s="17" t="n">
        <v>299.53</v>
      </c>
      <c r="L470" s="1" t="n">
        <v>3</v>
      </c>
      <c r="M470" s="18" t="n">
        <f aca="false">IF(I470&lt;=H470,1,0)</f>
        <v>0</v>
      </c>
      <c r="N470" s="1" t="n">
        <f aca="false">MAX(I470-H470,0)</f>
        <v>1</v>
      </c>
    </row>
    <row r="471" customFormat="false" ht="15" hidden="false" customHeight="false" outlineLevel="0" collapsed="false">
      <c r="A471" s="1" t="s">
        <v>575</v>
      </c>
      <c r="B471" s="1" t="s">
        <v>86</v>
      </c>
      <c r="C471" s="1" t="s">
        <v>105</v>
      </c>
      <c r="D471" s="1" t="s">
        <v>88</v>
      </c>
      <c r="E471" s="1" t="s">
        <v>89</v>
      </c>
      <c r="F471" s="1" t="s">
        <v>116</v>
      </c>
      <c r="G471" s="1" t="n">
        <v>0</v>
      </c>
      <c r="H471" s="1" t="n">
        <v>2</v>
      </c>
      <c r="I471" s="1" t="n">
        <v>2</v>
      </c>
      <c r="K471" s="17" t="n">
        <v>263.84</v>
      </c>
      <c r="L471" s="1" t="n">
        <v>5</v>
      </c>
      <c r="M471" s="18" t="n">
        <f aca="false">IF(I471&lt;=H471,1,0)</f>
        <v>1</v>
      </c>
      <c r="N471" s="1" t="n">
        <f aca="false">MAX(I471-H471,0)</f>
        <v>0</v>
      </c>
    </row>
    <row r="472" customFormat="false" ht="15" hidden="false" customHeight="false" outlineLevel="0" collapsed="false">
      <c r="A472" s="1" t="s">
        <v>576</v>
      </c>
      <c r="B472" s="1" t="s">
        <v>86</v>
      </c>
      <c r="C472" s="1" t="s">
        <v>92</v>
      </c>
      <c r="D472" s="1" t="s">
        <v>88</v>
      </c>
      <c r="E472" s="1" t="s">
        <v>103</v>
      </c>
      <c r="F472" s="1" t="s">
        <v>90</v>
      </c>
      <c r="G472" s="1" t="n">
        <v>7.2</v>
      </c>
      <c r="H472" s="1" t="n">
        <v>3</v>
      </c>
      <c r="I472" s="1" t="n">
        <v>3</v>
      </c>
      <c r="K472" s="17" t="n">
        <v>240.11</v>
      </c>
      <c r="L472" s="1" t="n">
        <v>4</v>
      </c>
      <c r="M472" s="18" t="n">
        <f aca="false">IF(I472&lt;=H472,1,0)</f>
        <v>1</v>
      </c>
      <c r="N472" s="1" t="n">
        <f aca="false">MAX(I472-H472,0)</f>
        <v>0</v>
      </c>
    </row>
    <row r="473" customFormat="false" ht="15" hidden="false" customHeight="false" outlineLevel="0" collapsed="false">
      <c r="A473" s="1" t="s">
        <v>577</v>
      </c>
      <c r="B473" s="1" t="s">
        <v>86</v>
      </c>
      <c r="C473" s="1" t="s">
        <v>92</v>
      </c>
      <c r="D473" s="1" t="s">
        <v>88</v>
      </c>
      <c r="E473" s="1" t="s">
        <v>97</v>
      </c>
      <c r="F473" s="1" t="s">
        <v>90</v>
      </c>
      <c r="G473" s="1" t="n">
        <v>9.2</v>
      </c>
      <c r="H473" s="1" t="n">
        <v>3</v>
      </c>
      <c r="I473" s="1" t="n">
        <v>3</v>
      </c>
      <c r="K473" s="17" t="n">
        <v>396.83</v>
      </c>
      <c r="L473" s="1" t="n">
        <v>4</v>
      </c>
      <c r="M473" s="18" t="n">
        <f aca="false">IF(I473&lt;=H473,1,0)</f>
        <v>1</v>
      </c>
      <c r="N473" s="1" t="n">
        <f aca="false">MAX(I473-H473,0)</f>
        <v>0</v>
      </c>
    </row>
    <row r="474" customFormat="false" ht="15" hidden="false" customHeight="false" outlineLevel="0" collapsed="false">
      <c r="A474" s="1" t="s">
        <v>578</v>
      </c>
      <c r="B474" s="1" t="s">
        <v>86</v>
      </c>
      <c r="C474" s="1" t="s">
        <v>95</v>
      </c>
      <c r="D474" s="1" t="s">
        <v>88</v>
      </c>
      <c r="E474" s="1" t="s">
        <v>89</v>
      </c>
      <c r="F474" s="1" t="s">
        <v>90</v>
      </c>
      <c r="G474" s="1" t="n">
        <v>16.4</v>
      </c>
      <c r="H474" s="1" t="n">
        <v>3</v>
      </c>
      <c r="I474" s="1" t="n">
        <v>3</v>
      </c>
      <c r="K474" s="17" t="n">
        <v>379.7</v>
      </c>
      <c r="L474" s="1" t="n">
        <v>4</v>
      </c>
      <c r="M474" s="18" t="n">
        <f aca="false">IF(I474&lt;=H474,1,0)</f>
        <v>1</v>
      </c>
      <c r="N474" s="1" t="n">
        <f aca="false">MAX(I474-H474,0)</f>
        <v>0</v>
      </c>
    </row>
    <row r="475" customFormat="false" ht="15" hidden="false" customHeight="false" outlineLevel="0" collapsed="false">
      <c r="A475" s="1" t="s">
        <v>579</v>
      </c>
      <c r="B475" s="1" t="s">
        <v>86</v>
      </c>
      <c r="C475" s="1" t="s">
        <v>105</v>
      </c>
      <c r="D475" s="1" t="s">
        <v>88</v>
      </c>
      <c r="E475" s="1" t="s">
        <v>103</v>
      </c>
      <c r="F475" s="1" t="s">
        <v>90</v>
      </c>
      <c r="G475" s="1" t="n">
        <v>7.3</v>
      </c>
      <c r="H475" s="1" t="n">
        <v>3</v>
      </c>
      <c r="I475" s="1" t="n">
        <v>3</v>
      </c>
      <c r="K475" s="17" t="n">
        <v>240.55</v>
      </c>
      <c r="L475" s="1" t="n">
        <v>5</v>
      </c>
      <c r="M475" s="18" t="n">
        <f aca="false">IF(I475&lt;=H475,1,0)</f>
        <v>1</v>
      </c>
      <c r="N475" s="1" t="n">
        <f aca="false">MAX(I475-H475,0)</f>
        <v>0</v>
      </c>
    </row>
    <row r="476" customFormat="false" ht="15" hidden="false" customHeight="false" outlineLevel="0" collapsed="false">
      <c r="A476" s="1" t="s">
        <v>580</v>
      </c>
      <c r="B476" s="1" t="s">
        <v>86</v>
      </c>
      <c r="C476" s="1" t="s">
        <v>105</v>
      </c>
      <c r="D476" s="1" t="s">
        <v>110</v>
      </c>
      <c r="E476" s="1" t="s">
        <v>101</v>
      </c>
      <c r="F476" s="1" t="s">
        <v>90</v>
      </c>
      <c r="G476" s="1" t="n">
        <v>10.4</v>
      </c>
      <c r="H476" s="1" t="n">
        <v>2</v>
      </c>
      <c r="I476" s="1" t="n">
        <v>2</v>
      </c>
      <c r="K476" s="17" t="n">
        <v>817.54</v>
      </c>
      <c r="L476" s="1" t="n">
        <v>4</v>
      </c>
      <c r="M476" s="18" t="n">
        <f aca="false">IF(I476&lt;=H476,1,0)</f>
        <v>1</v>
      </c>
      <c r="N476" s="1" t="n">
        <f aca="false">MAX(I476-H476,0)</f>
        <v>0</v>
      </c>
    </row>
    <row r="477" customFormat="false" ht="15" hidden="false" customHeight="false" outlineLevel="0" collapsed="false">
      <c r="A477" s="1" t="s">
        <v>581</v>
      </c>
      <c r="B477" s="1" t="s">
        <v>86</v>
      </c>
      <c r="C477" s="1" t="s">
        <v>95</v>
      </c>
      <c r="D477" s="1" t="s">
        <v>93</v>
      </c>
      <c r="E477" s="1" t="s">
        <v>101</v>
      </c>
      <c r="F477" s="1" t="s">
        <v>116</v>
      </c>
      <c r="G477" s="1" t="n">
        <v>0</v>
      </c>
      <c r="H477" s="1" t="n">
        <v>1</v>
      </c>
      <c r="I477" s="1" t="n">
        <v>1</v>
      </c>
      <c r="K477" s="17" t="n">
        <v>520.74</v>
      </c>
      <c r="L477" s="1" t="n">
        <v>5</v>
      </c>
      <c r="M477" s="18" t="n">
        <f aca="false">IF(I477&lt;=H477,1,0)</f>
        <v>1</v>
      </c>
      <c r="N477" s="1" t="n">
        <f aca="false">MAX(I477-H477,0)</f>
        <v>0</v>
      </c>
    </row>
    <row r="478" customFormat="false" ht="15" hidden="false" customHeight="false" outlineLevel="0" collapsed="false">
      <c r="A478" s="1" t="s">
        <v>582</v>
      </c>
      <c r="B478" s="1" t="s">
        <v>86</v>
      </c>
      <c r="C478" s="1" t="s">
        <v>100</v>
      </c>
      <c r="D478" s="1" t="s">
        <v>88</v>
      </c>
      <c r="E478" s="1" t="s">
        <v>101</v>
      </c>
      <c r="F478" s="1" t="s">
        <v>116</v>
      </c>
      <c r="G478" s="1" t="n">
        <v>0</v>
      </c>
      <c r="H478" s="1" t="n">
        <v>2</v>
      </c>
      <c r="I478" s="1" t="n">
        <v>2</v>
      </c>
      <c r="K478" s="17" t="n">
        <v>134.9</v>
      </c>
      <c r="L478" s="1" t="n">
        <v>5</v>
      </c>
      <c r="M478" s="18" t="n">
        <f aca="false">IF(I478&lt;=H478,1,0)</f>
        <v>1</v>
      </c>
      <c r="N478" s="1" t="n">
        <f aca="false">MAX(I478-H478,0)</f>
        <v>0</v>
      </c>
    </row>
    <row r="479" customFormat="false" ht="15" hidden="false" customHeight="false" outlineLevel="0" collapsed="false">
      <c r="A479" s="1" t="s">
        <v>583</v>
      </c>
      <c r="B479" s="1" t="s">
        <v>86</v>
      </c>
      <c r="C479" s="1" t="s">
        <v>92</v>
      </c>
      <c r="D479" s="1" t="s">
        <v>88</v>
      </c>
      <c r="E479" s="1" t="s">
        <v>97</v>
      </c>
      <c r="F479" s="1" t="s">
        <v>116</v>
      </c>
      <c r="G479" s="1" t="n">
        <v>0</v>
      </c>
      <c r="H479" s="1" t="n">
        <v>2</v>
      </c>
      <c r="I479" s="1" t="n">
        <v>2</v>
      </c>
      <c r="K479" s="17" t="n">
        <v>279.36</v>
      </c>
      <c r="L479" s="1" t="n">
        <v>5</v>
      </c>
      <c r="M479" s="18" t="n">
        <f aca="false">IF(I479&lt;=H479,1,0)</f>
        <v>1</v>
      </c>
      <c r="N479" s="1" t="n">
        <f aca="false">MAX(I479-H479,0)</f>
        <v>0</v>
      </c>
    </row>
    <row r="480" customFormat="false" ht="15" hidden="false" customHeight="false" outlineLevel="0" collapsed="false">
      <c r="A480" s="1" t="s">
        <v>584</v>
      </c>
      <c r="B480" s="1" t="s">
        <v>86</v>
      </c>
      <c r="C480" s="1" t="s">
        <v>92</v>
      </c>
      <c r="D480" s="1" t="s">
        <v>88</v>
      </c>
      <c r="E480" s="1" t="s">
        <v>89</v>
      </c>
      <c r="F480" s="1" t="s">
        <v>90</v>
      </c>
      <c r="G480" s="1" t="n">
        <v>23.6</v>
      </c>
      <c r="H480" s="1" t="n">
        <v>3</v>
      </c>
      <c r="I480" s="1" t="n">
        <v>3</v>
      </c>
      <c r="K480" s="17" t="n">
        <v>309.22</v>
      </c>
      <c r="L480" s="1" t="n">
        <v>5</v>
      </c>
      <c r="M480" s="18" t="n">
        <f aca="false">IF(I480&lt;=H480,1,0)</f>
        <v>1</v>
      </c>
      <c r="N480" s="1" t="n">
        <f aca="false">MAX(I480-H480,0)</f>
        <v>0</v>
      </c>
    </row>
    <row r="481" customFormat="false" ht="15" hidden="false" customHeight="false" outlineLevel="0" collapsed="false">
      <c r="A481" s="1" t="s">
        <v>585</v>
      </c>
      <c r="B481" s="1" t="s">
        <v>86</v>
      </c>
      <c r="C481" s="1" t="s">
        <v>92</v>
      </c>
      <c r="D481" s="1" t="s">
        <v>110</v>
      </c>
      <c r="E481" s="1" t="s">
        <v>89</v>
      </c>
      <c r="F481" s="1" t="s">
        <v>90</v>
      </c>
      <c r="G481" s="1" t="n">
        <v>14.4</v>
      </c>
      <c r="H481" s="1" t="n">
        <v>2</v>
      </c>
      <c r="I481" s="1" t="n">
        <v>1</v>
      </c>
      <c r="K481" s="17" t="n">
        <v>1144.5</v>
      </c>
      <c r="L481" s="1" t="n">
        <v>4</v>
      </c>
      <c r="M481" s="18" t="n">
        <f aca="false">IF(I481&lt;=H481,1,0)</f>
        <v>1</v>
      </c>
      <c r="N481" s="1" t="n">
        <f aca="false">MAX(I481-H481,0)</f>
        <v>0</v>
      </c>
    </row>
    <row r="482" customFormat="false" ht="15" hidden="false" customHeight="false" outlineLevel="0" collapsed="false">
      <c r="A482" s="1" t="s">
        <v>586</v>
      </c>
      <c r="B482" s="1" t="s">
        <v>86</v>
      </c>
      <c r="C482" s="1" t="s">
        <v>92</v>
      </c>
      <c r="D482" s="1" t="s">
        <v>110</v>
      </c>
      <c r="E482" s="1" t="s">
        <v>97</v>
      </c>
      <c r="F482" s="1" t="s">
        <v>90</v>
      </c>
      <c r="G482" s="1" t="n">
        <v>6.4</v>
      </c>
      <c r="H482" s="1" t="n">
        <v>2</v>
      </c>
      <c r="I482" s="1" t="n">
        <v>2</v>
      </c>
      <c r="K482" s="17" t="n">
        <v>720.96</v>
      </c>
      <c r="L482" s="1" t="n">
        <v>5</v>
      </c>
      <c r="M482" s="18" t="n">
        <f aca="false">IF(I482&lt;=H482,1,0)</f>
        <v>1</v>
      </c>
      <c r="N482" s="1" t="n">
        <f aca="false">MAX(I482-H482,0)</f>
        <v>0</v>
      </c>
    </row>
    <row r="483" customFormat="false" ht="15" hidden="false" customHeight="false" outlineLevel="0" collapsed="false">
      <c r="A483" s="1" t="s">
        <v>587</v>
      </c>
      <c r="B483" s="1" t="s">
        <v>86</v>
      </c>
      <c r="C483" s="1" t="s">
        <v>105</v>
      </c>
      <c r="D483" s="1" t="s">
        <v>88</v>
      </c>
      <c r="E483" s="1" t="s">
        <v>103</v>
      </c>
      <c r="F483" s="1" t="s">
        <v>116</v>
      </c>
      <c r="G483" s="1" t="n">
        <v>0</v>
      </c>
      <c r="H483" s="1" t="n">
        <v>2</v>
      </c>
      <c r="I483" s="1" t="n">
        <v>2</v>
      </c>
      <c r="K483" s="17" t="n">
        <v>141.14</v>
      </c>
      <c r="L483" s="1" t="n">
        <v>4</v>
      </c>
      <c r="M483" s="18" t="n">
        <f aca="false">IF(I483&lt;=H483,1,0)</f>
        <v>1</v>
      </c>
      <c r="N483" s="1" t="n">
        <f aca="false">MAX(I483-H483,0)</f>
        <v>0</v>
      </c>
    </row>
    <row r="484" customFormat="false" ht="15" hidden="false" customHeight="false" outlineLevel="0" collapsed="false">
      <c r="A484" s="1" t="s">
        <v>588</v>
      </c>
      <c r="B484" s="1" t="s">
        <v>86</v>
      </c>
      <c r="C484" s="1" t="s">
        <v>92</v>
      </c>
      <c r="D484" s="1" t="s">
        <v>88</v>
      </c>
      <c r="E484" s="1" t="s">
        <v>97</v>
      </c>
      <c r="F484" s="1" t="s">
        <v>90</v>
      </c>
      <c r="G484" s="1" t="n">
        <v>13.7</v>
      </c>
      <c r="H484" s="1" t="n">
        <v>3</v>
      </c>
      <c r="I484" s="1" t="n">
        <v>3</v>
      </c>
      <c r="K484" s="17" t="n">
        <v>234.73</v>
      </c>
      <c r="L484" s="1" t="n">
        <v>5</v>
      </c>
      <c r="M484" s="18" t="n">
        <f aca="false">IF(I484&lt;=H484,1,0)</f>
        <v>1</v>
      </c>
      <c r="N484" s="1" t="n">
        <f aca="false">MAX(I484-H484,0)</f>
        <v>0</v>
      </c>
    </row>
    <row r="485" customFormat="false" ht="15" hidden="false" customHeight="false" outlineLevel="0" collapsed="false">
      <c r="A485" s="1" t="s">
        <v>589</v>
      </c>
      <c r="B485" s="1" t="s">
        <v>86</v>
      </c>
      <c r="C485" s="1" t="s">
        <v>145</v>
      </c>
      <c r="D485" s="1" t="s">
        <v>88</v>
      </c>
      <c r="E485" s="1" t="s">
        <v>89</v>
      </c>
      <c r="F485" s="1" t="s">
        <v>90</v>
      </c>
      <c r="G485" s="1" t="n">
        <v>28.9</v>
      </c>
      <c r="H485" s="1" t="n">
        <v>3</v>
      </c>
      <c r="I485" s="1" t="n">
        <v>3</v>
      </c>
      <c r="K485" s="17" t="n">
        <v>318.18</v>
      </c>
      <c r="L485" s="1" t="n">
        <v>4</v>
      </c>
      <c r="M485" s="18" t="n">
        <f aca="false">IF(I485&lt;=H485,1,0)</f>
        <v>1</v>
      </c>
      <c r="N485" s="1" t="n">
        <f aca="false">MAX(I485-H485,0)</f>
        <v>0</v>
      </c>
    </row>
    <row r="486" customFormat="false" ht="15" hidden="false" customHeight="false" outlineLevel="0" collapsed="false">
      <c r="A486" s="1" t="s">
        <v>590</v>
      </c>
      <c r="B486" s="1" t="s">
        <v>86</v>
      </c>
      <c r="C486" s="1" t="s">
        <v>95</v>
      </c>
      <c r="D486" s="1" t="s">
        <v>96</v>
      </c>
      <c r="E486" s="1" t="s">
        <v>103</v>
      </c>
      <c r="F486" s="1" t="s">
        <v>90</v>
      </c>
      <c r="G486" s="1" t="n">
        <v>13</v>
      </c>
      <c r="H486" s="1" t="n">
        <v>5</v>
      </c>
      <c r="I486" s="1" t="n">
        <v>7</v>
      </c>
      <c r="J486" s="1" t="s">
        <v>133</v>
      </c>
      <c r="K486" s="17" t="n">
        <v>291.37</v>
      </c>
      <c r="L486" s="1" t="n">
        <v>3</v>
      </c>
      <c r="M486" s="18" t="n">
        <f aca="false">IF(I486&lt;=H486,1,0)</f>
        <v>0</v>
      </c>
      <c r="N486" s="1" t="n">
        <f aca="false">MAX(I486-H486,0)</f>
        <v>2</v>
      </c>
    </row>
    <row r="487" customFormat="false" ht="15" hidden="false" customHeight="false" outlineLevel="0" collapsed="false">
      <c r="A487" s="1" t="s">
        <v>591</v>
      </c>
      <c r="B487" s="1" t="s">
        <v>86</v>
      </c>
      <c r="C487" s="1" t="s">
        <v>105</v>
      </c>
      <c r="D487" s="1" t="s">
        <v>96</v>
      </c>
      <c r="E487" s="1" t="s">
        <v>89</v>
      </c>
      <c r="F487" s="1" t="s">
        <v>90</v>
      </c>
      <c r="G487" s="1" t="n">
        <v>21.2</v>
      </c>
      <c r="H487" s="1" t="n">
        <v>5</v>
      </c>
      <c r="I487" s="1" t="n">
        <v>4</v>
      </c>
      <c r="K487" s="17" t="n">
        <v>493.37</v>
      </c>
      <c r="L487" s="1" t="n">
        <v>5</v>
      </c>
      <c r="M487" s="18" t="n">
        <f aca="false">IF(I487&lt;=H487,1,0)</f>
        <v>1</v>
      </c>
      <c r="N487" s="1" t="n">
        <f aca="false">MAX(I487-H487,0)</f>
        <v>0</v>
      </c>
    </row>
    <row r="488" customFormat="false" ht="15" hidden="false" customHeight="false" outlineLevel="0" collapsed="false">
      <c r="A488" s="1" t="s">
        <v>592</v>
      </c>
      <c r="B488" s="1" t="s">
        <v>86</v>
      </c>
      <c r="C488" s="1" t="s">
        <v>92</v>
      </c>
      <c r="D488" s="1" t="s">
        <v>88</v>
      </c>
      <c r="E488" s="1" t="s">
        <v>97</v>
      </c>
      <c r="F488" s="1" t="s">
        <v>90</v>
      </c>
      <c r="G488" s="1" t="n">
        <v>11</v>
      </c>
      <c r="H488" s="1" t="n">
        <v>3</v>
      </c>
      <c r="I488" s="1" t="n">
        <v>2</v>
      </c>
      <c r="K488" s="17" t="n">
        <v>380.74</v>
      </c>
      <c r="L488" s="1" t="n">
        <v>5</v>
      </c>
      <c r="M488" s="18" t="n">
        <f aca="false">IF(I488&lt;=H488,1,0)</f>
        <v>1</v>
      </c>
      <c r="N488" s="1" t="n">
        <f aca="false">MAX(I488-H488,0)</f>
        <v>0</v>
      </c>
    </row>
    <row r="489" customFormat="false" ht="15" hidden="false" customHeight="false" outlineLevel="0" collapsed="false">
      <c r="A489" s="1" t="s">
        <v>593</v>
      </c>
      <c r="B489" s="1" t="s">
        <v>86</v>
      </c>
      <c r="C489" s="1" t="s">
        <v>95</v>
      </c>
      <c r="D489" s="1" t="s">
        <v>88</v>
      </c>
      <c r="E489" s="1" t="s">
        <v>89</v>
      </c>
      <c r="F489" s="1" t="s">
        <v>90</v>
      </c>
      <c r="G489" s="1" t="n">
        <v>11.5</v>
      </c>
      <c r="H489" s="1" t="n">
        <v>3</v>
      </c>
      <c r="I489" s="1" t="n">
        <v>3</v>
      </c>
      <c r="K489" s="17" t="n">
        <v>420.33</v>
      </c>
      <c r="L489" s="1" t="n">
        <v>5</v>
      </c>
      <c r="M489" s="18" t="n">
        <f aca="false">IF(I489&lt;=H489,1,0)</f>
        <v>1</v>
      </c>
      <c r="N489" s="1" t="n">
        <f aca="false">MAX(I489-H489,0)</f>
        <v>0</v>
      </c>
    </row>
    <row r="490" customFormat="false" ht="15" hidden="false" customHeight="false" outlineLevel="0" collapsed="false">
      <c r="A490" s="1" t="s">
        <v>594</v>
      </c>
      <c r="B490" s="1" t="s">
        <v>86</v>
      </c>
      <c r="C490" s="1" t="s">
        <v>100</v>
      </c>
      <c r="D490" s="1" t="s">
        <v>88</v>
      </c>
      <c r="E490" s="1" t="s">
        <v>97</v>
      </c>
      <c r="F490" s="1" t="s">
        <v>90</v>
      </c>
      <c r="G490" s="1" t="n">
        <v>22.2</v>
      </c>
      <c r="H490" s="1" t="n">
        <v>3</v>
      </c>
      <c r="I490" s="1" t="n">
        <v>3</v>
      </c>
      <c r="K490" s="17" t="n">
        <v>260.28</v>
      </c>
      <c r="L490" s="1" t="n">
        <v>5</v>
      </c>
      <c r="M490" s="18" t="n">
        <f aca="false">IF(I490&lt;=H490,1,0)</f>
        <v>1</v>
      </c>
      <c r="N490" s="1" t="n">
        <f aca="false">MAX(I490-H490,0)</f>
        <v>0</v>
      </c>
    </row>
    <row r="491" customFormat="false" ht="15" hidden="false" customHeight="false" outlineLevel="0" collapsed="false">
      <c r="A491" s="1" t="s">
        <v>595</v>
      </c>
      <c r="B491" s="1" t="s">
        <v>86</v>
      </c>
      <c r="C491" s="1" t="s">
        <v>145</v>
      </c>
      <c r="D491" s="1" t="s">
        <v>93</v>
      </c>
      <c r="E491" s="1" t="s">
        <v>89</v>
      </c>
      <c r="F491" s="1" t="s">
        <v>90</v>
      </c>
      <c r="G491" s="1" t="n">
        <v>54.4</v>
      </c>
      <c r="H491" s="1" t="n">
        <v>2</v>
      </c>
      <c r="I491" s="1" t="n">
        <v>2</v>
      </c>
      <c r="K491" s="17" t="n">
        <v>211.13</v>
      </c>
      <c r="L491" s="1" t="n">
        <v>5</v>
      </c>
      <c r="M491" s="18" t="n">
        <f aca="false">IF(I491&lt;=H491,1,0)</f>
        <v>1</v>
      </c>
      <c r="N491" s="1" t="n">
        <f aca="false">MAX(I491-H491,0)</f>
        <v>0</v>
      </c>
    </row>
    <row r="492" customFormat="false" ht="15" hidden="false" customHeight="false" outlineLevel="0" collapsed="false">
      <c r="A492" s="1" t="s">
        <v>596</v>
      </c>
      <c r="B492" s="1" t="s">
        <v>86</v>
      </c>
      <c r="C492" s="1" t="s">
        <v>105</v>
      </c>
      <c r="D492" s="1" t="s">
        <v>96</v>
      </c>
      <c r="E492" s="1" t="s">
        <v>89</v>
      </c>
      <c r="F492" s="1" t="s">
        <v>90</v>
      </c>
      <c r="G492" s="1" t="n">
        <v>19.4</v>
      </c>
      <c r="H492" s="1" t="n">
        <v>5</v>
      </c>
      <c r="I492" s="1" t="n">
        <v>7</v>
      </c>
      <c r="J492" s="1" t="s">
        <v>117</v>
      </c>
      <c r="K492" s="17" t="n">
        <v>305.73</v>
      </c>
      <c r="L492" s="1" t="n">
        <v>4</v>
      </c>
      <c r="M492" s="18" t="n">
        <f aca="false">IF(I492&lt;=H492,1,0)</f>
        <v>0</v>
      </c>
      <c r="N492" s="1" t="n">
        <f aca="false">MAX(I492-H492,0)</f>
        <v>2</v>
      </c>
    </row>
    <row r="493" customFormat="false" ht="15" hidden="false" customHeight="false" outlineLevel="0" collapsed="false">
      <c r="A493" s="1" t="s">
        <v>597</v>
      </c>
      <c r="B493" s="1" t="s">
        <v>86</v>
      </c>
      <c r="C493" s="1" t="s">
        <v>92</v>
      </c>
      <c r="D493" s="1" t="s">
        <v>88</v>
      </c>
      <c r="E493" s="1" t="s">
        <v>89</v>
      </c>
      <c r="F493" s="1" t="s">
        <v>116</v>
      </c>
      <c r="G493" s="1" t="n">
        <v>0</v>
      </c>
      <c r="H493" s="1" t="n">
        <v>2</v>
      </c>
      <c r="I493" s="1" t="n">
        <v>2</v>
      </c>
      <c r="K493" s="17" t="n">
        <v>174.14</v>
      </c>
      <c r="L493" s="1" t="n">
        <v>5</v>
      </c>
      <c r="M493" s="18" t="n">
        <f aca="false">IF(I493&lt;=H493,1,0)</f>
        <v>1</v>
      </c>
      <c r="N493" s="1" t="n">
        <f aca="false">MAX(I493-H493,0)</f>
        <v>0</v>
      </c>
    </row>
    <row r="494" customFormat="false" ht="15" hidden="false" customHeight="false" outlineLevel="0" collapsed="false">
      <c r="A494" s="1" t="s">
        <v>598</v>
      </c>
      <c r="B494" s="1" t="s">
        <v>86</v>
      </c>
      <c r="C494" s="1" t="s">
        <v>100</v>
      </c>
      <c r="D494" s="1" t="s">
        <v>88</v>
      </c>
      <c r="E494" s="1" t="s">
        <v>97</v>
      </c>
      <c r="F494" s="1" t="s">
        <v>90</v>
      </c>
      <c r="G494" s="1" t="n">
        <v>17.9</v>
      </c>
      <c r="H494" s="1" t="n">
        <v>3</v>
      </c>
      <c r="I494" s="1" t="n">
        <v>3</v>
      </c>
      <c r="K494" s="17" t="n">
        <v>500.5</v>
      </c>
      <c r="L494" s="1" t="n">
        <v>5</v>
      </c>
      <c r="M494" s="18" t="n">
        <f aca="false">IF(I494&lt;=H494,1,0)</f>
        <v>1</v>
      </c>
      <c r="N494" s="1" t="n">
        <f aca="false">MAX(I494-H494,0)</f>
        <v>0</v>
      </c>
    </row>
    <row r="495" customFormat="false" ht="15" hidden="false" customHeight="false" outlineLevel="0" collapsed="false">
      <c r="A495" s="1" t="s">
        <v>599</v>
      </c>
      <c r="B495" s="1" t="s">
        <v>86</v>
      </c>
      <c r="C495" s="1" t="s">
        <v>92</v>
      </c>
      <c r="D495" s="1" t="s">
        <v>88</v>
      </c>
      <c r="E495" s="1" t="s">
        <v>97</v>
      </c>
      <c r="F495" s="1" t="s">
        <v>116</v>
      </c>
      <c r="G495" s="1" t="n">
        <v>0</v>
      </c>
      <c r="H495" s="1" t="n">
        <v>2</v>
      </c>
      <c r="I495" s="1" t="n">
        <v>2</v>
      </c>
      <c r="K495" s="17" t="n">
        <v>593.4</v>
      </c>
      <c r="L495" s="1" t="n">
        <v>4</v>
      </c>
      <c r="M495" s="18" t="n">
        <f aca="false">IF(I495&lt;=H495,1,0)</f>
        <v>1</v>
      </c>
      <c r="N495" s="1" t="n">
        <f aca="false">MAX(I495-H495,0)</f>
        <v>0</v>
      </c>
    </row>
    <row r="496" customFormat="false" ht="15" hidden="false" customHeight="false" outlineLevel="0" collapsed="false">
      <c r="A496" s="1" t="s">
        <v>600</v>
      </c>
      <c r="B496" s="1" t="s">
        <v>86</v>
      </c>
      <c r="C496" s="1" t="s">
        <v>92</v>
      </c>
      <c r="D496" s="1" t="s">
        <v>110</v>
      </c>
      <c r="E496" s="1" t="s">
        <v>89</v>
      </c>
      <c r="F496" s="1" t="s">
        <v>90</v>
      </c>
      <c r="G496" s="1" t="n">
        <v>21.9</v>
      </c>
      <c r="H496" s="1" t="n">
        <v>2</v>
      </c>
      <c r="I496" s="1" t="n">
        <v>1</v>
      </c>
      <c r="K496" s="17" t="n">
        <v>653.51</v>
      </c>
      <c r="L496" s="1" t="n">
        <v>5</v>
      </c>
      <c r="M496" s="18" t="n">
        <f aca="false">IF(I496&lt;=H496,1,0)</f>
        <v>1</v>
      </c>
      <c r="N496" s="1" t="n">
        <f aca="false">MAX(I496-H496,0)</f>
        <v>0</v>
      </c>
    </row>
    <row r="497" customFormat="false" ht="15" hidden="false" customHeight="false" outlineLevel="0" collapsed="false">
      <c r="A497" s="1" t="s">
        <v>601</v>
      </c>
      <c r="B497" s="1" t="s">
        <v>86</v>
      </c>
      <c r="C497" s="1" t="s">
        <v>92</v>
      </c>
      <c r="D497" s="1" t="s">
        <v>88</v>
      </c>
      <c r="E497" s="1" t="s">
        <v>89</v>
      </c>
      <c r="F497" s="1" t="s">
        <v>116</v>
      </c>
      <c r="G497" s="1" t="n">
        <v>0</v>
      </c>
      <c r="H497" s="1" t="n">
        <v>3</v>
      </c>
      <c r="I497" s="1" t="n">
        <v>3</v>
      </c>
      <c r="K497" s="17" t="n">
        <v>302.09</v>
      </c>
      <c r="L497" s="1" t="n">
        <v>5</v>
      </c>
      <c r="M497" s="18" t="n">
        <f aca="false">IF(I497&lt;=H497,1,0)</f>
        <v>1</v>
      </c>
      <c r="N497" s="1" t="n">
        <f aca="false">MAX(I497-H497,0)</f>
        <v>0</v>
      </c>
    </row>
    <row r="498" customFormat="false" ht="15" hidden="false" customHeight="false" outlineLevel="0" collapsed="false">
      <c r="A498" s="1" t="s">
        <v>602</v>
      </c>
      <c r="B498" s="1" t="s">
        <v>86</v>
      </c>
      <c r="C498" s="1" t="s">
        <v>105</v>
      </c>
      <c r="D498" s="1" t="s">
        <v>96</v>
      </c>
      <c r="E498" s="1" t="s">
        <v>89</v>
      </c>
      <c r="F498" s="1" t="s">
        <v>116</v>
      </c>
      <c r="G498" s="1" t="n">
        <v>0</v>
      </c>
      <c r="H498" s="1" t="n">
        <v>5</v>
      </c>
      <c r="I498" s="1" t="n">
        <v>5</v>
      </c>
      <c r="K498" s="17" t="n">
        <v>1035.4</v>
      </c>
      <c r="L498" s="1" t="n">
        <v>4</v>
      </c>
      <c r="M498" s="18" t="n">
        <f aca="false">IF(I498&lt;=H498,1,0)</f>
        <v>1</v>
      </c>
      <c r="N498" s="1" t="n">
        <f aca="false">MAX(I498-H498,0)</f>
        <v>0</v>
      </c>
    </row>
    <row r="499" customFormat="false" ht="15" hidden="false" customHeight="false" outlineLevel="0" collapsed="false">
      <c r="A499" s="1" t="s">
        <v>603</v>
      </c>
      <c r="B499" s="1" t="s">
        <v>86</v>
      </c>
      <c r="C499" s="1" t="s">
        <v>92</v>
      </c>
      <c r="D499" s="1" t="s">
        <v>88</v>
      </c>
      <c r="E499" s="1" t="s">
        <v>101</v>
      </c>
      <c r="F499" s="1" t="s">
        <v>90</v>
      </c>
      <c r="G499" s="1" t="n">
        <v>16.3</v>
      </c>
      <c r="H499" s="1" t="n">
        <v>3</v>
      </c>
      <c r="I499" s="1" t="n">
        <v>3</v>
      </c>
      <c r="K499" s="17" t="n">
        <v>436.6</v>
      </c>
      <c r="L499" s="1" t="n">
        <v>4</v>
      </c>
      <c r="M499" s="18" t="n">
        <f aca="false">IF(I499&lt;=H499,1,0)</f>
        <v>1</v>
      </c>
      <c r="N499" s="1" t="n">
        <f aca="false">MAX(I499-H499,0)</f>
        <v>0</v>
      </c>
    </row>
    <row r="500" customFormat="false" ht="15" hidden="false" customHeight="false" outlineLevel="0" collapsed="false">
      <c r="A500" s="1" t="s">
        <v>604</v>
      </c>
      <c r="B500" s="1" t="s">
        <v>86</v>
      </c>
      <c r="C500" s="1" t="s">
        <v>105</v>
      </c>
      <c r="D500" s="1" t="s">
        <v>88</v>
      </c>
      <c r="E500" s="1" t="s">
        <v>103</v>
      </c>
      <c r="F500" s="1" t="s">
        <v>90</v>
      </c>
      <c r="G500" s="1" t="n">
        <v>11.7</v>
      </c>
      <c r="H500" s="1" t="n">
        <v>3</v>
      </c>
      <c r="I500" s="1" t="n">
        <v>3</v>
      </c>
      <c r="K500" s="17" t="n">
        <v>406.01</v>
      </c>
      <c r="L500" s="1" t="n">
        <v>5</v>
      </c>
      <c r="M500" s="18" t="n">
        <f aca="false">IF(I500&lt;=H500,1,0)</f>
        <v>1</v>
      </c>
      <c r="N500" s="1" t="n">
        <f aca="false">MAX(I500-H500,0)</f>
        <v>0</v>
      </c>
    </row>
    <row r="501" customFormat="false" ht="15" hidden="false" customHeight="false" outlineLevel="0" collapsed="false">
      <c r="A501" s="1" t="s">
        <v>605</v>
      </c>
      <c r="B501" s="1" t="s">
        <v>606</v>
      </c>
      <c r="C501" s="1" t="s">
        <v>92</v>
      </c>
      <c r="D501" s="1" t="s">
        <v>93</v>
      </c>
      <c r="E501" s="1" t="s">
        <v>97</v>
      </c>
      <c r="F501" s="1" t="s">
        <v>90</v>
      </c>
      <c r="G501" s="1" t="n">
        <v>11.8</v>
      </c>
      <c r="H501" s="1" t="n">
        <v>2</v>
      </c>
      <c r="I501" s="1" t="n">
        <v>2</v>
      </c>
      <c r="K501" s="17" t="n">
        <v>581.73</v>
      </c>
      <c r="L501" s="1" t="n">
        <v>4</v>
      </c>
      <c r="M501" s="18" t="n">
        <f aca="false">IF(I501&lt;=H501,1,0)</f>
        <v>1</v>
      </c>
      <c r="N501" s="1" t="n">
        <f aca="false">MAX(I501-H501,0)</f>
        <v>0</v>
      </c>
    </row>
    <row r="502" customFormat="false" ht="15" hidden="false" customHeight="false" outlineLevel="0" collapsed="false">
      <c r="A502" s="1" t="s">
        <v>607</v>
      </c>
      <c r="B502" s="1" t="s">
        <v>606</v>
      </c>
      <c r="C502" s="1" t="s">
        <v>87</v>
      </c>
      <c r="D502" s="1" t="s">
        <v>88</v>
      </c>
      <c r="E502" s="1" t="s">
        <v>89</v>
      </c>
      <c r="F502" s="1" t="s">
        <v>90</v>
      </c>
      <c r="G502" s="1" t="n">
        <v>19.9</v>
      </c>
      <c r="H502" s="1" t="n">
        <v>3</v>
      </c>
      <c r="I502" s="1" t="n">
        <v>2</v>
      </c>
      <c r="K502" s="17" t="n">
        <v>243.08</v>
      </c>
      <c r="L502" s="1" t="n">
        <v>5</v>
      </c>
      <c r="M502" s="18" t="n">
        <f aca="false">IF(I502&lt;=H502,1,0)</f>
        <v>1</v>
      </c>
      <c r="N502" s="1" t="n">
        <f aca="false">MAX(I502-H502,0)</f>
        <v>0</v>
      </c>
    </row>
    <row r="503" customFormat="false" ht="15" hidden="false" customHeight="false" outlineLevel="0" collapsed="false">
      <c r="A503" s="1" t="s">
        <v>608</v>
      </c>
      <c r="B503" s="1" t="s">
        <v>606</v>
      </c>
      <c r="C503" s="1" t="s">
        <v>95</v>
      </c>
      <c r="D503" s="1" t="s">
        <v>88</v>
      </c>
      <c r="E503" s="1" t="s">
        <v>103</v>
      </c>
      <c r="F503" s="1" t="s">
        <v>90</v>
      </c>
      <c r="G503" s="1" t="n">
        <v>10.8</v>
      </c>
      <c r="H503" s="1" t="n">
        <v>3</v>
      </c>
      <c r="I503" s="1" t="n">
        <v>3</v>
      </c>
      <c r="K503" s="17" t="n">
        <v>513.38</v>
      </c>
      <c r="L503" s="1" t="n">
        <v>5</v>
      </c>
      <c r="M503" s="18" t="n">
        <f aca="false">IF(I503&lt;=H503,1,0)</f>
        <v>1</v>
      </c>
      <c r="N503" s="1" t="n">
        <f aca="false">MAX(I503-H503,0)</f>
        <v>0</v>
      </c>
    </row>
    <row r="504" customFormat="false" ht="15" hidden="false" customHeight="false" outlineLevel="0" collapsed="false">
      <c r="A504" s="1" t="s">
        <v>609</v>
      </c>
      <c r="B504" s="1" t="s">
        <v>606</v>
      </c>
      <c r="C504" s="1" t="s">
        <v>105</v>
      </c>
      <c r="D504" s="1" t="s">
        <v>93</v>
      </c>
      <c r="E504" s="1" t="s">
        <v>89</v>
      </c>
      <c r="F504" s="1" t="s">
        <v>90</v>
      </c>
      <c r="G504" s="1" t="n">
        <v>17.2</v>
      </c>
      <c r="H504" s="1" t="n">
        <v>2</v>
      </c>
      <c r="I504" s="1" t="n">
        <v>2</v>
      </c>
      <c r="K504" s="17" t="n">
        <v>275.49</v>
      </c>
      <c r="L504" s="1" t="n">
        <v>5</v>
      </c>
      <c r="M504" s="18" t="n">
        <f aca="false">IF(I504&lt;=H504,1,0)</f>
        <v>1</v>
      </c>
      <c r="N504" s="1" t="n">
        <f aca="false">MAX(I504-H504,0)</f>
        <v>0</v>
      </c>
    </row>
    <row r="505" customFormat="false" ht="15" hidden="false" customHeight="false" outlineLevel="0" collapsed="false">
      <c r="A505" s="1" t="s">
        <v>610</v>
      </c>
      <c r="B505" s="1" t="s">
        <v>606</v>
      </c>
      <c r="C505" s="1" t="s">
        <v>92</v>
      </c>
      <c r="D505" s="1" t="s">
        <v>88</v>
      </c>
      <c r="E505" s="1" t="s">
        <v>103</v>
      </c>
      <c r="F505" s="1" t="s">
        <v>90</v>
      </c>
      <c r="G505" s="1" t="n">
        <v>7.1</v>
      </c>
      <c r="H505" s="1" t="n">
        <v>3</v>
      </c>
      <c r="I505" s="1" t="n">
        <v>3</v>
      </c>
      <c r="K505" s="17" t="n">
        <v>243.61</v>
      </c>
      <c r="L505" s="1" t="n">
        <v>4</v>
      </c>
      <c r="M505" s="18" t="n">
        <f aca="false">IF(I505&lt;=H505,1,0)</f>
        <v>1</v>
      </c>
      <c r="N505" s="1" t="n">
        <f aca="false">MAX(I505-H505,0)</f>
        <v>0</v>
      </c>
    </row>
    <row r="506" customFormat="false" ht="15" hidden="false" customHeight="false" outlineLevel="0" collapsed="false">
      <c r="A506" s="1" t="s">
        <v>611</v>
      </c>
      <c r="B506" s="1" t="s">
        <v>606</v>
      </c>
      <c r="C506" s="1" t="s">
        <v>92</v>
      </c>
      <c r="D506" s="1" t="s">
        <v>88</v>
      </c>
      <c r="E506" s="1" t="s">
        <v>89</v>
      </c>
      <c r="F506" s="1" t="s">
        <v>90</v>
      </c>
      <c r="G506" s="1" t="n">
        <v>19.7</v>
      </c>
      <c r="H506" s="1" t="n">
        <v>3</v>
      </c>
      <c r="I506" s="1" t="n">
        <v>3</v>
      </c>
      <c r="K506" s="17" t="n">
        <v>307.96</v>
      </c>
      <c r="L506" s="1" t="n">
        <v>5</v>
      </c>
      <c r="M506" s="18" t="n">
        <f aca="false">IF(I506&lt;=H506,1,0)</f>
        <v>1</v>
      </c>
      <c r="N506" s="1" t="n">
        <f aca="false">MAX(I506-H506,0)</f>
        <v>0</v>
      </c>
    </row>
    <row r="507" customFormat="false" ht="15" hidden="false" customHeight="false" outlineLevel="0" collapsed="false">
      <c r="A507" s="1" t="s">
        <v>612</v>
      </c>
      <c r="B507" s="1" t="s">
        <v>606</v>
      </c>
      <c r="C507" s="1" t="s">
        <v>95</v>
      </c>
      <c r="D507" s="1" t="s">
        <v>96</v>
      </c>
      <c r="E507" s="1" t="s">
        <v>97</v>
      </c>
      <c r="F507" s="1" t="s">
        <v>90</v>
      </c>
      <c r="G507" s="1" t="n">
        <v>7.5</v>
      </c>
      <c r="H507" s="1" t="n">
        <v>5</v>
      </c>
      <c r="I507" s="1" t="n">
        <v>5</v>
      </c>
      <c r="K507" s="17" t="n">
        <v>351.38</v>
      </c>
      <c r="L507" s="1" t="n">
        <v>4</v>
      </c>
      <c r="M507" s="18" t="n">
        <f aca="false">IF(I507&lt;=H507,1,0)</f>
        <v>1</v>
      </c>
      <c r="N507" s="1" t="n">
        <f aca="false">MAX(I507-H507,0)</f>
        <v>0</v>
      </c>
    </row>
    <row r="508" customFormat="false" ht="15" hidden="false" customHeight="false" outlineLevel="0" collapsed="false">
      <c r="A508" s="1" t="s">
        <v>613</v>
      </c>
      <c r="B508" s="1" t="s">
        <v>606</v>
      </c>
      <c r="C508" s="1" t="s">
        <v>145</v>
      </c>
      <c r="D508" s="1" t="s">
        <v>88</v>
      </c>
      <c r="E508" s="1" t="s">
        <v>101</v>
      </c>
      <c r="F508" s="1" t="s">
        <v>90</v>
      </c>
      <c r="G508" s="1" t="n">
        <v>17.6</v>
      </c>
      <c r="H508" s="1" t="n">
        <v>3</v>
      </c>
      <c r="I508" s="1" t="n">
        <v>3</v>
      </c>
      <c r="K508" s="17" t="n">
        <v>428.07</v>
      </c>
      <c r="L508" s="1" t="n">
        <v>5</v>
      </c>
      <c r="M508" s="18" t="n">
        <f aca="false">IF(I508&lt;=H508,1,0)</f>
        <v>1</v>
      </c>
      <c r="N508" s="1" t="n">
        <f aca="false">MAX(I508-H508,0)</f>
        <v>0</v>
      </c>
    </row>
    <row r="509" customFormat="false" ht="15" hidden="false" customHeight="false" outlineLevel="0" collapsed="false">
      <c r="A509" s="1" t="s">
        <v>614</v>
      </c>
      <c r="B509" s="1" t="s">
        <v>606</v>
      </c>
      <c r="C509" s="1" t="s">
        <v>92</v>
      </c>
      <c r="D509" s="1" t="s">
        <v>88</v>
      </c>
      <c r="E509" s="1" t="s">
        <v>89</v>
      </c>
      <c r="F509" s="1" t="s">
        <v>90</v>
      </c>
      <c r="G509" s="1" t="n">
        <v>22.4</v>
      </c>
      <c r="H509" s="1" t="n">
        <v>3</v>
      </c>
      <c r="I509" s="1" t="n">
        <v>3</v>
      </c>
      <c r="K509" s="17" t="n">
        <v>343.35</v>
      </c>
      <c r="L509" s="1" t="n">
        <v>4</v>
      </c>
      <c r="M509" s="18" t="n">
        <f aca="false">IF(I509&lt;=H509,1,0)</f>
        <v>1</v>
      </c>
      <c r="N509" s="1" t="n">
        <f aca="false">MAX(I509-H509,0)</f>
        <v>0</v>
      </c>
    </row>
    <row r="510" customFormat="false" ht="15" hidden="false" customHeight="false" outlineLevel="0" collapsed="false">
      <c r="A510" s="1" t="s">
        <v>615</v>
      </c>
      <c r="B510" s="1" t="s">
        <v>606</v>
      </c>
      <c r="C510" s="1" t="s">
        <v>92</v>
      </c>
      <c r="D510" s="1" t="s">
        <v>96</v>
      </c>
      <c r="E510" s="1" t="s">
        <v>89</v>
      </c>
      <c r="F510" s="1" t="s">
        <v>90</v>
      </c>
      <c r="G510" s="1" t="n">
        <v>18</v>
      </c>
      <c r="H510" s="1" t="n">
        <v>5</v>
      </c>
      <c r="I510" s="1" t="n">
        <v>5</v>
      </c>
      <c r="K510" s="17" t="n">
        <v>742.21</v>
      </c>
      <c r="L510" s="1" t="n">
        <v>4</v>
      </c>
      <c r="M510" s="18" t="n">
        <f aca="false">IF(I510&lt;=H510,1,0)</f>
        <v>1</v>
      </c>
      <c r="N510" s="1" t="n">
        <f aca="false">MAX(I510-H510,0)</f>
        <v>0</v>
      </c>
    </row>
    <row r="511" customFormat="false" ht="15" hidden="false" customHeight="false" outlineLevel="0" collapsed="false">
      <c r="A511" s="1" t="s">
        <v>616</v>
      </c>
      <c r="B511" s="1" t="s">
        <v>606</v>
      </c>
      <c r="C511" s="1" t="s">
        <v>105</v>
      </c>
      <c r="D511" s="1" t="s">
        <v>88</v>
      </c>
      <c r="E511" s="1" t="s">
        <v>97</v>
      </c>
      <c r="F511" s="1" t="s">
        <v>90</v>
      </c>
      <c r="G511" s="1" t="n">
        <v>12.9</v>
      </c>
      <c r="H511" s="1" t="n">
        <v>3</v>
      </c>
      <c r="I511" s="1" t="n">
        <v>3</v>
      </c>
      <c r="K511" s="17" t="n">
        <v>476.46</v>
      </c>
      <c r="L511" s="1" t="n">
        <v>5</v>
      </c>
      <c r="M511" s="18" t="n">
        <f aca="false">IF(I511&lt;=H511,1,0)</f>
        <v>1</v>
      </c>
      <c r="N511" s="1" t="n">
        <f aca="false">MAX(I511-H511,0)</f>
        <v>0</v>
      </c>
    </row>
    <row r="512" customFormat="false" ht="15" hidden="false" customHeight="false" outlineLevel="0" collapsed="false">
      <c r="A512" s="1" t="s">
        <v>617</v>
      </c>
      <c r="B512" s="1" t="s">
        <v>606</v>
      </c>
      <c r="C512" s="1" t="s">
        <v>100</v>
      </c>
      <c r="D512" s="1" t="s">
        <v>88</v>
      </c>
      <c r="E512" s="1" t="s">
        <v>103</v>
      </c>
      <c r="F512" s="1" t="s">
        <v>90</v>
      </c>
      <c r="G512" s="1" t="n">
        <v>14.6</v>
      </c>
      <c r="H512" s="1" t="n">
        <v>3</v>
      </c>
      <c r="I512" s="1" t="n">
        <v>3</v>
      </c>
      <c r="K512" s="17" t="n">
        <v>506.04</v>
      </c>
      <c r="L512" s="1" t="n">
        <v>5</v>
      </c>
      <c r="M512" s="18" t="n">
        <f aca="false">IF(I512&lt;=H512,1,0)</f>
        <v>1</v>
      </c>
      <c r="N512" s="1" t="n">
        <f aca="false">MAX(I512-H512,0)</f>
        <v>0</v>
      </c>
    </row>
    <row r="513" customFormat="false" ht="15" hidden="false" customHeight="false" outlineLevel="0" collapsed="false">
      <c r="A513" s="1" t="s">
        <v>618</v>
      </c>
      <c r="B513" s="1" t="s">
        <v>606</v>
      </c>
      <c r="C513" s="1" t="s">
        <v>87</v>
      </c>
      <c r="D513" s="1" t="s">
        <v>110</v>
      </c>
      <c r="E513" s="1" t="s">
        <v>97</v>
      </c>
      <c r="F513" s="1" t="s">
        <v>90</v>
      </c>
      <c r="G513" s="1" t="n">
        <v>13.1</v>
      </c>
      <c r="H513" s="1" t="n">
        <v>2</v>
      </c>
      <c r="I513" s="1" t="n">
        <v>2</v>
      </c>
      <c r="K513" s="17" t="n">
        <v>1163.46</v>
      </c>
      <c r="L513" s="1" t="n">
        <v>4</v>
      </c>
      <c r="M513" s="18" t="n">
        <f aca="false">IF(I513&lt;=H513,1,0)</f>
        <v>1</v>
      </c>
      <c r="N513" s="1" t="n">
        <f aca="false">MAX(I513-H513,0)</f>
        <v>0</v>
      </c>
    </row>
    <row r="514" customFormat="false" ht="15" hidden="false" customHeight="false" outlineLevel="0" collapsed="false">
      <c r="A514" s="1" t="s">
        <v>619</v>
      </c>
      <c r="B514" s="1" t="s">
        <v>606</v>
      </c>
      <c r="C514" s="1" t="s">
        <v>92</v>
      </c>
      <c r="D514" s="1" t="s">
        <v>88</v>
      </c>
      <c r="E514" s="1" t="s">
        <v>97</v>
      </c>
      <c r="F514" s="1" t="s">
        <v>90</v>
      </c>
      <c r="G514" s="1" t="n">
        <v>11.3</v>
      </c>
      <c r="H514" s="1" t="n">
        <v>3</v>
      </c>
      <c r="I514" s="1" t="n">
        <v>3</v>
      </c>
      <c r="K514" s="17" t="n">
        <v>241.45</v>
      </c>
      <c r="L514" s="1" t="n">
        <v>5</v>
      </c>
      <c r="M514" s="18" t="n">
        <f aca="false">IF(I514&lt;=H514,1,0)</f>
        <v>1</v>
      </c>
      <c r="N514" s="1" t="n">
        <f aca="false">MAX(I514-H514,0)</f>
        <v>0</v>
      </c>
    </row>
    <row r="515" customFormat="false" ht="15" hidden="false" customHeight="false" outlineLevel="0" collapsed="false">
      <c r="A515" s="1" t="s">
        <v>620</v>
      </c>
      <c r="B515" s="1" t="s">
        <v>606</v>
      </c>
      <c r="C515" s="1" t="s">
        <v>105</v>
      </c>
      <c r="D515" s="1" t="s">
        <v>96</v>
      </c>
      <c r="E515" s="1" t="s">
        <v>97</v>
      </c>
      <c r="F515" s="1" t="s">
        <v>90</v>
      </c>
      <c r="G515" s="1" t="n">
        <v>12.7</v>
      </c>
      <c r="H515" s="1" t="n">
        <v>5</v>
      </c>
      <c r="I515" s="1" t="n">
        <v>5</v>
      </c>
      <c r="K515" s="17" t="n">
        <v>405.39</v>
      </c>
      <c r="M515" s="18" t="n">
        <f aca="false">IF(I515&lt;=H515,1,0)</f>
        <v>1</v>
      </c>
      <c r="N515" s="1" t="n">
        <f aca="false">MAX(I515-H515,0)</f>
        <v>0</v>
      </c>
    </row>
    <row r="516" customFormat="false" ht="15" hidden="false" customHeight="false" outlineLevel="0" collapsed="false">
      <c r="A516" s="1" t="s">
        <v>621</v>
      </c>
      <c r="B516" s="1" t="s">
        <v>606</v>
      </c>
      <c r="C516" s="1" t="s">
        <v>92</v>
      </c>
      <c r="D516" s="1" t="s">
        <v>88</v>
      </c>
      <c r="E516" s="1" t="s">
        <v>89</v>
      </c>
      <c r="F516" s="1" t="s">
        <v>90</v>
      </c>
      <c r="G516" s="1" t="n">
        <v>22.5</v>
      </c>
      <c r="H516" s="1" t="n">
        <v>3</v>
      </c>
      <c r="I516" s="1" t="n">
        <v>3</v>
      </c>
      <c r="K516" s="17" t="n">
        <v>380.54</v>
      </c>
      <c r="L516" s="1" t="n">
        <v>5</v>
      </c>
      <c r="M516" s="18" t="n">
        <f aca="false">IF(I516&lt;=H516,1,0)</f>
        <v>1</v>
      </c>
      <c r="N516" s="1" t="n">
        <f aca="false">MAX(I516-H516,0)</f>
        <v>0</v>
      </c>
    </row>
    <row r="517" customFormat="false" ht="15" hidden="false" customHeight="false" outlineLevel="0" collapsed="false">
      <c r="A517" s="1" t="s">
        <v>622</v>
      </c>
      <c r="B517" s="1" t="s">
        <v>606</v>
      </c>
      <c r="C517" s="1" t="s">
        <v>105</v>
      </c>
      <c r="D517" s="1" t="s">
        <v>96</v>
      </c>
      <c r="E517" s="1" t="s">
        <v>97</v>
      </c>
      <c r="F517" s="1" t="s">
        <v>90</v>
      </c>
      <c r="G517" s="1" t="n">
        <v>12.7</v>
      </c>
      <c r="H517" s="1" t="n">
        <v>5</v>
      </c>
      <c r="I517" s="1" t="n">
        <v>5</v>
      </c>
      <c r="K517" s="17" t="n">
        <v>614.7</v>
      </c>
      <c r="L517" s="1" t="n">
        <v>4</v>
      </c>
      <c r="M517" s="18" t="n">
        <f aca="false">IF(I517&lt;=H517,1,0)</f>
        <v>1</v>
      </c>
      <c r="N517" s="1" t="n">
        <f aca="false">MAX(I517-H517,0)</f>
        <v>0</v>
      </c>
    </row>
    <row r="518" customFormat="false" ht="15" hidden="false" customHeight="false" outlineLevel="0" collapsed="false">
      <c r="A518" s="1" t="s">
        <v>623</v>
      </c>
      <c r="B518" s="1" t="s">
        <v>606</v>
      </c>
      <c r="C518" s="1" t="s">
        <v>100</v>
      </c>
      <c r="D518" s="1" t="s">
        <v>96</v>
      </c>
      <c r="E518" s="1" t="s">
        <v>101</v>
      </c>
      <c r="F518" s="1" t="s">
        <v>90</v>
      </c>
      <c r="G518" s="1" t="n">
        <v>17.7</v>
      </c>
      <c r="H518" s="1" t="n">
        <v>5</v>
      </c>
      <c r="I518" s="1" t="n">
        <v>5</v>
      </c>
      <c r="K518" s="17" t="n">
        <v>557.94</v>
      </c>
      <c r="L518" s="1" t="n">
        <v>5</v>
      </c>
      <c r="M518" s="18" t="n">
        <f aca="false">IF(I518&lt;=H518,1,0)</f>
        <v>1</v>
      </c>
      <c r="N518" s="1" t="n">
        <f aca="false">MAX(I518-H518,0)</f>
        <v>0</v>
      </c>
    </row>
    <row r="519" customFormat="false" ht="15" hidden="false" customHeight="false" outlineLevel="0" collapsed="false">
      <c r="A519" s="1" t="s">
        <v>624</v>
      </c>
      <c r="B519" s="1" t="s">
        <v>606</v>
      </c>
      <c r="C519" s="1" t="s">
        <v>92</v>
      </c>
      <c r="D519" s="1" t="s">
        <v>93</v>
      </c>
      <c r="E519" s="1" t="s">
        <v>89</v>
      </c>
      <c r="F519" s="1" t="s">
        <v>90</v>
      </c>
      <c r="G519" s="1" t="n">
        <v>18.2</v>
      </c>
      <c r="H519" s="1" t="n">
        <v>2</v>
      </c>
      <c r="I519" s="1" t="n">
        <v>2</v>
      </c>
      <c r="K519" s="17" t="n">
        <v>314.03</v>
      </c>
      <c r="L519" s="1" t="n">
        <v>5</v>
      </c>
      <c r="M519" s="18" t="n">
        <f aca="false">IF(I519&lt;=H519,1,0)</f>
        <v>1</v>
      </c>
      <c r="N519" s="1" t="n">
        <f aca="false">MAX(I519-H519,0)</f>
        <v>0</v>
      </c>
    </row>
    <row r="520" customFormat="false" ht="15" hidden="false" customHeight="false" outlineLevel="0" collapsed="false">
      <c r="A520" s="1" t="s">
        <v>625</v>
      </c>
      <c r="B520" s="1" t="s">
        <v>606</v>
      </c>
      <c r="C520" s="1" t="s">
        <v>92</v>
      </c>
      <c r="D520" s="1" t="s">
        <v>88</v>
      </c>
      <c r="E520" s="1" t="s">
        <v>89</v>
      </c>
      <c r="F520" s="1" t="s">
        <v>90</v>
      </c>
      <c r="G520" s="1" t="n">
        <v>18.8</v>
      </c>
      <c r="H520" s="1" t="n">
        <v>3</v>
      </c>
      <c r="I520" s="1" t="n">
        <v>3</v>
      </c>
      <c r="K520" s="17" t="n">
        <v>368.53</v>
      </c>
      <c r="L520" s="1" t="n">
        <v>4</v>
      </c>
      <c r="M520" s="18" t="n">
        <f aca="false">IF(I520&lt;=H520,1,0)</f>
        <v>1</v>
      </c>
      <c r="N520" s="1" t="n">
        <f aca="false">MAX(I520-H520,0)</f>
        <v>0</v>
      </c>
    </row>
    <row r="521" customFormat="false" ht="15" hidden="false" customHeight="false" outlineLevel="0" collapsed="false">
      <c r="A521" s="1" t="s">
        <v>626</v>
      </c>
      <c r="B521" s="1" t="s">
        <v>606</v>
      </c>
      <c r="C521" s="1" t="s">
        <v>95</v>
      </c>
      <c r="D521" s="1" t="s">
        <v>93</v>
      </c>
      <c r="E521" s="1" t="s">
        <v>97</v>
      </c>
      <c r="F521" s="1" t="s">
        <v>90</v>
      </c>
      <c r="G521" s="1" t="n">
        <v>8.5</v>
      </c>
      <c r="H521" s="1" t="n">
        <v>2</v>
      </c>
      <c r="I521" s="1" t="n">
        <v>2</v>
      </c>
      <c r="K521" s="17" t="n">
        <v>531.05</v>
      </c>
      <c r="L521" s="1" t="n">
        <v>5</v>
      </c>
      <c r="M521" s="18" t="n">
        <f aca="false">IF(I521&lt;=H521,1,0)</f>
        <v>1</v>
      </c>
      <c r="N521" s="1" t="n">
        <f aca="false">MAX(I521-H521,0)</f>
        <v>0</v>
      </c>
    </row>
    <row r="522" customFormat="false" ht="15" hidden="false" customHeight="false" outlineLevel="0" collapsed="false">
      <c r="A522" s="1" t="s">
        <v>627</v>
      </c>
      <c r="B522" s="1" t="s">
        <v>606</v>
      </c>
      <c r="C522" s="1" t="s">
        <v>92</v>
      </c>
      <c r="D522" s="1" t="s">
        <v>96</v>
      </c>
      <c r="E522" s="1" t="s">
        <v>89</v>
      </c>
      <c r="F522" s="1" t="s">
        <v>90</v>
      </c>
      <c r="G522" s="1" t="n">
        <v>12.9</v>
      </c>
      <c r="H522" s="1" t="n">
        <v>5</v>
      </c>
      <c r="I522" s="1" t="n">
        <v>6</v>
      </c>
      <c r="J522" s="1" t="s">
        <v>117</v>
      </c>
      <c r="K522" s="17" t="n">
        <v>342.72</v>
      </c>
      <c r="L522" s="1" t="n">
        <v>3</v>
      </c>
      <c r="M522" s="18" t="n">
        <f aca="false">IF(I522&lt;=H522,1,0)</f>
        <v>0</v>
      </c>
      <c r="N522" s="1" t="n">
        <f aca="false">MAX(I522-H522,0)</f>
        <v>1</v>
      </c>
    </row>
    <row r="523" customFormat="false" ht="15" hidden="false" customHeight="false" outlineLevel="0" collapsed="false">
      <c r="A523" s="1" t="s">
        <v>628</v>
      </c>
      <c r="B523" s="1" t="s">
        <v>606</v>
      </c>
      <c r="C523" s="1" t="s">
        <v>100</v>
      </c>
      <c r="D523" s="1" t="s">
        <v>88</v>
      </c>
      <c r="E523" s="1" t="s">
        <v>103</v>
      </c>
      <c r="F523" s="1" t="s">
        <v>90</v>
      </c>
      <c r="G523" s="1" t="n">
        <v>9.2</v>
      </c>
      <c r="H523" s="1" t="n">
        <v>3</v>
      </c>
      <c r="I523" s="1" t="n">
        <v>3</v>
      </c>
      <c r="K523" s="17" t="n">
        <v>811.07</v>
      </c>
      <c r="L523" s="1" t="n">
        <v>5</v>
      </c>
      <c r="M523" s="18" t="n">
        <f aca="false">IF(I523&lt;=H523,1,0)</f>
        <v>1</v>
      </c>
      <c r="N523" s="1" t="n">
        <f aca="false">MAX(I523-H523,0)</f>
        <v>0</v>
      </c>
    </row>
    <row r="524" customFormat="false" ht="15" hidden="false" customHeight="false" outlineLevel="0" collapsed="false">
      <c r="A524" s="1" t="s">
        <v>629</v>
      </c>
      <c r="B524" s="1" t="s">
        <v>606</v>
      </c>
      <c r="C524" s="1" t="s">
        <v>105</v>
      </c>
      <c r="D524" s="1" t="s">
        <v>93</v>
      </c>
      <c r="E524" s="1" t="s">
        <v>89</v>
      </c>
      <c r="F524" s="1" t="s">
        <v>116</v>
      </c>
      <c r="G524" s="1" t="n">
        <v>0</v>
      </c>
      <c r="H524" s="1" t="n">
        <v>2</v>
      </c>
      <c r="I524" s="1" t="n">
        <v>2</v>
      </c>
      <c r="K524" s="17" t="n">
        <v>243.72</v>
      </c>
      <c r="L524" s="1" t="n">
        <v>5</v>
      </c>
      <c r="M524" s="18" t="n">
        <f aca="false">IF(I524&lt;=H524,1,0)</f>
        <v>1</v>
      </c>
      <c r="N524" s="1" t="n">
        <f aca="false">MAX(I524-H524,0)</f>
        <v>0</v>
      </c>
    </row>
    <row r="525" customFormat="false" ht="15" hidden="false" customHeight="false" outlineLevel="0" collapsed="false">
      <c r="A525" s="1" t="s">
        <v>630</v>
      </c>
      <c r="B525" s="1" t="s">
        <v>606</v>
      </c>
      <c r="C525" s="1" t="s">
        <v>145</v>
      </c>
      <c r="D525" s="1" t="s">
        <v>93</v>
      </c>
      <c r="E525" s="1" t="s">
        <v>101</v>
      </c>
      <c r="F525" s="1" t="s">
        <v>90</v>
      </c>
      <c r="G525" s="1" t="n">
        <v>11.1</v>
      </c>
      <c r="H525" s="1" t="n">
        <v>2</v>
      </c>
      <c r="I525" s="1" t="n">
        <v>5</v>
      </c>
      <c r="J525" s="1" t="s">
        <v>199</v>
      </c>
      <c r="K525" s="17" t="n">
        <v>599.93</v>
      </c>
      <c r="L525" s="1" t="n">
        <v>3</v>
      </c>
      <c r="M525" s="18" t="n">
        <f aca="false">IF(I525&lt;=H525,1,0)</f>
        <v>0</v>
      </c>
      <c r="N525" s="1" t="n">
        <f aca="false">MAX(I525-H525,0)</f>
        <v>3</v>
      </c>
    </row>
    <row r="526" customFormat="false" ht="15" hidden="false" customHeight="false" outlineLevel="0" collapsed="false">
      <c r="A526" s="1" t="s">
        <v>631</v>
      </c>
      <c r="B526" s="1" t="s">
        <v>606</v>
      </c>
      <c r="C526" s="1" t="s">
        <v>95</v>
      </c>
      <c r="D526" s="1" t="s">
        <v>88</v>
      </c>
      <c r="E526" s="1" t="s">
        <v>89</v>
      </c>
      <c r="F526" s="1" t="s">
        <v>90</v>
      </c>
      <c r="G526" s="1" t="n">
        <v>13.8</v>
      </c>
      <c r="H526" s="1" t="n">
        <v>3</v>
      </c>
      <c r="I526" s="1" t="n">
        <v>3</v>
      </c>
      <c r="K526" s="17" t="n">
        <v>355.27</v>
      </c>
      <c r="L526" s="1" t="n">
        <v>5</v>
      </c>
      <c r="M526" s="18" t="n">
        <f aca="false">IF(I526&lt;=H526,1,0)</f>
        <v>1</v>
      </c>
      <c r="N526" s="1" t="n">
        <f aca="false">MAX(I526-H526,0)</f>
        <v>0</v>
      </c>
    </row>
    <row r="527" customFormat="false" ht="15" hidden="false" customHeight="false" outlineLevel="0" collapsed="false">
      <c r="A527" s="1" t="s">
        <v>632</v>
      </c>
      <c r="B527" s="1" t="s">
        <v>606</v>
      </c>
      <c r="C527" s="1" t="s">
        <v>105</v>
      </c>
      <c r="D527" s="1" t="s">
        <v>96</v>
      </c>
      <c r="E527" s="1" t="s">
        <v>89</v>
      </c>
      <c r="F527" s="1" t="s">
        <v>90</v>
      </c>
      <c r="G527" s="1" t="n">
        <v>12.4</v>
      </c>
      <c r="H527" s="1" t="n">
        <v>5</v>
      </c>
      <c r="I527" s="1" t="n">
        <v>5</v>
      </c>
      <c r="K527" s="17" t="n">
        <v>383.99</v>
      </c>
      <c r="L527" s="1" t="n">
        <v>5</v>
      </c>
      <c r="M527" s="18" t="n">
        <f aca="false">IF(I527&lt;=H527,1,0)</f>
        <v>1</v>
      </c>
      <c r="N527" s="1" t="n">
        <f aca="false">MAX(I527-H527,0)</f>
        <v>0</v>
      </c>
    </row>
    <row r="528" customFormat="false" ht="15" hidden="false" customHeight="false" outlineLevel="0" collapsed="false">
      <c r="A528" s="1" t="s">
        <v>633</v>
      </c>
      <c r="B528" s="1" t="s">
        <v>606</v>
      </c>
      <c r="C528" s="1" t="s">
        <v>105</v>
      </c>
      <c r="D528" s="1" t="s">
        <v>93</v>
      </c>
      <c r="E528" s="1" t="s">
        <v>89</v>
      </c>
      <c r="F528" s="1" t="s">
        <v>90</v>
      </c>
      <c r="G528" s="1" t="n">
        <v>24.9</v>
      </c>
      <c r="H528" s="1" t="n">
        <v>2</v>
      </c>
      <c r="I528" s="1" t="n">
        <v>2</v>
      </c>
      <c r="K528" s="17" t="n">
        <v>325.52</v>
      </c>
      <c r="L528" s="1" t="n">
        <v>5</v>
      </c>
      <c r="M528" s="18" t="n">
        <f aca="false">IF(I528&lt;=H528,1,0)</f>
        <v>1</v>
      </c>
      <c r="N528" s="1" t="n">
        <f aca="false">MAX(I528-H528,0)</f>
        <v>0</v>
      </c>
    </row>
    <row r="529" customFormat="false" ht="15" hidden="false" customHeight="false" outlineLevel="0" collapsed="false">
      <c r="A529" s="1" t="s">
        <v>634</v>
      </c>
      <c r="B529" s="1" t="s">
        <v>606</v>
      </c>
      <c r="C529" s="1" t="s">
        <v>105</v>
      </c>
      <c r="D529" s="1" t="s">
        <v>88</v>
      </c>
      <c r="E529" s="1" t="s">
        <v>89</v>
      </c>
      <c r="F529" s="1" t="s">
        <v>116</v>
      </c>
      <c r="G529" s="1" t="n">
        <v>0</v>
      </c>
      <c r="H529" s="1" t="n">
        <v>2</v>
      </c>
      <c r="I529" s="1" t="n">
        <v>2</v>
      </c>
      <c r="K529" s="17" t="n">
        <v>203.49</v>
      </c>
      <c r="L529" s="1" t="n">
        <v>4</v>
      </c>
      <c r="M529" s="18" t="n">
        <f aca="false">IF(I529&lt;=H529,1,0)</f>
        <v>1</v>
      </c>
      <c r="N529" s="1" t="n">
        <f aca="false">MAX(I529-H529,0)</f>
        <v>0</v>
      </c>
    </row>
    <row r="530" customFormat="false" ht="15" hidden="false" customHeight="false" outlineLevel="0" collapsed="false">
      <c r="A530" s="1" t="s">
        <v>635</v>
      </c>
      <c r="B530" s="1" t="s">
        <v>606</v>
      </c>
      <c r="C530" s="1" t="s">
        <v>87</v>
      </c>
      <c r="D530" s="1" t="s">
        <v>88</v>
      </c>
      <c r="E530" s="1" t="s">
        <v>89</v>
      </c>
      <c r="F530" s="1" t="s">
        <v>90</v>
      </c>
      <c r="G530" s="1" t="n">
        <v>14.8</v>
      </c>
      <c r="H530" s="1" t="n">
        <v>3</v>
      </c>
      <c r="I530" s="1" t="n">
        <v>5</v>
      </c>
      <c r="J530" s="1" t="s">
        <v>133</v>
      </c>
      <c r="K530" s="17" t="n">
        <v>223.25</v>
      </c>
      <c r="L530" s="1" t="n">
        <v>3</v>
      </c>
      <c r="M530" s="18" t="n">
        <f aca="false">IF(I530&lt;=H530,1,0)</f>
        <v>0</v>
      </c>
      <c r="N530" s="1" t="n">
        <f aca="false">MAX(I530-H530,0)</f>
        <v>2</v>
      </c>
    </row>
    <row r="531" customFormat="false" ht="15" hidden="false" customHeight="false" outlineLevel="0" collapsed="false">
      <c r="A531" s="1" t="s">
        <v>636</v>
      </c>
      <c r="B531" s="1" t="s">
        <v>606</v>
      </c>
      <c r="C531" s="1" t="s">
        <v>100</v>
      </c>
      <c r="D531" s="1" t="s">
        <v>88</v>
      </c>
      <c r="E531" s="1" t="s">
        <v>97</v>
      </c>
      <c r="F531" s="1" t="s">
        <v>90</v>
      </c>
      <c r="G531" s="1" t="n">
        <v>9.8</v>
      </c>
      <c r="H531" s="1" t="n">
        <v>3</v>
      </c>
      <c r="I531" s="1" t="n">
        <v>3</v>
      </c>
      <c r="K531" s="17" t="n">
        <v>254.49</v>
      </c>
      <c r="L531" s="1" t="n">
        <v>3</v>
      </c>
      <c r="M531" s="18" t="n">
        <f aca="false">IF(I531&lt;=H531,1,0)</f>
        <v>1</v>
      </c>
      <c r="N531" s="1" t="n">
        <f aca="false">MAX(I531-H531,0)</f>
        <v>0</v>
      </c>
    </row>
    <row r="532" customFormat="false" ht="15" hidden="false" customHeight="false" outlineLevel="0" collapsed="false">
      <c r="A532" s="1" t="s">
        <v>637</v>
      </c>
      <c r="B532" s="1" t="s">
        <v>606</v>
      </c>
      <c r="C532" s="1" t="s">
        <v>92</v>
      </c>
      <c r="D532" s="1" t="s">
        <v>88</v>
      </c>
      <c r="E532" s="1" t="s">
        <v>89</v>
      </c>
      <c r="F532" s="1" t="s">
        <v>90</v>
      </c>
      <c r="G532" s="1" t="n">
        <v>21.9</v>
      </c>
      <c r="H532" s="1" t="n">
        <v>3</v>
      </c>
      <c r="I532" s="1" t="n">
        <v>3</v>
      </c>
      <c r="K532" s="17" t="n">
        <v>362.95</v>
      </c>
      <c r="L532" s="1" t="n">
        <v>5</v>
      </c>
      <c r="M532" s="18" t="n">
        <f aca="false">IF(I532&lt;=H532,1,0)</f>
        <v>1</v>
      </c>
      <c r="N532" s="1" t="n">
        <f aca="false">MAX(I532-H532,0)</f>
        <v>0</v>
      </c>
    </row>
    <row r="533" customFormat="false" ht="15" hidden="false" customHeight="false" outlineLevel="0" collapsed="false">
      <c r="A533" s="1" t="s">
        <v>638</v>
      </c>
      <c r="B533" s="1" t="s">
        <v>606</v>
      </c>
      <c r="C533" s="1" t="s">
        <v>105</v>
      </c>
      <c r="D533" s="1" t="s">
        <v>88</v>
      </c>
      <c r="E533" s="1" t="s">
        <v>89</v>
      </c>
      <c r="F533" s="1" t="s">
        <v>90</v>
      </c>
      <c r="G533" s="1" t="n">
        <v>31.8</v>
      </c>
      <c r="H533" s="1" t="n">
        <v>3</v>
      </c>
      <c r="I533" s="1" t="n">
        <v>3</v>
      </c>
      <c r="K533" s="17" t="n">
        <v>208.34</v>
      </c>
      <c r="L533" s="1" t="n">
        <v>5</v>
      </c>
      <c r="M533" s="18" t="n">
        <f aca="false">IF(I533&lt;=H533,1,0)</f>
        <v>1</v>
      </c>
      <c r="N533" s="1" t="n">
        <f aca="false">MAX(I533-H533,0)</f>
        <v>0</v>
      </c>
    </row>
    <row r="534" customFormat="false" ht="15" hidden="false" customHeight="false" outlineLevel="0" collapsed="false">
      <c r="A534" s="1" t="s">
        <v>639</v>
      </c>
      <c r="B534" s="1" t="s">
        <v>606</v>
      </c>
      <c r="C534" s="1" t="s">
        <v>100</v>
      </c>
      <c r="D534" s="1" t="s">
        <v>88</v>
      </c>
      <c r="E534" s="1" t="s">
        <v>103</v>
      </c>
      <c r="F534" s="1" t="s">
        <v>90</v>
      </c>
      <c r="G534" s="1" t="n">
        <v>13.3</v>
      </c>
      <c r="H534" s="1" t="n">
        <v>3</v>
      </c>
      <c r="I534" s="1" t="n">
        <v>2</v>
      </c>
      <c r="K534" s="17" t="n">
        <v>639.49</v>
      </c>
      <c r="L534" s="1" t="n">
        <v>5</v>
      </c>
      <c r="M534" s="18" t="n">
        <f aca="false">IF(I534&lt;=H534,1,0)</f>
        <v>1</v>
      </c>
      <c r="N534" s="1" t="n">
        <f aca="false">MAX(I534-H534,0)</f>
        <v>0</v>
      </c>
    </row>
    <row r="535" customFormat="false" ht="15" hidden="false" customHeight="false" outlineLevel="0" collapsed="false">
      <c r="A535" s="1" t="s">
        <v>640</v>
      </c>
      <c r="B535" s="1" t="s">
        <v>606</v>
      </c>
      <c r="C535" s="1" t="s">
        <v>105</v>
      </c>
      <c r="D535" s="1" t="s">
        <v>96</v>
      </c>
      <c r="E535" s="1" t="s">
        <v>89</v>
      </c>
      <c r="F535" s="1" t="s">
        <v>90</v>
      </c>
      <c r="G535" s="1" t="n">
        <v>17.2</v>
      </c>
      <c r="H535" s="1" t="n">
        <v>5</v>
      </c>
      <c r="I535" s="1" t="n">
        <v>4</v>
      </c>
      <c r="K535" s="17" t="n">
        <v>556.45</v>
      </c>
      <c r="L535" s="1" t="n">
        <v>4</v>
      </c>
      <c r="M535" s="18" t="n">
        <f aca="false">IF(I535&lt;=H535,1,0)</f>
        <v>1</v>
      </c>
      <c r="N535" s="1" t="n">
        <f aca="false">MAX(I535-H535,0)</f>
        <v>0</v>
      </c>
    </row>
    <row r="536" customFormat="false" ht="15" hidden="false" customHeight="false" outlineLevel="0" collapsed="false">
      <c r="A536" s="1" t="s">
        <v>641</v>
      </c>
      <c r="B536" s="1" t="s">
        <v>606</v>
      </c>
      <c r="C536" s="1" t="s">
        <v>95</v>
      </c>
      <c r="D536" s="1" t="s">
        <v>93</v>
      </c>
      <c r="E536" s="1" t="s">
        <v>89</v>
      </c>
      <c r="F536" s="1" t="s">
        <v>90</v>
      </c>
      <c r="G536" s="1" t="n">
        <v>12.5</v>
      </c>
      <c r="H536" s="1" t="n">
        <v>2</v>
      </c>
      <c r="I536" s="1" t="n">
        <v>1</v>
      </c>
      <c r="K536" s="17" t="n">
        <v>350.56</v>
      </c>
      <c r="L536" s="1" t="n">
        <v>4</v>
      </c>
      <c r="M536" s="18" t="n">
        <f aca="false">IF(I536&lt;=H536,1,0)</f>
        <v>1</v>
      </c>
      <c r="N536" s="1" t="n">
        <f aca="false">MAX(I536-H536,0)</f>
        <v>0</v>
      </c>
    </row>
    <row r="537" customFormat="false" ht="15" hidden="false" customHeight="false" outlineLevel="0" collapsed="false">
      <c r="A537" s="1" t="s">
        <v>642</v>
      </c>
      <c r="B537" s="1" t="s">
        <v>606</v>
      </c>
      <c r="C537" s="1" t="s">
        <v>105</v>
      </c>
      <c r="D537" s="1" t="s">
        <v>93</v>
      </c>
      <c r="E537" s="1" t="s">
        <v>89</v>
      </c>
      <c r="F537" s="1" t="s">
        <v>90</v>
      </c>
      <c r="G537" s="1" t="n">
        <v>20.2</v>
      </c>
      <c r="H537" s="1" t="n">
        <v>2</v>
      </c>
      <c r="I537" s="1" t="n">
        <v>2</v>
      </c>
      <c r="K537" s="17" t="n">
        <v>193.52</v>
      </c>
      <c r="L537" s="1" t="n">
        <v>4</v>
      </c>
      <c r="M537" s="18" t="n">
        <f aca="false">IF(I537&lt;=H537,1,0)</f>
        <v>1</v>
      </c>
      <c r="N537" s="1" t="n">
        <f aca="false">MAX(I537-H537,0)</f>
        <v>0</v>
      </c>
    </row>
    <row r="538" customFormat="false" ht="15" hidden="false" customHeight="false" outlineLevel="0" collapsed="false">
      <c r="A538" s="1" t="s">
        <v>643</v>
      </c>
      <c r="B538" s="1" t="s">
        <v>606</v>
      </c>
      <c r="C538" s="1" t="s">
        <v>95</v>
      </c>
      <c r="D538" s="1" t="s">
        <v>88</v>
      </c>
      <c r="E538" s="1" t="s">
        <v>103</v>
      </c>
      <c r="F538" s="1" t="s">
        <v>90</v>
      </c>
      <c r="G538" s="1" t="n">
        <v>8.3</v>
      </c>
      <c r="H538" s="1" t="n">
        <v>3</v>
      </c>
      <c r="I538" s="1" t="n">
        <v>3</v>
      </c>
      <c r="K538" s="17" t="n">
        <v>322.29</v>
      </c>
      <c r="L538" s="1" t="n">
        <v>5</v>
      </c>
      <c r="M538" s="18" t="n">
        <f aca="false">IF(I538&lt;=H538,1,0)</f>
        <v>1</v>
      </c>
      <c r="N538" s="1" t="n">
        <f aca="false">MAX(I538-H538,0)</f>
        <v>0</v>
      </c>
    </row>
    <row r="539" customFormat="false" ht="15" hidden="false" customHeight="false" outlineLevel="0" collapsed="false">
      <c r="A539" s="1" t="s">
        <v>644</v>
      </c>
      <c r="B539" s="1" t="s">
        <v>606</v>
      </c>
      <c r="C539" s="1" t="s">
        <v>92</v>
      </c>
      <c r="D539" s="1" t="s">
        <v>88</v>
      </c>
      <c r="E539" s="1" t="s">
        <v>97</v>
      </c>
      <c r="F539" s="1" t="s">
        <v>116</v>
      </c>
      <c r="G539" s="1" t="n">
        <v>0</v>
      </c>
      <c r="H539" s="1" t="n">
        <v>2</v>
      </c>
      <c r="I539" s="1" t="n">
        <v>2</v>
      </c>
      <c r="K539" s="17" t="n">
        <v>203.54</v>
      </c>
      <c r="L539" s="1" t="n">
        <v>4</v>
      </c>
      <c r="M539" s="18" t="n">
        <f aca="false">IF(I539&lt;=H539,1,0)</f>
        <v>1</v>
      </c>
      <c r="N539" s="1" t="n">
        <f aca="false">MAX(I539-H539,0)</f>
        <v>0</v>
      </c>
    </row>
    <row r="540" customFormat="false" ht="15" hidden="false" customHeight="false" outlineLevel="0" collapsed="false">
      <c r="A540" s="1" t="s">
        <v>645</v>
      </c>
      <c r="B540" s="1" t="s">
        <v>606</v>
      </c>
      <c r="C540" s="1" t="s">
        <v>105</v>
      </c>
      <c r="D540" s="1" t="s">
        <v>96</v>
      </c>
      <c r="E540" s="1" t="s">
        <v>89</v>
      </c>
      <c r="F540" s="1" t="s">
        <v>90</v>
      </c>
      <c r="G540" s="1" t="n">
        <v>27.5</v>
      </c>
      <c r="H540" s="1" t="n">
        <v>5</v>
      </c>
      <c r="I540" s="1" t="n">
        <v>5</v>
      </c>
      <c r="K540" s="17" t="n">
        <v>286.12</v>
      </c>
      <c r="L540" s="1" t="n">
        <v>5</v>
      </c>
      <c r="M540" s="18" t="n">
        <f aca="false">IF(I540&lt;=H540,1,0)</f>
        <v>1</v>
      </c>
      <c r="N540" s="1" t="n">
        <f aca="false">MAX(I540-H540,0)</f>
        <v>0</v>
      </c>
    </row>
    <row r="541" customFormat="false" ht="15" hidden="false" customHeight="false" outlineLevel="0" collapsed="false">
      <c r="A541" s="1" t="s">
        <v>646</v>
      </c>
      <c r="B541" s="1" t="s">
        <v>606</v>
      </c>
      <c r="C541" s="1" t="s">
        <v>105</v>
      </c>
      <c r="D541" s="1" t="s">
        <v>110</v>
      </c>
      <c r="E541" s="1" t="s">
        <v>89</v>
      </c>
      <c r="F541" s="1" t="s">
        <v>90</v>
      </c>
      <c r="G541" s="1" t="n">
        <v>16.1</v>
      </c>
      <c r="H541" s="1" t="n">
        <v>2</v>
      </c>
      <c r="I541" s="1" t="n">
        <v>2</v>
      </c>
      <c r="K541" s="17" t="n">
        <v>1006.89</v>
      </c>
      <c r="L541" s="1" t="n">
        <v>5</v>
      </c>
      <c r="M541" s="18" t="n">
        <f aca="false">IF(I541&lt;=H541,1,0)</f>
        <v>1</v>
      </c>
      <c r="N541" s="1" t="n">
        <f aca="false">MAX(I541-H541,0)</f>
        <v>0</v>
      </c>
    </row>
    <row r="542" customFormat="false" ht="15" hidden="false" customHeight="false" outlineLevel="0" collapsed="false">
      <c r="A542" s="1" t="s">
        <v>647</v>
      </c>
      <c r="B542" s="1" t="s">
        <v>606</v>
      </c>
      <c r="C542" s="1" t="s">
        <v>105</v>
      </c>
      <c r="D542" s="1" t="s">
        <v>110</v>
      </c>
      <c r="E542" s="1" t="s">
        <v>89</v>
      </c>
      <c r="F542" s="1" t="s">
        <v>90</v>
      </c>
      <c r="G542" s="1" t="n">
        <v>14.5</v>
      </c>
      <c r="H542" s="1" t="n">
        <v>2</v>
      </c>
      <c r="I542" s="1" t="n">
        <v>2</v>
      </c>
      <c r="K542" s="17" t="n">
        <v>1027.67</v>
      </c>
      <c r="L542" s="1" t="n">
        <v>5</v>
      </c>
      <c r="M542" s="18" t="n">
        <f aca="false">IF(I542&lt;=H542,1,0)</f>
        <v>1</v>
      </c>
      <c r="N542" s="1" t="n">
        <f aca="false">MAX(I542-H542,0)</f>
        <v>0</v>
      </c>
    </row>
    <row r="543" customFormat="false" ht="15" hidden="false" customHeight="false" outlineLevel="0" collapsed="false">
      <c r="A543" s="1" t="s">
        <v>648</v>
      </c>
      <c r="B543" s="1" t="s">
        <v>606</v>
      </c>
      <c r="C543" s="1" t="s">
        <v>105</v>
      </c>
      <c r="D543" s="1" t="s">
        <v>110</v>
      </c>
      <c r="E543" s="1" t="s">
        <v>89</v>
      </c>
      <c r="F543" s="1" t="s">
        <v>90</v>
      </c>
      <c r="G543" s="1" t="n">
        <v>12.3</v>
      </c>
      <c r="H543" s="1" t="n">
        <v>2</v>
      </c>
      <c r="I543" s="1" t="n">
        <v>2</v>
      </c>
      <c r="K543" s="17" t="n">
        <v>765.29</v>
      </c>
      <c r="L543" s="1" t="n">
        <v>5</v>
      </c>
      <c r="M543" s="18" t="n">
        <f aca="false">IF(I543&lt;=H543,1,0)</f>
        <v>1</v>
      </c>
      <c r="N543" s="1" t="n">
        <f aca="false">MAX(I543-H543,0)</f>
        <v>0</v>
      </c>
    </row>
    <row r="544" customFormat="false" ht="15" hidden="false" customHeight="false" outlineLevel="0" collapsed="false">
      <c r="A544" s="1" t="s">
        <v>649</v>
      </c>
      <c r="B544" s="1" t="s">
        <v>606</v>
      </c>
      <c r="C544" s="1" t="s">
        <v>87</v>
      </c>
      <c r="D544" s="1" t="s">
        <v>88</v>
      </c>
      <c r="E544" s="1" t="s">
        <v>89</v>
      </c>
      <c r="F544" s="1" t="s">
        <v>90</v>
      </c>
      <c r="G544" s="1" t="n">
        <v>22.3</v>
      </c>
      <c r="H544" s="1" t="n">
        <v>3</v>
      </c>
      <c r="I544" s="1" t="n">
        <v>3</v>
      </c>
      <c r="K544" s="17" t="n">
        <v>336.63</v>
      </c>
      <c r="L544" s="1" t="n">
        <v>4</v>
      </c>
      <c r="M544" s="18" t="n">
        <f aca="false">IF(I544&lt;=H544,1,0)</f>
        <v>1</v>
      </c>
      <c r="N544" s="1" t="n">
        <f aca="false">MAX(I544-H544,0)</f>
        <v>0</v>
      </c>
    </row>
    <row r="545" customFormat="false" ht="15" hidden="false" customHeight="false" outlineLevel="0" collapsed="false">
      <c r="A545" s="1" t="s">
        <v>650</v>
      </c>
      <c r="B545" s="1" t="s">
        <v>606</v>
      </c>
      <c r="C545" s="1" t="s">
        <v>105</v>
      </c>
      <c r="D545" s="1" t="s">
        <v>88</v>
      </c>
      <c r="E545" s="1" t="s">
        <v>89</v>
      </c>
      <c r="F545" s="1" t="s">
        <v>90</v>
      </c>
      <c r="G545" s="1" t="n">
        <v>11.7</v>
      </c>
      <c r="H545" s="1" t="n">
        <v>3</v>
      </c>
      <c r="I545" s="1" t="n">
        <v>4</v>
      </c>
      <c r="J545" s="1" t="s">
        <v>117</v>
      </c>
      <c r="K545" s="17" t="n">
        <v>299.16</v>
      </c>
      <c r="L545" s="1" t="n">
        <v>3</v>
      </c>
      <c r="M545" s="18" t="n">
        <f aca="false">IF(I545&lt;=H545,1,0)</f>
        <v>0</v>
      </c>
      <c r="N545" s="1" t="n">
        <f aca="false">MAX(I545-H545,0)</f>
        <v>1</v>
      </c>
    </row>
    <row r="546" customFormat="false" ht="15" hidden="false" customHeight="false" outlineLevel="0" collapsed="false">
      <c r="A546" s="1" t="s">
        <v>651</v>
      </c>
      <c r="B546" s="1" t="s">
        <v>606</v>
      </c>
      <c r="C546" s="1" t="s">
        <v>92</v>
      </c>
      <c r="D546" s="1" t="s">
        <v>88</v>
      </c>
      <c r="E546" s="1" t="s">
        <v>97</v>
      </c>
      <c r="F546" s="1" t="s">
        <v>90</v>
      </c>
      <c r="G546" s="1" t="n">
        <v>6.6</v>
      </c>
      <c r="H546" s="1" t="n">
        <v>3</v>
      </c>
      <c r="I546" s="1" t="n">
        <v>3</v>
      </c>
      <c r="K546" s="17" t="n">
        <v>464.66</v>
      </c>
      <c r="L546" s="1" t="n">
        <v>5</v>
      </c>
      <c r="M546" s="18" t="n">
        <f aca="false">IF(I546&lt;=H546,1,0)</f>
        <v>1</v>
      </c>
      <c r="N546" s="1" t="n">
        <f aca="false">MAX(I546-H546,0)</f>
        <v>0</v>
      </c>
    </row>
    <row r="547" customFormat="false" ht="15" hidden="false" customHeight="false" outlineLevel="0" collapsed="false">
      <c r="A547" s="1" t="s">
        <v>652</v>
      </c>
      <c r="B547" s="1" t="s">
        <v>606</v>
      </c>
      <c r="C547" s="1" t="s">
        <v>95</v>
      </c>
      <c r="D547" s="1" t="s">
        <v>88</v>
      </c>
      <c r="E547" s="1" t="s">
        <v>89</v>
      </c>
      <c r="F547" s="1" t="s">
        <v>90</v>
      </c>
      <c r="G547" s="1" t="n">
        <v>29.8</v>
      </c>
      <c r="H547" s="1" t="n">
        <v>3</v>
      </c>
      <c r="I547" s="1" t="n">
        <v>5</v>
      </c>
      <c r="J547" s="1" t="s">
        <v>117</v>
      </c>
      <c r="K547" s="17" t="n">
        <v>320.42</v>
      </c>
      <c r="L547" s="1" t="n">
        <v>4</v>
      </c>
      <c r="M547" s="18" t="n">
        <f aca="false">IF(I547&lt;=H547,1,0)</f>
        <v>0</v>
      </c>
      <c r="N547" s="1" t="n">
        <f aca="false">MAX(I547-H547,0)</f>
        <v>2</v>
      </c>
    </row>
    <row r="548" customFormat="false" ht="15" hidden="false" customHeight="false" outlineLevel="0" collapsed="false">
      <c r="A548" s="1" t="s">
        <v>653</v>
      </c>
      <c r="B548" s="1" t="s">
        <v>606</v>
      </c>
      <c r="C548" s="1" t="s">
        <v>92</v>
      </c>
      <c r="D548" s="1" t="s">
        <v>88</v>
      </c>
      <c r="E548" s="1" t="s">
        <v>89</v>
      </c>
      <c r="F548" s="1" t="s">
        <v>90</v>
      </c>
      <c r="G548" s="1" t="n">
        <v>16.6</v>
      </c>
      <c r="H548" s="1" t="n">
        <v>3</v>
      </c>
      <c r="I548" s="1" t="n">
        <v>3</v>
      </c>
      <c r="K548" s="17" t="n">
        <v>227.33</v>
      </c>
      <c r="L548" s="1" t="n">
        <v>4</v>
      </c>
      <c r="M548" s="18" t="n">
        <f aca="false">IF(I548&lt;=H548,1,0)</f>
        <v>1</v>
      </c>
      <c r="N548" s="1" t="n">
        <f aca="false">MAX(I548-H548,0)</f>
        <v>0</v>
      </c>
    </row>
    <row r="549" customFormat="false" ht="15" hidden="false" customHeight="false" outlineLevel="0" collapsed="false">
      <c r="A549" s="1" t="s">
        <v>654</v>
      </c>
      <c r="B549" s="1" t="s">
        <v>606</v>
      </c>
      <c r="C549" s="1" t="s">
        <v>92</v>
      </c>
      <c r="D549" s="1" t="s">
        <v>110</v>
      </c>
      <c r="E549" s="1" t="s">
        <v>103</v>
      </c>
      <c r="F549" s="1" t="s">
        <v>116</v>
      </c>
      <c r="G549" s="1" t="n">
        <v>0</v>
      </c>
      <c r="H549" s="1" t="n">
        <v>1</v>
      </c>
      <c r="I549" s="1" t="n">
        <v>3</v>
      </c>
      <c r="J549" s="1" t="s">
        <v>459</v>
      </c>
      <c r="K549" s="17" t="n">
        <v>499.29</v>
      </c>
      <c r="L549" s="1" t="n">
        <v>4</v>
      </c>
      <c r="M549" s="18" t="n">
        <f aca="false">IF(I549&lt;=H549,1,0)</f>
        <v>0</v>
      </c>
      <c r="N549" s="1" t="n">
        <f aca="false">MAX(I549-H549,0)</f>
        <v>2</v>
      </c>
    </row>
    <row r="550" customFormat="false" ht="15" hidden="false" customHeight="false" outlineLevel="0" collapsed="false">
      <c r="A550" s="1" t="s">
        <v>655</v>
      </c>
      <c r="B550" s="1" t="s">
        <v>606</v>
      </c>
      <c r="C550" s="1" t="s">
        <v>105</v>
      </c>
      <c r="D550" s="1" t="s">
        <v>88</v>
      </c>
      <c r="E550" s="1" t="s">
        <v>103</v>
      </c>
      <c r="F550" s="1" t="s">
        <v>116</v>
      </c>
      <c r="G550" s="1" t="n">
        <v>0</v>
      </c>
      <c r="H550" s="1" t="n">
        <v>3</v>
      </c>
      <c r="I550" s="1" t="n">
        <v>3</v>
      </c>
      <c r="K550" s="17" t="n">
        <v>654.76</v>
      </c>
      <c r="L550" s="1" t="n">
        <v>5</v>
      </c>
      <c r="M550" s="18" t="n">
        <f aca="false">IF(I550&lt;=H550,1,0)</f>
        <v>1</v>
      </c>
      <c r="N550" s="1" t="n">
        <f aca="false">MAX(I550-H550,0)</f>
        <v>0</v>
      </c>
    </row>
    <row r="551" customFormat="false" ht="15" hidden="false" customHeight="false" outlineLevel="0" collapsed="false">
      <c r="A551" s="1" t="s">
        <v>656</v>
      </c>
      <c r="B551" s="1" t="s">
        <v>606</v>
      </c>
      <c r="C551" s="1" t="s">
        <v>92</v>
      </c>
      <c r="D551" s="1" t="s">
        <v>96</v>
      </c>
      <c r="E551" s="1" t="s">
        <v>89</v>
      </c>
      <c r="F551" s="1" t="s">
        <v>90</v>
      </c>
      <c r="G551" s="1" t="n">
        <v>13.2</v>
      </c>
      <c r="H551" s="1" t="n">
        <v>5</v>
      </c>
      <c r="I551" s="1" t="n">
        <v>4</v>
      </c>
      <c r="K551" s="17" t="n">
        <v>418.11</v>
      </c>
      <c r="L551" s="1" t="n">
        <v>5</v>
      </c>
      <c r="M551" s="18" t="n">
        <f aca="false">IF(I551&lt;=H551,1,0)</f>
        <v>1</v>
      </c>
      <c r="N551" s="1" t="n">
        <f aca="false">MAX(I551-H551,0)</f>
        <v>0</v>
      </c>
    </row>
    <row r="552" customFormat="false" ht="15" hidden="false" customHeight="false" outlineLevel="0" collapsed="false">
      <c r="A552" s="1" t="s">
        <v>657</v>
      </c>
      <c r="B552" s="1" t="s">
        <v>606</v>
      </c>
      <c r="C552" s="1" t="s">
        <v>92</v>
      </c>
      <c r="D552" s="1" t="s">
        <v>93</v>
      </c>
      <c r="E552" s="1" t="s">
        <v>89</v>
      </c>
      <c r="F552" s="1" t="s">
        <v>90</v>
      </c>
      <c r="G552" s="1" t="n">
        <v>19.8</v>
      </c>
      <c r="H552" s="1" t="n">
        <v>2</v>
      </c>
      <c r="I552" s="1" t="n">
        <v>2</v>
      </c>
      <c r="K552" s="17" t="n">
        <v>337.2</v>
      </c>
      <c r="L552" s="1" t="n">
        <v>4</v>
      </c>
      <c r="M552" s="18" t="n">
        <f aca="false">IF(I552&lt;=H552,1,0)</f>
        <v>1</v>
      </c>
      <c r="N552" s="1" t="n">
        <f aca="false">MAX(I552-H552,0)</f>
        <v>0</v>
      </c>
    </row>
    <row r="553" customFormat="false" ht="15" hidden="false" customHeight="false" outlineLevel="0" collapsed="false">
      <c r="A553" s="1" t="s">
        <v>658</v>
      </c>
      <c r="B553" s="1" t="s">
        <v>606</v>
      </c>
      <c r="C553" s="1" t="s">
        <v>105</v>
      </c>
      <c r="D553" s="1" t="s">
        <v>88</v>
      </c>
      <c r="E553" s="1" t="s">
        <v>97</v>
      </c>
      <c r="F553" s="1" t="s">
        <v>90</v>
      </c>
      <c r="G553" s="1" t="n">
        <v>8.3</v>
      </c>
      <c r="H553" s="1" t="n">
        <v>3</v>
      </c>
      <c r="I553" s="1" t="n">
        <v>3</v>
      </c>
      <c r="K553" s="17" t="n">
        <v>325.53</v>
      </c>
      <c r="L553" s="1" t="n">
        <v>4</v>
      </c>
      <c r="M553" s="18" t="n">
        <f aca="false">IF(I553&lt;=H553,1,0)</f>
        <v>1</v>
      </c>
      <c r="N553" s="1" t="n">
        <f aca="false">MAX(I553-H553,0)</f>
        <v>0</v>
      </c>
    </row>
    <row r="554" customFormat="false" ht="15" hidden="false" customHeight="false" outlineLevel="0" collapsed="false">
      <c r="A554" s="1" t="s">
        <v>659</v>
      </c>
      <c r="B554" s="1" t="s">
        <v>606</v>
      </c>
      <c r="C554" s="1" t="s">
        <v>95</v>
      </c>
      <c r="D554" s="1" t="s">
        <v>96</v>
      </c>
      <c r="E554" s="1" t="s">
        <v>89</v>
      </c>
      <c r="F554" s="1" t="s">
        <v>90</v>
      </c>
      <c r="G554" s="1" t="n">
        <v>24.4</v>
      </c>
      <c r="H554" s="1" t="n">
        <v>5</v>
      </c>
      <c r="I554" s="1" t="n">
        <v>6</v>
      </c>
      <c r="J554" s="1" t="s">
        <v>117</v>
      </c>
      <c r="K554" s="17" t="n">
        <v>894.28</v>
      </c>
      <c r="L554" s="1" t="n">
        <v>4</v>
      </c>
      <c r="M554" s="18" t="n">
        <f aca="false">IF(I554&lt;=H554,1,0)</f>
        <v>0</v>
      </c>
      <c r="N554" s="1" t="n">
        <f aca="false">MAX(I554-H554,0)</f>
        <v>1</v>
      </c>
    </row>
    <row r="555" customFormat="false" ht="15" hidden="false" customHeight="false" outlineLevel="0" collapsed="false">
      <c r="A555" s="1" t="s">
        <v>660</v>
      </c>
      <c r="B555" s="1" t="s">
        <v>606</v>
      </c>
      <c r="C555" s="1" t="s">
        <v>92</v>
      </c>
      <c r="D555" s="1" t="s">
        <v>88</v>
      </c>
      <c r="E555" s="1" t="s">
        <v>89</v>
      </c>
      <c r="F555" s="1" t="s">
        <v>90</v>
      </c>
      <c r="G555" s="1" t="n">
        <v>20.7</v>
      </c>
      <c r="H555" s="1" t="n">
        <v>3</v>
      </c>
      <c r="I555" s="1" t="n">
        <v>3</v>
      </c>
      <c r="K555" s="17" t="n">
        <v>641.51</v>
      </c>
      <c r="L555" s="1" t="n">
        <v>5</v>
      </c>
      <c r="M555" s="18" t="n">
        <f aca="false">IF(I555&lt;=H555,1,0)</f>
        <v>1</v>
      </c>
      <c r="N555" s="1" t="n">
        <f aca="false">MAX(I555-H555,0)</f>
        <v>0</v>
      </c>
    </row>
    <row r="556" customFormat="false" ht="15" hidden="false" customHeight="false" outlineLevel="0" collapsed="false">
      <c r="A556" s="1" t="s">
        <v>661</v>
      </c>
      <c r="B556" s="1" t="s">
        <v>606</v>
      </c>
      <c r="C556" s="1" t="s">
        <v>92</v>
      </c>
      <c r="D556" s="1" t="s">
        <v>110</v>
      </c>
      <c r="E556" s="1" t="s">
        <v>97</v>
      </c>
      <c r="F556" s="1" t="s">
        <v>90</v>
      </c>
      <c r="G556" s="1" t="n">
        <v>8</v>
      </c>
      <c r="H556" s="1" t="n">
        <v>2</v>
      </c>
      <c r="I556" s="1" t="n">
        <v>2</v>
      </c>
      <c r="K556" s="17" t="n">
        <v>864.47</v>
      </c>
      <c r="L556" s="1" t="n">
        <v>4</v>
      </c>
      <c r="M556" s="18" t="n">
        <f aca="false">IF(I556&lt;=H556,1,0)</f>
        <v>1</v>
      </c>
      <c r="N556" s="1" t="n">
        <f aca="false">MAX(I556-H556,0)</f>
        <v>0</v>
      </c>
    </row>
    <row r="557" customFormat="false" ht="15" hidden="false" customHeight="false" outlineLevel="0" collapsed="false">
      <c r="A557" s="1" t="s">
        <v>662</v>
      </c>
      <c r="B557" s="1" t="s">
        <v>606</v>
      </c>
      <c r="C557" s="1" t="s">
        <v>105</v>
      </c>
      <c r="D557" s="1" t="s">
        <v>88</v>
      </c>
      <c r="E557" s="1" t="s">
        <v>89</v>
      </c>
      <c r="F557" s="1" t="s">
        <v>90</v>
      </c>
      <c r="G557" s="1" t="n">
        <v>14</v>
      </c>
      <c r="H557" s="1" t="n">
        <v>3</v>
      </c>
      <c r="I557" s="1" t="n">
        <v>3</v>
      </c>
      <c r="K557" s="17" t="n">
        <v>607.66</v>
      </c>
      <c r="L557" s="1" t="n">
        <v>5</v>
      </c>
      <c r="M557" s="18" t="n">
        <f aca="false">IF(I557&lt;=H557,1,0)</f>
        <v>1</v>
      </c>
      <c r="N557" s="1" t="n">
        <f aca="false">MAX(I557-H557,0)</f>
        <v>0</v>
      </c>
    </row>
    <row r="558" customFormat="false" ht="15" hidden="false" customHeight="false" outlineLevel="0" collapsed="false">
      <c r="A558" s="1" t="s">
        <v>663</v>
      </c>
      <c r="B558" s="1" t="s">
        <v>606</v>
      </c>
      <c r="C558" s="1" t="s">
        <v>105</v>
      </c>
      <c r="D558" s="1" t="s">
        <v>110</v>
      </c>
      <c r="E558" s="1" t="s">
        <v>97</v>
      </c>
      <c r="F558" s="1" t="s">
        <v>90</v>
      </c>
      <c r="G558" s="1" t="n">
        <v>6.6</v>
      </c>
      <c r="H558" s="1" t="n">
        <v>2</v>
      </c>
      <c r="I558" s="1" t="n">
        <v>2</v>
      </c>
      <c r="K558" s="17" t="n">
        <v>712.38</v>
      </c>
      <c r="L558" s="1" t="n">
        <v>4</v>
      </c>
      <c r="M558" s="18" t="n">
        <f aca="false">IF(I558&lt;=H558,1,0)</f>
        <v>1</v>
      </c>
      <c r="N558" s="1" t="n">
        <f aca="false">MAX(I558-H558,0)</f>
        <v>0</v>
      </c>
    </row>
    <row r="559" customFormat="false" ht="15" hidden="false" customHeight="false" outlineLevel="0" collapsed="false">
      <c r="A559" s="1" t="s">
        <v>664</v>
      </c>
      <c r="B559" s="1" t="s">
        <v>606</v>
      </c>
      <c r="C559" s="1" t="s">
        <v>95</v>
      </c>
      <c r="D559" s="1" t="s">
        <v>88</v>
      </c>
      <c r="E559" s="1" t="s">
        <v>89</v>
      </c>
      <c r="F559" s="1" t="s">
        <v>90</v>
      </c>
      <c r="G559" s="1" t="n">
        <v>13.2</v>
      </c>
      <c r="H559" s="1" t="n">
        <v>3</v>
      </c>
      <c r="I559" s="1" t="n">
        <v>3</v>
      </c>
      <c r="K559" s="17" t="n">
        <v>263.41</v>
      </c>
      <c r="L559" s="1" t="n">
        <v>4</v>
      </c>
      <c r="M559" s="18" t="n">
        <f aca="false">IF(I559&lt;=H559,1,0)</f>
        <v>1</v>
      </c>
      <c r="N559" s="1" t="n">
        <f aca="false">MAX(I559-H559,0)</f>
        <v>0</v>
      </c>
    </row>
    <row r="560" customFormat="false" ht="15" hidden="false" customHeight="false" outlineLevel="0" collapsed="false">
      <c r="A560" s="1" t="s">
        <v>665</v>
      </c>
      <c r="B560" s="1" t="s">
        <v>606</v>
      </c>
      <c r="C560" s="1" t="s">
        <v>92</v>
      </c>
      <c r="D560" s="1" t="s">
        <v>88</v>
      </c>
      <c r="E560" s="1" t="s">
        <v>89</v>
      </c>
      <c r="F560" s="1" t="s">
        <v>90</v>
      </c>
      <c r="G560" s="1" t="n">
        <v>15.3</v>
      </c>
      <c r="H560" s="1" t="n">
        <v>3</v>
      </c>
      <c r="I560" s="1" t="n">
        <v>3</v>
      </c>
      <c r="K560" s="17" t="n">
        <v>278.85</v>
      </c>
      <c r="L560" s="1" t="n">
        <v>4</v>
      </c>
      <c r="M560" s="18" t="n">
        <f aca="false">IF(I560&lt;=H560,1,0)</f>
        <v>1</v>
      </c>
      <c r="N560" s="1" t="n">
        <f aca="false">MAX(I560-H560,0)</f>
        <v>0</v>
      </c>
    </row>
    <row r="561" customFormat="false" ht="15" hidden="false" customHeight="false" outlineLevel="0" collapsed="false">
      <c r="A561" s="1" t="s">
        <v>666</v>
      </c>
      <c r="B561" s="1" t="s">
        <v>606</v>
      </c>
      <c r="C561" s="1" t="s">
        <v>100</v>
      </c>
      <c r="D561" s="1" t="s">
        <v>93</v>
      </c>
      <c r="E561" s="1" t="s">
        <v>103</v>
      </c>
      <c r="F561" s="1" t="s">
        <v>90</v>
      </c>
      <c r="G561" s="1" t="n">
        <v>7.5</v>
      </c>
      <c r="H561" s="1" t="n">
        <v>2</v>
      </c>
      <c r="I561" s="1" t="n">
        <v>2</v>
      </c>
      <c r="K561" s="17" t="n">
        <v>380.84</v>
      </c>
      <c r="L561" s="1" t="n">
        <v>4</v>
      </c>
      <c r="M561" s="18" t="n">
        <f aca="false">IF(I561&lt;=H561,1,0)</f>
        <v>1</v>
      </c>
      <c r="N561" s="1" t="n">
        <f aca="false">MAX(I561-H561,0)</f>
        <v>0</v>
      </c>
    </row>
    <row r="562" customFormat="false" ht="15" hidden="false" customHeight="false" outlineLevel="0" collapsed="false">
      <c r="A562" s="1" t="s">
        <v>667</v>
      </c>
      <c r="B562" s="1" t="s">
        <v>606</v>
      </c>
      <c r="C562" s="1" t="s">
        <v>92</v>
      </c>
      <c r="D562" s="1" t="s">
        <v>96</v>
      </c>
      <c r="E562" s="1" t="s">
        <v>89</v>
      </c>
      <c r="F562" s="1" t="s">
        <v>90</v>
      </c>
      <c r="G562" s="1" t="n">
        <v>21.7</v>
      </c>
      <c r="H562" s="1" t="n">
        <v>5</v>
      </c>
      <c r="I562" s="1" t="n">
        <v>4</v>
      </c>
      <c r="K562" s="17" t="n">
        <v>540.01</v>
      </c>
      <c r="L562" s="1" t="n">
        <v>5</v>
      </c>
      <c r="M562" s="18" t="n">
        <f aca="false">IF(I562&lt;=H562,1,0)</f>
        <v>1</v>
      </c>
      <c r="N562" s="1" t="n">
        <f aca="false">MAX(I562-H562,0)</f>
        <v>0</v>
      </c>
    </row>
    <row r="563" customFormat="false" ht="15" hidden="false" customHeight="false" outlineLevel="0" collapsed="false">
      <c r="A563" s="1" t="s">
        <v>668</v>
      </c>
      <c r="B563" s="1" t="s">
        <v>606</v>
      </c>
      <c r="C563" s="1" t="s">
        <v>92</v>
      </c>
      <c r="D563" s="1" t="s">
        <v>88</v>
      </c>
      <c r="E563" s="1" t="s">
        <v>89</v>
      </c>
      <c r="F563" s="1" t="s">
        <v>90</v>
      </c>
      <c r="G563" s="1" t="n">
        <v>11.2</v>
      </c>
      <c r="H563" s="1" t="n">
        <v>3</v>
      </c>
      <c r="I563" s="1" t="n">
        <v>3</v>
      </c>
      <c r="K563" s="17" t="n">
        <v>953.08</v>
      </c>
      <c r="L563" s="1" t="n">
        <v>4</v>
      </c>
      <c r="M563" s="18" t="n">
        <f aca="false">IF(I563&lt;=H563,1,0)</f>
        <v>1</v>
      </c>
      <c r="N563" s="1" t="n">
        <f aca="false">MAX(I563-H563,0)</f>
        <v>0</v>
      </c>
    </row>
    <row r="564" customFormat="false" ht="15" hidden="false" customHeight="false" outlineLevel="0" collapsed="false">
      <c r="A564" s="1" t="s">
        <v>669</v>
      </c>
      <c r="B564" s="1" t="s">
        <v>606</v>
      </c>
      <c r="C564" s="1" t="s">
        <v>95</v>
      </c>
      <c r="D564" s="1" t="s">
        <v>88</v>
      </c>
      <c r="E564" s="1" t="s">
        <v>89</v>
      </c>
      <c r="F564" s="1" t="s">
        <v>90</v>
      </c>
      <c r="G564" s="1" t="n">
        <v>21</v>
      </c>
      <c r="H564" s="1" t="n">
        <v>3</v>
      </c>
      <c r="I564" s="1" t="n">
        <v>3</v>
      </c>
      <c r="K564" s="17" t="n">
        <v>333.15</v>
      </c>
      <c r="L564" s="1" t="n">
        <v>4</v>
      </c>
      <c r="M564" s="18" t="n">
        <f aca="false">IF(I564&lt;=H564,1,0)</f>
        <v>1</v>
      </c>
      <c r="N564" s="1" t="n">
        <f aca="false">MAX(I564-H564,0)</f>
        <v>0</v>
      </c>
    </row>
    <row r="565" customFormat="false" ht="15" hidden="false" customHeight="false" outlineLevel="0" collapsed="false">
      <c r="A565" s="1" t="s">
        <v>670</v>
      </c>
      <c r="B565" s="1" t="s">
        <v>606</v>
      </c>
      <c r="C565" s="1" t="s">
        <v>92</v>
      </c>
      <c r="D565" s="1" t="s">
        <v>93</v>
      </c>
      <c r="E565" s="1" t="s">
        <v>89</v>
      </c>
      <c r="F565" s="1" t="s">
        <v>90</v>
      </c>
      <c r="G565" s="1" t="n">
        <v>18.5</v>
      </c>
      <c r="H565" s="1" t="n">
        <v>2</v>
      </c>
      <c r="I565" s="1" t="n">
        <v>2</v>
      </c>
      <c r="K565" s="17" t="n">
        <v>301.46</v>
      </c>
      <c r="L565" s="1" t="n">
        <v>5</v>
      </c>
      <c r="M565" s="18" t="n">
        <f aca="false">IF(I565&lt;=H565,1,0)</f>
        <v>1</v>
      </c>
      <c r="N565" s="1" t="n">
        <f aca="false">MAX(I565-H565,0)</f>
        <v>0</v>
      </c>
    </row>
    <row r="566" customFormat="false" ht="15" hidden="false" customHeight="false" outlineLevel="0" collapsed="false">
      <c r="A566" s="1" t="s">
        <v>671</v>
      </c>
      <c r="B566" s="1" t="s">
        <v>606</v>
      </c>
      <c r="C566" s="1" t="s">
        <v>92</v>
      </c>
      <c r="D566" s="1" t="s">
        <v>88</v>
      </c>
      <c r="E566" s="1" t="s">
        <v>103</v>
      </c>
      <c r="F566" s="1" t="s">
        <v>90</v>
      </c>
      <c r="G566" s="1" t="n">
        <v>12.1</v>
      </c>
      <c r="H566" s="1" t="n">
        <v>3</v>
      </c>
      <c r="I566" s="1" t="n">
        <v>3</v>
      </c>
      <c r="K566" s="17" t="n">
        <v>523.05</v>
      </c>
      <c r="L566" s="1" t="n">
        <v>4</v>
      </c>
      <c r="M566" s="18" t="n">
        <f aca="false">IF(I566&lt;=H566,1,0)</f>
        <v>1</v>
      </c>
      <c r="N566" s="1" t="n">
        <f aca="false">MAX(I566-H566,0)</f>
        <v>0</v>
      </c>
    </row>
    <row r="567" customFormat="false" ht="15" hidden="false" customHeight="false" outlineLevel="0" collapsed="false">
      <c r="A567" s="1" t="s">
        <v>672</v>
      </c>
      <c r="B567" s="1" t="s">
        <v>606</v>
      </c>
      <c r="C567" s="1" t="s">
        <v>87</v>
      </c>
      <c r="D567" s="1" t="s">
        <v>88</v>
      </c>
      <c r="E567" s="1" t="s">
        <v>89</v>
      </c>
      <c r="F567" s="1" t="s">
        <v>90</v>
      </c>
      <c r="G567" s="1" t="n">
        <v>15.9</v>
      </c>
      <c r="H567" s="1" t="n">
        <v>3</v>
      </c>
      <c r="I567" s="1" t="n">
        <v>3</v>
      </c>
      <c r="K567" s="17" t="n">
        <v>398.78</v>
      </c>
      <c r="L567" s="1" t="n">
        <v>4</v>
      </c>
      <c r="M567" s="18" t="n">
        <f aca="false">IF(I567&lt;=H567,1,0)</f>
        <v>1</v>
      </c>
      <c r="N567" s="1" t="n">
        <f aca="false">MAX(I567-H567,0)</f>
        <v>0</v>
      </c>
    </row>
    <row r="568" customFormat="false" ht="15" hidden="false" customHeight="false" outlineLevel="0" collapsed="false">
      <c r="A568" s="1" t="s">
        <v>673</v>
      </c>
      <c r="B568" s="1" t="s">
        <v>606</v>
      </c>
      <c r="C568" s="1" t="s">
        <v>105</v>
      </c>
      <c r="D568" s="1" t="s">
        <v>93</v>
      </c>
      <c r="E568" s="1" t="s">
        <v>97</v>
      </c>
      <c r="F568" s="1" t="s">
        <v>90</v>
      </c>
      <c r="G568" s="1" t="n">
        <v>11.7</v>
      </c>
      <c r="H568" s="1" t="n">
        <v>2</v>
      </c>
      <c r="I568" s="1" t="n">
        <v>2</v>
      </c>
      <c r="K568" s="17" t="n">
        <v>722.6</v>
      </c>
      <c r="L568" s="1" t="n">
        <v>5</v>
      </c>
      <c r="M568" s="18" t="n">
        <f aca="false">IF(I568&lt;=H568,1,0)</f>
        <v>1</v>
      </c>
      <c r="N568" s="1" t="n">
        <f aca="false">MAX(I568-H568,0)</f>
        <v>0</v>
      </c>
    </row>
    <row r="569" customFormat="false" ht="15" hidden="false" customHeight="false" outlineLevel="0" collapsed="false">
      <c r="A569" s="1" t="s">
        <v>674</v>
      </c>
      <c r="B569" s="1" t="s">
        <v>606</v>
      </c>
      <c r="C569" s="1" t="s">
        <v>92</v>
      </c>
      <c r="D569" s="1" t="s">
        <v>88</v>
      </c>
      <c r="E569" s="1" t="s">
        <v>101</v>
      </c>
      <c r="F569" s="1" t="s">
        <v>90</v>
      </c>
      <c r="G569" s="1" t="n">
        <v>15</v>
      </c>
      <c r="H569" s="1" t="n">
        <v>3</v>
      </c>
      <c r="I569" s="1" t="n">
        <v>3</v>
      </c>
      <c r="K569" s="17" t="n">
        <v>384.99</v>
      </c>
      <c r="L569" s="1" t="n">
        <v>3</v>
      </c>
      <c r="M569" s="18" t="n">
        <f aca="false">IF(I569&lt;=H569,1,0)</f>
        <v>1</v>
      </c>
      <c r="N569" s="1" t="n">
        <f aca="false">MAX(I569-H569,0)</f>
        <v>0</v>
      </c>
    </row>
    <row r="570" customFormat="false" ht="15" hidden="false" customHeight="false" outlineLevel="0" collapsed="false">
      <c r="A570" s="1" t="s">
        <v>675</v>
      </c>
      <c r="B570" s="1" t="s">
        <v>606</v>
      </c>
      <c r="C570" s="1" t="s">
        <v>95</v>
      </c>
      <c r="D570" s="1" t="s">
        <v>110</v>
      </c>
      <c r="E570" s="1" t="s">
        <v>89</v>
      </c>
      <c r="F570" s="1" t="s">
        <v>116</v>
      </c>
      <c r="G570" s="1" t="n">
        <v>0</v>
      </c>
      <c r="H570" s="1" t="n">
        <v>1</v>
      </c>
      <c r="I570" s="1" t="n">
        <v>1</v>
      </c>
      <c r="K570" s="17" t="n">
        <v>602.99</v>
      </c>
      <c r="L570" s="1" t="n">
        <v>4</v>
      </c>
      <c r="M570" s="18" t="n">
        <f aca="false">IF(I570&lt;=H570,1,0)</f>
        <v>1</v>
      </c>
      <c r="N570" s="1" t="n">
        <f aca="false">MAX(I570-H570,0)</f>
        <v>0</v>
      </c>
    </row>
    <row r="571" customFormat="false" ht="15" hidden="false" customHeight="false" outlineLevel="0" collapsed="false">
      <c r="A571" s="1" t="s">
        <v>676</v>
      </c>
      <c r="B571" s="1" t="s">
        <v>606</v>
      </c>
      <c r="C571" s="1" t="s">
        <v>92</v>
      </c>
      <c r="D571" s="1" t="s">
        <v>88</v>
      </c>
      <c r="E571" s="1" t="s">
        <v>97</v>
      </c>
      <c r="F571" s="1" t="s">
        <v>90</v>
      </c>
      <c r="G571" s="1" t="n">
        <v>21.1</v>
      </c>
      <c r="H571" s="1" t="n">
        <v>3</v>
      </c>
      <c r="I571" s="1" t="n">
        <v>3</v>
      </c>
      <c r="K571" s="17" t="n">
        <v>253.64</v>
      </c>
      <c r="L571" s="1" t="n">
        <v>5</v>
      </c>
      <c r="M571" s="18" t="n">
        <f aca="false">IF(I571&lt;=H571,1,0)</f>
        <v>1</v>
      </c>
      <c r="N571" s="1" t="n">
        <f aca="false">MAX(I571-H571,0)</f>
        <v>0</v>
      </c>
    </row>
    <row r="572" customFormat="false" ht="15" hidden="false" customHeight="false" outlineLevel="0" collapsed="false">
      <c r="A572" s="1" t="s">
        <v>677</v>
      </c>
      <c r="B572" s="1" t="s">
        <v>606</v>
      </c>
      <c r="C572" s="1" t="s">
        <v>100</v>
      </c>
      <c r="D572" s="1" t="s">
        <v>88</v>
      </c>
      <c r="E572" s="1" t="s">
        <v>89</v>
      </c>
      <c r="F572" s="1" t="s">
        <v>90</v>
      </c>
      <c r="G572" s="1" t="n">
        <v>18.8</v>
      </c>
      <c r="H572" s="1" t="n">
        <v>3</v>
      </c>
      <c r="I572" s="1" t="n">
        <v>3</v>
      </c>
      <c r="K572" s="17" t="n">
        <v>341.8</v>
      </c>
      <c r="L572" s="1" t="n">
        <v>5</v>
      </c>
      <c r="M572" s="18" t="n">
        <f aca="false">IF(I572&lt;=H572,1,0)</f>
        <v>1</v>
      </c>
      <c r="N572" s="1" t="n">
        <f aca="false">MAX(I572-H572,0)</f>
        <v>0</v>
      </c>
    </row>
    <row r="573" customFormat="false" ht="15" hidden="false" customHeight="false" outlineLevel="0" collapsed="false">
      <c r="A573" s="1" t="s">
        <v>678</v>
      </c>
      <c r="B573" s="1" t="s">
        <v>606</v>
      </c>
      <c r="C573" s="1" t="s">
        <v>92</v>
      </c>
      <c r="D573" s="1" t="s">
        <v>96</v>
      </c>
      <c r="E573" s="1" t="s">
        <v>101</v>
      </c>
      <c r="F573" s="1" t="s">
        <v>90</v>
      </c>
      <c r="G573" s="1" t="n">
        <v>16.9</v>
      </c>
      <c r="H573" s="1" t="n">
        <v>5</v>
      </c>
      <c r="I573" s="1" t="n">
        <v>5</v>
      </c>
      <c r="K573" s="17" t="n">
        <v>316.05</v>
      </c>
      <c r="L573" s="1" t="n">
        <v>5</v>
      </c>
      <c r="M573" s="18" t="n">
        <f aca="false">IF(I573&lt;=H573,1,0)</f>
        <v>1</v>
      </c>
      <c r="N573" s="1" t="n">
        <f aca="false">MAX(I573-H573,0)</f>
        <v>0</v>
      </c>
    </row>
    <row r="574" customFormat="false" ht="15" hidden="false" customHeight="false" outlineLevel="0" collapsed="false">
      <c r="A574" s="1" t="s">
        <v>679</v>
      </c>
      <c r="B574" s="1" t="s">
        <v>606</v>
      </c>
      <c r="C574" s="1" t="s">
        <v>95</v>
      </c>
      <c r="D574" s="1" t="s">
        <v>93</v>
      </c>
      <c r="E574" s="1" t="s">
        <v>97</v>
      </c>
      <c r="F574" s="1" t="s">
        <v>90</v>
      </c>
      <c r="G574" s="1" t="n">
        <v>9.4</v>
      </c>
      <c r="H574" s="1" t="n">
        <v>2</v>
      </c>
      <c r="I574" s="1" t="n">
        <v>1</v>
      </c>
      <c r="K574" s="17" t="n">
        <v>470.98</v>
      </c>
      <c r="L574" s="1" t="n">
        <v>4</v>
      </c>
      <c r="M574" s="18" t="n">
        <f aca="false">IF(I574&lt;=H574,1,0)</f>
        <v>1</v>
      </c>
      <c r="N574" s="1" t="n">
        <f aca="false">MAX(I574-H574,0)</f>
        <v>0</v>
      </c>
    </row>
    <row r="575" customFormat="false" ht="15" hidden="false" customHeight="false" outlineLevel="0" collapsed="false">
      <c r="A575" s="1" t="s">
        <v>680</v>
      </c>
      <c r="B575" s="1" t="s">
        <v>606</v>
      </c>
      <c r="C575" s="1" t="s">
        <v>92</v>
      </c>
      <c r="D575" s="1" t="s">
        <v>88</v>
      </c>
      <c r="E575" s="1" t="s">
        <v>101</v>
      </c>
      <c r="F575" s="1" t="s">
        <v>90</v>
      </c>
      <c r="G575" s="1" t="n">
        <v>6.5</v>
      </c>
      <c r="H575" s="1" t="n">
        <v>3</v>
      </c>
      <c r="I575" s="1" t="n">
        <v>3</v>
      </c>
      <c r="K575" s="17" t="n">
        <v>615.74</v>
      </c>
      <c r="L575" s="1" t="n">
        <v>4</v>
      </c>
      <c r="M575" s="18" t="n">
        <f aca="false">IF(I575&lt;=H575,1,0)</f>
        <v>1</v>
      </c>
      <c r="N575" s="1" t="n">
        <f aca="false">MAX(I575-H575,0)</f>
        <v>0</v>
      </c>
    </row>
    <row r="576" customFormat="false" ht="15" hidden="false" customHeight="false" outlineLevel="0" collapsed="false">
      <c r="A576" s="1" t="s">
        <v>681</v>
      </c>
      <c r="B576" s="1" t="s">
        <v>606</v>
      </c>
      <c r="C576" s="1" t="s">
        <v>105</v>
      </c>
      <c r="D576" s="1" t="s">
        <v>88</v>
      </c>
      <c r="E576" s="1" t="s">
        <v>89</v>
      </c>
      <c r="F576" s="1" t="s">
        <v>90</v>
      </c>
      <c r="G576" s="1" t="n">
        <v>14.5</v>
      </c>
      <c r="H576" s="1" t="n">
        <v>3</v>
      </c>
      <c r="I576" s="1" t="n">
        <v>3</v>
      </c>
      <c r="K576" s="17" t="n">
        <v>336.87</v>
      </c>
      <c r="L576" s="1" t="n">
        <v>4</v>
      </c>
      <c r="M576" s="18" t="n">
        <f aca="false">IF(I576&lt;=H576,1,0)</f>
        <v>1</v>
      </c>
      <c r="N576" s="1" t="n">
        <f aca="false">MAX(I576-H576,0)</f>
        <v>0</v>
      </c>
    </row>
    <row r="577" customFormat="false" ht="15" hidden="false" customHeight="false" outlineLevel="0" collapsed="false">
      <c r="A577" s="1" t="s">
        <v>682</v>
      </c>
      <c r="B577" s="1" t="s">
        <v>606</v>
      </c>
      <c r="C577" s="1" t="s">
        <v>92</v>
      </c>
      <c r="D577" s="1" t="s">
        <v>110</v>
      </c>
      <c r="E577" s="1" t="s">
        <v>89</v>
      </c>
      <c r="F577" s="1" t="s">
        <v>90</v>
      </c>
      <c r="G577" s="1" t="n">
        <v>23</v>
      </c>
      <c r="H577" s="1" t="n">
        <v>2</v>
      </c>
      <c r="I577" s="1" t="n">
        <v>2</v>
      </c>
      <c r="K577" s="17" t="n">
        <v>882.63</v>
      </c>
      <c r="L577" s="1" t="n">
        <v>4</v>
      </c>
      <c r="M577" s="18" t="n">
        <f aca="false">IF(I577&lt;=H577,1,0)</f>
        <v>1</v>
      </c>
      <c r="N577" s="1" t="n">
        <f aca="false">MAX(I577-H577,0)</f>
        <v>0</v>
      </c>
    </row>
    <row r="578" customFormat="false" ht="15" hidden="false" customHeight="false" outlineLevel="0" collapsed="false">
      <c r="A578" s="1" t="s">
        <v>683</v>
      </c>
      <c r="B578" s="1" t="s">
        <v>606</v>
      </c>
      <c r="C578" s="1" t="s">
        <v>92</v>
      </c>
      <c r="D578" s="1" t="s">
        <v>88</v>
      </c>
      <c r="E578" s="1" t="s">
        <v>101</v>
      </c>
      <c r="F578" s="1" t="s">
        <v>90</v>
      </c>
      <c r="G578" s="1" t="n">
        <v>6.5</v>
      </c>
      <c r="H578" s="1" t="n">
        <v>3</v>
      </c>
      <c r="I578" s="1" t="n">
        <v>3</v>
      </c>
      <c r="K578" s="17" t="n">
        <v>227.86</v>
      </c>
      <c r="L578" s="1" t="n">
        <v>4</v>
      </c>
      <c r="M578" s="18" t="n">
        <f aca="false">IF(I578&lt;=H578,1,0)</f>
        <v>1</v>
      </c>
      <c r="N578" s="1" t="n">
        <f aca="false">MAX(I578-H578,0)</f>
        <v>0</v>
      </c>
    </row>
    <row r="579" customFormat="false" ht="15" hidden="false" customHeight="false" outlineLevel="0" collapsed="false">
      <c r="A579" s="1" t="s">
        <v>684</v>
      </c>
      <c r="B579" s="1" t="s">
        <v>606</v>
      </c>
      <c r="C579" s="1" t="s">
        <v>105</v>
      </c>
      <c r="D579" s="1" t="s">
        <v>88</v>
      </c>
      <c r="E579" s="1" t="s">
        <v>89</v>
      </c>
      <c r="F579" s="1" t="s">
        <v>90</v>
      </c>
      <c r="G579" s="1" t="n">
        <v>19.6</v>
      </c>
      <c r="H579" s="1" t="n">
        <v>3</v>
      </c>
      <c r="I579" s="1" t="n">
        <v>3</v>
      </c>
      <c r="K579" s="17" t="n">
        <v>522.51</v>
      </c>
      <c r="L579" s="1" t="n">
        <v>4</v>
      </c>
      <c r="M579" s="18" t="n">
        <f aca="false">IF(I579&lt;=H579,1,0)</f>
        <v>1</v>
      </c>
      <c r="N579" s="1" t="n">
        <f aca="false">MAX(I579-H579,0)</f>
        <v>0</v>
      </c>
    </row>
    <row r="580" customFormat="false" ht="15" hidden="false" customHeight="false" outlineLevel="0" collapsed="false">
      <c r="A580" s="1" t="s">
        <v>685</v>
      </c>
      <c r="B580" s="1" t="s">
        <v>606</v>
      </c>
      <c r="C580" s="1" t="s">
        <v>92</v>
      </c>
      <c r="D580" s="1" t="s">
        <v>88</v>
      </c>
      <c r="E580" s="1" t="s">
        <v>97</v>
      </c>
      <c r="F580" s="1" t="s">
        <v>90</v>
      </c>
      <c r="G580" s="1" t="n">
        <v>11.7</v>
      </c>
      <c r="H580" s="1" t="n">
        <v>3</v>
      </c>
      <c r="I580" s="1" t="n">
        <v>3</v>
      </c>
      <c r="K580" s="17" t="n">
        <v>479.71</v>
      </c>
      <c r="L580" s="1" t="n">
        <v>5</v>
      </c>
      <c r="M580" s="18" t="n">
        <f aca="false">IF(I580&lt;=H580,1,0)</f>
        <v>1</v>
      </c>
      <c r="N580" s="1" t="n">
        <f aca="false">MAX(I580-H580,0)</f>
        <v>0</v>
      </c>
    </row>
    <row r="581" customFormat="false" ht="15" hidden="false" customHeight="false" outlineLevel="0" collapsed="false">
      <c r="A581" s="1" t="s">
        <v>686</v>
      </c>
      <c r="B581" s="1" t="s">
        <v>606</v>
      </c>
      <c r="C581" s="1" t="s">
        <v>92</v>
      </c>
      <c r="D581" s="1" t="s">
        <v>88</v>
      </c>
      <c r="E581" s="1" t="s">
        <v>103</v>
      </c>
      <c r="F581" s="1" t="s">
        <v>90</v>
      </c>
      <c r="G581" s="1" t="n">
        <v>12.1</v>
      </c>
      <c r="H581" s="1" t="n">
        <v>3</v>
      </c>
      <c r="I581" s="1" t="n">
        <v>3</v>
      </c>
      <c r="K581" s="17" t="n">
        <v>925.78</v>
      </c>
      <c r="L581" s="1" t="n">
        <v>5</v>
      </c>
      <c r="M581" s="18" t="n">
        <f aca="false">IF(I581&lt;=H581,1,0)</f>
        <v>1</v>
      </c>
      <c r="N581" s="1" t="n">
        <f aca="false">MAX(I581-H581,0)</f>
        <v>0</v>
      </c>
    </row>
    <row r="582" customFormat="false" ht="15" hidden="false" customHeight="false" outlineLevel="0" collapsed="false">
      <c r="A582" s="1" t="s">
        <v>687</v>
      </c>
      <c r="B582" s="1" t="s">
        <v>606</v>
      </c>
      <c r="C582" s="1" t="s">
        <v>92</v>
      </c>
      <c r="D582" s="1" t="s">
        <v>88</v>
      </c>
      <c r="E582" s="1" t="s">
        <v>101</v>
      </c>
      <c r="F582" s="1" t="s">
        <v>90</v>
      </c>
      <c r="G582" s="1" t="n">
        <v>10.8</v>
      </c>
      <c r="H582" s="1" t="n">
        <v>3</v>
      </c>
      <c r="I582" s="1" t="n">
        <v>3</v>
      </c>
      <c r="K582" s="17" t="n">
        <v>192.63</v>
      </c>
      <c r="L582" s="1" t="n">
        <v>5</v>
      </c>
      <c r="M582" s="18" t="n">
        <f aca="false">IF(I582&lt;=H582,1,0)</f>
        <v>1</v>
      </c>
      <c r="N582" s="1" t="n">
        <f aca="false">MAX(I582-H582,0)</f>
        <v>0</v>
      </c>
    </row>
    <row r="583" customFormat="false" ht="15" hidden="false" customHeight="false" outlineLevel="0" collapsed="false">
      <c r="A583" s="1" t="s">
        <v>688</v>
      </c>
      <c r="B583" s="1" t="s">
        <v>606</v>
      </c>
      <c r="C583" s="1" t="s">
        <v>92</v>
      </c>
      <c r="D583" s="1" t="s">
        <v>88</v>
      </c>
      <c r="E583" s="1" t="s">
        <v>89</v>
      </c>
      <c r="F583" s="1" t="s">
        <v>116</v>
      </c>
      <c r="G583" s="1" t="n">
        <v>0</v>
      </c>
      <c r="H583" s="1" t="n">
        <v>3</v>
      </c>
      <c r="I583" s="1" t="n">
        <v>3</v>
      </c>
      <c r="K583" s="17" t="n">
        <v>269.35</v>
      </c>
      <c r="L583" s="1" t="n">
        <v>5</v>
      </c>
      <c r="M583" s="18" t="n">
        <f aca="false">IF(I583&lt;=H583,1,0)</f>
        <v>1</v>
      </c>
      <c r="N583" s="1" t="n">
        <f aca="false">MAX(I583-H583,0)</f>
        <v>0</v>
      </c>
    </row>
    <row r="584" customFormat="false" ht="15" hidden="false" customHeight="false" outlineLevel="0" collapsed="false">
      <c r="A584" s="1" t="s">
        <v>689</v>
      </c>
      <c r="B584" s="1" t="s">
        <v>606</v>
      </c>
      <c r="C584" s="1" t="s">
        <v>92</v>
      </c>
      <c r="D584" s="1" t="s">
        <v>88</v>
      </c>
      <c r="E584" s="1" t="s">
        <v>89</v>
      </c>
      <c r="F584" s="1" t="s">
        <v>90</v>
      </c>
      <c r="G584" s="1" t="n">
        <v>24.1</v>
      </c>
      <c r="H584" s="1" t="n">
        <v>3</v>
      </c>
      <c r="I584" s="1" t="n">
        <v>4</v>
      </c>
      <c r="J584" s="1" t="s">
        <v>125</v>
      </c>
      <c r="K584" s="17" t="n">
        <v>445.11</v>
      </c>
      <c r="L584" s="1" t="n">
        <v>3</v>
      </c>
      <c r="M584" s="18" t="n">
        <f aca="false">IF(I584&lt;=H584,1,0)</f>
        <v>0</v>
      </c>
      <c r="N584" s="1" t="n">
        <f aca="false">MAX(I584-H584,0)</f>
        <v>1</v>
      </c>
    </row>
    <row r="585" customFormat="false" ht="15" hidden="false" customHeight="false" outlineLevel="0" collapsed="false">
      <c r="A585" s="1" t="s">
        <v>690</v>
      </c>
      <c r="B585" s="1" t="s">
        <v>606</v>
      </c>
      <c r="C585" s="1" t="s">
        <v>92</v>
      </c>
      <c r="D585" s="1" t="s">
        <v>110</v>
      </c>
      <c r="E585" s="1" t="s">
        <v>89</v>
      </c>
      <c r="F585" s="1" t="s">
        <v>90</v>
      </c>
      <c r="G585" s="1" t="n">
        <v>17.6</v>
      </c>
      <c r="H585" s="1" t="n">
        <v>2</v>
      </c>
      <c r="I585" s="1" t="n">
        <v>2</v>
      </c>
      <c r="K585" s="17" t="n">
        <v>883.08</v>
      </c>
      <c r="L585" s="1" t="n">
        <v>5</v>
      </c>
      <c r="M585" s="18" t="n">
        <f aca="false">IF(I585&lt;=H585,1,0)</f>
        <v>1</v>
      </c>
      <c r="N585" s="1" t="n">
        <f aca="false">MAX(I585-H585,0)</f>
        <v>0</v>
      </c>
    </row>
    <row r="586" customFormat="false" ht="15" hidden="false" customHeight="false" outlineLevel="0" collapsed="false">
      <c r="A586" s="1" t="s">
        <v>691</v>
      </c>
      <c r="B586" s="1" t="s">
        <v>606</v>
      </c>
      <c r="C586" s="1" t="s">
        <v>92</v>
      </c>
      <c r="D586" s="1" t="s">
        <v>96</v>
      </c>
      <c r="E586" s="1" t="s">
        <v>89</v>
      </c>
      <c r="F586" s="1" t="s">
        <v>90</v>
      </c>
      <c r="G586" s="1" t="n">
        <v>22</v>
      </c>
      <c r="H586" s="1" t="n">
        <v>5</v>
      </c>
      <c r="I586" s="1" t="n">
        <v>5</v>
      </c>
      <c r="K586" s="17" t="n">
        <v>925.26</v>
      </c>
      <c r="L586" s="1" t="n">
        <v>4</v>
      </c>
      <c r="M586" s="18" t="n">
        <f aca="false">IF(I586&lt;=H586,1,0)</f>
        <v>1</v>
      </c>
      <c r="N586" s="1" t="n">
        <f aca="false">MAX(I586-H586,0)</f>
        <v>0</v>
      </c>
    </row>
    <row r="587" customFormat="false" ht="15" hidden="false" customHeight="false" outlineLevel="0" collapsed="false">
      <c r="A587" s="1" t="s">
        <v>692</v>
      </c>
      <c r="B587" s="1" t="s">
        <v>606</v>
      </c>
      <c r="C587" s="1" t="s">
        <v>92</v>
      </c>
      <c r="D587" s="1" t="s">
        <v>88</v>
      </c>
      <c r="E587" s="1" t="s">
        <v>97</v>
      </c>
      <c r="F587" s="1" t="s">
        <v>90</v>
      </c>
      <c r="G587" s="1" t="n">
        <v>7.1</v>
      </c>
      <c r="H587" s="1" t="n">
        <v>3</v>
      </c>
      <c r="I587" s="1" t="n">
        <v>3</v>
      </c>
      <c r="K587" s="17" t="n">
        <v>491.82</v>
      </c>
      <c r="L587" s="1" t="n">
        <v>5</v>
      </c>
      <c r="M587" s="18" t="n">
        <f aca="false">IF(I587&lt;=H587,1,0)</f>
        <v>1</v>
      </c>
      <c r="N587" s="1" t="n">
        <f aca="false">MAX(I587-H587,0)</f>
        <v>0</v>
      </c>
    </row>
    <row r="588" customFormat="false" ht="15" hidden="false" customHeight="false" outlineLevel="0" collapsed="false">
      <c r="A588" s="1" t="s">
        <v>693</v>
      </c>
      <c r="B588" s="1" t="s">
        <v>606</v>
      </c>
      <c r="C588" s="1" t="s">
        <v>92</v>
      </c>
      <c r="D588" s="1" t="s">
        <v>96</v>
      </c>
      <c r="E588" s="1" t="s">
        <v>103</v>
      </c>
      <c r="F588" s="1" t="s">
        <v>90</v>
      </c>
      <c r="G588" s="1" t="n">
        <v>12.8</v>
      </c>
      <c r="H588" s="1" t="n">
        <v>5</v>
      </c>
      <c r="I588" s="1" t="n">
        <v>5</v>
      </c>
      <c r="K588" s="17" t="n">
        <v>296.21</v>
      </c>
      <c r="L588" s="1" t="n">
        <v>5</v>
      </c>
      <c r="M588" s="18" t="n">
        <f aca="false">IF(I588&lt;=H588,1,0)</f>
        <v>1</v>
      </c>
      <c r="N588" s="1" t="n">
        <f aca="false">MAX(I588-H588,0)</f>
        <v>0</v>
      </c>
    </row>
    <row r="589" customFormat="false" ht="15" hidden="false" customHeight="false" outlineLevel="0" collapsed="false">
      <c r="A589" s="1" t="s">
        <v>694</v>
      </c>
      <c r="B589" s="1" t="s">
        <v>606</v>
      </c>
      <c r="C589" s="1" t="s">
        <v>92</v>
      </c>
      <c r="D589" s="1" t="s">
        <v>93</v>
      </c>
      <c r="E589" s="1" t="s">
        <v>97</v>
      </c>
      <c r="F589" s="1" t="s">
        <v>116</v>
      </c>
      <c r="G589" s="1" t="n">
        <v>0</v>
      </c>
      <c r="H589" s="1" t="n">
        <v>2</v>
      </c>
      <c r="I589" s="1" t="n">
        <v>2</v>
      </c>
      <c r="K589" s="17" t="n">
        <v>215.08</v>
      </c>
      <c r="L589" s="1" t="n">
        <v>5</v>
      </c>
      <c r="M589" s="18" t="n">
        <f aca="false">IF(I589&lt;=H589,1,0)</f>
        <v>1</v>
      </c>
      <c r="N589" s="1" t="n">
        <f aca="false">MAX(I589-H589,0)</f>
        <v>0</v>
      </c>
    </row>
    <row r="590" customFormat="false" ht="15" hidden="false" customHeight="false" outlineLevel="0" collapsed="false">
      <c r="A590" s="1" t="s">
        <v>695</v>
      </c>
      <c r="B590" s="1" t="s">
        <v>606</v>
      </c>
      <c r="C590" s="1" t="s">
        <v>105</v>
      </c>
      <c r="D590" s="1" t="s">
        <v>88</v>
      </c>
      <c r="E590" s="1" t="s">
        <v>89</v>
      </c>
      <c r="F590" s="1" t="s">
        <v>90</v>
      </c>
      <c r="G590" s="1" t="n">
        <v>16.1</v>
      </c>
      <c r="H590" s="1" t="n">
        <v>3</v>
      </c>
      <c r="I590" s="1" t="n">
        <v>3</v>
      </c>
      <c r="K590" s="17" t="n">
        <v>314.36</v>
      </c>
      <c r="L590" s="1" t="n">
        <v>5</v>
      </c>
      <c r="M590" s="18" t="n">
        <f aca="false">IF(I590&lt;=H590,1,0)</f>
        <v>1</v>
      </c>
      <c r="N590" s="1" t="n">
        <f aca="false">MAX(I590-H590,0)</f>
        <v>0</v>
      </c>
    </row>
    <row r="591" customFormat="false" ht="15" hidden="false" customHeight="false" outlineLevel="0" collapsed="false">
      <c r="A591" s="1" t="s">
        <v>696</v>
      </c>
      <c r="B591" s="1" t="s">
        <v>606</v>
      </c>
      <c r="C591" s="1" t="s">
        <v>95</v>
      </c>
      <c r="D591" s="1" t="s">
        <v>88</v>
      </c>
      <c r="E591" s="1" t="s">
        <v>89</v>
      </c>
      <c r="F591" s="1" t="s">
        <v>90</v>
      </c>
      <c r="G591" s="1" t="n">
        <v>13.4</v>
      </c>
      <c r="H591" s="1" t="n">
        <v>3</v>
      </c>
      <c r="I591" s="1" t="n">
        <v>5</v>
      </c>
      <c r="J591" s="1" t="s">
        <v>133</v>
      </c>
      <c r="K591" s="17" t="n">
        <v>494.32</v>
      </c>
      <c r="L591" s="1" t="n">
        <v>3</v>
      </c>
      <c r="M591" s="18" t="n">
        <f aca="false">IF(I591&lt;=H591,1,0)</f>
        <v>0</v>
      </c>
      <c r="N591" s="1" t="n">
        <f aca="false">MAX(I591-H591,0)</f>
        <v>2</v>
      </c>
    </row>
    <row r="592" customFormat="false" ht="15" hidden="false" customHeight="false" outlineLevel="0" collapsed="false">
      <c r="A592" s="1" t="s">
        <v>697</v>
      </c>
      <c r="B592" s="1" t="s">
        <v>606</v>
      </c>
      <c r="C592" s="1" t="s">
        <v>95</v>
      </c>
      <c r="D592" s="1" t="s">
        <v>93</v>
      </c>
      <c r="E592" s="1" t="s">
        <v>103</v>
      </c>
      <c r="F592" s="1" t="s">
        <v>90</v>
      </c>
      <c r="G592" s="1" t="n">
        <v>10.2</v>
      </c>
      <c r="H592" s="1" t="n">
        <v>2</v>
      </c>
      <c r="I592" s="1" t="n">
        <v>2</v>
      </c>
      <c r="K592" s="17" t="n">
        <v>665.58</v>
      </c>
      <c r="L592" s="1" t="n">
        <v>4</v>
      </c>
      <c r="M592" s="18" t="n">
        <f aca="false">IF(I592&lt;=H592,1,0)</f>
        <v>1</v>
      </c>
      <c r="N592" s="1" t="n">
        <f aca="false">MAX(I592-H592,0)</f>
        <v>0</v>
      </c>
    </row>
    <row r="593" customFormat="false" ht="15" hidden="false" customHeight="false" outlineLevel="0" collapsed="false">
      <c r="A593" s="1" t="s">
        <v>698</v>
      </c>
      <c r="B593" s="1" t="s">
        <v>606</v>
      </c>
      <c r="C593" s="1" t="s">
        <v>95</v>
      </c>
      <c r="D593" s="1" t="s">
        <v>93</v>
      </c>
      <c r="E593" s="1" t="s">
        <v>89</v>
      </c>
      <c r="F593" s="1" t="s">
        <v>90</v>
      </c>
      <c r="G593" s="1" t="n">
        <v>12.5</v>
      </c>
      <c r="H593" s="1" t="n">
        <v>2</v>
      </c>
      <c r="I593" s="1" t="n">
        <v>5</v>
      </c>
      <c r="J593" s="1" t="s">
        <v>125</v>
      </c>
      <c r="K593" s="17" t="n">
        <v>478.88</v>
      </c>
      <c r="L593" s="1" t="n">
        <v>3</v>
      </c>
      <c r="M593" s="18" t="n">
        <f aca="false">IF(I593&lt;=H593,1,0)</f>
        <v>0</v>
      </c>
      <c r="N593" s="1" t="n">
        <f aca="false">MAX(I593-H593,0)</f>
        <v>3</v>
      </c>
    </row>
    <row r="594" customFormat="false" ht="15" hidden="false" customHeight="false" outlineLevel="0" collapsed="false">
      <c r="A594" s="1" t="s">
        <v>699</v>
      </c>
      <c r="B594" s="1" t="s">
        <v>606</v>
      </c>
      <c r="C594" s="1" t="s">
        <v>92</v>
      </c>
      <c r="D594" s="1" t="s">
        <v>93</v>
      </c>
      <c r="E594" s="1" t="s">
        <v>89</v>
      </c>
      <c r="F594" s="1" t="s">
        <v>90</v>
      </c>
      <c r="G594" s="1" t="n">
        <v>23.8</v>
      </c>
      <c r="H594" s="1" t="n">
        <v>2</v>
      </c>
      <c r="I594" s="1" t="n">
        <v>2</v>
      </c>
      <c r="K594" s="17" t="n">
        <v>367.31</v>
      </c>
      <c r="L594" s="1" t="n">
        <v>5</v>
      </c>
      <c r="M594" s="18" t="n">
        <f aca="false">IF(I594&lt;=H594,1,0)</f>
        <v>1</v>
      </c>
      <c r="N594" s="1" t="n">
        <f aca="false">MAX(I594-H594,0)</f>
        <v>0</v>
      </c>
    </row>
    <row r="595" customFormat="false" ht="15" hidden="false" customHeight="false" outlineLevel="0" collapsed="false">
      <c r="A595" s="1" t="s">
        <v>700</v>
      </c>
      <c r="B595" s="1" t="s">
        <v>606</v>
      </c>
      <c r="C595" s="1" t="s">
        <v>92</v>
      </c>
      <c r="D595" s="1" t="s">
        <v>110</v>
      </c>
      <c r="E595" s="1" t="s">
        <v>97</v>
      </c>
      <c r="F595" s="1" t="s">
        <v>90</v>
      </c>
      <c r="G595" s="1" t="n">
        <v>14</v>
      </c>
      <c r="H595" s="1" t="n">
        <v>2</v>
      </c>
      <c r="I595" s="1" t="n">
        <v>2</v>
      </c>
      <c r="K595" s="17" t="n">
        <v>620.71</v>
      </c>
      <c r="L595" s="1" t="n">
        <v>4</v>
      </c>
      <c r="M595" s="18" t="n">
        <f aca="false">IF(I595&lt;=H595,1,0)</f>
        <v>1</v>
      </c>
      <c r="N595" s="1" t="n">
        <f aca="false">MAX(I595-H595,0)</f>
        <v>0</v>
      </c>
    </row>
    <row r="596" customFormat="false" ht="15" hidden="false" customHeight="false" outlineLevel="0" collapsed="false">
      <c r="A596" s="1" t="s">
        <v>701</v>
      </c>
      <c r="B596" s="1" t="s">
        <v>606</v>
      </c>
      <c r="C596" s="1" t="s">
        <v>100</v>
      </c>
      <c r="D596" s="1" t="s">
        <v>88</v>
      </c>
      <c r="E596" s="1" t="s">
        <v>89</v>
      </c>
      <c r="F596" s="1" t="s">
        <v>90</v>
      </c>
      <c r="G596" s="1" t="n">
        <v>18.6</v>
      </c>
      <c r="H596" s="1" t="n">
        <v>3</v>
      </c>
      <c r="I596" s="1" t="n">
        <v>3</v>
      </c>
      <c r="K596" s="17" t="n">
        <v>374.71</v>
      </c>
      <c r="L596" s="1" t="n">
        <v>4</v>
      </c>
      <c r="M596" s="18" t="n">
        <f aca="false">IF(I596&lt;=H596,1,0)</f>
        <v>1</v>
      </c>
      <c r="N596" s="1" t="n">
        <f aca="false">MAX(I596-H596,0)</f>
        <v>0</v>
      </c>
    </row>
    <row r="597" customFormat="false" ht="15" hidden="false" customHeight="false" outlineLevel="0" collapsed="false">
      <c r="A597" s="1" t="s">
        <v>702</v>
      </c>
      <c r="B597" s="1" t="s">
        <v>606</v>
      </c>
      <c r="C597" s="1" t="s">
        <v>105</v>
      </c>
      <c r="D597" s="1" t="s">
        <v>88</v>
      </c>
      <c r="E597" s="1" t="s">
        <v>89</v>
      </c>
      <c r="F597" s="1" t="s">
        <v>90</v>
      </c>
      <c r="G597" s="1" t="n">
        <v>19.9</v>
      </c>
      <c r="H597" s="1" t="n">
        <v>3</v>
      </c>
      <c r="I597" s="1" t="n">
        <v>3</v>
      </c>
      <c r="K597" s="17" t="n">
        <v>210.57</v>
      </c>
      <c r="L597" s="1" t="n">
        <v>4</v>
      </c>
      <c r="M597" s="18" t="n">
        <f aca="false">IF(I597&lt;=H597,1,0)</f>
        <v>1</v>
      </c>
      <c r="N597" s="1" t="n">
        <f aca="false">MAX(I597-H597,0)</f>
        <v>0</v>
      </c>
    </row>
    <row r="598" customFormat="false" ht="15" hidden="false" customHeight="false" outlineLevel="0" collapsed="false">
      <c r="A598" s="1" t="s">
        <v>703</v>
      </c>
      <c r="B598" s="1" t="s">
        <v>606</v>
      </c>
      <c r="C598" s="1" t="s">
        <v>105</v>
      </c>
      <c r="D598" s="1" t="s">
        <v>88</v>
      </c>
      <c r="E598" s="1" t="s">
        <v>97</v>
      </c>
      <c r="F598" s="1" t="s">
        <v>90</v>
      </c>
      <c r="G598" s="1" t="n">
        <v>12.4</v>
      </c>
      <c r="H598" s="1" t="n">
        <v>3</v>
      </c>
      <c r="I598" s="1" t="n">
        <v>2</v>
      </c>
      <c r="K598" s="17" t="n">
        <v>605.16</v>
      </c>
      <c r="L598" s="1" t="n">
        <v>5</v>
      </c>
      <c r="M598" s="18" t="n">
        <f aca="false">IF(I598&lt;=H598,1,0)</f>
        <v>1</v>
      </c>
      <c r="N598" s="1" t="n">
        <f aca="false">MAX(I598-H598,0)</f>
        <v>0</v>
      </c>
    </row>
    <row r="599" customFormat="false" ht="15" hidden="false" customHeight="false" outlineLevel="0" collapsed="false">
      <c r="A599" s="1" t="s">
        <v>704</v>
      </c>
      <c r="B599" s="1" t="s">
        <v>606</v>
      </c>
      <c r="C599" s="1" t="s">
        <v>92</v>
      </c>
      <c r="D599" s="1" t="s">
        <v>88</v>
      </c>
      <c r="E599" s="1" t="s">
        <v>89</v>
      </c>
      <c r="F599" s="1" t="s">
        <v>116</v>
      </c>
      <c r="G599" s="1" t="n">
        <v>0</v>
      </c>
      <c r="H599" s="1" t="n">
        <v>2</v>
      </c>
      <c r="I599" s="1" t="n">
        <v>2</v>
      </c>
      <c r="K599" s="17" t="n">
        <v>447.25</v>
      </c>
      <c r="L599" s="1" t="n">
        <v>5</v>
      </c>
      <c r="M599" s="18" t="n">
        <f aca="false">IF(I599&lt;=H599,1,0)</f>
        <v>1</v>
      </c>
      <c r="N599" s="1" t="n">
        <f aca="false">MAX(I599-H599,0)</f>
        <v>0</v>
      </c>
    </row>
    <row r="600" customFormat="false" ht="15" hidden="false" customHeight="false" outlineLevel="0" collapsed="false">
      <c r="A600" s="1" t="s">
        <v>705</v>
      </c>
      <c r="B600" s="1" t="s">
        <v>606</v>
      </c>
      <c r="C600" s="1" t="s">
        <v>92</v>
      </c>
      <c r="D600" s="1" t="s">
        <v>88</v>
      </c>
      <c r="E600" s="1" t="s">
        <v>89</v>
      </c>
      <c r="F600" s="1" t="s">
        <v>90</v>
      </c>
      <c r="G600" s="1" t="n">
        <v>16.2</v>
      </c>
      <c r="H600" s="1" t="n">
        <v>3</v>
      </c>
      <c r="I600" s="1" t="n">
        <v>3</v>
      </c>
      <c r="K600" s="17" t="n">
        <v>291.01</v>
      </c>
      <c r="L600" s="1" t="n">
        <v>5</v>
      </c>
      <c r="M600" s="18" t="n">
        <f aca="false">IF(I600&lt;=H600,1,0)</f>
        <v>1</v>
      </c>
      <c r="N600" s="1" t="n">
        <f aca="false">MAX(I600-H600,0)</f>
        <v>0</v>
      </c>
    </row>
    <row r="601" customFormat="false" ht="15" hidden="false" customHeight="false" outlineLevel="0" collapsed="false">
      <c r="A601" s="1" t="s">
        <v>706</v>
      </c>
      <c r="B601" s="1" t="s">
        <v>606</v>
      </c>
      <c r="C601" s="1" t="s">
        <v>100</v>
      </c>
      <c r="D601" s="1" t="s">
        <v>88</v>
      </c>
      <c r="E601" s="1" t="s">
        <v>97</v>
      </c>
      <c r="F601" s="1" t="s">
        <v>90</v>
      </c>
      <c r="G601" s="1" t="n">
        <v>21.1</v>
      </c>
      <c r="H601" s="1" t="n">
        <v>3</v>
      </c>
      <c r="I601" s="1" t="n">
        <v>3</v>
      </c>
      <c r="K601" s="17" t="n">
        <v>278.29</v>
      </c>
      <c r="L601" s="1" t="n">
        <v>4</v>
      </c>
      <c r="M601" s="18" t="n">
        <f aca="false">IF(I601&lt;=H601,1,0)</f>
        <v>1</v>
      </c>
      <c r="N601" s="1" t="n">
        <f aca="false">MAX(I601-H601,0)</f>
        <v>0</v>
      </c>
    </row>
    <row r="602" customFormat="false" ht="15" hidden="false" customHeight="false" outlineLevel="0" collapsed="false">
      <c r="A602" s="1" t="s">
        <v>707</v>
      </c>
      <c r="B602" s="1" t="s">
        <v>606</v>
      </c>
      <c r="C602" s="1" t="s">
        <v>92</v>
      </c>
      <c r="D602" s="1" t="s">
        <v>93</v>
      </c>
      <c r="E602" s="1" t="s">
        <v>97</v>
      </c>
      <c r="F602" s="1" t="s">
        <v>90</v>
      </c>
      <c r="G602" s="1" t="n">
        <v>9.4</v>
      </c>
      <c r="H602" s="1" t="n">
        <v>2</v>
      </c>
      <c r="I602" s="1" t="n">
        <v>2</v>
      </c>
      <c r="K602" s="17" t="n">
        <v>235.58</v>
      </c>
      <c r="L602" s="1" t="n">
        <v>5</v>
      </c>
      <c r="M602" s="18" t="n">
        <f aca="false">IF(I602&lt;=H602,1,0)</f>
        <v>1</v>
      </c>
      <c r="N602" s="1" t="n">
        <f aca="false">MAX(I602-H602,0)</f>
        <v>0</v>
      </c>
    </row>
    <row r="603" customFormat="false" ht="15" hidden="false" customHeight="false" outlineLevel="0" collapsed="false">
      <c r="A603" s="1" t="s">
        <v>708</v>
      </c>
      <c r="B603" s="1" t="s">
        <v>606</v>
      </c>
      <c r="C603" s="1" t="s">
        <v>92</v>
      </c>
      <c r="D603" s="1" t="s">
        <v>88</v>
      </c>
      <c r="E603" s="1" t="s">
        <v>89</v>
      </c>
      <c r="F603" s="1" t="s">
        <v>116</v>
      </c>
      <c r="G603" s="1" t="n">
        <v>0</v>
      </c>
      <c r="H603" s="1" t="n">
        <v>3</v>
      </c>
      <c r="I603" s="1" t="n">
        <v>3</v>
      </c>
      <c r="K603" s="17" t="n">
        <v>297.75</v>
      </c>
      <c r="L603" s="1" t="n">
        <v>4</v>
      </c>
      <c r="M603" s="18" t="n">
        <f aca="false">IF(I603&lt;=H603,1,0)</f>
        <v>1</v>
      </c>
      <c r="N603" s="1" t="n">
        <f aca="false">MAX(I603-H603,0)</f>
        <v>0</v>
      </c>
    </row>
    <row r="604" customFormat="false" ht="15" hidden="false" customHeight="false" outlineLevel="0" collapsed="false">
      <c r="A604" s="1" t="s">
        <v>709</v>
      </c>
      <c r="B604" s="1" t="s">
        <v>606</v>
      </c>
      <c r="C604" s="1" t="s">
        <v>87</v>
      </c>
      <c r="D604" s="1" t="s">
        <v>110</v>
      </c>
      <c r="E604" s="1" t="s">
        <v>89</v>
      </c>
      <c r="F604" s="1" t="s">
        <v>90</v>
      </c>
      <c r="G604" s="1" t="n">
        <v>12.1</v>
      </c>
      <c r="H604" s="1" t="n">
        <v>2</v>
      </c>
      <c r="I604" s="1" t="n">
        <v>2</v>
      </c>
      <c r="K604" s="17" t="n">
        <v>882.43</v>
      </c>
      <c r="L604" s="1" t="n">
        <v>5</v>
      </c>
      <c r="M604" s="18" t="n">
        <f aca="false">IF(I604&lt;=H604,1,0)</f>
        <v>1</v>
      </c>
      <c r="N604" s="1" t="n">
        <f aca="false">MAX(I604-H604,0)</f>
        <v>0</v>
      </c>
    </row>
    <row r="605" customFormat="false" ht="15" hidden="false" customHeight="false" outlineLevel="0" collapsed="false">
      <c r="A605" s="1" t="s">
        <v>710</v>
      </c>
      <c r="B605" s="1" t="s">
        <v>606</v>
      </c>
      <c r="C605" s="1" t="s">
        <v>92</v>
      </c>
      <c r="D605" s="1" t="s">
        <v>88</v>
      </c>
      <c r="E605" s="1" t="s">
        <v>97</v>
      </c>
      <c r="F605" s="1" t="s">
        <v>90</v>
      </c>
      <c r="G605" s="1" t="n">
        <v>7.2</v>
      </c>
      <c r="H605" s="1" t="n">
        <v>3</v>
      </c>
      <c r="I605" s="1" t="n">
        <v>3</v>
      </c>
      <c r="K605" s="17" t="n">
        <v>413.05</v>
      </c>
      <c r="L605" s="1" t="n">
        <v>5</v>
      </c>
      <c r="M605" s="18" t="n">
        <f aca="false">IF(I605&lt;=H605,1,0)</f>
        <v>1</v>
      </c>
      <c r="N605" s="1" t="n">
        <f aca="false">MAX(I605-H605,0)</f>
        <v>0</v>
      </c>
    </row>
    <row r="606" customFormat="false" ht="15" hidden="false" customHeight="false" outlineLevel="0" collapsed="false">
      <c r="A606" s="1" t="s">
        <v>711</v>
      </c>
      <c r="B606" s="1" t="s">
        <v>606</v>
      </c>
      <c r="C606" s="1" t="s">
        <v>95</v>
      </c>
      <c r="D606" s="1" t="s">
        <v>110</v>
      </c>
      <c r="E606" s="1" t="s">
        <v>97</v>
      </c>
      <c r="F606" s="1" t="s">
        <v>90</v>
      </c>
      <c r="G606" s="1" t="n">
        <v>14.8</v>
      </c>
      <c r="H606" s="1" t="n">
        <v>2</v>
      </c>
      <c r="I606" s="1" t="n">
        <v>2</v>
      </c>
      <c r="K606" s="17" t="n">
        <v>995.31</v>
      </c>
      <c r="L606" s="1" t="n">
        <v>4</v>
      </c>
      <c r="M606" s="18" t="n">
        <f aca="false">IF(I606&lt;=H606,1,0)</f>
        <v>1</v>
      </c>
      <c r="N606" s="1" t="n">
        <f aca="false">MAX(I606-H606,0)</f>
        <v>0</v>
      </c>
    </row>
    <row r="607" customFormat="false" ht="15" hidden="false" customHeight="false" outlineLevel="0" collapsed="false">
      <c r="A607" s="1" t="s">
        <v>712</v>
      </c>
      <c r="B607" s="1" t="s">
        <v>606</v>
      </c>
      <c r="C607" s="1" t="s">
        <v>105</v>
      </c>
      <c r="D607" s="1" t="s">
        <v>88</v>
      </c>
      <c r="E607" s="1" t="s">
        <v>89</v>
      </c>
      <c r="F607" s="1" t="s">
        <v>90</v>
      </c>
      <c r="G607" s="1" t="n">
        <v>22.1</v>
      </c>
      <c r="H607" s="1" t="n">
        <v>3</v>
      </c>
      <c r="I607" s="1" t="n">
        <v>3</v>
      </c>
      <c r="K607" s="17" t="n">
        <v>318.6</v>
      </c>
      <c r="L607" s="1" t="n">
        <v>5</v>
      </c>
      <c r="M607" s="18" t="n">
        <f aca="false">IF(I607&lt;=H607,1,0)</f>
        <v>1</v>
      </c>
      <c r="N607" s="1" t="n">
        <f aca="false">MAX(I607-H607,0)</f>
        <v>0</v>
      </c>
    </row>
    <row r="608" customFormat="false" ht="15" hidden="false" customHeight="false" outlineLevel="0" collapsed="false">
      <c r="A608" s="1" t="s">
        <v>713</v>
      </c>
      <c r="B608" s="1" t="s">
        <v>606</v>
      </c>
      <c r="C608" s="1" t="s">
        <v>92</v>
      </c>
      <c r="D608" s="1" t="s">
        <v>88</v>
      </c>
      <c r="E608" s="1" t="s">
        <v>89</v>
      </c>
      <c r="F608" s="1" t="s">
        <v>90</v>
      </c>
      <c r="G608" s="1" t="n">
        <v>14.1</v>
      </c>
      <c r="H608" s="1" t="n">
        <v>3</v>
      </c>
      <c r="I608" s="1" t="n">
        <v>3</v>
      </c>
      <c r="K608" s="17" t="n">
        <v>526.15</v>
      </c>
      <c r="L608" s="1" t="n">
        <v>5</v>
      </c>
      <c r="M608" s="18" t="n">
        <f aca="false">IF(I608&lt;=H608,1,0)</f>
        <v>1</v>
      </c>
      <c r="N608" s="1" t="n">
        <f aca="false">MAX(I608-H608,0)</f>
        <v>0</v>
      </c>
    </row>
    <row r="609" customFormat="false" ht="15" hidden="false" customHeight="false" outlineLevel="0" collapsed="false">
      <c r="A609" s="1" t="s">
        <v>714</v>
      </c>
      <c r="B609" s="1" t="s">
        <v>606</v>
      </c>
      <c r="C609" s="1" t="s">
        <v>92</v>
      </c>
      <c r="D609" s="1" t="s">
        <v>96</v>
      </c>
      <c r="E609" s="1" t="s">
        <v>89</v>
      </c>
      <c r="F609" s="1" t="s">
        <v>90</v>
      </c>
      <c r="G609" s="1" t="n">
        <v>36.9</v>
      </c>
      <c r="H609" s="1" t="n">
        <v>5</v>
      </c>
      <c r="I609" s="1" t="n">
        <v>8</v>
      </c>
      <c r="J609" s="1" t="s">
        <v>117</v>
      </c>
      <c r="K609" s="17" t="n">
        <v>289.98</v>
      </c>
      <c r="L609" s="1" t="n">
        <v>2</v>
      </c>
      <c r="M609" s="18" t="n">
        <f aca="false">IF(I609&lt;=H609,1,0)</f>
        <v>0</v>
      </c>
      <c r="N609" s="1" t="n">
        <f aca="false">MAX(I609-H609,0)</f>
        <v>3</v>
      </c>
    </row>
    <row r="610" customFormat="false" ht="15" hidden="false" customHeight="false" outlineLevel="0" collapsed="false">
      <c r="A610" s="1" t="s">
        <v>715</v>
      </c>
      <c r="B610" s="1" t="s">
        <v>606</v>
      </c>
      <c r="C610" s="1" t="s">
        <v>92</v>
      </c>
      <c r="D610" s="1" t="s">
        <v>110</v>
      </c>
      <c r="E610" s="1" t="s">
        <v>89</v>
      </c>
      <c r="F610" s="1" t="s">
        <v>90</v>
      </c>
      <c r="G610" s="1" t="n">
        <v>24.5</v>
      </c>
      <c r="H610" s="1" t="n">
        <v>2</v>
      </c>
      <c r="I610" s="1" t="n">
        <v>1</v>
      </c>
      <c r="K610" s="17" t="n">
        <v>715.15</v>
      </c>
      <c r="L610" s="1" t="n">
        <v>5</v>
      </c>
      <c r="M610" s="18" t="n">
        <f aca="false">IF(I610&lt;=H610,1,0)</f>
        <v>1</v>
      </c>
      <c r="N610" s="1" t="n">
        <f aca="false">MAX(I610-H610,0)</f>
        <v>0</v>
      </c>
    </row>
    <row r="611" customFormat="false" ht="15" hidden="false" customHeight="false" outlineLevel="0" collapsed="false">
      <c r="A611" s="1" t="s">
        <v>716</v>
      </c>
      <c r="B611" s="1" t="s">
        <v>606</v>
      </c>
      <c r="C611" s="1" t="s">
        <v>87</v>
      </c>
      <c r="D611" s="1" t="s">
        <v>96</v>
      </c>
      <c r="E611" s="1" t="s">
        <v>97</v>
      </c>
      <c r="F611" s="1" t="s">
        <v>90</v>
      </c>
      <c r="G611" s="1" t="n">
        <v>17.2</v>
      </c>
      <c r="H611" s="1" t="n">
        <v>5</v>
      </c>
      <c r="I611" s="1" t="n">
        <v>4</v>
      </c>
      <c r="K611" s="17" t="n">
        <v>224.9</v>
      </c>
      <c r="L611" s="1" t="n">
        <v>4</v>
      </c>
      <c r="M611" s="18" t="n">
        <f aca="false">IF(I611&lt;=H611,1,0)</f>
        <v>1</v>
      </c>
      <c r="N611" s="1" t="n">
        <f aca="false">MAX(I611-H611,0)</f>
        <v>0</v>
      </c>
    </row>
    <row r="612" customFormat="false" ht="15" hidden="false" customHeight="false" outlineLevel="0" collapsed="false">
      <c r="A612" s="1" t="s">
        <v>717</v>
      </c>
      <c r="B612" s="1" t="s">
        <v>606</v>
      </c>
      <c r="C612" s="1" t="s">
        <v>92</v>
      </c>
      <c r="D612" s="1" t="s">
        <v>93</v>
      </c>
      <c r="E612" s="1" t="s">
        <v>89</v>
      </c>
      <c r="F612" s="1" t="s">
        <v>90</v>
      </c>
      <c r="G612" s="1" t="n">
        <v>22.2</v>
      </c>
      <c r="H612" s="1" t="n">
        <v>2</v>
      </c>
      <c r="I612" s="1" t="n">
        <v>2</v>
      </c>
      <c r="K612" s="17" t="n">
        <v>750.09</v>
      </c>
      <c r="L612" s="1" t="n">
        <v>4</v>
      </c>
      <c r="M612" s="18" t="n">
        <f aca="false">IF(I612&lt;=H612,1,0)</f>
        <v>1</v>
      </c>
      <c r="N612" s="1" t="n">
        <f aca="false">MAX(I612-H612,0)</f>
        <v>0</v>
      </c>
    </row>
    <row r="613" customFormat="false" ht="15" hidden="false" customHeight="false" outlineLevel="0" collapsed="false">
      <c r="A613" s="1" t="s">
        <v>718</v>
      </c>
      <c r="B613" s="1" t="s">
        <v>606</v>
      </c>
      <c r="C613" s="1" t="s">
        <v>87</v>
      </c>
      <c r="D613" s="1" t="s">
        <v>88</v>
      </c>
      <c r="E613" s="1" t="s">
        <v>89</v>
      </c>
      <c r="F613" s="1" t="s">
        <v>90</v>
      </c>
      <c r="G613" s="1" t="n">
        <v>12.4</v>
      </c>
      <c r="H613" s="1" t="n">
        <v>3</v>
      </c>
      <c r="I613" s="1" t="n">
        <v>3</v>
      </c>
      <c r="K613" s="17" t="n">
        <v>393.56</v>
      </c>
      <c r="L613" s="1" t="n">
        <v>4</v>
      </c>
      <c r="M613" s="18" t="n">
        <f aca="false">IF(I613&lt;=H613,1,0)</f>
        <v>1</v>
      </c>
      <c r="N613" s="1" t="n">
        <f aca="false">MAX(I613-H613,0)</f>
        <v>0</v>
      </c>
    </row>
    <row r="614" customFormat="false" ht="15" hidden="false" customHeight="false" outlineLevel="0" collapsed="false">
      <c r="A614" s="1" t="s">
        <v>719</v>
      </c>
      <c r="B614" s="1" t="s">
        <v>606</v>
      </c>
      <c r="C614" s="1" t="s">
        <v>92</v>
      </c>
      <c r="D614" s="1" t="s">
        <v>96</v>
      </c>
      <c r="E614" s="1" t="s">
        <v>89</v>
      </c>
      <c r="F614" s="1" t="s">
        <v>90</v>
      </c>
      <c r="G614" s="1" t="n">
        <v>17.9</v>
      </c>
      <c r="H614" s="1" t="n">
        <v>5</v>
      </c>
      <c r="I614" s="1" t="n">
        <v>5</v>
      </c>
      <c r="K614" s="17" t="n">
        <v>590.43</v>
      </c>
      <c r="L614" s="1" t="n">
        <v>4</v>
      </c>
      <c r="M614" s="18" t="n">
        <f aca="false">IF(I614&lt;=H614,1,0)</f>
        <v>1</v>
      </c>
      <c r="N614" s="1" t="n">
        <f aca="false">MAX(I614-H614,0)</f>
        <v>0</v>
      </c>
    </row>
    <row r="615" customFormat="false" ht="15" hidden="false" customHeight="false" outlineLevel="0" collapsed="false">
      <c r="A615" s="1" t="s">
        <v>720</v>
      </c>
      <c r="B615" s="1" t="s">
        <v>606</v>
      </c>
      <c r="C615" s="1" t="s">
        <v>92</v>
      </c>
      <c r="D615" s="1" t="s">
        <v>93</v>
      </c>
      <c r="E615" s="1" t="s">
        <v>97</v>
      </c>
      <c r="F615" s="1" t="s">
        <v>90</v>
      </c>
      <c r="G615" s="1" t="n">
        <v>12.8</v>
      </c>
      <c r="H615" s="1" t="n">
        <v>2</v>
      </c>
      <c r="I615" s="1" t="n">
        <v>5</v>
      </c>
      <c r="J615" s="1" t="s">
        <v>208</v>
      </c>
      <c r="K615" s="17" t="n">
        <v>512.02</v>
      </c>
      <c r="L615" s="1" t="n">
        <v>4</v>
      </c>
      <c r="M615" s="18" t="n">
        <f aca="false">IF(I615&lt;=H615,1,0)</f>
        <v>0</v>
      </c>
      <c r="N615" s="1" t="n">
        <f aca="false">MAX(I615-H615,0)</f>
        <v>3</v>
      </c>
    </row>
    <row r="616" customFormat="false" ht="15" hidden="false" customHeight="false" outlineLevel="0" collapsed="false">
      <c r="A616" s="1" t="s">
        <v>721</v>
      </c>
      <c r="B616" s="1" t="s">
        <v>606</v>
      </c>
      <c r="C616" s="1" t="s">
        <v>105</v>
      </c>
      <c r="D616" s="1" t="s">
        <v>88</v>
      </c>
      <c r="E616" s="1" t="s">
        <v>89</v>
      </c>
      <c r="F616" s="1" t="s">
        <v>116</v>
      </c>
      <c r="G616" s="1" t="n">
        <v>0</v>
      </c>
      <c r="H616" s="1" t="n">
        <v>3</v>
      </c>
      <c r="I616" s="1" t="n">
        <v>3</v>
      </c>
      <c r="K616" s="17" t="n">
        <v>1038.6</v>
      </c>
      <c r="L616" s="1" t="n">
        <v>5</v>
      </c>
      <c r="M616" s="18" t="n">
        <f aca="false">IF(I616&lt;=H616,1,0)</f>
        <v>1</v>
      </c>
      <c r="N616" s="1" t="n">
        <f aca="false">MAX(I616-H616,0)</f>
        <v>0</v>
      </c>
    </row>
    <row r="617" customFormat="false" ht="15" hidden="false" customHeight="false" outlineLevel="0" collapsed="false">
      <c r="A617" s="1" t="s">
        <v>722</v>
      </c>
      <c r="B617" s="1" t="s">
        <v>606</v>
      </c>
      <c r="C617" s="1" t="s">
        <v>95</v>
      </c>
      <c r="D617" s="1" t="s">
        <v>88</v>
      </c>
      <c r="E617" s="1" t="s">
        <v>103</v>
      </c>
      <c r="F617" s="1" t="s">
        <v>116</v>
      </c>
      <c r="G617" s="1" t="n">
        <v>0</v>
      </c>
      <c r="H617" s="1" t="n">
        <v>2</v>
      </c>
      <c r="I617" s="1" t="n">
        <v>2</v>
      </c>
      <c r="K617" s="17" t="n">
        <v>114.23</v>
      </c>
      <c r="L617" s="1" t="n">
        <v>4</v>
      </c>
      <c r="M617" s="18" t="n">
        <f aca="false">IF(I617&lt;=H617,1,0)</f>
        <v>1</v>
      </c>
      <c r="N617" s="1" t="n">
        <f aca="false">MAX(I617-H617,0)</f>
        <v>0</v>
      </c>
    </row>
    <row r="618" customFormat="false" ht="15" hidden="false" customHeight="false" outlineLevel="0" collapsed="false">
      <c r="A618" s="1" t="s">
        <v>723</v>
      </c>
      <c r="B618" s="1" t="s">
        <v>606</v>
      </c>
      <c r="C618" s="1" t="s">
        <v>92</v>
      </c>
      <c r="D618" s="1" t="s">
        <v>88</v>
      </c>
      <c r="E618" s="1" t="s">
        <v>89</v>
      </c>
      <c r="F618" s="1" t="s">
        <v>90</v>
      </c>
      <c r="G618" s="1" t="n">
        <v>16.7</v>
      </c>
      <c r="H618" s="1" t="n">
        <v>3</v>
      </c>
      <c r="I618" s="1" t="n">
        <v>4</v>
      </c>
      <c r="J618" s="1" t="s">
        <v>459</v>
      </c>
      <c r="K618" s="17" t="n">
        <v>852.69</v>
      </c>
      <c r="L618" s="1" t="n">
        <v>5</v>
      </c>
      <c r="M618" s="18" t="n">
        <f aca="false">IF(I618&lt;=H618,1,0)</f>
        <v>0</v>
      </c>
      <c r="N618" s="1" t="n">
        <f aca="false">MAX(I618-H618,0)</f>
        <v>1</v>
      </c>
    </row>
    <row r="619" customFormat="false" ht="15" hidden="false" customHeight="false" outlineLevel="0" collapsed="false">
      <c r="A619" s="1" t="s">
        <v>724</v>
      </c>
      <c r="B619" s="1" t="s">
        <v>606</v>
      </c>
      <c r="C619" s="1" t="s">
        <v>92</v>
      </c>
      <c r="D619" s="1" t="s">
        <v>110</v>
      </c>
      <c r="E619" s="1" t="s">
        <v>89</v>
      </c>
      <c r="F619" s="1" t="s">
        <v>90</v>
      </c>
      <c r="G619" s="1" t="n">
        <v>17.1</v>
      </c>
      <c r="H619" s="1" t="n">
        <v>2</v>
      </c>
      <c r="I619" s="1" t="n">
        <v>1</v>
      </c>
      <c r="K619" s="17" t="n">
        <v>738.57</v>
      </c>
      <c r="L619" s="1" t="n">
        <v>5</v>
      </c>
      <c r="M619" s="18" t="n">
        <f aca="false">IF(I619&lt;=H619,1,0)</f>
        <v>1</v>
      </c>
      <c r="N619" s="1" t="n">
        <f aca="false">MAX(I619-H619,0)</f>
        <v>0</v>
      </c>
    </row>
    <row r="620" customFormat="false" ht="15" hidden="false" customHeight="false" outlineLevel="0" collapsed="false">
      <c r="A620" s="1" t="s">
        <v>725</v>
      </c>
      <c r="B620" s="1" t="s">
        <v>606</v>
      </c>
      <c r="C620" s="1" t="s">
        <v>95</v>
      </c>
      <c r="D620" s="1" t="s">
        <v>88</v>
      </c>
      <c r="E620" s="1" t="s">
        <v>89</v>
      </c>
      <c r="F620" s="1" t="s">
        <v>90</v>
      </c>
      <c r="G620" s="1" t="n">
        <v>16.6</v>
      </c>
      <c r="H620" s="1" t="n">
        <v>3</v>
      </c>
      <c r="I620" s="1" t="n">
        <v>4</v>
      </c>
      <c r="J620" s="1" t="s">
        <v>459</v>
      </c>
      <c r="K620" s="17" t="n">
        <v>672.66</v>
      </c>
      <c r="L620" s="1" t="n">
        <v>3</v>
      </c>
      <c r="M620" s="18" t="n">
        <f aca="false">IF(I620&lt;=H620,1,0)</f>
        <v>0</v>
      </c>
      <c r="N620" s="1" t="n">
        <f aca="false">MAX(I620-H620,0)</f>
        <v>1</v>
      </c>
    </row>
    <row r="621" customFormat="false" ht="15" hidden="false" customHeight="false" outlineLevel="0" collapsed="false">
      <c r="A621" s="1" t="s">
        <v>726</v>
      </c>
      <c r="B621" s="1" t="s">
        <v>606</v>
      </c>
      <c r="C621" s="1" t="s">
        <v>105</v>
      </c>
      <c r="D621" s="1" t="s">
        <v>88</v>
      </c>
      <c r="E621" s="1" t="s">
        <v>89</v>
      </c>
      <c r="F621" s="1" t="s">
        <v>116</v>
      </c>
      <c r="G621" s="1" t="n">
        <v>0</v>
      </c>
      <c r="H621" s="1" t="n">
        <v>2</v>
      </c>
      <c r="I621" s="1" t="n">
        <v>2</v>
      </c>
      <c r="K621" s="17" t="n">
        <v>305.78</v>
      </c>
      <c r="L621" s="1" t="n">
        <v>4</v>
      </c>
      <c r="M621" s="18" t="n">
        <f aca="false">IF(I621&lt;=H621,1,0)</f>
        <v>1</v>
      </c>
      <c r="N621" s="1" t="n">
        <f aca="false">MAX(I621-H621,0)</f>
        <v>0</v>
      </c>
    </row>
    <row r="622" customFormat="false" ht="15" hidden="false" customHeight="false" outlineLevel="0" collapsed="false">
      <c r="A622" s="1" t="s">
        <v>727</v>
      </c>
      <c r="B622" s="1" t="s">
        <v>606</v>
      </c>
      <c r="C622" s="1" t="s">
        <v>92</v>
      </c>
      <c r="D622" s="1" t="s">
        <v>88</v>
      </c>
      <c r="E622" s="1" t="s">
        <v>97</v>
      </c>
      <c r="F622" s="1" t="s">
        <v>116</v>
      </c>
      <c r="G622" s="1" t="n">
        <v>0</v>
      </c>
      <c r="H622" s="1" t="n">
        <v>3</v>
      </c>
      <c r="I622" s="1" t="n">
        <v>3</v>
      </c>
      <c r="K622" s="17" t="n">
        <v>304.05</v>
      </c>
      <c r="L622" s="1" t="n">
        <v>5</v>
      </c>
      <c r="M622" s="18" t="n">
        <f aca="false">IF(I622&lt;=H622,1,0)</f>
        <v>1</v>
      </c>
      <c r="N622" s="1" t="n">
        <f aca="false">MAX(I622-H622,0)</f>
        <v>0</v>
      </c>
    </row>
    <row r="623" customFormat="false" ht="15" hidden="false" customHeight="false" outlineLevel="0" collapsed="false">
      <c r="A623" s="1" t="s">
        <v>728</v>
      </c>
      <c r="B623" s="1" t="s">
        <v>606</v>
      </c>
      <c r="C623" s="1" t="s">
        <v>100</v>
      </c>
      <c r="D623" s="1" t="s">
        <v>88</v>
      </c>
      <c r="E623" s="1" t="s">
        <v>89</v>
      </c>
      <c r="F623" s="1" t="s">
        <v>90</v>
      </c>
      <c r="G623" s="1" t="n">
        <v>15.6</v>
      </c>
      <c r="H623" s="1" t="n">
        <v>3</v>
      </c>
      <c r="I623" s="1" t="n">
        <v>3</v>
      </c>
      <c r="K623" s="17" t="n">
        <v>596.67</v>
      </c>
      <c r="L623" s="1" t="n">
        <v>5</v>
      </c>
      <c r="M623" s="18" t="n">
        <f aca="false">IF(I623&lt;=H623,1,0)</f>
        <v>1</v>
      </c>
      <c r="N623" s="1" t="n">
        <f aca="false">MAX(I623-H623,0)</f>
        <v>0</v>
      </c>
    </row>
    <row r="624" customFormat="false" ht="15" hidden="false" customHeight="false" outlineLevel="0" collapsed="false">
      <c r="A624" s="1" t="s">
        <v>729</v>
      </c>
      <c r="B624" s="1" t="s">
        <v>606</v>
      </c>
      <c r="C624" s="1" t="s">
        <v>95</v>
      </c>
      <c r="D624" s="1" t="s">
        <v>96</v>
      </c>
      <c r="E624" s="1" t="s">
        <v>89</v>
      </c>
      <c r="F624" s="1" t="s">
        <v>116</v>
      </c>
      <c r="G624" s="1" t="n">
        <v>0</v>
      </c>
      <c r="H624" s="1" t="n">
        <v>5</v>
      </c>
      <c r="I624" s="1" t="n">
        <v>5</v>
      </c>
      <c r="K624" s="17" t="n">
        <v>312.76</v>
      </c>
      <c r="L624" s="1" t="n">
        <v>4</v>
      </c>
      <c r="M624" s="18" t="n">
        <f aca="false">IF(I624&lt;=H624,1,0)</f>
        <v>1</v>
      </c>
      <c r="N624" s="1" t="n">
        <f aca="false">MAX(I624-H624,0)</f>
        <v>0</v>
      </c>
    </row>
    <row r="625" customFormat="false" ht="15" hidden="false" customHeight="false" outlineLevel="0" collapsed="false">
      <c r="A625" s="1" t="s">
        <v>730</v>
      </c>
      <c r="B625" s="1" t="s">
        <v>606</v>
      </c>
      <c r="C625" s="1" t="s">
        <v>105</v>
      </c>
      <c r="D625" s="1" t="s">
        <v>110</v>
      </c>
      <c r="E625" s="1" t="s">
        <v>97</v>
      </c>
      <c r="F625" s="1" t="s">
        <v>90</v>
      </c>
      <c r="G625" s="1" t="n">
        <v>16.6</v>
      </c>
      <c r="H625" s="1" t="n">
        <v>2</v>
      </c>
      <c r="I625" s="1" t="n">
        <v>3</v>
      </c>
      <c r="J625" s="1" t="s">
        <v>361</v>
      </c>
      <c r="K625" s="17" t="n">
        <v>924.76</v>
      </c>
      <c r="L625" s="1" t="n">
        <v>4</v>
      </c>
      <c r="M625" s="18" t="n">
        <f aca="false">IF(I625&lt;=H625,1,0)</f>
        <v>0</v>
      </c>
      <c r="N625" s="1" t="n">
        <f aca="false">MAX(I625-H625,0)</f>
        <v>1</v>
      </c>
    </row>
    <row r="626" customFormat="false" ht="15" hidden="false" customHeight="false" outlineLevel="0" collapsed="false">
      <c r="A626" s="1" t="s">
        <v>731</v>
      </c>
      <c r="B626" s="1" t="s">
        <v>606</v>
      </c>
      <c r="C626" s="1" t="s">
        <v>105</v>
      </c>
      <c r="D626" s="1" t="s">
        <v>96</v>
      </c>
      <c r="E626" s="1" t="s">
        <v>89</v>
      </c>
      <c r="F626" s="1" t="s">
        <v>116</v>
      </c>
      <c r="G626" s="1" t="n">
        <v>0</v>
      </c>
      <c r="H626" s="1" t="n">
        <v>5</v>
      </c>
      <c r="I626" s="1" t="n">
        <v>4</v>
      </c>
      <c r="K626" s="17" t="n">
        <v>593.31</v>
      </c>
      <c r="L626" s="1" t="n">
        <v>5</v>
      </c>
      <c r="M626" s="18" t="n">
        <f aca="false">IF(I626&lt;=H626,1,0)</f>
        <v>1</v>
      </c>
      <c r="N626" s="1" t="n">
        <f aca="false">MAX(I626-H626,0)</f>
        <v>0</v>
      </c>
    </row>
    <row r="627" customFormat="false" ht="15" hidden="false" customHeight="false" outlineLevel="0" collapsed="false">
      <c r="A627" s="1" t="s">
        <v>732</v>
      </c>
      <c r="B627" s="1" t="s">
        <v>606</v>
      </c>
      <c r="C627" s="1" t="s">
        <v>145</v>
      </c>
      <c r="D627" s="1" t="s">
        <v>88</v>
      </c>
      <c r="E627" s="1" t="s">
        <v>103</v>
      </c>
      <c r="F627" s="1" t="s">
        <v>90</v>
      </c>
      <c r="G627" s="1" t="n">
        <v>9.7</v>
      </c>
      <c r="H627" s="1" t="n">
        <v>3</v>
      </c>
      <c r="I627" s="1" t="n">
        <v>5</v>
      </c>
      <c r="J627" s="1" t="s">
        <v>199</v>
      </c>
      <c r="K627" s="17" t="n">
        <v>289.29</v>
      </c>
      <c r="L627" s="1" t="n">
        <v>4</v>
      </c>
      <c r="M627" s="18" t="n">
        <f aca="false">IF(I627&lt;=H627,1,0)</f>
        <v>0</v>
      </c>
      <c r="N627" s="1" t="n">
        <f aca="false">MAX(I627-H627,0)</f>
        <v>2</v>
      </c>
    </row>
    <row r="628" customFormat="false" ht="15" hidden="false" customHeight="false" outlineLevel="0" collapsed="false">
      <c r="A628" s="1" t="s">
        <v>733</v>
      </c>
      <c r="B628" s="1" t="s">
        <v>606</v>
      </c>
      <c r="C628" s="1" t="s">
        <v>95</v>
      </c>
      <c r="D628" s="1" t="s">
        <v>88</v>
      </c>
      <c r="E628" s="1" t="s">
        <v>89</v>
      </c>
      <c r="F628" s="1" t="s">
        <v>90</v>
      </c>
      <c r="G628" s="1" t="n">
        <v>15</v>
      </c>
      <c r="H628" s="1" t="n">
        <v>3</v>
      </c>
      <c r="I628" s="1" t="n">
        <v>3</v>
      </c>
      <c r="K628" s="17" t="n">
        <v>311.27</v>
      </c>
      <c r="L628" s="1" t="n">
        <v>5</v>
      </c>
      <c r="M628" s="18" t="n">
        <f aca="false">IF(I628&lt;=H628,1,0)</f>
        <v>1</v>
      </c>
      <c r="N628" s="1" t="n">
        <f aca="false">MAX(I628-H628,0)</f>
        <v>0</v>
      </c>
    </row>
    <row r="629" customFormat="false" ht="15" hidden="false" customHeight="false" outlineLevel="0" collapsed="false">
      <c r="A629" s="1" t="s">
        <v>734</v>
      </c>
      <c r="B629" s="1" t="s">
        <v>606</v>
      </c>
      <c r="C629" s="1" t="s">
        <v>87</v>
      </c>
      <c r="D629" s="1" t="s">
        <v>88</v>
      </c>
      <c r="E629" s="1" t="s">
        <v>97</v>
      </c>
      <c r="F629" s="1" t="s">
        <v>90</v>
      </c>
      <c r="G629" s="1" t="n">
        <v>6.4</v>
      </c>
      <c r="H629" s="1" t="n">
        <v>3</v>
      </c>
      <c r="I629" s="1" t="n">
        <v>3</v>
      </c>
      <c r="K629" s="17" t="n">
        <v>219.41</v>
      </c>
      <c r="L629" s="1" t="n">
        <v>5</v>
      </c>
      <c r="M629" s="18" t="n">
        <f aca="false">IF(I629&lt;=H629,1,0)</f>
        <v>1</v>
      </c>
      <c r="N629" s="1" t="n">
        <f aca="false">MAX(I629-H629,0)</f>
        <v>0</v>
      </c>
    </row>
    <row r="630" customFormat="false" ht="15" hidden="false" customHeight="false" outlineLevel="0" collapsed="false">
      <c r="A630" s="1" t="s">
        <v>735</v>
      </c>
      <c r="B630" s="1" t="s">
        <v>606</v>
      </c>
      <c r="C630" s="1" t="s">
        <v>100</v>
      </c>
      <c r="D630" s="1" t="s">
        <v>88</v>
      </c>
      <c r="E630" s="1" t="s">
        <v>89</v>
      </c>
      <c r="F630" s="1" t="s">
        <v>90</v>
      </c>
      <c r="G630" s="1" t="n">
        <v>16.3</v>
      </c>
      <c r="H630" s="1" t="n">
        <v>3</v>
      </c>
      <c r="I630" s="1" t="n">
        <v>3</v>
      </c>
      <c r="K630" s="17" t="n">
        <v>811.67</v>
      </c>
      <c r="L630" s="1" t="n">
        <v>5</v>
      </c>
      <c r="M630" s="18" t="n">
        <f aca="false">IF(I630&lt;=H630,1,0)</f>
        <v>1</v>
      </c>
      <c r="N630" s="1" t="n">
        <f aca="false">MAX(I630-H630,0)</f>
        <v>0</v>
      </c>
    </row>
    <row r="631" customFormat="false" ht="15" hidden="false" customHeight="false" outlineLevel="0" collapsed="false">
      <c r="A631" s="1" t="s">
        <v>736</v>
      </c>
      <c r="B631" s="1" t="s">
        <v>606</v>
      </c>
      <c r="C631" s="1" t="s">
        <v>92</v>
      </c>
      <c r="D631" s="1" t="s">
        <v>88</v>
      </c>
      <c r="E631" s="1" t="s">
        <v>89</v>
      </c>
      <c r="F631" s="1" t="s">
        <v>90</v>
      </c>
      <c r="G631" s="1" t="n">
        <v>19.1</v>
      </c>
      <c r="H631" s="1" t="n">
        <v>3</v>
      </c>
      <c r="I631" s="1" t="n">
        <v>2</v>
      </c>
      <c r="K631" s="17" t="n">
        <v>482.08</v>
      </c>
      <c r="L631" s="1" t="n">
        <v>4</v>
      </c>
      <c r="M631" s="18" t="n">
        <f aca="false">IF(I631&lt;=H631,1,0)</f>
        <v>1</v>
      </c>
      <c r="N631" s="1" t="n">
        <f aca="false">MAX(I631-H631,0)</f>
        <v>0</v>
      </c>
    </row>
    <row r="632" customFormat="false" ht="15" hidden="false" customHeight="false" outlineLevel="0" collapsed="false">
      <c r="A632" s="1" t="s">
        <v>737</v>
      </c>
      <c r="B632" s="1" t="s">
        <v>606</v>
      </c>
      <c r="C632" s="1" t="s">
        <v>92</v>
      </c>
      <c r="D632" s="1" t="s">
        <v>88</v>
      </c>
      <c r="E632" s="1" t="s">
        <v>89</v>
      </c>
      <c r="F632" s="1" t="s">
        <v>90</v>
      </c>
      <c r="G632" s="1" t="n">
        <v>18.3</v>
      </c>
      <c r="H632" s="1" t="n">
        <v>3</v>
      </c>
      <c r="I632" s="1" t="n">
        <v>5</v>
      </c>
      <c r="J632" s="1" t="s">
        <v>459</v>
      </c>
      <c r="K632" s="17" t="n">
        <v>427.59</v>
      </c>
      <c r="L632" s="1" t="n">
        <v>3</v>
      </c>
      <c r="M632" s="18" t="n">
        <f aca="false">IF(I632&lt;=H632,1,0)</f>
        <v>0</v>
      </c>
      <c r="N632" s="1" t="n">
        <f aca="false">MAX(I632-H632,0)</f>
        <v>2</v>
      </c>
    </row>
    <row r="633" customFormat="false" ht="15" hidden="false" customHeight="false" outlineLevel="0" collapsed="false">
      <c r="A633" s="1" t="s">
        <v>738</v>
      </c>
      <c r="B633" s="1" t="s">
        <v>606</v>
      </c>
      <c r="C633" s="1" t="s">
        <v>105</v>
      </c>
      <c r="D633" s="1" t="s">
        <v>88</v>
      </c>
      <c r="E633" s="1" t="s">
        <v>97</v>
      </c>
      <c r="F633" s="1" t="s">
        <v>90</v>
      </c>
      <c r="G633" s="1" t="n">
        <v>6.1</v>
      </c>
      <c r="H633" s="1" t="n">
        <v>3</v>
      </c>
      <c r="I633" s="1" t="n">
        <v>3</v>
      </c>
      <c r="K633" s="17" t="n">
        <v>459.21</v>
      </c>
      <c r="L633" s="1" t="n">
        <v>5</v>
      </c>
      <c r="M633" s="18" t="n">
        <f aca="false">IF(I633&lt;=H633,1,0)</f>
        <v>1</v>
      </c>
      <c r="N633" s="1" t="n">
        <f aca="false">MAX(I633-H633,0)</f>
        <v>0</v>
      </c>
    </row>
    <row r="634" customFormat="false" ht="15" hidden="false" customHeight="false" outlineLevel="0" collapsed="false">
      <c r="A634" s="1" t="s">
        <v>739</v>
      </c>
      <c r="B634" s="1" t="s">
        <v>606</v>
      </c>
      <c r="C634" s="1" t="s">
        <v>87</v>
      </c>
      <c r="D634" s="1" t="s">
        <v>88</v>
      </c>
      <c r="E634" s="1" t="s">
        <v>89</v>
      </c>
      <c r="F634" s="1" t="s">
        <v>116</v>
      </c>
      <c r="G634" s="1" t="n">
        <v>0</v>
      </c>
      <c r="H634" s="1" t="n">
        <v>3</v>
      </c>
      <c r="I634" s="1" t="n">
        <v>3</v>
      </c>
      <c r="K634" s="17" t="n">
        <v>458.97</v>
      </c>
      <c r="L634" s="1" t="n">
        <v>5</v>
      </c>
      <c r="M634" s="18" t="n">
        <f aca="false">IF(I634&lt;=H634,1,0)</f>
        <v>1</v>
      </c>
      <c r="N634" s="1" t="n">
        <f aca="false">MAX(I634-H634,0)</f>
        <v>0</v>
      </c>
    </row>
    <row r="635" customFormat="false" ht="15" hidden="false" customHeight="false" outlineLevel="0" collapsed="false">
      <c r="A635" s="1" t="s">
        <v>740</v>
      </c>
      <c r="B635" s="1" t="s">
        <v>606</v>
      </c>
      <c r="C635" s="1" t="s">
        <v>92</v>
      </c>
      <c r="D635" s="1" t="s">
        <v>93</v>
      </c>
      <c r="E635" s="1" t="s">
        <v>101</v>
      </c>
      <c r="F635" s="1" t="s">
        <v>116</v>
      </c>
      <c r="G635" s="1" t="n">
        <v>0</v>
      </c>
      <c r="H635" s="1" t="n">
        <v>1</v>
      </c>
      <c r="I635" s="1" t="n">
        <v>1</v>
      </c>
      <c r="K635" s="17" t="n">
        <v>155.03</v>
      </c>
      <c r="L635" s="1" t="n">
        <v>5</v>
      </c>
      <c r="M635" s="18" t="n">
        <f aca="false">IF(I635&lt;=H635,1,0)</f>
        <v>1</v>
      </c>
      <c r="N635" s="1" t="n">
        <f aca="false">MAX(I635-H635,0)</f>
        <v>0</v>
      </c>
    </row>
    <row r="636" customFormat="false" ht="15" hidden="false" customHeight="false" outlineLevel="0" collapsed="false">
      <c r="A636" s="1" t="s">
        <v>741</v>
      </c>
      <c r="B636" s="1" t="s">
        <v>606</v>
      </c>
      <c r="C636" s="1" t="s">
        <v>92</v>
      </c>
      <c r="D636" s="1" t="s">
        <v>110</v>
      </c>
      <c r="E636" s="1" t="s">
        <v>103</v>
      </c>
      <c r="F636" s="1" t="s">
        <v>90</v>
      </c>
      <c r="G636" s="1" t="n">
        <v>7.3</v>
      </c>
      <c r="H636" s="1" t="n">
        <v>2</v>
      </c>
      <c r="I636" s="1" t="n">
        <v>2</v>
      </c>
      <c r="K636" s="17" t="n">
        <v>651.38</v>
      </c>
      <c r="L636" s="1" t="n">
        <v>5</v>
      </c>
      <c r="M636" s="18" t="n">
        <f aca="false">IF(I636&lt;=H636,1,0)</f>
        <v>1</v>
      </c>
      <c r="N636" s="1" t="n">
        <f aca="false">MAX(I636-H636,0)</f>
        <v>0</v>
      </c>
    </row>
    <row r="637" customFormat="false" ht="15" hidden="false" customHeight="false" outlineLevel="0" collapsed="false">
      <c r="A637" s="1" t="s">
        <v>742</v>
      </c>
      <c r="B637" s="1" t="s">
        <v>606</v>
      </c>
      <c r="C637" s="1" t="s">
        <v>92</v>
      </c>
      <c r="D637" s="1" t="s">
        <v>88</v>
      </c>
      <c r="E637" s="1" t="s">
        <v>89</v>
      </c>
      <c r="F637" s="1" t="s">
        <v>90</v>
      </c>
      <c r="G637" s="1" t="n">
        <v>19.1</v>
      </c>
      <c r="H637" s="1" t="n">
        <v>3</v>
      </c>
      <c r="I637" s="1" t="n">
        <v>3</v>
      </c>
      <c r="K637" s="17" t="n">
        <v>318.85</v>
      </c>
      <c r="L637" s="1" t="n">
        <v>4</v>
      </c>
      <c r="M637" s="18" t="n">
        <f aca="false">IF(I637&lt;=H637,1,0)</f>
        <v>1</v>
      </c>
      <c r="N637" s="1" t="n">
        <f aca="false">MAX(I637-H637,0)</f>
        <v>0</v>
      </c>
    </row>
    <row r="638" customFormat="false" ht="15" hidden="false" customHeight="false" outlineLevel="0" collapsed="false">
      <c r="A638" s="1" t="s">
        <v>743</v>
      </c>
      <c r="B638" s="1" t="s">
        <v>606</v>
      </c>
      <c r="C638" s="1" t="s">
        <v>105</v>
      </c>
      <c r="D638" s="1" t="s">
        <v>110</v>
      </c>
      <c r="E638" s="1" t="s">
        <v>103</v>
      </c>
      <c r="F638" s="1" t="s">
        <v>90</v>
      </c>
      <c r="G638" s="1" t="n">
        <v>7.1</v>
      </c>
      <c r="H638" s="1" t="n">
        <v>2</v>
      </c>
      <c r="I638" s="1" t="n">
        <v>2</v>
      </c>
      <c r="K638" s="17" t="n">
        <v>806.1</v>
      </c>
      <c r="L638" s="1" t="n">
        <v>5</v>
      </c>
      <c r="M638" s="18" t="n">
        <f aca="false">IF(I638&lt;=H638,1,0)</f>
        <v>1</v>
      </c>
      <c r="N638" s="1" t="n">
        <f aca="false">MAX(I638-H638,0)</f>
        <v>0</v>
      </c>
    </row>
    <row r="639" customFormat="false" ht="15" hidden="false" customHeight="false" outlineLevel="0" collapsed="false">
      <c r="A639" s="1" t="s">
        <v>744</v>
      </c>
      <c r="B639" s="1" t="s">
        <v>606</v>
      </c>
      <c r="C639" s="1" t="s">
        <v>92</v>
      </c>
      <c r="D639" s="1" t="s">
        <v>93</v>
      </c>
      <c r="E639" s="1" t="s">
        <v>97</v>
      </c>
      <c r="F639" s="1" t="s">
        <v>116</v>
      </c>
      <c r="G639" s="1" t="n">
        <v>0</v>
      </c>
      <c r="H639" s="1" t="n">
        <v>1</v>
      </c>
      <c r="I639" s="1" t="n">
        <v>1</v>
      </c>
      <c r="K639" s="17" t="n">
        <v>662.5</v>
      </c>
      <c r="L639" s="1" t="n">
        <v>5</v>
      </c>
      <c r="M639" s="18" t="n">
        <f aca="false">IF(I639&lt;=H639,1,0)</f>
        <v>1</v>
      </c>
      <c r="N639" s="1" t="n">
        <f aca="false">MAX(I639-H639,0)</f>
        <v>0</v>
      </c>
    </row>
    <row r="640" customFormat="false" ht="15" hidden="false" customHeight="false" outlineLevel="0" collapsed="false">
      <c r="A640" s="1" t="s">
        <v>745</v>
      </c>
      <c r="B640" s="1" t="s">
        <v>606</v>
      </c>
      <c r="C640" s="1" t="s">
        <v>95</v>
      </c>
      <c r="D640" s="1" t="s">
        <v>93</v>
      </c>
      <c r="E640" s="1" t="s">
        <v>97</v>
      </c>
      <c r="F640" s="1" t="s">
        <v>116</v>
      </c>
      <c r="G640" s="1" t="n">
        <v>0</v>
      </c>
      <c r="H640" s="1" t="n">
        <v>2</v>
      </c>
      <c r="I640" s="1" t="n">
        <v>2</v>
      </c>
      <c r="K640" s="17" t="n">
        <v>311</v>
      </c>
      <c r="L640" s="1" t="n">
        <v>5</v>
      </c>
      <c r="M640" s="18" t="n">
        <f aca="false">IF(I640&lt;=H640,1,0)</f>
        <v>1</v>
      </c>
      <c r="N640" s="1" t="n">
        <f aca="false">MAX(I640-H640,0)</f>
        <v>0</v>
      </c>
    </row>
    <row r="641" customFormat="false" ht="15" hidden="false" customHeight="false" outlineLevel="0" collapsed="false">
      <c r="A641" s="1" t="s">
        <v>746</v>
      </c>
      <c r="B641" s="1" t="s">
        <v>606</v>
      </c>
      <c r="C641" s="1" t="s">
        <v>92</v>
      </c>
      <c r="D641" s="1" t="s">
        <v>88</v>
      </c>
      <c r="E641" s="1" t="s">
        <v>89</v>
      </c>
      <c r="F641" s="1" t="s">
        <v>116</v>
      </c>
      <c r="G641" s="1" t="n">
        <v>0</v>
      </c>
      <c r="H641" s="1" t="n">
        <v>2</v>
      </c>
      <c r="I641" s="1" t="n">
        <v>2</v>
      </c>
      <c r="K641" s="17" t="n">
        <v>683.41</v>
      </c>
      <c r="L641" s="1" t="n">
        <v>5</v>
      </c>
      <c r="M641" s="18" t="n">
        <f aca="false">IF(I641&lt;=H641,1,0)</f>
        <v>1</v>
      </c>
      <c r="N641" s="1" t="n">
        <f aca="false">MAX(I641-H641,0)</f>
        <v>0</v>
      </c>
    </row>
    <row r="642" customFormat="false" ht="15" hidden="false" customHeight="false" outlineLevel="0" collapsed="false">
      <c r="A642" s="1" t="s">
        <v>747</v>
      </c>
      <c r="B642" s="1" t="s">
        <v>606</v>
      </c>
      <c r="C642" s="1" t="s">
        <v>145</v>
      </c>
      <c r="D642" s="1" t="s">
        <v>110</v>
      </c>
      <c r="E642" s="1" t="s">
        <v>89</v>
      </c>
      <c r="F642" s="1" t="s">
        <v>116</v>
      </c>
      <c r="G642" s="1" t="n">
        <v>0</v>
      </c>
      <c r="H642" s="1" t="n">
        <v>2</v>
      </c>
      <c r="I642" s="1" t="n">
        <v>2</v>
      </c>
      <c r="K642" s="17" t="n">
        <v>685.92</v>
      </c>
      <c r="L642" s="1" t="n">
        <v>4</v>
      </c>
      <c r="M642" s="18" t="n">
        <f aca="false">IF(I642&lt;=H642,1,0)</f>
        <v>1</v>
      </c>
      <c r="N642" s="1" t="n">
        <f aca="false">MAX(I642-H642,0)</f>
        <v>0</v>
      </c>
    </row>
    <row r="643" customFormat="false" ht="15" hidden="false" customHeight="false" outlineLevel="0" collapsed="false">
      <c r="A643" s="1" t="s">
        <v>748</v>
      </c>
      <c r="B643" s="1" t="s">
        <v>606</v>
      </c>
      <c r="C643" s="1" t="s">
        <v>145</v>
      </c>
      <c r="D643" s="1" t="s">
        <v>110</v>
      </c>
      <c r="E643" s="1" t="s">
        <v>103</v>
      </c>
      <c r="F643" s="1" t="s">
        <v>90</v>
      </c>
      <c r="G643" s="1" t="n">
        <v>14.1</v>
      </c>
      <c r="H643" s="1" t="n">
        <v>2</v>
      </c>
      <c r="I643" s="1" t="n">
        <v>4</v>
      </c>
      <c r="J643" s="1" t="s">
        <v>459</v>
      </c>
      <c r="K643" s="17" t="n">
        <v>783.11</v>
      </c>
      <c r="L643" s="1" t="n">
        <v>3</v>
      </c>
      <c r="M643" s="18" t="n">
        <f aca="false">IF(I643&lt;=H643,1,0)</f>
        <v>0</v>
      </c>
      <c r="N643" s="1" t="n">
        <f aca="false">MAX(I643-H643,0)</f>
        <v>2</v>
      </c>
    </row>
    <row r="644" customFormat="false" ht="15" hidden="false" customHeight="false" outlineLevel="0" collapsed="false">
      <c r="A644" s="1" t="s">
        <v>749</v>
      </c>
      <c r="B644" s="1" t="s">
        <v>606</v>
      </c>
      <c r="C644" s="1" t="s">
        <v>92</v>
      </c>
      <c r="D644" s="1" t="s">
        <v>88</v>
      </c>
      <c r="E644" s="1" t="s">
        <v>89</v>
      </c>
      <c r="F644" s="1" t="s">
        <v>116</v>
      </c>
      <c r="G644" s="1" t="n">
        <v>0</v>
      </c>
      <c r="H644" s="1" t="n">
        <v>3</v>
      </c>
      <c r="I644" s="1" t="n">
        <v>3</v>
      </c>
      <c r="K644" s="17" t="n">
        <v>264.98</v>
      </c>
      <c r="L644" s="1" t="n">
        <v>4</v>
      </c>
      <c r="M644" s="18" t="n">
        <f aca="false">IF(I644&lt;=H644,1,0)</f>
        <v>1</v>
      </c>
      <c r="N644" s="1" t="n">
        <f aca="false">MAX(I644-H644,0)</f>
        <v>0</v>
      </c>
    </row>
    <row r="645" customFormat="false" ht="15" hidden="false" customHeight="false" outlineLevel="0" collapsed="false">
      <c r="A645" s="1" t="s">
        <v>750</v>
      </c>
      <c r="B645" s="1" t="s">
        <v>606</v>
      </c>
      <c r="C645" s="1" t="s">
        <v>92</v>
      </c>
      <c r="D645" s="1" t="s">
        <v>88</v>
      </c>
      <c r="E645" s="1" t="s">
        <v>103</v>
      </c>
      <c r="F645" s="1" t="s">
        <v>90</v>
      </c>
      <c r="G645" s="1" t="n">
        <v>30.8</v>
      </c>
      <c r="H645" s="1" t="n">
        <v>3</v>
      </c>
      <c r="I645" s="1" t="n">
        <v>4</v>
      </c>
      <c r="J645" s="1" t="s">
        <v>117</v>
      </c>
      <c r="K645" s="17" t="n">
        <v>1014.07</v>
      </c>
      <c r="L645" s="1" t="n">
        <v>4</v>
      </c>
      <c r="M645" s="18" t="n">
        <f aca="false">IF(I645&lt;=H645,1,0)</f>
        <v>0</v>
      </c>
      <c r="N645" s="1" t="n">
        <f aca="false">MAX(I645-H645,0)</f>
        <v>1</v>
      </c>
    </row>
    <row r="646" customFormat="false" ht="15" hidden="false" customHeight="false" outlineLevel="0" collapsed="false">
      <c r="A646" s="1" t="s">
        <v>751</v>
      </c>
      <c r="B646" s="1" t="s">
        <v>606</v>
      </c>
      <c r="C646" s="1" t="s">
        <v>92</v>
      </c>
      <c r="D646" s="1" t="s">
        <v>88</v>
      </c>
      <c r="E646" s="1" t="s">
        <v>89</v>
      </c>
      <c r="F646" s="1" t="s">
        <v>90</v>
      </c>
      <c r="G646" s="1" t="n">
        <v>32.5</v>
      </c>
      <c r="H646" s="1" t="n">
        <v>3</v>
      </c>
      <c r="I646" s="1" t="n">
        <v>3</v>
      </c>
      <c r="K646" s="17" t="n">
        <v>446.01</v>
      </c>
      <c r="L646" s="1" t="n">
        <v>5</v>
      </c>
      <c r="M646" s="18" t="n">
        <f aca="false">IF(I646&lt;=H646,1,0)</f>
        <v>1</v>
      </c>
      <c r="N646" s="1" t="n">
        <f aca="false">MAX(I646-H646,0)</f>
        <v>0</v>
      </c>
    </row>
    <row r="647" customFormat="false" ht="15" hidden="false" customHeight="false" outlineLevel="0" collapsed="false">
      <c r="A647" s="1" t="s">
        <v>752</v>
      </c>
      <c r="B647" s="1" t="s">
        <v>606</v>
      </c>
      <c r="C647" s="1" t="s">
        <v>95</v>
      </c>
      <c r="D647" s="1" t="s">
        <v>88</v>
      </c>
      <c r="E647" s="1" t="s">
        <v>89</v>
      </c>
      <c r="F647" s="1" t="s">
        <v>90</v>
      </c>
      <c r="G647" s="1" t="n">
        <v>12.6</v>
      </c>
      <c r="H647" s="1" t="n">
        <v>3</v>
      </c>
      <c r="I647" s="1" t="n">
        <v>3</v>
      </c>
      <c r="K647" s="17" t="n">
        <v>422.72</v>
      </c>
      <c r="L647" s="1" t="n">
        <v>4</v>
      </c>
      <c r="M647" s="18" t="n">
        <f aca="false">IF(I647&lt;=H647,1,0)</f>
        <v>1</v>
      </c>
      <c r="N647" s="1" t="n">
        <f aca="false">MAX(I647-H647,0)</f>
        <v>0</v>
      </c>
    </row>
    <row r="648" customFormat="false" ht="15" hidden="false" customHeight="false" outlineLevel="0" collapsed="false">
      <c r="A648" s="1" t="s">
        <v>753</v>
      </c>
      <c r="B648" s="1" t="s">
        <v>606</v>
      </c>
      <c r="C648" s="1" t="s">
        <v>105</v>
      </c>
      <c r="D648" s="1" t="s">
        <v>88</v>
      </c>
      <c r="E648" s="1" t="s">
        <v>89</v>
      </c>
      <c r="F648" s="1" t="s">
        <v>116</v>
      </c>
      <c r="G648" s="1" t="n">
        <v>0</v>
      </c>
      <c r="H648" s="1" t="n">
        <v>3</v>
      </c>
      <c r="I648" s="1" t="n">
        <v>3</v>
      </c>
      <c r="K648" s="17" t="n">
        <v>223.66</v>
      </c>
      <c r="L648" s="1" t="n">
        <v>5</v>
      </c>
      <c r="M648" s="18" t="n">
        <f aca="false">IF(I648&lt;=H648,1,0)</f>
        <v>1</v>
      </c>
      <c r="N648" s="1" t="n">
        <f aca="false">MAX(I648-H648,0)</f>
        <v>0</v>
      </c>
    </row>
    <row r="649" customFormat="false" ht="15" hidden="false" customHeight="false" outlineLevel="0" collapsed="false">
      <c r="A649" s="1" t="s">
        <v>754</v>
      </c>
      <c r="B649" s="1" t="s">
        <v>606</v>
      </c>
      <c r="C649" s="1" t="s">
        <v>105</v>
      </c>
      <c r="D649" s="1" t="s">
        <v>88</v>
      </c>
      <c r="E649" s="1" t="s">
        <v>89</v>
      </c>
      <c r="F649" s="1" t="s">
        <v>90</v>
      </c>
      <c r="G649" s="1" t="n">
        <v>12</v>
      </c>
      <c r="H649" s="1" t="n">
        <v>3</v>
      </c>
      <c r="I649" s="1" t="n">
        <v>3</v>
      </c>
      <c r="K649" s="17" t="n">
        <v>521.78</v>
      </c>
      <c r="L649" s="1" t="n">
        <v>5</v>
      </c>
      <c r="M649" s="18" t="n">
        <f aca="false">IF(I649&lt;=H649,1,0)</f>
        <v>1</v>
      </c>
      <c r="N649" s="1" t="n">
        <f aca="false">MAX(I649-H649,0)</f>
        <v>0</v>
      </c>
    </row>
    <row r="650" customFormat="false" ht="15" hidden="false" customHeight="false" outlineLevel="0" collapsed="false">
      <c r="A650" s="1" t="s">
        <v>755</v>
      </c>
      <c r="B650" s="1" t="s">
        <v>606</v>
      </c>
      <c r="C650" s="1" t="s">
        <v>92</v>
      </c>
      <c r="D650" s="1" t="s">
        <v>88</v>
      </c>
      <c r="E650" s="1" t="s">
        <v>89</v>
      </c>
      <c r="F650" s="1" t="s">
        <v>90</v>
      </c>
      <c r="G650" s="1" t="n">
        <v>13.6</v>
      </c>
      <c r="H650" s="1" t="n">
        <v>3</v>
      </c>
      <c r="I650" s="1" t="n">
        <v>3</v>
      </c>
      <c r="K650" s="17" t="n">
        <v>360.1</v>
      </c>
      <c r="L650" s="1" t="n">
        <v>5</v>
      </c>
      <c r="M650" s="18" t="n">
        <f aca="false">IF(I650&lt;=H650,1,0)</f>
        <v>1</v>
      </c>
      <c r="N650" s="1" t="n">
        <f aca="false">MAX(I650-H650,0)</f>
        <v>0</v>
      </c>
    </row>
    <row r="651" customFormat="false" ht="15" hidden="false" customHeight="false" outlineLevel="0" collapsed="false">
      <c r="A651" s="1" t="s">
        <v>756</v>
      </c>
      <c r="B651" s="1" t="s">
        <v>606</v>
      </c>
      <c r="C651" s="1" t="s">
        <v>145</v>
      </c>
      <c r="D651" s="1" t="s">
        <v>93</v>
      </c>
      <c r="E651" s="1" t="s">
        <v>89</v>
      </c>
      <c r="F651" s="1" t="s">
        <v>90</v>
      </c>
      <c r="G651" s="1" t="n">
        <v>23.6</v>
      </c>
      <c r="H651" s="1" t="n">
        <v>2</v>
      </c>
      <c r="I651" s="1" t="n">
        <v>2</v>
      </c>
      <c r="K651" s="17" t="n">
        <v>1007.69</v>
      </c>
      <c r="L651" s="1" t="n">
        <v>4</v>
      </c>
      <c r="M651" s="18" t="n">
        <f aca="false">IF(I651&lt;=H651,1,0)</f>
        <v>1</v>
      </c>
      <c r="N651" s="1" t="n">
        <f aca="false">MAX(I651-H651,0)</f>
        <v>0</v>
      </c>
    </row>
    <row r="652" customFormat="false" ht="15" hidden="false" customHeight="false" outlineLevel="0" collapsed="false">
      <c r="A652" s="1" t="s">
        <v>757</v>
      </c>
      <c r="B652" s="1" t="s">
        <v>606</v>
      </c>
      <c r="C652" s="1" t="s">
        <v>92</v>
      </c>
      <c r="D652" s="1" t="s">
        <v>88</v>
      </c>
      <c r="E652" s="1" t="s">
        <v>89</v>
      </c>
      <c r="F652" s="1" t="s">
        <v>90</v>
      </c>
      <c r="G652" s="1" t="n">
        <v>16.6</v>
      </c>
      <c r="H652" s="1" t="n">
        <v>3</v>
      </c>
      <c r="I652" s="1" t="n">
        <v>3</v>
      </c>
      <c r="K652" s="17" t="n">
        <v>427.77</v>
      </c>
      <c r="L652" s="1" t="n">
        <v>5</v>
      </c>
      <c r="M652" s="18" t="n">
        <f aca="false">IF(I652&lt;=H652,1,0)</f>
        <v>1</v>
      </c>
      <c r="N652" s="1" t="n">
        <f aca="false">MAX(I652-H652,0)</f>
        <v>0</v>
      </c>
    </row>
    <row r="653" customFormat="false" ht="15" hidden="false" customHeight="false" outlineLevel="0" collapsed="false">
      <c r="A653" s="1" t="s">
        <v>758</v>
      </c>
      <c r="B653" s="1" t="s">
        <v>606</v>
      </c>
      <c r="C653" s="1" t="s">
        <v>92</v>
      </c>
      <c r="D653" s="1" t="s">
        <v>88</v>
      </c>
      <c r="E653" s="1" t="s">
        <v>97</v>
      </c>
      <c r="F653" s="1" t="s">
        <v>90</v>
      </c>
      <c r="G653" s="1" t="n">
        <v>22.1</v>
      </c>
      <c r="H653" s="1" t="n">
        <v>3</v>
      </c>
      <c r="I653" s="1" t="n">
        <v>3</v>
      </c>
      <c r="K653" s="17" t="n">
        <v>317.1</v>
      </c>
      <c r="L653" s="1" t="n">
        <v>4</v>
      </c>
      <c r="M653" s="18" t="n">
        <f aca="false">IF(I653&lt;=H653,1,0)</f>
        <v>1</v>
      </c>
      <c r="N653" s="1" t="n">
        <f aca="false">MAX(I653-H653,0)</f>
        <v>0</v>
      </c>
    </row>
    <row r="654" customFormat="false" ht="15" hidden="false" customHeight="false" outlineLevel="0" collapsed="false">
      <c r="A654" s="1" t="s">
        <v>759</v>
      </c>
      <c r="B654" s="1" t="s">
        <v>606</v>
      </c>
      <c r="C654" s="1" t="s">
        <v>87</v>
      </c>
      <c r="D654" s="1" t="s">
        <v>88</v>
      </c>
      <c r="E654" s="1" t="s">
        <v>103</v>
      </c>
      <c r="F654" s="1" t="s">
        <v>90</v>
      </c>
      <c r="G654" s="1" t="n">
        <v>8.3</v>
      </c>
      <c r="H654" s="1" t="n">
        <v>3</v>
      </c>
      <c r="I654" s="1" t="n">
        <v>3</v>
      </c>
      <c r="K654" s="17" t="n">
        <v>1046.39</v>
      </c>
      <c r="L654" s="1" t="n">
        <v>5</v>
      </c>
      <c r="M654" s="18" t="n">
        <f aca="false">IF(I654&lt;=H654,1,0)</f>
        <v>1</v>
      </c>
      <c r="N654" s="1" t="n">
        <f aca="false">MAX(I654-H654,0)</f>
        <v>0</v>
      </c>
    </row>
    <row r="655" customFormat="false" ht="15" hidden="false" customHeight="false" outlineLevel="0" collapsed="false">
      <c r="A655" s="1" t="s">
        <v>760</v>
      </c>
      <c r="B655" s="1" t="s">
        <v>606</v>
      </c>
      <c r="C655" s="1" t="s">
        <v>92</v>
      </c>
      <c r="D655" s="1" t="s">
        <v>88</v>
      </c>
      <c r="E655" s="1" t="s">
        <v>103</v>
      </c>
      <c r="F655" s="1" t="s">
        <v>90</v>
      </c>
      <c r="G655" s="1" t="n">
        <v>9.5</v>
      </c>
      <c r="H655" s="1" t="n">
        <v>3</v>
      </c>
      <c r="I655" s="1" t="n">
        <v>3</v>
      </c>
      <c r="K655" s="17" t="n">
        <v>640.62</v>
      </c>
      <c r="L655" s="1" t="n">
        <v>4</v>
      </c>
      <c r="M655" s="18" t="n">
        <f aca="false">IF(I655&lt;=H655,1,0)</f>
        <v>1</v>
      </c>
      <c r="N655" s="1" t="n">
        <f aca="false">MAX(I655-H655,0)</f>
        <v>0</v>
      </c>
    </row>
    <row r="656" customFormat="false" ht="15" hidden="false" customHeight="false" outlineLevel="0" collapsed="false">
      <c r="A656" s="1" t="s">
        <v>761</v>
      </c>
      <c r="B656" s="1" t="s">
        <v>606</v>
      </c>
      <c r="C656" s="1" t="s">
        <v>105</v>
      </c>
      <c r="D656" s="1" t="s">
        <v>110</v>
      </c>
      <c r="E656" s="1" t="s">
        <v>97</v>
      </c>
      <c r="F656" s="1" t="s">
        <v>90</v>
      </c>
      <c r="G656" s="1" t="n">
        <v>7.5</v>
      </c>
      <c r="H656" s="1" t="n">
        <v>2</v>
      </c>
      <c r="I656" s="1" t="n">
        <v>2</v>
      </c>
      <c r="K656" s="17" t="n">
        <v>833.66</v>
      </c>
      <c r="L656" s="1" t="n">
        <v>4</v>
      </c>
      <c r="M656" s="18" t="n">
        <f aca="false">IF(I656&lt;=H656,1,0)</f>
        <v>1</v>
      </c>
      <c r="N656" s="1" t="n">
        <f aca="false">MAX(I656-H656,0)</f>
        <v>0</v>
      </c>
    </row>
    <row r="657" customFormat="false" ht="15" hidden="false" customHeight="false" outlineLevel="0" collapsed="false">
      <c r="A657" s="1" t="s">
        <v>762</v>
      </c>
      <c r="B657" s="1" t="s">
        <v>606</v>
      </c>
      <c r="C657" s="1" t="s">
        <v>105</v>
      </c>
      <c r="D657" s="1" t="s">
        <v>88</v>
      </c>
      <c r="E657" s="1" t="s">
        <v>89</v>
      </c>
      <c r="F657" s="1" t="s">
        <v>90</v>
      </c>
      <c r="G657" s="1" t="n">
        <v>11.7</v>
      </c>
      <c r="H657" s="1" t="n">
        <v>3</v>
      </c>
      <c r="I657" s="1" t="n">
        <v>3</v>
      </c>
      <c r="K657" s="17" t="n">
        <v>276.11</v>
      </c>
      <c r="L657" s="1" t="n">
        <v>4</v>
      </c>
      <c r="M657" s="18" t="n">
        <f aca="false">IF(I657&lt;=H657,1,0)</f>
        <v>1</v>
      </c>
      <c r="N657" s="1" t="n">
        <f aca="false">MAX(I657-H657,0)</f>
        <v>0</v>
      </c>
    </row>
    <row r="658" customFormat="false" ht="15" hidden="false" customHeight="false" outlineLevel="0" collapsed="false">
      <c r="A658" s="1" t="s">
        <v>763</v>
      </c>
      <c r="B658" s="1" t="s">
        <v>606</v>
      </c>
      <c r="C658" s="1" t="s">
        <v>145</v>
      </c>
      <c r="D658" s="1" t="s">
        <v>88</v>
      </c>
      <c r="E658" s="1" t="s">
        <v>89</v>
      </c>
      <c r="F658" s="1" t="s">
        <v>90</v>
      </c>
      <c r="G658" s="1" t="n">
        <v>11.1</v>
      </c>
      <c r="H658" s="1" t="n">
        <v>3</v>
      </c>
      <c r="I658" s="1" t="n">
        <v>5</v>
      </c>
      <c r="J658" s="1" t="s">
        <v>125</v>
      </c>
      <c r="K658" s="17" t="n">
        <v>529.95</v>
      </c>
      <c r="L658" s="1" t="n">
        <v>3</v>
      </c>
      <c r="M658" s="18" t="n">
        <f aca="false">IF(I658&lt;=H658,1,0)</f>
        <v>0</v>
      </c>
      <c r="N658" s="1" t="n">
        <f aca="false">MAX(I658-H658,0)</f>
        <v>2</v>
      </c>
    </row>
    <row r="659" customFormat="false" ht="15" hidden="false" customHeight="false" outlineLevel="0" collapsed="false">
      <c r="A659" s="1" t="s">
        <v>764</v>
      </c>
      <c r="B659" s="1" t="s">
        <v>606</v>
      </c>
      <c r="C659" s="1" t="s">
        <v>92</v>
      </c>
      <c r="D659" s="1" t="s">
        <v>96</v>
      </c>
      <c r="E659" s="1" t="s">
        <v>89</v>
      </c>
      <c r="F659" s="1" t="s">
        <v>90</v>
      </c>
      <c r="G659" s="1" t="n">
        <v>22.6</v>
      </c>
      <c r="H659" s="1" t="n">
        <v>5</v>
      </c>
      <c r="I659" s="1" t="n">
        <v>5</v>
      </c>
      <c r="K659" s="17" t="n">
        <v>755.84</v>
      </c>
      <c r="L659" s="1" t="n">
        <v>5</v>
      </c>
      <c r="M659" s="18" t="n">
        <f aca="false">IF(I659&lt;=H659,1,0)</f>
        <v>1</v>
      </c>
      <c r="N659" s="1" t="n">
        <f aca="false">MAX(I659-H659,0)</f>
        <v>0</v>
      </c>
    </row>
    <row r="660" customFormat="false" ht="15" hidden="false" customHeight="false" outlineLevel="0" collapsed="false">
      <c r="A660" s="1" t="s">
        <v>765</v>
      </c>
      <c r="B660" s="1" t="s">
        <v>606</v>
      </c>
      <c r="C660" s="1" t="s">
        <v>92</v>
      </c>
      <c r="D660" s="1" t="s">
        <v>96</v>
      </c>
      <c r="E660" s="1" t="s">
        <v>89</v>
      </c>
      <c r="F660" s="1" t="s">
        <v>90</v>
      </c>
      <c r="G660" s="1" t="n">
        <v>16.5</v>
      </c>
      <c r="H660" s="1" t="n">
        <v>5</v>
      </c>
      <c r="I660" s="1" t="n">
        <v>7</v>
      </c>
      <c r="J660" s="1" t="s">
        <v>117</v>
      </c>
      <c r="K660" s="17" t="n">
        <v>202.54</v>
      </c>
      <c r="L660" s="1" t="n">
        <v>4</v>
      </c>
      <c r="M660" s="18" t="n">
        <f aca="false">IF(I660&lt;=H660,1,0)</f>
        <v>0</v>
      </c>
      <c r="N660" s="1" t="n">
        <f aca="false">MAX(I660-H660,0)</f>
        <v>2</v>
      </c>
    </row>
    <row r="661" customFormat="false" ht="15" hidden="false" customHeight="false" outlineLevel="0" collapsed="false">
      <c r="A661" s="1" t="s">
        <v>766</v>
      </c>
      <c r="B661" s="1" t="s">
        <v>606</v>
      </c>
      <c r="C661" s="1" t="s">
        <v>92</v>
      </c>
      <c r="D661" s="1" t="s">
        <v>93</v>
      </c>
      <c r="E661" s="1" t="s">
        <v>97</v>
      </c>
      <c r="F661" s="1" t="s">
        <v>90</v>
      </c>
      <c r="G661" s="1" t="n">
        <v>6.4</v>
      </c>
      <c r="H661" s="1" t="n">
        <v>2</v>
      </c>
      <c r="I661" s="1" t="n">
        <v>2</v>
      </c>
      <c r="K661" s="17" t="n">
        <v>363.7</v>
      </c>
      <c r="L661" s="1" t="n">
        <v>5</v>
      </c>
      <c r="M661" s="18" t="n">
        <f aca="false">IF(I661&lt;=H661,1,0)</f>
        <v>1</v>
      </c>
      <c r="N661" s="1" t="n">
        <f aca="false">MAX(I661-H661,0)</f>
        <v>0</v>
      </c>
    </row>
    <row r="662" customFormat="false" ht="15" hidden="false" customHeight="false" outlineLevel="0" collapsed="false">
      <c r="A662" s="1" t="s">
        <v>767</v>
      </c>
      <c r="B662" s="1" t="s">
        <v>606</v>
      </c>
      <c r="C662" s="1" t="s">
        <v>92</v>
      </c>
      <c r="D662" s="1" t="s">
        <v>88</v>
      </c>
      <c r="E662" s="1" t="s">
        <v>97</v>
      </c>
      <c r="F662" s="1" t="s">
        <v>90</v>
      </c>
      <c r="G662" s="1" t="n">
        <v>6.3</v>
      </c>
      <c r="H662" s="1" t="n">
        <v>3</v>
      </c>
      <c r="I662" s="1" t="n">
        <v>3</v>
      </c>
      <c r="K662" s="17" t="n">
        <v>464.43</v>
      </c>
      <c r="L662" s="1" t="n">
        <v>5</v>
      </c>
      <c r="M662" s="18" t="n">
        <f aca="false">IF(I662&lt;=H662,1,0)</f>
        <v>1</v>
      </c>
      <c r="N662" s="1" t="n">
        <f aca="false">MAX(I662-H662,0)</f>
        <v>0</v>
      </c>
    </row>
    <row r="663" customFormat="false" ht="15" hidden="false" customHeight="false" outlineLevel="0" collapsed="false">
      <c r="A663" s="1" t="s">
        <v>768</v>
      </c>
      <c r="B663" s="1" t="s">
        <v>606</v>
      </c>
      <c r="C663" s="1" t="s">
        <v>95</v>
      </c>
      <c r="D663" s="1" t="s">
        <v>96</v>
      </c>
      <c r="E663" s="1" t="s">
        <v>97</v>
      </c>
      <c r="F663" s="1" t="s">
        <v>90</v>
      </c>
      <c r="G663" s="1" t="n">
        <v>8.6</v>
      </c>
      <c r="H663" s="1" t="n">
        <v>5</v>
      </c>
      <c r="I663" s="1" t="n">
        <v>5</v>
      </c>
      <c r="K663" s="17" t="n">
        <v>1234.82</v>
      </c>
      <c r="L663" s="1" t="n">
        <v>5</v>
      </c>
      <c r="M663" s="18" t="n">
        <f aca="false">IF(I663&lt;=H663,1,0)</f>
        <v>1</v>
      </c>
      <c r="N663" s="1" t="n">
        <f aca="false">MAX(I663-H663,0)</f>
        <v>0</v>
      </c>
    </row>
    <row r="664" customFormat="false" ht="15" hidden="false" customHeight="false" outlineLevel="0" collapsed="false">
      <c r="A664" s="1" t="s">
        <v>769</v>
      </c>
      <c r="B664" s="1" t="s">
        <v>606</v>
      </c>
      <c r="C664" s="1" t="s">
        <v>100</v>
      </c>
      <c r="D664" s="1" t="s">
        <v>88</v>
      </c>
      <c r="E664" s="1" t="s">
        <v>97</v>
      </c>
      <c r="F664" s="1" t="s">
        <v>90</v>
      </c>
      <c r="G664" s="1" t="n">
        <v>16.6</v>
      </c>
      <c r="H664" s="1" t="n">
        <v>3</v>
      </c>
      <c r="I664" s="1" t="n">
        <v>3</v>
      </c>
      <c r="K664" s="17" t="n">
        <v>310.7</v>
      </c>
      <c r="L664" s="1" t="n">
        <v>5</v>
      </c>
      <c r="M664" s="18" t="n">
        <f aca="false">IF(I664&lt;=H664,1,0)</f>
        <v>1</v>
      </c>
      <c r="N664" s="1" t="n">
        <f aca="false">MAX(I664-H664,0)</f>
        <v>0</v>
      </c>
    </row>
    <row r="665" customFormat="false" ht="15" hidden="false" customHeight="false" outlineLevel="0" collapsed="false">
      <c r="A665" s="1" t="s">
        <v>770</v>
      </c>
      <c r="B665" s="1" t="s">
        <v>606</v>
      </c>
      <c r="C665" s="1" t="s">
        <v>145</v>
      </c>
      <c r="D665" s="1" t="s">
        <v>96</v>
      </c>
      <c r="E665" s="1" t="s">
        <v>103</v>
      </c>
      <c r="F665" s="1" t="s">
        <v>90</v>
      </c>
      <c r="G665" s="1" t="n">
        <v>8</v>
      </c>
      <c r="H665" s="1" t="n">
        <v>5</v>
      </c>
      <c r="I665" s="1" t="n">
        <v>5</v>
      </c>
      <c r="K665" s="17" t="n">
        <v>302.67</v>
      </c>
      <c r="L665" s="1" t="n">
        <v>5</v>
      </c>
      <c r="M665" s="18" t="n">
        <f aca="false">IF(I665&lt;=H665,1,0)</f>
        <v>1</v>
      </c>
      <c r="N665" s="1" t="n">
        <f aca="false">MAX(I665-H665,0)</f>
        <v>0</v>
      </c>
    </row>
    <row r="666" customFormat="false" ht="15" hidden="false" customHeight="false" outlineLevel="0" collapsed="false">
      <c r="A666" s="1" t="s">
        <v>771</v>
      </c>
      <c r="B666" s="1" t="s">
        <v>606</v>
      </c>
      <c r="C666" s="1" t="s">
        <v>92</v>
      </c>
      <c r="D666" s="1" t="s">
        <v>88</v>
      </c>
      <c r="E666" s="1" t="s">
        <v>97</v>
      </c>
      <c r="F666" s="1" t="s">
        <v>90</v>
      </c>
      <c r="G666" s="1" t="n">
        <v>18.4</v>
      </c>
      <c r="H666" s="1" t="n">
        <v>3</v>
      </c>
      <c r="I666" s="1" t="n">
        <v>3</v>
      </c>
      <c r="K666" s="17" t="n">
        <v>378.15</v>
      </c>
      <c r="L666" s="1" t="n">
        <v>5</v>
      </c>
      <c r="M666" s="18" t="n">
        <f aca="false">IF(I666&lt;=H666,1,0)</f>
        <v>1</v>
      </c>
      <c r="N666" s="1" t="n">
        <f aca="false">MAX(I666-H666,0)</f>
        <v>0</v>
      </c>
    </row>
    <row r="667" customFormat="false" ht="15" hidden="false" customHeight="false" outlineLevel="0" collapsed="false">
      <c r="A667" s="1" t="s">
        <v>772</v>
      </c>
      <c r="B667" s="1" t="s">
        <v>606</v>
      </c>
      <c r="C667" s="1" t="s">
        <v>92</v>
      </c>
      <c r="D667" s="1" t="s">
        <v>88</v>
      </c>
      <c r="E667" s="1" t="s">
        <v>97</v>
      </c>
      <c r="F667" s="1" t="s">
        <v>90</v>
      </c>
      <c r="G667" s="1" t="n">
        <v>5.5</v>
      </c>
      <c r="H667" s="1" t="n">
        <v>3</v>
      </c>
      <c r="I667" s="1" t="n">
        <v>3</v>
      </c>
      <c r="K667" s="17" t="n">
        <v>193.85</v>
      </c>
      <c r="L667" s="1" t="n">
        <v>4</v>
      </c>
      <c r="M667" s="18" t="n">
        <f aca="false">IF(I667&lt;=H667,1,0)</f>
        <v>1</v>
      </c>
      <c r="N667" s="1" t="n">
        <f aca="false">MAX(I667-H667,0)</f>
        <v>0</v>
      </c>
    </row>
    <row r="668" customFormat="false" ht="15" hidden="false" customHeight="false" outlineLevel="0" collapsed="false">
      <c r="A668" s="1" t="s">
        <v>773</v>
      </c>
      <c r="B668" s="1" t="s">
        <v>606</v>
      </c>
      <c r="C668" s="1" t="s">
        <v>105</v>
      </c>
      <c r="D668" s="1" t="s">
        <v>110</v>
      </c>
      <c r="E668" s="1" t="s">
        <v>89</v>
      </c>
      <c r="F668" s="1" t="s">
        <v>90</v>
      </c>
      <c r="G668" s="1" t="n">
        <v>10.4</v>
      </c>
      <c r="H668" s="1" t="n">
        <v>2</v>
      </c>
      <c r="I668" s="1" t="n">
        <v>2</v>
      </c>
      <c r="K668" s="17" t="n">
        <v>681.05</v>
      </c>
      <c r="L668" s="1" t="n">
        <v>3</v>
      </c>
      <c r="M668" s="18" t="n">
        <f aca="false">IF(I668&lt;=H668,1,0)</f>
        <v>1</v>
      </c>
      <c r="N668" s="1" t="n">
        <f aca="false">MAX(I668-H668,0)</f>
        <v>0</v>
      </c>
    </row>
    <row r="669" customFormat="false" ht="15" hidden="false" customHeight="false" outlineLevel="0" collapsed="false">
      <c r="A669" s="1" t="s">
        <v>774</v>
      </c>
      <c r="B669" s="1" t="s">
        <v>606</v>
      </c>
      <c r="C669" s="1" t="s">
        <v>95</v>
      </c>
      <c r="D669" s="1" t="s">
        <v>88</v>
      </c>
      <c r="E669" s="1" t="s">
        <v>97</v>
      </c>
      <c r="F669" s="1" t="s">
        <v>90</v>
      </c>
      <c r="G669" s="1" t="n">
        <v>9.8</v>
      </c>
      <c r="H669" s="1" t="n">
        <v>3</v>
      </c>
      <c r="I669" s="1" t="n">
        <v>3</v>
      </c>
      <c r="K669" s="17" t="n">
        <v>279.3</v>
      </c>
      <c r="L669" s="1" t="n">
        <v>5</v>
      </c>
      <c r="M669" s="18" t="n">
        <f aca="false">IF(I669&lt;=H669,1,0)</f>
        <v>1</v>
      </c>
      <c r="N669" s="1" t="n">
        <f aca="false">MAX(I669-H669,0)</f>
        <v>0</v>
      </c>
    </row>
    <row r="670" customFormat="false" ht="15" hidden="false" customHeight="false" outlineLevel="0" collapsed="false">
      <c r="A670" s="1" t="s">
        <v>775</v>
      </c>
      <c r="B670" s="1" t="s">
        <v>606</v>
      </c>
      <c r="C670" s="1" t="s">
        <v>95</v>
      </c>
      <c r="D670" s="1" t="s">
        <v>93</v>
      </c>
      <c r="E670" s="1" t="s">
        <v>89</v>
      </c>
      <c r="F670" s="1" t="s">
        <v>90</v>
      </c>
      <c r="G670" s="1" t="n">
        <v>15</v>
      </c>
      <c r="H670" s="1" t="n">
        <v>2</v>
      </c>
      <c r="I670" s="1" t="n">
        <v>2</v>
      </c>
      <c r="K670" s="17" t="n">
        <v>320.07</v>
      </c>
      <c r="L670" s="1" t="n">
        <v>4</v>
      </c>
      <c r="M670" s="18" t="n">
        <f aca="false">IF(I670&lt;=H670,1,0)</f>
        <v>1</v>
      </c>
      <c r="N670" s="1" t="n">
        <f aca="false">MAX(I670-H670,0)</f>
        <v>0</v>
      </c>
    </row>
    <row r="671" customFormat="false" ht="15" hidden="false" customHeight="false" outlineLevel="0" collapsed="false">
      <c r="A671" s="1" t="s">
        <v>776</v>
      </c>
      <c r="B671" s="1" t="s">
        <v>606</v>
      </c>
      <c r="C671" s="1" t="s">
        <v>92</v>
      </c>
      <c r="D671" s="1" t="s">
        <v>88</v>
      </c>
      <c r="E671" s="1" t="s">
        <v>89</v>
      </c>
      <c r="F671" s="1" t="s">
        <v>90</v>
      </c>
      <c r="G671" s="1" t="n">
        <v>16.8</v>
      </c>
      <c r="H671" s="1" t="n">
        <v>3</v>
      </c>
      <c r="I671" s="1" t="n">
        <v>3</v>
      </c>
      <c r="K671" s="17" t="n">
        <v>248.54</v>
      </c>
      <c r="L671" s="1" t="n">
        <v>5</v>
      </c>
      <c r="M671" s="18" t="n">
        <f aca="false">IF(I671&lt;=H671,1,0)</f>
        <v>1</v>
      </c>
      <c r="N671" s="1" t="n">
        <f aca="false">MAX(I671-H671,0)</f>
        <v>0</v>
      </c>
    </row>
    <row r="672" customFormat="false" ht="15" hidden="false" customHeight="false" outlineLevel="0" collapsed="false">
      <c r="A672" s="1" t="s">
        <v>777</v>
      </c>
      <c r="B672" s="1" t="s">
        <v>606</v>
      </c>
      <c r="C672" s="1" t="s">
        <v>92</v>
      </c>
      <c r="D672" s="1" t="s">
        <v>88</v>
      </c>
      <c r="E672" s="1" t="s">
        <v>89</v>
      </c>
      <c r="F672" s="1" t="s">
        <v>90</v>
      </c>
      <c r="G672" s="1" t="n">
        <v>24.4</v>
      </c>
      <c r="H672" s="1" t="n">
        <v>3</v>
      </c>
      <c r="I672" s="1" t="n">
        <v>3</v>
      </c>
      <c r="K672" s="17" t="n">
        <v>416.79</v>
      </c>
      <c r="L672" s="1" t="n">
        <v>5</v>
      </c>
      <c r="M672" s="18" t="n">
        <f aca="false">IF(I672&lt;=H672,1,0)</f>
        <v>1</v>
      </c>
      <c r="N672" s="1" t="n">
        <f aca="false">MAX(I672-H672,0)</f>
        <v>0</v>
      </c>
    </row>
    <row r="673" customFormat="false" ht="15" hidden="false" customHeight="false" outlineLevel="0" collapsed="false">
      <c r="A673" s="1" t="s">
        <v>778</v>
      </c>
      <c r="B673" s="1" t="s">
        <v>606</v>
      </c>
      <c r="C673" s="1" t="s">
        <v>92</v>
      </c>
      <c r="D673" s="1" t="s">
        <v>93</v>
      </c>
      <c r="E673" s="1" t="s">
        <v>89</v>
      </c>
      <c r="F673" s="1" t="s">
        <v>90</v>
      </c>
      <c r="G673" s="1" t="n">
        <v>13.3</v>
      </c>
      <c r="H673" s="1" t="n">
        <v>2</v>
      </c>
      <c r="I673" s="1" t="n">
        <v>2</v>
      </c>
      <c r="K673" s="17" t="n">
        <v>388.86</v>
      </c>
      <c r="L673" s="1" t="n">
        <v>5</v>
      </c>
      <c r="M673" s="18" t="n">
        <f aca="false">IF(I673&lt;=H673,1,0)</f>
        <v>1</v>
      </c>
      <c r="N673" s="1" t="n">
        <f aca="false">MAX(I673-H673,0)</f>
        <v>0</v>
      </c>
    </row>
    <row r="674" customFormat="false" ht="15" hidden="false" customHeight="false" outlineLevel="0" collapsed="false">
      <c r="A674" s="1" t="s">
        <v>779</v>
      </c>
      <c r="B674" s="1" t="s">
        <v>606</v>
      </c>
      <c r="C674" s="1" t="s">
        <v>92</v>
      </c>
      <c r="D674" s="1" t="s">
        <v>88</v>
      </c>
      <c r="E674" s="1" t="s">
        <v>101</v>
      </c>
      <c r="F674" s="1" t="s">
        <v>90</v>
      </c>
      <c r="G674" s="1" t="n">
        <v>8.5</v>
      </c>
      <c r="H674" s="1" t="n">
        <v>3</v>
      </c>
      <c r="I674" s="1" t="n">
        <v>3</v>
      </c>
      <c r="K674" s="17" t="n">
        <v>426.1</v>
      </c>
      <c r="L674" s="1" t="n">
        <v>4</v>
      </c>
      <c r="M674" s="18" t="n">
        <f aca="false">IF(I674&lt;=H674,1,0)</f>
        <v>1</v>
      </c>
      <c r="N674" s="1" t="n">
        <f aca="false">MAX(I674-H674,0)</f>
        <v>0</v>
      </c>
    </row>
    <row r="675" customFormat="false" ht="15" hidden="false" customHeight="false" outlineLevel="0" collapsed="false">
      <c r="A675" s="1" t="s">
        <v>780</v>
      </c>
      <c r="B675" s="1" t="s">
        <v>606</v>
      </c>
      <c r="C675" s="1" t="s">
        <v>105</v>
      </c>
      <c r="D675" s="1" t="s">
        <v>88</v>
      </c>
      <c r="E675" s="1" t="s">
        <v>97</v>
      </c>
      <c r="F675" s="1" t="s">
        <v>90</v>
      </c>
      <c r="G675" s="1" t="n">
        <v>9</v>
      </c>
      <c r="H675" s="1" t="n">
        <v>3</v>
      </c>
      <c r="I675" s="1" t="n">
        <v>3</v>
      </c>
      <c r="K675" s="17" t="n">
        <v>500.1</v>
      </c>
      <c r="L675" s="1" t="n">
        <v>5</v>
      </c>
      <c r="M675" s="18" t="n">
        <f aca="false">IF(I675&lt;=H675,1,0)</f>
        <v>1</v>
      </c>
      <c r="N675" s="1" t="n">
        <f aca="false">MAX(I675-H675,0)</f>
        <v>0</v>
      </c>
    </row>
    <row r="676" customFormat="false" ht="15" hidden="false" customHeight="false" outlineLevel="0" collapsed="false">
      <c r="A676" s="1" t="s">
        <v>781</v>
      </c>
      <c r="B676" s="1" t="s">
        <v>606</v>
      </c>
      <c r="C676" s="1" t="s">
        <v>92</v>
      </c>
      <c r="D676" s="1" t="s">
        <v>96</v>
      </c>
      <c r="E676" s="1" t="s">
        <v>97</v>
      </c>
      <c r="F676" s="1" t="s">
        <v>90</v>
      </c>
      <c r="G676" s="1" t="n">
        <v>12.6</v>
      </c>
      <c r="H676" s="1" t="n">
        <v>5</v>
      </c>
      <c r="I676" s="1" t="n">
        <v>4</v>
      </c>
      <c r="K676" s="17" t="n">
        <v>752.36</v>
      </c>
      <c r="L676" s="1" t="n">
        <v>5</v>
      </c>
      <c r="M676" s="18" t="n">
        <f aca="false">IF(I676&lt;=H676,1,0)</f>
        <v>1</v>
      </c>
      <c r="N676" s="1" t="n">
        <f aca="false">MAX(I676-H676,0)</f>
        <v>0</v>
      </c>
    </row>
    <row r="677" customFormat="false" ht="15" hidden="false" customHeight="false" outlineLevel="0" collapsed="false">
      <c r="A677" s="1" t="s">
        <v>782</v>
      </c>
      <c r="B677" s="1" t="s">
        <v>606</v>
      </c>
      <c r="C677" s="1" t="s">
        <v>105</v>
      </c>
      <c r="D677" s="1" t="s">
        <v>88</v>
      </c>
      <c r="E677" s="1" t="s">
        <v>97</v>
      </c>
      <c r="F677" s="1" t="s">
        <v>90</v>
      </c>
      <c r="G677" s="1" t="n">
        <v>18.4</v>
      </c>
      <c r="H677" s="1" t="n">
        <v>3</v>
      </c>
      <c r="I677" s="1" t="n">
        <v>3</v>
      </c>
      <c r="K677" s="17" t="n">
        <v>227.55</v>
      </c>
      <c r="L677" s="1" t="n">
        <v>4</v>
      </c>
      <c r="M677" s="18" t="n">
        <f aca="false">IF(I677&lt;=H677,1,0)</f>
        <v>1</v>
      </c>
      <c r="N677" s="1" t="n">
        <f aca="false">MAX(I677-H677,0)</f>
        <v>0</v>
      </c>
    </row>
    <row r="678" customFormat="false" ht="15" hidden="false" customHeight="false" outlineLevel="0" collapsed="false">
      <c r="A678" s="1" t="s">
        <v>783</v>
      </c>
      <c r="B678" s="1" t="s">
        <v>606</v>
      </c>
      <c r="C678" s="1" t="s">
        <v>100</v>
      </c>
      <c r="D678" s="1" t="s">
        <v>93</v>
      </c>
      <c r="E678" s="1" t="s">
        <v>89</v>
      </c>
      <c r="F678" s="1" t="s">
        <v>90</v>
      </c>
      <c r="G678" s="1" t="n">
        <v>12.6</v>
      </c>
      <c r="H678" s="1" t="n">
        <v>2</v>
      </c>
      <c r="I678" s="1" t="n">
        <v>2</v>
      </c>
      <c r="K678" s="17" t="n">
        <v>353</v>
      </c>
      <c r="L678" s="1" t="n">
        <v>5</v>
      </c>
      <c r="M678" s="18" t="n">
        <f aca="false">IF(I678&lt;=H678,1,0)</f>
        <v>1</v>
      </c>
      <c r="N678" s="1" t="n">
        <f aca="false">MAX(I678-H678,0)</f>
        <v>0</v>
      </c>
    </row>
    <row r="679" customFormat="false" ht="15" hidden="false" customHeight="false" outlineLevel="0" collapsed="false">
      <c r="A679" s="1" t="s">
        <v>784</v>
      </c>
      <c r="B679" s="1" t="s">
        <v>606</v>
      </c>
      <c r="C679" s="1" t="s">
        <v>105</v>
      </c>
      <c r="D679" s="1" t="s">
        <v>88</v>
      </c>
      <c r="E679" s="1" t="s">
        <v>89</v>
      </c>
      <c r="F679" s="1" t="s">
        <v>90</v>
      </c>
      <c r="G679" s="1" t="n">
        <v>21.3</v>
      </c>
      <c r="H679" s="1" t="n">
        <v>3</v>
      </c>
      <c r="I679" s="1" t="n">
        <v>3</v>
      </c>
      <c r="K679" s="17" t="n">
        <v>643.49</v>
      </c>
      <c r="L679" s="1" t="n">
        <v>5</v>
      </c>
      <c r="M679" s="18" t="n">
        <f aca="false">IF(I679&lt;=H679,1,0)</f>
        <v>1</v>
      </c>
      <c r="N679" s="1" t="n">
        <f aca="false">MAX(I679-H679,0)</f>
        <v>0</v>
      </c>
    </row>
    <row r="680" customFormat="false" ht="15" hidden="false" customHeight="false" outlineLevel="0" collapsed="false">
      <c r="A680" s="1" t="s">
        <v>785</v>
      </c>
      <c r="B680" s="1" t="s">
        <v>606</v>
      </c>
      <c r="C680" s="1" t="s">
        <v>105</v>
      </c>
      <c r="D680" s="1" t="s">
        <v>88</v>
      </c>
      <c r="E680" s="1" t="s">
        <v>97</v>
      </c>
      <c r="F680" s="1" t="s">
        <v>90</v>
      </c>
      <c r="G680" s="1" t="n">
        <v>11.5</v>
      </c>
      <c r="H680" s="1" t="n">
        <v>3</v>
      </c>
      <c r="I680" s="1" t="n">
        <v>3</v>
      </c>
      <c r="K680" s="17" t="n">
        <v>362.41</v>
      </c>
      <c r="L680" s="1" t="n">
        <v>5</v>
      </c>
      <c r="M680" s="18" t="n">
        <f aca="false">IF(I680&lt;=H680,1,0)</f>
        <v>1</v>
      </c>
      <c r="N680" s="1" t="n">
        <f aca="false">MAX(I680-H680,0)</f>
        <v>0</v>
      </c>
    </row>
    <row r="681" customFormat="false" ht="15" hidden="false" customHeight="false" outlineLevel="0" collapsed="false">
      <c r="A681" s="1" t="s">
        <v>786</v>
      </c>
      <c r="B681" s="1" t="s">
        <v>606</v>
      </c>
      <c r="C681" s="1" t="s">
        <v>95</v>
      </c>
      <c r="D681" s="1" t="s">
        <v>93</v>
      </c>
      <c r="E681" s="1" t="s">
        <v>103</v>
      </c>
      <c r="F681" s="1" t="s">
        <v>90</v>
      </c>
      <c r="G681" s="1" t="n">
        <v>27.1</v>
      </c>
      <c r="H681" s="1" t="n">
        <v>2</v>
      </c>
      <c r="I681" s="1" t="n">
        <v>1</v>
      </c>
      <c r="K681" s="17" t="n">
        <v>433.24</v>
      </c>
      <c r="L681" s="1" t="n">
        <v>4</v>
      </c>
      <c r="M681" s="18" t="n">
        <f aca="false">IF(I681&lt;=H681,1,0)</f>
        <v>1</v>
      </c>
      <c r="N681" s="1" t="n">
        <f aca="false">MAX(I681-H681,0)</f>
        <v>0</v>
      </c>
    </row>
    <row r="682" customFormat="false" ht="15" hidden="false" customHeight="false" outlineLevel="0" collapsed="false">
      <c r="A682" s="1" t="s">
        <v>787</v>
      </c>
      <c r="B682" s="1" t="s">
        <v>606</v>
      </c>
      <c r="C682" s="1" t="s">
        <v>92</v>
      </c>
      <c r="D682" s="1" t="s">
        <v>110</v>
      </c>
      <c r="E682" s="1" t="s">
        <v>97</v>
      </c>
      <c r="F682" s="1" t="s">
        <v>90</v>
      </c>
      <c r="G682" s="1" t="n">
        <v>13.5</v>
      </c>
      <c r="H682" s="1" t="n">
        <v>2</v>
      </c>
      <c r="I682" s="1" t="n">
        <v>2</v>
      </c>
      <c r="K682" s="17" t="n">
        <v>1480.24</v>
      </c>
      <c r="L682" s="1" t="n">
        <v>4</v>
      </c>
      <c r="M682" s="18" t="n">
        <f aca="false">IF(I682&lt;=H682,1,0)</f>
        <v>1</v>
      </c>
      <c r="N682" s="1" t="n">
        <f aca="false">MAX(I682-H682,0)</f>
        <v>0</v>
      </c>
    </row>
    <row r="683" customFormat="false" ht="15" hidden="false" customHeight="false" outlineLevel="0" collapsed="false">
      <c r="A683" s="1" t="s">
        <v>788</v>
      </c>
      <c r="B683" s="1" t="s">
        <v>606</v>
      </c>
      <c r="C683" s="1" t="s">
        <v>100</v>
      </c>
      <c r="D683" s="1" t="s">
        <v>96</v>
      </c>
      <c r="E683" s="1" t="s">
        <v>103</v>
      </c>
      <c r="F683" s="1" t="s">
        <v>90</v>
      </c>
      <c r="G683" s="1" t="n">
        <v>18.3</v>
      </c>
      <c r="H683" s="1" t="n">
        <v>5</v>
      </c>
      <c r="I683" s="1" t="n">
        <v>6</v>
      </c>
      <c r="J683" s="1" t="s">
        <v>361</v>
      </c>
      <c r="K683" s="17" t="n">
        <v>376.54</v>
      </c>
      <c r="L683" s="1" t="n">
        <v>3</v>
      </c>
      <c r="M683" s="18" t="n">
        <f aca="false">IF(I683&lt;=H683,1,0)</f>
        <v>0</v>
      </c>
      <c r="N683" s="1" t="n">
        <f aca="false">MAX(I683-H683,0)</f>
        <v>1</v>
      </c>
    </row>
    <row r="684" customFormat="false" ht="15" hidden="false" customHeight="false" outlineLevel="0" collapsed="false">
      <c r="A684" s="1" t="s">
        <v>789</v>
      </c>
      <c r="B684" s="1" t="s">
        <v>606</v>
      </c>
      <c r="C684" s="1" t="s">
        <v>105</v>
      </c>
      <c r="D684" s="1" t="s">
        <v>96</v>
      </c>
      <c r="E684" s="1" t="s">
        <v>89</v>
      </c>
      <c r="F684" s="1" t="s">
        <v>90</v>
      </c>
      <c r="G684" s="1" t="n">
        <v>21.8</v>
      </c>
      <c r="H684" s="1" t="n">
        <v>5</v>
      </c>
      <c r="I684" s="1" t="n">
        <v>4</v>
      </c>
      <c r="K684" s="17" t="n">
        <v>477.27</v>
      </c>
      <c r="L684" s="1" t="n">
        <v>5</v>
      </c>
      <c r="M684" s="18" t="n">
        <f aca="false">IF(I684&lt;=H684,1,0)</f>
        <v>1</v>
      </c>
      <c r="N684" s="1" t="n">
        <f aca="false">MAX(I684-H684,0)</f>
        <v>0</v>
      </c>
    </row>
    <row r="685" customFormat="false" ht="15" hidden="false" customHeight="false" outlineLevel="0" collapsed="false">
      <c r="A685" s="1" t="s">
        <v>790</v>
      </c>
      <c r="B685" s="1" t="s">
        <v>606</v>
      </c>
      <c r="C685" s="1" t="s">
        <v>100</v>
      </c>
      <c r="D685" s="1" t="s">
        <v>93</v>
      </c>
      <c r="E685" s="1" t="s">
        <v>103</v>
      </c>
      <c r="F685" s="1" t="s">
        <v>90</v>
      </c>
      <c r="G685" s="1" t="n">
        <v>12.1</v>
      </c>
      <c r="H685" s="1" t="n">
        <v>2</v>
      </c>
      <c r="I685" s="1" t="n">
        <v>1</v>
      </c>
      <c r="K685" s="17" t="n">
        <v>293.6</v>
      </c>
      <c r="L685" s="1" t="n">
        <v>4</v>
      </c>
      <c r="M685" s="18" t="n">
        <f aca="false">IF(I685&lt;=H685,1,0)</f>
        <v>1</v>
      </c>
      <c r="N685" s="1" t="n">
        <f aca="false">MAX(I685-H685,0)</f>
        <v>0</v>
      </c>
    </row>
    <row r="686" customFormat="false" ht="15" hidden="false" customHeight="false" outlineLevel="0" collapsed="false">
      <c r="A686" s="1" t="s">
        <v>791</v>
      </c>
      <c r="B686" s="1" t="s">
        <v>606</v>
      </c>
      <c r="C686" s="1" t="s">
        <v>92</v>
      </c>
      <c r="D686" s="1" t="s">
        <v>110</v>
      </c>
      <c r="E686" s="1" t="s">
        <v>89</v>
      </c>
      <c r="F686" s="1" t="s">
        <v>90</v>
      </c>
      <c r="G686" s="1" t="n">
        <v>16.1</v>
      </c>
      <c r="H686" s="1" t="n">
        <v>2</v>
      </c>
      <c r="I686" s="1" t="n">
        <v>1</v>
      </c>
      <c r="K686" s="17" t="n">
        <v>1158.35</v>
      </c>
      <c r="L686" s="1" t="n">
        <v>4</v>
      </c>
      <c r="M686" s="18" t="n">
        <f aca="false">IF(I686&lt;=H686,1,0)</f>
        <v>1</v>
      </c>
      <c r="N686" s="1" t="n">
        <f aca="false">MAX(I686-H686,0)</f>
        <v>0</v>
      </c>
    </row>
    <row r="687" customFormat="false" ht="15" hidden="false" customHeight="false" outlineLevel="0" collapsed="false">
      <c r="A687" s="1" t="s">
        <v>792</v>
      </c>
      <c r="B687" s="1" t="s">
        <v>606</v>
      </c>
      <c r="C687" s="1" t="s">
        <v>92</v>
      </c>
      <c r="D687" s="1" t="s">
        <v>93</v>
      </c>
      <c r="E687" s="1" t="s">
        <v>101</v>
      </c>
      <c r="F687" s="1" t="s">
        <v>90</v>
      </c>
      <c r="G687" s="1" t="n">
        <v>7.8</v>
      </c>
      <c r="H687" s="1" t="n">
        <v>2</v>
      </c>
      <c r="I687" s="1" t="n">
        <v>2</v>
      </c>
      <c r="K687" s="17" t="n">
        <v>449.05</v>
      </c>
      <c r="L687" s="1" t="n">
        <v>4</v>
      </c>
      <c r="M687" s="18" t="n">
        <f aca="false">IF(I687&lt;=H687,1,0)</f>
        <v>1</v>
      </c>
      <c r="N687" s="1" t="n">
        <f aca="false">MAX(I687-H687,0)</f>
        <v>0</v>
      </c>
    </row>
    <row r="688" customFormat="false" ht="15" hidden="false" customHeight="false" outlineLevel="0" collapsed="false">
      <c r="A688" s="1" t="s">
        <v>793</v>
      </c>
      <c r="B688" s="1" t="s">
        <v>606</v>
      </c>
      <c r="C688" s="1" t="s">
        <v>105</v>
      </c>
      <c r="D688" s="1" t="s">
        <v>88</v>
      </c>
      <c r="E688" s="1" t="s">
        <v>97</v>
      </c>
      <c r="F688" s="1" t="s">
        <v>90</v>
      </c>
      <c r="G688" s="1" t="n">
        <v>7.1</v>
      </c>
      <c r="H688" s="1" t="n">
        <v>3</v>
      </c>
      <c r="I688" s="1" t="n">
        <v>3</v>
      </c>
      <c r="K688" s="17" t="n">
        <v>281.07</v>
      </c>
      <c r="L688" s="1" t="n">
        <v>5</v>
      </c>
      <c r="M688" s="18" t="n">
        <f aca="false">IF(I688&lt;=H688,1,0)</f>
        <v>1</v>
      </c>
      <c r="N688" s="1" t="n">
        <f aca="false">MAX(I688-H688,0)</f>
        <v>0</v>
      </c>
    </row>
    <row r="689" customFormat="false" ht="15" hidden="false" customHeight="false" outlineLevel="0" collapsed="false">
      <c r="A689" s="1" t="s">
        <v>794</v>
      </c>
      <c r="B689" s="1" t="s">
        <v>606</v>
      </c>
      <c r="C689" s="1" t="s">
        <v>92</v>
      </c>
      <c r="D689" s="1" t="s">
        <v>88</v>
      </c>
      <c r="E689" s="1" t="s">
        <v>97</v>
      </c>
      <c r="F689" s="1" t="s">
        <v>90</v>
      </c>
      <c r="G689" s="1" t="n">
        <v>12.7</v>
      </c>
      <c r="H689" s="1" t="n">
        <v>3</v>
      </c>
      <c r="I689" s="1" t="n">
        <v>2</v>
      </c>
      <c r="K689" s="17" t="n">
        <v>374.24</v>
      </c>
      <c r="L689" s="1" t="n">
        <v>5</v>
      </c>
      <c r="M689" s="18" t="n">
        <f aca="false">IF(I689&lt;=H689,1,0)</f>
        <v>1</v>
      </c>
      <c r="N689" s="1" t="n">
        <f aca="false">MAX(I689-H689,0)</f>
        <v>0</v>
      </c>
    </row>
    <row r="690" customFormat="false" ht="15" hidden="false" customHeight="false" outlineLevel="0" collapsed="false">
      <c r="A690" s="1" t="s">
        <v>795</v>
      </c>
      <c r="B690" s="1" t="s">
        <v>606</v>
      </c>
      <c r="C690" s="1" t="s">
        <v>105</v>
      </c>
      <c r="D690" s="1" t="s">
        <v>88</v>
      </c>
      <c r="E690" s="1" t="s">
        <v>89</v>
      </c>
      <c r="F690" s="1" t="s">
        <v>90</v>
      </c>
      <c r="G690" s="1" t="n">
        <v>15.3</v>
      </c>
      <c r="H690" s="1" t="n">
        <v>3</v>
      </c>
      <c r="I690" s="1" t="n">
        <v>3</v>
      </c>
      <c r="K690" s="17" t="n">
        <v>339.81</v>
      </c>
      <c r="L690" s="1" t="n">
        <v>5</v>
      </c>
      <c r="M690" s="18" t="n">
        <f aca="false">IF(I690&lt;=H690,1,0)</f>
        <v>1</v>
      </c>
      <c r="N690" s="1" t="n">
        <f aca="false">MAX(I690-H690,0)</f>
        <v>0</v>
      </c>
    </row>
    <row r="691" customFormat="false" ht="15" hidden="false" customHeight="false" outlineLevel="0" collapsed="false">
      <c r="A691" s="1" t="s">
        <v>796</v>
      </c>
      <c r="B691" s="1" t="s">
        <v>606</v>
      </c>
      <c r="C691" s="1" t="s">
        <v>92</v>
      </c>
      <c r="D691" s="1" t="s">
        <v>88</v>
      </c>
      <c r="E691" s="1" t="s">
        <v>103</v>
      </c>
      <c r="F691" s="1" t="s">
        <v>90</v>
      </c>
      <c r="G691" s="1" t="n">
        <v>9.6</v>
      </c>
      <c r="H691" s="1" t="n">
        <v>3</v>
      </c>
      <c r="I691" s="1" t="n">
        <v>3</v>
      </c>
      <c r="K691" s="17" t="n">
        <v>691.69</v>
      </c>
      <c r="L691" s="1" t="n">
        <v>5</v>
      </c>
      <c r="M691" s="18" t="n">
        <f aca="false">IF(I691&lt;=H691,1,0)</f>
        <v>1</v>
      </c>
      <c r="N691" s="1" t="n">
        <f aca="false">MAX(I691-H691,0)</f>
        <v>0</v>
      </c>
    </row>
    <row r="692" customFormat="false" ht="15" hidden="false" customHeight="false" outlineLevel="0" collapsed="false">
      <c r="A692" s="1" t="s">
        <v>797</v>
      </c>
      <c r="B692" s="1" t="s">
        <v>606</v>
      </c>
      <c r="C692" s="1" t="s">
        <v>92</v>
      </c>
      <c r="D692" s="1" t="s">
        <v>88</v>
      </c>
      <c r="E692" s="1" t="s">
        <v>97</v>
      </c>
      <c r="F692" s="1" t="s">
        <v>116</v>
      </c>
      <c r="G692" s="1" t="n">
        <v>0</v>
      </c>
      <c r="H692" s="1" t="n">
        <v>2</v>
      </c>
      <c r="I692" s="1" t="n">
        <v>2</v>
      </c>
      <c r="K692" s="17" t="n">
        <v>580.6</v>
      </c>
      <c r="L692" s="1" t="n">
        <v>5</v>
      </c>
      <c r="M692" s="18" t="n">
        <f aca="false">IF(I692&lt;=H692,1,0)</f>
        <v>1</v>
      </c>
      <c r="N692" s="1" t="n">
        <f aca="false">MAX(I692-H692,0)</f>
        <v>0</v>
      </c>
    </row>
    <row r="693" customFormat="false" ht="15" hidden="false" customHeight="false" outlineLevel="0" collapsed="false">
      <c r="A693" s="1" t="s">
        <v>798</v>
      </c>
      <c r="B693" s="1" t="s">
        <v>606</v>
      </c>
      <c r="C693" s="1" t="s">
        <v>92</v>
      </c>
      <c r="D693" s="1" t="s">
        <v>88</v>
      </c>
      <c r="E693" s="1" t="s">
        <v>97</v>
      </c>
      <c r="F693" s="1" t="s">
        <v>90</v>
      </c>
      <c r="G693" s="1" t="n">
        <v>10.4</v>
      </c>
      <c r="H693" s="1" t="n">
        <v>3</v>
      </c>
      <c r="I693" s="1" t="n">
        <v>3</v>
      </c>
      <c r="K693" s="17" t="n">
        <v>252.03</v>
      </c>
      <c r="L693" s="1" t="n">
        <v>4</v>
      </c>
      <c r="M693" s="18" t="n">
        <f aca="false">IF(I693&lt;=H693,1,0)</f>
        <v>1</v>
      </c>
      <c r="N693" s="1" t="n">
        <f aca="false">MAX(I693-H693,0)</f>
        <v>0</v>
      </c>
    </row>
    <row r="694" customFormat="false" ht="15" hidden="false" customHeight="false" outlineLevel="0" collapsed="false">
      <c r="A694" s="1" t="s">
        <v>799</v>
      </c>
      <c r="B694" s="1" t="s">
        <v>606</v>
      </c>
      <c r="C694" s="1" t="s">
        <v>92</v>
      </c>
      <c r="D694" s="1" t="s">
        <v>96</v>
      </c>
      <c r="E694" s="1" t="s">
        <v>89</v>
      </c>
      <c r="F694" s="1" t="s">
        <v>90</v>
      </c>
      <c r="G694" s="1" t="n">
        <v>14.4</v>
      </c>
      <c r="H694" s="1" t="n">
        <v>5</v>
      </c>
      <c r="I694" s="1" t="n">
        <v>5</v>
      </c>
      <c r="K694" s="17" t="n">
        <v>241.23</v>
      </c>
      <c r="L694" s="1" t="n">
        <v>4</v>
      </c>
      <c r="M694" s="18" t="n">
        <f aca="false">IF(I694&lt;=H694,1,0)</f>
        <v>1</v>
      </c>
      <c r="N694" s="1" t="n">
        <f aca="false">MAX(I694-H694,0)</f>
        <v>0</v>
      </c>
    </row>
    <row r="695" customFormat="false" ht="15" hidden="false" customHeight="false" outlineLevel="0" collapsed="false">
      <c r="A695" s="1" t="s">
        <v>800</v>
      </c>
      <c r="B695" s="1" t="s">
        <v>606</v>
      </c>
      <c r="C695" s="1" t="s">
        <v>145</v>
      </c>
      <c r="D695" s="1" t="s">
        <v>88</v>
      </c>
      <c r="E695" s="1" t="s">
        <v>89</v>
      </c>
      <c r="F695" s="1" t="s">
        <v>116</v>
      </c>
      <c r="G695" s="1" t="n">
        <v>0</v>
      </c>
      <c r="H695" s="1" t="n">
        <v>3</v>
      </c>
      <c r="I695" s="1" t="n">
        <v>3</v>
      </c>
      <c r="K695" s="17" t="n">
        <v>510.5</v>
      </c>
      <c r="L695" s="1" t="n">
        <v>5</v>
      </c>
      <c r="M695" s="18" t="n">
        <f aca="false">IF(I695&lt;=H695,1,0)</f>
        <v>1</v>
      </c>
      <c r="N695" s="1" t="n">
        <f aca="false">MAX(I695-H695,0)</f>
        <v>0</v>
      </c>
    </row>
    <row r="696" customFormat="false" ht="15" hidden="false" customHeight="false" outlineLevel="0" collapsed="false">
      <c r="A696" s="1" t="s">
        <v>801</v>
      </c>
      <c r="B696" s="1" t="s">
        <v>606</v>
      </c>
      <c r="C696" s="1" t="s">
        <v>95</v>
      </c>
      <c r="D696" s="1" t="s">
        <v>96</v>
      </c>
      <c r="E696" s="1" t="s">
        <v>103</v>
      </c>
      <c r="F696" s="1" t="s">
        <v>116</v>
      </c>
      <c r="G696" s="1" t="n">
        <v>0</v>
      </c>
      <c r="H696" s="1" t="n">
        <v>5</v>
      </c>
      <c r="I696" s="1" t="n">
        <v>5</v>
      </c>
      <c r="K696" s="17" t="n">
        <v>479.9</v>
      </c>
      <c r="L696" s="1" t="n">
        <v>4</v>
      </c>
      <c r="M696" s="18" t="n">
        <f aca="false">IF(I696&lt;=H696,1,0)</f>
        <v>1</v>
      </c>
      <c r="N696" s="1" t="n">
        <f aca="false">MAX(I696-H696,0)</f>
        <v>0</v>
      </c>
    </row>
    <row r="697" customFormat="false" ht="15" hidden="false" customHeight="false" outlineLevel="0" collapsed="false">
      <c r="A697" s="1" t="s">
        <v>802</v>
      </c>
      <c r="B697" s="1" t="s">
        <v>606</v>
      </c>
      <c r="C697" s="1" t="s">
        <v>92</v>
      </c>
      <c r="D697" s="1" t="s">
        <v>88</v>
      </c>
      <c r="E697" s="1" t="s">
        <v>89</v>
      </c>
      <c r="F697" s="1" t="s">
        <v>90</v>
      </c>
      <c r="G697" s="1" t="n">
        <v>11.9</v>
      </c>
      <c r="H697" s="1" t="n">
        <v>3</v>
      </c>
      <c r="I697" s="1" t="n">
        <v>3</v>
      </c>
      <c r="K697" s="17" t="n">
        <v>645.95</v>
      </c>
      <c r="L697" s="1" t="n">
        <v>4</v>
      </c>
      <c r="M697" s="18" t="n">
        <f aca="false">IF(I697&lt;=H697,1,0)</f>
        <v>1</v>
      </c>
      <c r="N697" s="1" t="n">
        <f aca="false">MAX(I697-H697,0)</f>
        <v>0</v>
      </c>
    </row>
    <row r="698" customFormat="false" ht="15" hidden="false" customHeight="false" outlineLevel="0" collapsed="false">
      <c r="A698" s="1" t="s">
        <v>803</v>
      </c>
      <c r="B698" s="1" t="s">
        <v>606</v>
      </c>
      <c r="C698" s="1" t="s">
        <v>92</v>
      </c>
      <c r="D698" s="1" t="s">
        <v>96</v>
      </c>
      <c r="E698" s="1" t="s">
        <v>89</v>
      </c>
      <c r="F698" s="1" t="s">
        <v>90</v>
      </c>
      <c r="G698" s="1" t="n">
        <v>19.5</v>
      </c>
      <c r="H698" s="1" t="n">
        <v>5</v>
      </c>
      <c r="I698" s="1" t="n">
        <v>6</v>
      </c>
      <c r="J698" s="1" t="s">
        <v>208</v>
      </c>
      <c r="K698" s="17" t="n">
        <v>363.83</v>
      </c>
      <c r="L698" s="1" t="n">
        <v>3</v>
      </c>
      <c r="M698" s="18" t="n">
        <f aca="false">IF(I698&lt;=H698,1,0)</f>
        <v>0</v>
      </c>
      <c r="N698" s="1" t="n">
        <f aca="false">MAX(I698-H698,0)</f>
        <v>1</v>
      </c>
    </row>
    <row r="699" customFormat="false" ht="15" hidden="false" customHeight="false" outlineLevel="0" collapsed="false">
      <c r="A699" s="1" t="s">
        <v>804</v>
      </c>
      <c r="B699" s="1" t="s">
        <v>606</v>
      </c>
      <c r="C699" s="1" t="s">
        <v>87</v>
      </c>
      <c r="D699" s="1" t="s">
        <v>88</v>
      </c>
      <c r="E699" s="1" t="s">
        <v>97</v>
      </c>
      <c r="F699" s="1" t="s">
        <v>116</v>
      </c>
      <c r="G699" s="1" t="n">
        <v>0</v>
      </c>
      <c r="H699" s="1" t="n">
        <v>3</v>
      </c>
      <c r="I699" s="1" t="n">
        <v>3</v>
      </c>
      <c r="K699" s="17" t="n">
        <v>443.14</v>
      </c>
      <c r="L699" s="1" t="n">
        <v>5</v>
      </c>
      <c r="M699" s="18" t="n">
        <f aca="false">IF(I699&lt;=H699,1,0)</f>
        <v>1</v>
      </c>
      <c r="N699" s="1" t="n">
        <f aca="false">MAX(I699-H699,0)</f>
        <v>0</v>
      </c>
    </row>
    <row r="700" customFormat="false" ht="15" hidden="false" customHeight="false" outlineLevel="0" collapsed="false">
      <c r="A700" s="1" t="s">
        <v>805</v>
      </c>
      <c r="B700" s="1" t="s">
        <v>606</v>
      </c>
      <c r="C700" s="1" t="s">
        <v>105</v>
      </c>
      <c r="D700" s="1" t="s">
        <v>96</v>
      </c>
      <c r="E700" s="1" t="s">
        <v>89</v>
      </c>
      <c r="F700" s="1" t="s">
        <v>90</v>
      </c>
      <c r="G700" s="1" t="n">
        <v>14.5</v>
      </c>
      <c r="H700" s="1" t="n">
        <v>5</v>
      </c>
      <c r="I700" s="1" t="n">
        <v>5</v>
      </c>
      <c r="K700" s="17" t="n">
        <v>749.4</v>
      </c>
      <c r="L700" s="1" t="n">
        <v>4</v>
      </c>
      <c r="M700" s="18" t="n">
        <f aca="false">IF(I700&lt;=H700,1,0)</f>
        <v>1</v>
      </c>
      <c r="N700" s="1" t="n">
        <f aca="false">MAX(I700-H700,0)</f>
        <v>0</v>
      </c>
    </row>
    <row r="701" customFormat="false" ht="15" hidden="false" customHeight="false" outlineLevel="0" collapsed="false">
      <c r="A701" s="1" t="s">
        <v>806</v>
      </c>
      <c r="B701" s="1" t="s">
        <v>606</v>
      </c>
      <c r="C701" s="1" t="s">
        <v>92</v>
      </c>
      <c r="D701" s="1" t="s">
        <v>88</v>
      </c>
      <c r="E701" s="1" t="s">
        <v>97</v>
      </c>
      <c r="F701" s="1" t="s">
        <v>90</v>
      </c>
      <c r="G701" s="1" t="n">
        <v>10.6</v>
      </c>
      <c r="H701" s="1" t="n">
        <v>3</v>
      </c>
      <c r="I701" s="1" t="n">
        <v>3</v>
      </c>
      <c r="K701" s="17" t="n">
        <v>641.69</v>
      </c>
      <c r="L701" s="1" t="n">
        <v>5</v>
      </c>
      <c r="M701" s="18" t="n">
        <f aca="false">IF(I701&lt;=H701,1,0)</f>
        <v>1</v>
      </c>
      <c r="N701" s="1" t="n">
        <f aca="false">MAX(I701-H701,0)</f>
        <v>0</v>
      </c>
    </row>
    <row r="702" customFormat="false" ht="15" hidden="false" customHeight="false" outlineLevel="0" collapsed="false">
      <c r="A702" s="1" t="s">
        <v>807</v>
      </c>
      <c r="B702" s="1" t="s">
        <v>606</v>
      </c>
      <c r="C702" s="1" t="s">
        <v>92</v>
      </c>
      <c r="D702" s="1" t="s">
        <v>110</v>
      </c>
      <c r="E702" s="1" t="s">
        <v>103</v>
      </c>
      <c r="F702" s="1" t="s">
        <v>90</v>
      </c>
      <c r="G702" s="1" t="n">
        <v>16.7</v>
      </c>
      <c r="H702" s="1" t="n">
        <v>2</v>
      </c>
      <c r="I702" s="1" t="n">
        <v>2</v>
      </c>
      <c r="K702" s="17" t="n">
        <v>896.25</v>
      </c>
      <c r="L702" s="1" t="n">
        <v>5</v>
      </c>
      <c r="M702" s="18" t="n">
        <f aca="false">IF(I702&lt;=H702,1,0)</f>
        <v>1</v>
      </c>
      <c r="N702" s="1" t="n">
        <f aca="false">MAX(I702-H702,0)</f>
        <v>0</v>
      </c>
    </row>
    <row r="703" customFormat="false" ht="15" hidden="false" customHeight="false" outlineLevel="0" collapsed="false">
      <c r="A703" s="1" t="s">
        <v>808</v>
      </c>
      <c r="B703" s="1" t="s">
        <v>606</v>
      </c>
      <c r="C703" s="1" t="s">
        <v>105</v>
      </c>
      <c r="D703" s="1" t="s">
        <v>110</v>
      </c>
      <c r="E703" s="1" t="s">
        <v>89</v>
      </c>
      <c r="F703" s="1" t="s">
        <v>90</v>
      </c>
      <c r="G703" s="1" t="n">
        <v>15.1</v>
      </c>
      <c r="H703" s="1" t="n">
        <v>2</v>
      </c>
      <c r="I703" s="1" t="n">
        <v>4</v>
      </c>
      <c r="J703" s="1" t="s">
        <v>117</v>
      </c>
      <c r="K703" s="17" t="n">
        <v>693.25</v>
      </c>
      <c r="L703" s="1" t="n">
        <v>4</v>
      </c>
      <c r="M703" s="18" t="n">
        <f aca="false">IF(I703&lt;=H703,1,0)</f>
        <v>0</v>
      </c>
      <c r="N703" s="1" t="n">
        <f aca="false">MAX(I703-H703,0)</f>
        <v>2</v>
      </c>
    </row>
    <row r="704" customFormat="false" ht="15" hidden="false" customHeight="false" outlineLevel="0" collapsed="false">
      <c r="A704" s="1" t="s">
        <v>809</v>
      </c>
      <c r="B704" s="1" t="s">
        <v>606</v>
      </c>
      <c r="C704" s="1" t="s">
        <v>92</v>
      </c>
      <c r="D704" s="1" t="s">
        <v>88</v>
      </c>
      <c r="E704" s="1" t="s">
        <v>89</v>
      </c>
      <c r="F704" s="1" t="s">
        <v>90</v>
      </c>
      <c r="G704" s="1" t="n">
        <v>23.6</v>
      </c>
      <c r="H704" s="1" t="n">
        <v>3</v>
      </c>
      <c r="I704" s="1" t="n">
        <v>4</v>
      </c>
      <c r="J704" s="1" t="s">
        <v>208</v>
      </c>
      <c r="K704" s="17" t="n">
        <v>278.59</v>
      </c>
      <c r="L704" s="1" t="n">
        <v>4</v>
      </c>
      <c r="M704" s="18" t="n">
        <f aca="false">IF(I704&lt;=H704,1,0)</f>
        <v>0</v>
      </c>
      <c r="N704" s="1" t="n">
        <f aca="false">MAX(I704-H704,0)</f>
        <v>1</v>
      </c>
    </row>
    <row r="705" customFormat="false" ht="15" hidden="false" customHeight="false" outlineLevel="0" collapsed="false">
      <c r="A705" s="1" t="s">
        <v>810</v>
      </c>
      <c r="B705" s="1" t="s">
        <v>606</v>
      </c>
      <c r="C705" s="1" t="s">
        <v>92</v>
      </c>
      <c r="D705" s="1" t="s">
        <v>96</v>
      </c>
      <c r="E705" s="1" t="s">
        <v>89</v>
      </c>
      <c r="F705" s="1" t="s">
        <v>90</v>
      </c>
      <c r="G705" s="1" t="n">
        <v>13.3</v>
      </c>
      <c r="H705" s="1" t="n">
        <v>5</v>
      </c>
      <c r="I705" s="1" t="n">
        <v>6</v>
      </c>
      <c r="J705" s="1" t="s">
        <v>117</v>
      </c>
      <c r="K705" s="17" t="n">
        <v>548.51</v>
      </c>
      <c r="L705" s="1" t="n">
        <v>2</v>
      </c>
      <c r="M705" s="18" t="n">
        <f aca="false">IF(I705&lt;=H705,1,0)</f>
        <v>0</v>
      </c>
      <c r="N705" s="1" t="n">
        <f aca="false">MAX(I705-H705,0)</f>
        <v>1</v>
      </c>
    </row>
    <row r="706" customFormat="false" ht="15" hidden="false" customHeight="false" outlineLevel="0" collapsed="false">
      <c r="A706" s="1" t="s">
        <v>811</v>
      </c>
      <c r="B706" s="1" t="s">
        <v>606</v>
      </c>
      <c r="C706" s="1" t="s">
        <v>95</v>
      </c>
      <c r="D706" s="1" t="s">
        <v>88</v>
      </c>
      <c r="E706" s="1" t="s">
        <v>89</v>
      </c>
      <c r="F706" s="1" t="s">
        <v>90</v>
      </c>
      <c r="G706" s="1" t="n">
        <v>17.7</v>
      </c>
      <c r="H706" s="1" t="n">
        <v>3</v>
      </c>
      <c r="I706" s="1" t="n">
        <v>2</v>
      </c>
      <c r="K706" s="17" t="n">
        <v>237.76</v>
      </c>
      <c r="L706" s="1" t="n">
        <v>5</v>
      </c>
      <c r="M706" s="18" t="n">
        <f aca="false">IF(I706&lt;=H706,1,0)</f>
        <v>1</v>
      </c>
      <c r="N706" s="1" t="n">
        <f aca="false">MAX(I706-H706,0)</f>
        <v>0</v>
      </c>
    </row>
    <row r="707" customFormat="false" ht="15" hidden="false" customHeight="false" outlineLevel="0" collapsed="false">
      <c r="A707" s="1" t="s">
        <v>812</v>
      </c>
      <c r="B707" s="1" t="s">
        <v>606</v>
      </c>
      <c r="C707" s="1" t="s">
        <v>92</v>
      </c>
      <c r="D707" s="1" t="s">
        <v>93</v>
      </c>
      <c r="E707" s="1" t="s">
        <v>89</v>
      </c>
      <c r="F707" s="1" t="s">
        <v>116</v>
      </c>
      <c r="G707" s="1" t="n">
        <v>0</v>
      </c>
      <c r="H707" s="1" t="n">
        <v>1</v>
      </c>
      <c r="I707" s="1" t="n">
        <v>1</v>
      </c>
      <c r="K707" s="17" t="n">
        <v>416.44</v>
      </c>
      <c r="L707" s="1" t="n">
        <v>5</v>
      </c>
      <c r="M707" s="18" t="n">
        <f aca="false">IF(I707&lt;=H707,1,0)</f>
        <v>1</v>
      </c>
      <c r="N707" s="1" t="n">
        <f aca="false">MAX(I707-H707,0)</f>
        <v>0</v>
      </c>
    </row>
    <row r="708" customFormat="false" ht="15" hidden="false" customHeight="false" outlineLevel="0" collapsed="false">
      <c r="A708" s="1" t="s">
        <v>813</v>
      </c>
      <c r="B708" s="1" t="s">
        <v>606</v>
      </c>
      <c r="C708" s="1" t="s">
        <v>92</v>
      </c>
      <c r="D708" s="1" t="s">
        <v>88</v>
      </c>
      <c r="E708" s="1" t="s">
        <v>89</v>
      </c>
      <c r="F708" s="1" t="s">
        <v>90</v>
      </c>
      <c r="G708" s="1" t="n">
        <v>23.4</v>
      </c>
      <c r="H708" s="1" t="n">
        <v>3</v>
      </c>
      <c r="I708" s="1" t="n">
        <v>3</v>
      </c>
      <c r="K708" s="17" t="n">
        <v>402.64</v>
      </c>
      <c r="L708" s="1" t="n">
        <v>4</v>
      </c>
      <c r="M708" s="18" t="n">
        <f aca="false">IF(I708&lt;=H708,1,0)</f>
        <v>1</v>
      </c>
      <c r="N708" s="1" t="n">
        <f aca="false">MAX(I708-H708,0)</f>
        <v>0</v>
      </c>
    </row>
    <row r="709" customFormat="false" ht="15" hidden="false" customHeight="false" outlineLevel="0" collapsed="false">
      <c r="A709" s="1" t="s">
        <v>814</v>
      </c>
      <c r="B709" s="1" t="s">
        <v>606</v>
      </c>
      <c r="C709" s="1" t="s">
        <v>87</v>
      </c>
      <c r="D709" s="1" t="s">
        <v>96</v>
      </c>
      <c r="E709" s="1" t="s">
        <v>97</v>
      </c>
      <c r="F709" s="1" t="s">
        <v>90</v>
      </c>
      <c r="G709" s="1" t="n">
        <v>14.1</v>
      </c>
      <c r="H709" s="1" t="n">
        <v>5</v>
      </c>
      <c r="I709" s="1" t="n">
        <v>5</v>
      </c>
      <c r="K709" s="17" t="n">
        <v>274.18</v>
      </c>
      <c r="L709" s="1" t="n">
        <v>4</v>
      </c>
      <c r="M709" s="18" t="n">
        <f aca="false">IF(I709&lt;=H709,1,0)</f>
        <v>1</v>
      </c>
      <c r="N709" s="1" t="n">
        <f aca="false">MAX(I709-H709,0)</f>
        <v>0</v>
      </c>
    </row>
    <row r="710" customFormat="false" ht="15" hidden="false" customHeight="false" outlineLevel="0" collapsed="false">
      <c r="A710" s="1" t="s">
        <v>815</v>
      </c>
      <c r="B710" s="1" t="s">
        <v>606</v>
      </c>
      <c r="C710" s="1" t="s">
        <v>92</v>
      </c>
      <c r="D710" s="1" t="s">
        <v>96</v>
      </c>
      <c r="E710" s="1" t="s">
        <v>103</v>
      </c>
      <c r="F710" s="1" t="s">
        <v>90</v>
      </c>
      <c r="G710" s="1" t="n">
        <v>9.4</v>
      </c>
      <c r="H710" s="1" t="n">
        <v>5</v>
      </c>
      <c r="I710" s="1" t="n">
        <v>4</v>
      </c>
      <c r="K710" s="17" t="n">
        <v>1065.36</v>
      </c>
      <c r="L710" s="1" t="n">
        <v>3</v>
      </c>
      <c r="M710" s="18" t="n">
        <f aca="false">IF(I710&lt;=H710,1,0)</f>
        <v>1</v>
      </c>
      <c r="N710" s="1" t="n">
        <f aca="false">MAX(I710-H710,0)</f>
        <v>0</v>
      </c>
    </row>
    <row r="711" customFormat="false" ht="15" hidden="false" customHeight="false" outlineLevel="0" collapsed="false">
      <c r="A711" s="1" t="s">
        <v>816</v>
      </c>
      <c r="B711" s="1" t="s">
        <v>606</v>
      </c>
      <c r="C711" s="1" t="s">
        <v>92</v>
      </c>
      <c r="D711" s="1" t="s">
        <v>88</v>
      </c>
      <c r="E711" s="1" t="s">
        <v>101</v>
      </c>
      <c r="F711" s="1" t="s">
        <v>90</v>
      </c>
      <c r="G711" s="1" t="n">
        <v>8.5</v>
      </c>
      <c r="H711" s="1" t="n">
        <v>3</v>
      </c>
      <c r="I711" s="1" t="n">
        <v>3</v>
      </c>
      <c r="K711" s="17" t="n">
        <v>534.93</v>
      </c>
      <c r="L711" s="1" t="n">
        <v>5</v>
      </c>
      <c r="M711" s="18" t="n">
        <f aca="false">IF(I711&lt;=H711,1,0)</f>
        <v>1</v>
      </c>
      <c r="N711" s="1" t="n">
        <f aca="false">MAX(I711-H711,0)</f>
        <v>0</v>
      </c>
    </row>
    <row r="712" customFormat="false" ht="15" hidden="false" customHeight="false" outlineLevel="0" collapsed="false">
      <c r="A712" s="1" t="s">
        <v>817</v>
      </c>
      <c r="B712" s="1" t="s">
        <v>606</v>
      </c>
      <c r="C712" s="1" t="s">
        <v>105</v>
      </c>
      <c r="D712" s="1" t="s">
        <v>88</v>
      </c>
      <c r="E712" s="1" t="s">
        <v>89</v>
      </c>
      <c r="F712" s="1" t="s">
        <v>90</v>
      </c>
      <c r="G712" s="1" t="n">
        <v>20.2</v>
      </c>
      <c r="H712" s="1" t="n">
        <v>3</v>
      </c>
      <c r="I712" s="1" t="n">
        <v>3</v>
      </c>
      <c r="K712" s="17" t="n">
        <v>262.67</v>
      </c>
      <c r="L712" s="1" t="n">
        <v>4</v>
      </c>
      <c r="M712" s="18" t="n">
        <f aca="false">IF(I712&lt;=H712,1,0)</f>
        <v>1</v>
      </c>
      <c r="N712" s="1" t="n">
        <f aca="false">MAX(I712-H712,0)</f>
        <v>0</v>
      </c>
    </row>
    <row r="713" customFormat="false" ht="15" hidden="false" customHeight="false" outlineLevel="0" collapsed="false">
      <c r="A713" s="1" t="s">
        <v>818</v>
      </c>
      <c r="B713" s="1" t="s">
        <v>606</v>
      </c>
      <c r="C713" s="1" t="s">
        <v>105</v>
      </c>
      <c r="D713" s="1" t="s">
        <v>93</v>
      </c>
      <c r="E713" s="1" t="s">
        <v>89</v>
      </c>
      <c r="F713" s="1" t="s">
        <v>90</v>
      </c>
      <c r="G713" s="1" t="n">
        <v>26.4</v>
      </c>
      <c r="H713" s="1" t="n">
        <v>2</v>
      </c>
      <c r="I713" s="1" t="n">
        <v>2</v>
      </c>
      <c r="K713" s="17" t="n">
        <v>253.15</v>
      </c>
      <c r="L713" s="1" t="n">
        <v>4</v>
      </c>
      <c r="M713" s="18" t="n">
        <f aca="false">IF(I713&lt;=H713,1,0)</f>
        <v>1</v>
      </c>
      <c r="N713" s="1" t="n">
        <f aca="false">MAX(I713-H713,0)</f>
        <v>0</v>
      </c>
    </row>
    <row r="714" customFormat="false" ht="15" hidden="false" customHeight="false" outlineLevel="0" collapsed="false">
      <c r="A714" s="1" t="s">
        <v>819</v>
      </c>
      <c r="B714" s="1" t="s">
        <v>606</v>
      </c>
      <c r="C714" s="1" t="s">
        <v>105</v>
      </c>
      <c r="D714" s="1" t="s">
        <v>96</v>
      </c>
      <c r="E714" s="1" t="s">
        <v>101</v>
      </c>
      <c r="F714" s="1" t="s">
        <v>90</v>
      </c>
      <c r="G714" s="1" t="n">
        <v>19.8</v>
      </c>
      <c r="H714" s="1" t="n">
        <v>5</v>
      </c>
      <c r="I714" s="1" t="n">
        <v>5</v>
      </c>
      <c r="K714" s="17" t="n">
        <v>701.7</v>
      </c>
      <c r="L714" s="1" t="n">
        <v>4</v>
      </c>
      <c r="M714" s="18" t="n">
        <f aca="false">IF(I714&lt;=H714,1,0)</f>
        <v>1</v>
      </c>
      <c r="N714" s="1" t="n">
        <f aca="false">MAX(I714-H714,0)</f>
        <v>0</v>
      </c>
    </row>
    <row r="715" customFormat="false" ht="15" hidden="false" customHeight="false" outlineLevel="0" collapsed="false">
      <c r="A715" s="1" t="s">
        <v>820</v>
      </c>
      <c r="B715" s="1" t="s">
        <v>606</v>
      </c>
      <c r="C715" s="1" t="s">
        <v>95</v>
      </c>
      <c r="D715" s="1" t="s">
        <v>93</v>
      </c>
      <c r="E715" s="1" t="s">
        <v>97</v>
      </c>
      <c r="F715" s="1" t="s">
        <v>116</v>
      </c>
      <c r="G715" s="1" t="n">
        <v>0</v>
      </c>
      <c r="H715" s="1" t="n">
        <v>1</v>
      </c>
      <c r="I715" s="1" t="n">
        <v>1</v>
      </c>
      <c r="K715" s="17" t="n">
        <v>187.56</v>
      </c>
      <c r="L715" s="1" t="n">
        <v>5</v>
      </c>
      <c r="M715" s="18" t="n">
        <f aca="false">IF(I715&lt;=H715,1,0)</f>
        <v>1</v>
      </c>
      <c r="N715" s="1" t="n">
        <f aca="false">MAX(I715-H715,0)</f>
        <v>0</v>
      </c>
    </row>
    <row r="716" customFormat="false" ht="15" hidden="false" customHeight="false" outlineLevel="0" collapsed="false">
      <c r="A716" s="1" t="s">
        <v>821</v>
      </c>
      <c r="B716" s="1" t="s">
        <v>606</v>
      </c>
      <c r="C716" s="1" t="s">
        <v>92</v>
      </c>
      <c r="D716" s="1" t="s">
        <v>110</v>
      </c>
      <c r="E716" s="1" t="s">
        <v>89</v>
      </c>
      <c r="F716" s="1" t="s">
        <v>90</v>
      </c>
      <c r="G716" s="1" t="n">
        <v>13.7</v>
      </c>
      <c r="H716" s="1" t="n">
        <v>2</v>
      </c>
      <c r="I716" s="1" t="n">
        <v>2</v>
      </c>
      <c r="K716" s="17" t="n">
        <v>673.92</v>
      </c>
      <c r="L716" s="1" t="n">
        <v>4</v>
      </c>
      <c r="M716" s="18" t="n">
        <f aca="false">IF(I716&lt;=H716,1,0)</f>
        <v>1</v>
      </c>
      <c r="N716" s="1" t="n">
        <f aca="false">MAX(I716-H716,0)</f>
        <v>0</v>
      </c>
    </row>
    <row r="717" customFormat="false" ht="15" hidden="false" customHeight="false" outlineLevel="0" collapsed="false">
      <c r="A717" s="1" t="s">
        <v>822</v>
      </c>
      <c r="B717" s="1" t="s">
        <v>606</v>
      </c>
      <c r="C717" s="1" t="s">
        <v>92</v>
      </c>
      <c r="D717" s="1" t="s">
        <v>96</v>
      </c>
      <c r="E717" s="1" t="s">
        <v>89</v>
      </c>
      <c r="F717" s="1" t="s">
        <v>116</v>
      </c>
      <c r="G717" s="1" t="n">
        <v>0</v>
      </c>
      <c r="H717" s="1" t="n">
        <v>5</v>
      </c>
      <c r="I717" s="1" t="n">
        <v>5</v>
      </c>
      <c r="K717" s="17" t="n">
        <v>432.99</v>
      </c>
      <c r="L717" s="1" t="n">
        <v>5</v>
      </c>
      <c r="M717" s="18" t="n">
        <f aca="false">IF(I717&lt;=H717,1,0)</f>
        <v>1</v>
      </c>
      <c r="N717" s="1" t="n">
        <f aca="false">MAX(I717-H717,0)</f>
        <v>0</v>
      </c>
    </row>
    <row r="718" customFormat="false" ht="15" hidden="false" customHeight="false" outlineLevel="0" collapsed="false">
      <c r="A718" s="1" t="s">
        <v>823</v>
      </c>
      <c r="B718" s="1" t="s">
        <v>606</v>
      </c>
      <c r="C718" s="1" t="s">
        <v>87</v>
      </c>
      <c r="D718" s="1" t="s">
        <v>88</v>
      </c>
      <c r="E718" s="1" t="s">
        <v>89</v>
      </c>
      <c r="F718" s="1" t="s">
        <v>90</v>
      </c>
      <c r="G718" s="1" t="n">
        <v>22.6</v>
      </c>
      <c r="H718" s="1" t="n">
        <v>3</v>
      </c>
      <c r="I718" s="1" t="n">
        <v>3</v>
      </c>
      <c r="K718" s="17" t="n">
        <v>309.34</v>
      </c>
      <c r="L718" s="1" t="n">
        <v>4</v>
      </c>
      <c r="M718" s="18" t="n">
        <f aca="false">IF(I718&lt;=H718,1,0)</f>
        <v>1</v>
      </c>
      <c r="N718" s="1" t="n">
        <f aca="false">MAX(I718-H718,0)</f>
        <v>0</v>
      </c>
    </row>
    <row r="719" customFormat="false" ht="15" hidden="false" customHeight="false" outlineLevel="0" collapsed="false">
      <c r="A719" s="1" t="s">
        <v>824</v>
      </c>
      <c r="B719" s="1" t="s">
        <v>606</v>
      </c>
      <c r="C719" s="1" t="s">
        <v>105</v>
      </c>
      <c r="D719" s="1" t="s">
        <v>88</v>
      </c>
      <c r="E719" s="1" t="s">
        <v>89</v>
      </c>
      <c r="F719" s="1" t="s">
        <v>90</v>
      </c>
      <c r="G719" s="1" t="n">
        <v>18.5</v>
      </c>
      <c r="H719" s="1" t="n">
        <v>3</v>
      </c>
      <c r="I719" s="1" t="n">
        <v>3</v>
      </c>
      <c r="K719" s="17" t="n">
        <v>428.95</v>
      </c>
      <c r="L719" s="1" t="n">
        <v>5</v>
      </c>
      <c r="M719" s="18" t="n">
        <f aca="false">IF(I719&lt;=H719,1,0)</f>
        <v>1</v>
      </c>
      <c r="N719" s="1" t="n">
        <f aca="false">MAX(I719-H719,0)</f>
        <v>0</v>
      </c>
    </row>
    <row r="720" customFormat="false" ht="15" hidden="false" customHeight="false" outlineLevel="0" collapsed="false">
      <c r="A720" s="1" t="s">
        <v>825</v>
      </c>
      <c r="B720" s="1" t="s">
        <v>606</v>
      </c>
      <c r="C720" s="1" t="s">
        <v>92</v>
      </c>
      <c r="D720" s="1" t="s">
        <v>96</v>
      </c>
      <c r="E720" s="1" t="s">
        <v>89</v>
      </c>
      <c r="F720" s="1" t="s">
        <v>116</v>
      </c>
      <c r="G720" s="1" t="n">
        <v>0</v>
      </c>
      <c r="H720" s="1" t="n">
        <v>5</v>
      </c>
      <c r="I720" s="1" t="n">
        <v>5</v>
      </c>
      <c r="K720" s="17" t="n">
        <v>276.88</v>
      </c>
      <c r="L720" s="1" t="n">
        <v>5</v>
      </c>
      <c r="M720" s="18" t="n">
        <f aca="false">IF(I720&lt;=H720,1,0)</f>
        <v>1</v>
      </c>
      <c r="N720" s="1" t="n">
        <f aca="false">MAX(I720-H720,0)</f>
        <v>0</v>
      </c>
    </row>
    <row r="721" customFormat="false" ht="15" hidden="false" customHeight="false" outlineLevel="0" collapsed="false">
      <c r="A721" s="1" t="s">
        <v>826</v>
      </c>
      <c r="B721" s="1" t="s">
        <v>606</v>
      </c>
      <c r="C721" s="1" t="s">
        <v>105</v>
      </c>
      <c r="D721" s="1" t="s">
        <v>96</v>
      </c>
      <c r="E721" s="1" t="s">
        <v>89</v>
      </c>
      <c r="F721" s="1" t="s">
        <v>90</v>
      </c>
      <c r="G721" s="1" t="n">
        <v>23.5</v>
      </c>
      <c r="H721" s="1" t="n">
        <v>5</v>
      </c>
      <c r="I721" s="1" t="n">
        <v>5</v>
      </c>
      <c r="K721" s="17" t="n">
        <v>857.4</v>
      </c>
      <c r="L721" s="1" t="n">
        <v>4</v>
      </c>
      <c r="M721" s="18" t="n">
        <f aca="false">IF(I721&lt;=H721,1,0)</f>
        <v>1</v>
      </c>
      <c r="N721" s="1" t="n">
        <f aca="false">MAX(I721-H721,0)</f>
        <v>0</v>
      </c>
    </row>
    <row r="722" customFormat="false" ht="15" hidden="false" customHeight="false" outlineLevel="0" collapsed="false">
      <c r="A722" s="1" t="s">
        <v>827</v>
      </c>
      <c r="B722" s="1" t="s">
        <v>606</v>
      </c>
      <c r="C722" s="1" t="s">
        <v>95</v>
      </c>
      <c r="D722" s="1" t="s">
        <v>96</v>
      </c>
      <c r="E722" s="1" t="s">
        <v>97</v>
      </c>
      <c r="F722" s="1" t="s">
        <v>116</v>
      </c>
      <c r="G722" s="1" t="n">
        <v>0</v>
      </c>
      <c r="H722" s="1" t="n">
        <v>5</v>
      </c>
      <c r="I722" s="1" t="n">
        <v>5</v>
      </c>
      <c r="K722" s="17" t="n">
        <v>459.71</v>
      </c>
      <c r="L722" s="1" t="n">
        <v>3</v>
      </c>
      <c r="M722" s="18" t="n">
        <f aca="false">IF(I722&lt;=H722,1,0)</f>
        <v>1</v>
      </c>
      <c r="N722" s="1" t="n">
        <f aca="false">MAX(I722-H722,0)</f>
        <v>0</v>
      </c>
    </row>
    <row r="723" customFormat="false" ht="15" hidden="false" customHeight="false" outlineLevel="0" collapsed="false">
      <c r="A723" s="1" t="s">
        <v>828</v>
      </c>
      <c r="B723" s="1" t="s">
        <v>606</v>
      </c>
      <c r="C723" s="1" t="s">
        <v>92</v>
      </c>
      <c r="D723" s="1" t="s">
        <v>110</v>
      </c>
      <c r="E723" s="1" t="s">
        <v>97</v>
      </c>
      <c r="F723" s="1" t="s">
        <v>90</v>
      </c>
      <c r="G723" s="1" t="n">
        <v>13</v>
      </c>
      <c r="H723" s="1" t="n">
        <v>2</v>
      </c>
      <c r="I723" s="1" t="n">
        <v>4</v>
      </c>
      <c r="J723" s="1" t="s">
        <v>117</v>
      </c>
      <c r="K723" s="17" t="n">
        <v>890.92</v>
      </c>
      <c r="L723" s="1" t="n">
        <v>3</v>
      </c>
      <c r="M723" s="18" t="n">
        <f aca="false">IF(I723&lt;=H723,1,0)</f>
        <v>0</v>
      </c>
      <c r="N723" s="1" t="n">
        <f aca="false">MAX(I723-H723,0)</f>
        <v>2</v>
      </c>
    </row>
    <row r="724" customFormat="false" ht="15" hidden="false" customHeight="false" outlineLevel="0" collapsed="false">
      <c r="A724" s="1" t="s">
        <v>829</v>
      </c>
      <c r="B724" s="1" t="s">
        <v>606</v>
      </c>
      <c r="C724" s="1" t="s">
        <v>105</v>
      </c>
      <c r="D724" s="1" t="s">
        <v>88</v>
      </c>
      <c r="E724" s="1" t="s">
        <v>97</v>
      </c>
      <c r="F724" s="1" t="s">
        <v>90</v>
      </c>
      <c r="G724" s="1" t="n">
        <v>11.2</v>
      </c>
      <c r="H724" s="1" t="n">
        <v>3</v>
      </c>
      <c r="I724" s="1" t="n">
        <v>2</v>
      </c>
      <c r="K724" s="17" t="n">
        <v>329.45</v>
      </c>
      <c r="L724" s="1" t="n">
        <v>4</v>
      </c>
      <c r="M724" s="18" t="n">
        <f aca="false">IF(I724&lt;=H724,1,0)</f>
        <v>1</v>
      </c>
      <c r="N724" s="1" t="n">
        <f aca="false">MAX(I724-H724,0)</f>
        <v>0</v>
      </c>
    </row>
    <row r="725" customFormat="false" ht="15" hidden="false" customHeight="false" outlineLevel="0" collapsed="false">
      <c r="A725" s="1" t="s">
        <v>830</v>
      </c>
      <c r="B725" s="1" t="s">
        <v>606</v>
      </c>
      <c r="C725" s="1" t="s">
        <v>92</v>
      </c>
      <c r="D725" s="1" t="s">
        <v>88</v>
      </c>
      <c r="E725" s="1" t="s">
        <v>103</v>
      </c>
      <c r="F725" s="1" t="s">
        <v>90</v>
      </c>
      <c r="G725" s="1" t="n">
        <v>11.7</v>
      </c>
      <c r="H725" s="1" t="n">
        <v>3</v>
      </c>
      <c r="I725" s="1" t="n">
        <v>3</v>
      </c>
      <c r="K725" s="17" t="n">
        <v>270.44</v>
      </c>
      <c r="L725" s="1" t="n">
        <v>5</v>
      </c>
      <c r="M725" s="18" t="n">
        <f aca="false">IF(I725&lt;=H725,1,0)</f>
        <v>1</v>
      </c>
      <c r="N725" s="1" t="n">
        <f aca="false">MAX(I725-H725,0)</f>
        <v>0</v>
      </c>
    </row>
    <row r="726" customFormat="false" ht="15" hidden="false" customHeight="false" outlineLevel="0" collapsed="false">
      <c r="A726" s="1" t="s">
        <v>831</v>
      </c>
      <c r="B726" s="1" t="s">
        <v>606</v>
      </c>
      <c r="C726" s="1" t="s">
        <v>100</v>
      </c>
      <c r="D726" s="1" t="s">
        <v>88</v>
      </c>
      <c r="E726" s="1" t="s">
        <v>101</v>
      </c>
      <c r="F726" s="1" t="s">
        <v>90</v>
      </c>
      <c r="G726" s="1" t="n">
        <v>9.8</v>
      </c>
      <c r="H726" s="1" t="n">
        <v>3</v>
      </c>
      <c r="I726" s="1" t="n">
        <v>3</v>
      </c>
      <c r="K726" s="17" t="n">
        <v>318.85</v>
      </c>
      <c r="L726" s="1" t="n">
        <v>4</v>
      </c>
      <c r="M726" s="18" t="n">
        <f aca="false">IF(I726&lt;=H726,1,0)</f>
        <v>1</v>
      </c>
      <c r="N726" s="1" t="n">
        <f aca="false">MAX(I726-H726,0)</f>
        <v>0</v>
      </c>
    </row>
    <row r="727" customFormat="false" ht="15" hidden="false" customHeight="false" outlineLevel="0" collapsed="false">
      <c r="A727" s="1" t="s">
        <v>832</v>
      </c>
      <c r="B727" s="1" t="s">
        <v>606</v>
      </c>
      <c r="C727" s="1" t="s">
        <v>92</v>
      </c>
      <c r="D727" s="1" t="s">
        <v>96</v>
      </c>
      <c r="E727" s="1" t="s">
        <v>89</v>
      </c>
      <c r="F727" s="1" t="s">
        <v>90</v>
      </c>
      <c r="G727" s="1" t="n">
        <v>15.3</v>
      </c>
      <c r="H727" s="1" t="n">
        <v>5</v>
      </c>
      <c r="I727" s="1" t="n">
        <v>5</v>
      </c>
      <c r="K727" s="17" t="n">
        <v>346.76</v>
      </c>
      <c r="L727" s="1" t="n">
        <v>4</v>
      </c>
      <c r="M727" s="18" t="n">
        <f aca="false">IF(I727&lt;=H727,1,0)</f>
        <v>1</v>
      </c>
      <c r="N727" s="1" t="n">
        <f aca="false">MAX(I727-H727,0)</f>
        <v>0</v>
      </c>
    </row>
    <row r="728" customFormat="false" ht="15" hidden="false" customHeight="false" outlineLevel="0" collapsed="false">
      <c r="A728" s="1" t="s">
        <v>833</v>
      </c>
      <c r="B728" s="1" t="s">
        <v>606</v>
      </c>
      <c r="C728" s="1" t="s">
        <v>105</v>
      </c>
      <c r="D728" s="1" t="s">
        <v>88</v>
      </c>
      <c r="E728" s="1" t="s">
        <v>89</v>
      </c>
      <c r="F728" s="1" t="s">
        <v>90</v>
      </c>
      <c r="G728" s="1" t="n">
        <v>16.7</v>
      </c>
      <c r="H728" s="1" t="n">
        <v>3</v>
      </c>
      <c r="I728" s="1" t="n">
        <v>3</v>
      </c>
      <c r="K728" s="17" t="n">
        <v>356.84</v>
      </c>
      <c r="L728" s="1" t="n">
        <v>5</v>
      </c>
      <c r="M728" s="18" t="n">
        <f aca="false">IF(I728&lt;=H728,1,0)</f>
        <v>1</v>
      </c>
      <c r="N728" s="1" t="n">
        <f aca="false">MAX(I728-H728,0)</f>
        <v>0</v>
      </c>
    </row>
    <row r="729" customFormat="false" ht="15" hidden="false" customHeight="false" outlineLevel="0" collapsed="false">
      <c r="A729" s="1" t="s">
        <v>834</v>
      </c>
      <c r="B729" s="1" t="s">
        <v>606</v>
      </c>
      <c r="C729" s="1" t="s">
        <v>105</v>
      </c>
      <c r="D729" s="1" t="s">
        <v>96</v>
      </c>
      <c r="E729" s="1" t="s">
        <v>103</v>
      </c>
      <c r="F729" s="1" t="s">
        <v>90</v>
      </c>
      <c r="G729" s="1" t="n">
        <v>4.5</v>
      </c>
      <c r="H729" s="1" t="n">
        <v>5</v>
      </c>
      <c r="I729" s="1" t="n">
        <v>5</v>
      </c>
      <c r="K729" s="17" t="n">
        <v>207.98</v>
      </c>
      <c r="L729" s="1" t="n">
        <v>5</v>
      </c>
      <c r="M729" s="18" t="n">
        <f aca="false">IF(I729&lt;=H729,1,0)</f>
        <v>1</v>
      </c>
      <c r="N729" s="1" t="n">
        <f aca="false">MAX(I729-H729,0)</f>
        <v>0</v>
      </c>
    </row>
    <row r="730" customFormat="false" ht="15" hidden="false" customHeight="false" outlineLevel="0" collapsed="false">
      <c r="A730" s="1" t="s">
        <v>835</v>
      </c>
      <c r="B730" s="1" t="s">
        <v>606</v>
      </c>
      <c r="C730" s="1" t="s">
        <v>92</v>
      </c>
      <c r="D730" s="1" t="s">
        <v>88</v>
      </c>
      <c r="E730" s="1" t="s">
        <v>89</v>
      </c>
      <c r="F730" s="1" t="s">
        <v>116</v>
      </c>
      <c r="G730" s="1" t="n">
        <v>0</v>
      </c>
      <c r="H730" s="1" t="n">
        <v>2</v>
      </c>
      <c r="I730" s="1" t="n">
        <v>2</v>
      </c>
      <c r="K730" s="17" t="n">
        <v>199.01</v>
      </c>
      <c r="L730" s="1" t="n">
        <v>5</v>
      </c>
      <c r="M730" s="18" t="n">
        <f aca="false">IF(I730&lt;=H730,1,0)</f>
        <v>1</v>
      </c>
      <c r="N730" s="1" t="n">
        <f aca="false">MAX(I730-H730,0)</f>
        <v>0</v>
      </c>
    </row>
    <row r="731" customFormat="false" ht="15" hidden="false" customHeight="false" outlineLevel="0" collapsed="false">
      <c r="A731" s="1" t="s">
        <v>836</v>
      </c>
      <c r="B731" s="1" t="s">
        <v>606</v>
      </c>
      <c r="C731" s="1" t="s">
        <v>92</v>
      </c>
      <c r="D731" s="1" t="s">
        <v>88</v>
      </c>
      <c r="E731" s="1" t="s">
        <v>97</v>
      </c>
      <c r="F731" s="1" t="s">
        <v>90</v>
      </c>
      <c r="G731" s="1" t="n">
        <v>8.8</v>
      </c>
      <c r="H731" s="1" t="n">
        <v>3</v>
      </c>
      <c r="I731" s="1" t="n">
        <v>2</v>
      </c>
      <c r="K731" s="17" t="n">
        <v>211.84</v>
      </c>
      <c r="L731" s="1" t="n">
        <v>4</v>
      </c>
      <c r="M731" s="18" t="n">
        <f aca="false">IF(I731&lt;=H731,1,0)</f>
        <v>1</v>
      </c>
      <c r="N731" s="1" t="n">
        <f aca="false">MAX(I731-H731,0)</f>
        <v>0</v>
      </c>
    </row>
    <row r="732" customFormat="false" ht="15" hidden="false" customHeight="false" outlineLevel="0" collapsed="false">
      <c r="A732" s="1" t="s">
        <v>837</v>
      </c>
      <c r="B732" s="1" t="s">
        <v>606</v>
      </c>
      <c r="C732" s="1" t="s">
        <v>105</v>
      </c>
      <c r="D732" s="1" t="s">
        <v>88</v>
      </c>
      <c r="E732" s="1" t="s">
        <v>97</v>
      </c>
      <c r="F732" s="1" t="s">
        <v>90</v>
      </c>
      <c r="G732" s="1" t="n">
        <v>16.9</v>
      </c>
      <c r="H732" s="1" t="n">
        <v>3</v>
      </c>
      <c r="I732" s="1" t="n">
        <v>3</v>
      </c>
      <c r="K732" s="17" t="n">
        <v>332.89</v>
      </c>
      <c r="L732" s="1" t="n">
        <v>4</v>
      </c>
      <c r="M732" s="18" t="n">
        <f aca="false">IF(I732&lt;=H732,1,0)</f>
        <v>1</v>
      </c>
      <c r="N732" s="1" t="n">
        <f aca="false">MAX(I732-H732,0)</f>
        <v>0</v>
      </c>
    </row>
    <row r="733" customFormat="false" ht="15" hidden="false" customHeight="false" outlineLevel="0" collapsed="false">
      <c r="A733" s="1" t="s">
        <v>838</v>
      </c>
      <c r="B733" s="1" t="s">
        <v>606</v>
      </c>
      <c r="C733" s="1" t="s">
        <v>100</v>
      </c>
      <c r="D733" s="1" t="s">
        <v>88</v>
      </c>
      <c r="E733" s="1" t="s">
        <v>89</v>
      </c>
      <c r="F733" s="1" t="s">
        <v>90</v>
      </c>
      <c r="G733" s="1" t="n">
        <v>15.9</v>
      </c>
      <c r="H733" s="1" t="n">
        <v>3</v>
      </c>
      <c r="I733" s="1" t="n">
        <v>4</v>
      </c>
      <c r="J733" s="1" t="s">
        <v>125</v>
      </c>
      <c r="K733" s="17" t="n">
        <v>312.19</v>
      </c>
      <c r="L733" s="1" t="n">
        <v>3</v>
      </c>
      <c r="M733" s="18" t="n">
        <f aca="false">IF(I733&lt;=H733,1,0)</f>
        <v>0</v>
      </c>
      <c r="N733" s="1" t="n">
        <f aca="false">MAX(I733-H733,0)</f>
        <v>1</v>
      </c>
    </row>
    <row r="734" customFormat="false" ht="15" hidden="false" customHeight="false" outlineLevel="0" collapsed="false">
      <c r="A734" s="1" t="s">
        <v>839</v>
      </c>
      <c r="B734" s="1" t="s">
        <v>606</v>
      </c>
      <c r="C734" s="1" t="s">
        <v>92</v>
      </c>
      <c r="D734" s="1" t="s">
        <v>96</v>
      </c>
      <c r="E734" s="1" t="s">
        <v>89</v>
      </c>
      <c r="F734" s="1" t="s">
        <v>90</v>
      </c>
      <c r="G734" s="1" t="n">
        <v>17</v>
      </c>
      <c r="H734" s="1" t="n">
        <v>5</v>
      </c>
      <c r="I734" s="1" t="n">
        <v>5</v>
      </c>
      <c r="K734" s="17" t="n">
        <v>470.37</v>
      </c>
      <c r="L734" s="1" t="n">
        <v>4</v>
      </c>
      <c r="M734" s="18" t="n">
        <f aca="false">IF(I734&lt;=H734,1,0)</f>
        <v>1</v>
      </c>
      <c r="N734" s="1" t="n">
        <f aca="false">MAX(I734-H734,0)</f>
        <v>0</v>
      </c>
    </row>
    <row r="735" customFormat="false" ht="15" hidden="false" customHeight="false" outlineLevel="0" collapsed="false">
      <c r="A735" s="1" t="s">
        <v>840</v>
      </c>
      <c r="B735" s="1" t="s">
        <v>606</v>
      </c>
      <c r="C735" s="1" t="s">
        <v>92</v>
      </c>
      <c r="D735" s="1" t="s">
        <v>110</v>
      </c>
      <c r="E735" s="1" t="s">
        <v>101</v>
      </c>
      <c r="F735" s="1" t="s">
        <v>90</v>
      </c>
      <c r="G735" s="1" t="n">
        <v>18.3</v>
      </c>
      <c r="H735" s="1" t="n">
        <v>2</v>
      </c>
      <c r="I735" s="1" t="n">
        <v>5</v>
      </c>
      <c r="J735" s="1" t="s">
        <v>459</v>
      </c>
      <c r="K735" s="17" t="n">
        <v>709.11</v>
      </c>
      <c r="L735" s="1" t="n">
        <v>3</v>
      </c>
      <c r="M735" s="18" t="n">
        <f aca="false">IF(I735&lt;=H735,1,0)</f>
        <v>0</v>
      </c>
      <c r="N735" s="1" t="n">
        <f aca="false">MAX(I735-H735,0)</f>
        <v>3</v>
      </c>
    </row>
    <row r="736" customFormat="false" ht="15" hidden="false" customHeight="false" outlineLevel="0" collapsed="false">
      <c r="A736" s="1" t="s">
        <v>841</v>
      </c>
      <c r="B736" s="1" t="s">
        <v>606</v>
      </c>
      <c r="C736" s="1" t="s">
        <v>105</v>
      </c>
      <c r="D736" s="1" t="s">
        <v>88</v>
      </c>
      <c r="E736" s="1" t="s">
        <v>89</v>
      </c>
      <c r="F736" s="1" t="s">
        <v>90</v>
      </c>
      <c r="G736" s="1" t="n">
        <v>17.1</v>
      </c>
      <c r="H736" s="1" t="n">
        <v>3</v>
      </c>
      <c r="I736" s="1" t="n">
        <v>3</v>
      </c>
      <c r="K736" s="17" t="n">
        <v>312.77</v>
      </c>
      <c r="L736" s="1" t="n">
        <v>5</v>
      </c>
      <c r="M736" s="18" t="n">
        <f aca="false">IF(I736&lt;=H736,1,0)</f>
        <v>1</v>
      </c>
      <c r="N736" s="1" t="n">
        <f aca="false">MAX(I736-H736,0)</f>
        <v>0</v>
      </c>
    </row>
    <row r="737" customFormat="false" ht="15" hidden="false" customHeight="false" outlineLevel="0" collapsed="false">
      <c r="A737" s="1" t="s">
        <v>842</v>
      </c>
      <c r="B737" s="1" t="s">
        <v>606</v>
      </c>
      <c r="C737" s="1" t="s">
        <v>145</v>
      </c>
      <c r="D737" s="1" t="s">
        <v>88</v>
      </c>
      <c r="E737" s="1" t="s">
        <v>97</v>
      </c>
      <c r="F737" s="1" t="s">
        <v>90</v>
      </c>
      <c r="G737" s="1" t="n">
        <v>8</v>
      </c>
      <c r="H737" s="1" t="n">
        <v>3</v>
      </c>
      <c r="I737" s="1" t="n">
        <v>3</v>
      </c>
      <c r="K737" s="17" t="n">
        <v>258.37</v>
      </c>
      <c r="L737" s="1" t="n">
        <v>4</v>
      </c>
      <c r="M737" s="18" t="n">
        <f aca="false">IF(I737&lt;=H737,1,0)</f>
        <v>1</v>
      </c>
      <c r="N737" s="1" t="n">
        <f aca="false">MAX(I737-H737,0)</f>
        <v>0</v>
      </c>
    </row>
    <row r="738" customFormat="false" ht="15" hidden="false" customHeight="false" outlineLevel="0" collapsed="false">
      <c r="A738" s="1" t="s">
        <v>843</v>
      </c>
      <c r="B738" s="1" t="s">
        <v>606</v>
      </c>
      <c r="C738" s="1" t="s">
        <v>87</v>
      </c>
      <c r="D738" s="1" t="s">
        <v>93</v>
      </c>
      <c r="E738" s="1" t="s">
        <v>89</v>
      </c>
      <c r="F738" s="1" t="s">
        <v>116</v>
      </c>
      <c r="G738" s="1" t="n">
        <v>0</v>
      </c>
      <c r="H738" s="1" t="n">
        <v>1</v>
      </c>
      <c r="I738" s="1" t="n">
        <v>4</v>
      </c>
      <c r="J738" s="1" t="s">
        <v>125</v>
      </c>
      <c r="K738" s="17" t="n">
        <v>160.2</v>
      </c>
      <c r="L738" s="1" t="n">
        <v>3</v>
      </c>
      <c r="M738" s="18" t="n">
        <f aca="false">IF(I738&lt;=H738,1,0)</f>
        <v>0</v>
      </c>
      <c r="N738" s="1" t="n">
        <f aca="false">MAX(I738-H738,0)</f>
        <v>3</v>
      </c>
    </row>
    <row r="739" customFormat="false" ht="15" hidden="false" customHeight="false" outlineLevel="0" collapsed="false">
      <c r="A739" s="1" t="s">
        <v>844</v>
      </c>
      <c r="B739" s="1" t="s">
        <v>606</v>
      </c>
      <c r="C739" s="1" t="s">
        <v>92</v>
      </c>
      <c r="D739" s="1" t="s">
        <v>88</v>
      </c>
      <c r="E739" s="1" t="s">
        <v>97</v>
      </c>
      <c r="F739" s="1" t="s">
        <v>90</v>
      </c>
      <c r="G739" s="1" t="n">
        <v>10.2</v>
      </c>
      <c r="H739" s="1" t="n">
        <v>3</v>
      </c>
      <c r="I739" s="1" t="n">
        <v>3</v>
      </c>
      <c r="K739" s="17" t="n">
        <v>566.96</v>
      </c>
      <c r="L739" s="1" t="n">
        <v>4</v>
      </c>
      <c r="M739" s="18" t="n">
        <f aca="false">IF(I739&lt;=H739,1,0)</f>
        <v>1</v>
      </c>
      <c r="N739" s="1" t="n">
        <f aca="false">MAX(I739-H739,0)</f>
        <v>0</v>
      </c>
    </row>
    <row r="740" customFormat="false" ht="15" hidden="false" customHeight="false" outlineLevel="0" collapsed="false">
      <c r="A740" s="1" t="s">
        <v>845</v>
      </c>
      <c r="B740" s="1" t="s">
        <v>606</v>
      </c>
      <c r="C740" s="1" t="s">
        <v>92</v>
      </c>
      <c r="D740" s="1" t="s">
        <v>88</v>
      </c>
      <c r="E740" s="1" t="s">
        <v>89</v>
      </c>
      <c r="F740" s="1" t="s">
        <v>90</v>
      </c>
      <c r="G740" s="1" t="n">
        <v>16.8</v>
      </c>
      <c r="H740" s="1" t="n">
        <v>3</v>
      </c>
      <c r="I740" s="1" t="n">
        <v>3</v>
      </c>
      <c r="K740" s="17" t="n">
        <v>254.58</v>
      </c>
      <c r="L740" s="1" t="n">
        <v>5</v>
      </c>
      <c r="M740" s="18" t="n">
        <f aca="false">IF(I740&lt;=H740,1,0)</f>
        <v>1</v>
      </c>
      <c r="N740" s="1" t="n">
        <f aca="false">MAX(I740-H740,0)</f>
        <v>0</v>
      </c>
    </row>
    <row r="741" customFormat="false" ht="15" hidden="false" customHeight="false" outlineLevel="0" collapsed="false">
      <c r="A741" s="1" t="s">
        <v>846</v>
      </c>
      <c r="B741" s="1" t="s">
        <v>606</v>
      </c>
      <c r="C741" s="1" t="s">
        <v>92</v>
      </c>
      <c r="D741" s="1" t="s">
        <v>88</v>
      </c>
      <c r="E741" s="1" t="s">
        <v>89</v>
      </c>
      <c r="F741" s="1" t="s">
        <v>90</v>
      </c>
      <c r="G741" s="1" t="n">
        <v>13.6</v>
      </c>
      <c r="H741" s="1" t="n">
        <v>3</v>
      </c>
      <c r="I741" s="1" t="n">
        <v>3</v>
      </c>
      <c r="K741" s="17" t="n">
        <v>282.83</v>
      </c>
      <c r="L741" s="1" t="n">
        <v>4</v>
      </c>
      <c r="M741" s="18" t="n">
        <f aca="false">IF(I741&lt;=H741,1,0)</f>
        <v>1</v>
      </c>
      <c r="N741" s="1" t="n">
        <f aca="false">MAX(I741-H741,0)</f>
        <v>0</v>
      </c>
    </row>
    <row r="742" customFormat="false" ht="15" hidden="false" customHeight="false" outlineLevel="0" collapsed="false">
      <c r="A742" s="1" t="s">
        <v>847</v>
      </c>
      <c r="B742" s="1" t="s">
        <v>606</v>
      </c>
      <c r="C742" s="1" t="s">
        <v>92</v>
      </c>
      <c r="D742" s="1" t="s">
        <v>93</v>
      </c>
      <c r="E742" s="1" t="s">
        <v>103</v>
      </c>
      <c r="F742" s="1" t="s">
        <v>90</v>
      </c>
      <c r="G742" s="1" t="n">
        <v>4.2</v>
      </c>
      <c r="H742" s="1" t="n">
        <v>2</v>
      </c>
      <c r="I742" s="1" t="n">
        <v>2</v>
      </c>
      <c r="K742" s="17" t="n">
        <v>287.79</v>
      </c>
      <c r="L742" s="1" t="n">
        <v>4</v>
      </c>
      <c r="M742" s="18" t="n">
        <f aca="false">IF(I742&lt;=H742,1,0)</f>
        <v>1</v>
      </c>
      <c r="N742" s="1" t="n">
        <f aca="false">MAX(I742-H742,0)</f>
        <v>0</v>
      </c>
    </row>
    <row r="743" customFormat="false" ht="15" hidden="false" customHeight="false" outlineLevel="0" collapsed="false">
      <c r="A743" s="1" t="s">
        <v>848</v>
      </c>
      <c r="B743" s="1" t="s">
        <v>606</v>
      </c>
      <c r="C743" s="1" t="s">
        <v>100</v>
      </c>
      <c r="D743" s="1" t="s">
        <v>93</v>
      </c>
      <c r="E743" s="1" t="s">
        <v>89</v>
      </c>
      <c r="F743" s="1" t="s">
        <v>90</v>
      </c>
      <c r="G743" s="1" t="n">
        <v>20.6</v>
      </c>
      <c r="H743" s="1" t="n">
        <v>2</v>
      </c>
      <c r="I743" s="1" t="n">
        <v>4</v>
      </c>
      <c r="J743" s="1" t="s">
        <v>459</v>
      </c>
      <c r="K743" s="17" t="n">
        <v>397.29</v>
      </c>
      <c r="L743" s="1" t="n">
        <v>4</v>
      </c>
      <c r="M743" s="18" t="n">
        <f aca="false">IF(I743&lt;=H743,1,0)</f>
        <v>0</v>
      </c>
      <c r="N743" s="1" t="n">
        <f aca="false">MAX(I743-H743,0)</f>
        <v>2</v>
      </c>
    </row>
    <row r="744" customFormat="false" ht="15" hidden="false" customHeight="false" outlineLevel="0" collapsed="false">
      <c r="A744" s="1" t="s">
        <v>849</v>
      </c>
      <c r="B744" s="1" t="s">
        <v>606</v>
      </c>
      <c r="C744" s="1" t="s">
        <v>92</v>
      </c>
      <c r="D744" s="1" t="s">
        <v>93</v>
      </c>
      <c r="E744" s="1" t="s">
        <v>89</v>
      </c>
      <c r="F744" s="1" t="s">
        <v>90</v>
      </c>
      <c r="G744" s="1" t="n">
        <v>25.7</v>
      </c>
      <c r="H744" s="1" t="n">
        <v>2</v>
      </c>
      <c r="I744" s="1" t="n">
        <v>2</v>
      </c>
      <c r="K744" s="17" t="n">
        <v>220.66</v>
      </c>
      <c r="L744" s="1" t="n">
        <v>4</v>
      </c>
      <c r="M744" s="18" t="n">
        <f aca="false">IF(I744&lt;=H744,1,0)</f>
        <v>1</v>
      </c>
      <c r="N744" s="1" t="n">
        <f aca="false">MAX(I744-H744,0)</f>
        <v>0</v>
      </c>
    </row>
    <row r="745" customFormat="false" ht="15" hidden="false" customHeight="false" outlineLevel="0" collapsed="false">
      <c r="A745" s="1" t="s">
        <v>850</v>
      </c>
      <c r="B745" s="1" t="s">
        <v>606</v>
      </c>
      <c r="C745" s="1" t="s">
        <v>87</v>
      </c>
      <c r="D745" s="1" t="s">
        <v>110</v>
      </c>
      <c r="E745" s="1" t="s">
        <v>89</v>
      </c>
      <c r="F745" s="1" t="s">
        <v>116</v>
      </c>
      <c r="G745" s="1" t="n">
        <v>0</v>
      </c>
      <c r="H745" s="1" t="n">
        <v>1</v>
      </c>
      <c r="I745" s="1" t="n">
        <v>1</v>
      </c>
      <c r="K745" s="17" t="n">
        <v>1636.63</v>
      </c>
      <c r="L745" s="1" t="n">
        <v>5</v>
      </c>
      <c r="M745" s="18" t="n">
        <f aca="false">IF(I745&lt;=H745,1,0)</f>
        <v>1</v>
      </c>
      <c r="N745" s="1" t="n">
        <f aca="false">MAX(I745-H745,0)</f>
        <v>0</v>
      </c>
    </row>
    <row r="746" customFormat="false" ht="15" hidden="false" customHeight="false" outlineLevel="0" collapsed="false">
      <c r="A746" s="1" t="s">
        <v>851</v>
      </c>
      <c r="B746" s="1" t="s">
        <v>606</v>
      </c>
      <c r="C746" s="1" t="s">
        <v>92</v>
      </c>
      <c r="D746" s="1" t="s">
        <v>93</v>
      </c>
      <c r="E746" s="1" t="s">
        <v>103</v>
      </c>
      <c r="F746" s="1" t="s">
        <v>90</v>
      </c>
      <c r="G746" s="1" t="n">
        <v>10.9</v>
      </c>
      <c r="H746" s="1" t="n">
        <v>2</v>
      </c>
      <c r="I746" s="1" t="n">
        <v>1</v>
      </c>
      <c r="K746" s="17" t="n">
        <v>493.7</v>
      </c>
      <c r="L746" s="1" t="n">
        <v>5</v>
      </c>
      <c r="M746" s="18" t="n">
        <f aca="false">IF(I746&lt;=H746,1,0)</f>
        <v>1</v>
      </c>
      <c r="N746" s="1" t="n">
        <f aca="false">MAX(I746-H746,0)</f>
        <v>0</v>
      </c>
    </row>
    <row r="747" customFormat="false" ht="15" hidden="false" customHeight="false" outlineLevel="0" collapsed="false">
      <c r="A747" s="1" t="s">
        <v>852</v>
      </c>
      <c r="B747" s="1" t="s">
        <v>606</v>
      </c>
      <c r="C747" s="1" t="s">
        <v>92</v>
      </c>
      <c r="D747" s="1" t="s">
        <v>96</v>
      </c>
      <c r="E747" s="1" t="s">
        <v>89</v>
      </c>
      <c r="F747" s="1" t="s">
        <v>90</v>
      </c>
      <c r="G747" s="1" t="n">
        <v>24</v>
      </c>
      <c r="H747" s="1" t="n">
        <v>5</v>
      </c>
      <c r="I747" s="1" t="n">
        <v>7</v>
      </c>
      <c r="J747" s="1" t="s">
        <v>208</v>
      </c>
      <c r="K747" s="17" t="n">
        <v>308.58</v>
      </c>
      <c r="L747" s="1" t="n">
        <v>3</v>
      </c>
      <c r="M747" s="18" t="n">
        <f aca="false">IF(I747&lt;=H747,1,0)</f>
        <v>0</v>
      </c>
      <c r="N747" s="1" t="n">
        <f aca="false">MAX(I747-H747,0)</f>
        <v>2</v>
      </c>
    </row>
    <row r="748" customFormat="false" ht="15" hidden="false" customHeight="false" outlineLevel="0" collapsed="false">
      <c r="A748" s="1" t="s">
        <v>853</v>
      </c>
      <c r="B748" s="1" t="s">
        <v>606</v>
      </c>
      <c r="C748" s="1" t="s">
        <v>92</v>
      </c>
      <c r="D748" s="1" t="s">
        <v>93</v>
      </c>
      <c r="E748" s="1" t="s">
        <v>97</v>
      </c>
      <c r="F748" s="1" t="s">
        <v>116</v>
      </c>
      <c r="G748" s="1" t="n">
        <v>0</v>
      </c>
      <c r="H748" s="1" t="n">
        <v>2</v>
      </c>
      <c r="I748" s="1" t="n">
        <v>2</v>
      </c>
      <c r="K748" s="17" t="n">
        <v>497.22</v>
      </c>
      <c r="L748" s="1" t="n">
        <v>5</v>
      </c>
      <c r="M748" s="18" t="n">
        <f aca="false">IF(I748&lt;=H748,1,0)</f>
        <v>1</v>
      </c>
      <c r="N748" s="1" t="n">
        <f aca="false">MAX(I748-H748,0)</f>
        <v>0</v>
      </c>
    </row>
    <row r="749" customFormat="false" ht="15" hidden="false" customHeight="false" outlineLevel="0" collapsed="false">
      <c r="A749" s="1" t="s">
        <v>854</v>
      </c>
      <c r="B749" s="1" t="s">
        <v>606</v>
      </c>
      <c r="C749" s="1" t="s">
        <v>105</v>
      </c>
      <c r="D749" s="1" t="s">
        <v>88</v>
      </c>
      <c r="E749" s="1" t="s">
        <v>97</v>
      </c>
      <c r="F749" s="1" t="s">
        <v>90</v>
      </c>
      <c r="G749" s="1" t="n">
        <v>17.9</v>
      </c>
      <c r="H749" s="1" t="n">
        <v>3</v>
      </c>
      <c r="I749" s="1" t="n">
        <v>3</v>
      </c>
      <c r="K749" s="17" t="n">
        <v>341.1</v>
      </c>
      <c r="L749" s="1" t="n">
        <v>5</v>
      </c>
      <c r="M749" s="18" t="n">
        <f aca="false">IF(I749&lt;=H749,1,0)</f>
        <v>1</v>
      </c>
      <c r="N749" s="1" t="n">
        <f aca="false">MAX(I749-H749,0)</f>
        <v>0</v>
      </c>
    </row>
    <row r="750" customFormat="false" ht="15" hidden="false" customHeight="false" outlineLevel="0" collapsed="false">
      <c r="A750" s="1" t="s">
        <v>855</v>
      </c>
      <c r="B750" s="1" t="s">
        <v>606</v>
      </c>
      <c r="C750" s="1" t="s">
        <v>92</v>
      </c>
      <c r="D750" s="1" t="s">
        <v>88</v>
      </c>
      <c r="E750" s="1" t="s">
        <v>97</v>
      </c>
      <c r="F750" s="1" t="s">
        <v>90</v>
      </c>
      <c r="G750" s="1" t="n">
        <v>6.2</v>
      </c>
      <c r="H750" s="1" t="n">
        <v>3</v>
      </c>
      <c r="I750" s="1" t="n">
        <v>2</v>
      </c>
      <c r="K750" s="17" t="n">
        <v>227.55</v>
      </c>
      <c r="L750" s="1" t="n">
        <v>5</v>
      </c>
      <c r="M750" s="18" t="n">
        <f aca="false">IF(I750&lt;=H750,1,0)</f>
        <v>1</v>
      </c>
      <c r="N750" s="1" t="n">
        <f aca="false">MAX(I750-H750,0)</f>
        <v>0</v>
      </c>
    </row>
    <row r="751" customFormat="false" ht="15" hidden="false" customHeight="false" outlineLevel="0" collapsed="false">
      <c r="A751" s="1" t="s">
        <v>856</v>
      </c>
      <c r="B751" s="1" t="s">
        <v>606</v>
      </c>
      <c r="C751" s="1" t="s">
        <v>92</v>
      </c>
      <c r="D751" s="1" t="s">
        <v>88</v>
      </c>
      <c r="E751" s="1" t="s">
        <v>103</v>
      </c>
      <c r="F751" s="1" t="s">
        <v>116</v>
      </c>
      <c r="G751" s="1" t="n">
        <v>0</v>
      </c>
      <c r="H751" s="1" t="n">
        <v>2</v>
      </c>
      <c r="I751" s="1" t="n">
        <v>2</v>
      </c>
      <c r="K751" s="17" t="n">
        <v>245.56</v>
      </c>
      <c r="L751" s="1" t="n">
        <v>5</v>
      </c>
      <c r="M751" s="18" t="n">
        <f aca="false">IF(I751&lt;=H751,1,0)</f>
        <v>1</v>
      </c>
      <c r="N751" s="1" t="n">
        <f aca="false">MAX(I751-H751,0)</f>
        <v>0</v>
      </c>
    </row>
    <row r="752" customFormat="false" ht="15" hidden="false" customHeight="false" outlineLevel="0" collapsed="false">
      <c r="A752" s="1" t="s">
        <v>857</v>
      </c>
      <c r="B752" s="1" t="s">
        <v>606</v>
      </c>
      <c r="C752" s="1" t="s">
        <v>105</v>
      </c>
      <c r="D752" s="1" t="s">
        <v>88</v>
      </c>
      <c r="E752" s="1" t="s">
        <v>97</v>
      </c>
      <c r="F752" s="1" t="s">
        <v>90</v>
      </c>
      <c r="G752" s="1" t="n">
        <v>6.6</v>
      </c>
      <c r="H752" s="1" t="n">
        <v>3</v>
      </c>
      <c r="I752" s="1" t="n">
        <v>3</v>
      </c>
      <c r="K752" s="17" t="n">
        <v>231.87</v>
      </c>
      <c r="L752" s="1" t="n">
        <v>4</v>
      </c>
      <c r="M752" s="18" t="n">
        <f aca="false">IF(I752&lt;=H752,1,0)</f>
        <v>1</v>
      </c>
      <c r="N752" s="1" t="n">
        <f aca="false">MAX(I752-H752,0)</f>
        <v>0</v>
      </c>
    </row>
    <row r="753" customFormat="false" ht="15" hidden="false" customHeight="false" outlineLevel="0" collapsed="false">
      <c r="A753" s="1" t="s">
        <v>858</v>
      </c>
      <c r="B753" s="1" t="s">
        <v>606</v>
      </c>
      <c r="C753" s="1" t="s">
        <v>92</v>
      </c>
      <c r="D753" s="1" t="s">
        <v>88</v>
      </c>
      <c r="E753" s="1" t="s">
        <v>89</v>
      </c>
      <c r="F753" s="1" t="s">
        <v>90</v>
      </c>
      <c r="G753" s="1" t="n">
        <v>20.4</v>
      </c>
      <c r="H753" s="1" t="n">
        <v>3</v>
      </c>
      <c r="I753" s="1" t="n">
        <v>3</v>
      </c>
      <c r="K753" s="17" t="n">
        <v>260.65</v>
      </c>
      <c r="L753" s="1" t="n">
        <v>4</v>
      </c>
      <c r="M753" s="18" t="n">
        <f aca="false">IF(I753&lt;=H753,1,0)</f>
        <v>1</v>
      </c>
      <c r="N753" s="1" t="n">
        <f aca="false">MAX(I753-H753,0)</f>
        <v>0</v>
      </c>
    </row>
    <row r="754" customFormat="false" ht="15" hidden="false" customHeight="false" outlineLevel="0" collapsed="false">
      <c r="A754" s="1" t="s">
        <v>859</v>
      </c>
      <c r="B754" s="1" t="s">
        <v>606</v>
      </c>
      <c r="C754" s="1" t="s">
        <v>95</v>
      </c>
      <c r="D754" s="1" t="s">
        <v>88</v>
      </c>
      <c r="E754" s="1" t="s">
        <v>89</v>
      </c>
      <c r="F754" s="1" t="s">
        <v>90</v>
      </c>
      <c r="G754" s="1" t="n">
        <v>21.1</v>
      </c>
      <c r="H754" s="1" t="n">
        <v>3</v>
      </c>
      <c r="I754" s="1" t="n">
        <v>2</v>
      </c>
      <c r="K754" s="17" t="n">
        <v>420.19</v>
      </c>
      <c r="L754" s="1" t="n">
        <v>4</v>
      </c>
      <c r="M754" s="18" t="n">
        <f aca="false">IF(I754&lt;=H754,1,0)</f>
        <v>1</v>
      </c>
      <c r="N754" s="1" t="n">
        <f aca="false">MAX(I754-H754,0)</f>
        <v>0</v>
      </c>
    </row>
    <row r="755" customFormat="false" ht="15" hidden="false" customHeight="false" outlineLevel="0" collapsed="false">
      <c r="A755" s="1" t="s">
        <v>860</v>
      </c>
      <c r="B755" s="1" t="s">
        <v>606</v>
      </c>
      <c r="C755" s="1" t="s">
        <v>92</v>
      </c>
      <c r="D755" s="1" t="s">
        <v>88</v>
      </c>
      <c r="E755" s="1" t="s">
        <v>103</v>
      </c>
      <c r="F755" s="1" t="s">
        <v>90</v>
      </c>
      <c r="G755" s="1" t="n">
        <v>23.1</v>
      </c>
      <c r="H755" s="1" t="n">
        <v>3</v>
      </c>
      <c r="I755" s="1" t="n">
        <v>2</v>
      </c>
      <c r="K755" s="17" t="n">
        <v>327.95</v>
      </c>
      <c r="L755" s="1" t="n">
        <v>5</v>
      </c>
      <c r="M755" s="18" t="n">
        <f aca="false">IF(I755&lt;=H755,1,0)</f>
        <v>1</v>
      </c>
      <c r="N755" s="1" t="n">
        <f aca="false">MAX(I755-H755,0)</f>
        <v>0</v>
      </c>
    </row>
    <row r="756" customFormat="false" ht="15" hidden="false" customHeight="false" outlineLevel="0" collapsed="false">
      <c r="A756" s="1" t="s">
        <v>861</v>
      </c>
      <c r="B756" s="1" t="s">
        <v>606</v>
      </c>
      <c r="C756" s="1" t="s">
        <v>95</v>
      </c>
      <c r="D756" s="1" t="s">
        <v>93</v>
      </c>
      <c r="E756" s="1" t="s">
        <v>97</v>
      </c>
      <c r="F756" s="1" t="s">
        <v>90</v>
      </c>
      <c r="G756" s="1" t="n">
        <v>8.1</v>
      </c>
      <c r="H756" s="1" t="n">
        <v>2</v>
      </c>
      <c r="I756" s="1" t="n">
        <v>2</v>
      </c>
      <c r="K756" s="17" t="n">
        <v>405.93</v>
      </c>
      <c r="L756" s="1" t="n">
        <v>4</v>
      </c>
      <c r="M756" s="18" t="n">
        <f aca="false">IF(I756&lt;=H756,1,0)</f>
        <v>1</v>
      </c>
      <c r="N756" s="1" t="n">
        <f aca="false">MAX(I756-H756,0)</f>
        <v>0</v>
      </c>
    </row>
    <row r="757" customFormat="false" ht="15" hidden="false" customHeight="false" outlineLevel="0" collapsed="false">
      <c r="A757" s="1" t="s">
        <v>862</v>
      </c>
      <c r="B757" s="1" t="s">
        <v>606</v>
      </c>
      <c r="C757" s="1" t="s">
        <v>92</v>
      </c>
      <c r="D757" s="1" t="s">
        <v>93</v>
      </c>
      <c r="E757" s="1" t="s">
        <v>89</v>
      </c>
      <c r="F757" s="1" t="s">
        <v>90</v>
      </c>
      <c r="G757" s="1" t="n">
        <v>19.6</v>
      </c>
      <c r="H757" s="1" t="n">
        <v>2</v>
      </c>
      <c r="I757" s="1" t="n">
        <v>2</v>
      </c>
      <c r="K757" s="17" t="n">
        <v>360.26</v>
      </c>
      <c r="L757" s="1" t="n">
        <v>4</v>
      </c>
      <c r="M757" s="18" t="n">
        <f aca="false">IF(I757&lt;=H757,1,0)</f>
        <v>1</v>
      </c>
      <c r="N757" s="1" t="n">
        <f aca="false">MAX(I757-H757,0)</f>
        <v>0</v>
      </c>
    </row>
    <row r="758" customFormat="false" ht="15" hidden="false" customHeight="false" outlineLevel="0" collapsed="false">
      <c r="A758" s="1" t="s">
        <v>863</v>
      </c>
      <c r="B758" s="1" t="s">
        <v>606</v>
      </c>
      <c r="C758" s="1" t="s">
        <v>100</v>
      </c>
      <c r="D758" s="1" t="s">
        <v>93</v>
      </c>
      <c r="E758" s="1" t="s">
        <v>89</v>
      </c>
      <c r="F758" s="1" t="s">
        <v>90</v>
      </c>
      <c r="G758" s="1" t="n">
        <v>21.6</v>
      </c>
      <c r="H758" s="1" t="n">
        <v>2</v>
      </c>
      <c r="I758" s="1" t="n">
        <v>2</v>
      </c>
      <c r="K758" s="17" t="n">
        <v>231.08</v>
      </c>
      <c r="L758" s="1" t="n">
        <v>5</v>
      </c>
      <c r="M758" s="18" t="n">
        <f aca="false">IF(I758&lt;=H758,1,0)</f>
        <v>1</v>
      </c>
      <c r="N758" s="1" t="n">
        <f aca="false">MAX(I758-H758,0)</f>
        <v>0</v>
      </c>
    </row>
    <row r="759" customFormat="false" ht="15" hidden="false" customHeight="false" outlineLevel="0" collapsed="false">
      <c r="A759" s="1" t="s">
        <v>864</v>
      </c>
      <c r="B759" s="1" t="s">
        <v>606</v>
      </c>
      <c r="C759" s="1" t="s">
        <v>145</v>
      </c>
      <c r="D759" s="1" t="s">
        <v>96</v>
      </c>
      <c r="E759" s="1" t="s">
        <v>103</v>
      </c>
      <c r="F759" s="1" t="s">
        <v>90</v>
      </c>
      <c r="G759" s="1" t="n">
        <v>11.7</v>
      </c>
      <c r="H759" s="1" t="n">
        <v>5</v>
      </c>
      <c r="I759" s="1" t="n">
        <v>5</v>
      </c>
      <c r="K759" s="17" t="n">
        <v>344.17</v>
      </c>
      <c r="L759" s="1" t="n">
        <v>4</v>
      </c>
      <c r="M759" s="18" t="n">
        <f aca="false">IF(I759&lt;=H759,1,0)</f>
        <v>1</v>
      </c>
      <c r="N759" s="1" t="n">
        <f aca="false">MAX(I759-H759,0)</f>
        <v>0</v>
      </c>
    </row>
    <row r="760" customFormat="false" ht="15" hidden="false" customHeight="false" outlineLevel="0" collapsed="false">
      <c r="A760" s="1" t="s">
        <v>865</v>
      </c>
      <c r="B760" s="1" t="s">
        <v>606</v>
      </c>
      <c r="C760" s="1" t="s">
        <v>87</v>
      </c>
      <c r="D760" s="1" t="s">
        <v>88</v>
      </c>
      <c r="E760" s="1" t="s">
        <v>89</v>
      </c>
      <c r="F760" s="1" t="s">
        <v>90</v>
      </c>
      <c r="G760" s="1" t="n">
        <v>13.1</v>
      </c>
      <c r="H760" s="1" t="n">
        <v>3</v>
      </c>
      <c r="I760" s="1" t="n">
        <v>3</v>
      </c>
      <c r="K760" s="17" t="n">
        <v>399.81</v>
      </c>
      <c r="L760" s="1" t="n">
        <v>5</v>
      </c>
      <c r="M760" s="18" t="n">
        <f aca="false">IF(I760&lt;=H760,1,0)</f>
        <v>1</v>
      </c>
      <c r="N760" s="1" t="n">
        <f aca="false">MAX(I760-H760,0)</f>
        <v>0</v>
      </c>
    </row>
    <row r="761" customFormat="false" ht="15" hidden="false" customHeight="false" outlineLevel="0" collapsed="false">
      <c r="A761" s="1" t="s">
        <v>866</v>
      </c>
      <c r="B761" s="1" t="s">
        <v>606</v>
      </c>
      <c r="C761" s="1" t="s">
        <v>95</v>
      </c>
      <c r="D761" s="1" t="s">
        <v>93</v>
      </c>
      <c r="E761" s="1" t="s">
        <v>97</v>
      </c>
      <c r="F761" s="1" t="s">
        <v>90</v>
      </c>
      <c r="G761" s="1" t="n">
        <v>12.5</v>
      </c>
      <c r="H761" s="1" t="n">
        <v>2</v>
      </c>
      <c r="I761" s="1" t="n">
        <v>2</v>
      </c>
      <c r="K761" s="17" t="n">
        <v>445.17</v>
      </c>
      <c r="L761" s="1" t="n">
        <v>5</v>
      </c>
      <c r="M761" s="18" t="n">
        <f aca="false">IF(I761&lt;=H761,1,0)</f>
        <v>1</v>
      </c>
      <c r="N761" s="1" t="n">
        <f aca="false">MAX(I761-H761,0)</f>
        <v>0</v>
      </c>
    </row>
    <row r="762" customFormat="false" ht="15" hidden="false" customHeight="false" outlineLevel="0" collapsed="false">
      <c r="A762" s="1" t="s">
        <v>867</v>
      </c>
      <c r="B762" s="1" t="s">
        <v>606</v>
      </c>
      <c r="C762" s="1" t="s">
        <v>105</v>
      </c>
      <c r="D762" s="1" t="s">
        <v>88</v>
      </c>
      <c r="E762" s="1" t="s">
        <v>97</v>
      </c>
      <c r="F762" s="1" t="s">
        <v>116</v>
      </c>
      <c r="G762" s="1" t="n">
        <v>0</v>
      </c>
      <c r="H762" s="1" t="n">
        <v>2</v>
      </c>
      <c r="I762" s="1" t="n">
        <v>2</v>
      </c>
      <c r="K762" s="17" t="n">
        <v>159.51</v>
      </c>
      <c r="L762" s="1" t="n">
        <v>5</v>
      </c>
      <c r="M762" s="18" t="n">
        <f aca="false">IF(I762&lt;=H762,1,0)</f>
        <v>1</v>
      </c>
      <c r="N762" s="1" t="n">
        <f aca="false">MAX(I762-H762,0)</f>
        <v>0</v>
      </c>
    </row>
    <row r="763" customFormat="false" ht="15" hidden="false" customHeight="false" outlineLevel="0" collapsed="false">
      <c r="A763" s="1" t="s">
        <v>868</v>
      </c>
      <c r="B763" s="1" t="s">
        <v>606</v>
      </c>
      <c r="C763" s="1" t="s">
        <v>105</v>
      </c>
      <c r="D763" s="1" t="s">
        <v>88</v>
      </c>
      <c r="E763" s="1" t="s">
        <v>97</v>
      </c>
      <c r="F763" s="1" t="s">
        <v>90</v>
      </c>
      <c r="G763" s="1" t="n">
        <v>4.2</v>
      </c>
      <c r="H763" s="1" t="n">
        <v>3</v>
      </c>
      <c r="I763" s="1" t="n">
        <v>3</v>
      </c>
      <c r="K763" s="17" t="n">
        <v>1720.37</v>
      </c>
      <c r="L763" s="1" t="n">
        <v>5</v>
      </c>
      <c r="M763" s="18" t="n">
        <f aca="false">IF(I763&lt;=H763,1,0)</f>
        <v>1</v>
      </c>
      <c r="N763" s="1" t="n">
        <f aca="false">MAX(I763-H763,0)</f>
        <v>0</v>
      </c>
    </row>
    <row r="764" customFormat="false" ht="15" hidden="false" customHeight="false" outlineLevel="0" collapsed="false">
      <c r="A764" s="1" t="s">
        <v>869</v>
      </c>
      <c r="B764" s="1" t="s">
        <v>606</v>
      </c>
      <c r="C764" s="1" t="s">
        <v>95</v>
      </c>
      <c r="D764" s="1" t="s">
        <v>88</v>
      </c>
      <c r="E764" s="1" t="s">
        <v>101</v>
      </c>
      <c r="F764" s="1" t="s">
        <v>90</v>
      </c>
      <c r="G764" s="1" t="n">
        <v>21.5</v>
      </c>
      <c r="H764" s="1" t="n">
        <v>3</v>
      </c>
      <c r="I764" s="1" t="n">
        <v>3</v>
      </c>
      <c r="K764" s="17" t="n">
        <v>360.94</v>
      </c>
      <c r="L764" s="1" t="n">
        <v>4</v>
      </c>
      <c r="M764" s="18" t="n">
        <f aca="false">IF(I764&lt;=H764,1,0)</f>
        <v>1</v>
      </c>
      <c r="N764" s="1" t="n">
        <f aca="false">MAX(I764-H764,0)</f>
        <v>0</v>
      </c>
    </row>
    <row r="765" customFormat="false" ht="15" hidden="false" customHeight="false" outlineLevel="0" collapsed="false">
      <c r="A765" s="1" t="s">
        <v>870</v>
      </c>
      <c r="B765" s="1" t="s">
        <v>606</v>
      </c>
      <c r="C765" s="1" t="s">
        <v>105</v>
      </c>
      <c r="D765" s="1" t="s">
        <v>93</v>
      </c>
      <c r="E765" s="1" t="s">
        <v>89</v>
      </c>
      <c r="F765" s="1" t="s">
        <v>90</v>
      </c>
      <c r="G765" s="1" t="n">
        <v>28.6</v>
      </c>
      <c r="H765" s="1" t="n">
        <v>2</v>
      </c>
      <c r="I765" s="1" t="n">
        <v>2</v>
      </c>
      <c r="K765" s="17" t="n">
        <v>515.04</v>
      </c>
      <c r="L765" s="1" t="n">
        <v>5</v>
      </c>
      <c r="M765" s="18" t="n">
        <f aca="false">IF(I765&lt;=H765,1,0)</f>
        <v>1</v>
      </c>
      <c r="N765" s="1" t="n">
        <f aca="false">MAX(I765-H765,0)</f>
        <v>0</v>
      </c>
    </row>
    <row r="766" customFormat="false" ht="15" hidden="false" customHeight="false" outlineLevel="0" collapsed="false">
      <c r="A766" s="1" t="s">
        <v>871</v>
      </c>
      <c r="B766" s="1" t="s">
        <v>606</v>
      </c>
      <c r="C766" s="1" t="s">
        <v>92</v>
      </c>
      <c r="D766" s="1" t="s">
        <v>88</v>
      </c>
      <c r="E766" s="1" t="s">
        <v>97</v>
      </c>
      <c r="F766" s="1" t="s">
        <v>90</v>
      </c>
      <c r="G766" s="1" t="n">
        <v>15.8</v>
      </c>
      <c r="H766" s="1" t="n">
        <v>3</v>
      </c>
      <c r="I766" s="1" t="n">
        <v>5</v>
      </c>
      <c r="J766" s="1" t="s">
        <v>125</v>
      </c>
      <c r="K766" s="17" t="n">
        <v>395.78</v>
      </c>
      <c r="L766" s="1" t="n">
        <v>3</v>
      </c>
      <c r="M766" s="18" t="n">
        <f aca="false">IF(I766&lt;=H766,1,0)</f>
        <v>0</v>
      </c>
      <c r="N766" s="1" t="n">
        <f aca="false">MAX(I766-H766,0)</f>
        <v>2</v>
      </c>
    </row>
    <row r="767" customFormat="false" ht="15" hidden="false" customHeight="false" outlineLevel="0" collapsed="false">
      <c r="A767" s="1" t="s">
        <v>872</v>
      </c>
      <c r="B767" s="1" t="s">
        <v>606</v>
      </c>
      <c r="C767" s="1" t="s">
        <v>92</v>
      </c>
      <c r="D767" s="1" t="s">
        <v>93</v>
      </c>
      <c r="E767" s="1" t="s">
        <v>97</v>
      </c>
      <c r="F767" s="1" t="s">
        <v>90</v>
      </c>
      <c r="G767" s="1" t="n">
        <v>12</v>
      </c>
      <c r="H767" s="1" t="n">
        <v>2</v>
      </c>
      <c r="I767" s="1" t="n">
        <v>3</v>
      </c>
      <c r="J767" s="1" t="s">
        <v>125</v>
      </c>
      <c r="K767" s="17" t="n">
        <v>259.89</v>
      </c>
      <c r="L767" s="1" t="n">
        <v>2</v>
      </c>
      <c r="M767" s="18" t="n">
        <f aca="false">IF(I767&lt;=H767,1,0)</f>
        <v>0</v>
      </c>
      <c r="N767" s="1" t="n">
        <f aca="false">MAX(I767-H767,0)</f>
        <v>1</v>
      </c>
    </row>
    <row r="768" customFormat="false" ht="15" hidden="false" customHeight="false" outlineLevel="0" collapsed="false">
      <c r="A768" s="1" t="s">
        <v>873</v>
      </c>
      <c r="B768" s="1" t="s">
        <v>606</v>
      </c>
      <c r="C768" s="1" t="s">
        <v>92</v>
      </c>
      <c r="D768" s="1" t="s">
        <v>88</v>
      </c>
      <c r="E768" s="1" t="s">
        <v>89</v>
      </c>
      <c r="F768" s="1" t="s">
        <v>90</v>
      </c>
      <c r="G768" s="1" t="n">
        <v>11.9</v>
      </c>
      <c r="H768" s="1" t="n">
        <v>3</v>
      </c>
      <c r="I768" s="1" t="n">
        <v>3</v>
      </c>
      <c r="K768" s="17" t="n">
        <v>733.29</v>
      </c>
      <c r="L768" s="1" t="n">
        <v>5</v>
      </c>
      <c r="M768" s="18" t="n">
        <f aca="false">IF(I768&lt;=H768,1,0)</f>
        <v>1</v>
      </c>
      <c r="N768" s="1" t="n">
        <f aca="false">MAX(I768-H768,0)</f>
        <v>0</v>
      </c>
    </row>
    <row r="769" customFormat="false" ht="15" hidden="false" customHeight="false" outlineLevel="0" collapsed="false">
      <c r="A769" s="1" t="s">
        <v>874</v>
      </c>
      <c r="B769" s="1" t="s">
        <v>606</v>
      </c>
      <c r="C769" s="1" t="s">
        <v>92</v>
      </c>
      <c r="D769" s="1" t="s">
        <v>88</v>
      </c>
      <c r="E769" s="1" t="s">
        <v>89</v>
      </c>
      <c r="F769" s="1" t="s">
        <v>90</v>
      </c>
      <c r="G769" s="1" t="n">
        <v>21.9</v>
      </c>
      <c r="H769" s="1" t="n">
        <v>3</v>
      </c>
      <c r="I769" s="1" t="n">
        <v>3</v>
      </c>
      <c r="K769" s="17" t="n">
        <v>271.98</v>
      </c>
      <c r="L769" s="1" t="n">
        <v>4</v>
      </c>
      <c r="M769" s="18" t="n">
        <f aca="false">IF(I769&lt;=H769,1,0)</f>
        <v>1</v>
      </c>
      <c r="N769" s="1" t="n">
        <f aca="false">MAX(I769-H769,0)</f>
        <v>0</v>
      </c>
    </row>
    <row r="770" customFormat="false" ht="15" hidden="false" customHeight="false" outlineLevel="0" collapsed="false">
      <c r="A770" s="1" t="s">
        <v>875</v>
      </c>
      <c r="B770" s="1" t="s">
        <v>606</v>
      </c>
      <c r="C770" s="1" t="s">
        <v>105</v>
      </c>
      <c r="D770" s="1" t="s">
        <v>88</v>
      </c>
      <c r="E770" s="1" t="s">
        <v>89</v>
      </c>
      <c r="F770" s="1" t="s">
        <v>90</v>
      </c>
      <c r="G770" s="1" t="n">
        <v>22.7</v>
      </c>
      <c r="H770" s="1" t="n">
        <v>3</v>
      </c>
      <c r="I770" s="1" t="n">
        <v>3</v>
      </c>
      <c r="K770" s="17" t="n">
        <v>414.66</v>
      </c>
      <c r="L770" s="1" t="n">
        <v>3</v>
      </c>
      <c r="M770" s="18" t="n">
        <f aca="false">IF(I770&lt;=H770,1,0)</f>
        <v>1</v>
      </c>
      <c r="N770" s="1" t="n">
        <f aca="false">MAX(I770-H770,0)</f>
        <v>0</v>
      </c>
    </row>
    <row r="771" customFormat="false" ht="15" hidden="false" customHeight="false" outlineLevel="0" collapsed="false">
      <c r="A771" s="1" t="s">
        <v>876</v>
      </c>
      <c r="B771" s="1" t="s">
        <v>606</v>
      </c>
      <c r="C771" s="1" t="s">
        <v>95</v>
      </c>
      <c r="D771" s="1" t="s">
        <v>93</v>
      </c>
      <c r="E771" s="1" t="s">
        <v>97</v>
      </c>
      <c r="F771" s="1" t="s">
        <v>90</v>
      </c>
      <c r="G771" s="1" t="n">
        <v>12.2</v>
      </c>
      <c r="H771" s="1" t="n">
        <v>2</v>
      </c>
      <c r="I771" s="1" t="n">
        <v>2</v>
      </c>
      <c r="K771" s="17" t="n">
        <v>215.1</v>
      </c>
      <c r="L771" s="1" t="n">
        <v>5</v>
      </c>
      <c r="M771" s="18" t="n">
        <f aca="false">IF(I771&lt;=H771,1,0)</f>
        <v>1</v>
      </c>
      <c r="N771" s="1" t="n">
        <f aca="false">MAX(I771-H771,0)</f>
        <v>0</v>
      </c>
    </row>
    <row r="772" customFormat="false" ht="15" hidden="false" customHeight="false" outlineLevel="0" collapsed="false">
      <c r="A772" s="1" t="s">
        <v>877</v>
      </c>
      <c r="B772" s="1" t="s">
        <v>606</v>
      </c>
      <c r="C772" s="1" t="s">
        <v>92</v>
      </c>
      <c r="D772" s="1" t="s">
        <v>88</v>
      </c>
      <c r="E772" s="1" t="s">
        <v>97</v>
      </c>
      <c r="F772" s="1" t="s">
        <v>90</v>
      </c>
      <c r="G772" s="1" t="n">
        <v>14.3</v>
      </c>
      <c r="H772" s="1" t="n">
        <v>3</v>
      </c>
      <c r="I772" s="1" t="n">
        <v>3</v>
      </c>
      <c r="K772" s="17" t="n">
        <v>338.96</v>
      </c>
      <c r="L772" s="1" t="n">
        <v>4</v>
      </c>
      <c r="M772" s="18" t="n">
        <f aca="false">IF(I772&lt;=H772,1,0)</f>
        <v>1</v>
      </c>
      <c r="N772" s="1" t="n">
        <f aca="false">MAX(I772-H772,0)</f>
        <v>0</v>
      </c>
    </row>
    <row r="773" customFormat="false" ht="15" hidden="false" customHeight="false" outlineLevel="0" collapsed="false">
      <c r="A773" s="1" t="s">
        <v>878</v>
      </c>
      <c r="B773" s="1" t="s">
        <v>606</v>
      </c>
      <c r="C773" s="1" t="s">
        <v>87</v>
      </c>
      <c r="D773" s="1" t="s">
        <v>88</v>
      </c>
      <c r="E773" s="1" t="s">
        <v>97</v>
      </c>
      <c r="F773" s="1" t="s">
        <v>116</v>
      </c>
      <c r="G773" s="1" t="n">
        <v>0</v>
      </c>
      <c r="H773" s="1" t="n">
        <v>2</v>
      </c>
      <c r="I773" s="1" t="n">
        <v>2</v>
      </c>
      <c r="K773" s="17" t="n">
        <v>190.81</v>
      </c>
      <c r="L773" s="1" t="n">
        <v>5</v>
      </c>
      <c r="M773" s="18" t="n">
        <f aca="false">IF(I773&lt;=H773,1,0)</f>
        <v>1</v>
      </c>
      <c r="N773" s="1" t="n">
        <f aca="false">MAX(I773-H773,0)</f>
        <v>0</v>
      </c>
    </row>
    <row r="774" customFormat="false" ht="15" hidden="false" customHeight="false" outlineLevel="0" collapsed="false">
      <c r="A774" s="1" t="s">
        <v>879</v>
      </c>
      <c r="B774" s="1" t="s">
        <v>606</v>
      </c>
      <c r="C774" s="1" t="s">
        <v>92</v>
      </c>
      <c r="D774" s="1" t="s">
        <v>88</v>
      </c>
      <c r="E774" s="1" t="s">
        <v>103</v>
      </c>
      <c r="F774" s="1" t="s">
        <v>90</v>
      </c>
      <c r="G774" s="1" t="n">
        <v>12.2</v>
      </c>
      <c r="H774" s="1" t="n">
        <v>3</v>
      </c>
      <c r="I774" s="1" t="n">
        <v>4</v>
      </c>
      <c r="J774" s="1" t="s">
        <v>117</v>
      </c>
      <c r="K774" s="17" t="n">
        <v>227.68</v>
      </c>
      <c r="L774" s="1" t="n">
        <v>3</v>
      </c>
      <c r="M774" s="18" t="n">
        <f aca="false">IF(I774&lt;=H774,1,0)</f>
        <v>0</v>
      </c>
      <c r="N774" s="1" t="n">
        <f aca="false">MAX(I774-H774,0)</f>
        <v>1</v>
      </c>
    </row>
    <row r="775" customFormat="false" ht="15" hidden="false" customHeight="false" outlineLevel="0" collapsed="false">
      <c r="A775" s="1" t="s">
        <v>880</v>
      </c>
      <c r="B775" s="1" t="s">
        <v>606</v>
      </c>
      <c r="C775" s="1" t="s">
        <v>105</v>
      </c>
      <c r="D775" s="1" t="s">
        <v>88</v>
      </c>
      <c r="E775" s="1" t="s">
        <v>89</v>
      </c>
      <c r="F775" s="1" t="s">
        <v>90</v>
      </c>
      <c r="G775" s="1" t="n">
        <v>20</v>
      </c>
      <c r="H775" s="1" t="n">
        <v>3</v>
      </c>
      <c r="I775" s="1" t="n">
        <v>3</v>
      </c>
      <c r="K775" s="17" t="n">
        <v>762.39</v>
      </c>
      <c r="L775" s="1" t="n">
        <v>5</v>
      </c>
      <c r="M775" s="18" t="n">
        <f aca="false">IF(I775&lt;=H775,1,0)</f>
        <v>1</v>
      </c>
      <c r="N775" s="1" t="n">
        <f aca="false">MAX(I775-H775,0)</f>
        <v>0</v>
      </c>
    </row>
    <row r="776" customFormat="false" ht="15" hidden="false" customHeight="false" outlineLevel="0" collapsed="false">
      <c r="A776" s="1" t="s">
        <v>881</v>
      </c>
      <c r="B776" s="1" t="s">
        <v>606</v>
      </c>
      <c r="C776" s="1" t="s">
        <v>95</v>
      </c>
      <c r="D776" s="1" t="s">
        <v>93</v>
      </c>
      <c r="E776" s="1" t="s">
        <v>101</v>
      </c>
      <c r="F776" s="1" t="s">
        <v>90</v>
      </c>
      <c r="G776" s="1" t="n">
        <v>6.7</v>
      </c>
      <c r="H776" s="1" t="n">
        <v>2</v>
      </c>
      <c r="I776" s="1" t="n">
        <v>2</v>
      </c>
      <c r="K776" s="17" t="n">
        <v>404.58</v>
      </c>
      <c r="L776" s="1" t="n">
        <v>5</v>
      </c>
      <c r="M776" s="18" t="n">
        <f aca="false">IF(I776&lt;=H776,1,0)</f>
        <v>1</v>
      </c>
      <c r="N776" s="1" t="n">
        <f aca="false">MAX(I776-H776,0)</f>
        <v>0</v>
      </c>
    </row>
    <row r="777" customFormat="false" ht="15" hidden="false" customHeight="false" outlineLevel="0" collapsed="false">
      <c r="A777" s="1" t="s">
        <v>882</v>
      </c>
      <c r="B777" s="1" t="s">
        <v>606</v>
      </c>
      <c r="C777" s="1" t="s">
        <v>105</v>
      </c>
      <c r="D777" s="1" t="s">
        <v>88</v>
      </c>
      <c r="E777" s="1" t="s">
        <v>89</v>
      </c>
      <c r="F777" s="1" t="s">
        <v>90</v>
      </c>
      <c r="G777" s="1" t="n">
        <v>14.8</v>
      </c>
      <c r="H777" s="1" t="n">
        <v>3</v>
      </c>
      <c r="I777" s="1" t="n">
        <v>3</v>
      </c>
      <c r="K777" s="17" t="n">
        <v>238.23</v>
      </c>
      <c r="L777" s="1" t="n">
        <v>5</v>
      </c>
      <c r="M777" s="18" t="n">
        <f aca="false">IF(I777&lt;=H777,1,0)</f>
        <v>1</v>
      </c>
      <c r="N777" s="1" t="n">
        <f aca="false">MAX(I777-H777,0)</f>
        <v>0</v>
      </c>
    </row>
    <row r="778" customFormat="false" ht="15" hidden="false" customHeight="false" outlineLevel="0" collapsed="false">
      <c r="A778" s="1" t="s">
        <v>883</v>
      </c>
      <c r="B778" s="1" t="s">
        <v>606</v>
      </c>
      <c r="C778" s="1" t="s">
        <v>95</v>
      </c>
      <c r="D778" s="1" t="s">
        <v>88</v>
      </c>
      <c r="E778" s="1" t="s">
        <v>89</v>
      </c>
      <c r="F778" s="1" t="s">
        <v>90</v>
      </c>
      <c r="G778" s="1" t="n">
        <v>13.6</v>
      </c>
      <c r="H778" s="1" t="n">
        <v>3</v>
      </c>
      <c r="I778" s="1" t="n">
        <v>3</v>
      </c>
      <c r="K778" s="17" t="n">
        <v>252.67</v>
      </c>
      <c r="L778" s="1" t="n">
        <v>5</v>
      </c>
      <c r="M778" s="18" t="n">
        <f aca="false">IF(I778&lt;=H778,1,0)</f>
        <v>1</v>
      </c>
      <c r="N778" s="1" t="n">
        <f aca="false">MAX(I778-H778,0)</f>
        <v>0</v>
      </c>
    </row>
    <row r="779" customFormat="false" ht="15" hidden="false" customHeight="false" outlineLevel="0" collapsed="false">
      <c r="A779" s="1" t="s">
        <v>884</v>
      </c>
      <c r="B779" s="1" t="s">
        <v>606</v>
      </c>
      <c r="C779" s="1" t="s">
        <v>92</v>
      </c>
      <c r="D779" s="1" t="s">
        <v>93</v>
      </c>
      <c r="E779" s="1" t="s">
        <v>97</v>
      </c>
      <c r="F779" s="1" t="s">
        <v>90</v>
      </c>
      <c r="G779" s="1" t="n">
        <v>5.8</v>
      </c>
      <c r="H779" s="1" t="n">
        <v>2</v>
      </c>
      <c r="I779" s="1" t="n">
        <v>1</v>
      </c>
      <c r="K779" s="17" t="n">
        <v>356.58</v>
      </c>
      <c r="L779" s="1" t="n">
        <v>4</v>
      </c>
      <c r="M779" s="18" t="n">
        <f aca="false">IF(I779&lt;=H779,1,0)</f>
        <v>1</v>
      </c>
      <c r="N779" s="1" t="n">
        <f aca="false">MAX(I779-H779,0)</f>
        <v>0</v>
      </c>
    </row>
    <row r="780" customFormat="false" ht="15" hidden="false" customHeight="false" outlineLevel="0" collapsed="false">
      <c r="A780" s="1" t="s">
        <v>885</v>
      </c>
      <c r="B780" s="1" t="s">
        <v>606</v>
      </c>
      <c r="C780" s="1" t="s">
        <v>105</v>
      </c>
      <c r="D780" s="1" t="s">
        <v>88</v>
      </c>
      <c r="E780" s="1" t="s">
        <v>89</v>
      </c>
      <c r="F780" s="1" t="s">
        <v>90</v>
      </c>
      <c r="G780" s="1" t="n">
        <v>15.6</v>
      </c>
      <c r="H780" s="1" t="n">
        <v>3</v>
      </c>
      <c r="I780" s="1" t="n">
        <v>4</v>
      </c>
      <c r="J780" s="1" t="s">
        <v>459</v>
      </c>
      <c r="K780" s="17" t="n">
        <v>434.21</v>
      </c>
      <c r="L780" s="1" t="n">
        <v>3</v>
      </c>
      <c r="M780" s="18" t="n">
        <f aca="false">IF(I780&lt;=H780,1,0)</f>
        <v>0</v>
      </c>
      <c r="N780" s="1" t="n">
        <f aca="false">MAX(I780-H780,0)</f>
        <v>1</v>
      </c>
    </row>
    <row r="781" customFormat="false" ht="15" hidden="false" customHeight="false" outlineLevel="0" collapsed="false">
      <c r="A781" s="1" t="s">
        <v>886</v>
      </c>
      <c r="B781" s="1" t="s">
        <v>606</v>
      </c>
      <c r="C781" s="1" t="s">
        <v>92</v>
      </c>
      <c r="D781" s="1" t="s">
        <v>96</v>
      </c>
      <c r="E781" s="1" t="s">
        <v>103</v>
      </c>
      <c r="F781" s="1" t="s">
        <v>116</v>
      </c>
      <c r="G781" s="1" t="n">
        <v>0</v>
      </c>
      <c r="H781" s="1" t="n">
        <v>5</v>
      </c>
      <c r="I781" s="1" t="n">
        <v>5</v>
      </c>
      <c r="K781" s="17" t="n">
        <v>551.53</v>
      </c>
      <c r="L781" s="1" t="n">
        <v>5</v>
      </c>
      <c r="M781" s="18" t="n">
        <f aca="false">IF(I781&lt;=H781,1,0)</f>
        <v>1</v>
      </c>
      <c r="N781" s="1" t="n">
        <f aca="false">MAX(I781-H781,0)</f>
        <v>0</v>
      </c>
    </row>
    <row r="782" customFormat="false" ht="15" hidden="false" customHeight="false" outlineLevel="0" collapsed="false">
      <c r="A782" s="1" t="s">
        <v>887</v>
      </c>
      <c r="B782" s="1" t="s">
        <v>606</v>
      </c>
      <c r="C782" s="1" t="s">
        <v>92</v>
      </c>
      <c r="D782" s="1" t="s">
        <v>96</v>
      </c>
      <c r="E782" s="1" t="s">
        <v>97</v>
      </c>
      <c r="F782" s="1" t="s">
        <v>90</v>
      </c>
      <c r="G782" s="1" t="n">
        <v>14.9</v>
      </c>
      <c r="H782" s="1" t="n">
        <v>5</v>
      </c>
      <c r="I782" s="1" t="n">
        <v>5</v>
      </c>
      <c r="K782" s="17" t="n">
        <v>720.71</v>
      </c>
      <c r="L782" s="1" t="n">
        <v>5</v>
      </c>
      <c r="M782" s="18" t="n">
        <f aca="false">IF(I782&lt;=H782,1,0)</f>
        <v>1</v>
      </c>
      <c r="N782" s="1" t="n">
        <f aca="false">MAX(I782-H782,0)</f>
        <v>0</v>
      </c>
    </row>
    <row r="783" customFormat="false" ht="15" hidden="false" customHeight="false" outlineLevel="0" collapsed="false">
      <c r="A783" s="1" t="s">
        <v>888</v>
      </c>
      <c r="B783" s="1" t="s">
        <v>606</v>
      </c>
      <c r="C783" s="1" t="s">
        <v>92</v>
      </c>
      <c r="D783" s="1" t="s">
        <v>93</v>
      </c>
      <c r="E783" s="1" t="s">
        <v>97</v>
      </c>
      <c r="F783" s="1" t="s">
        <v>90</v>
      </c>
      <c r="G783" s="1" t="n">
        <v>8.1</v>
      </c>
      <c r="H783" s="1" t="n">
        <v>2</v>
      </c>
      <c r="I783" s="1" t="n">
        <v>2</v>
      </c>
      <c r="K783" s="17" t="n">
        <v>637.28</v>
      </c>
      <c r="L783" s="1" t="n">
        <v>5</v>
      </c>
      <c r="M783" s="18" t="n">
        <f aca="false">IF(I783&lt;=H783,1,0)</f>
        <v>1</v>
      </c>
      <c r="N783" s="1" t="n">
        <f aca="false">MAX(I783-H783,0)</f>
        <v>0</v>
      </c>
    </row>
    <row r="784" customFormat="false" ht="15" hidden="false" customHeight="false" outlineLevel="0" collapsed="false">
      <c r="A784" s="1" t="s">
        <v>889</v>
      </c>
      <c r="B784" s="1" t="s">
        <v>606</v>
      </c>
      <c r="C784" s="1" t="s">
        <v>105</v>
      </c>
      <c r="D784" s="1" t="s">
        <v>88</v>
      </c>
      <c r="E784" s="1" t="s">
        <v>89</v>
      </c>
      <c r="F784" s="1" t="s">
        <v>90</v>
      </c>
      <c r="G784" s="1" t="n">
        <v>20.2</v>
      </c>
      <c r="H784" s="1" t="n">
        <v>3</v>
      </c>
      <c r="I784" s="1" t="n">
        <v>3</v>
      </c>
      <c r="K784" s="17" t="n">
        <v>698.12</v>
      </c>
      <c r="L784" s="1" t="n">
        <v>5</v>
      </c>
      <c r="M784" s="18" t="n">
        <f aca="false">IF(I784&lt;=H784,1,0)</f>
        <v>1</v>
      </c>
      <c r="N784" s="1" t="n">
        <f aca="false">MAX(I784-H784,0)</f>
        <v>0</v>
      </c>
    </row>
    <row r="785" customFormat="false" ht="15" hidden="false" customHeight="false" outlineLevel="0" collapsed="false">
      <c r="A785" s="1" t="s">
        <v>890</v>
      </c>
      <c r="B785" s="1" t="s">
        <v>606</v>
      </c>
      <c r="C785" s="1" t="s">
        <v>92</v>
      </c>
      <c r="D785" s="1" t="s">
        <v>88</v>
      </c>
      <c r="E785" s="1" t="s">
        <v>97</v>
      </c>
      <c r="F785" s="1" t="s">
        <v>116</v>
      </c>
      <c r="G785" s="1" t="n">
        <v>0</v>
      </c>
      <c r="H785" s="1" t="n">
        <v>2</v>
      </c>
      <c r="I785" s="1" t="n">
        <v>2</v>
      </c>
      <c r="K785" s="17" t="n">
        <v>324.83</v>
      </c>
      <c r="L785" s="1" t="n">
        <v>4</v>
      </c>
      <c r="M785" s="18" t="n">
        <f aca="false">IF(I785&lt;=H785,1,0)</f>
        <v>1</v>
      </c>
      <c r="N785" s="1" t="n">
        <f aca="false">MAX(I785-H785,0)</f>
        <v>0</v>
      </c>
    </row>
    <row r="786" customFormat="false" ht="15" hidden="false" customHeight="false" outlineLevel="0" collapsed="false">
      <c r="A786" s="1" t="s">
        <v>891</v>
      </c>
      <c r="B786" s="1" t="s">
        <v>606</v>
      </c>
      <c r="C786" s="1" t="s">
        <v>92</v>
      </c>
      <c r="D786" s="1" t="s">
        <v>88</v>
      </c>
      <c r="E786" s="1" t="s">
        <v>97</v>
      </c>
      <c r="F786" s="1" t="s">
        <v>116</v>
      </c>
      <c r="G786" s="1" t="n">
        <v>0</v>
      </c>
      <c r="H786" s="1" t="n">
        <v>3</v>
      </c>
      <c r="I786" s="1" t="n">
        <v>3</v>
      </c>
      <c r="K786" s="17" t="n">
        <v>702.36</v>
      </c>
      <c r="L786" s="1" t="n">
        <v>4</v>
      </c>
      <c r="M786" s="18" t="n">
        <f aca="false">IF(I786&lt;=H786,1,0)</f>
        <v>1</v>
      </c>
      <c r="N786" s="1" t="n">
        <f aca="false">MAX(I786-H786,0)</f>
        <v>0</v>
      </c>
    </row>
    <row r="787" customFormat="false" ht="15" hidden="false" customHeight="false" outlineLevel="0" collapsed="false">
      <c r="A787" s="1" t="s">
        <v>892</v>
      </c>
      <c r="B787" s="1" t="s">
        <v>606</v>
      </c>
      <c r="C787" s="1" t="s">
        <v>105</v>
      </c>
      <c r="D787" s="1" t="s">
        <v>88</v>
      </c>
      <c r="E787" s="1" t="s">
        <v>89</v>
      </c>
      <c r="F787" s="1" t="s">
        <v>90</v>
      </c>
      <c r="G787" s="1" t="n">
        <v>20.1</v>
      </c>
      <c r="H787" s="1" t="n">
        <v>3</v>
      </c>
      <c r="I787" s="1" t="n">
        <v>3</v>
      </c>
      <c r="K787" s="17" t="n">
        <v>674.1</v>
      </c>
      <c r="L787" s="1" t="n">
        <v>4</v>
      </c>
      <c r="M787" s="18" t="n">
        <f aca="false">IF(I787&lt;=H787,1,0)</f>
        <v>1</v>
      </c>
      <c r="N787" s="1" t="n">
        <f aca="false">MAX(I787-H787,0)</f>
        <v>0</v>
      </c>
    </row>
    <row r="788" customFormat="false" ht="15" hidden="false" customHeight="false" outlineLevel="0" collapsed="false">
      <c r="A788" s="1" t="s">
        <v>893</v>
      </c>
      <c r="B788" s="1" t="s">
        <v>606</v>
      </c>
      <c r="C788" s="1" t="s">
        <v>105</v>
      </c>
      <c r="D788" s="1" t="s">
        <v>88</v>
      </c>
      <c r="E788" s="1" t="s">
        <v>103</v>
      </c>
      <c r="F788" s="1" t="s">
        <v>90</v>
      </c>
      <c r="G788" s="1" t="n">
        <v>14.1</v>
      </c>
      <c r="H788" s="1" t="n">
        <v>3</v>
      </c>
      <c r="I788" s="1" t="n">
        <v>3</v>
      </c>
      <c r="K788" s="17" t="n">
        <v>275.74</v>
      </c>
      <c r="L788" s="1" t="n">
        <v>4</v>
      </c>
      <c r="M788" s="18" t="n">
        <f aca="false">IF(I788&lt;=H788,1,0)</f>
        <v>1</v>
      </c>
      <c r="N788" s="1" t="n">
        <f aca="false">MAX(I788-H788,0)</f>
        <v>0</v>
      </c>
    </row>
    <row r="789" customFormat="false" ht="15" hidden="false" customHeight="false" outlineLevel="0" collapsed="false">
      <c r="A789" s="1" t="s">
        <v>894</v>
      </c>
      <c r="B789" s="1" t="s">
        <v>606</v>
      </c>
      <c r="C789" s="1" t="s">
        <v>105</v>
      </c>
      <c r="D789" s="1" t="s">
        <v>96</v>
      </c>
      <c r="E789" s="1" t="s">
        <v>97</v>
      </c>
      <c r="F789" s="1" t="s">
        <v>90</v>
      </c>
      <c r="G789" s="1" t="n">
        <v>16.9</v>
      </c>
      <c r="H789" s="1" t="n">
        <v>5</v>
      </c>
      <c r="I789" s="1" t="n">
        <v>6</v>
      </c>
      <c r="J789" s="1" t="s">
        <v>133</v>
      </c>
      <c r="K789" s="17" t="n">
        <v>267.06</v>
      </c>
      <c r="L789" s="1" t="n">
        <v>4</v>
      </c>
      <c r="M789" s="18" t="n">
        <f aca="false">IF(I789&lt;=H789,1,0)</f>
        <v>0</v>
      </c>
      <c r="N789" s="1" t="n">
        <f aca="false">MAX(I789-H789,0)</f>
        <v>1</v>
      </c>
    </row>
    <row r="790" customFormat="false" ht="15" hidden="false" customHeight="false" outlineLevel="0" collapsed="false">
      <c r="A790" s="1" t="s">
        <v>895</v>
      </c>
      <c r="B790" s="1" t="s">
        <v>606</v>
      </c>
      <c r="C790" s="1" t="s">
        <v>92</v>
      </c>
      <c r="D790" s="1" t="s">
        <v>88</v>
      </c>
      <c r="E790" s="1" t="s">
        <v>101</v>
      </c>
      <c r="F790" s="1" t="s">
        <v>116</v>
      </c>
      <c r="G790" s="1" t="n">
        <v>0</v>
      </c>
      <c r="H790" s="1" t="n">
        <v>2</v>
      </c>
      <c r="I790" s="1" t="n">
        <v>2</v>
      </c>
      <c r="K790" s="17" t="n">
        <v>114.96</v>
      </c>
      <c r="L790" s="1" t="n">
        <v>4</v>
      </c>
      <c r="M790" s="18" t="n">
        <f aca="false">IF(I790&lt;=H790,1,0)</f>
        <v>1</v>
      </c>
      <c r="N790" s="1" t="n">
        <f aca="false">MAX(I790-H790,0)</f>
        <v>0</v>
      </c>
    </row>
    <row r="791" customFormat="false" ht="15" hidden="false" customHeight="false" outlineLevel="0" collapsed="false">
      <c r="A791" s="1" t="s">
        <v>896</v>
      </c>
      <c r="B791" s="1" t="s">
        <v>606</v>
      </c>
      <c r="C791" s="1" t="s">
        <v>145</v>
      </c>
      <c r="D791" s="1" t="s">
        <v>88</v>
      </c>
      <c r="E791" s="1" t="s">
        <v>97</v>
      </c>
      <c r="F791" s="1" t="s">
        <v>90</v>
      </c>
      <c r="G791" s="1" t="n">
        <v>4.8</v>
      </c>
      <c r="H791" s="1" t="n">
        <v>3</v>
      </c>
      <c r="I791" s="1" t="n">
        <v>3</v>
      </c>
      <c r="K791" s="17" t="n">
        <v>292.12</v>
      </c>
      <c r="L791" s="1" t="n">
        <v>5</v>
      </c>
      <c r="M791" s="18" t="n">
        <f aca="false">IF(I791&lt;=H791,1,0)</f>
        <v>1</v>
      </c>
      <c r="N791" s="1" t="n">
        <f aca="false">MAX(I791-H791,0)</f>
        <v>0</v>
      </c>
    </row>
    <row r="792" customFormat="false" ht="15" hidden="false" customHeight="false" outlineLevel="0" collapsed="false">
      <c r="A792" s="1" t="s">
        <v>897</v>
      </c>
      <c r="B792" s="1" t="s">
        <v>606</v>
      </c>
      <c r="C792" s="1" t="s">
        <v>95</v>
      </c>
      <c r="D792" s="1" t="s">
        <v>93</v>
      </c>
      <c r="E792" s="1" t="s">
        <v>89</v>
      </c>
      <c r="F792" s="1" t="s">
        <v>90</v>
      </c>
      <c r="G792" s="1" t="n">
        <v>17.5</v>
      </c>
      <c r="H792" s="1" t="n">
        <v>2</v>
      </c>
      <c r="I792" s="1" t="n">
        <v>2</v>
      </c>
      <c r="K792" s="17" t="n">
        <v>486.43</v>
      </c>
      <c r="L792" s="1" t="n">
        <v>4</v>
      </c>
      <c r="M792" s="18" t="n">
        <f aca="false">IF(I792&lt;=H792,1,0)</f>
        <v>1</v>
      </c>
      <c r="N792" s="1" t="n">
        <f aca="false">MAX(I792-H792,0)</f>
        <v>0</v>
      </c>
    </row>
    <row r="793" customFormat="false" ht="15" hidden="false" customHeight="false" outlineLevel="0" collapsed="false">
      <c r="A793" s="1" t="s">
        <v>898</v>
      </c>
      <c r="B793" s="1" t="s">
        <v>606</v>
      </c>
      <c r="C793" s="1" t="s">
        <v>92</v>
      </c>
      <c r="D793" s="1" t="s">
        <v>96</v>
      </c>
      <c r="E793" s="1" t="s">
        <v>101</v>
      </c>
      <c r="F793" s="1" t="s">
        <v>90</v>
      </c>
      <c r="G793" s="1" t="n">
        <v>10.7</v>
      </c>
      <c r="H793" s="1" t="n">
        <v>5</v>
      </c>
      <c r="I793" s="1" t="n">
        <v>5</v>
      </c>
      <c r="K793" s="17" t="n">
        <v>216.12</v>
      </c>
      <c r="L793" s="1" t="n">
        <v>5</v>
      </c>
      <c r="M793" s="18" t="n">
        <f aca="false">IF(I793&lt;=H793,1,0)</f>
        <v>1</v>
      </c>
      <c r="N793" s="1" t="n">
        <f aca="false">MAX(I793-H793,0)</f>
        <v>0</v>
      </c>
    </row>
    <row r="794" customFormat="false" ht="15" hidden="false" customHeight="false" outlineLevel="0" collapsed="false">
      <c r="A794" s="1" t="s">
        <v>899</v>
      </c>
      <c r="B794" s="1" t="s">
        <v>606</v>
      </c>
      <c r="C794" s="1" t="s">
        <v>100</v>
      </c>
      <c r="D794" s="1" t="s">
        <v>96</v>
      </c>
      <c r="E794" s="1" t="s">
        <v>97</v>
      </c>
      <c r="F794" s="1" t="s">
        <v>90</v>
      </c>
      <c r="G794" s="1" t="n">
        <v>4.3</v>
      </c>
      <c r="H794" s="1" t="n">
        <v>5</v>
      </c>
      <c r="I794" s="1" t="n">
        <v>5</v>
      </c>
      <c r="K794" s="17" t="n">
        <v>380.28</v>
      </c>
      <c r="L794" s="1" t="n">
        <v>4</v>
      </c>
      <c r="M794" s="18" t="n">
        <f aca="false">IF(I794&lt;=H794,1,0)</f>
        <v>1</v>
      </c>
      <c r="N794" s="1" t="n">
        <f aca="false">MAX(I794-H794,0)</f>
        <v>0</v>
      </c>
    </row>
    <row r="795" customFormat="false" ht="15" hidden="false" customHeight="false" outlineLevel="0" collapsed="false">
      <c r="A795" s="1" t="s">
        <v>900</v>
      </c>
      <c r="B795" s="1" t="s">
        <v>606</v>
      </c>
      <c r="C795" s="1" t="s">
        <v>95</v>
      </c>
      <c r="D795" s="1" t="s">
        <v>93</v>
      </c>
      <c r="E795" s="1" t="s">
        <v>103</v>
      </c>
      <c r="F795" s="1" t="s">
        <v>90</v>
      </c>
      <c r="G795" s="1" t="n">
        <v>10.2</v>
      </c>
      <c r="H795" s="1" t="n">
        <v>2</v>
      </c>
      <c r="I795" s="1" t="n">
        <v>1</v>
      </c>
      <c r="K795" s="17" t="n">
        <v>321.65</v>
      </c>
      <c r="L795" s="1" t="n">
        <v>4</v>
      </c>
      <c r="M795" s="18" t="n">
        <f aca="false">IF(I795&lt;=H795,1,0)</f>
        <v>1</v>
      </c>
      <c r="N795" s="1" t="n">
        <f aca="false">MAX(I795-H795,0)</f>
        <v>0</v>
      </c>
    </row>
    <row r="796" customFormat="false" ht="15" hidden="false" customHeight="false" outlineLevel="0" collapsed="false">
      <c r="A796" s="1" t="s">
        <v>901</v>
      </c>
      <c r="B796" s="1" t="s">
        <v>606</v>
      </c>
      <c r="C796" s="1" t="s">
        <v>92</v>
      </c>
      <c r="D796" s="1" t="s">
        <v>88</v>
      </c>
      <c r="E796" s="1" t="s">
        <v>103</v>
      </c>
      <c r="F796" s="1" t="s">
        <v>90</v>
      </c>
      <c r="G796" s="1" t="n">
        <v>14.1</v>
      </c>
      <c r="H796" s="1" t="n">
        <v>3</v>
      </c>
      <c r="I796" s="1" t="n">
        <v>3</v>
      </c>
      <c r="K796" s="17" t="n">
        <v>395.88</v>
      </c>
      <c r="L796" s="1" t="n">
        <v>4</v>
      </c>
      <c r="M796" s="18" t="n">
        <f aca="false">IF(I796&lt;=H796,1,0)</f>
        <v>1</v>
      </c>
      <c r="N796" s="1" t="n">
        <f aca="false">MAX(I796-H796,0)</f>
        <v>0</v>
      </c>
    </row>
    <row r="797" customFormat="false" ht="15" hidden="false" customHeight="false" outlineLevel="0" collapsed="false">
      <c r="A797" s="1" t="s">
        <v>902</v>
      </c>
      <c r="B797" s="1" t="s">
        <v>606</v>
      </c>
      <c r="C797" s="1" t="s">
        <v>100</v>
      </c>
      <c r="D797" s="1" t="s">
        <v>88</v>
      </c>
      <c r="E797" s="1" t="s">
        <v>89</v>
      </c>
      <c r="F797" s="1" t="s">
        <v>90</v>
      </c>
      <c r="G797" s="1" t="n">
        <v>18</v>
      </c>
      <c r="H797" s="1" t="n">
        <v>3</v>
      </c>
      <c r="I797" s="1" t="n">
        <v>3</v>
      </c>
      <c r="K797" s="17" t="n">
        <v>727.49</v>
      </c>
      <c r="L797" s="1" t="n">
        <v>5</v>
      </c>
      <c r="M797" s="18" t="n">
        <f aca="false">IF(I797&lt;=H797,1,0)</f>
        <v>1</v>
      </c>
      <c r="N797" s="1" t="n">
        <f aca="false">MAX(I797-H797,0)</f>
        <v>0</v>
      </c>
    </row>
    <row r="798" customFormat="false" ht="15" hidden="false" customHeight="false" outlineLevel="0" collapsed="false">
      <c r="A798" s="1" t="s">
        <v>903</v>
      </c>
      <c r="B798" s="1" t="s">
        <v>606</v>
      </c>
      <c r="C798" s="1" t="s">
        <v>87</v>
      </c>
      <c r="D798" s="1" t="s">
        <v>88</v>
      </c>
      <c r="E798" s="1" t="s">
        <v>97</v>
      </c>
      <c r="F798" s="1" t="s">
        <v>90</v>
      </c>
      <c r="G798" s="1" t="n">
        <v>6.2</v>
      </c>
      <c r="H798" s="1" t="n">
        <v>3</v>
      </c>
      <c r="I798" s="1" t="n">
        <v>3</v>
      </c>
      <c r="K798" s="17" t="n">
        <v>564.46</v>
      </c>
      <c r="L798" s="1" t="n">
        <v>5</v>
      </c>
      <c r="M798" s="18" t="n">
        <f aca="false">IF(I798&lt;=H798,1,0)</f>
        <v>1</v>
      </c>
      <c r="N798" s="1" t="n">
        <f aca="false">MAX(I798-H798,0)</f>
        <v>0</v>
      </c>
    </row>
    <row r="799" customFormat="false" ht="15" hidden="false" customHeight="false" outlineLevel="0" collapsed="false">
      <c r="A799" s="1" t="s">
        <v>904</v>
      </c>
      <c r="B799" s="1" t="s">
        <v>606</v>
      </c>
      <c r="C799" s="1" t="s">
        <v>105</v>
      </c>
      <c r="D799" s="1" t="s">
        <v>110</v>
      </c>
      <c r="E799" s="1" t="s">
        <v>103</v>
      </c>
      <c r="F799" s="1" t="s">
        <v>90</v>
      </c>
      <c r="G799" s="1" t="n">
        <v>12.7</v>
      </c>
      <c r="H799" s="1" t="n">
        <v>2</v>
      </c>
      <c r="I799" s="1" t="n">
        <v>2</v>
      </c>
      <c r="K799" s="17" t="n">
        <v>909.24</v>
      </c>
      <c r="L799" s="1" t="n">
        <v>4</v>
      </c>
      <c r="M799" s="18" t="n">
        <f aca="false">IF(I799&lt;=H799,1,0)</f>
        <v>1</v>
      </c>
      <c r="N799" s="1" t="n">
        <f aca="false">MAX(I799-H799,0)</f>
        <v>0</v>
      </c>
    </row>
    <row r="800" customFormat="false" ht="15" hidden="false" customHeight="false" outlineLevel="0" collapsed="false">
      <c r="A800" s="1" t="s">
        <v>905</v>
      </c>
      <c r="B800" s="1" t="s">
        <v>606</v>
      </c>
      <c r="C800" s="1" t="s">
        <v>92</v>
      </c>
      <c r="D800" s="1" t="s">
        <v>88</v>
      </c>
      <c r="E800" s="1" t="s">
        <v>89</v>
      </c>
      <c r="F800" s="1" t="s">
        <v>90</v>
      </c>
      <c r="G800" s="1" t="n">
        <v>13.2</v>
      </c>
      <c r="H800" s="1" t="n">
        <v>3</v>
      </c>
      <c r="I800" s="1" t="n">
        <v>4</v>
      </c>
      <c r="J800" s="1" t="s">
        <v>117</v>
      </c>
      <c r="K800" s="17" t="n">
        <v>624.27</v>
      </c>
      <c r="L800" s="1" t="n">
        <v>4</v>
      </c>
      <c r="M800" s="18" t="n">
        <f aca="false">IF(I800&lt;=H800,1,0)</f>
        <v>0</v>
      </c>
      <c r="N800" s="1" t="n">
        <f aca="false">MAX(I800-H800,0)</f>
        <v>1</v>
      </c>
    </row>
    <row r="801" customFormat="false" ht="15" hidden="false" customHeight="false" outlineLevel="0" collapsed="false">
      <c r="A801" s="1" t="s">
        <v>906</v>
      </c>
      <c r="B801" s="1" t="s">
        <v>606</v>
      </c>
      <c r="C801" s="1" t="s">
        <v>100</v>
      </c>
      <c r="D801" s="1" t="s">
        <v>88</v>
      </c>
      <c r="E801" s="1" t="s">
        <v>89</v>
      </c>
      <c r="F801" s="1" t="s">
        <v>90</v>
      </c>
      <c r="G801" s="1" t="n">
        <v>18.5</v>
      </c>
      <c r="H801" s="1" t="n">
        <v>3</v>
      </c>
      <c r="I801" s="1" t="n">
        <v>3</v>
      </c>
      <c r="K801" s="17" t="n">
        <v>495.94</v>
      </c>
      <c r="L801" s="1" t="n">
        <v>5</v>
      </c>
      <c r="M801" s="18" t="n">
        <f aca="false">IF(I801&lt;=H801,1,0)</f>
        <v>1</v>
      </c>
      <c r="N801" s="1" t="n">
        <f aca="false">MAX(I801-H801,0)</f>
        <v>0</v>
      </c>
    </row>
    <row r="802" customFormat="false" ht="15" hidden="false" customHeight="false" outlineLevel="0" collapsed="false">
      <c r="A802" s="1" t="s">
        <v>907</v>
      </c>
      <c r="B802" s="1" t="s">
        <v>606</v>
      </c>
      <c r="C802" s="1" t="s">
        <v>92</v>
      </c>
      <c r="D802" s="1" t="s">
        <v>110</v>
      </c>
      <c r="E802" s="1" t="s">
        <v>97</v>
      </c>
      <c r="F802" s="1" t="s">
        <v>116</v>
      </c>
      <c r="G802" s="1" t="n">
        <v>0</v>
      </c>
      <c r="H802" s="1" t="n">
        <v>1</v>
      </c>
      <c r="I802" s="1" t="n">
        <v>1</v>
      </c>
      <c r="K802" s="17" t="n">
        <v>792.34</v>
      </c>
      <c r="L802" s="1" t="n">
        <v>5</v>
      </c>
      <c r="M802" s="18" t="n">
        <f aca="false">IF(I802&lt;=H802,1,0)</f>
        <v>1</v>
      </c>
      <c r="N802" s="1" t="n">
        <f aca="false">MAX(I802-H802,0)</f>
        <v>0</v>
      </c>
    </row>
    <row r="803" customFormat="false" ht="15" hidden="false" customHeight="false" outlineLevel="0" collapsed="false">
      <c r="A803" s="1" t="s">
        <v>908</v>
      </c>
      <c r="B803" s="1" t="s">
        <v>606</v>
      </c>
      <c r="C803" s="1" t="s">
        <v>105</v>
      </c>
      <c r="D803" s="1" t="s">
        <v>93</v>
      </c>
      <c r="E803" s="1" t="s">
        <v>89</v>
      </c>
      <c r="F803" s="1" t="s">
        <v>90</v>
      </c>
      <c r="G803" s="1" t="n">
        <v>13.1</v>
      </c>
      <c r="H803" s="1" t="n">
        <v>2</v>
      </c>
      <c r="I803" s="1" t="n">
        <v>2</v>
      </c>
      <c r="K803" s="17" t="n">
        <v>340.56</v>
      </c>
      <c r="L803" s="1" t="n">
        <v>4</v>
      </c>
      <c r="M803" s="18" t="n">
        <f aca="false">IF(I803&lt;=H803,1,0)</f>
        <v>1</v>
      </c>
      <c r="N803" s="1" t="n">
        <f aca="false">MAX(I803-H803,0)</f>
        <v>0</v>
      </c>
    </row>
    <row r="804" customFormat="false" ht="15" hidden="false" customHeight="false" outlineLevel="0" collapsed="false">
      <c r="A804" s="1" t="s">
        <v>909</v>
      </c>
      <c r="B804" s="1" t="s">
        <v>606</v>
      </c>
      <c r="C804" s="1" t="s">
        <v>100</v>
      </c>
      <c r="D804" s="1" t="s">
        <v>88</v>
      </c>
      <c r="E804" s="1" t="s">
        <v>89</v>
      </c>
      <c r="F804" s="1" t="s">
        <v>90</v>
      </c>
      <c r="G804" s="1" t="n">
        <v>12.3</v>
      </c>
      <c r="H804" s="1" t="n">
        <v>3</v>
      </c>
      <c r="I804" s="1" t="n">
        <v>3</v>
      </c>
      <c r="K804" s="17" t="n">
        <v>309.11</v>
      </c>
      <c r="L804" s="1" t="n">
        <v>5</v>
      </c>
      <c r="M804" s="18" t="n">
        <f aca="false">IF(I804&lt;=H804,1,0)</f>
        <v>1</v>
      </c>
      <c r="N804" s="1" t="n">
        <f aca="false">MAX(I804-H804,0)</f>
        <v>0</v>
      </c>
    </row>
    <row r="805" customFormat="false" ht="15" hidden="false" customHeight="false" outlineLevel="0" collapsed="false">
      <c r="A805" s="1" t="s">
        <v>910</v>
      </c>
      <c r="B805" s="1" t="s">
        <v>606</v>
      </c>
      <c r="C805" s="1" t="s">
        <v>92</v>
      </c>
      <c r="D805" s="1" t="s">
        <v>88</v>
      </c>
      <c r="E805" s="1" t="s">
        <v>103</v>
      </c>
      <c r="F805" s="1" t="s">
        <v>90</v>
      </c>
      <c r="G805" s="1" t="n">
        <v>23.4</v>
      </c>
      <c r="H805" s="1" t="n">
        <v>3</v>
      </c>
      <c r="I805" s="1" t="n">
        <v>3</v>
      </c>
      <c r="K805" s="17" t="n">
        <v>457.4</v>
      </c>
      <c r="L805" s="1" t="n">
        <v>4</v>
      </c>
      <c r="M805" s="18" t="n">
        <f aca="false">IF(I805&lt;=H805,1,0)</f>
        <v>1</v>
      </c>
      <c r="N805" s="1" t="n">
        <f aca="false">MAX(I805-H805,0)</f>
        <v>0</v>
      </c>
    </row>
    <row r="806" customFormat="false" ht="15" hidden="false" customHeight="false" outlineLevel="0" collapsed="false">
      <c r="A806" s="1" t="s">
        <v>911</v>
      </c>
      <c r="B806" s="1" t="s">
        <v>606</v>
      </c>
      <c r="C806" s="1" t="s">
        <v>105</v>
      </c>
      <c r="D806" s="1" t="s">
        <v>110</v>
      </c>
      <c r="E806" s="1" t="s">
        <v>89</v>
      </c>
      <c r="F806" s="1" t="s">
        <v>90</v>
      </c>
      <c r="G806" s="1" t="n">
        <v>12.5</v>
      </c>
      <c r="H806" s="1" t="n">
        <v>2</v>
      </c>
      <c r="I806" s="1" t="n">
        <v>3</v>
      </c>
      <c r="J806" s="1" t="s">
        <v>117</v>
      </c>
      <c r="K806" s="17" t="n">
        <v>786.53</v>
      </c>
      <c r="L806" s="1" t="n">
        <v>3</v>
      </c>
      <c r="M806" s="18" t="n">
        <f aca="false">IF(I806&lt;=H806,1,0)</f>
        <v>0</v>
      </c>
      <c r="N806" s="1" t="n">
        <f aca="false">MAX(I806-H806,0)</f>
        <v>1</v>
      </c>
    </row>
    <row r="807" customFormat="false" ht="15" hidden="false" customHeight="false" outlineLevel="0" collapsed="false">
      <c r="A807" s="1" t="s">
        <v>912</v>
      </c>
      <c r="B807" s="1" t="s">
        <v>606</v>
      </c>
      <c r="C807" s="1" t="s">
        <v>92</v>
      </c>
      <c r="D807" s="1" t="s">
        <v>110</v>
      </c>
      <c r="E807" s="1" t="s">
        <v>89</v>
      </c>
      <c r="F807" s="1" t="s">
        <v>116</v>
      </c>
      <c r="G807" s="1" t="n">
        <v>0</v>
      </c>
      <c r="H807" s="1" t="n">
        <v>1</v>
      </c>
      <c r="I807" s="1" t="n">
        <v>1</v>
      </c>
      <c r="K807" s="17" t="n">
        <v>718.09</v>
      </c>
      <c r="L807" s="1" t="n">
        <v>5</v>
      </c>
      <c r="M807" s="18" t="n">
        <f aca="false">IF(I807&lt;=H807,1,0)</f>
        <v>1</v>
      </c>
      <c r="N807" s="1" t="n">
        <f aca="false">MAX(I807-H807,0)</f>
        <v>0</v>
      </c>
    </row>
    <row r="808" customFormat="false" ht="15" hidden="false" customHeight="false" outlineLevel="0" collapsed="false">
      <c r="A808" s="1" t="s">
        <v>913</v>
      </c>
      <c r="B808" s="1" t="s">
        <v>606</v>
      </c>
      <c r="C808" s="1" t="s">
        <v>145</v>
      </c>
      <c r="D808" s="1" t="s">
        <v>96</v>
      </c>
      <c r="E808" s="1" t="s">
        <v>97</v>
      </c>
      <c r="F808" s="1" t="s">
        <v>90</v>
      </c>
      <c r="G808" s="1" t="n">
        <v>14.4</v>
      </c>
      <c r="H808" s="1" t="n">
        <v>5</v>
      </c>
      <c r="I808" s="1" t="n">
        <v>5</v>
      </c>
      <c r="K808" s="17" t="n">
        <v>306.99</v>
      </c>
      <c r="L808" s="1" t="n">
        <v>4</v>
      </c>
      <c r="M808" s="18" t="n">
        <f aca="false">IF(I808&lt;=H808,1,0)</f>
        <v>1</v>
      </c>
      <c r="N808" s="1" t="n">
        <f aca="false">MAX(I808-H808,0)</f>
        <v>0</v>
      </c>
    </row>
    <row r="809" customFormat="false" ht="15" hidden="false" customHeight="false" outlineLevel="0" collapsed="false">
      <c r="A809" s="1" t="s">
        <v>914</v>
      </c>
      <c r="B809" s="1" t="s">
        <v>606</v>
      </c>
      <c r="C809" s="1" t="s">
        <v>92</v>
      </c>
      <c r="D809" s="1" t="s">
        <v>88</v>
      </c>
      <c r="E809" s="1" t="s">
        <v>101</v>
      </c>
      <c r="F809" s="1" t="s">
        <v>116</v>
      </c>
      <c r="G809" s="1" t="n">
        <v>0</v>
      </c>
      <c r="H809" s="1" t="n">
        <v>3</v>
      </c>
      <c r="I809" s="1" t="n">
        <v>3</v>
      </c>
      <c r="K809" s="17" t="n">
        <v>1347.89</v>
      </c>
      <c r="L809" s="1" t="n">
        <v>5</v>
      </c>
      <c r="M809" s="18" t="n">
        <f aca="false">IF(I809&lt;=H809,1,0)</f>
        <v>1</v>
      </c>
      <c r="N809" s="1" t="n">
        <f aca="false">MAX(I809-H809,0)</f>
        <v>0</v>
      </c>
    </row>
    <row r="810" customFormat="false" ht="15" hidden="false" customHeight="false" outlineLevel="0" collapsed="false">
      <c r="A810" s="1" t="s">
        <v>915</v>
      </c>
      <c r="B810" s="1" t="s">
        <v>606</v>
      </c>
      <c r="C810" s="1" t="s">
        <v>100</v>
      </c>
      <c r="D810" s="1" t="s">
        <v>93</v>
      </c>
      <c r="E810" s="1" t="s">
        <v>89</v>
      </c>
      <c r="F810" s="1" t="s">
        <v>116</v>
      </c>
      <c r="G810" s="1" t="n">
        <v>0</v>
      </c>
      <c r="H810" s="1" t="n">
        <v>1</v>
      </c>
      <c r="I810" s="1" t="n">
        <v>1</v>
      </c>
      <c r="K810" s="17" t="n">
        <v>266.57</v>
      </c>
      <c r="L810" s="1" t="n">
        <v>5</v>
      </c>
      <c r="M810" s="18" t="n">
        <f aca="false">IF(I810&lt;=H810,1,0)</f>
        <v>1</v>
      </c>
      <c r="N810" s="1" t="n">
        <f aca="false">MAX(I810-H810,0)</f>
        <v>0</v>
      </c>
    </row>
    <row r="811" customFormat="false" ht="15" hidden="false" customHeight="false" outlineLevel="0" collapsed="false">
      <c r="A811" s="1" t="s">
        <v>916</v>
      </c>
      <c r="B811" s="1" t="s">
        <v>606</v>
      </c>
      <c r="C811" s="1" t="s">
        <v>105</v>
      </c>
      <c r="D811" s="1" t="s">
        <v>96</v>
      </c>
      <c r="E811" s="1" t="s">
        <v>89</v>
      </c>
      <c r="F811" s="1" t="s">
        <v>90</v>
      </c>
      <c r="G811" s="1" t="n">
        <v>16.1</v>
      </c>
      <c r="H811" s="1" t="n">
        <v>5</v>
      </c>
      <c r="I811" s="1" t="n">
        <v>5</v>
      </c>
      <c r="K811" s="17" t="n">
        <v>309.13</v>
      </c>
      <c r="L811" s="1" t="n">
        <v>3</v>
      </c>
      <c r="M811" s="18" t="n">
        <f aca="false">IF(I811&lt;=H811,1,0)</f>
        <v>1</v>
      </c>
      <c r="N811" s="1" t="n">
        <f aca="false">MAX(I811-H811,0)</f>
        <v>0</v>
      </c>
    </row>
    <row r="812" customFormat="false" ht="15" hidden="false" customHeight="false" outlineLevel="0" collapsed="false">
      <c r="A812" s="1" t="s">
        <v>917</v>
      </c>
      <c r="B812" s="1" t="s">
        <v>606</v>
      </c>
      <c r="C812" s="1" t="s">
        <v>105</v>
      </c>
      <c r="D812" s="1" t="s">
        <v>96</v>
      </c>
      <c r="E812" s="1" t="s">
        <v>89</v>
      </c>
      <c r="F812" s="1" t="s">
        <v>90</v>
      </c>
      <c r="G812" s="1" t="n">
        <v>14.8</v>
      </c>
      <c r="H812" s="1" t="n">
        <v>5</v>
      </c>
      <c r="I812" s="1" t="n">
        <v>5</v>
      </c>
      <c r="K812" s="17" t="n">
        <v>347.87</v>
      </c>
      <c r="L812" s="1" t="n">
        <v>5</v>
      </c>
      <c r="M812" s="18" t="n">
        <f aca="false">IF(I812&lt;=H812,1,0)</f>
        <v>1</v>
      </c>
      <c r="N812" s="1" t="n">
        <f aca="false">MAX(I812-H812,0)</f>
        <v>0</v>
      </c>
    </row>
    <row r="813" customFormat="false" ht="15" hidden="false" customHeight="false" outlineLevel="0" collapsed="false">
      <c r="A813" s="1" t="s">
        <v>918</v>
      </c>
      <c r="B813" s="1" t="s">
        <v>606</v>
      </c>
      <c r="C813" s="1" t="s">
        <v>105</v>
      </c>
      <c r="D813" s="1" t="s">
        <v>88</v>
      </c>
      <c r="E813" s="1" t="s">
        <v>97</v>
      </c>
      <c r="F813" s="1" t="s">
        <v>90</v>
      </c>
      <c r="G813" s="1" t="n">
        <v>8.3</v>
      </c>
      <c r="H813" s="1" t="n">
        <v>3</v>
      </c>
      <c r="I813" s="1" t="n">
        <v>3</v>
      </c>
      <c r="K813" s="17" t="n">
        <v>569.66</v>
      </c>
      <c r="L813" s="1" t="n">
        <v>5</v>
      </c>
      <c r="M813" s="18" t="n">
        <f aca="false">IF(I813&lt;=H813,1,0)</f>
        <v>1</v>
      </c>
      <c r="N813" s="1" t="n">
        <f aca="false">MAX(I813-H813,0)</f>
        <v>0</v>
      </c>
    </row>
    <row r="814" customFormat="false" ht="15" hidden="false" customHeight="false" outlineLevel="0" collapsed="false">
      <c r="A814" s="1" t="s">
        <v>919</v>
      </c>
      <c r="B814" s="1" t="s">
        <v>606</v>
      </c>
      <c r="C814" s="1" t="s">
        <v>92</v>
      </c>
      <c r="D814" s="1" t="s">
        <v>88</v>
      </c>
      <c r="E814" s="1" t="s">
        <v>97</v>
      </c>
      <c r="F814" s="1" t="s">
        <v>90</v>
      </c>
      <c r="G814" s="1" t="n">
        <v>19.7</v>
      </c>
      <c r="H814" s="1" t="n">
        <v>3</v>
      </c>
      <c r="I814" s="1" t="n">
        <v>6</v>
      </c>
      <c r="J814" s="1" t="s">
        <v>125</v>
      </c>
      <c r="K814" s="17" t="n">
        <v>207.81</v>
      </c>
      <c r="L814" s="1" t="n">
        <v>2</v>
      </c>
      <c r="M814" s="18" t="n">
        <f aca="false">IF(I814&lt;=H814,1,0)</f>
        <v>0</v>
      </c>
      <c r="N814" s="1" t="n">
        <f aca="false">MAX(I814-H814,0)</f>
        <v>3</v>
      </c>
    </row>
    <row r="815" customFormat="false" ht="15" hidden="false" customHeight="false" outlineLevel="0" collapsed="false">
      <c r="A815" s="1" t="s">
        <v>920</v>
      </c>
      <c r="B815" s="1" t="s">
        <v>606</v>
      </c>
      <c r="C815" s="1" t="s">
        <v>87</v>
      </c>
      <c r="D815" s="1" t="s">
        <v>88</v>
      </c>
      <c r="E815" s="1" t="s">
        <v>89</v>
      </c>
      <c r="F815" s="1" t="s">
        <v>116</v>
      </c>
      <c r="G815" s="1" t="n">
        <v>0</v>
      </c>
      <c r="H815" s="1" t="n">
        <v>2</v>
      </c>
      <c r="I815" s="1" t="n">
        <v>2</v>
      </c>
      <c r="K815" s="17" t="n">
        <v>696.6</v>
      </c>
      <c r="L815" s="1" t="n">
        <v>5</v>
      </c>
      <c r="M815" s="18" t="n">
        <f aca="false">IF(I815&lt;=H815,1,0)</f>
        <v>1</v>
      </c>
      <c r="N815" s="1" t="n">
        <f aca="false">MAX(I815-H815,0)</f>
        <v>0</v>
      </c>
    </row>
    <row r="816" customFormat="false" ht="15" hidden="false" customHeight="false" outlineLevel="0" collapsed="false">
      <c r="A816" s="1" t="s">
        <v>921</v>
      </c>
      <c r="B816" s="1" t="s">
        <v>606</v>
      </c>
      <c r="C816" s="1" t="s">
        <v>105</v>
      </c>
      <c r="D816" s="1" t="s">
        <v>93</v>
      </c>
      <c r="E816" s="1" t="s">
        <v>97</v>
      </c>
      <c r="F816" s="1" t="s">
        <v>90</v>
      </c>
      <c r="G816" s="1" t="n">
        <v>11</v>
      </c>
      <c r="H816" s="1" t="n">
        <v>2</v>
      </c>
      <c r="I816" s="1" t="n">
        <v>2</v>
      </c>
      <c r="K816" s="17" t="n">
        <v>215.61</v>
      </c>
      <c r="L816" s="1" t="n">
        <v>5</v>
      </c>
      <c r="M816" s="18" t="n">
        <f aca="false">IF(I816&lt;=H816,1,0)</f>
        <v>1</v>
      </c>
      <c r="N816" s="1" t="n">
        <f aca="false">MAX(I816-H816,0)</f>
        <v>0</v>
      </c>
    </row>
    <row r="817" customFormat="false" ht="15" hidden="false" customHeight="false" outlineLevel="0" collapsed="false">
      <c r="A817" s="1" t="s">
        <v>922</v>
      </c>
      <c r="B817" s="1" t="s">
        <v>606</v>
      </c>
      <c r="C817" s="1" t="s">
        <v>92</v>
      </c>
      <c r="D817" s="1" t="s">
        <v>88</v>
      </c>
      <c r="E817" s="1" t="s">
        <v>89</v>
      </c>
      <c r="F817" s="1" t="s">
        <v>90</v>
      </c>
      <c r="G817" s="1" t="n">
        <v>12.5</v>
      </c>
      <c r="H817" s="1" t="n">
        <v>3</v>
      </c>
      <c r="I817" s="1" t="n">
        <v>3</v>
      </c>
      <c r="K817" s="17" t="n">
        <v>374.12</v>
      </c>
      <c r="L817" s="1" t="n">
        <v>4</v>
      </c>
      <c r="M817" s="18" t="n">
        <f aca="false">IF(I817&lt;=H817,1,0)</f>
        <v>1</v>
      </c>
      <c r="N817" s="1" t="n">
        <f aca="false">MAX(I817-H817,0)</f>
        <v>0</v>
      </c>
    </row>
    <row r="818" customFormat="false" ht="15" hidden="false" customHeight="false" outlineLevel="0" collapsed="false">
      <c r="A818" s="1" t="s">
        <v>923</v>
      </c>
      <c r="B818" s="1" t="s">
        <v>606</v>
      </c>
      <c r="C818" s="1" t="s">
        <v>92</v>
      </c>
      <c r="D818" s="1" t="s">
        <v>88</v>
      </c>
      <c r="E818" s="1" t="s">
        <v>103</v>
      </c>
      <c r="F818" s="1" t="s">
        <v>90</v>
      </c>
      <c r="G818" s="1" t="n">
        <v>6</v>
      </c>
      <c r="H818" s="1" t="n">
        <v>3</v>
      </c>
      <c r="I818" s="1" t="n">
        <v>3</v>
      </c>
      <c r="K818" s="17" t="n">
        <v>733.48</v>
      </c>
      <c r="L818" s="1" t="n">
        <v>5</v>
      </c>
      <c r="M818" s="18" t="n">
        <f aca="false">IF(I818&lt;=H818,1,0)</f>
        <v>1</v>
      </c>
      <c r="N818" s="1" t="n">
        <f aca="false">MAX(I818-H818,0)</f>
        <v>0</v>
      </c>
    </row>
    <row r="819" customFormat="false" ht="15" hidden="false" customHeight="false" outlineLevel="0" collapsed="false">
      <c r="A819" s="1" t="s">
        <v>924</v>
      </c>
      <c r="B819" s="1" t="s">
        <v>606</v>
      </c>
      <c r="C819" s="1" t="s">
        <v>105</v>
      </c>
      <c r="D819" s="1" t="s">
        <v>110</v>
      </c>
      <c r="E819" s="1" t="s">
        <v>89</v>
      </c>
      <c r="F819" s="1" t="s">
        <v>90</v>
      </c>
      <c r="G819" s="1" t="n">
        <v>12.2</v>
      </c>
      <c r="H819" s="1" t="n">
        <v>2</v>
      </c>
      <c r="I819" s="1" t="n">
        <v>2</v>
      </c>
      <c r="K819" s="17" t="n">
        <v>689.03</v>
      </c>
      <c r="L819" s="1" t="n">
        <v>3</v>
      </c>
      <c r="M819" s="18" t="n">
        <f aca="false">IF(I819&lt;=H819,1,0)</f>
        <v>1</v>
      </c>
      <c r="N819" s="1" t="n">
        <f aca="false">MAX(I819-H819,0)</f>
        <v>0</v>
      </c>
    </row>
    <row r="820" customFormat="false" ht="15" hidden="false" customHeight="false" outlineLevel="0" collapsed="false">
      <c r="A820" s="1" t="s">
        <v>925</v>
      </c>
      <c r="B820" s="1" t="s">
        <v>606</v>
      </c>
      <c r="C820" s="1" t="s">
        <v>100</v>
      </c>
      <c r="D820" s="1" t="s">
        <v>96</v>
      </c>
      <c r="E820" s="1" t="s">
        <v>89</v>
      </c>
      <c r="F820" s="1" t="s">
        <v>90</v>
      </c>
      <c r="G820" s="1" t="n">
        <v>16.3</v>
      </c>
      <c r="H820" s="1" t="n">
        <v>5</v>
      </c>
      <c r="I820" s="1" t="n">
        <v>4</v>
      </c>
      <c r="K820" s="17" t="n">
        <v>541</v>
      </c>
      <c r="L820" s="1" t="n">
        <v>5</v>
      </c>
      <c r="M820" s="18" t="n">
        <f aca="false">IF(I820&lt;=H820,1,0)</f>
        <v>1</v>
      </c>
      <c r="N820" s="1" t="n">
        <f aca="false">MAX(I820-H820,0)</f>
        <v>0</v>
      </c>
    </row>
    <row r="821" customFormat="false" ht="15" hidden="false" customHeight="false" outlineLevel="0" collapsed="false">
      <c r="A821" s="1" t="s">
        <v>926</v>
      </c>
      <c r="B821" s="1" t="s">
        <v>606</v>
      </c>
      <c r="C821" s="1" t="s">
        <v>100</v>
      </c>
      <c r="D821" s="1" t="s">
        <v>93</v>
      </c>
      <c r="E821" s="1" t="s">
        <v>89</v>
      </c>
      <c r="F821" s="1" t="s">
        <v>116</v>
      </c>
      <c r="G821" s="1" t="n">
        <v>0</v>
      </c>
      <c r="H821" s="1" t="n">
        <v>1</v>
      </c>
      <c r="I821" s="1" t="n">
        <v>2</v>
      </c>
      <c r="J821" s="1" t="s">
        <v>117</v>
      </c>
      <c r="K821" s="17" t="n">
        <v>295.28</v>
      </c>
      <c r="L821" s="1" t="n">
        <v>3</v>
      </c>
      <c r="M821" s="18" t="n">
        <f aca="false">IF(I821&lt;=H821,1,0)</f>
        <v>0</v>
      </c>
      <c r="N821" s="1" t="n">
        <f aca="false">MAX(I821-H821,0)</f>
        <v>1</v>
      </c>
    </row>
    <row r="822" customFormat="false" ht="15" hidden="false" customHeight="false" outlineLevel="0" collapsed="false">
      <c r="A822" s="1" t="s">
        <v>927</v>
      </c>
      <c r="B822" s="1" t="s">
        <v>606</v>
      </c>
      <c r="C822" s="1" t="s">
        <v>92</v>
      </c>
      <c r="D822" s="1" t="s">
        <v>88</v>
      </c>
      <c r="E822" s="1" t="s">
        <v>89</v>
      </c>
      <c r="F822" s="1" t="s">
        <v>90</v>
      </c>
      <c r="G822" s="1" t="n">
        <v>29.5</v>
      </c>
      <c r="H822" s="1" t="n">
        <v>3</v>
      </c>
      <c r="I822" s="1" t="n">
        <v>3</v>
      </c>
      <c r="K822" s="17" t="n">
        <v>538.18</v>
      </c>
      <c r="L822" s="1" t="n">
        <v>4</v>
      </c>
      <c r="M822" s="18" t="n">
        <f aca="false">IF(I822&lt;=H822,1,0)</f>
        <v>1</v>
      </c>
      <c r="N822" s="1" t="n">
        <f aca="false">MAX(I822-H822,0)</f>
        <v>0</v>
      </c>
    </row>
    <row r="823" customFormat="false" ht="15" hidden="false" customHeight="false" outlineLevel="0" collapsed="false">
      <c r="A823" s="1" t="s">
        <v>928</v>
      </c>
      <c r="B823" s="1" t="s">
        <v>606</v>
      </c>
      <c r="C823" s="1" t="s">
        <v>105</v>
      </c>
      <c r="D823" s="1" t="s">
        <v>96</v>
      </c>
      <c r="E823" s="1" t="s">
        <v>97</v>
      </c>
      <c r="F823" s="1" t="s">
        <v>90</v>
      </c>
      <c r="G823" s="1" t="n">
        <v>11</v>
      </c>
      <c r="H823" s="1" t="n">
        <v>5</v>
      </c>
      <c r="I823" s="1" t="n">
        <v>8</v>
      </c>
      <c r="J823" s="1" t="s">
        <v>117</v>
      </c>
      <c r="K823" s="17" t="n">
        <v>346.59</v>
      </c>
      <c r="L823" s="1" t="n">
        <v>3</v>
      </c>
      <c r="M823" s="18" t="n">
        <f aca="false">IF(I823&lt;=H823,1,0)</f>
        <v>0</v>
      </c>
      <c r="N823" s="1" t="n">
        <f aca="false">MAX(I823-H823,0)</f>
        <v>3</v>
      </c>
    </row>
    <row r="824" customFormat="false" ht="15" hidden="false" customHeight="false" outlineLevel="0" collapsed="false">
      <c r="A824" s="1" t="s">
        <v>929</v>
      </c>
      <c r="B824" s="1" t="s">
        <v>606</v>
      </c>
      <c r="C824" s="1" t="s">
        <v>92</v>
      </c>
      <c r="D824" s="1" t="s">
        <v>93</v>
      </c>
      <c r="E824" s="1" t="s">
        <v>89</v>
      </c>
      <c r="F824" s="1" t="s">
        <v>90</v>
      </c>
      <c r="G824" s="1" t="n">
        <v>19.6</v>
      </c>
      <c r="H824" s="1" t="n">
        <v>2</v>
      </c>
      <c r="I824" s="1" t="n">
        <v>2</v>
      </c>
      <c r="K824" s="17" t="n">
        <v>756.34</v>
      </c>
      <c r="L824" s="1" t="n">
        <v>4</v>
      </c>
      <c r="M824" s="18" t="n">
        <f aca="false">IF(I824&lt;=H824,1,0)</f>
        <v>1</v>
      </c>
      <c r="N824" s="1" t="n">
        <f aca="false">MAX(I824-H824,0)</f>
        <v>0</v>
      </c>
    </row>
    <row r="825" customFormat="false" ht="15" hidden="false" customHeight="false" outlineLevel="0" collapsed="false">
      <c r="A825" s="1" t="s">
        <v>930</v>
      </c>
      <c r="B825" s="1" t="s">
        <v>606</v>
      </c>
      <c r="C825" s="1" t="s">
        <v>92</v>
      </c>
      <c r="D825" s="1" t="s">
        <v>88</v>
      </c>
      <c r="E825" s="1" t="s">
        <v>89</v>
      </c>
      <c r="F825" s="1" t="s">
        <v>90</v>
      </c>
      <c r="G825" s="1" t="n">
        <v>13.2</v>
      </c>
      <c r="H825" s="1" t="n">
        <v>3</v>
      </c>
      <c r="I825" s="1" t="n">
        <v>4</v>
      </c>
      <c r="J825" s="1" t="s">
        <v>117</v>
      </c>
      <c r="K825" s="17" t="n">
        <v>359.03</v>
      </c>
      <c r="L825" s="1" t="n">
        <v>3</v>
      </c>
      <c r="M825" s="18" t="n">
        <f aca="false">IF(I825&lt;=H825,1,0)</f>
        <v>0</v>
      </c>
      <c r="N825" s="1" t="n">
        <f aca="false">MAX(I825-H825,0)</f>
        <v>1</v>
      </c>
    </row>
    <row r="826" customFormat="false" ht="15" hidden="false" customHeight="false" outlineLevel="0" collapsed="false">
      <c r="A826" s="1" t="s">
        <v>931</v>
      </c>
      <c r="B826" s="1" t="s">
        <v>606</v>
      </c>
      <c r="C826" s="1" t="s">
        <v>92</v>
      </c>
      <c r="D826" s="1" t="s">
        <v>93</v>
      </c>
      <c r="E826" s="1" t="s">
        <v>103</v>
      </c>
      <c r="F826" s="1" t="s">
        <v>116</v>
      </c>
      <c r="G826" s="1" t="n">
        <v>0</v>
      </c>
      <c r="H826" s="1" t="n">
        <v>1</v>
      </c>
      <c r="I826" s="1" t="n">
        <v>1</v>
      </c>
      <c r="K826" s="17" t="n">
        <v>210.01</v>
      </c>
      <c r="L826" s="1" t="n">
        <v>5</v>
      </c>
      <c r="M826" s="18" t="n">
        <f aca="false">IF(I826&lt;=H826,1,0)</f>
        <v>1</v>
      </c>
      <c r="N826" s="1" t="n">
        <f aca="false">MAX(I826-H826,0)</f>
        <v>0</v>
      </c>
    </row>
    <row r="827" customFormat="false" ht="15" hidden="false" customHeight="false" outlineLevel="0" collapsed="false">
      <c r="A827" s="1" t="s">
        <v>932</v>
      </c>
      <c r="B827" s="1" t="s">
        <v>606</v>
      </c>
      <c r="C827" s="1" t="s">
        <v>92</v>
      </c>
      <c r="D827" s="1" t="s">
        <v>110</v>
      </c>
      <c r="E827" s="1" t="s">
        <v>97</v>
      </c>
      <c r="F827" s="1" t="s">
        <v>90</v>
      </c>
      <c r="G827" s="1" t="n">
        <v>12.3</v>
      </c>
      <c r="H827" s="1" t="n">
        <v>2</v>
      </c>
      <c r="I827" s="1" t="n">
        <v>2</v>
      </c>
      <c r="K827" s="17" t="n">
        <v>862.29</v>
      </c>
      <c r="L827" s="1" t="n">
        <v>5</v>
      </c>
      <c r="M827" s="18" t="n">
        <f aca="false">IF(I827&lt;=H827,1,0)</f>
        <v>1</v>
      </c>
      <c r="N827" s="1" t="n">
        <f aca="false">MAX(I827-H827,0)</f>
        <v>0</v>
      </c>
    </row>
    <row r="828" customFormat="false" ht="15" hidden="false" customHeight="false" outlineLevel="0" collapsed="false">
      <c r="A828" s="1" t="s">
        <v>933</v>
      </c>
      <c r="B828" s="1" t="s">
        <v>606</v>
      </c>
      <c r="C828" s="1" t="s">
        <v>92</v>
      </c>
      <c r="D828" s="1" t="s">
        <v>88</v>
      </c>
      <c r="E828" s="1" t="s">
        <v>103</v>
      </c>
      <c r="F828" s="1" t="s">
        <v>90</v>
      </c>
      <c r="G828" s="1" t="n">
        <v>18.1</v>
      </c>
      <c r="H828" s="1" t="n">
        <v>3</v>
      </c>
      <c r="I828" s="1" t="n">
        <v>3</v>
      </c>
      <c r="K828" s="17" t="n">
        <v>226.27</v>
      </c>
      <c r="L828" s="1" t="n">
        <v>4</v>
      </c>
      <c r="M828" s="18" t="n">
        <f aca="false">IF(I828&lt;=H828,1,0)</f>
        <v>1</v>
      </c>
      <c r="N828" s="1" t="n">
        <f aca="false">MAX(I828-H828,0)</f>
        <v>0</v>
      </c>
    </row>
    <row r="829" customFormat="false" ht="15" hidden="false" customHeight="false" outlineLevel="0" collapsed="false">
      <c r="A829" s="1" t="s">
        <v>934</v>
      </c>
      <c r="B829" s="1" t="s">
        <v>606</v>
      </c>
      <c r="C829" s="1" t="s">
        <v>95</v>
      </c>
      <c r="D829" s="1" t="s">
        <v>93</v>
      </c>
      <c r="E829" s="1" t="s">
        <v>103</v>
      </c>
      <c r="F829" s="1" t="s">
        <v>90</v>
      </c>
      <c r="G829" s="1" t="n">
        <v>8.6</v>
      </c>
      <c r="H829" s="1" t="n">
        <v>2</v>
      </c>
      <c r="I829" s="1" t="n">
        <v>2</v>
      </c>
      <c r="K829" s="17" t="n">
        <v>470.79</v>
      </c>
      <c r="L829" s="1" t="n">
        <v>5</v>
      </c>
      <c r="M829" s="18" t="n">
        <f aca="false">IF(I829&lt;=H829,1,0)</f>
        <v>1</v>
      </c>
      <c r="N829" s="1" t="n">
        <f aca="false">MAX(I829-H829,0)</f>
        <v>0</v>
      </c>
    </row>
    <row r="830" customFormat="false" ht="15" hidden="false" customHeight="false" outlineLevel="0" collapsed="false">
      <c r="A830" s="1" t="s">
        <v>935</v>
      </c>
      <c r="B830" s="1" t="s">
        <v>606</v>
      </c>
      <c r="C830" s="1" t="s">
        <v>105</v>
      </c>
      <c r="D830" s="1" t="s">
        <v>96</v>
      </c>
      <c r="E830" s="1" t="s">
        <v>103</v>
      </c>
      <c r="F830" s="1" t="s">
        <v>90</v>
      </c>
      <c r="G830" s="1" t="n">
        <v>10</v>
      </c>
      <c r="H830" s="1" t="n">
        <v>5</v>
      </c>
      <c r="I830" s="1" t="n">
        <v>5</v>
      </c>
      <c r="K830" s="17" t="n">
        <v>403.85</v>
      </c>
      <c r="L830" s="1" t="n">
        <v>4</v>
      </c>
      <c r="M830" s="18" t="n">
        <f aca="false">IF(I830&lt;=H830,1,0)</f>
        <v>1</v>
      </c>
      <c r="N830" s="1" t="n">
        <f aca="false">MAX(I830-H830,0)</f>
        <v>0</v>
      </c>
    </row>
    <row r="831" customFormat="false" ht="15" hidden="false" customHeight="false" outlineLevel="0" collapsed="false">
      <c r="A831" s="1" t="s">
        <v>936</v>
      </c>
      <c r="B831" s="1" t="s">
        <v>606</v>
      </c>
      <c r="C831" s="1" t="s">
        <v>105</v>
      </c>
      <c r="D831" s="1" t="s">
        <v>88</v>
      </c>
      <c r="E831" s="1" t="s">
        <v>89</v>
      </c>
      <c r="F831" s="1" t="s">
        <v>90</v>
      </c>
      <c r="G831" s="1" t="n">
        <v>13.1</v>
      </c>
      <c r="H831" s="1" t="n">
        <v>3</v>
      </c>
      <c r="I831" s="1" t="n">
        <v>2</v>
      </c>
      <c r="K831" s="17" t="n">
        <v>246.98</v>
      </c>
      <c r="L831" s="1" t="n">
        <v>5</v>
      </c>
      <c r="M831" s="18" t="n">
        <f aca="false">IF(I831&lt;=H831,1,0)</f>
        <v>1</v>
      </c>
      <c r="N831" s="1" t="n">
        <f aca="false">MAX(I831-H831,0)</f>
        <v>0</v>
      </c>
    </row>
    <row r="832" customFormat="false" ht="15" hidden="false" customHeight="false" outlineLevel="0" collapsed="false">
      <c r="A832" s="1" t="s">
        <v>937</v>
      </c>
      <c r="B832" s="1" t="s">
        <v>606</v>
      </c>
      <c r="C832" s="1" t="s">
        <v>105</v>
      </c>
      <c r="D832" s="1" t="s">
        <v>96</v>
      </c>
      <c r="E832" s="1" t="s">
        <v>97</v>
      </c>
      <c r="F832" s="1" t="s">
        <v>90</v>
      </c>
      <c r="G832" s="1" t="n">
        <v>5.9</v>
      </c>
      <c r="H832" s="1" t="n">
        <v>5</v>
      </c>
      <c r="I832" s="1" t="n">
        <v>5</v>
      </c>
      <c r="K832" s="17" t="n">
        <v>443.9</v>
      </c>
      <c r="L832" s="1" t="n">
        <v>4</v>
      </c>
      <c r="M832" s="18" t="n">
        <f aca="false">IF(I832&lt;=H832,1,0)</f>
        <v>1</v>
      </c>
      <c r="N832" s="1" t="n">
        <f aca="false">MAX(I832-H832,0)</f>
        <v>0</v>
      </c>
    </row>
    <row r="833" customFormat="false" ht="15" hidden="false" customHeight="false" outlineLevel="0" collapsed="false">
      <c r="A833" s="1" t="s">
        <v>938</v>
      </c>
      <c r="B833" s="1" t="s">
        <v>606</v>
      </c>
      <c r="C833" s="1" t="s">
        <v>145</v>
      </c>
      <c r="D833" s="1" t="s">
        <v>88</v>
      </c>
      <c r="E833" s="1" t="s">
        <v>97</v>
      </c>
      <c r="F833" s="1" t="s">
        <v>90</v>
      </c>
      <c r="G833" s="1" t="n">
        <v>10</v>
      </c>
      <c r="H833" s="1" t="n">
        <v>3</v>
      </c>
      <c r="I833" s="1" t="n">
        <v>5</v>
      </c>
      <c r="J833" s="1" t="s">
        <v>117</v>
      </c>
      <c r="K833" s="17" t="n">
        <v>579.26</v>
      </c>
      <c r="L833" s="1" t="n">
        <v>4</v>
      </c>
      <c r="M833" s="18" t="n">
        <f aca="false">IF(I833&lt;=H833,1,0)</f>
        <v>0</v>
      </c>
      <c r="N833" s="1" t="n">
        <f aca="false">MAX(I833-H833,0)</f>
        <v>2</v>
      </c>
    </row>
    <row r="834" customFormat="false" ht="15" hidden="false" customHeight="false" outlineLevel="0" collapsed="false">
      <c r="A834" s="1" t="s">
        <v>939</v>
      </c>
      <c r="B834" s="1" t="s">
        <v>606</v>
      </c>
      <c r="C834" s="1" t="s">
        <v>95</v>
      </c>
      <c r="D834" s="1" t="s">
        <v>96</v>
      </c>
      <c r="E834" s="1" t="s">
        <v>89</v>
      </c>
      <c r="F834" s="1" t="s">
        <v>90</v>
      </c>
      <c r="G834" s="1" t="n">
        <v>19.2</v>
      </c>
      <c r="H834" s="1" t="n">
        <v>5</v>
      </c>
      <c r="I834" s="1" t="n">
        <v>5</v>
      </c>
      <c r="K834" s="17" t="n">
        <v>225.57</v>
      </c>
      <c r="L834" s="1" t="n">
        <v>4</v>
      </c>
      <c r="M834" s="18" t="n">
        <f aca="false">IF(I834&lt;=H834,1,0)</f>
        <v>1</v>
      </c>
      <c r="N834" s="1" t="n">
        <f aca="false">MAX(I834-H834,0)</f>
        <v>0</v>
      </c>
    </row>
    <row r="835" customFormat="false" ht="15" hidden="false" customHeight="false" outlineLevel="0" collapsed="false">
      <c r="A835" s="1" t="s">
        <v>940</v>
      </c>
      <c r="B835" s="1" t="s">
        <v>606</v>
      </c>
      <c r="C835" s="1" t="s">
        <v>92</v>
      </c>
      <c r="D835" s="1" t="s">
        <v>88</v>
      </c>
      <c r="E835" s="1" t="s">
        <v>101</v>
      </c>
      <c r="F835" s="1" t="s">
        <v>90</v>
      </c>
      <c r="G835" s="1" t="n">
        <v>13.3</v>
      </c>
      <c r="H835" s="1" t="n">
        <v>3</v>
      </c>
      <c r="I835" s="1" t="n">
        <v>3</v>
      </c>
      <c r="K835" s="17" t="n">
        <v>442.61</v>
      </c>
      <c r="L835" s="1" t="n">
        <v>5</v>
      </c>
      <c r="M835" s="18" t="n">
        <f aca="false">IF(I835&lt;=H835,1,0)</f>
        <v>1</v>
      </c>
      <c r="N835" s="1" t="n">
        <f aca="false">MAX(I835-H835,0)</f>
        <v>0</v>
      </c>
    </row>
    <row r="836" customFormat="false" ht="15" hidden="false" customHeight="false" outlineLevel="0" collapsed="false">
      <c r="A836" s="1" t="s">
        <v>941</v>
      </c>
      <c r="B836" s="1" t="s">
        <v>606</v>
      </c>
      <c r="C836" s="1" t="s">
        <v>95</v>
      </c>
      <c r="D836" s="1" t="s">
        <v>88</v>
      </c>
      <c r="E836" s="1" t="s">
        <v>103</v>
      </c>
      <c r="F836" s="1" t="s">
        <v>90</v>
      </c>
      <c r="G836" s="1" t="n">
        <v>28.6</v>
      </c>
      <c r="H836" s="1" t="n">
        <v>3</v>
      </c>
      <c r="I836" s="1" t="n">
        <v>3</v>
      </c>
      <c r="K836" s="17" t="n">
        <v>299.22</v>
      </c>
      <c r="L836" s="1" t="n">
        <v>4</v>
      </c>
      <c r="M836" s="18" t="n">
        <f aca="false">IF(I836&lt;=H836,1,0)</f>
        <v>1</v>
      </c>
      <c r="N836" s="1" t="n">
        <f aca="false">MAX(I836-H836,0)</f>
        <v>0</v>
      </c>
    </row>
    <row r="837" customFormat="false" ht="15" hidden="false" customHeight="false" outlineLevel="0" collapsed="false">
      <c r="A837" s="1" t="s">
        <v>942</v>
      </c>
      <c r="B837" s="1" t="s">
        <v>606</v>
      </c>
      <c r="C837" s="1" t="s">
        <v>105</v>
      </c>
      <c r="D837" s="1" t="s">
        <v>93</v>
      </c>
      <c r="E837" s="1" t="s">
        <v>89</v>
      </c>
      <c r="F837" s="1" t="s">
        <v>90</v>
      </c>
      <c r="G837" s="1" t="n">
        <v>13.6</v>
      </c>
      <c r="H837" s="1" t="n">
        <v>2</v>
      </c>
      <c r="I837" s="1" t="n">
        <v>2</v>
      </c>
      <c r="K837" s="17" t="n">
        <v>538.38</v>
      </c>
      <c r="L837" s="1" t="n">
        <v>5</v>
      </c>
      <c r="M837" s="18" t="n">
        <f aca="false">IF(I837&lt;=H837,1,0)</f>
        <v>1</v>
      </c>
      <c r="N837" s="1" t="n">
        <f aca="false">MAX(I837-H837,0)</f>
        <v>0</v>
      </c>
    </row>
    <row r="838" customFormat="false" ht="15" hidden="false" customHeight="false" outlineLevel="0" collapsed="false">
      <c r="A838" s="1" t="s">
        <v>943</v>
      </c>
      <c r="B838" s="1" t="s">
        <v>606</v>
      </c>
      <c r="C838" s="1" t="s">
        <v>92</v>
      </c>
      <c r="D838" s="1" t="s">
        <v>110</v>
      </c>
      <c r="E838" s="1" t="s">
        <v>97</v>
      </c>
      <c r="F838" s="1" t="s">
        <v>90</v>
      </c>
      <c r="G838" s="1" t="n">
        <v>10</v>
      </c>
      <c r="H838" s="1" t="n">
        <v>2</v>
      </c>
      <c r="I838" s="1" t="n">
        <v>1</v>
      </c>
      <c r="K838" s="17" t="n">
        <v>649.64</v>
      </c>
      <c r="L838" s="1" t="n">
        <v>4</v>
      </c>
      <c r="M838" s="18" t="n">
        <f aca="false">IF(I838&lt;=H838,1,0)</f>
        <v>1</v>
      </c>
      <c r="N838" s="1" t="n">
        <f aca="false">MAX(I838-H838,0)</f>
        <v>0</v>
      </c>
    </row>
    <row r="839" customFormat="false" ht="15" hidden="false" customHeight="false" outlineLevel="0" collapsed="false">
      <c r="A839" s="1" t="s">
        <v>944</v>
      </c>
      <c r="B839" s="1" t="s">
        <v>606</v>
      </c>
      <c r="C839" s="1" t="s">
        <v>92</v>
      </c>
      <c r="D839" s="1" t="s">
        <v>110</v>
      </c>
      <c r="E839" s="1" t="s">
        <v>101</v>
      </c>
      <c r="F839" s="1" t="s">
        <v>116</v>
      </c>
      <c r="G839" s="1" t="n">
        <v>0</v>
      </c>
      <c r="H839" s="1" t="n">
        <v>1</v>
      </c>
      <c r="I839" s="1" t="n">
        <v>1</v>
      </c>
      <c r="K839" s="17" t="n">
        <v>636.6</v>
      </c>
      <c r="L839" s="1" t="n">
        <v>5</v>
      </c>
      <c r="M839" s="18" t="n">
        <f aca="false">IF(I839&lt;=H839,1,0)</f>
        <v>1</v>
      </c>
      <c r="N839" s="1" t="n">
        <f aca="false">MAX(I839-H839,0)</f>
        <v>0</v>
      </c>
    </row>
    <row r="840" customFormat="false" ht="15" hidden="false" customHeight="false" outlineLevel="0" collapsed="false">
      <c r="A840" s="1" t="s">
        <v>945</v>
      </c>
      <c r="B840" s="1" t="s">
        <v>606</v>
      </c>
      <c r="C840" s="1" t="s">
        <v>92</v>
      </c>
      <c r="D840" s="1" t="s">
        <v>88</v>
      </c>
      <c r="E840" s="1" t="s">
        <v>103</v>
      </c>
      <c r="F840" s="1" t="s">
        <v>90</v>
      </c>
      <c r="G840" s="1" t="n">
        <v>24.2</v>
      </c>
      <c r="H840" s="1" t="n">
        <v>3</v>
      </c>
      <c r="I840" s="1" t="n">
        <v>5</v>
      </c>
      <c r="J840" s="1" t="s">
        <v>117</v>
      </c>
      <c r="K840" s="17" t="n">
        <v>306.15</v>
      </c>
      <c r="L840" s="1" t="n">
        <v>3</v>
      </c>
      <c r="M840" s="18" t="n">
        <f aca="false">IF(I840&lt;=H840,1,0)</f>
        <v>0</v>
      </c>
      <c r="N840" s="1" t="n">
        <f aca="false">MAX(I840-H840,0)</f>
        <v>2</v>
      </c>
    </row>
    <row r="841" customFormat="false" ht="15" hidden="false" customHeight="false" outlineLevel="0" collapsed="false">
      <c r="A841" s="1" t="s">
        <v>946</v>
      </c>
      <c r="B841" s="1" t="s">
        <v>606</v>
      </c>
      <c r="C841" s="1" t="s">
        <v>95</v>
      </c>
      <c r="D841" s="1" t="s">
        <v>96</v>
      </c>
      <c r="E841" s="1" t="s">
        <v>89</v>
      </c>
      <c r="F841" s="1" t="s">
        <v>90</v>
      </c>
      <c r="G841" s="1" t="n">
        <v>21.4</v>
      </c>
      <c r="H841" s="1" t="n">
        <v>5</v>
      </c>
      <c r="I841" s="1" t="n">
        <v>5</v>
      </c>
      <c r="K841" s="17" t="n">
        <v>446.98</v>
      </c>
      <c r="L841" s="1" t="n">
        <v>5</v>
      </c>
      <c r="M841" s="18" t="n">
        <f aca="false">IF(I841&lt;=H841,1,0)</f>
        <v>1</v>
      </c>
      <c r="N841" s="1" t="n">
        <f aca="false">MAX(I841-H841,0)</f>
        <v>0</v>
      </c>
    </row>
    <row r="842" customFormat="false" ht="15" hidden="false" customHeight="false" outlineLevel="0" collapsed="false">
      <c r="A842" s="1" t="s">
        <v>947</v>
      </c>
      <c r="B842" s="1" t="s">
        <v>606</v>
      </c>
      <c r="C842" s="1" t="s">
        <v>92</v>
      </c>
      <c r="D842" s="1" t="s">
        <v>88</v>
      </c>
      <c r="E842" s="1" t="s">
        <v>89</v>
      </c>
      <c r="F842" s="1" t="s">
        <v>90</v>
      </c>
      <c r="G842" s="1" t="n">
        <v>26</v>
      </c>
      <c r="H842" s="1" t="n">
        <v>3</v>
      </c>
      <c r="I842" s="1" t="n">
        <v>3</v>
      </c>
      <c r="K842" s="17" t="n">
        <v>571.15</v>
      </c>
      <c r="L842" s="1" t="n">
        <v>5</v>
      </c>
      <c r="M842" s="18" t="n">
        <f aca="false">IF(I842&lt;=H842,1,0)</f>
        <v>1</v>
      </c>
      <c r="N842" s="1" t="n">
        <f aca="false">MAX(I842-H842,0)</f>
        <v>0</v>
      </c>
    </row>
    <row r="843" customFormat="false" ht="15" hidden="false" customHeight="false" outlineLevel="0" collapsed="false">
      <c r="A843" s="1" t="s">
        <v>948</v>
      </c>
      <c r="B843" s="1" t="s">
        <v>606</v>
      </c>
      <c r="C843" s="1" t="s">
        <v>92</v>
      </c>
      <c r="D843" s="1" t="s">
        <v>110</v>
      </c>
      <c r="E843" s="1" t="s">
        <v>103</v>
      </c>
      <c r="F843" s="1" t="s">
        <v>90</v>
      </c>
      <c r="G843" s="1" t="n">
        <v>4.7</v>
      </c>
      <c r="H843" s="1" t="n">
        <v>2</v>
      </c>
      <c r="I843" s="1" t="n">
        <v>2</v>
      </c>
      <c r="K843" s="17" t="n">
        <v>880.22</v>
      </c>
      <c r="L843" s="1" t="n">
        <v>5</v>
      </c>
      <c r="M843" s="18" t="n">
        <f aca="false">IF(I843&lt;=H843,1,0)</f>
        <v>1</v>
      </c>
      <c r="N843" s="1" t="n">
        <f aca="false">MAX(I843-H843,0)</f>
        <v>0</v>
      </c>
    </row>
    <row r="844" customFormat="false" ht="15" hidden="false" customHeight="false" outlineLevel="0" collapsed="false">
      <c r="A844" s="1" t="s">
        <v>949</v>
      </c>
      <c r="B844" s="1" t="s">
        <v>606</v>
      </c>
      <c r="C844" s="1" t="s">
        <v>92</v>
      </c>
      <c r="D844" s="1" t="s">
        <v>88</v>
      </c>
      <c r="E844" s="1" t="s">
        <v>101</v>
      </c>
      <c r="F844" s="1" t="s">
        <v>116</v>
      </c>
      <c r="G844" s="1" t="n">
        <v>0</v>
      </c>
      <c r="H844" s="1" t="n">
        <v>2</v>
      </c>
      <c r="I844" s="1" t="n">
        <v>2</v>
      </c>
      <c r="K844" s="17" t="n">
        <v>165.37</v>
      </c>
      <c r="L844" s="1" t="n">
        <v>4</v>
      </c>
      <c r="M844" s="18" t="n">
        <f aca="false">IF(I844&lt;=H844,1,0)</f>
        <v>1</v>
      </c>
      <c r="N844" s="1" t="n">
        <f aca="false">MAX(I844-H844,0)</f>
        <v>0</v>
      </c>
    </row>
    <row r="845" customFormat="false" ht="15" hidden="false" customHeight="false" outlineLevel="0" collapsed="false">
      <c r="A845" s="1" t="s">
        <v>950</v>
      </c>
      <c r="B845" s="1" t="s">
        <v>606</v>
      </c>
      <c r="C845" s="1" t="s">
        <v>92</v>
      </c>
      <c r="D845" s="1" t="s">
        <v>88</v>
      </c>
      <c r="E845" s="1" t="s">
        <v>101</v>
      </c>
      <c r="F845" s="1" t="s">
        <v>90</v>
      </c>
      <c r="G845" s="1" t="n">
        <v>24.1</v>
      </c>
      <c r="H845" s="1" t="n">
        <v>3</v>
      </c>
      <c r="I845" s="1" t="n">
        <v>4</v>
      </c>
      <c r="J845" s="1" t="s">
        <v>117</v>
      </c>
      <c r="K845" s="17" t="n">
        <v>538.21</v>
      </c>
      <c r="L845" s="1" t="n">
        <v>4</v>
      </c>
      <c r="M845" s="18" t="n">
        <f aca="false">IF(I845&lt;=H845,1,0)</f>
        <v>0</v>
      </c>
      <c r="N845" s="1" t="n">
        <f aca="false">MAX(I845-H845,0)</f>
        <v>1</v>
      </c>
    </row>
    <row r="846" customFormat="false" ht="15" hidden="false" customHeight="false" outlineLevel="0" collapsed="false">
      <c r="A846" s="1" t="s">
        <v>951</v>
      </c>
      <c r="B846" s="1" t="s">
        <v>606</v>
      </c>
      <c r="C846" s="1" t="s">
        <v>92</v>
      </c>
      <c r="D846" s="1" t="s">
        <v>88</v>
      </c>
      <c r="E846" s="1" t="s">
        <v>103</v>
      </c>
      <c r="F846" s="1" t="s">
        <v>90</v>
      </c>
      <c r="G846" s="1" t="n">
        <v>11.5</v>
      </c>
      <c r="H846" s="1" t="n">
        <v>3</v>
      </c>
      <c r="I846" s="1" t="n">
        <v>2</v>
      </c>
      <c r="K846" s="17" t="n">
        <v>200.2</v>
      </c>
      <c r="L846" s="1" t="n">
        <v>4</v>
      </c>
      <c r="M846" s="18" t="n">
        <f aca="false">IF(I846&lt;=H846,1,0)</f>
        <v>1</v>
      </c>
      <c r="N846" s="1" t="n">
        <f aca="false">MAX(I846-H846,0)</f>
        <v>0</v>
      </c>
    </row>
    <row r="847" customFormat="false" ht="15" hidden="false" customHeight="false" outlineLevel="0" collapsed="false">
      <c r="A847" s="1" t="s">
        <v>952</v>
      </c>
      <c r="B847" s="1" t="s">
        <v>606</v>
      </c>
      <c r="C847" s="1" t="s">
        <v>92</v>
      </c>
      <c r="D847" s="1" t="s">
        <v>88</v>
      </c>
      <c r="E847" s="1" t="s">
        <v>89</v>
      </c>
      <c r="F847" s="1" t="s">
        <v>90</v>
      </c>
      <c r="G847" s="1" t="n">
        <v>13.5</v>
      </c>
      <c r="H847" s="1" t="n">
        <v>3</v>
      </c>
      <c r="I847" s="1" t="n">
        <v>2</v>
      </c>
      <c r="K847" s="17" t="n">
        <v>233.91</v>
      </c>
      <c r="L847" s="1" t="n">
        <v>5</v>
      </c>
      <c r="M847" s="18" t="n">
        <f aca="false">IF(I847&lt;=H847,1,0)</f>
        <v>1</v>
      </c>
      <c r="N847" s="1" t="n">
        <f aca="false">MAX(I847-H847,0)</f>
        <v>0</v>
      </c>
    </row>
    <row r="848" customFormat="false" ht="15" hidden="false" customHeight="false" outlineLevel="0" collapsed="false">
      <c r="A848" s="1" t="s">
        <v>953</v>
      </c>
      <c r="B848" s="1" t="s">
        <v>606</v>
      </c>
      <c r="C848" s="1" t="s">
        <v>105</v>
      </c>
      <c r="D848" s="1" t="s">
        <v>110</v>
      </c>
      <c r="E848" s="1" t="s">
        <v>97</v>
      </c>
      <c r="F848" s="1" t="s">
        <v>90</v>
      </c>
      <c r="G848" s="1" t="n">
        <v>14.6</v>
      </c>
      <c r="H848" s="1" t="n">
        <v>2</v>
      </c>
      <c r="I848" s="1" t="n">
        <v>2</v>
      </c>
      <c r="K848" s="17" t="n">
        <v>789.09</v>
      </c>
      <c r="L848" s="1" t="n">
        <v>5</v>
      </c>
      <c r="M848" s="18" t="n">
        <f aca="false">IF(I848&lt;=H848,1,0)</f>
        <v>1</v>
      </c>
      <c r="N848" s="1" t="n">
        <f aca="false">MAX(I848-H848,0)</f>
        <v>0</v>
      </c>
    </row>
    <row r="849" customFormat="false" ht="15" hidden="false" customHeight="false" outlineLevel="0" collapsed="false">
      <c r="A849" s="1" t="s">
        <v>954</v>
      </c>
      <c r="B849" s="1" t="s">
        <v>606</v>
      </c>
      <c r="C849" s="1" t="s">
        <v>105</v>
      </c>
      <c r="D849" s="1" t="s">
        <v>110</v>
      </c>
      <c r="E849" s="1" t="s">
        <v>89</v>
      </c>
      <c r="F849" s="1" t="s">
        <v>90</v>
      </c>
      <c r="G849" s="1" t="n">
        <v>18.8</v>
      </c>
      <c r="H849" s="1" t="n">
        <v>2</v>
      </c>
      <c r="I849" s="1" t="n">
        <v>2</v>
      </c>
      <c r="K849" s="17" t="n">
        <v>705.04</v>
      </c>
      <c r="L849" s="1" t="n">
        <v>5</v>
      </c>
      <c r="M849" s="18" t="n">
        <f aca="false">IF(I849&lt;=H849,1,0)</f>
        <v>1</v>
      </c>
      <c r="N849" s="1" t="n">
        <f aca="false">MAX(I849-H849,0)</f>
        <v>0</v>
      </c>
    </row>
    <row r="850" customFormat="false" ht="15" hidden="false" customHeight="false" outlineLevel="0" collapsed="false">
      <c r="A850" s="1" t="s">
        <v>955</v>
      </c>
      <c r="B850" s="1" t="s">
        <v>606</v>
      </c>
      <c r="C850" s="1" t="s">
        <v>105</v>
      </c>
      <c r="D850" s="1" t="s">
        <v>93</v>
      </c>
      <c r="E850" s="1" t="s">
        <v>97</v>
      </c>
      <c r="F850" s="1" t="s">
        <v>90</v>
      </c>
      <c r="G850" s="1" t="n">
        <v>9.9</v>
      </c>
      <c r="H850" s="1" t="n">
        <v>2</v>
      </c>
      <c r="I850" s="1" t="n">
        <v>4</v>
      </c>
      <c r="J850" s="1" t="s">
        <v>199</v>
      </c>
      <c r="K850" s="17" t="n">
        <v>290.06</v>
      </c>
      <c r="L850" s="1" t="n">
        <v>4</v>
      </c>
      <c r="M850" s="18" t="n">
        <f aca="false">IF(I850&lt;=H850,1,0)</f>
        <v>0</v>
      </c>
      <c r="N850" s="1" t="n">
        <f aca="false">MAX(I850-H850,0)</f>
        <v>2</v>
      </c>
    </row>
    <row r="851" customFormat="false" ht="15" hidden="false" customHeight="false" outlineLevel="0" collapsed="false">
      <c r="A851" s="1" t="s">
        <v>956</v>
      </c>
      <c r="B851" s="1" t="s">
        <v>606</v>
      </c>
      <c r="C851" s="1" t="s">
        <v>92</v>
      </c>
      <c r="D851" s="1" t="s">
        <v>96</v>
      </c>
      <c r="E851" s="1" t="s">
        <v>97</v>
      </c>
      <c r="F851" s="1" t="s">
        <v>90</v>
      </c>
      <c r="G851" s="1" t="n">
        <v>12.4</v>
      </c>
      <c r="H851" s="1" t="n">
        <v>5</v>
      </c>
      <c r="I851" s="1" t="n">
        <v>5</v>
      </c>
      <c r="K851" s="17" t="n">
        <v>263.7</v>
      </c>
      <c r="L851" s="1" t="n">
        <v>4</v>
      </c>
      <c r="M851" s="18" t="n">
        <f aca="false">IF(I851&lt;=H851,1,0)</f>
        <v>1</v>
      </c>
      <c r="N851" s="1" t="n">
        <f aca="false">MAX(I851-H851,0)</f>
        <v>0</v>
      </c>
    </row>
    <row r="852" customFormat="false" ht="15" hidden="false" customHeight="false" outlineLevel="0" collapsed="false">
      <c r="A852" s="1" t="s">
        <v>957</v>
      </c>
      <c r="B852" s="1" t="s">
        <v>606</v>
      </c>
      <c r="C852" s="1" t="s">
        <v>92</v>
      </c>
      <c r="D852" s="1" t="s">
        <v>88</v>
      </c>
      <c r="E852" s="1" t="s">
        <v>89</v>
      </c>
      <c r="F852" s="1" t="s">
        <v>90</v>
      </c>
      <c r="G852" s="1" t="n">
        <v>14.6</v>
      </c>
      <c r="H852" s="1" t="n">
        <v>3</v>
      </c>
      <c r="I852" s="1" t="n">
        <v>3</v>
      </c>
      <c r="K852" s="17" t="n">
        <v>423.62</v>
      </c>
      <c r="L852" s="1" t="n">
        <v>5</v>
      </c>
      <c r="M852" s="18" t="n">
        <f aca="false">IF(I852&lt;=H852,1,0)</f>
        <v>1</v>
      </c>
      <c r="N852" s="1" t="n">
        <f aca="false">MAX(I852-H852,0)</f>
        <v>0</v>
      </c>
    </row>
    <row r="853" customFormat="false" ht="15" hidden="false" customHeight="false" outlineLevel="0" collapsed="false">
      <c r="A853" s="1" t="s">
        <v>958</v>
      </c>
      <c r="B853" s="1" t="s">
        <v>606</v>
      </c>
      <c r="C853" s="1" t="s">
        <v>92</v>
      </c>
      <c r="D853" s="1" t="s">
        <v>96</v>
      </c>
      <c r="E853" s="1" t="s">
        <v>89</v>
      </c>
      <c r="F853" s="1" t="s">
        <v>90</v>
      </c>
      <c r="G853" s="1" t="n">
        <v>14.9</v>
      </c>
      <c r="H853" s="1" t="n">
        <v>5</v>
      </c>
      <c r="I853" s="1" t="n">
        <v>5</v>
      </c>
      <c r="K853" s="17" t="n">
        <v>408.32</v>
      </c>
      <c r="L853" s="1" t="n">
        <v>5</v>
      </c>
      <c r="M853" s="18" t="n">
        <f aca="false">IF(I853&lt;=H853,1,0)</f>
        <v>1</v>
      </c>
      <c r="N853" s="1" t="n">
        <f aca="false">MAX(I853-H853,0)</f>
        <v>0</v>
      </c>
    </row>
    <row r="854" customFormat="false" ht="15" hidden="false" customHeight="false" outlineLevel="0" collapsed="false">
      <c r="A854" s="1" t="s">
        <v>959</v>
      </c>
      <c r="B854" s="1" t="s">
        <v>606</v>
      </c>
      <c r="C854" s="1" t="s">
        <v>92</v>
      </c>
      <c r="D854" s="1" t="s">
        <v>88</v>
      </c>
      <c r="E854" s="1" t="s">
        <v>97</v>
      </c>
      <c r="F854" s="1" t="s">
        <v>90</v>
      </c>
      <c r="G854" s="1" t="n">
        <v>6.9</v>
      </c>
      <c r="H854" s="1" t="n">
        <v>3</v>
      </c>
      <c r="I854" s="1" t="n">
        <v>3</v>
      </c>
      <c r="K854" s="17" t="n">
        <v>479.41</v>
      </c>
      <c r="L854" s="1" t="n">
        <v>5</v>
      </c>
      <c r="M854" s="18" t="n">
        <f aca="false">IF(I854&lt;=H854,1,0)</f>
        <v>1</v>
      </c>
      <c r="N854" s="1" t="n">
        <f aca="false">MAX(I854-H854,0)</f>
        <v>0</v>
      </c>
    </row>
    <row r="855" customFormat="false" ht="15" hidden="false" customHeight="false" outlineLevel="0" collapsed="false">
      <c r="A855" s="1" t="s">
        <v>960</v>
      </c>
      <c r="B855" s="1" t="s">
        <v>606</v>
      </c>
      <c r="C855" s="1" t="s">
        <v>105</v>
      </c>
      <c r="D855" s="1" t="s">
        <v>88</v>
      </c>
      <c r="E855" s="1" t="s">
        <v>89</v>
      </c>
      <c r="F855" s="1" t="s">
        <v>90</v>
      </c>
      <c r="G855" s="1" t="n">
        <v>13.4</v>
      </c>
      <c r="H855" s="1" t="n">
        <v>3</v>
      </c>
      <c r="I855" s="1" t="n">
        <v>2</v>
      </c>
      <c r="K855" s="17" t="n">
        <v>488.83</v>
      </c>
      <c r="L855" s="1" t="n">
        <v>3</v>
      </c>
      <c r="M855" s="18" t="n">
        <f aca="false">IF(I855&lt;=H855,1,0)</f>
        <v>1</v>
      </c>
      <c r="N855" s="1" t="n">
        <f aca="false">MAX(I855-H855,0)</f>
        <v>0</v>
      </c>
    </row>
    <row r="856" customFormat="false" ht="15" hidden="false" customHeight="false" outlineLevel="0" collapsed="false">
      <c r="A856" s="1" t="s">
        <v>961</v>
      </c>
      <c r="B856" s="1" t="s">
        <v>606</v>
      </c>
      <c r="C856" s="1" t="s">
        <v>92</v>
      </c>
      <c r="D856" s="1" t="s">
        <v>88</v>
      </c>
      <c r="E856" s="1" t="s">
        <v>101</v>
      </c>
      <c r="F856" s="1" t="s">
        <v>90</v>
      </c>
      <c r="G856" s="1" t="n">
        <v>12.4</v>
      </c>
      <c r="H856" s="1" t="n">
        <v>3</v>
      </c>
      <c r="I856" s="1" t="n">
        <v>3</v>
      </c>
      <c r="K856" s="17" t="n">
        <v>479.54</v>
      </c>
      <c r="L856" s="1" t="n">
        <v>4</v>
      </c>
      <c r="M856" s="18" t="n">
        <f aca="false">IF(I856&lt;=H856,1,0)</f>
        <v>1</v>
      </c>
      <c r="N856" s="1" t="n">
        <f aca="false">MAX(I856-H856,0)</f>
        <v>0</v>
      </c>
    </row>
    <row r="857" customFormat="false" ht="15" hidden="false" customHeight="false" outlineLevel="0" collapsed="false">
      <c r="A857" s="1" t="s">
        <v>962</v>
      </c>
      <c r="B857" s="1" t="s">
        <v>606</v>
      </c>
      <c r="C857" s="1" t="s">
        <v>95</v>
      </c>
      <c r="D857" s="1" t="s">
        <v>93</v>
      </c>
      <c r="E857" s="1" t="s">
        <v>89</v>
      </c>
      <c r="F857" s="1" t="s">
        <v>90</v>
      </c>
      <c r="G857" s="1" t="n">
        <v>16.3</v>
      </c>
      <c r="H857" s="1" t="n">
        <v>2</v>
      </c>
      <c r="I857" s="1" t="n">
        <v>2</v>
      </c>
      <c r="K857" s="17" t="n">
        <v>460.26</v>
      </c>
      <c r="L857" s="1" t="n">
        <v>5</v>
      </c>
      <c r="M857" s="18" t="n">
        <f aca="false">IF(I857&lt;=H857,1,0)</f>
        <v>1</v>
      </c>
      <c r="N857" s="1" t="n">
        <f aca="false">MAX(I857-H857,0)</f>
        <v>0</v>
      </c>
    </row>
    <row r="858" customFormat="false" ht="15" hidden="false" customHeight="false" outlineLevel="0" collapsed="false">
      <c r="A858" s="1" t="s">
        <v>963</v>
      </c>
      <c r="B858" s="1" t="s">
        <v>606</v>
      </c>
      <c r="C858" s="1" t="s">
        <v>95</v>
      </c>
      <c r="D858" s="1" t="s">
        <v>96</v>
      </c>
      <c r="E858" s="1" t="s">
        <v>101</v>
      </c>
      <c r="F858" s="1" t="s">
        <v>90</v>
      </c>
      <c r="G858" s="1" t="n">
        <v>14.3</v>
      </c>
      <c r="H858" s="1" t="n">
        <v>5</v>
      </c>
      <c r="I858" s="1" t="n">
        <v>5</v>
      </c>
      <c r="K858" s="17" t="n">
        <v>251.75</v>
      </c>
      <c r="L858" s="1" t="n">
        <v>4</v>
      </c>
      <c r="M858" s="18" t="n">
        <f aca="false">IF(I858&lt;=H858,1,0)</f>
        <v>1</v>
      </c>
      <c r="N858" s="1" t="n">
        <f aca="false">MAX(I858-H858,0)</f>
        <v>0</v>
      </c>
    </row>
    <row r="859" customFormat="false" ht="15" hidden="false" customHeight="false" outlineLevel="0" collapsed="false">
      <c r="A859" s="1" t="s">
        <v>964</v>
      </c>
      <c r="B859" s="1" t="s">
        <v>606</v>
      </c>
      <c r="C859" s="1" t="s">
        <v>87</v>
      </c>
      <c r="D859" s="1" t="s">
        <v>110</v>
      </c>
      <c r="E859" s="1" t="s">
        <v>89</v>
      </c>
      <c r="F859" s="1" t="s">
        <v>90</v>
      </c>
      <c r="G859" s="1" t="n">
        <v>18.3</v>
      </c>
      <c r="H859" s="1" t="n">
        <v>2</v>
      </c>
      <c r="I859" s="1" t="n">
        <v>2</v>
      </c>
      <c r="K859" s="17" t="n">
        <v>710.11</v>
      </c>
      <c r="L859" s="1" t="n">
        <v>4</v>
      </c>
      <c r="M859" s="18" t="n">
        <f aca="false">IF(I859&lt;=H859,1,0)</f>
        <v>1</v>
      </c>
      <c r="N859" s="1" t="n">
        <f aca="false">MAX(I859-H859,0)</f>
        <v>0</v>
      </c>
    </row>
    <row r="860" customFormat="false" ht="15" hidden="false" customHeight="false" outlineLevel="0" collapsed="false">
      <c r="A860" s="1" t="s">
        <v>965</v>
      </c>
      <c r="B860" s="1" t="s">
        <v>606</v>
      </c>
      <c r="C860" s="1" t="s">
        <v>105</v>
      </c>
      <c r="D860" s="1" t="s">
        <v>96</v>
      </c>
      <c r="E860" s="1" t="s">
        <v>89</v>
      </c>
      <c r="F860" s="1" t="s">
        <v>90</v>
      </c>
      <c r="G860" s="1" t="n">
        <v>12.9</v>
      </c>
      <c r="H860" s="1" t="n">
        <v>5</v>
      </c>
      <c r="I860" s="1" t="n">
        <v>5</v>
      </c>
      <c r="K860" s="17" t="n">
        <v>331.46</v>
      </c>
      <c r="L860" s="1" t="n">
        <v>4</v>
      </c>
      <c r="M860" s="18" t="n">
        <f aca="false">IF(I860&lt;=H860,1,0)</f>
        <v>1</v>
      </c>
      <c r="N860" s="1" t="n">
        <f aca="false">MAX(I860-H860,0)</f>
        <v>0</v>
      </c>
    </row>
    <row r="861" customFormat="false" ht="15" hidden="false" customHeight="false" outlineLevel="0" collapsed="false">
      <c r="A861" s="1" t="s">
        <v>966</v>
      </c>
      <c r="B861" s="1" t="s">
        <v>606</v>
      </c>
      <c r="C861" s="1" t="s">
        <v>95</v>
      </c>
      <c r="D861" s="1" t="s">
        <v>96</v>
      </c>
      <c r="E861" s="1" t="s">
        <v>97</v>
      </c>
      <c r="F861" s="1" t="s">
        <v>90</v>
      </c>
      <c r="G861" s="1" t="n">
        <v>8.9</v>
      </c>
      <c r="H861" s="1" t="n">
        <v>5</v>
      </c>
      <c r="I861" s="1" t="n">
        <v>5</v>
      </c>
      <c r="K861" s="17" t="n">
        <v>469.32</v>
      </c>
      <c r="L861" s="1" t="n">
        <v>4</v>
      </c>
      <c r="M861" s="18" t="n">
        <f aca="false">IF(I861&lt;=H861,1,0)</f>
        <v>1</v>
      </c>
      <c r="N861" s="1" t="n">
        <f aca="false">MAX(I861-H861,0)</f>
        <v>0</v>
      </c>
    </row>
    <row r="862" customFormat="false" ht="15" hidden="false" customHeight="false" outlineLevel="0" collapsed="false">
      <c r="A862" s="1" t="s">
        <v>967</v>
      </c>
      <c r="B862" s="1" t="s">
        <v>606</v>
      </c>
      <c r="C862" s="1" t="s">
        <v>92</v>
      </c>
      <c r="D862" s="1" t="s">
        <v>88</v>
      </c>
      <c r="E862" s="1" t="s">
        <v>103</v>
      </c>
      <c r="F862" s="1" t="s">
        <v>90</v>
      </c>
      <c r="G862" s="1" t="n">
        <v>7.7</v>
      </c>
      <c r="H862" s="1" t="n">
        <v>3</v>
      </c>
      <c r="I862" s="1" t="n">
        <v>3</v>
      </c>
      <c r="K862" s="17" t="n">
        <v>508.04</v>
      </c>
      <c r="L862" s="1" t="n">
        <v>5</v>
      </c>
      <c r="M862" s="18" t="n">
        <f aca="false">IF(I862&lt;=H862,1,0)</f>
        <v>1</v>
      </c>
      <c r="N862" s="1" t="n">
        <f aca="false">MAX(I862-H862,0)</f>
        <v>0</v>
      </c>
    </row>
    <row r="863" customFormat="false" ht="15" hidden="false" customHeight="false" outlineLevel="0" collapsed="false">
      <c r="A863" s="1" t="s">
        <v>968</v>
      </c>
      <c r="B863" s="1" t="s">
        <v>606</v>
      </c>
      <c r="C863" s="1" t="s">
        <v>92</v>
      </c>
      <c r="D863" s="1" t="s">
        <v>88</v>
      </c>
      <c r="E863" s="1" t="s">
        <v>89</v>
      </c>
      <c r="F863" s="1" t="s">
        <v>90</v>
      </c>
      <c r="G863" s="1" t="n">
        <v>18.9</v>
      </c>
      <c r="H863" s="1" t="n">
        <v>3</v>
      </c>
      <c r="I863" s="1" t="n">
        <v>3</v>
      </c>
      <c r="K863" s="17" t="n">
        <v>241.5</v>
      </c>
      <c r="L863" s="1" t="n">
        <v>5</v>
      </c>
      <c r="M863" s="18" t="n">
        <f aca="false">IF(I863&lt;=H863,1,0)</f>
        <v>1</v>
      </c>
      <c r="N863" s="1" t="n">
        <f aca="false">MAX(I863-H863,0)</f>
        <v>0</v>
      </c>
    </row>
    <row r="864" customFormat="false" ht="15" hidden="false" customHeight="false" outlineLevel="0" collapsed="false">
      <c r="A864" s="1" t="s">
        <v>969</v>
      </c>
      <c r="B864" s="1" t="s">
        <v>606</v>
      </c>
      <c r="C864" s="1" t="s">
        <v>95</v>
      </c>
      <c r="D864" s="1" t="s">
        <v>96</v>
      </c>
      <c r="E864" s="1" t="s">
        <v>97</v>
      </c>
      <c r="F864" s="1" t="s">
        <v>90</v>
      </c>
      <c r="G864" s="1" t="n">
        <v>23.3</v>
      </c>
      <c r="H864" s="1" t="n">
        <v>5</v>
      </c>
      <c r="I864" s="1" t="n">
        <v>5</v>
      </c>
      <c r="K864" s="17" t="n">
        <v>252.64</v>
      </c>
      <c r="L864" s="1" t="n">
        <v>4</v>
      </c>
      <c r="M864" s="18" t="n">
        <f aca="false">IF(I864&lt;=H864,1,0)</f>
        <v>1</v>
      </c>
      <c r="N864" s="1" t="n">
        <f aca="false">MAX(I864-H864,0)</f>
        <v>0</v>
      </c>
    </row>
    <row r="865" customFormat="false" ht="15" hidden="false" customHeight="false" outlineLevel="0" collapsed="false">
      <c r="A865" s="1" t="s">
        <v>970</v>
      </c>
      <c r="B865" s="1" t="s">
        <v>606</v>
      </c>
      <c r="C865" s="1" t="s">
        <v>92</v>
      </c>
      <c r="D865" s="1" t="s">
        <v>88</v>
      </c>
      <c r="E865" s="1" t="s">
        <v>89</v>
      </c>
      <c r="F865" s="1" t="s">
        <v>90</v>
      </c>
      <c r="G865" s="1" t="n">
        <v>22.4</v>
      </c>
      <c r="H865" s="1" t="n">
        <v>3</v>
      </c>
      <c r="I865" s="1" t="n">
        <v>3</v>
      </c>
      <c r="K865" s="17" t="n">
        <v>619.93</v>
      </c>
      <c r="L865" s="1" t="n">
        <v>5</v>
      </c>
      <c r="M865" s="18" t="n">
        <f aca="false">IF(I865&lt;=H865,1,0)</f>
        <v>1</v>
      </c>
      <c r="N865" s="1" t="n">
        <f aca="false">MAX(I865-H865,0)</f>
        <v>0</v>
      </c>
    </row>
    <row r="866" customFormat="false" ht="15" hidden="false" customHeight="false" outlineLevel="0" collapsed="false">
      <c r="A866" s="1" t="s">
        <v>971</v>
      </c>
      <c r="B866" s="1" t="s">
        <v>606</v>
      </c>
      <c r="C866" s="1" t="s">
        <v>105</v>
      </c>
      <c r="D866" s="1" t="s">
        <v>88</v>
      </c>
      <c r="E866" s="1" t="s">
        <v>89</v>
      </c>
      <c r="F866" s="1" t="s">
        <v>116</v>
      </c>
      <c r="G866" s="1" t="n">
        <v>0</v>
      </c>
      <c r="H866" s="1" t="n">
        <v>2</v>
      </c>
      <c r="I866" s="1" t="n">
        <v>2</v>
      </c>
      <c r="K866" s="17" t="n">
        <v>331.39</v>
      </c>
      <c r="L866" s="1" t="n">
        <v>5</v>
      </c>
      <c r="M866" s="18" t="n">
        <f aca="false">IF(I866&lt;=H866,1,0)</f>
        <v>1</v>
      </c>
      <c r="N866" s="1" t="n">
        <f aca="false">MAX(I866-H866,0)</f>
        <v>0</v>
      </c>
    </row>
    <row r="867" customFormat="false" ht="15" hidden="false" customHeight="false" outlineLevel="0" collapsed="false">
      <c r="A867" s="1" t="s">
        <v>972</v>
      </c>
      <c r="B867" s="1" t="s">
        <v>606</v>
      </c>
      <c r="C867" s="1" t="s">
        <v>92</v>
      </c>
      <c r="D867" s="1" t="s">
        <v>88</v>
      </c>
      <c r="E867" s="1" t="s">
        <v>97</v>
      </c>
      <c r="F867" s="1" t="s">
        <v>90</v>
      </c>
      <c r="G867" s="1" t="n">
        <v>6.9</v>
      </c>
      <c r="H867" s="1" t="n">
        <v>3</v>
      </c>
      <c r="I867" s="1" t="n">
        <v>3</v>
      </c>
      <c r="K867" s="17" t="n">
        <v>601.08</v>
      </c>
      <c r="L867" s="1" t="n">
        <v>4</v>
      </c>
      <c r="M867" s="18" t="n">
        <f aca="false">IF(I867&lt;=H867,1,0)</f>
        <v>1</v>
      </c>
      <c r="N867" s="1" t="n">
        <f aca="false">MAX(I867-H867,0)</f>
        <v>0</v>
      </c>
    </row>
    <row r="868" customFormat="false" ht="15" hidden="false" customHeight="false" outlineLevel="0" collapsed="false">
      <c r="A868" s="1" t="s">
        <v>973</v>
      </c>
      <c r="B868" s="1" t="s">
        <v>606</v>
      </c>
      <c r="C868" s="1" t="s">
        <v>92</v>
      </c>
      <c r="D868" s="1" t="s">
        <v>88</v>
      </c>
      <c r="E868" s="1" t="s">
        <v>89</v>
      </c>
      <c r="F868" s="1" t="s">
        <v>90</v>
      </c>
      <c r="G868" s="1" t="n">
        <v>14.3</v>
      </c>
      <c r="H868" s="1" t="n">
        <v>3</v>
      </c>
      <c r="I868" s="1" t="n">
        <v>3</v>
      </c>
      <c r="K868" s="17" t="n">
        <v>229.31</v>
      </c>
      <c r="L868" s="1" t="n">
        <v>5</v>
      </c>
      <c r="M868" s="18" t="n">
        <f aca="false">IF(I868&lt;=H868,1,0)</f>
        <v>1</v>
      </c>
      <c r="N868" s="1" t="n">
        <f aca="false">MAX(I868-H868,0)</f>
        <v>0</v>
      </c>
    </row>
    <row r="869" customFormat="false" ht="15" hidden="false" customHeight="false" outlineLevel="0" collapsed="false">
      <c r="A869" s="1" t="s">
        <v>974</v>
      </c>
      <c r="B869" s="1" t="s">
        <v>606</v>
      </c>
      <c r="C869" s="1" t="s">
        <v>100</v>
      </c>
      <c r="D869" s="1" t="s">
        <v>88</v>
      </c>
      <c r="E869" s="1" t="s">
        <v>97</v>
      </c>
      <c r="F869" s="1" t="s">
        <v>90</v>
      </c>
      <c r="G869" s="1" t="n">
        <v>9.2</v>
      </c>
      <c r="H869" s="1" t="n">
        <v>3</v>
      </c>
      <c r="I869" s="1" t="n">
        <v>3</v>
      </c>
      <c r="K869" s="17" t="n">
        <v>231.86</v>
      </c>
      <c r="L869" s="1" t="n">
        <v>5</v>
      </c>
      <c r="M869" s="18" t="n">
        <f aca="false">IF(I869&lt;=H869,1,0)</f>
        <v>1</v>
      </c>
      <c r="N869" s="1" t="n">
        <f aca="false">MAX(I869-H869,0)</f>
        <v>0</v>
      </c>
    </row>
    <row r="870" customFormat="false" ht="15" hidden="false" customHeight="false" outlineLevel="0" collapsed="false">
      <c r="A870" s="1" t="s">
        <v>975</v>
      </c>
      <c r="B870" s="1" t="s">
        <v>606</v>
      </c>
      <c r="C870" s="1" t="s">
        <v>92</v>
      </c>
      <c r="D870" s="1" t="s">
        <v>96</v>
      </c>
      <c r="E870" s="1" t="s">
        <v>89</v>
      </c>
      <c r="F870" s="1" t="s">
        <v>90</v>
      </c>
      <c r="G870" s="1" t="n">
        <v>18.8</v>
      </c>
      <c r="H870" s="1" t="n">
        <v>5</v>
      </c>
      <c r="I870" s="1" t="n">
        <v>5</v>
      </c>
      <c r="K870" s="17" t="n">
        <v>271.3</v>
      </c>
      <c r="L870" s="1" t="n">
        <v>4</v>
      </c>
      <c r="M870" s="18" t="n">
        <f aca="false">IF(I870&lt;=H870,1,0)</f>
        <v>1</v>
      </c>
      <c r="N870" s="1" t="n">
        <f aca="false">MAX(I870-H870,0)</f>
        <v>0</v>
      </c>
    </row>
    <row r="871" customFormat="false" ht="15" hidden="false" customHeight="false" outlineLevel="0" collapsed="false">
      <c r="A871" s="1" t="s">
        <v>976</v>
      </c>
      <c r="B871" s="1" t="s">
        <v>606</v>
      </c>
      <c r="C871" s="1" t="s">
        <v>92</v>
      </c>
      <c r="D871" s="1" t="s">
        <v>88</v>
      </c>
      <c r="E871" s="1" t="s">
        <v>89</v>
      </c>
      <c r="F871" s="1" t="s">
        <v>90</v>
      </c>
      <c r="G871" s="1" t="n">
        <v>21.5</v>
      </c>
      <c r="H871" s="1" t="n">
        <v>3</v>
      </c>
      <c r="I871" s="1" t="n">
        <v>2</v>
      </c>
      <c r="K871" s="17" t="n">
        <v>242.47</v>
      </c>
      <c r="L871" s="1" t="n">
        <v>5</v>
      </c>
      <c r="M871" s="18" t="n">
        <f aca="false">IF(I871&lt;=H871,1,0)</f>
        <v>1</v>
      </c>
      <c r="N871" s="1" t="n">
        <f aca="false">MAX(I871-H871,0)</f>
        <v>0</v>
      </c>
    </row>
    <row r="872" customFormat="false" ht="15" hidden="false" customHeight="false" outlineLevel="0" collapsed="false">
      <c r="A872" s="1" t="s">
        <v>977</v>
      </c>
      <c r="B872" s="1" t="s">
        <v>606</v>
      </c>
      <c r="C872" s="1" t="s">
        <v>92</v>
      </c>
      <c r="D872" s="1" t="s">
        <v>88</v>
      </c>
      <c r="E872" s="1" t="s">
        <v>103</v>
      </c>
      <c r="F872" s="1" t="s">
        <v>90</v>
      </c>
      <c r="G872" s="1" t="n">
        <v>9.6</v>
      </c>
      <c r="H872" s="1" t="n">
        <v>3</v>
      </c>
      <c r="I872" s="1" t="n">
        <v>3</v>
      </c>
      <c r="K872" s="17" t="n">
        <v>407.52</v>
      </c>
      <c r="L872" s="1" t="n">
        <v>5</v>
      </c>
      <c r="M872" s="18" t="n">
        <f aca="false">IF(I872&lt;=H872,1,0)</f>
        <v>1</v>
      </c>
      <c r="N872" s="1" t="n">
        <f aca="false">MAX(I872-H872,0)</f>
        <v>0</v>
      </c>
    </row>
    <row r="873" customFormat="false" ht="15" hidden="false" customHeight="false" outlineLevel="0" collapsed="false">
      <c r="A873" s="1" t="s">
        <v>978</v>
      </c>
      <c r="B873" s="1" t="s">
        <v>606</v>
      </c>
      <c r="C873" s="1" t="s">
        <v>105</v>
      </c>
      <c r="D873" s="1" t="s">
        <v>93</v>
      </c>
      <c r="E873" s="1" t="s">
        <v>89</v>
      </c>
      <c r="F873" s="1" t="s">
        <v>116</v>
      </c>
      <c r="G873" s="1" t="n">
        <v>0</v>
      </c>
      <c r="H873" s="1" t="n">
        <v>2</v>
      </c>
      <c r="I873" s="1" t="n">
        <v>1</v>
      </c>
      <c r="K873" s="17" t="n">
        <v>331.18</v>
      </c>
      <c r="L873" s="1" t="n">
        <v>4</v>
      </c>
      <c r="M873" s="18" t="n">
        <f aca="false">IF(I873&lt;=H873,1,0)</f>
        <v>1</v>
      </c>
      <c r="N873" s="1" t="n">
        <f aca="false">MAX(I873-H873,0)</f>
        <v>0</v>
      </c>
    </row>
    <row r="874" customFormat="false" ht="15" hidden="false" customHeight="false" outlineLevel="0" collapsed="false">
      <c r="A874" s="1" t="s">
        <v>979</v>
      </c>
      <c r="B874" s="1" t="s">
        <v>606</v>
      </c>
      <c r="C874" s="1" t="s">
        <v>92</v>
      </c>
      <c r="D874" s="1" t="s">
        <v>93</v>
      </c>
      <c r="E874" s="1" t="s">
        <v>89</v>
      </c>
      <c r="F874" s="1" t="s">
        <v>90</v>
      </c>
      <c r="G874" s="1" t="n">
        <v>15.4</v>
      </c>
      <c r="H874" s="1" t="n">
        <v>2</v>
      </c>
      <c r="I874" s="1" t="n">
        <v>2</v>
      </c>
      <c r="K874" s="17" t="n">
        <v>569.04</v>
      </c>
      <c r="L874" s="1" t="n">
        <v>4</v>
      </c>
      <c r="M874" s="18" t="n">
        <f aca="false">IF(I874&lt;=H874,1,0)</f>
        <v>1</v>
      </c>
      <c r="N874" s="1" t="n">
        <f aca="false">MAX(I874-H874,0)</f>
        <v>0</v>
      </c>
    </row>
    <row r="875" customFormat="false" ht="15" hidden="false" customHeight="false" outlineLevel="0" collapsed="false">
      <c r="A875" s="1" t="s">
        <v>980</v>
      </c>
      <c r="B875" s="1" t="s">
        <v>606</v>
      </c>
      <c r="C875" s="1" t="s">
        <v>92</v>
      </c>
      <c r="D875" s="1" t="s">
        <v>88</v>
      </c>
      <c r="E875" s="1" t="s">
        <v>89</v>
      </c>
      <c r="F875" s="1" t="s">
        <v>90</v>
      </c>
      <c r="G875" s="1" t="n">
        <v>16.6</v>
      </c>
      <c r="H875" s="1" t="n">
        <v>3</v>
      </c>
      <c r="I875" s="1" t="n">
        <v>4</v>
      </c>
      <c r="J875" s="1" t="s">
        <v>117</v>
      </c>
      <c r="K875" s="17" t="n">
        <v>549.16</v>
      </c>
      <c r="L875" s="1" t="n">
        <v>3</v>
      </c>
      <c r="M875" s="18" t="n">
        <f aca="false">IF(I875&lt;=H875,1,0)</f>
        <v>0</v>
      </c>
      <c r="N875" s="1" t="n">
        <f aca="false">MAX(I875-H875,0)</f>
        <v>1</v>
      </c>
    </row>
    <row r="876" customFormat="false" ht="15" hidden="false" customHeight="false" outlineLevel="0" collapsed="false">
      <c r="A876" s="1" t="s">
        <v>981</v>
      </c>
      <c r="B876" s="1" t="s">
        <v>606</v>
      </c>
      <c r="C876" s="1" t="s">
        <v>92</v>
      </c>
      <c r="D876" s="1" t="s">
        <v>88</v>
      </c>
      <c r="E876" s="1" t="s">
        <v>97</v>
      </c>
      <c r="F876" s="1" t="s">
        <v>116</v>
      </c>
      <c r="G876" s="1" t="n">
        <v>0</v>
      </c>
      <c r="H876" s="1" t="n">
        <v>3</v>
      </c>
      <c r="I876" s="1" t="n">
        <v>2</v>
      </c>
      <c r="K876" s="17" t="n">
        <v>1172.43</v>
      </c>
      <c r="L876" s="1" t="n">
        <v>4</v>
      </c>
      <c r="M876" s="18" t="n">
        <f aca="false">IF(I876&lt;=H876,1,0)</f>
        <v>1</v>
      </c>
      <c r="N876" s="1" t="n">
        <f aca="false">MAX(I876-H876,0)</f>
        <v>0</v>
      </c>
    </row>
    <row r="877" customFormat="false" ht="15" hidden="false" customHeight="false" outlineLevel="0" collapsed="false">
      <c r="A877" s="1" t="s">
        <v>982</v>
      </c>
      <c r="B877" s="1" t="s">
        <v>606</v>
      </c>
      <c r="C877" s="1" t="s">
        <v>92</v>
      </c>
      <c r="D877" s="1" t="s">
        <v>96</v>
      </c>
      <c r="E877" s="1" t="s">
        <v>101</v>
      </c>
      <c r="F877" s="1" t="s">
        <v>90</v>
      </c>
      <c r="G877" s="1" t="n">
        <v>5.9</v>
      </c>
      <c r="H877" s="1" t="n">
        <v>5</v>
      </c>
      <c r="I877" s="1" t="n">
        <v>5</v>
      </c>
      <c r="K877" s="17" t="n">
        <v>264.16</v>
      </c>
      <c r="L877" s="1" t="n">
        <v>4</v>
      </c>
      <c r="M877" s="18" t="n">
        <f aca="false">IF(I877&lt;=H877,1,0)</f>
        <v>1</v>
      </c>
      <c r="N877" s="1" t="n">
        <f aca="false">MAX(I877-H877,0)</f>
        <v>0</v>
      </c>
    </row>
    <row r="878" customFormat="false" ht="15" hidden="false" customHeight="false" outlineLevel="0" collapsed="false">
      <c r="A878" s="1" t="s">
        <v>983</v>
      </c>
      <c r="B878" s="1" t="s">
        <v>606</v>
      </c>
      <c r="C878" s="1" t="s">
        <v>92</v>
      </c>
      <c r="D878" s="1" t="s">
        <v>88</v>
      </c>
      <c r="E878" s="1" t="s">
        <v>89</v>
      </c>
      <c r="F878" s="1" t="s">
        <v>90</v>
      </c>
      <c r="G878" s="1" t="n">
        <v>17.2</v>
      </c>
      <c r="H878" s="1" t="n">
        <v>3</v>
      </c>
      <c r="I878" s="1" t="n">
        <v>3</v>
      </c>
      <c r="K878" s="17" t="n">
        <v>792.31</v>
      </c>
      <c r="L878" s="1" t="n">
        <v>4</v>
      </c>
      <c r="M878" s="18" t="n">
        <f aca="false">IF(I878&lt;=H878,1,0)</f>
        <v>1</v>
      </c>
      <c r="N878" s="1" t="n">
        <f aca="false">MAX(I878-H878,0)</f>
        <v>0</v>
      </c>
    </row>
    <row r="879" customFormat="false" ht="15" hidden="false" customHeight="false" outlineLevel="0" collapsed="false">
      <c r="A879" s="1" t="s">
        <v>984</v>
      </c>
      <c r="B879" s="1" t="s">
        <v>606</v>
      </c>
      <c r="C879" s="1" t="s">
        <v>105</v>
      </c>
      <c r="D879" s="1" t="s">
        <v>93</v>
      </c>
      <c r="E879" s="1" t="s">
        <v>89</v>
      </c>
      <c r="F879" s="1" t="s">
        <v>90</v>
      </c>
      <c r="G879" s="1" t="n">
        <v>20.9</v>
      </c>
      <c r="H879" s="1" t="n">
        <v>2</v>
      </c>
      <c r="I879" s="1" t="n">
        <v>2</v>
      </c>
      <c r="K879" s="17" t="n">
        <v>491.89</v>
      </c>
      <c r="L879" s="1" t="n">
        <v>4</v>
      </c>
      <c r="M879" s="18" t="n">
        <f aca="false">IF(I879&lt;=H879,1,0)</f>
        <v>1</v>
      </c>
      <c r="N879" s="1" t="n">
        <f aca="false">MAX(I879-H879,0)</f>
        <v>0</v>
      </c>
    </row>
    <row r="880" customFormat="false" ht="15" hidden="false" customHeight="false" outlineLevel="0" collapsed="false">
      <c r="A880" s="1" t="s">
        <v>985</v>
      </c>
      <c r="B880" s="1" t="s">
        <v>606</v>
      </c>
      <c r="C880" s="1" t="s">
        <v>92</v>
      </c>
      <c r="D880" s="1" t="s">
        <v>88</v>
      </c>
      <c r="E880" s="1" t="s">
        <v>89</v>
      </c>
      <c r="F880" s="1" t="s">
        <v>90</v>
      </c>
      <c r="G880" s="1" t="n">
        <v>33.1</v>
      </c>
      <c r="H880" s="1" t="n">
        <v>3</v>
      </c>
      <c r="I880" s="1" t="n">
        <v>3</v>
      </c>
      <c r="K880" s="17" t="n">
        <v>314.93</v>
      </c>
      <c r="L880" s="1" t="n">
        <v>5</v>
      </c>
      <c r="M880" s="18" t="n">
        <f aca="false">IF(I880&lt;=H880,1,0)</f>
        <v>1</v>
      </c>
      <c r="N880" s="1" t="n">
        <f aca="false">MAX(I880-H880,0)</f>
        <v>0</v>
      </c>
    </row>
    <row r="881" customFormat="false" ht="15" hidden="false" customHeight="false" outlineLevel="0" collapsed="false">
      <c r="A881" s="1" t="s">
        <v>986</v>
      </c>
      <c r="B881" s="1" t="s">
        <v>606</v>
      </c>
      <c r="C881" s="1" t="s">
        <v>87</v>
      </c>
      <c r="D881" s="1" t="s">
        <v>88</v>
      </c>
      <c r="E881" s="1" t="s">
        <v>103</v>
      </c>
      <c r="F881" s="1" t="s">
        <v>116</v>
      </c>
      <c r="G881" s="1" t="n">
        <v>0</v>
      </c>
      <c r="H881" s="1" t="n">
        <v>2</v>
      </c>
      <c r="I881" s="1" t="n">
        <v>2</v>
      </c>
      <c r="K881" s="17" t="n">
        <v>455.19</v>
      </c>
      <c r="L881" s="1" t="n">
        <v>5</v>
      </c>
      <c r="M881" s="18" t="n">
        <f aca="false">IF(I881&lt;=H881,1,0)</f>
        <v>1</v>
      </c>
      <c r="N881" s="1" t="n">
        <f aca="false">MAX(I881-H881,0)</f>
        <v>0</v>
      </c>
    </row>
    <row r="882" customFormat="false" ht="15" hidden="false" customHeight="false" outlineLevel="0" collapsed="false">
      <c r="A882" s="1" t="s">
        <v>987</v>
      </c>
      <c r="B882" s="1" t="s">
        <v>606</v>
      </c>
      <c r="C882" s="1" t="s">
        <v>95</v>
      </c>
      <c r="D882" s="1" t="s">
        <v>88</v>
      </c>
      <c r="E882" s="1" t="s">
        <v>89</v>
      </c>
      <c r="F882" s="1" t="s">
        <v>90</v>
      </c>
      <c r="G882" s="1" t="n">
        <v>24.6</v>
      </c>
      <c r="H882" s="1" t="n">
        <v>3</v>
      </c>
      <c r="I882" s="1" t="n">
        <v>6</v>
      </c>
      <c r="J882" s="1" t="s">
        <v>208</v>
      </c>
      <c r="K882" s="17" t="n">
        <v>749.01</v>
      </c>
      <c r="L882" s="1" t="n">
        <v>3</v>
      </c>
      <c r="M882" s="18" t="n">
        <f aca="false">IF(I882&lt;=H882,1,0)</f>
        <v>0</v>
      </c>
      <c r="N882" s="1" t="n">
        <f aca="false">MAX(I882-H882,0)</f>
        <v>3</v>
      </c>
    </row>
    <row r="883" customFormat="false" ht="15" hidden="false" customHeight="false" outlineLevel="0" collapsed="false">
      <c r="A883" s="1" t="s">
        <v>988</v>
      </c>
      <c r="B883" s="1" t="s">
        <v>606</v>
      </c>
      <c r="C883" s="1" t="s">
        <v>92</v>
      </c>
      <c r="D883" s="1" t="s">
        <v>93</v>
      </c>
      <c r="E883" s="1" t="s">
        <v>89</v>
      </c>
      <c r="F883" s="1" t="s">
        <v>90</v>
      </c>
      <c r="G883" s="1" t="n">
        <v>19.3</v>
      </c>
      <c r="H883" s="1" t="n">
        <v>2</v>
      </c>
      <c r="I883" s="1" t="n">
        <v>1</v>
      </c>
      <c r="K883" s="17" t="n">
        <v>937.9</v>
      </c>
      <c r="L883" s="1" t="n">
        <v>5</v>
      </c>
      <c r="M883" s="18" t="n">
        <f aca="false">IF(I883&lt;=H883,1,0)</f>
        <v>1</v>
      </c>
      <c r="N883" s="1" t="n">
        <f aca="false">MAX(I883-H883,0)</f>
        <v>0</v>
      </c>
    </row>
    <row r="884" customFormat="false" ht="15" hidden="false" customHeight="false" outlineLevel="0" collapsed="false">
      <c r="A884" s="1" t="s">
        <v>989</v>
      </c>
      <c r="B884" s="1" t="s">
        <v>606</v>
      </c>
      <c r="C884" s="1" t="s">
        <v>92</v>
      </c>
      <c r="D884" s="1" t="s">
        <v>96</v>
      </c>
      <c r="E884" s="1" t="s">
        <v>89</v>
      </c>
      <c r="F884" s="1" t="s">
        <v>116</v>
      </c>
      <c r="G884" s="1" t="n">
        <v>0</v>
      </c>
      <c r="H884" s="1" t="n">
        <v>4</v>
      </c>
      <c r="I884" s="1" t="n">
        <v>4</v>
      </c>
      <c r="K884" s="17" t="n">
        <v>220.75</v>
      </c>
      <c r="L884" s="1" t="n">
        <v>4</v>
      </c>
      <c r="M884" s="18" t="n">
        <f aca="false">IF(I884&lt;=H884,1,0)</f>
        <v>1</v>
      </c>
      <c r="N884" s="1" t="n">
        <f aca="false">MAX(I884-H884,0)</f>
        <v>0</v>
      </c>
    </row>
    <row r="885" customFormat="false" ht="15" hidden="false" customHeight="false" outlineLevel="0" collapsed="false">
      <c r="A885" s="1" t="s">
        <v>990</v>
      </c>
      <c r="B885" s="1" t="s">
        <v>606</v>
      </c>
      <c r="C885" s="1" t="s">
        <v>100</v>
      </c>
      <c r="D885" s="1" t="s">
        <v>96</v>
      </c>
      <c r="E885" s="1" t="s">
        <v>97</v>
      </c>
      <c r="F885" s="1" t="s">
        <v>90</v>
      </c>
      <c r="G885" s="1" t="n">
        <v>5.6</v>
      </c>
      <c r="H885" s="1" t="n">
        <v>5</v>
      </c>
      <c r="I885" s="1" t="n">
        <v>5</v>
      </c>
      <c r="K885" s="17" t="n">
        <v>462.38</v>
      </c>
      <c r="L885" s="1" t="n">
        <v>4</v>
      </c>
      <c r="M885" s="18" t="n">
        <f aca="false">IF(I885&lt;=H885,1,0)</f>
        <v>1</v>
      </c>
      <c r="N885" s="1" t="n">
        <f aca="false">MAX(I885-H885,0)</f>
        <v>0</v>
      </c>
    </row>
    <row r="886" customFormat="false" ht="15" hidden="false" customHeight="false" outlineLevel="0" collapsed="false">
      <c r="A886" s="1" t="s">
        <v>991</v>
      </c>
      <c r="B886" s="1" t="s">
        <v>606</v>
      </c>
      <c r="C886" s="1" t="s">
        <v>95</v>
      </c>
      <c r="D886" s="1" t="s">
        <v>88</v>
      </c>
      <c r="E886" s="1" t="s">
        <v>89</v>
      </c>
      <c r="F886" s="1" t="s">
        <v>90</v>
      </c>
      <c r="G886" s="1" t="n">
        <v>17.2</v>
      </c>
      <c r="H886" s="1" t="n">
        <v>3</v>
      </c>
      <c r="I886" s="1" t="n">
        <v>3</v>
      </c>
      <c r="K886" s="17" t="n">
        <v>510.02</v>
      </c>
      <c r="L886" s="1" t="n">
        <v>5</v>
      </c>
      <c r="M886" s="18" t="n">
        <f aca="false">IF(I886&lt;=H886,1,0)</f>
        <v>1</v>
      </c>
      <c r="N886" s="1" t="n">
        <f aca="false">MAX(I886-H886,0)</f>
        <v>0</v>
      </c>
    </row>
    <row r="887" customFormat="false" ht="15" hidden="false" customHeight="false" outlineLevel="0" collapsed="false">
      <c r="A887" s="1" t="s">
        <v>992</v>
      </c>
      <c r="B887" s="1" t="s">
        <v>606</v>
      </c>
      <c r="C887" s="1" t="s">
        <v>105</v>
      </c>
      <c r="D887" s="1" t="s">
        <v>93</v>
      </c>
      <c r="E887" s="1" t="s">
        <v>89</v>
      </c>
      <c r="F887" s="1" t="s">
        <v>90</v>
      </c>
      <c r="G887" s="1" t="n">
        <v>11.9</v>
      </c>
      <c r="H887" s="1" t="n">
        <v>2</v>
      </c>
      <c r="I887" s="1" t="n">
        <v>2</v>
      </c>
      <c r="K887" s="17" t="n">
        <v>430.25</v>
      </c>
      <c r="L887" s="1" t="n">
        <v>5</v>
      </c>
      <c r="M887" s="18" t="n">
        <f aca="false">IF(I887&lt;=H887,1,0)</f>
        <v>1</v>
      </c>
      <c r="N887" s="1" t="n">
        <f aca="false">MAX(I887-H887,0)</f>
        <v>0</v>
      </c>
    </row>
    <row r="888" customFormat="false" ht="15" hidden="false" customHeight="false" outlineLevel="0" collapsed="false">
      <c r="A888" s="1" t="s">
        <v>993</v>
      </c>
      <c r="B888" s="1" t="s">
        <v>606</v>
      </c>
      <c r="C888" s="1" t="s">
        <v>105</v>
      </c>
      <c r="D888" s="1" t="s">
        <v>88</v>
      </c>
      <c r="E888" s="1" t="s">
        <v>89</v>
      </c>
      <c r="F888" s="1" t="s">
        <v>90</v>
      </c>
      <c r="G888" s="1" t="n">
        <v>22.9</v>
      </c>
      <c r="H888" s="1" t="n">
        <v>3</v>
      </c>
      <c r="I888" s="1" t="n">
        <v>3</v>
      </c>
      <c r="K888" s="17" t="n">
        <v>314.28</v>
      </c>
      <c r="L888" s="1" t="n">
        <v>4</v>
      </c>
      <c r="M888" s="18" t="n">
        <f aca="false">IF(I888&lt;=H888,1,0)</f>
        <v>1</v>
      </c>
      <c r="N888" s="1" t="n">
        <f aca="false">MAX(I888-H888,0)</f>
        <v>0</v>
      </c>
    </row>
    <row r="889" customFormat="false" ht="15" hidden="false" customHeight="false" outlineLevel="0" collapsed="false">
      <c r="A889" s="1" t="s">
        <v>994</v>
      </c>
      <c r="B889" s="1" t="s">
        <v>606</v>
      </c>
      <c r="C889" s="1" t="s">
        <v>92</v>
      </c>
      <c r="D889" s="1" t="s">
        <v>88</v>
      </c>
      <c r="E889" s="1" t="s">
        <v>97</v>
      </c>
      <c r="F889" s="1" t="s">
        <v>90</v>
      </c>
      <c r="G889" s="1" t="n">
        <v>18.1</v>
      </c>
      <c r="H889" s="1" t="n">
        <v>3</v>
      </c>
      <c r="I889" s="1" t="n">
        <v>3</v>
      </c>
      <c r="K889" s="17" t="n">
        <v>666.17</v>
      </c>
      <c r="L889" s="1" t="n">
        <v>4</v>
      </c>
      <c r="M889" s="18" t="n">
        <f aca="false">IF(I889&lt;=H889,1,0)</f>
        <v>1</v>
      </c>
      <c r="N889" s="1" t="n">
        <f aca="false">MAX(I889-H889,0)</f>
        <v>0</v>
      </c>
    </row>
    <row r="890" customFormat="false" ht="15" hidden="false" customHeight="false" outlineLevel="0" collapsed="false">
      <c r="A890" s="1" t="s">
        <v>995</v>
      </c>
      <c r="B890" s="1" t="s">
        <v>606</v>
      </c>
      <c r="C890" s="1" t="s">
        <v>92</v>
      </c>
      <c r="D890" s="1" t="s">
        <v>88</v>
      </c>
      <c r="E890" s="1" t="s">
        <v>97</v>
      </c>
      <c r="F890" s="1" t="s">
        <v>90</v>
      </c>
      <c r="G890" s="1" t="n">
        <v>9.1</v>
      </c>
      <c r="H890" s="1" t="n">
        <v>3</v>
      </c>
      <c r="I890" s="1" t="n">
        <v>3</v>
      </c>
      <c r="K890" s="17" t="n">
        <v>378.66</v>
      </c>
      <c r="L890" s="1" t="n">
        <v>4</v>
      </c>
      <c r="M890" s="18" t="n">
        <f aca="false">IF(I890&lt;=H890,1,0)</f>
        <v>1</v>
      </c>
      <c r="N890" s="1" t="n">
        <f aca="false">MAX(I890-H890,0)</f>
        <v>0</v>
      </c>
    </row>
    <row r="891" customFormat="false" ht="15" hidden="false" customHeight="false" outlineLevel="0" collapsed="false">
      <c r="A891" s="1" t="s">
        <v>996</v>
      </c>
      <c r="B891" s="1" t="s">
        <v>606</v>
      </c>
      <c r="C891" s="1" t="s">
        <v>100</v>
      </c>
      <c r="D891" s="1" t="s">
        <v>88</v>
      </c>
      <c r="E891" s="1" t="s">
        <v>97</v>
      </c>
      <c r="F891" s="1" t="s">
        <v>116</v>
      </c>
      <c r="G891" s="1" t="n">
        <v>0</v>
      </c>
      <c r="H891" s="1" t="n">
        <v>2</v>
      </c>
      <c r="I891" s="1" t="n">
        <v>2</v>
      </c>
      <c r="K891" s="17" t="n">
        <v>259.29</v>
      </c>
      <c r="L891" s="1" t="n">
        <v>5</v>
      </c>
      <c r="M891" s="18" t="n">
        <f aca="false">IF(I891&lt;=H891,1,0)</f>
        <v>1</v>
      </c>
      <c r="N891" s="1" t="n">
        <f aca="false">MAX(I891-H891,0)</f>
        <v>0</v>
      </c>
    </row>
    <row r="892" customFormat="false" ht="15" hidden="false" customHeight="false" outlineLevel="0" collapsed="false">
      <c r="A892" s="1" t="s">
        <v>997</v>
      </c>
      <c r="B892" s="1" t="s">
        <v>606</v>
      </c>
      <c r="C892" s="1" t="s">
        <v>92</v>
      </c>
      <c r="D892" s="1" t="s">
        <v>88</v>
      </c>
      <c r="E892" s="1" t="s">
        <v>97</v>
      </c>
      <c r="F892" s="1" t="s">
        <v>90</v>
      </c>
      <c r="G892" s="1" t="n">
        <v>8</v>
      </c>
      <c r="H892" s="1" t="n">
        <v>3</v>
      </c>
      <c r="I892" s="1" t="n">
        <v>2</v>
      </c>
      <c r="K892" s="17" t="n">
        <v>324.26</v>
      </c>
      <c r="L892" s="1" t="n">
        <v>4</v>
      </c>
      <c r="M892" s="18" t="n">
        <f aca="false">IF(I892&lt;=H892,1,0)</f>
        <v>1</v>
      </c>
      <c r="N892" s="1" t="n">
        <f aca="false">MAX(I892-H892,0)</f>
        <v>0</v>
      </c>
    </row>
    <row r="893" customFormat="false" ht="15" hidden="false" customHeight="false" outlineLevel="0" collapsed="false">
      <c r="A893" s="1" t="s">
        <v>998</v>
      </c>
      <c r="B893" s="1" t="s">
        <v>606</v>
      </c>
      <c r="C893" s="1" t="s">
        <v>92</v>
      </c>
      <c r="D893" s="1" t="s">
        <v>96</v>
      </c>
      <c r="E893" s="1" t="s">
        <v>97</v>
      </c>
      <c r="F893" s="1" t="s">
        <v>90</v>
      </c>
      <c r="G893" s="1" t="n">
        <v>6.4</v>
      </c>
      <c r="H893" s="1" t="n">
        <v>5</v>
      </c>
      <c r="I893" s="1" t="n">
        <v>5</v>
      </c>
      <c r="K893" s="17" t="n">
        <v>244.15</v>
      </c>
      <c r="L893" s="1" t="n">
        <v>5</v>
      </c>
      <c r="M893" s="18" t="n">
        <f aca="false">IF(I893&lt;=H893,1,0)</f>
        <v>1</v>
      </c>
      <c r="N893" s="1" t="n">
        <f aca="false">MAX(I893-H893,0)</f>
        <v>0</v>
      </c>
    </row>
    <row r="894" customFormat="false" ht="15" hidden="false" customHeight="false" outlineLevel="0" collapsed="false">
      <c r="A894" s="1" t="s">
        <v>999</v>
      </c>
      <c r="B894" s="1" t="s">
        <v>606</v>
      </c>
      <c r="C894" s="1" t="s">
        <v>92</v>
      </c>
      <c r="D894" s="1" t="s">
        <v>93</v>
      </c>
      <c r="E894" s="1" t="s">
        <v>97</v>
      </c>
      <c r="F894" s="1" t="s">
        <v>90</v>
      </c>
      <c r="G894" s="1" t="n">
        <v>7.7</v>
      </c>
      <c r="H894" s="1" t="n">
        <v>2</v>
      </c>
      <c r="I894" s="1" t="n">
        <v>2</v>
      </c>
      <c r="K894" s="17" t="n">
        <v>390.95</v>
      </c>
      <c r="L894" s="1" t="n">
        <v>5</v>
      </c>
      <c r="M894" s="18" t="n">
        <f aca="false">IF(I894&lt;=H894,1,0)</f>
        <v>1</v>
      </c>
      <c r="N894" s="1" t="n">
        <f aca="false">MAX(I894-H894,0)</f>
        <v>0</v>
      </c>
    </row>
    <row r="895" customFormat="false" ht="15" hidden="false" customHeight="false" outlineLevel="0" collapsed="false">
      <c r="A895" s="1" t="s">
        <v>1000</v>
      </c>
      <c r="B895" s="1" t="s">
        <v>606</v>
      </c>
      <c r="C895" s="1" t="s">
        <v>105</v>
      </c>
      <c r="D895" s="1" t="s">
        <v>88</v>
      </c>
      <c r="E895" s="1" t="s">
        <v>89</v>
      </c>
      <c r="F895" s="1" t="s">
        <v>116</v>
      </c>
      <c r="G895" s="1" t="n">
        <v>0</v>
      </c>
      <c r="H895" s="1" t="n">
        <v>2</v>
      </c>
      <c r="I895" s="1" t="n">
        <v>1</v>
      </c>
      <c r="K895" s="17" t="n">
        <v>120.93</v>
      </c>
      <c r="L895" s="1" t="n">
        <v>5</v>
      </c>
      <c r="M895" s="18" t="n">
        <f aca="false">IF(I895&lt;=H895,1,0)</f>
        <v>1</v>
      </c>
      <c r="N895" s="1" t="n">
        <f aca="false">MAX(I895-H895,0)</f>
        <v>0</v>
      </c>
    </row>
    <row r="896" customFormat="false" ht="15" hidden="false" customHeight="false" outlineLevel="0" collapsed="false">
      <c r="A896" s="1" t="s">
        <v>1001</v>
      </c>
      <c r="B896" s="1" t="s">
        <v>606</v>
      </c>
      <c r="C896" s="1" t="s">
        <v>92</v>
      </c>
      <c r="D896" s="1" t="s">
        <v>88</v>
      </c>
      <c r="E896" s="1" t="s">
        <v>97</v>
      </c>
      <c r="F896" s="1" t="s">
        <v>90</v>
      </c>
      <c r="G896" s="1" t="n">
        <v>18.7</v>
      </c>
      <c r="H896" s="1" t="n">
        <v>3</v>
      </c>
      <c r="I896" s="1" t="n">
        <v>5</v>
      </c>
      <c r="J896" s="1" t="s">
        <v>199</v>
      </c>
      <c r="K896" s="17" t="n">
        <v>368.59</v>
      </c>
      <c r="L896" s="1" t="n">
        <v>3</v>
      </c>
      <c r="M896" s="18" t="n">
        <f aca="false">IF(I896&lt;=H896,1,0)</f>
        <v>0</v>
      </c>
      <c r="N896" s="1" t="n">
        <f aca="false">MAX(I896-H896,0)</f>
        <v>2</v>
      </c>
    </row>
    <row r="897" customFormat="false" ht="15" hidden="false" customHeight="false" outlineLevel="0" collapsed="false">
      <c r="A897" s="1" t="s">
        <v>1002</v>
      </c>
      <c r="B897" s="1" t="s">
        <v>606</v>
      </c>
      <c r="C897" s="1" t="s">
        <v>105</v>
      </c>
      <c r="D897" s="1" t="s">
        <v>96</v>
      </c>
      <c r="E897" s="1" t="s">
        <v>89</v>
      </c>
      <c r="F897" s="1" t="s">
        <v>90</v>
      </c>
      <c r="G897" s="1" t="n">
        <v>18.9</v>
      </c>
      <c r="H897" s="1" t="n">
        <v>5</v>
      </c>
      <c r="I897" s="1" t="n">
        <v>5</v>
      </c>
      <c r="K897" s="17" t="n">
        <v>1094.88</v>
      </c>
      <c r="L897" s="1" t="n">
        <v>5</v>
      </c>
      <c r="M897" s="18" t="n">
        <f aca="false">IF(I897&lt;=H897,1,0)</f>
        <v>1</v>
      </c>
      <c r="N897" s="1" t="n">
        <f aca="false">MAX(I897-H897,0)</f>
        <v>0</v>
      </c>
    </row>
    <row r="898" customFormat="false" ht="15" hidden="false" customHeight="false" outlineLevel="0" collapsed="false">
      <c r="A898" s="1" t="s">
        <v>1003</v>
      </c>
      <c r="B898" s="1" t="s">
        <v>606</v>
      </c>
      <c r="C898" s="1" t="s">
        <v>95</v>
      </c>
      <c r="D898" s="1" t="s">
        <v>93</v>
      </c>
      <c r="E898" s="1" t="s">
        <v>89</v>
      </c>
      <c r="F898" s="1" t="s">
        <v>116</v>
      </c>
      <c r="G898" s="1" t="n">
        <v>0</v>
      </c>
      <c r="H898" s="1" t="n">
        <v>1</v>
      </c>
      <c r="I898" s="1" t="n">
        <v>1</v>
      </c>
      <c r="K898" s="17" t="n">
        <v>242</v>
      </c>
      <c r="L898" s="1" t="n">
        <v>4</v>
      </c>
      <c r="M898" s="18" t="n">
        <f aca="false">IF(I898&lt;=H898,1,0)</f>
        <v>1</v>
      </c>
      <c r="N898" s="1" t="n">
        <f aca="false">MAX(I898-H898,0)</f>
        <v>0</v>
      </c>
    </row>
    <row r="899" customFormat="false" ht="15" hidden="false" customHeight="false" outlineLevel="0" collapsed="false">
      <c r="A899" s="1" t="s">
        <v>1004</v>
      </c>
      <c r="B899" s="1" t="s">
        <v>606</v>
      </c>
      <c r="C899" s="1" t="s">
        <v>95</v>
      </c>
      <c r="D899" s="1" t="s">
        <v>88</v>
      </c>
      <c r="E899" s="1" t="s">
        <v>89</v>
      </c>
      <c r="F899" s="1" t="s">
        <v>116</v>
      </c>
      <c r="G899" s="1" t="n">
        <v>0</v>
      </c>
      <c r="H899" s="1" t="n">
        <v>3</v>
      </c>
      <c r="I899" s="1" t="n">
        <v>3</v>
      </c>
      <c r="K899" s="17" t="n">
        <v>407.52</v>
      </c>
      <c r="L899" s="1" t="n">
        <v>5</v>
      </c>
      <c r="M899" s="18" t="n">
        <f aca="false">IF(I899&lt;=H899,1,0)</f>
        <v>1</v>
      </c>
      <c r="N899" s="1" t="n">
        <f aca="false">MAX(I899-H899,0)</f>
        <v>0</v>
      </c>
    </row>
    <row r="900" customFormat="false" ht="15" hidden="false" customHeight="false" outlineLevel="0" collapsed="false">
      <c r="A900" s="1" t="s">
        <v>1005</v>
      </c>
      <c r="B900" s="1" t="s">
        <v>606</v>
      </c>
      <c r="C900" s="1" t="s">
        <v>100</v>
      </c>
      <c r="D900" s="1" t="s">
        <v>88</v>
      </c>
      <c r="E900" s="1" t="s">
        <v>89</v>
      </c>
      <c r="F900" s="1" t="s">
        <v>116</v>
      </c>
      <c r="G900" s="1" t="n">
        <v>0</v>
      </c>
      <c r="H900" s="1" t="n">
        <v>2</v>
      </c>
      <c r="I900" s="1" t="n">
        <v>1</v>
      </c>
      <c r="K900" s="17" t="n">
        <v>162.18</v>
      </c>
      <c r="L900" s="1" t="n">
        <v>4</v>
      </c>
      <c r="M900" s="18" t="n">
        <f aca="false">IF(I900&lt;=H900,1,0)</f>
        <v>1</v>
      </c>
      <c r="N900" s="1" t="n">
        <f aca="false">MAX(I900-H900,0)</f>
        <v>0</v>
      </c>
    </row>
    <row r="901" customFormat="false" ht="15" hidden="false" customHeight="false" outlineLevel="0" collapsed="false">
      <c r="A901" s="1" t="s">
        <v>1006</v>
      </c>
      <c r="B901" s="1" t="s">
        <v>606</v>
      </c>
      <c r="C901" s="1" t="s">
        <v>92</v>
      </c>
      <c r="D901" s="1" t="s">
        <v>88</v>
      </c>
      <c r="E901" s="1" t="s">
        <v>103</v>
      </c>
      <c r="F901" s="1" t="s">
        <v>90</v>
      </c>
      <c r="G901" s="1" t="n">
        <v>14.3</v>
      </c>
      <c r="H901" s="1" t="n">
        <v>3</v>
      </c>
      <c r="I901" s="1" t="n">
        <v>3</v>
      </c>
      <c r="K901" s="17" t="n">
        <v>590.02</v>
      </c>
      <c r="L901" s="1" t="n">
        <v>4</v>
      </c>
      <c r="M901" s="18" t="n">
        <f aca="false">IF(I901&lt;=H901,1,0)</f>
        <v>1</v>
      </c>
      <c r="N901" s="1" t="n">
        <f aca="false">MAX(I901-H901,0)</f>
        <v>0</v>
      </c>
    </row>
    <row r="902" customFormat="false" ht="15" hidden="false" customHeight="false" outlineLevel="0" collapsed="false">
      <c r="A902" s="1" t="s">
        <v>1007</v>
      </c>
      <c r="B902" s="1" t="s">
        <v>606</v>
      </c>
      <c r="C902" s="1" t="s">
        <v>95</v>
      </c>
      <c r="D902" s="1" t="s">
        <v>88</v>
      </c>
      <c r="E902" s="1" t="s">
        <v>97</v>
      </c>
      <c r="F902" s="1" t="s">
        <v>116</v>
      </c>
      <c r="G902" s="1" t="n">
        <v>0</v>
      </c>
      <c r="H902" s="1" t="n">
        <v>2</v>
      </c>
      <c r="I902" s="1" t="n">
        <v>2</v>
      </c>
      <c r="K902" s="17" t="n">
        <v>187.3</v>
      </c>
      <c r="L902" s="1" t="n">
        <v>5</v>
      </c>
      <c r="M902" s="18" t="n">
        <f aca="false">IF(I902&lt;=H902,1,0)</f>
        <v>1</v>
      </c>
      <c r="N902" s="1" t="n">
        <f aca="false">MAX(I902-H902,0)</f>
        <v>0</v>
      </c>
    </row>
    <row r="903" customFormat="false" ht="15" hidden="false" customHeight="false" outlineLevel="0" collapsed="false">
      <c r="A903" s="1" t="s">
        <v>1008</v>
      </c>
      <c r="B903" s="1" t="s">
        <v>606</v>
      </c>
      <c r="C903" s="1" t="s">
        <v>95</v>
      </c>
      <c r="D903" s="1" t="s">
        <v>88</v>
      </c>
      <c r="E903" s="1" t="s">
        <v>89</v>
      </c>
      <c r="F903" s="1" t="s">
        <v>116</v>
      </c>
      <c r="G903" s="1" t="n">
        <v>0</v>
      </c>
      <c r="H903" s="1" t="n">
        <v>3</v>
      </c>
      <c r="I903" s="1" t="n">
        <v>2</v>
      </c>
      <c r="K903" s="17" t="n">
        <v>293.42</v>
      </c>
      <c r="L903" s="1" t="n">
        <v>4</v>
      </c>
      <c r="M903" s="18" t="n">
        <f aca="false">IF(I903&lt;=H903,1,0)</f>
        <v>1</v>
      </c>
      <c r="N903" s="1" t="n">
        <f aca="false">MAX(I903-H903,0)</f>
        <v>0</v>
      </c>
    </row>
    <row r="904" customFormat="false" ht="15" hidden="false" customHeight="false" outlineLevel="0" collapsed="false">
      <c r="A904" s="1" t="s">
        <v>1009</v>
      </c>
      <c r="B904" s="1" t="s">
        <v>606</v>
      </c>
      <c r="C904" s="1" t="s">
        <v>105</v>
      </c>
      <c r="D904" s="1" t="s">
        <v>96</v>
      </c>
      <c r="E904" s="1" t="s">
        <v>103</v>
      </c>
      <c r="F904" s="1" t="s">
        <v>90</v>
      </c>
      <c r="G904" s="1" t="n">
        <v>8.3</v>
      </c>
      <c r="H904" s="1" t="n">
        <v>5</v>
      </c>
      <c r="I904" s="1" t="n">
        <v>4</v>
      </c>
      <c r="K904" s="17" t="n">
        <v>339.88</v>
      </c>
      <c r="L904" s="1" t="n">
        <v>4</v>
      </c>
      <c r="M904" s="18" t="n">
        <f aca="false">IF(I904&lt;=H904,1,0)</f>
        <v>1</v>
      </c>
      <c r="N904" s="1" t="n">
        <f aca="false">MAX(I904-H904,0)</f>
        <v>0</v>
      </c>
    </row>
    <row r="905" customFormat="false" ht="15" hidden="false" customHeight="false" outlineLevel="0" collapsed="false">
      <c r="A905" s="1" t="s">
        <v>1010</v>
      </c>
      <c r="B905" s="1" t="s">
        <v>606</v>
      </c>
      <c r="C905" s="1" t="s">
        <v>100</v>
      </c>
      <c r="D905" s="1" t="s">
        <v>96</v>
      </c>
      <c r="E905" s="1" t="s">
        <v>89</v>
      </c>
      <c r="F905" s="1" t="s">
        <v>116</v>
      </c>
      <c r="G905" s="1" t="n">
        <v>0</v>
      </c>
      <c r="H905" s="1" t="n">
        <v>5</v>
      </c>
      <c r="I905" s="1" t="n">
        <v>7</v>
      </c>
      <c r="J905" s="1" t="s">
        <v>117</v>
      </c>
      <c r="K905" s="17" t="n">
        <v>259.69</v>
      </c>
      <c r="L905" s="1" t="n">
        <v>3</v>
      </c>
      <c r="M905" s="18" t="n">
        <f aca="false">IF(I905&lt;=H905,1,0)</f>
        <v>0</v>
      </c>
      <c r="N905" s="1" t="n">
        <f aca="false">MAX(I905-H905,0)</f>
        <v>2</v>
      </c>
    </row>
    <row r="906" customFormat="false" ht="15" hidden="false" customHeight="false" outlineLevel="0" collapsed="false">
      <c r="A906" s="1" t="s">
        <v>1011</v>
      </c>
      <c r="B906" s="1" t="s">
        <v>606</v>
      </c>
      <c r="C906" s="1" t="s">
        <v>92</v>
      </c>
      <c r="D906" s="1" t="s">
        <v>88</v>
      </c>
      <c r="E906" s="1" t="s">
        <v>97</v>
      </c>
      <c r="F906" s="1" t="s">
        <v>90</v>
      </c>
      <c r="G906" s="1" t="n">
        <v>23.2</v>
      </c>
      <c r="H906" s="1" t="n">
        <v>3</v>
      </c>
      <c r="I906" s="1" t="n">
        <v>3</v>
      </c>
      <c r="K906" s="17" t="n">
        <v>449.21</v>
      </c>
      <c r="L906" s="1" t="n">
        <v>4</v>
      </c>
      <c r="M906" s="18" t="n">
        <f aca="false">IF(I906&lt;=H906,1,0)</f>
        <v>1</v>
      </c>
      <c r="N906" s="1" t="n">
        <f aca="false">MAX(I906-H906,0)</f>
        <v>0</v>
      </c>
    </row>
    <row r="907" customFormat="false" ht="15" hidden="false" customHeight="false" outlineLevel="0" collapsed="false">
      <c r="A907" s="1" t="s">
        <v>1012</v>
      </c>
      <c r="B907" s="1" t="s">
        <v>606</v>
      </c>
      <c r="C907" s="1" t="s">
        <v>105</v>
      </c>
      <c r="D907" s="1" t="s">
        <v>88</v>
      </c>
      <c r="E907" s="1" t="s">
        <v>89</v>
      </c>
      <c r="F907" s="1" t="s">
        <v>90</v>
      </c>
      <c r="G907" s="1" t="n">
        <v>13.7</v>
      </c>
      <c r="H907" s="1" t="n">
        <v>3</v>
      </c>
      <c r="I907" s="1" t="n">
        <v>3</v>
      </c>
      <c r="K907" s="17" t="n">
        <v>196</v>
      </c>
      <c r="L907" s="1" t="n">
        <v>5</v>
      </c>
      <c r="M907" s="18" t="n">
        <f aca="false">IF(I907&lt;=H907,1,0)</f>
        <v>1</v>
      </c>
      <c r="N907" s="1" t="n">
        <f aca="false">MAX(I907-H907,0)</f>
        <v>0</v>
      </c>
    </row>
    <row r="908" customFormat="false" ht="15" hidden="false" customHeight="false" outlineLevel="0" collapsed="false">
      <c r="A908" s="1" t="s">
        <v>1013</v>
      </c>
      <c r="B908" s="1" t="s">
        <v>606</v>
      </c>
      <c r="C908" s="1" t="s">
        <v>92</v>
      </c>
      <c r="D908" s="1" t="s">
        <v>96</v>
      </c>
      <c r="E908" s="1" t="s">
        <v>89</v>
      </c>
      <c r="F908" s="1" t="s">
        <v>90</v>
      </c>
      <c r="G908" s="1" t="n">
        <v>15.9</v>
      </c>
      <c r="H908" s="1" t="n">
        <v>5</v>
      </c>
      <c r="I908" s="1" t="n">
        <v>5</v>
      </c>
      <c r="K908" s="17" t="n">
        <v>787.52</v>
      </c>
      <c r="L908" s="1" t="n">
        <v>4</v>
      </c>
      <c r="M908" s="18" t="n">
        <f aca="false">IF(I908&lt;=H908,1,0)</f>
        <v>1</v>
      </c>
      <c r="N908" s="1" t="n">
        <f aca="false">MAX(I908-H908,0)</f>
        <v>0</v>
      </c>
    </row>
    <row r="909" customFormat="false" ht="15" hidden="false" customHeight="false" outlineLevel="0" collapsed="false">
      <c r="A909" s="1" t="s">
        <v>1014</v>
      </c>
      <c r="B909" s="1" t="s">
        <v>606</v>
      </c>
      <c r="C909" s="1" t="s">
        <v>92</v>
      </c>
      <c r="D909" s="1" t="s">
        <v>93</v>
      </c>
      <c r="E909" s="1" t="s">
        <v>103</v>
      </c>
      <c r="F909" s="1" t="s">
        <v>90</v>
      </c>
      <c r="G909" s="1" t="n">
        <v>8.5</v>
      </c>
      <c r="H909" s="1" t="n">
        <v>2</v>
      </c>
      <c r="I909" s="1" t="n">
        <v>1</v>
      </c>
      <c r="K909" s="17" t="n">
        <v>265.23</v>
      </c>
      <c r="L909" s="1" t="n">
        <v>4</v>
      </c>
      <c r="M909" s="18" t="n">
        <f aca="false">IF(I909&lt;=H909,1,0)</f>
        <v>1</v>
      </c>
      <c r="N909" s="1" t="n">
        <f aca="false">MAX(I909-H909,0)</f>
        <v>0</v>
      </c>
    </row>
    <row r="910" customFormat="false" ht="15" hidden="false" customHeight="false" outlineLevel="0" collapsed="false">
      <c r="A910" s="1" t="s">
        <v>1015</v>
      </c>
      <c r="B910" s="1" t="s">
        <v>606</v>
      </c>
      <c r="C910" s="1" t="s">
        <v>105</v>
      </c>
      <c r="D910" s="1" t="s">
        <v>96</v>
      </c>
      <c r="E910" s="1" t="s">
        <v>89</v>
      </c>
      <c r="F910" s="1" t="s">
        <v>90</v>
      </c>
      <c r="G910" s="1" t="n">
        <v>25.1</v>
      </c>
      <c r="H910" s="1" t="n">
        <v>5</v>
      </c>
      <c r="I910" s="1" t="n">
        <v>4</v>
      </c>
      <c r="K910" s="17" t="n">
        <v>271.07</v>
      </c>
      <c r="L910" s="1" t="n">
        <v>4</v>
      </c>
      <c r="M910" s="18" t="n">
        <f aca="false">IF(I910&lt;=H910,1,0)</f>
        <v>1</v>
      </c>
      <c r="N910" s="1" t="n">
        <f aca="false">MAX(I910-H910,0)</f>
        <v>0</v>
      </c>
    </row>
    <row r="911" customFormat="false" ht="15" hidden="false" customHeight="false" outlineLevel="0" collapsed="false">
      <c r="A911" s="1" t="s">
        <v>1016</v>
      </c>
      <c r="B911" s="1" t="s">
        <v>606</v>
      </c>
      <c r="C911" s="1" t="s">
        <v>95</v>
      </c>
      <c r="D911" s="1" t="s">
        <v>88</v>
      </c>
      <c r="E911" s="1" t="s">
        <v>89</v>
      </c>
      <c r="F911" s="1" t="s">
        <v>90</v>
      </c>
      <c r="G911" s="1" t="n">
        <v>14.9</v>
      </c>
      <c r="H911" s="1" t="n">
        <v>3</v>
      </c>
      <c r="I911" s="1" t="n">
        <v>3</v>
      </c>
      <c r="K911" s="17" t="n">
        <v>737.23</v>
      </c>
      <c r="L911" s="1" t="n">
        <v>5</v>
      </c>
      <c r="M911" s="18" t="n">
        <f aca="false">IF(I911&lt;=H911,1,0)</f>
        <v>1</v>
      </c>
      <c r="N911" s="1" t="n">
        <f aca="false">MAX(I911-H911,0)</f>
        <v>0</v>
      </c>
    </row>
    <row r="912" customFormat="false" ht="15" hidden="false" customHeight="false" outlineLevel="0" collapsed="false">
      <c r="A912" s="1" t="s">
        <v>1017</v>
      </c>
      <c r="B912" s="1" t="s">
        <v>606</v>
      </c>
      <c r="C912" s="1" t="s">
        <v>87</v>
      </c>
      <c r="D912" s="1" t="s">
        <v>88</v>
      </c>
      <c r="E912" s="1" t="s">
        <v>89</v>
      </c>
      <c r="F912" s="1" t="s">
        <v>90</v>
      </c>
      <c r="G912" s="1" t="n">
        <v>20.1</v>
      </c>
      <c r="H912" s="1" t="n">
        <v>3</v>
      </c>
      <c r="I912" s="1" t="n">
        <v>2</v>
      </c>
      <c r="K912" s="17" t="n">
        <v>342.01</v>
      </c>
      <c r="L912" s="1" t="n">
        <v>5</v>
      </c>
      <c r="M912" s="18" t="n">
        <f aca="false">IF(I912&lt;=H912,1,0)</f>
        <v>1</v>
      </c>
      <c r="N912" s="1" t="n">
        <f aca="false">MAX(I912-H912,0)</f>
        <v>0</v>
      </c>
    </row>
    <row r="913" customFormat="false" ht="15" hidden="false" customHeight="false" outlineLevel="0" collapsed="false">
      <c r="A913" s="1" t="s">
        <v>1018</v>
      </c>
      <c r="B913" s="1" t="s">
        <v>606</v>
      </c>
      <c r="C913" s="1" t="s">
        <v>95</v>
      </c>
      <c r="D913" s="1" t="s">
        <v>93</v>
      </c>
      <c r="E913" s="1" t="s">
        <v>89</v>
      </c>
      <c r="F913" s="1" t="s">
        <v>90</v>
      </c>
      <c r="G913" s="1" t="n">
        <v>15.6</v>
      </c>
      <c r="H913" s="1" t="n">
        <v>2</v>
      </c>
      <c r="I913" s="1" t="n">
        <v>5</v>
      </c>
      <c r="J913" s="1" t="s">
        <v>199</v>
      </c>
      <c r="K913" s="17" t="n">
        <v>421.09</v>
      </c>
      <c r="L913" s="1" t="n">
        <v>3</v>
      </c>
      <c r="M913" s="18" t="n">
        <f aca="false">IF(I913&lt;=H913,1,0)</f>
        <v>0</v>
      </c>
      <c r="N913" s="1" t="n">
        <f aca="false">MAX(I913-H913,0)</f>
        <v>3</v>
      </c>
    </row>
    <row r="914" customFormat="false" ht="15" hidden="false" customHeight="false" outlineLevel="0" collapsed="false">
      <c r="A914" s="1" t="s">
        <v>1019</v>
      </c>
      <c r="B914" s="1" t="s">
        <v>606</v>
      </c>
      <c r="C914" s="1" t="s">
        <v>105</v>
      </c>
      <c r="D914" s="1" t="s">
        <v>88</v>
      </c>
      <c r="E914" s="1" t="s">
        <v>89</v>
      </c>
      <c r="F914" s="1" t="s">
        <v>90</v>
      </c>
      <c r="G914" s="1" t="n">
        <v>18.2</v>
      </c>
      <c r="H914" s="1" t="n">
        <v>3</v>
      </c>
      <c r="I914" s="1" t="n">
        <v>3</v>
      </c>
      <c r="K914" s="17" t="n">
        <v>317.9</v>
      </c>
      <c r="L914" s="1" t="n">
        <v>4</v>
      </c>
      <c r="M914" s="18" t="n">
        <f aca="false">IF(I914&lt;=H914,1,0)</f>
        <v>1</v>
      </c>
      <c r="N914" s="1" t="n">
        <f aca="false">MAX(I914-H914,0)</f>
        <v>0</v>
      </c>
    </row>
    <row r="915" customFormat="false" ht="15" hidden="false" customHeight="false" outlineLevel="0" collapsed="false">
      <c r="A915" s="1" t="s">
        <v>1020</v>
      </c>
      <c r="B915" s="1" t="s">
        <v>606</v>
      </c>
      <c r="C915" s="1" t="s">
        <v>105</v>
      </c>
      <c r="D915" s="1" t="s">
        <v>93</v>
      </c>
      <c r="E915" s="1" t="s">
        <v>103</v>
      </c>
      <c r="F915" s="1" t="s">
        <v>90</v>
      </c>
      <c r="G915" s="1" t="n">
        <v>6.8</v>
      </c>
      <c r="H915" s="1" t="n">
        <v>2</v>
      </c>
      <c r="I915" s="1" t="n">
        <v>2</v>
      </c>
      <c r="K915" s="17" t="n">
        <v>527.65</v>
      </c>
      <c r="L915" s="1" t="n">
        <v>4</v>
      </c>
      <c r="M915" s="18" t="n">
        <f aca="false">IF(I915&lt;=H915,1,0)</f>
        <v>1</v>
      </c>
      <c r="N915" s="1" t="n">
        <f aca="false">MAX(I915-H915,0)</f>
        <v>0</v>
      </c>
    </row>
    <row r="916" customFormat="false" ht="15" hidden="false" customHeight="false" outlineLevel="0" collapsed="false">
      <c r="A916" s="1" t="s">
        <v>1021</v>
      </c>
      <c r="B916" s="1" t="s">
        <v>606</v>
      </c>
      <c r="C916" s="1" t="s">
        <v>92</v>
      </c>
      <c r="D916" s="1" t="s">
        <v>88</v>
      </c>
      <c r="E916" s="1" t="s">
        <v>97</v>
      </c>
      <c r="F916" s="1" t="s">
        <v>90</v>
      </c>
      <c r="G916" s="1" t="n">
        <v>9.7</v>
      </c>
      <c r="H916" s="1" t="n">
        <v>3</v>
      </c>
      <c r="I916" s="1" t="n">
        <v>3</v>
      </c>
      <c r="K916" s="17" t="n">
        <v>395.54</v>
      </c>
      <c r="L916" s="1" t="n">
        <v>5</v>
      </c>
      <c r="M916" s="18" t="n">
        <f aca="false">IF(I916&lt;=H916,1,0)</f>
        <v>1</v>
      </c>
      <c r="N916" s="1" t="n">
        <f aca="false">MAX(I916-H916,0)</f>
        <v>0</v>
      </c>
    </row>
    <row r="917" customFormat="false" ht="15" hidden="false" customHeight="false" outlineLevel="0" collapsed="false">
      <c r="A917" s="1" t="s">
        <v>1022</v>
      </c>
      <c r="B917" s="1" t="s">
        <v>606</v>
      </c>
      <c r="C917" s="1" t="s">
        <v>87</v>
      </c>
      <c r="D917" s="1" t="s">
        <v>88</v>
      </c>
      <c r="E917" s="1" t="s">
        <v>97</v>
      </c>
      <c r="F917" s="1" t="s">
        <v>90</v>
      </c>
      <c r="G917" s="1" t="n">
        <v>6.1</v>
      </c>
      <c r="H917" s="1" t="n">
        <v>3</v>
      </c>
      <c r="I917" s="1" t="n">
        <v>3</v>
      </c>
      <c r="K917" s="17" t="n">
        <v>503.46</v>
      </c>
      <c r="L917" s="1" t="n">
        <v>4</v>
      </c>
      <c r="M917" s="18" t="n">
        <f aca="false">IF(I917&lt;=H917,1,0)</f>
        <v>1</v>
      </c>
      <c r="N917" s="1" t="n">
        <f aca="false">MAX(I917-H917,0)</f>
        <v>0</v>
      </c>
    </row>
    <row r="918" customFormat="false" ht="15" hidden="false" customHeight="false" outlineLevel="0" collapsed="false">
      <c r="A918" s="1" t="s">
        <v>1023</v>
      </c>
      <c r="B918" s="1" t="s">
        <v>606</v>
      </c>
      <c r="C918" s="1" t="s">
        <v>92</v>
      </c>
      <c r="D918" s="1" t="s">
        <v>88</v>
      </c>
      <c r="E918" s="1" t="s">
        <v>101</v>
      </c>
      <c r="F918" s="1" t="s">
        <v>90</v>
      </c>
      <c r="G918" s="1" t="n">
        <v>7.9</v>
      </c>
      <c r="H918" s="1" t="n">
        <v>3</v>
      </c>
      <c r="I918" s="1" t="n">
        <v>2</v>
      </c>
      <c r="K918" s="17" t="n">
        <v>339.3</v>
      </c>
      <c r="L918" s="1" t="n">
        <v>4</v>
      </c>
      <c r="M918" s="18" t="n">
        <f aca="false">IF(I918&lt;=H918,1,0)</f>
        <v>1</v>
      </c>
      <c r="N918" s="1" t="n">
        <f aca="false">MAX(I918-H918,0)</f>
        <v>0</v>
      </c>
    </row>
    <row r="919" customFormat="false" ht="15" hidden="false" customHeight="false" outlineLevel="0" collapsed="false">
      <c r="A919" s="1" t="s">
        <v>1024</v>
      </c>
      <c r="B919" s="1" t="s">
        <v>606</v>
      </c>
      <c r="C919" s="1" t="s">
        <v>92</v>
      </c>
      <c r="D919" s="1" t="s">
        <v>96</v>
      </c>
      <c r="E919" s="1" t="s">
        <v>103</v>
      </c>
      <c r="F919" s="1" t="s">
        <v>116</v>
      </c>
      <c r="G919" s="1" t="n">
        <v>0</v>
      </c>
      <c r="H919" s="1" t="n">
        <v>5</v>
      </c>
      <c r="I919" s="1" t="n">
        <v>5</v>
      </c>
      <c r="K919" s="17" t="n">
        <v>377.84</v>
      </c>
      <c r="L919" s="1" t="n">
        <v>5</v>
      </c>
      <c r="M919" s="18" t="n">
        <f aca="false">IF(I919&lt;=H919,1,0)</f>
        <v>1</v>
      </c>
      <c r="N919" s="1" t="n">
        <f aca="false">MAX(I919-H919,0)</f>
        <v>0</v>
      </c>
    </row>
    <row r="920" customFormat="false" ht="15" hidden="false" customHeight="false" outlineLevel="0" collapsed="false">
      <c r="A920" s="1" t="s">
        <v>1025</v>
      </c>
      <c r="B920" s="1" t="s">
        <v>606</v>
      </c>
      <c r="C920" s="1" t="s">
        <v>95</v>
      </c>
      <c r="D920" s="1" t="s">
        <v>96</v>
      </c>
      <c r="E920" s="1" t="s">
        <v>89</v>
      </c>
      <c r="F920" s="1" t="s">
        <v>90</v>
      </c>
      <c r="G920" s="1" t="n">
        <v>18.2</v>
      </c>
      <c r="H920" s="1" t="n">
        <v>5</v>
      </c>
      <c r="I920" s="1" t="n">
        <v>4</v>
      </c>
      <c r="K920" s="17" t="n">
        <v>323.93</v>
      </c>
      <c r="L920" s="1" t="n">
        <v>4</v>
      </c>
      <c r="M920" s="18" t="n">
        <f aca="false">IF(I920&lt;=H920,1,0)</f>
        <v>1</v>
      </c>
      <c r="N920" s="1" t="n">
        <f aca="false">MAX(I920-H920,0)</f>
        <v>0</v>
      </c>
    </row>
    <row r="921" customFormat="false" ht="15" hidden="false" customHeight="false" outlineLevel="0" collapsed="false">
      <c r="A921" s="1" t="s">
        <v>1026</v>
      </c>
      <c r="B921" s="1" t="s">
        <v>606</v>
      </c>
      <c r="C921" s="1" t="s">
        <v>100</v>
      </c>
      <c r="D921" s="1" t="s">
        <v>110</v>
      </c>
      <c r="E921" s="1" t="s">
        <v>97</v>
      </c>
      <c r="F921" s="1" t="s">
        <v>90</v>
      </c>
      <c r="G921" s="1" t="n">
        <v>15.9</v>
      </c>
      <c r="H921" s="1" t="n">
        <v>2</v>
      </c>
      <c r="I921" s="1" t="n">
        <v>3</v>
      </c>
      <c r="J921" s="1" t="s">
        <v>199</v>
      </c>
      <c r="K921" s="17" t="n">
        <v>687.98</v>
      </c>
      <c r="L921" s="1" t="n">
        <v>2</v>
      </c>
      <c r="M921" s="18" t="n">
        <f aca="false">IF(I921&lt;=H921,1,0)</f>
        <v>0</v>
      </c>
      <c r="N921" s="1" t="n">
        <f aca="false">MAX(I921-H921,0)</f>
        <v>1</v>
      </c>
    </row>
    <row r="922" customFormat="false" ht="15" hidden="false" customHeight="false" outlineLevel="0" collapsed="false">
      <c r="A922" s="1" t="s">
        <v>1027</v>
      </c>
      <c r="B922" s="1" t="s">
        <v>606</v>
      </c>
      <c r="C922" s="1" t="s">
        <v>92</v>
      </c>
      <c r="D922" s="1" t="s">
        <v>93</v>
      </c>
      <c r="E922" s="1" t="s">
        <v>89</v>
      </c>
      <c r="F922" s="1" t="s">
        <v>90</v>
      </c>
      <c r="G922" s="1" t="n">
        <v>11.4</v>
      </c>
      <c r="H922" s="1" t="n">
        <v>2</v>
      </c>
      <c r="I922" s="1" t="n">
        <v>2</v>
      </c>
      <c r="K922" s="17" t="n">
        <v>533.31</v>
      </c>
      <c r="L922" s="1" t="n">
        <v>5</v>
      </c>
      <c r="M922" s="18" t="n">
        <f aca="false">IF(I922&lt;=H922,1,0)</f>
        <v>1</v>
      </c>
      <c r="N922" s="1" t="n">
        <f aca="false">MAX(I922-H922,0)</f>
        <v>0</v>
      </c>
    </row>
    <row r="923" customFormat="false" ht="15" hidden="false" customHeight="false" outlineLevel="0" collapsed="false">
      <c r="A923" s="1" t="s">
        <v>1028</v>
      </c>
      <c r="B923" s="1" t="s">
        <v>606</v>
      </c>
      <c r="C923" s="1" t="s">
        <v>92</v>
      </c>
      <c r="D923" s="1" t="s">
        <v>88</v>
      </c>
      <c r="E923" s="1" t="s">
        <v>103</v>
      </c>
      <c r="F923" s="1" t="s">
        <v>90</v>
      </c>
      <c r="G923" s="1" t="n">
        <v>11.9</v>
      </c>
      <c r="H923" s="1" t="n">
        <v>3</v>
      </c>
      <c r="I923" s="1" t="n">
        <v>3</v>
      </c>
      <c r="K923" s="17" t="n">
        <v>991.8</v>
      </c>
      <c r="L923" s="1" t="n">
        <v>4</v>
      </c>
      <c r="M923" s="18" t="n">
        <f aca="false">IF(I923&lt;=H923,1,0)</f>
        <v>1</v>
      </c>
      <c r="N923" s="1" t="n">
        <f aca="false">MAX(I923-H923,0)</f>
        <v>0</v>
      </c>
    </row>
    <row r="924" customFormat="false" ht="15" hidden="false" customHeight="false" outlineLevel="0" collapsed="false">
      <c r="A924" s="1" t="s">
        <v>1029</v>
      </c>
      <c r="B924" s="1" t="s">
        <v>606</v>
      </c>
      <c r="C924" s="1" t="s">
        <v>92</v>
      </c>
      <c r="D924" s="1" t="s">
        <v>88</v>
      </c>
      <c r="E924" s="1" t="s">
        <v>101</v>
      </c>
      <c r="F924" s="1" t="s">
        <v>90</v>
      </c>
      <c r="G924" s="1" t="n">
        <v>11.4</v>
      </c>
      <c r="H924" s="1" t="n">
        <v>3</v>
      </c>
      <c r="I924" s="1" t="n">
        <v>3</v>
      </c>
      <c r="K924" s="17" t="n">
        <v>316.53</v>
      </c>
      <c r="L924" s="1" t="n">
        <v>4</v>
      </c>
      <c r="M924" s="18" t="n">
        <f aca="false">IF(I924&lt;=H924,1,0)</f>
        <v>1</v>
      </c>
      <c r="N924" s="1" t="n">
        <f aca="false">MAX(I924-H924,0)</f>
        <v>0</v>
      </c>
    </row>
    <row r="925" customFormat="false" ht="15" hidden="false" customHeight="false" outlineLevel="0" collapsed="false">
      <c r="A925" s="1" t="s">
        <v>1030</v>
      </c>
      <c r="B925" s="1" t="s">
        <v>606</v>
      </c>
      <c r="C925" s="1" t="s">
        <v>92</v>
      </c>
      <c r="D925" s="1" t="s">
        <v>88</v>
      </c>
      <c r="E925" s="1" t="s">
        <v>89</v>
      </c>
      <c r="F925" s="1" t="s">
        <v>90</v>
      </c>
      <c r="G925" s="1" t="n">
        <v>22.1</v>
      </c>
      <c r="H925" s="1" t="n">
        <v>3</v>
      </c>
      <c r="I925" s="1" t="n">
        <v>2</v>
      </c>
      <c r="K925" s="17" t="n">
        <v>468.19</v>
      </c>
      <c r="L925" s="1" t="n">
        <v>4</v>
      </c>
      <c r="M925" s="18" t="n">
        <f aca="false">IF(I925&lt;=H925,1,0)</f>
        <v>1</v>
      </c>
      <c r="N925" s="1" t="n">
        <f aca="false">MAX(I925-H925,0)</f>
        <v>0</v>
      </c>
    </row>
    <row r="926" customFormat="false" ht="15" hidden="false" customHeight="false" outlineLevel="0" collapsed="false">
      <c r="A926" s="1" t="s">
        <v>1031</v>
      </c>
      <c r="B926" s="1" t="s">
        <v>606</v>
      </c>
      <c r="C926" s="1" t="s">
        <v>95</v>
      </c>
      <c r="D926" s="1" t="s">
        <v>88</v>
      </c>
      <c r="E926" s="1" t="s">
        <v>89</v>
      </c>
      <c r="F926" s="1" t="s">
        <v>90</v>
      </c>
      <c r="G926" s="1" t="n">
        <v>18.2</v>
      </c>
      <c r="H926" s="1" t="n">
        <v>3</v>
      </c>
      <c r="I926" s="1" t="n">
        <v>3</v>
      </c>
      <c r="K926" s="17" t="n">
        <v>280.06</v>
      </c>
      <c r="L926" s="1" t="n">
        <v>4</v>
      </c>
      <c r="M926" s="18" t="n">
        <f aca="false">IF(I926&lt;=H926,1,0)</f>
        <v>1</v>
      </c>
      <c r="N926" s="1" t="n">
        <f aca="false">MAX(I926-H926,0)</f>
        <v>0</v>
      </c>
    </row>
    <row r="927" customFormat="false" ht="15" hidden="false" customHeight="false" outlineLevel="0" collapsed="false">
      <c r="A927" s="1" t="s">
        <v>1032</v>
      </c>
      <c r="B927" s="1" t="s">
        <v>606</v>
      </c>
      <c r="C927" s="1" t="s">
        <v>100</v>
      </c>
      <c r="D927" s="1" t="s">
        <v>110</v>
      </c>
      <c r="E927" s="1" t="s">
        <v>89</v>
      </c>
      <c r="F927" s="1" t="s">
        <v>90</v>
      </c>
      <c r="G927" s="1" t="n">
        <v>11.2</v>
      </c>
      <c r="H927" s="1" t="n">
        <v>2</v>
      </c>
      <c r="I927" s="1" t="n">
        <v>1</v>
      </c>
      <c r="K927" s="17" t="n">
        <v>831.83</v>
      </c>
      <c r="L927" s="1" t="n">
        <v>5</v>
      </c>
      <c r="M927" s="18" t="n">
        <f aca="false">IF(I927&lt;=H927,1,0)</f>
        <v>1</v>
      </c>
      <c r="N927" s="1" t="n">
        <f aca="false">MAX(I927-H927,0)</f>
        <v>0</v>
      </c>
    </row>
    <row r="928" customFormat="false" ht="15" hidden="false" customHeight="false" outlineLevel="0" collapsed="false">
      <c r="A928" s="1" t="s">
        <v>1033</v>
      </c>
      <c r="B928" s="1" t="s">
        <v>606</v>
      </c>
      <c r="C928" s="1" t="s">
        <v>105</v>
      </c>
      <c r="D928" s="1" t="s">
        <v>96</v>
      </c>
      <c r="E928" s="1" t="s">
        <v>97</v>
      </c>
      <c r="F928" s="1" t="s">
        <v>116</v>
      </c>
      <c r="G928" s="1" t="n">
        <v>0</v>
      </c>
      <c r="H928" s="1" t="n">
        <v>5</v>
      </c>
      <c r="I928" s="1" t="n">
        <v>5</v>
      </c>
      <c r="K928" s="17" t="n">
        <v>267.59</v>
      </c>
      <c r="L928" s="1" t="n">
        <v>4</v>
      </c>
      <c r="M928" s="18" t="n">
        <f aca="false">IF(I928&lt;=H928,1,0)</f>
        <v>1</v>
      </c>
      <c r="N928" s="1" t="n">
        <f aca="false">MAX(I928-H928,0)</f>
        <v>0</v>
      </c>
    </row>
    <row r="929" customFormat="false" ht="15" hidden="false" customHeight="false" outlineLevel="0" collapsed="false">
      <c r="A929" s="1" t="s">
        <v>1034</v>
      </c>
      <c r="B929" s="1" t="s">
        <v>606</v>
      </c>
      <c r="C929" s="1" t="s">
        <v>92</v>
      </c>
      <c r="D929" s="1" t="s">
        <v>96</v>
      </c>
      <c r="E929" s="1" t="s">
        <v>89</v>
      </c>
      <c r="F929" s="1" t="s">
        <v>90</v>
      </c>
      <c r="G929" s="1" t="n">
        <v>16.7</v>
      </c>
      <c r="H929" s="1" t="n">
        <v>5</v>
      </c>
      <c r="I929" s="1" t="n">
        <v>4</v>
      </c>
      <c r="K929" s="17" t="n">
        <v>373.11</v>
      </c>
      <c r="L929" s="1" t="n">
        <v>5</v>
      </c>
      <c r="M929" s="18" t="n">
        <f aca="false">IF(I929&lt;=H929,1,0)</f>
        <v>1</v>
      </c>
      <c r="N929" s="1" t="n">
        <f aca="false">MAX(I929-H929,0)</f>
        <v>0</v>
      </c>
    </row>
    <row r="930" customFormat="false" ht="15" hidden="false" customHeight="false" outlineLevel="0" collapsed="false">
      <c r="A930" s="1" t="s">
        <v>1035</v>
      </c>
      <c r="B930" s="1" t="s">
        <v>606</v>
      </c>
      <c r="C930" s="1" t="s">
        <v>105</v>
      </c>
      <c r="D930" s="1" t="s">
        <v>96</v>
      </c>
      <c r="E930" s="1" t="s">
        <v>101</v>
      </c>
      <c r="F930" s="1" t="s">
        <v>116</v>
      </c>
      <c r="G930" s="1" t="n">
        <v>0</v>
      </c>
      <c r="H930" s="1" t="n">
        <v>4</v>
      </c>
      <c r="I930" s="1" t="n">
        <v>3</v>
      </c>
      <c r="K930" s="17" t="n">
        <v>435.06</v>
      </c>
      <c r="L930" s="1" t="n">
        <v>4</v>
      </c>
      <c r="M930" s="18" t="n">
        <f aca="false">IF(I930&lt;=H930,1,0)</f>
        <v>1</v>
      </c>
      <c r="N930" s="1" t="n">
        <f aca="false">MAX(I930-H930,0)</f>
        <v>0</v>
      </c>
    </row>
    <row r="931" customFormat="false" ht="15" hidden="false" customHeight="false" outlineLevel="0" collapsed="false">
      <c r="A931" s="1" t="s">
        <v>1036</v>
      </c>
      <c r="B931" s="1" t="s">
        <v>606</v>
      </c>
      <c r="C931" s="1" t="s">
        <v>105</v>
      </c>
      <c r="D931" s="1" t="s">
        <v>93</v>
      </c>
      <c r="E931" s="1" t="s">
        <v>97</v>
      </c>
      <c r="F931" s="1" t="s">
        <v>90</v>
      </c>
      <c r="G931" s="1" t="n">
        <v>10.8</v>
      </c>
      <c r="H931" s="1" t="n">
        <v>2</v>
      </c>
      <c r="I931" s="1" t="n">
        <v>2</v>
      </c>
      <c r="K931" s="17" t="n">
        <v>472.7</v>
      </c>
      <c r="L931" s="1" t="n">
        <v>5</v>
      </c>
      <c r="M931" s="18" t="n">
        <f aca="false">IF(I931&lt;=H931,1,0)</f>
        <v>1</v>
      </c>
      <c r="N931" s="1" t="n">
        <f aca="false">MAX(I931-H931,0)</f>
        <v>0</v>
      </c>
    </row>
    <row r="932" customFormat="false" ht="15" hidden="false" customHeight="false" outlineLevel="0" collapsed="false">
      <c r="A932" s="1" t="s">
        <v>1037</v>
      </c>
      <c r="B932" s="1" t="s">
        <v>606</v>
      </c>
      <c r="C932" s="1" t="s">
        <v>145</v>
      </c>
      <c r="D932" s="1" t="s">
        <v>88</v>
      </c>
      <c r="E932" s="1" t="s">
        <v>97</v>
      </c>
      <c r="F932" s="1" t="s">
        <v>90</v>
      </c>
      <c r="G932" s="1" t="n">
        <v>8.4</v>
      </c>
      <c r="H932" s="1" t="n">
        <v>3</v>
      </c>
      <c r="I932" s="1" t="n">
        <v>3</v>
      </c>
      <c r="K932" s="17" t="n">
        <v>260.24</v>
      </c>
      <c r="L932" s="1" t="n">
        <v>5</v>
      </c>
      <c r="M932" s="18" t="n">
        <f aca="false">IF(I932&lt;=H932,1,0)</f>
        <v>1</v>
      </c>
      <c r="N932" s="1" t="n">
        <f aca="false">MAX(I932-H932,0)</f>
        <v>0</v>
      </c>
    </row>
    <row r="933" customFormat="false" ht="15" hidden="false" customHeight="false" outlineLevel="0" collapsed="false">
      <c r="A933" s="1" t="s">
        <v>1038</v>
      </c>
      <c r="B933" s="1" t="s">
        <v>606</v>
      </c>
      <c r="C933" s="1" t="s">
        <v>92</v>
      </c>
      <c r="D933" s="1" t="s">
        <v>88</v>
      </c>
      <c r="E933" s="1" t="s">
        <v>89</v>
      </c>
      <c r="F933" s="1" t="s">
        <v>90</v>
      </c>
      <c r="G933" s="1" t="n">
        <v>17.6</v>
      </c>
      <c r="H933" s="1" t="n">
        <v>3</v>
      </c>
      <c r="I933" s="1" t="n">
        <v>4</v>
      </c>
      <c r="J933" s="1" t="s">
        <v>125</v>
      </c>
      <c r="K933" s="17" t="n">
        <v>1212.66</v>
      </c>
      <c r="L933" s="1" t="n">
        <v>3</v>
      </c>
      <c r="M933" s="18" t="n">
        <f aca="false">IF(I933&lt;=H933,1,0)</f>
        <v>0</v>
      </c>
      <c r="N933" s="1" t="n">
        <f aca="false">MAX(I933-H933,0)</f>
        <v>1</v>
      </c>
    </row>
    <row r="934" customFormat="false" ht="15" hidden="false" customHeight="false" outlineLevel="0" collapsed="false">
      <c r="A934" s="1" t="s">
        <v>1039</v>
      </c>
      <c r="B934" s="1" t="s">
        <v>606</v>
      </c>
      <c r="C934" s="1" t="s">
        <v>92</v>
      </c>
      <c r="D934" s="1" t="s">
        <v>88</v>
      </c>
      <c r="E934" s="1" t="s">
        <v>89</v>
      </c>
      <c r="F934" s="1" t="s">
        <v>90</v>
      </c>
      <c r="G934" s="1" t="n">
        <v>12.9</v>
      </c>
      <c r="H934" s="1" t="n">
        <v>3</v>
      </c>
      <c r="I934" s="1" t="n">
        <v>5</v>
      </c>
      <c r="J934" s="1" t="s">
        <v>199</v>
      </c>
      <c r="K934" s="17" t="n">
        <v>311.91</v>
      </c>
      <c r="L934" s="1" t="n">
        <v>3</v>
      </c>
      <c r="M934" s="18" t="n">
        <f aca="false">IF(I934&lt;=H934,1,0)</f>
        <v>0</v>
      </c>
      <c r="N934" s="1" t="n">
        <f aca="false">MAX(I934-H934,0)</f>
        <v>2</v>
      </c>
    </row>
    <row r="935" customFormat="false" ht="15" hidden="false" customHeight="false" outlineLevel="0" collapsed="false">
      <c r="A935" s="1" t="s">
        <v>1040</v>
      </c>
      <c r="B935" s="1" t="s">
        <v>606</v>
      </c>
      <c r="C935" s="1" t="s">
        <v>92</v>
      </c>
      <c r="D935" s="1" t="s">
        <v>88</v>
      </c>
      <c r="E935" s="1" t="s">
        <v>89</v>
      </c>
      <c r="F935" s="1" t="s">
        <v>116</v>
      </c>
      <c r="G935" s="1" t="n">
        <v>0</v>
      </c>
      <c r="H935" s="1" t="n">
        <v>2</v>
      </c>
      <c r="I935" s="1" t="n">
        <v>2</v>
      </c>
      <c r="K935" s="17" t="n">
        <v>421.69</v>
      </c>
      <c r="L935" s="1" t="n">
        <v>5</v>
      </c>
      <c r="M935" s="18" t="n">
        <f aca="false">IF(I935&lt;=H935,1,0)</f>
        <v>1</v>
      </c>
      <c r="N935" s="1" t="n">
        <f aca="false">MAX(I935-H935,0)</f>
        <v>0</v>
      </c>
    </row>
    <row r="936" customFormat="false" ht="15" hidden="false" customHeight="false" outlineLevel="0" collapsed="false">
      <c r="A936" s="1" t="s">
        <v>1041</v>
      </c>
      <c r="B936" s="1" t="s">
        <v>606</v>
      </c>
      <c r="C936" s="1" t="s">
        <v>92</v>
      </c>
      <c r="D936" s="1" t="s">
        <v>96</v>
      </c>
      <c r="E936" s="1" t="s">
        <v>89</v>
      </c>
      <c r="F936" s="1" t="s">
        <v>90</v>
      </c>
      <c r="G936" s="1" t="n">
        <v>15.9</v>
      </c>
      <c r="H936" s="1" t="n">
        <v>5</v>
      </c>
      <c r="I936" s="1" t="n">
        <v>5</v>
      </c>
      <c r="K936" s="17" t="n">
        <v>239.18</v>
      </c>
      <c r="L936" s="1" t="n">
        <v>5</v>
      </c>
      <c r="M936" s="18" t="n">
        <f aca="false">IF(I936&lt;=H936,1,0)</f>
        <v>1</v>
      </c>
      <c r="N936" s="1" t="n">
        <f aca="false">MAX(I936-H936,0)</f>
        <v>0</v>
      </c>
    </row>
    <row r="937" customFormat="false" ht="15" hidden="false" customHeight="false" outlineLevel="0" collapsed="false">
      <c r="A937" s="1" t="s">
        <v>1042</v>
      </c>
      <c r="B937" s="1" t="s">
        <v>606</v>
      </c>
      <c r="C937" s="1" t="s">
        <v>87</v>
      </c>
      <c r="D937" s="1" t="s">
        <v>88</v>
      </c>
      <c r="E937" s="1" t="s">
        <v>103</v>
      </c>
      <c r="F937" s="1" t="s">
        <v>90</v>
      </c>
      <c r="G937" s="1" t="n">
        <v>16</v>
      </c>
      <c r="H937" s="1" t="n">
        <v>3</v>
      </c>
      <c r="I937" s="1" t="n">
        <v>3</v>
      </c>
      <c r="K937" s="17" t="n">
        <v>199.09</v>
      </c>
      <c r="L937" s="1" t="n">
        <v>4</v>
      </c>
      <c r="M937" s="18" t="n">
        <f aca="false">IF(I937&lt;=H937,1,0)</f>
        <v>1</v>
      </c>
      <c r="N937" s="1" t="n">
        <f aca="false">MAX(I937-H937,0)</f>
        <v>0</v>
      </c>
    </row>
    <row r="938" customFormat="false" ht="15" hidden="false" customHeight="false" outlineLevel="0" collapsed="false">
      <c r="A938" s="1" t="s">
        <v>1043</v>
      </c>
      <c r="B938" s="1" t="s">
        <v>606</v>
      </c>
      <c r="C938" s="1" t="s">
        <v>92</v>
      </c>
      <c r="D938" s="1" t="s">
        <v>88</v>
      </c>
      <c r="E938" s="1" t="s">
        <v>89</v>
      </c>
      <c r="F938" s="1" t="s">
        <v>90</v>
      </c>
      <c r="G938" s="1" t="n">
        <v>14.1</v>
      </c>
      <c r="H938" s="1" t="n">
        <v>3</v>
      </c>
      <c r="I938" s="1" t="n">
        <v>3</v>
      </c>
      <c r="K938" s="17" t="n">
        <v>740.7</v>
      </c>
      <c r="L938" s="1" t="n">
        <v>5</v>
      </c>
      <c r="M938" s="18" t="n">
        <f aca="false">IF(I938&lt;=H938,1,0)</f>
        <v>1</v>
      </c>
      <c r="N938" s="1" t="n">
        <f aca="false">MAX(I938-H938,0)</f>
        <v>0</v>
      </c>
    </row>
    <row r="939" customFormat="false" ht="15" hidden="false" customHeight="false" outlineLevel="0" collapsed="false">
      <c r="A939" s="1" t="s">
        <v>1044</v>
      </c>
      <c r="B939" s="1" t="s">
        <v>606</v>
      </c>
      <c r="C939" s="1" t="s">
        <v>92</v>
      </c>
      <c r="D939" s="1" t="s">
        <v>96</v>
      </c>
      <c r="E939" s="1" t="s">
        <v>89</v>
      </c>
      <c r="F939" s="1" t="s">
        <v>116</v>
      </c>
      <c r="G939" s="1" t="n">
        <v>0</v>
      </c>
      <c r="H939" s="1" t="n">
        <v>5</v>
      </c>
      <c r="I939" s="1" t="n">
        <v>5</v>
      </c>
      <c r="K939" s="17" t="n">
        <v>306.88</v>
      </c>
      <c r="L939" s="1" t="n">
        <v>4</v>
      </c>
      <c r="M939" s="18" t="n">
        <f aca="false">IF(I939&lt;=H939,1,0)</f>
        <v>1</v>
      </c>
      <c r="N939" s="1" t="n">
        <f aca="false">MAX(I939-H939,0)</f>
        <v>0</v>
      </c>
    </row>
    <row r="940" customFormat="false" ht="15" hidden="false" customHeight="false" outlineLevel="0" collapsed="false">
      <c r="A940" s="1" t="s">
        <v>1045</v>
      </c>
      <c r="B940" s="1" t="s">
        <v>606</v>
      </c>
      <c r="C940" s="1" t="s">
        <v>92</v>
      </c>
      <c r="D940" s="1" t="s">
        <v>96</v>
      </c>
      <c r="E940" s="1" t="s">
        <v>89</v>
      </c>
      <c r="F940" s="1" t="s">
        <v>90</v>
      </c>
      <c r="G940" s="1" t="n">
        <v>17.9</v>
      </c>
      <c r="H940" s="1" t="n">
        <v>5</v>
      </c>
      <c r="I940" s="1" t="n">
        <v>4</v>
      </c>
      <c r="K940" s="17" t="n">
        <v>232.63</v>
      </c>
      <c r="L940" s="1" t="n">
        <v>4</v>
      </c>
      <c r="M940" s="18" t="n">
        <f aca="false">IF(I940&lt;=H940,1,0)</f>
        <v>1</v>
      </c>
      <c r="N940" s="1" t="n">
        <f aca="false">MAX(I940-H940,0)</f>
        <v>0</v>
      </c>
    </row>
    <row r="941" customFormat="false" ht="15" hidden="false" customHeight="false" outlineLevel="0" collapsed="false">
      <c r="A941" s="1" t="s">
        <v>1046</v>
      </c>
      <c r="B941" s="1" t="s">
        <v>606</v>
      </c>
      <c r="C941" s="1" t="s">
        <v>92</v>
      </c>
      <c r="D941" s="1" t="s">
        <v>88</v>
      </c>
      <c r="E941" s="1" t="s">
        <v>97</v>
      </c>
      <c r="F941" s="1" t="s">
        <v>90</v>
      </c>
      <c r="G941" s="1" t="n">
        <v>9.4</v>
      </c>
      <c r="H941" s="1" t="n">
        <v>3</v>
      </c>
      <c r="I941" s="1" t="n">
        <v>3</v>
      </c>
      <c r="K941" s="17" t="n">
        <v>328.84</v>
      </c>
      <c r="L941" s="1" t="n">
        <v>5</v>
      </c>
      <c r="M941" s="18" t="n">
        <f aca="false">IF(I941&lt;=H941,1,0)</f>
        <v>1</v>
      </c>
      <c r="N941" s="1" t="n">
        <f aca="false">MAX(I941-H941,0)</f>
        <v>0</v>
      </c>
    </row>
    <row r="942" customFormat="false" ht="15" hidden="false" customHeight="false" outlineLevel="0" collapsed="false">
      <c r="A942" s="1" t="s">
        <v>1047</v>
      </c>
      <c r="B942" s="1" t="s">
        <v>606</v>
      </c>
      <c r="C942" s="1" t="s">
        <v>87</v>
      </c>
      <c r="D942" s="1" t="s">
        <v>93</v>
      </c>
      <c r="E942" s="1" t="s">
        <v>89</v>
      </c>
      <c r="F942" s="1" t="s">
        <v>90</v>
      </c>
      <c r="G942" s="1" t="n">
        <v>18.1</v>
      </c>
      <c r="H942" s="1" t="n">
        <v>2</v>
      </c>
      <c r="I942" s="1" t="n">
        <v>3</v>
      </c>
      <c r="J942" s="1" t="s">
        <v>459</v>
      </c>
      <c r="K942" s="17" t="n">
        <v>213.5</v>
      </c>
      <c r="L942" s="1" t="n">
        <v>4</v>
      </c>
      <c r="M942" s="18" t="n">
        <f aca="false">IF(I942&lt;=H942,1,0)</f>
        <v>0</v>
      </c>
      <c r="N942" s="1" t="n">
        <f aca="false">MAX(I942-H942,0)</f>
        <v>1</v>
      </c>
    </row>
    <row r="943" customFormat="false" ht="15" hidden="false" customHeight="false" outlineLevel="0" collapsed="false">
      <c r="A943" s="1" t="s">
        <v>1048</v>
      </c>
      <c r="B943" s="1" t="s">
        <v>606</v>
      </c>
      <c r="C943" s="1" t="s">
        <v>92</v>
      </c>
      <c r="D943" s="1" t="s">
        <v>110</v>
      </c>
      <c r="E943" s="1" t="s">
        <v>97</v>
      </c>
      <c r="F943" s="1" t="s">
        <v>116</v>
      </c>
      <c r="G943" s="1" t="n">
        <v>0</v>
      </c>
      <c r="H943" s="1" t="n">
        <v>2</v>
      </c>
      <c r="I943" s="1" t="n">
        <v>2</v>
      </c>
      <c r="K943" s="17" t="n">
        <v>1026.84</v>
      </c>
      <c r="L943" s="1" t="n">
        <v>5</v>
      </c>
      <c r="M943" s="18" t="n">
        <f aca="false">IF(I943&lt;=H943,1,0)</f>
        <v>1</v>
      </c>
      <c r="N943" s="1" t="n">
        <f aca="false">MAX(I943-H943,0)</f>
        <v>0</v>
      </c>
    </row>
    <row r="944" customFormat="false" ht="15" hidden="false" customHeight="false" outlineLevel="0" collapsed="false">
      <c r="A944" s="1" t="s">
        <v>1049</v>
      </c>
      <c r="B944" s="1" t="s">
        <v>606</v>
      </c>
      <c r="C944" s="1" t="s">
        <v>92</v>
      </c>
      <c r="D944" s="1" t="s">
        <v>88</v>
      </c>
      <c r="E944" s="1" t="s">
        <v>97</v>
      </c>
      <c r="F944" s="1" t="s">
        <v>90</v>
      </c>
      <c r="G944" s="1" t="n">
        <v>14.8</v>
      </c>
      <c r="H944" s="1" t="n">
        <v>3</v>
      </c>
      <c r="I944" s="1" t="n">
        <v>2</v>
      </c>
      <c r="K944" s="17" t="n">
        <v>363.33</v>
      </c>
      <c r="L944" s="1" t="n">
        <v>4</v>
      </c>
      <c r="M944" s="18" t="n">
        <f aca="false">IF(I944&lt;=H944,1,0)</f>
        <v>1</v>
      </c>
      <c r="N944" s="1" t="n">
        <f aca="false">MAX(I944-H944,0)</f>
        <v>0</v>
      </c>
    </row>
    <row r="945" customFormat="false" ht="15" hidden="false" customHeight="false" outlineLevel="0" collapsed="false">
      <c r="A945" s="1" t="s">
        <v>1050</v>
      </c>
      <c r="B945" s="1" t="s">
        <v>606</v>
      </c>
      <c r="C945" s="1" t="s">
        <v>92</v>
      </c>
      <c r="D945" s="1" t="s">
        <v>88</v>
      </c>
      <c r="E945" s="1" t="s">
        <v>97</v>
      </c>
      <c r="F945" s="1" t="s">
        <v>90</v>
      </c>
      <c r="G945" s="1" t="n">
        <v>12.5</v>
      </c>
      <c r="H945" s="1" t="n">
        <v>3</v>
      </c>
      <c r="I945" s="1" t="n">
        <v>2</v>
      </c>
      <c r="K945" s="17" t="n">
        <v>517.1</v>
      </c>
      <c r="L945" s="1" t="n">
        <v>5</v>
      </c>
      <c r="M945" s="18" t="n">
        <f aca="false">IF(I945&lt;=H945,1,0)</f>
        <v>1</v>
      </c>
      <c r="N945" s="1" t="n">
        <f aca="false">MAX(I945-H945,0)</f>
        <v>0</v>
      </c>
    </row>
    <row r="946" customFormat="false" ht="15" hidden="false" customHeight="false" outlineLevel="0" collapsed="false">
      <c r="A946" s="1" t="s">
        <v>1051</v>
      </c>
      <c r="B946" s="1" t="s">
        <v>606</v>
      </c>
      <c r="C946" s="1" t="s">
        <v>92</v>
      </c>
      <c r="D946" s="1" t="s">
        <v>96</v>
      </c>
      <c r="E946" s="1" t="s">
        <v>89</v>
      </c>
      <c r="F946" s="1" t="s">
        <v>90</v>
      </c>
      <c r="G946" s="1" t="n">
        <v>17.7</v>
      </c>
      <c r="H946" s="1" t="n">
        <v>5</v>
      </c>
      <c r="I946" s="1" t="n">
        <v>8</v>
      </c>
      <c r="J946" s="1" t="s">
        <v>117</v>
      </c>
      <c r="K946" s="17" t="n">
        <v>575.54</v>
      </c>
      <c r="L946" s="1" t="n">
        <v>3</v>
      </c>
      <c r="M946" s="18" t="n">
        <f aca="false">IF(I946&lt;=H946,1,0)</f>
        <v>0</v>
      </c>
      <c r="N946" s="1" t="n">
        <f aca="false">MAX(I946-H946,0)</f>
        <v>3</v>
      </c>
    </row>
    <row r="947" customFormat="false" ht="15" hidden="false" customHeight="false" outlineLevel="0" collapsed="false">
      <c r="A947" s="1" t="s">
        <v>1052</v>
      </c>
      <c r="B947" s="1" t="s">
        <v>606</v>
      </c>
      <c r="C947" s="1" t="s">
        <v>105</v>
      </c>
      <c r="D947" s="1" t="s">
        <v>88</v>
      </c>
      <c r="E947" s="1" t="s">
        <v>89</v>
      </c>
      <c r="F947" s="1" t="s">
        <v>90</v>
      </c>
      <c r="G947" s="1" t="n">
        <v>14.7</v>
      </c>
      <c r="H947" s="1" t="n">
        <v>3</v>
      </c>
      <c r="I947" s="1" t="n">
        <v>3</v>
      </c>
      <c r="K947" s="17" t="n">
        <v>854.48</v>
      </c>
      <c r="L947" s="1" t="n">
        <v>5</v>
      </c>
      <c r="M947" s="18" t="n">
        <f aca="false">IF(I947&lt;=H947,1,0)</f>
        <v>1</v>
      </c>
      <c r="N947" s="1" t="n">
        <f aca="false">MAX(I947-H947,0)</f>
        <v>0</v>
      </c>
    </row>
    <row r="948" customFormat="false" ht="15" hidden="false" customHeight="false" outlineLevel="0" collapsed="false">
      <c r="A948" s="1" t="s">
        <v>1053</v>
      </c>
      <c r="B948" s="1" t="s">
        <v>606</v>
      </c>
      <c r="C948" s="1" t="s">
        <v>92</v>
      </c>
      <c r="D948" s="1" t="s">
        <v>88</v>
      </c>
      <c r="E948" s="1" t="s">
        <v>89</v>
      </c>
      <c r="F948" s="1" t="s">
        <v>116</v>
      </c>
      <c r="G948" s="1" t="n">
        <v>0</v>
      </c>
      <c r="H948" s="1" t="n">
        <v>2</v>
      </c>
      <c r="I948" s="1" t="n">
        <v>2</v>
      </c>
      <c r="K948" s="17" t="n">
        <v>313.76</v>
      </c>
      <c r="L948" s="1" t="n">
        <v>5</v>
      </c>
      <c r="M948" s="18" t="n">
        <f aca="false">IF(I948&lt;=H948,1,0)</f>
        <v>1</v>
      </c>
      <c r="N948" s="1" t="n">
        <f aca="false">MAX(I948-H948,0)</f>
        <v>0</v>
      </c>
    </row>
    <row r="949" customFormat="false" ht="15" hidden="false" customHeight="false" outlineLevel="0" collapsed="false">
      <c r="A949" s="1" t="s">
        <v>1054</v>
      </c>
      <c r="B949" s="1" t="s">
        <v>606</v>
      </c>
      <c r="C949" s="1" t="s">
        <v>92</v>
      </c>
      <c r="D949" s="1" t="s">
        <v>93</v>
      </c>
      <c r="E949" s="1" t="s">
        <v>97</v>
      </c>
      <c r="F949" s="1" t="s">
        <v>116</v>
      </c>
      <c r="G949" s="1" t="n">
        <v>0</v>
      </c>
      <c r="H949" s="1" t="n">
        <v>2</v>
      </c>
      <c r="I949" s="1" t="n">
        <v>2</v>
      </c>
      <c r="K949" s="17" t="n">
        <v>345.77</v>
      </c>
      <c r="L949" s="1" t="n">
        <v>5</v>
      </c>
      <c r="M949" s="18" t="n">
        <f aca="false">IF(I949&lt;=H949,1,0)</f>
        <v>1</v>
      </c>
      <c r="N949" s="1" t="n">
        <f aca="false">MAX(I949-H949,0)</f>
        <v>0</v>
      </c>
    </row>
    <row r="950" customFormat="false" ht="15" hidden="false" customHeight="false" outlineLevel="0" collapsed="false">
      <c r="A950" s="1" t="s">
        <v>1055</v>
      </c>
      <c r="B950" s="1" t="s">
        <v>606</v>
      </c>
      <c r="C950" s="1" t="s">
        <v>105</v>
      </c>
      <c r="D950" s="1" t="s">
        <v>88</v>
      </c>
      <c r="E950" s="1" t="s">
        <v>97</v>
      </c>
      <c r="F950" s="1" t="s">
        <v>90</v>
      </c>
      <c r="G950" s="1" t="n">
        <v>13.3</v>
      </c>
      <c r="H950" s="1" t="n">
        <v>3</v>
      </c>
      <c r="I950" s="1" t="n">
        <v>5</v>
      </c>
      <c r="J950" s="1" t="s">
        <v>117</v>
      </c>
      <c r="K950" s="17" t="n">
        <v>355.7</v>
      </c>
      <c r="L950" s="1" t="n">
        <v>3</v>
      </c>
      <c r="M950" s="18" t="n">
        <f aca="false">IF(I950&lt;=H950,1,0)</f>
        <v>0</v>
      </c>
      <c r="N950" s="1" t="n">
        <f aca="false">MAX(I950-H950,0)</f>
        <v>2</v>
      </c>
    </row>
    <row r="951" customFormat="false" ht="15" hidden="false" customHeight="false" outlineLevel="0" collapsed="false">
      <c r="A951" s="1" t="s">
        <v>1056</v>
      </c>
      <c r="B951" s="1" t="s">
        <v>606</v>
      </c>
      <c r="C951" s="1" t="s">
        <v>95</v>
      </c>
      <c r="D951" s="1" t="s">
        <v>96</v>
      </c>
      <c r="E951" s="1" t="s">
        <v>97</v>
      </c>
      <c r="F951" s="1" t="s">
        <v>90</v>
      </c>
      <c r="G951" s="1" t="n">
        <v>10.7</v>
      </c>
      <c r="H951" s="1" t="n">
        <v>5</v>
      </c>
      <c r="I951" s="1" t="n">
        <v>5</v>
      </c>
      <c r="K951" s="17" t="n">
        <v>915.21</v>
      </c>
      <c r="L951" s="1" t="n">
        <v>4</v>
      </c>
      <c r="M951" s="18" t="n">
        <f aca="false">IF(I951&lt;=H951,1,0)</f>
        <v>1</v>
      </c>
      <c r="N951" s="1" t="n">
        <f aca="false">MAX(I951-H951,0)</f>
        <v>0</v>
      </c>
    </row>
    <row r="952" customFormat="false" ht="15" hidden="false" customHeight="false" outlineLevel="0" collapsed="false">
      <c r="A952" s="1" t="s">
        <v>1057</v>
      </c>
      <c r="B952" s="1" t="s">
        <v>606</v>
      </c>
      <c r="C952" s="1" t="s">
        <v>105</v>
      </c>
      <c r="D952" s="1" t="s">
        <v>110</v>
      </c>
      <c r="E952" s="1" t="s">
        <v>89</v>
      </c>
      <c r="F952" s="1" t="s">
        <v>90</v>
      </c>
      <c r="G952" s="1" t="n">
        <v>19.4</v>
      </c>
      <c r="H952" s="1" t="n">
        <v>2</v>
      </c>
      <c r="I952" s="1" t="n">
        <v>2</v>
      </c>
      <c r="K952" s="17" t="n">
        <v>829.98</v>
      </c>
      <c r="L952" s="1" t="n">
        <v>5</v>
      </c>
      <c r="M952" s="18" t="n">
        <f aca="false">IF(I952&lt;=H952,1,0)</f>
        <v>1</v>
      </c>
      <c r="N952" s="1" t="n">
        <f aca="false">MAX(I952-H952,0)</f>
        <v>0</v>
      </c>
    </row>
    <row r="953" customFormat="false" ht="15" hidden="false" customHeight="false" outlineLevel="0" collapsed="false">
      <c r="A953" s="1" t="s">
        <v>1058</v>
      </c>
      <c r="B953" s="1" t="s">
        <v>606</v>
      </c>
      <c r="C953" s="1" t="s">
        <v>105</v>
      </c>
      <c r="D953" s="1" t="s">
        <v>88</v>
      </c>
      <c r="E953" s="1" t="s">
        <v>103</v>
      </c>
      <c r="F953" s="1" t="s">
        <v>90</v>
      </c>
      <c r="G953" s="1" t="n">
        <v>10.5</v>
      </c>
      <c r="H953" s="1" t="n">
        <v>3</v>
      </c>
      <c r="I953" s="1" t="n">
        <v>3</v>
      </c>
      <c r="K953" s="17" t="n">
        <v>342.68</v>
      </c>
      <c r="L953" s="1" t="n">
        <v>4</v>
      </c>
      <c r="M953" s="18" t="n">
        <f aca="false">IF(I953&lt;=H953,1,0)</f>
        <v>1</v>
      </c>
      <c r="N953" s="1" t="n">
        <f aca="false">MAX(I953-H953,0)</f>
        <v>0</v>
      </c>
    </row>
    <row r="954" customFormat="false" ht="15" hidden="false" customHeight="false" outlineLevel="0" collapsed="false">
      <c r="A954" s="1" t="s">
        <v>1059</v>
      </c>
      <c r="B954" s="1" t="s">
        <v>606</v>
      </c>
      <c r="C954" s="1" t="s">
        <v>105</v>
      </c>
      <c r="D954" s="1" t="s">
        <v>88</v>
      </c>
      <c r="E954" s="1" t="s">
        <v>101</v>
      </c>
      <c r="F954" s="1" t="s">
        <v>90</v>
      </c>
      <c r="G954" s="1" t="n">
        <v>15.8</v>
      </c>
      <c r="H954" s="1" t="n">
        <v>3</v>
      </c>
      <c r="I954" s="1" t="n">
        <v>2</v>
      </c>
      <c r="K954" s="17" t="n">
        <v>522.83</v>
      </c>
      <c r="L954" s="1" t="n">
        <v>4</v>
      </c>
      <c r="M954" s="18" t="n">
        <f aca="false">IF(I954&lt;=H954,1,0)</f>
        <v>1</v>
      </c>
      <c r="N954" s="1" t="n">
        <f aca="false">MAX(I954-H954,0)</f>
        <v>0</v>
      </c>
    </row>
    <row r="955" customFormat="false" ht="15" hidden="false" customHeight="false" outlineLevel="0" collapsed="false">
      <c r="A955" s="1" t="s">
        <v>1060</v>
      </c>
      <c r="B955" s="1" t="s">
        <v>606</v>
      </c>
      <c r="C955" s="1" t="s">
        <v>95</v>
      </c>
      <c r="D955" s="1" t="s">
        <v>110</v>
      </c>
      <c r="E955" s="1" t="s">
        <v>97</v>
      </c>
      <c r="F955" s="1" t="s">
        <v>90</v>
      </c>
      <c r="G955" s="1" t="n">
        <v>14.4</v>
      </c>
      <c r="H955" s="1" t="n">
        <v>2</v>
      </c>
      <c r="I955" s="1" t="n">
        <v>2</v>
      </c>
      <c r="K955" s="17" t="n">
        <v>704.26</v>
      </c>
      <c r="L955" s="1" t="n">
        <v>5</v>
      </c>
      <c r="M955" s="18" t="n">
        <f aca="false">IF(I955&lt;=H955,1,0)</f>
        <v>1</v>
      </c>
      <c r="N955" s="1" t="n">
        <f aca="false">MAX(I955-H955,0)</f>
        <v>0</v>
      </c>
    </row>
    <row r="956" customFormat="false" ht="15" hidden="false" customHeight="false" outlineLevel="0" collapsed="false">
      <c r="A956" s="1" t="s">
        <v>1061</v>
      </c>
      <c r="B956" s="1" t="s">
        <v>606</v>
      </c>
      <c r="C956" s="1" t="s">
        <v>92</v>
      </c>
      <c r="D956" s="1" t="s">
        <v>110</v>
      </c>
      <c r="E956" s="1" t="s">
        <v>101</v>
      </c>
      <c r="F956" s="1" t="s">
        <v>90</v>
      </c>
      <c r="G956" s="1" t="n">
        <v>9.3</v>
      </c>
      <c r="H956" s="1" t="n">
        <v>2</v>
      </c>
      <c r="I956" s="1" t="n">
        <v>2</v>
      </c>
      <c r="K956" s="17" t="n">
        <v>894.05</v>
      </c>
      <c r="L956" s="1" t="n">
        <v>4</v>
      </c>
      <c r="M956" s="18" t="n">
        <f aca="false">IF(I956&lt;=H956,1,0)</f>
        <v>1</v>
      </c>
      <c r="N956" s="1" t="n">
        <f aca="false">MAX(I956-H956,0)</f>
        <v>0</v>
      </c>
    </row>
    <row r="957" customFormat="false" ht="15" hidden="false" customHeight="false" outlineLevel="0" collapsed="false">
      <c r="A957" s="1" t="s">
        <v>1062</v>
      </c>
      <c r="B957" s="1" t="s">
        <v>606</v>
      </c>
      <c r="C957" s="1" t="s">
        <v>92</v>
      </c>
      <c r="D957" s="1" t="s">
        <v>88</v>
      </c>
      <c r="E957" s="1" t="s">
        <v>97</v>
      </c>
      <c r="F957" s="1" t="s">
        <v>90</v>
      </c>
      <c r="G957" s="1" t="n">
        <v>14</v>
      </c>
      <c r="H957" s="1" t="n">
        <v>3</v>
      </c>
      <c r="I957" s="1" t="n">
        <v>3</v>
      </c>
      <c r="K957" s="17" t="n">
        <v>1192.31</v>
      </c>
      <c r="L957" s="1" t="n">
        <v>5</v>
      </c>
      <c r="M957" s="18" t="n">
        <f aca="false">IF(I957&lt;=H957,1,0)</f>
        <v>1</v>
      </c>
      <c r="N957" s="1" t="n">
        <f aca="false">MAX(I957-H957,0)</f>
        <v>0</v>
      </c>
    </row>
    <row r="958" customFormat="false" ht="15" hidden="false" customHeight="false" outlineLevel="0" collapsed="false">
      <c r="A958" s="1" t="s">
        <v>1063</v>
      </c>
      <c r="B958" s="1" t="s">
        <v>606</v>
      </c>
      <c r="C958" s="1" t="s">
        <v>92</v>
      </c>
      <c r="D958" s="1" t="s">
        <v>96</v>
      </c>
      <c r="E958" s="1" t="s">
        <v>103</v>
      </c>
      <c r="F958" s="1" t="s">
        <v>90</v>
      </c>
      <c r="G958" s="1" t="n">
        <v>7.1</v>
      </c>
      <c r="H958" s="1" t="n">
        <v>5</v>
      </c>
      <c r="I958" s="1" t="n">
        <v>4</v>
      </c>
      <c r="K958" s="17" t="n">
        <v>265.56</v>
      </c>
      <c r="L958" s="1" t="n">
        <v>4</v>
      </c>
      <c r="M958" s="18" t="n">
        <f aca="false">IF(I958&lt;=H958,1,0)</f>
        <v>1</v>
      </c>
      <c r="N958" s="1" t="n">
        <f aca="false">MAX(I958-H958,0)</f>
        <v>0</v>
      </c>
    </row>
    <row r="959" customFormat="false" ht="15" hidden="false" customHeight="false" outlineLevel="0" collapsed="false">
      <c r="A959" s="1" t="s">
        <v>1064</v>
      </c>
      <c r="B959" s="1" t="s">
        <v>606</v>
      </c>
      <c r="C959" s="1" t="s">
        <v>92</v>
      </c>
      <c r="D959" s="1" t="s">
        <v>93</v>
      </c>
      <c r="E959" s="1" t="s">
        <v>89</v>
      </c>
      <c r="F959" s="1" t="s">
        <v>90</v>
      </c>
      <c r="G959" s="1" t="n">
        <v>19.2</v>
      </c>
      <c r="H959" s="1" t="n">
        <v>2</v>
      </c>
      <c r="I959" s="1" t="n">
        <v>1</v>
      </c>
      <c r="K959" s="17" t="n">
        <v>290.03</v>
      </c>
      <c r="L959" s="1" t="n">
        <v>5</v>
      </c>
      <c r="M959" s="18" t="n">
        <f aca="false">IF(I959&lt;=H959,1,0)</f>
        <v>1</v>
      </c>
      <c r="N959" s="1" t="n">
        <f aca="false">MAX(I959-H959,0)</f>
        <v>0</v>
      </c>
    </row>
    <row r="960" customFormat="false" ht="15" hidden="false" customHeight="false" outlineLevel="0" collapsed="false">
      <c r="A960" s="1" t="s">
        <v>1065</v>
      </c>
      <c r="B960" s="1" t="s">
        <v>1066</v>
      </c>
      <c r="C960" s="1" t="s">
        <v>92</v>
      </c>
      <c r="D960" s="1" t="s">
        <v>96</v>
      </c>
      <c r="E960" s="1" t="s">
        <v>97</v>
      </c>
      <c r="F960" s="1" t="s">
        <v>90</v>
      </c>
      <c r="G960" s="1" t="n">
        <v>5.5</v>
      </c>
      <c r="H960" s="1" t="n">
        <v>5</v>
      </c>
      <c r="I960" s="1" t="n">
        <v>5</v>
      </c>
      <c r="K960" s="17" t="n">
        <v>578.04</v>
      </c>
      <c r="L960" s="1" t="n">
        <v>4</v>
      </c>
      <c r="M960" s="18" t="n">
        <f aca="false">IF(I960&lt;=H960,1,0)</f>
        <v>1</v>
      </c>
      <c r="N960" s="1" t="n">
        <f aca="false">MAX(I960-H960,0)</f>
        <v>0</v>
      </c>
    </row>
    <row r="961" customFormat="false" ht="15" hidden="false" customHeight="false" outlineLevel="0" collapsed="false">
      <c r="A961" s="1" t="s">
        <v>1067</v>
      </c>
      <c r="B961" s="1" t="s">
        <v>1066</v>
      </c>
      <c r="C961" s="1" t="s">
        <v>92</v>
      </c>
      <c r="D961" s="1" t="s">
        <v>88</v>
      </c>
      <c r="E961" s="1" t="s">
        <v>97</v>
      </c>
      <c r="F961" s="1" t="s">
        <v>116</v>
      </c>
      <c r="G961" s="1" t="n">
        <v>0</v>
      </c>
      <c r="H961" s="1" t="n">
        <v>3</v>
      </c>
      <c r="I961" s="1" t="n">
        <v>3</v>
      </c>
      <c r="K961" s="17" t="n">
        <v>620.39</v>
      </c>
      <c r="L961" s="1" t="n">
        <v>5</v>
      </c>
      <c r="M961" s="18" t="n">
        <f aca="false">IF(I961&lt;=H961,1,0)</f>
        <v>1</v>
      </c>
      <c r="N961" s="1" t="n">
        <f aca="false">MAX(I961-H961,0)</f>
        <v>0</v>
      </c>
    </row>
    <row r="962" customFormat="false" ht="15" hidden="false" customHeight="false" outlineLevel="0" collapsed="false">
      <c r="A962" s="1" t="s">
        <v>1068</v>
      </c>
      <c r="B962" s="1" t="s">
        <v>1066</v>
      </c>
      <c r="C962" s="1" t="s">
        <v>100</v>
      </c>
      <c r="D962" s="1" t="s">
        <v>88</v>
      </c>
      <c r="E962" s="1" t="s">
        <v>89</v>
      </c>
      <c r="F962" s="1" t="s">
        <v>90</v>
      </c>
      <c r="G962" s="1" t="n">
        <v>14.9</v>
      </c>
      <c r="H962" s="1" t="n">
        <v>3</v>
      </c>
      <c r="I962" s="1" t="n">
        <v>3</v>
      </c>
      <c r="K962" s="17" t="n">
        <v>309.04</v>
      </c>
      <c r="L962" s="1" t="n">
        <v>5</v>
      </c>
      <c r="M962" s="18" t="n">
        <f aca="false">IF(I962&lt;=H962,1,0)</f>
        <v>1</v>
      </c>
      <c r="N962" s="1" t="n">
        <f aca="false">MAX(I962-H962,0)</f>
        <v>0</v>
      </c>
    </row>
    <row r="963" customFormat="false" ht="15" hidden="false" customHeight="false" outlineLevel="0" collapsed="false">
      <c r="A963" s="1" t="s">
        <v>1069</v>
      </c>
      <c r="B963" s="1" t="s">
        <v>1066</v>
      </c>
      <c r="C963" s="1" t="s">
        <v>105</v>
      </c>
      <c r="D963" s="1" t="s">
        <v>96</v>
      </c>
      <c r="E963" s="1" t="s">
        <v>89</v>
      </c>
      <c r="F963" s="1" t="s">
        <v>90</v>
      </c>
      <c r="G963" s="1" t="n">
        <v>20.6</v>
      </c>
      <c r="H963" s="1" t="n">
        <v>5</v>
      </c>
      <c r="I963" s="1" t="n">
        <v>5</v>
      </c>
      <c r="K963" s="17" t="n">
        <v>254.03</v>
      </c>
      <c r="L963" s="1" t="n">
        <v>4</v>
      </c>
      <c r="M963" s="18" t="n">
        <f aca="false">IF(I963&lt;=H963,1,0)</f>
        <v>1</v>
      </c>
      <c r="N963" s="1" t="n">
        <f aca="false">MAX(I963-H963,0)</f>
        <v>0</v>
      </c>
    </row>
    <row r="964" customFormat="false" ht="15" hidden="false" customHeight="false" outlineLevel="0" collapsed="false">
      <c r="A964" s="1" t="s">
        <v>1070</v>
      </c>
      <c r="B964" s="1" t="s">
        <v>1066</v>
      </c>
      <c r="C964" s="1" t="s">
        <v>92</v>
      </c>
      <c r="D964" s="1" t="s">
        <v>88</v>
      </c>
      <c r="E964" s="1" t="s">
        <v>89</v>
      </c>
      <c r="F964" s="1" t="s">
        <v>90</v>
      </c>
      <c r="G964" s="1" t="n">
        <v>14.4</v>
      </c>
      <c r="H964" s="1" t="n">
        <v>3</v>
      </c>
      <c r="I964" s="1" t="n">
        <v>5</v>
      </c>
      <c r="J964" s="1" t="s">
        <v>117</v>
      </c>
      <c r="K964" s="17" t="n">
        <v>268.62</v>
      </c>
      <c r="L964" s="1" t="n">
        <v>4</v>
      </c>
      <c r="M964" s="18" t="n">
        <f aca="false">IF(I964&lt;=H964,1,0)</f>
        <v>0</v>
      </c>
      <c r="N964" s="1" t="n">
        <f aca="false">MAX(I964-H964,0)</f>
        <v>2</v>
      </c>
    </row>
    <row r="965" customFormat="false" ht="15" hidden="false" customHeight="false" outlineLevel="0" collapsed="false">
      <c r="A965" s="1" t="s">
        <v>1071</v>
      </c>
      <c r="B965" s="1" t="s">
        <v>1066</v>
      </c>
      <c r="C965" s="1" t="s">
        <v>100</v>
      </c>
      <c r="D965" s="1" t="s">
        <v>88</v>
      </c>
      <c r="E965" s="1" t="s">
        <v>89</v>
      </c>
      <c r="F965" s="1" t="s">
        <v>90</v>
      </c>
      <c r="G965" s="1" t="n">
        <v>7.2</v>
      </c>
      <c r="H965" s="1" t="n">
        <v>3</v>
      </c>
      <c r="I965" s="1" t="n">
        <v>3</v>
      </c>
      <c r="K965" s="17" t="n">
        <v>293.28</v>
      </c>
      <c r="L965" s="1" t="n">
        <v>5</v>
      </c>
      <c r="M965" s="18" t="n">
        <f aca="false">IF(I965&lt;=H965,1,0)</f>
        <v>1</v>
      </c>
      <c r="N965" s="1" t="n">
        <f aca="false">MAX(I965-H965,0)</f>
        <v>0</v>
      </c>
    </row>
    <row r="966" customFormat="false" ht="15" hidden="false" customHeight="false" outlineLevel="0" collapsed="false">
      <c r="A966" s="1" t="s">
        <v>1072</v>
      </c>
      <c r="B966" s="1" t="s">
        <v>1066</v>
      </c>
      <c r="C966" s="1" t="s">
        <v>92</v>
      </c>
      <c r="D966" s="1" t="s">
        <v>88</v>
      </c>
      <c r="E966" s="1" t="s">
        <v>89</v>
      </c>
      <c r="F966" s="1" t="s">
        <v>90</v>
      </c>
      <c r="G966" s="1" t="n">
        <v>15</v>
      </c>
      <c r="H966" s="1" t="n">
        <v>3</v>
      </c>
      <c r="I966" s="1" t="n">
        <v>3</v>
      </c>
      <c r="K966" s="17" t="n">
        <v>427.82</v>
      </c>
      <c r="L966" s="1" t="n">
        <v>5</v>
      </c>
      <c r="M966" s="18" t="n">
        <f aca="false">IF(I966&lt;=H966,1,0)</f>
        <v>1</v>
      </c>
      <c r="N966" s="1" t="n">
        <f aca="false">MAX(I966-H966,0)</f>
        <v>0</v>
      </c>
    </row>
    <row r="967" customFormat="false" ht="15" hidden="false" customHeight="false" outlineLevel="0" collapsed="false">
      <c r="A967" s="1" t="s">
        <v>1073</v>
      </c>
      <c r="B967" s="1" t="s">
        <v>1066</v>
      </c>
      <c r="C967" s="1" t="s">
        <v>95</v>
      </c>
      <c r="D967" s="1" t="s">
        <v>96</v>
      </c>
      <c r="E967" s="1" t="s">
        <v>89</v>
      </c>
      <c r="F967" s="1" t="s">
        <v>90</v>
      </c>
      <c r="G967" s="1" t="n">
        <v>14.6</v>
      </c>
      <c r="H967" s="1" t="n">
        <v>5</v>
      </c>
      <c r="I967" s="1" t="n">
        <v>7</v>
      </c>
      <c r="J967" s="1" t="s">
        <v>208</v>
      </c>
      <c r="K967" s="17" t="n">
        <v>214.7</v>
      </c>
      <c r="L967" s="1" t="n">
        <v>3</v>
      </c>
      <c r="M967" s="18" t="n">
        <f aca="false">IF(I967&lt;=H967,1,0)</f>
        <v>0</v>
      </c>
      <c r="N967" s="1" t="n">
        <f aca="false">MAX(I967-H967,0)</f>
        <v>2</v>
      </c>
    </row>
    <row r="968" customFormat="false" ht="15" hidden="false" customHeight="false" outlineLevel="0" collapsed="false">
      <c r="A968" s="1" t="s">
        <v>1074</v>
      </c>
      <c r="B968" s="1" t="s">
        <v>1066</v>
      </c>
      <c r="C968" s="1" t="s">
        <v>92</v>
      </c>
      <c r="D968" s="1" t="s">
        <v>93</v>
      </c>
      <c r="E968" s="1" t="s">
        <v>97</v>
      </c>
      <c r="F968" s="1" t="s">
        <v>90</v>
      </c>
      <c r="G968" s="1" t="n">
        <v>8.1</v>
      </c>
      <c r="H968" s="1" t="n">
        <v>2</v>
      </c>
      <c r="I968" s="1" t="n">
        <v>1</v>
      </c>
      <c r="K968" s="17" t="n">
        <v>413.95</v>
      </c>
      <c r="L968" s="1" t="n">
        <v>5</v>
      </c>
      <c r="M968" s="18" t="n">
        <f aca="false">IF(I968&lt;=H968,1,0)</f>
        <v>1</v>
      </c>
      <c r="N968" s="1" t="n">
        <f aca="false">MAX(I968-H968,0)</f>
        <v>0</v>
      </c>
    </row>
    <row r="969" customFormat="false" ht="15" hidden="false" customHeight="false" outlineLevel="0" collapsed="false">
      <c r="A969" s="1" t="s">
        <v>1075</v>
      </c>
      <c r="B969" s="1" t="s">
        <v>1066</v>
      </c>
      <c r="C969" s="1" t="s">
        <v>92</v>
      </c>
      <c r="D969" s="1" t="s">
        <v>93</v>
      </c>
      <c r="E969" s="1" t="s">
        <v>89</v>
      </c>
      <c r="F969" s="1" t="s">
        <v>90</v>
      </c>
      <c r="G969" s="1" t="n">
        <v>10.8</v>
      </c>
      <c r="H969" s="1" t="n">
        <v>2</v>
      </c>
      <c r="I969" s="1" t="n">
        <v>2</v>
      </c>
      <c r="K969" s="17" t="n">
        <v>231.67</v>
      </c>
      <c r="L969" s="1" t="n">
        <v>5</v>
      </c>
      <c r="M969" s="18" t="n">
        <f aca="false">IF(I969&lt;=H969,1,0)</f>
        <v>1</v>
      </c>
      <c r="N969" s="1" t="n">
        <f aca="false">MAX(I969-H969,0)</f>
        <v>0</v>
      </c>
    </row>
    <row r="970" customFormat="false" ht="15" hidden="false" customHeight="false" outlineLevel="0" collapsed="false">
      <c r="A970" s="1" t="s">
        <v>1076</v>
      </c>
      <c r="B970" s="1" t="s">
        <v>1066</v>
      </c>
      <c r="C970" s="1" t="s">
        <v>95</v>
      </c>
      <c r="D970" s="1" t="s">
        <v>88</v>
      </c>
      <c r="E970" s="1" t="s">
        <v>97</v>
      </c>
      <c r="F970" s="1" t="s">
        <v>90</v>
      </c>
      <c r="G970" s="1" t="n">
        <v>6.6</v>
      </c>
      <c r="H970" s="1" t="n">
        <v>3</v>
      </c>
      <c r="I970" s="1" t="n">
        <v>3</v>
      </c>
      <c r="K970" s="17" t="n">
        <v>665.78</v>
      </c>
      <c r="L970" s="1" t="n">
        <v>5</v>
      </c>
      <c r="M970" s="18" t="n">
        <f aca="false">IF(I970&lt;=H970,1,0)</f>
        <v>1</v>
      </c>
      <c r="N970" s="1" t="n">
        <f aca="false">MAX(I970-H970,0)</f>
        <v>0</v>
      </c>
    </row>
    <row r="971" customFormat="false" ht="15" hidden="false" customHeight="false" outlineLevel="0" collapsed="false">
      <c r="A971" s="1" t="s">
        <v>1077</v>
      </c>
      <c r="B971" s="1" t="s">
        <v>1066</v>
      </c>
      <c r="C971" s="1" t="s">
        <v>87</v>
      </c>
      <c r="D971" s="1" t="s">
        <v>88</v>
      </c>
      <c r="E971" s="1" t="s">
        <v>89</v>
      </c>
      <c r="F971" s="1" t="s">
        <v>90</v>
      </c>
      <c r="G971" s="1" t="n">
        <v>18.8</v>
      </c>
      <c r="H971" s="1" t="n">
        <v>3</v>
      </c>
      <c r="I971" s="1" t="n">
        <v>3</v>
      </c>
      <c r="K971" s="17" t="n">
        <v>269.01</v>
      </c>
      <c r="L971" s="1" t="n">
        <v>4</v>
      </c>
      <c r="M971" s="18" t="n">
        <f aca="false">IF(I971&lt;=H971,1,0)</f>
        <v>1</v>
      </c>
      <c r="N971" s="1" t="n">
        <f aca="false">MAX(I971-H971,0)</f>
        <v>0</v>
      </c>
    </row>
    <row r="972" customFormat="false" ht="15" hidden="false" customHeight="false" outlineLevel="0" collapsed="false">
      <c r="A972" s="1" t="s">
        <v>1078</v>
      </c>
      <c r="B972" s="1" t="s">
        <v>1066</v>
      </c>
      <c r="C972" s="1" t="s">
        <v>92</v>
      </c>
      <c r="D972" s="1" t="s">
        <v>93</v>
      </c>
      <c r="E972" s="1" t="s">
        <v>89</v>
      </c>
      <c r="F972" s="1" t="s">
        <v>116</v>
      </c>
      <c r="G972" s="1" t="n">
        <v>0</v>
      </c>
      <c r="H972" s="1" t="n">
        <v>1</v>
      </c>
      <c r="I972" s="1" t="n">
        <v>1</v>
      </c>
      <c r="K972" s="17" t="n">
        <v>659.88</v>
      </c>
      <c r="L972" s="1" t="n">
        <v>4</v>
      </c>
      <c r="M972" s="18" t="n">
        <f aca="false">IF(I972&lt;=H972,1,0)</f>
        <v>1</v>
      </c>
      <c r="N972" s="1" t="n">
        <f aca="false">MAX(I972-H972,0)</f>
        <v>0</v>
      </c>
    </row>
    <row r="973" customFormat="false" ht="15" hidden="false" customHeight="false" outlineLevel="0" collapsed="false">
      <c r="A973" s="1" t="s">
        <v>1079</v>
      </c>
      <c r="B973" s="1" t="s">
        <v>1066</v>
      </c>
      <c r="C973" s="1" t="s">
        <v>105</v>
      </c>
      <c r="D973" s="1" t="s">
        <v>96</v>
      </c>
      <c r="E973" s="1" t="s">
        <v>101</v>
      </c>
      <c r="F973" s="1" t="s">
        <v>116</v>
      </c>
      <c r="G973" s="1" t="n">
        <v>0</v>
      </c>
      <c r="H973" s="1" t="n">
        <v>4</v>
      </c>
      <c r="I973" s="1" t="n">
        <v>4</v>
      </c>
      <c r="K973" s="17" t="n">
        <v>432.68</v>
      </c>
      <c r="L973" s="1" t="n">
        <v>5</v>
      </c>
      <c r="M973" s="18" t="n">
        <f aca="false">IF(I973&lt;=H973,1,0)</f>
        <v>1</v>
      </c>
      <c r="N973" s="1" t="n">
        <f aca="false">MAX(I973-H973,0)</f>
        <v>0</v>
      </c>
    </row>
    <row r="974" customFormat="false" ht="15" hidden="false" customHeight="false" outlineLevel="0" collapsed="false">
      <c r="A974" s="1" t="s">
        <v>1080</v>
      </c>
      <c r="B974" s="1" t="s">
        <v>1066</v>
      </c>
      <c r="C974" s="1" t="s">
        <v>105</v>
      </c>
      <c r="D974" s="1" t="s">
        <v>93</v>
      </c>
      <c r="E974" s="1" t="s">
        <v>89</v>
      </c>
      <c r="F974" s="1" t="s">
        <v>90</v>
      </c>
      <c r="G974" s="1" t="n">
        <v>11.3</v>
      </c>
      <c r="H974" s="1" t="n">
        <v>2</v>
      </c>
      <c r="I974" s="1" t="n">
        <v>2</v>
      </c>
      <c r="K974" s="17" t="n">
        <v>349.38</v>
      </c>
      <c r="L974" s="1" t="n">
        <v>4</v>
      </c>
      <c r="M974" s="18" t="n">
        <f aca="false">IF(I974&lt;=H974,1,0)</f>
        <v>1</v>
      </c>
      <c r="N974" s="1" t="n">
        <f aca="false">MAX(I974-H974,0)</f>
        <v>0</v>
      </c>
    </row>
    <row r="975" customFormat="false" ht="15" hidden="false" customHeight="false" outlineLevel="0" collapsed="false">
      <c r="A975" s="1" t="s">
        <v>1081</v>
      </c>
      <c r="B975" s="1" t="s">
        <v>1066</v>
      </c>
      <c r="C975" s="1" t="s">
        <v>92</v>
      </c>
      <c r="D975" s="1" t="s">
        <v>88</v>
      </c>
      <c r="E975" s="1" t="s">
        <v>103</v>
      </c>
      <c r="F975" s="1" t="s">
        <v>90</v>
      </c>
      <c r="G975" s="1" t="n">
        <v>3.4</v>
      </c>
      <c r="H975" s="1" t="n">
        <v>3</v>
      </c>
      <c r="I975" s="1" t="n">
        <v>3</v>
      </c>
      <c r="K975" s="17" t="n">
        <v>449.11</v>
      </c>
      <c r="L975" s="1" t="n">
        <v>4</v>
      </c>
      <c r="M975" s="18" t="n">
        <f aca="false">IF(I975&lt;=H975,1,0)</f>
        <v>1</v>
      </c>
      <c r="N975" s="1" t="n">
        <f aca="false">MAX(I975-H975,0)</f>
        <v>0</v>
      </c>
    </row>
    <row r="976" customFormat="false" ht="15" hidden="false" customHeight="false" outlineLevel="0" collapsed="false">
      <c r="A976" s="1" t="s">
        <v>1082</v>
      </c>
      <c r="B976" s="1" t="s">
        <v>1066</v>
      </c>
      <c r="C976" s="1" t="s">
        <v>92</v>
      </c>
      <c r="D976" s="1" t="s">
        <v>88</v>
      </c>
      <c r="E976" s="1" t="s">
        <v>89</v>
      </c>
      <c r="F976" s="1" t="s">
        <v>90</v>
      </c>
      <c r="G976" s="1" t="n">
        <v>7.8</v>
      </c>
      <c r="H976" s="1" t="n">
        <v>3</v>
      </c>
      <c r="I976" s="1" t="n">
        <v>3</v>
      </c>
      <c r="K976" s="17" t="n">
        <v>260.26</v>
      </c>
      <c r="L976" s="1" t="n">
        <v>4</v>
      </c>
      <c r="M976" s="18" t="n">
        <f aca="false">IF(I976&lt;=H976,1,0)</f>
        <v>1</v>
      </c>
      <c r="N976" s="1" t="n">
        <f aca="false">MAX(I976-H976,0)</f>
        <v>0</v>
      </c>
    </row>
    <row r="977" customFormat="false" ht="15" hidden="false" customHeight="false" outlineLevel="0" collapsed="false">
      <c r="A977" s="1" t="s">
        <v>1083</v>
      </c>
      <c r="B977" s="1" t="s">
        <v>1066</v>
      </c>
      <c r="C977" s="1" t="s">
        <v>92</v>
      </c>
      <c r="D977" s="1" t="s">
        <v>88</v>
      </c>
      <c r="E977" s="1" t="s">
        <v>89</v>
      </c>
      <c r="F977" s="1" t="s">
        <v>90</v>
      </c>
      <c r="G977" s="1" t="n">
        <v>13.3</v>
      </c>
      <c r="H977" s="1" t="n">
        <v>3</v>
      </c>
      <c r="I977" s="1" t="n">
        <v>2</v>
      </c>
      <c r="K977" s="17" t="n">
        <v>204.87</v>
      </c>
      <c r="L977" s="1" t="n">
        <v>5</v>
      </c>
      <c r="M977" s="18" t="n">
        <f aca="false">IF(I977&lt;=H977,1,0)</f>
        <v>1</v>
      </c>
      <c r="N977" s="1" t="n">
        <f aca="false">MAX(I977-H977,0)</f>
        <v>0</v>
      </c>
    </row>
    <row r="978" customFormat="false" ht="15" hidden="false" customHeight="false" outlineLevel="0" collapsed="false">
      <c r="A978" s="1" t="s">
        <v>1084</v>
      </c>
      <c r="B978" s="1" t="s">
        <v>1066</v>
      </c>
      <c r="C978" s="1" t="s">
        <v>105</v>
      </c>
      <c r="D978" s="1" t="s">
        <v>93</v>
      </c>
      <c r="E978" s="1" t="s">
        <v>89</v>
      </c>
      <c r="F978" s="1" t="s">
        <v>90</v>
      </c>
      <c r="G978" s="1" t="n">
        <v>24.9</v>
      </c>
      <c r="H978" s="1" t="n">
        <v>2</v>
      </c>
      <c r="I978" s="1" t="n">
        <v>2</v>
      </c>
      <c r="K978" s="17" t="n">
        <v>798.47</v>
      </c>
      <c r="L978" s="1" t="n">
        <v>5</v>
      </c>
      <c r="M978" s="18" t="n">
        <f aca="false">IF(I978&lt;=H978,1,0)</f>
        <v>1</v>
      </c>
      <c r="N978" s="1" t="n">
        <f aca="false">MAX(I978-H978,0)</f>
        <v>0</v>
      </c>
    </row>
    <row r="979" customFormat="false" ht="15" hidden="false" customHeight="false" outlineLevel="0" collapsed="false">
      <c r="A979" s="1" t="s">
        <v>1085</v>
      </c>
      <c r="B979" s="1" t="s">
        <v>1066</v>
      </c>
      <c r="C979" s="1" t="s">
        <v>105</v>
      </c>
      <c r="D979" s="1" t="s">
        <v>88</v>
      </c>
      <c r="E979" s="1" t="s">
        <v>89</v>
      </c>
      <c r="F979" s="1" t="s">
        <v>90</v>
      </c>
      <c r="G979" s="1" t="n">
        <v>19.5</v>
      </c>
      <c r="H979" s="1" t="n">
        <v>3</v>
      </c>
      <c r="I979" s="1" t="n">
        <v>3</v>
      </c>
      <c r="K979" s="17" t="n">
        <v>519.5</v>
      </c>
      <c r="L979" s="1" t="n">
        <v>4</v>
      </c>
      <c r="M979" s="18" t="n">
        <f aca="false">IF(I979&lt;=H979,1,0)</f>
        <v>1</v>
      </c>
      <c r="N979" s="1" t="n">
        <f aca="false">MAX(I979-H979,0)</f>
        <v>0</v>
      </c>
    </row>
    <row r="980" customFormat="false" ht="15" hidden="false" customHeight="false" outlineLevel="0" collapsed="false">
      <c r="A980" s="1" t="s">
        <v>1086</v>
      </c>
      <c r="B980" s="1" t="s">
        <v>1066</v>
      </c>
      <c r="C980" s="1" t="s">
        <v>92</v>
      </c>
      <c r="D980" s="1" t="s">
        <v>88</v>
      </c>
      <c r="E980" s="1" t="s">
        <v>97</v>
      </c>
      <c r="F980" s="1" t="s">
        <v>116</v>
      </c>
      <c r="G980" s="1" t="n">
        <v>0</v>
      </c>
      <c r="H980" s="1" t="n">
        <v>2</v>
      </c>
      <c r="I980" s="1" t="n">
        <v>2</v>
      </c>
      <c r="K980" s="17" t="n">
        <v>111.76</v>
      </c>
      <c r="L980" s="1" t="n">
        <v>5</v>
      </c>
      <c r="M980" s="18" t="n">
        <f aca="false">IF(I980&lt;=H980,1,0)</f>
        <v>1</v>
      </c>
      <c r="N980" s="1" t="n">
        <f aca="false">MAX(I980-H980,0)</f>
        <v>0</v>
      </c>
    </row>
    <row r="981" customFormat="false" ht="15" hidden="false" customHeight="false" outlineLevel="0" collapsed="false">
      <c r="A981" s="1" t="s">
        <v>1087</v>
      </c>
      <c r="B981" s="1" t="s">
        <v>1066</v>
      </c>
      <c r="C981" s="1" t="s">
        <v>95</v>
      </c>
      <c r="D981" s="1" t="s">
        <v>88</v>
      </c>
      <c r="E981" s="1" t="s">
        <v>89</v>
      </c>
      <c r="F981" s="1" t="s">
        <v>90</v>
      </c>
      <c r="G981" s="1" t="n">
        <v>12.9</v>
      </c>
      <c r="H981" s="1" t="n">
        <v>3</v>
      </c>
      <c r="I981" s="1" t="n">
        <v>3</v>
      </c>
      <c r="K981" s="17" t="n">
        <v>410.84</v>
      </c>
      <c r="L981" s="1" t="n">
        <v>5</v>
      </c>
      <c r="M981" s="18" t="n">
        <f aca="false">IF(I981&lt;=H981,1,0)</f>
        <v>1</v>
      </c>
      <c r="N981" s="1" t="n">
        <f aca="false">MAX(I981-H981,0)</f>
        <v>0</v>
      </c>
    </row>
    <row r="982" customFormat="false" ht="15" hidden="false" customHeight="false" outlineLevel="0" collapsed="false">
      <c r="A982" s="1" t="s">
        <v>1088</v>
      </c>
      <c r="B982" s="1" t="s">
        <v>1066</v>
      </c>
      <c r="C982" s="1" t="s">
        <v>95</v>
      </c>
      <c r="D982" s="1" t="s">
        <v>110</v>
      </c>
      <c r="E982" s="1" t="s">
        <v>89</v>
      </c>
      <c r="F982" s="1" t="s">
        <v>116</v>
      </c>
      <c r="G982" s="1" t="n">
        <v>0</v>
      </c>
      <c r="H982" s="1" t="n">
        <v>2</v>
      </c>
      <c r="I982" s="1" t="n">
        <v>2</v>
      </c>
      <c r="K982" s="17" t="n">
        <v>620.15</v>
      </c>
      <c r="L982" s="1" t="n">
        <v>5</v>
      </c>
      <c r="M982" s="18" t="n">
        <f aca="false">IF(I982&lt;=H982,1,0)</f>
        <v>1</v>
      </c>
      <c r="N982" s="1" t="n">
        <f aca="false">MAX(I982-H982,0)</f>
        <v>0</v>
      </c>
    </row>
    <row r="983" customFormat="false" ht="15" hidden="false" customHeight="false" outlineLevel="0" collapsed="false">
      <c r="A983" s="1" t="s">
        <v>1089</v>
      </c>
      <c r="B983" s="1" t="s">
        <v>1066</v>
      </c>
      <c r="C983" s="1" t="s">
        <v>92</v>
      </c>
      <c r="D983" s="1" t="s">
        <v>88</v>
      </c>
      <c r="E983" s="1" t="s">
        <v>89</v>
      </c>
      <c r="F983" s="1" t="s">
        <v>116</v>
      </c>
      <c r="G983" s="1" t="n">
        <v>0</v>
      </c>
      <c r="H983" s="1" t="n">
        <v>2</v>
      </c>
      <c r="I983" s="1" t="n">
        <v>2</v>
      </c>
      <c r="K983" s="17" t="n">
        <v>99.44</v>
      </c>
      <c r="L983" s="1" t="n">
        <v>5</v>
      </c>
      <c r="M983" s="18" t="n">
        <f aca="false">IF(I983&lt;=H983,1,0)</f>
        <v>1</v>
      </c>
      <c r="N983" s="1" t="n">
        <f aca="false">MAX(I983-H983,0)</f>
        <v>0</v>
      </c>
    </row>
    <row r="984" customFormat="false" ht="15" hidden="false" customHeight="false" outlineLevel="0" collapsed="false">
      <c r="A984" s="1" t="s">
        <v>1090</v>
      </c>
      <c r="B984" s="1" t="s">
        <v>1066</v>
      </c>
      <c r="C984" s="1" t="s">
        <v>105</v>
      </c>
      <c r="D984" s="1" t="s">
        <v>88</v>
      </c>
      <c r="E984" s="1" t="s">
        <v>101</v>
      </c>
      <c r="F984" s="1" t="s">
        <v>116</v>
      </c>
      <c r="G984" s="1" t="n">
        <v>0</v>
      </c>
      <c r="H984" s="1" t="n">
        <v>3</v>
      </c>
      <c r="I984" s="1" t="n">
        <v>2</v>
      </c>
      <c r="K984" s="17" t="n">
        <v>806.11</v>
      </c>
      <c r="L984" s="1" t="n">
        <v>5</v>
      </c>
      <c r="M984" s="18" t="n">
        <f aca="false">IF(I984&lt;=H984,1,0)</f>
        <v>1</v>
      </c>
      <c r="N984" s="1" t="n">
        <f aca="false">MAX(I984-H984,0)</f>
        <v>0</v>
      </c>
    </row>
    <row r="985" customFormat="false" ht="15" hidden="false" customHeight="false" outlineLevel="0" collapsed="false">
      <c r="A985" s="1" t="s">
        <v>1091</v>
      </c>
      <c r="B985" s="1" t="s">
        <v>1066</v>
      </c>
      <c r="C985" s="1" t="s">
        <v>100</v>
      </c>
      <c r="D985" s="1" t="s">
        <v>88</v>
      </c>
      <c r="E985" s="1" t="s">
        <v>103</v>
      </c>
      <c r="F985" s="1" t="s">
        <v>90</v>
      </c>
      <c r="G985" s="1" t="n">
        <v>12.8</v>
      </c>
      <c r="H985" s="1" t="n">
        <v>3</v>
      </c>
      <c r="I985" s="1" t="n">
        <v>3</v>
      </c>
      <c r="K985" s="17" t="n">
        <v>299.47</v>
      </c>
      <c r="L985" s="1" t="n">
        <v>5</v>
      </c>
      <c r="M985" s="18" t="n">
        <f aca="false">IF(I985&lt;=H985,1,0)</f>
        <v>1</v>
      </c>
      <c r="N985" s="1" t="n">
        <f aca="false">MAX(I985-H985,0)</f>
        <v>0</v>
      </c>
    </row>
    <row r="986" customFormat="false" ht="15" hidden="false" customHeight="false" outlineLevel="0" collapsed="false">
      <c r="A986" s="1" t="s">
        <v>1092</v>
      </c>
      <c r="B986" s="1" t="s">
        <v>1066</v>
      </c>
      <c r="C986" s="1" t="s">
        <v>92</v>
      </c>
      <c r="D986" s="1" t="s">
        <v>96</v>
      </c>
      <c r="E986" s="1" t="s">
        <v>89</v>
      </c>
      <c r="F986" s="1" t="s">
        <v>90</v>
      </c>
      <c r="G986" s="1" t="n">
        <v>13</v>
      </c>
      <c r="H986" s="1" t="n">
        <v>5</v>
      </c>
      <c r="I986" s="1" t="n">
        <v>5</v>
      </c>
      <c r="K986" s="17" t="n">
        <v>357.31</v>
      </c>
      <c r="L986" s="1" t="n">
        <v>5</v>
      </c>
      <c r="M986" s="18" t="n">
        <f aca="false">IF(I986&lt;=H986,1,0)</f>
        <v>1</v>
      </c>
      <c r="N986" s="1" t="n">
        <f aca="false">MAX(I986-H986,0)</f>
        <v>0</v>
      </c>
    </row>
    <row r="987" customFormat="false" ht="15" hidden="false" customHeight="false" outlineLevel="0" collapsed="false">
      <c r="A987" s="1" t="s">
        <v>1093</v>
      </c>
      <c r="B987" s="1" t="s">
        <v>1066</v>
      </c>
      <c r="C987" s="1" t="s">
        <v>105</v>
      </c>
      <c r="D987" s="1" t="s">
        <v>88</v>
      </c>
      <c r="E987" s="1" t="s">
        <v>97</v>
      </c>
      <c r="F987" s="1" t="s">
        <v>90</v>
      </c>
      <c r="G987" s="1" t="n">
        <v>16.2</v>
      </c>
      <c r="H987" s="1" t="n">
        <v>3</v>
      </c>
      <c r="I987" s="1" t="n">
        <v>3</v>
      </c>
      <c r="K987" s="17" t="n">
        <v>248.71</v>
      </c>
      <c r="L987" s="1" t="n">
        <v>4</v>
      </c>
      <c r="M987" s="18" t="n">
        <f aca="false">IF(I987&lt;=H987,1,0)</f>
        <v>1</v>
      </c>
      <c r="N987" s="1" t="n">
        <f aca="false">MAX(I987-H987,0)</f>
        <v>0</v>
      </c>
    </row>
    <row r="988" customFormat="false" ht="15" hidden="false" customHeight="false" outlineLevel="0" collapsed="false">
      <c r="A988" s="1" t="s">
        <v>1094</v>
      </c>
      <c r="B988" s="1" t="s">
        <v>1066</v>
      </c>
      <c r="C988" s="1" t="s">
        <v>92</v>
      </c>
      <c r="D988" s="1" t="s">
        <v>88</v>
      </c>
      <c r="E988" s="1" t="s">
        <v>101</v>
      </c>
      <c r="F988" s="1" t="s">
        <v>116</v>
      </c>
      <c r="G988" s="1" t="n">
        <v>0</v>
      </c>
      <c r="H988" s="1" t="n">
        <v>2</v>
      </c>
      <c r="I988" s="1" t="n">
        <v>2</v>
      </c>
      <c r="K988" s="17" t="n">
        <v>695.04</v>
      </c>
      <c r="L988" s="1" t="n">
        <v>4</v>
      </c>
      <c r="M988" s="18" t="n">
        <f aca="false">IF(I988&lt;=H988,1,0)</f>
        <v>1</v>
      </c>
      <c r="N988" s="1" t="n">
        <f aca="false">MAX(I988-H988,0)</f>
        <v>0</v>
      </c>
    </row>
    <row r="989" customFormat="false" ht="15" hidden="false" customHeight="false" outlineLevel="0" collapsed="false">
      <c r="A989" s="1" t="s">
        <v>1095</v>
      </c>
      <c r="B989" s="1" t="s">
        <v>1066</v>
      </c>
      <c r="C989" s="1" t="s">
        <v>92</v>
      </c>
      <c r="D989" s="1" t="s">
        <v>88</v>
      </c>
      <c r="E989" s="1" t="s">
        <v>97</v>
      </c>
      <c r="F989" s="1" t="s">
        <v>116</v>
      </c>
      <c r="G989" s="1" t="n">
        <v>0</v>
      </c>
      <c r="H989" s="1" t="n">
        <v>2</v>
      </c>
      <c r="I989" s="1" t="n">
        <v>2</v>
      </c>
      <c r="K989" s="17" t="n">
        <v>346.41</v>
      </c>
      <c r="L989" s="1" t="n">
        <v>5</v>
      </c>
      <c r="M989" s="18" t="n">
        <f aca="false">IF(I989&lt;=H989,1,0)</f>
        <v>1</v>
      </c>
      <c r="N989" s="1" t="n">
        <f aca="false">MAX(I989-H989,0)</f>
        <v>0</v>
      </c>
    </row>
    <row r="990" customFormat="false" ht="15" hidden="false" customHeight="false" outlineLevel="0" collapsed="false">
      <c r="A990" s="1" t="s">
        <v>1096</v>
      </c>
      <c r="B990" s="1" t="s">
        <v>1066</v>
      </c>
      <c r="C990" s="1" t="s">
        <v>92</v>
      </c>
      <c r="D990" s="1" t="s">
        <v>93</v>
      </c>
      <c r="E990" s="1" t="s">
        <v>89</v>
      </c>
      <c r="F990" s="1" t="s">
        <v>90</v>
      </c>
      <c r="G990" s="1" t="n">
        <v>20.1</v>
      </c>
      <c r="H990" s="1" t="n">
        <v>2</v>
      </c>
      <c r="I990" s="1" t="n">
        <v>2</v>
      </c>
      <c r="K990" s="17" t="n">
        <v>848.61</v>
      </c>
      <c r="L990" s="1" t="n">
        <v>5</v>
      </c>
      <c r="M990" s="18" t="n">
        <f aca="false">IF(I990&lt;=H990,1,0)</f>
        <v>1</v>
      </c>
      <c r="N990" s="1" t="n">
        <f aca="false">MAX(I990-H990,0)</f>
        <v>0</v>
      </c>
    </row>
    <row r="991" customFormat="false" ht="15" hidden="false" customHeight="false" outlineLevel="0" collapsed="false">
      <c r="A991" s="1" t="s">
        <v>1097</v>
      </c>
      <c r="B991" s="1" t="s">
        <v>1066</v>
      </c>
      <c r="C991" s="1" t="s">
        <v>105</v>
      </c>
      <c r="D991" s="1" t="s">
        <v>96</v>
      </c>
      <c r="E991" s="1" t="s">
        <v>89</v>
      </c>
      <c r="F991" s="1" t="s">
        <v>90</v>
      </c>
      <c r="G991" s="1" t="n">
        <v>12.4</v>
      </c>
      <c r="H991" s="1" t="n">
        <v>5</v>
      </c>
      <c r="I991" s="1" t="n">
        <v>5</v>
      </c>
      <c r="K991" s="17" t="n">
        <v>333.37</v>
      </c>
      <c r="L991" s="1" t="n">
        <v>4</v>
      </c>
      <c r="M991" s="18" t="n">
        <f aca="false">IF(I991&lt;=H991,1,0)</f>
        <v>1</v>
      </c>
      <c r="N991" s="1" t="n">
        <f aca="false">MAX(I991-H991,0)</f>
        <v>0</v>
      </c>
    </row>
    <row r="992" customFormat="false" ht="15" hidden="false" customHeight="false" outlineLevel="0" collapsed="false">
      <c r="A992" s="1" t="s">
        <v>1098</v>
      </c>
      <c r="B992" s="1" t="s">
        <v>1066</v>
      </c>
      <c r="C992" s="1" t="s">
        <v>92</v>
      </c>
      <c r="D992" s="1" t="s">
        <v>88</v>
      </c>
      <c r="E992" s="1" t="s">
        <v>89</v>
      </c>
      <c r="F992" s="1" t="s">
        <v>90</v>
      </c>
      <c r="G992" s="1" t="n">
        <v>9.2</v>
      </c>
      <c r="H992" s="1" t="n">
        <v>3</v>
      </c>
      <c r="I992" s="1" t="n">
        <v>2</v>
      </c>
      <c r="K992" s="17" t="n">
        <v>468.26</v>
      </c>
      <c r="L992" s="1" t="n">
        <v>4</v>
      </c>
      <c r="M992" s="18" t="n">
        <f aca="false">IF(I992&lt;=H992,1,0)</f>
        <v>1</v>
      </c>
      <c r="N992" s="1" t="n">
        <f aca="false">MAX(I992-H992,0)</f>
        <v>0</v>
      </c>
    </row>
    <row r="993" customFormat="false" ht="15" hidden="false" customHeight="false" outlineLevel="0" collapsed="false">
      <c r="A993" s="1" t="s">
        <v>1099</v>
      </c>
      <c r="B993" s="1" t="s">
        <v>1066</v>
      </c>
      <c r="C993" s="1" t="s">
        <v>100</v>
      </c>
      <c r="D993" s="1" t="s">
        <v>93</v>
      </c>
      <c r="E993" s="1" t="s">
        <v>89</v>
      </c>
      <c r="F993" s="1" t="s">
        <v>90</v>
      </c>
      <c r="G993" s="1" t="n">
        <v>12.5</v>
      </c>
      <c r="H993" s="1" t="n">
        <v>2</v>
      </c>
      <c r="I993" s="1" t="n">
        <v>2</v>
      </c>
      <c r="K993" s="17" t="n">
        <v>495.19</v>
      </c>
      <c r="L993" s="1" t="n">
        <v>5</v>
      </c>
      <c r="M993" s="18" t="n">
        <f aca="false">IF(I993&lt;=H993,1,0)</f>
        <v>1</v>
      </c>
      <c r="N993" s="1" t="n">
        <f aca="false">MAX(I993-H993,0)</f>
        <v>0</v>
      </c>
    </row>
    <row r="994" customFormat="false" ht="15" hidden="false" customHeight="false" outlineLevel="0" collapsed="false">
      <c r="A994" s="1" t="s">
        <v>1100</v>
      </c>
      <c r="B994" s="1" t="s">
        <v>1066</v>
      </c>
      <c r="C994" s="1" t="s">
        <v>145</v>
      </c>
      <c r="D994" s="1" t="s">
        <v>96</v>
      </c>
      <c r="E994" s="1" t="s">
        <v>97</v>
      </c>
      <c r="F994" s="1" t="s">
        <v>90</v>
      </c>
      <c r="G994" s="1" t="n">
        <v>5.4</v>
      </c>
      <c r="H994" s="1" t="n">
        <v>5</v>
      </c>
      <c r="I994" s="1" t="n">
        <v>5</v>
      </c>
      <c r="K994" s="17" t="n">
        <v>643.37</v>
      </c>
      <c r="L994" s="1" t="n">
        <v>5</v>
      </c>
      <c r="M994" s="18" t="n">
        <f aca="false">IF(I994&lt;=H994,1,0)</f>
        <v>1</v>
      </c>
      <c r="N994" s="1" t="n">
        <f aca="false">MAX(I994-H994,0)</f>
        <v>0</v>
      </c>
    </row>
    <row r="995" customFormat="false" ht="15" hidden="false" customHeight="false" outlineLevel="0" collapsed="false">
      <c r="A995" s="1" t="s">
        <v>1101</v>
      </c>
      <c r="B995" s="1" t="s">
        <v>1066</v>
      </c>
      <c r="C995" s="1" t="s">
        <v>92</v>
      </c>
      <c r="D995" s="1" t="s">
        <v>88</v>
      </c>
      <c r="E995" s="1" t="s">
        <v>97</v>
      </c>
      <c r="F995" s="1" t="s">
        <v>90</v>
      </c>
      <c r="G995" s="1" t="n">
        <v>3.2</v>
      </c>
      <c r="H995" s="1" t="n">
        <v>3</v>
      </c>
      <c r="I995" s="1" t="n">
        <v>3</v>
      </c>
      <c r="K995" s="17" t="n">
        <v>477.78</v>
      </c>
      <c r="L995" s="1" t="n">
        <v>4</v>
      </c>
      <c r="M995" s="18" t="n">
        <f aca="false">IF(I995&lt;=H995,1,0)</f>
        <v>1</v>
      </c>
      <c r="N995" s="1" t="n">
        <f aca="false">MAX(I995-H995,0)</f>
        <v>0</v>
      </c>
    </row>
    <row r="996" customFormat="false" ht="15" hidden="false" customHeight="false" outlineLevel="0" collapsed="false">
      <c r="A996" s="1" t="s">
        <v>1102</v>
      </c>
      <c r="B996" s="1" t="s">
        <v>1066</v>
      </c>
      <c r="C996" s="1" t="s">
        <v>92</v>
      </c>
      <c r="D996" s="1" t="s">
        <v>88</v>
      </c>
      <c r="E996" s="1" t="s">
        <v>89</v>
      </c>
      <c r="F996" s="1" t="s">
        <v>90</v>
      </c>
      <c r="G996" s="1" t="n">
        <v>11.2</v>
      </c>
      <c r="H996" s="1" t="n">
        <v>3</v>
      </c>
      <c r="I996" s="1" t="n">
        <v>3</v>
      </c>
      <c r="K996" s="17" t="n">
        <v>371.06</v>
      </c>
      <c r="L996" s="1" t="n">
        <v>4</v>
      </c>
      <c r="M996" s="18" t="n">
        <f aca="false">IF(I996&lt;=H996,1,0)</f>
        <v>1</v>
      </c>
      <c r="N996" s="1" t="n">
        <f aca="false">MAX(I996-H996,0)</f>
        <v>0</v>
      </c>
    </row>
    <row r="997" customFormat="false" ht="15" hidden="false" customHeight="false" outlineLevel="0" collapsed="false">
      <c r="A997" s="1" t="s">
        <v>1103</v>
      </c>
      <c r="B997" s="1" t="s">
        <v>1066</v>
      </c>
      <c r="C997" s="1" t="s">
        <v>92</v>
      </c>
      <c r="D997" s="1" t="s">
        <v>96</v>
      </c>
      <c r="E997" s="1" t="s">
        <v>89</v>
      </c>
      <c r="F997" s="1" t="s">
        <v>90</v>
      </c>
      <c r="G997" s="1" t="n">
        <v>12.1</v>
      </c>
      <c r="H997" s="1" t="n">
        <v>5</v>
      </c>
      <c r="I997" s="1" t="n">
        <v>6</v>
      </c>
      <c r="J997" s="1" t="s">
        <v>208</v>
      </c>
      <c r="K997" s="17" t="n">
        <v>569.94</v>
      </c>
      <c r="L997" s="1" t="n">
        <v>3</v>
      </c>
      <c r="M997" s="18" t="n">
        <f aca="false">IF(I997&lt;=H997,1,0)</f>
        <v>0</v>
      </c>
      <c r="N997" s="1" t="n">
        <f aca="false">MAX(I997-H997,0)</f>
        <v>1</v>
      </c>
    </row>
    <row r="998" customFormat="false" ht="15" hidden="false" customHeight="false" outlineLevel="0" collapsed="false">
      <c r="A998" s="1" t="s">
        <v>1104</v>
      </c>
      <c r="B998" s="1" t="s">
        <v>1066</v>
      </c>
      <c r="C998" s="1" t="s">
        <v>92</v>
      </c>
      <c r="D998" s="1" t="s">
        <v>96</v>
      </c>
      <c r="E998" s="1" t="s">
        <v>97</v>
      </c>
      <c r="F998" s="1" t="s">
        <v>90</v>
      </c>
      <c r="G998" s="1" t="n">
        <v>3.4</v>
      </c>
      <c r="H998" s="1" t="n">
        <v>5</v>
      </c>
      <c r="I998" s="1" t="n">
        <v>5</v>
      </c>
      <c r="K998" s="17" t="n">
        <v>387.94</v>
      </c>
      <c r="L998" s="1" t="n">
        <v>4</v>
      </c>
      <c r="M998" s="18" t="n">
        <f aca="false">IF(I998&lt;=H998,1,0)</f>
        <v>1</v>
      </c>
      <c r="N998" s="1" t="n">
        <f aca="false">MAX(I998-H998,0)</f>
        <v>0</v>
      </c>
    </row>
    <row r="999" customFormat="false" ht="15" hidden="false" customHeight="false" outlineLevel="0" collapsed="false">
      <c r="A999" s="1" t="s">
        <v>1105</v>
      </c>
      <c r="B999" s="1" t="s">
        <v>1066</v>
      </c>
      <c r="C999" s="1" t="s">
        <v>92</v>
      </c>
      <c r="D999" s="1" t="s">
        <v>88</v>
      </c>
      <c r="E999" s="1" t="s">
        <v>89</v>
      </c>
      <c r="F999" s="1" t="s">
        <v>90</v>
      </c>
      <c r="G999" s="1" t="n">
        <v>14.4</v>
      </c>
      <c r="H999" s="1" t="n">
        <v>3</v>
      </c>
      <c r="I999" s="1" t="n">
        <v>3</v>
      </c>
      <c r="K999" s="17" t="n">
        <v>367.85</v>
      </c>
      <c r="L999" s="1" t="n">
        <v>4</v>
      </c>
      <c r="M999" s="18" t="n">
        <f aca="false">IF(I999&lt;=H999,1,0)</f>
        <v>1</v>
      </c>
      <c r="N999" s="1" t="n">
        <f aca="false">MAX(I999-H999,0)</f>
        <v>0</v>
      </c>
    </row>
    <row r="1000" customFormat="false" ht="15" hidden="false" customHeight="false" outlineLevel="0" collapsed="false">
      <c r="A1000" s="1" t="s">
        <v>1106</v>
      </c>
      <c r="B1000" s="1" t="s">
        <v>1066</v>
      </c>
      <c r="C1000" s="1" t="s">
        <v>92</v>
      </c>
      <c r="D1000" s="1" t="s">
        <v>96</v>
      </c>
      <c r="E1000" s="1" t="s">
        <v>89</v>
      </c>
      <c r="F1000" s="1" t="s">
        <v>90</v>
      </c>
      <c r="G1000" s="1" t="n">
        <v>14.1</v>
      </c>
      <c r="H1000" s="1" t="n">
        <v>5</v>
      </c>
      <c r="I1000" s="1" t="n">
        <v>7</v>
      </c>
      <c r="J1000" s="1" t="s">
        <v>361</v>
      </c>
      <c r="K1000" s="17" t="n">
        <v>263.59</v>
      </c>
      <c r="L1000" s="1" t="n">
        <v>3</v>
      </c>
      <c r="M1000" s="18" t="n">
        <f aca="false">IF(I1000&lt;=H1000,1,0)</f>
        <v>0</v>
      </c>
      <c r="N1000" s="1" t="n">
        <f aca="false">MAX(I1000-H1000,0)</f>
        <v>2</v>
      </c>
    </row>
    <row r="1001" customFormat="false" ht="15" hidden="false" customHeight="false" outlineLevel="0" collapsed="false">
      <c r="A1001" s="1" t="s">
        <v>1107</v>
      </c>
      <c r="B1001" s="1" t="s">
        <v>1066</v>
      </c>
      <c r="C1001" s="1" t="s">
        <v>105</v>
      </c>
      <c r="D1001" s="1" t="s">
        <v>96</v>
      </c>
      <c r="E1001" s="1" t="s">
        <v>89</v>
      </c>
      <c r="F1001" s="1" t="s">
        <v>90</v>
      </c>
      <c r="G1001" s="1" t="n">
        <v>11.6</v>
      </c>
      <c r="H1001" s="1" t="n">
        <v>5</v>
      </c>
      <c r="I1001" s="1" t="n">
        <v>5</v>
      </c>
      <c r="K1001" s="17" t="n">
        <v>341.18</v>
      </c>
      <c r="L1001" s="1" t="n">
        <v>4</v>
      </c>
      <c r="M1001" s="18" t="n">
        <f aca="false">IF(I1001&lt;=H1001,1,0)</f>
        <v>1</v>
      </c>
      <c r="N1001" s="1" t="n">
        <f aca="false">MAX(I1001-H1001,0)</f>
        <v>0</v>
      </c>
    </row>
    <row r="1002" customFormat="false" ht="15" hidden="false" customHeight="false" outlineLevel="0" collapsed="false">
      <c r="A1002" s="1" t="s">
        <v>1108</v>
      </c>
      <c r="B1002" s="1" t="s">
        <v>1066</v>
      </c>
      <c r="C1002" s="1" t="s">
        <v>100</v>
      </c>
      <c r="D1002" s="1" t="s">
        <v>88</v>
      </c>
      <c r="E1002" s="1" t="s">
        <v>97</v>
      </c>
      <c r="F1002" s="1" t="s">
        <v>90</v>
      </c>
      <c r="G1002" s="1" t="n">
        <v>5.4</v>
      </c>
      <c r="H1002" s="1" t="n">
        <v>3</v>
      </c>
      <c r="I1002" s="1" t="n">
        <v>2</v>
      </c>
      <c r="K1002" s="17" t="n">
        <v>226.48</v>
      </c>
      <c r="L1002" s="1" t="n">
        <v>5</v>
      </c>
      <c r="M1002" s="18" t="n">
        <f aca="false">IF(I1002&lt;=H1002,1,0)</f>
        <v>1</v>
      </c>
      <c r="N1002" s="1" t="n">
        <f aca="false">MAX(I1002-H1002,0)</f>
        <v>0</v>
      </c>
    </row>
    <row r="1003" customFormat="false" ht="15" hidden="false" customHeight="false" outlineLevel="0" collapsed="false">
      <c r="A1003" s="1" t="s">
        <v>1109</v>
      </c>
      <c r="B1003" s="1" t="s">
        <v>1066</v>
      </c>
      <c r="C1003" s="1" t="s">
        <v>100</v>
      </c>
      <c r="D1003" s="1" t="s">
        <v>110</v>
      </c>
      <c r="E1003" s="1" t="s">
        <v>97</v>
      </c>
      <c r="F1003" s="1" t="s">
        <v>90</v>
      </c>
      <c r="G1003" s="1" t="n">
        <v>8.8</v>
      </c>
      <c r="H1003" s="1" t="n">
        <v>2</v>
      </c>
      <c r="I1003" s="1" t="n">
        <v>2</v>
      </c>
      <c r="K1003" s="17" t="n">
        <v>621.09</v>
      </c>
      <c r="L1003" s="1" t="n">
        <v>5</v>
      </c>
      <c r="M1003" s="18" t="n">
        <f aca="false">IF(I1003&lt;=H1003,1,0)</f>
        <v>1</v>
      </c>
      <c r="N1003" s="1" t="n">
        <f aca="false">MAX(I1003-H1003,0)</f>
        <v>0</v>
      </c>
    </row>
    <row r="1004" customFormat="false" ht="15" hidden="false" customHeight="false" outlineLevel="0" collapsed="false">
      <c r="A1004" s="1" t="s">
        <v>1110</v>
      </c>
      <c r="B1004" s="1" t="s">
        <v>1066</v>
      </c>
      <c r="C1004" s="1" t="s">
        <v>105</v>
      </c>
      <c r="D1004" s="1" t="s">
        <v>96</v>
      </c>
      <c r="E1004" s="1" t="s">
        <v>97</v>
      </c>
      <c r="F1004" s="1" t="s">
        <v>90</v>
      </c>
      <c r="G1004" s="1" t="n">
        <v>11.9</v>
      </c>
      <c r="H1004" s="1" t="n">
        <v>5</v>
      </c>
      <c r="I1004" s="1" t="n">
        <v>5</v>
      </c>
      <c r="K1004" s="17" t="n">
        <v>312.08</v>
      </c>
      <c r="L1004" s="1" t="n">
        <v>4</v>
      </c>
      <c r="M1004" s="18" t="n">
        <f aca="false">IF(I1004&lt;=H1004,1,0)</f>
        <v>1</v>
      </c>
      <c r="N1004" s="1" t="n">
        <f aca="false">MAX(I1004-H1004,0)</f>
        <v>0</v>
      </c>
    </row>
    <row r="1005" customFormat="false" ht="15" hidden="false" customHeight="false" outlineLevel="0" collapsed="false">
      <c r="A1005" s="1" t="s">
        <v>1111</v>
      </c>
      <c r="B1005" s="1" t="s">
        <v>1066</v>
      </c>
      <c r="C1005" s="1" t="s">
        <v>95</v>
      </c>
      <c r="D1005" s="1" t="s">
        <v>88</v>
      </c>
      <c r="E1005" s="1" t="s">
        <v>97</v>
      </c>
      <c r="F1005" s="1" t="s">
        <v>90</v>
      </c>
      <c r="G1005" s="1" t="n">
        <v>5.8</v>
      </c>
      <c r="H1005" s="1" t="n">
        <v>3</v>
      </c>
      <c r="I1005" s="1" t="n">
        <v>3</v>
      </c>
      <c r="K1005" s="17" t="n">
        <v>415.98</v>
      </c>
      <c r="L1005" s="1" t="n">
        <v>5</v>
      </c>
      <c r="M1005" s="18" t="n">
        <f aca="false">IF(I1005&lt;=H1005,1,0)</f>
        <v>1</v>
      </c>
      <c r="N1005" s="1" t="n">
        <f aca="false">MAX(I1005-H1005,0)</f>
        <v>0</v>
      </c>
    </row>
    <row r="1006" customFormat="false" ht="15" hidden="false" customHeight="false" outlineLevel="0" collapsed="false">
      <c r="A1006" s="1" t="s">
        <v>1112</v>
      </c>
      <c r="B1006" s="1" t="s">
        <v>1066</v>
      </c>
      <c r="C1006" s="1" t="s">
        <v>92</v>
      </c>
      <c r="D1006" s="1" t="s">
        <v>96</v>
      </c>
      <c r="E1006" s="1" t="s">
        <v>97</v>
      </c>
      <c r="F1006" s="1" t="s">
        <v>90</v>
      </c>
      <c r="G1006" s="1" t="n">
        <v>10.9</v>
      </c>
      <c r="H1006" s="1" t="n">
        <v>5</v>
      </c>
      <c r="I1006" s="1" t="n">
        <v>5</v>
      </c>
      <c r="K1006" s="17" t="n">
        <v>191.2</v>
      </c>
      <c r="L1006" s="1" t="n">
        <v>4</v>
      </c>
      <c r="M1006" s="18" t="n">
        <f aca="false">IF(I1006&lt;=H1006,1,0)</f>
        <v>1</v>
      </c>
      <c r="N1006" s="1" t="n">
        <f aca="false">MAX(I1006-H1006,0)</f>
        <v>0</v>
      </c>
    </row>
    <row r="1007" customFormat="false" ht="15" hidden="false" customHeight="false" outlineLevel="0" collapsed="false">
      <c r="A1007" s="1" t="s">
        <v>1113</v>
      </c>
      <c r="B1007" s="1" t="s">
        <v>1066</v>
      </c>
      <c r="C1007" s="1" t="s">
        <v>95</v>
      </c>
      <c r="D1007" s="1" t="s">
        <v>96</v>
      </c>
      <c r="E1007" s="1" t="s">
        <v>103</v>
      </c>
      <c r="F1007" s="1" t="s">
        <v>90</v>
      </c>
      <c r="G1007" s="1" t="n">
        <v>16.6</v>
      </c>
      <c r="H1007" s="1" t="n">
        <v>5</v>
      </c>
      <c r="I1007" s="1" t="n">
        <v>5</v>
      </c>
      <c r="K1007" s="17" t="n">
        <v>258.98</v>
      </c>
      <c r="L1007" s="1" t="n">
        <v>4</v>
      </c>
      <c r="M1007" s="18" t="n">
        <f aca="false">IF(I1007&lt;=H1007,1,0)</f>
        <v>1</v>
      </c>
      <c r="N1007" s="1" t="n">
        <f aca="false">MAX(I1007-H1007,0)</f>
        <v>0</v>
      </c>
    </row>
    <row r="1008" customFormat="false" ht="15" hidden="false" customHeight="false" outlineLevel="0" collapsed="false">
      <c r="A1008" s="1" t="s">
        <v>1114</v>
      </c>
      <c r="B1008" s="1" t="s">
        <v>1066</v>
      </c>
      <c r="C1008" s="1" t="s">
        <v>145</v>
      </c>
      <c r="D1008" s="1" t="s">
        <v>88</v>
      </c>
      <c r="E1008" s="1" t="s">
        <v>89</v>
      </c>
      <c r="F1008" s="1" t="s">
        <v>90</v>
      </c>
      <c r="G1008" s="1" t="n">
        <v>17.7</v>
      </c>
      <c r="H1008" s="1" t="n">
        <v>3</v>
      </c>
      <c r="I1008" s="1" t="n">
        <v>3</v>
      </c>
      <c r="K1008" s="17" t="n">
        <v>248.21</v>
      </c>
      <c r="L1008" s="1" t="n">
        <v>5</v>
      </c>
      <c r="M1008" s="18" t="n">
        <f aca="false">IF(I1008&lt;=H1008,1,0)</f>
        <v>1</v>
      </c>
      <c r="N1008" s="1" t="n">
        <f aca="false">MAX(I1008-H1008,0)</f>
        <v>0</v>
      </c>
    </row>
    <row r="1009" customFormat="false" ht="15" hidden="false" customHeight="false" outlineLevel="0" collapsed="false">
      <c r="A1009" s="1" t="s">
        <v>1115</v>
      </c>
      <c r="B1009" s="1" t="s">
        <v>1066</v>
      </c>
      <c r="C1009" s="1" t="s">
        <v>92</v>
      </c>
      <c r="D1009" s="1" t="s">
        <v>88</v>
      </c>
      <c r="E1009" s="1" t="s">
        <v>89</v>
      </c>
      <c r="F1009" s="1" t="s">
        <v>90</v>
      </c>
      <c r="G1009" s="1" t="n">
        <v>17.6</v>
      </c>
      <c r="H1009" s="1" t="n">
        <v>3</v>
      </c>
      <c r="I1009" s="1" t="n">
        <v>3</v>
      </c>
      <c r="K1009" s="17" t="n">
        <v>570.2</v>
      </c>
      <c r="L1009" s="1" t="n">
        <v>4</v>
      </c>
      <c r="M1009" s="18" t="n">
        <f aca="false">IF(I1009&lt;=H1009,1,0)</f>
        <v>1</v>
      </c>
      <c r="N1009" s="1" t="n">
        <f aca="false">MAX(I1009-H1009,0)</f>
        <v>0</v>
      </c>
    </row>
    <row r="1010" customFormat="false" ht="15" hidden="false" customHeight="false" outlineLevel="0" collapsed="false">
      <c r="A1010" s="1" t="s">
        <v>1116</v>
      </c>
      <c r="B1010" s="1" t="s">
        <v>1066</v>
      </c>
      <c r="C1010" s="1" t="s">
        <v>92</v>
      </c>
      <c r="D1010" s="1" t="s">
        <v>96</v>
      </c>
      <c r="E1010" s="1" t="s">
        <v>97</v>
      </c>
      <c r="F1010" s="1" t="s">
        <v>90</v>
      </c>
      <c r="G1010" s="1" t="n">
        <v>7.2</v>
      </c>
      <c r="H1010" s="1" t="n">
        <v>5</v>
      </c>
      <c r="I1010" s="1" t="n">
        <v>5</v>
      </c>
      <c r="K1010" s="17" t="n">
        <v>335.11</v>
      </c>
      <c r="L1010" s="1" t="n">
        <v>5</v>
      </c>
      <c r="M1010" s="18" t="n">
        <f aca="false">IF(I1010&lt;=H1010,1,0)</f>
        <v>1</v>
      </c>
      <c r="N1010" s="1" t="n">
        <f aca="false">MAX(I1010-H1010,0)</f>
        <v>0</v>
      </c>
    </row>
    <row r="1011" customFormat="false" ht="15" hidden="false" customHeight="false" outlineLevel="0" collapsed="false">
      <c r="A1011" s="1" t="s">
        <v>1117</v>
      </c>
      <c r="B1011" s="1" t="s">
        <v>1066</v>
      </c>
      <c r="C1011" s="1" t="s">
        <v>92</v>
      </c>
      <c r="D1011" s="1" t="s">
        <v>96</v>
      </c>
      <c r="E1011" s="1" t="s">
        <v>89</v>
      </c>
      <c r="F1011" s="1" t="s">
        <v>90</v>
      </c>
      <c r="G1011" s="1" t="n">
        <v>12.3</v>
      </c>
      <c r="H1011" s="1" t="n">
        <v>5</v>
      </c>
      <c r="I1011" s="1" t="n">
        <v>5</v>
      </c>
      <c r="K1011" s="17" t="n">
        <v>305.22</v>
      </c>
      <c r="L1011" s="1" t="n">
        <v>5</v>
      </c>
      <c r="M1011" s="18" t="n">
        <f aca="false">IF(I1011&lt;=H1011,1,0)</f>
        <v>1</v>
      </c>
      <c r="N1011" s="1" t="n">
        <f aca="false">MAX(I1011-H1011,0)</f>
        <v>0</v>
      </c>
    </row>
    <row r="1012" customFormat="false" ht="15" hidden="false" customHeight="false" outlineLevel="0" collapsed="false">
      <c r="A1012" s="1" t="s">
        <v>1118</v>
      </c>
      <c r="B1012" s="1" t="s">
        <v>1066</v>
      </c>
      <c r="C1012" s="1" t="s">
        <v>95</v>
      </c>
      <c r="D1012" s="1" t="s">
        <v>88</v>
      </c>
      <c r="E1012" s="1" t="s">
        <v>89</v>
      </c>
      <c r="F1012" s="1" t="s">
        <v>116</v>
      </c>
      <c r="G1012" s="1" t="n">
        <v>0</v>
      </c>
      <c r="H1012" s="1" t="n">
        <v>3</v>
      </c>
      <c r="I1012" s="1" t="n">
        <v>3</v>
      </c>
      <c r="K1012" s="17" t="n">
        <v>370.71</v>
      </c>
      <c r="L1012" s="1" t="n">
        <v>5</v>
      </c>
      <c r="M1012" s="18" t="n">
        <f aca="false">IF(I1012&lt;=H1012,1,0)</f>
        <v>1</v>
      </c>
      <c r="N1012" s="1" t="n">
        <f aca="false">MAX(I1012-H1012,0)</f>
        <v>0</v>
      </c>
    </row>
    <row r="1013" customFormat="false" ht="15" hidden="false" customHeight="false" outlineLevel="0" collapsed="false">
      <c r="A1013" s="1" t="s">
        <v>1119</v>
      </c>
      <c r="B1013" s="1" t="s">
        <v>1066</v>
      </c>
      <c r="C1013" s="1" t="s">
        <v>105</v>
      </c>
      <c r="D1013" s="1" t="s">
        <v>110</v>
      </c>
      <c r="E1013" s="1" t="s">
        <v>89</v>
      </c>
      <c r="F1013" s="1" t="s">
        <v>90</v>
      </c>
      <c r="G1013" s="1" t="n">
        <v>21.8</v>
      </c>
      <c r="H1013" s="1" t="n">
        <v>2</v>
      </c>
      <c r="I1013" s="1" t="n">
        <v>2</v>
      </c>
      <c r="K1013" s="17" t="n">
        <v>742.12</v>
      </c>
      <c r="L1013" s="1" t="n">
        <v>4</v>
      </c>
      <c r="M1013" s="18" t="n">
        <f aca="false">IF(I1013&lt;=H1013,1,0)</f>
        <v>1</v>
      </c>
      <c r="N1013" s="1" t="n">
        <f aca="false">MAX(I1013-H1013,0)</f>
        <v>0</v>
      </c>
    </row>
    <row r="1014" customFormat="false" ht="15" hidden="false" customHeight="false" outlineLevel="0" collapsed="false">
      <c r="A1014" s="1" t="s">
        <v>1120</v>
      </c>
      <c r="B1014" s="1" t="s">
        <v>1066</v>
      </c>
      <c r="C1014" s="1" t="s">
        <v>100</v>
      </c>
      <c r="D1014" s="1" t="s">
        <v>88</v>
      </c>
      <c r="E1014" s="1" t="s">
        <v>89</v>
      </c>
      <c r="F1014" s="1" t="s">
        <v>116</v>
      </c>
      <c r="G1014" s="1" t="n">
        <v>0</v>
      </c>
      <c r="H1014" s="1" t="n">
        <v>2</v>
      </c>
      <c r="I1014" s="1" t="n">
        <v>1</v>
      </c>
      <c r="K1014" s="17" t="n">
        <v>521.23</v>
      </c>
      <c r="L1014" s="1" t="n">
        <v>4</v>
      </c>
      <c r="M1014" s="18" t="n">
        <f aca="false">IF(I1014&lt;=H1014,1,0)</f>
        <v>1</v>
      </c>
      <c r="N1014" s="1" t="n">
        <f aca="false">MAX(I1014-H1014,0)</f>
        <v>0</v>
      </c>
    </row>
    <row r="1015" customFormat="false" ht="15" hidden="false" customHeight="false" outlineLevel="0" collapsed="false">
      <c r="A1015" s="1" t="s">
        <v>1121</v>
      </c>
      <c r="B1015" s="1" t="s">
        <v>1066</v>
      </c>
      <c r="C1015" s="1" t="s">
        <v>105</v>
      </c>
      <c r="D1015" s="1" t="s">
        <v>88</v>
      </c>
      <c r="E1015" s="1" t="s">
        <v>97</v>
      </c>
      <c r="F1015" s="1" t="s">
        <v>90</v>
      </c>
      <c r="G1015" s="1" t="n">
        <v>8.3</v>
      </c>
      <c r="H1015" s="1" t="n">
        <v>3</v>
      </c>
      <c r="I1015" s="1" t="n">
        <v>3</v>
      </c>
      <c r="K1015" s="17" t="n">
        <v>296.31</v>
      </c>
      <c r="L1015" s="1" t="n">
        <v>4</v>
      </c>
      <c r="M1015" s="18" t="n">
        <f aca="false">IF(I1015&lt;=H1015,1,0)</f>
        <v>1</v>
      </c>
      <c r="N1015" s="1" t="n">
        <f aca="false">MAX(I1015-H1015,0)</f>
        <v>0</v>
      </c>
    </row>
    <row r="1016" customFormat="false" ht="15" hidden="false" customHeight="false" outlineLevel="0" collapsed="false">
      <c r="A1016" s="1" t="s">
        <v>1122</v>
      </c>
      <c r="B1016" s="1" t="s">
        <v>1066</v>
      </c>
      <c r="C1016" s="1" t="s">
        <v>92</v>
      </c>
      <c r="D1016" s="1" t="s">
        <v>96</v>
      </c>
      <c r="E1016" s="1" t="s">
        <v>89</v>
      </c>
      <c r="F1016" s="1" t="s">
        <v>116</v>
      </c>
      <c r="G1016" s="1" t="n">
        <v>0</v>
      </c>
      <c r="H1016" s="1" t="n">
        <v>4</v>
      </c>
      <c r="I1016" s="1" t="n">
        <v>4</v>
      </c>
      <c r="K1016" s="17" t="n">
        <v>463.16</v>
      </c>
      <c r="L1016" s="1" t="n">
        <v>3</v>
      </c>
      <c r="M1016" s="18" t="n">
        <f aca="false">IF(I1016&lt;=H1016,1,0)</f>
        <v>1</v>
      </c>
      <c r="N1016" s="1" t="n">
        <f aca="false">MAX(I1016-H1016,0)</f>
        <v>0</v>
      </c>
    </row>
    <row r="1017" customFormat="false" ht="15" hidden="false" customHeight="false" outlineLevel="0" collapsed="false">
      <c r="A1017" s="1" t="s">
        <v>1123</v>
      </c>
      <c r="B1017" s="1" t="s">
        <v>1066</v>
      </c>
      <c r="C1017" s="1" t="s">
        <v>95</v>
      </c>
      <c r="D1017" s="1" t="s">
        <v>96</v>
      </c>
      <c r="E1017" s="1" t="s">
        <v>103</v>
      </c>
      <c r="F1017" s="1" t="s">
        <v>90</v>
      </c>
      <c r="G1017" s="1" t="n">
        <v>18.2</v>
      </c>
      <c r="H1017" s="1" t="n">
        <v>5</v>
      </c>
      <c r="I1017" s="1" t="n">
        <v>4</v>
      </c>
      <c r="K1017" s="17" t="n">
        <v>1080.89</v>
      </c>
      <c r="L1017" s="1" t="n">
        <v>4</v>
      </c>
      <c r="M1017" s="18" t="n">
        <f aca="false">IF(I1017&lt;=H1017,1,0)</f>
        <v>1</v>
      </c>
      <c r="N1017" s="1" t="n">
        <f aca="false">MAX(I1017-H1017,0)</f>
        <v>0</v>
      </c>
    </row>
    <row r="1018" customFormat="false" ht="15" hidden="false" customHeight="false" outlineLevel="0" collapsed="false">
      <c r="A1018" s="1" t="s">
        <v>1124</v>
      </c>
      <c r="B1018" s="1" t="s">
        <v>1066</v>
      </c>
      <c r="C1018" s="1" t="s">
        <v>92</v>
      </c>
      <c r="D1018" s="1" t="s">
        <v>88</v>
      </c>
      <c r="E1018" s="1" t="s">
        <v>97</v>
      </c>
      <c r="F1018" s="1" t="s">
        <v>90</v>
      </c>
      <c r="G1018" s="1" t="n">
        <v>4.3</v>
      </c>
      <c r="H1018" s="1" t="n">
        <v>3</v>
      </c>
      <c r="I1018" s="1" t="n">
        <v>3</v>
      </c>
      <c r="K1018" s="17" t="n">
        <v>213.91</v>
      </c>
      <c r="L1018" s="1" t="n">
        <v>4</v>
      </c>
      <c r="M1018" s="18" t="n">
        <f aca="false">IF(I1018&lt;=H1018,1,0)</f>
        <v>1</v>
      </c>
      <c r="N1018" s="1" t="n">
        <f aca="false">MAX(I1018-H1018,0)</f>
        <v>0</v>
      </c>
    </row>
    <row r="1019" customFormat="false" ht="15" hidden="false" customHeight="false" outlineLevel="0" collapsed="false">
      <c r="A1019" s="1" t="s">
        <v>1125</v>
      </c>
      <c r="B1019" s="1" t="s">
        <v>1066</v>
      </c>
      <c r="C1019" s="1" t="s">
        <v>100</v>
      </c>
      <c r="D1019" s="1" t="s">
        <v>96</v>
      </c>
      <c r="E1019" s="1" t="s">
        <v>97</v>
      </c>
      <c r="F1019" s="1" t="s">
        <v>116</v>
      </c>
      <c r="G1019" s="1" t="n">
        <v>0</v>
      </c>
      <c r="H1019" s="1" t="n">
        <v>4</v>
      </c>
      <c r="I1019" s="1" t="n">
        <v>4</v>
      </c>
      <c r="K1019" s="17" t="n">
        <v>452.41</v>
      </c>
      <c r="L1019" s="1" t="n">
        <v>4</v>
      </c>
      <c r="M1019" s="18" t="n">
        <f aca="false">IF(I1019&lt;=H1019,1,0)</f>
        <v>1</v>
      </c>
      <c r="N1019" s="1" t="n">
        <f aca="false">MAX(I1019-H1019,0)</f>
        <v>0</v>
      </c>
    </row>
    <row r="1020" customFormat="false" ht="15" hidden="false" customHeight="false" outlineLevel="0" collapsed="false">
      <c r="A1020" s="1" t="s">
        <v>1126</v>
      </c>
      <c r="B1020" s="1" t="s">
        <v>1066</v>
      </c>
      <c r="C1020" s="1" t="s">
        <v>92</v>
      </c>
      <c r="D1020" s="1" t="s">
        <v>88</v>
      </c>
      <c r="E1020" s="1" t="s">
        <v>101</v>
      </c>
      <c r="F1020" s="1" t="s">
        <v>116</v>
      </c>
      <c r="G1020" s="1" t="n">
        <v>0</v>
      </c>
      <c r="H1020" s="1" t="n">
        <v>3</v>
      </c>
      <c r="I1020" s="1" t="n">
        <v>3</v>
      </c>
      <c r="K1020" s="17" t="n">
        <v>439.1</v>
      </c>
      <c r="L1020" s="1" t="n">
        <v>4</v>
      </c>
      <c r="M1020" s="18" t="n">
        <f aca="false">IF(I1020&lt;=H1020,1,0)</f>
        <v>1</v>
      </c>
      <c r="N1020" s="1" t="n">
        <f aca="false">MAX(I1020-H1020,0)</f>
        <v>0</v>
      </c>
    </row>
    <row r="1021" customFormat="false" ht="15" hidden="false" customHeight="false" outlineLevel="0" collapsed="false">
      <c r="A1021" s="1" t="s">
        <v>1127</v>
      </c>
      <c r="B1021" s="1" t="s">
        <v>1066</v>
      </c>
      <c r="C1021" s="1" t="s">
        <v>92</v>
      </c>
      <c r="D1021" s="1" t="s">
        <v>88</v>
      </c>
      <c r="E1021" s="1" t="s">
        <v>89</v>
      </c>
      <c r="F1021" s="1" t="s">
        <v>90</v>
      </c>
      <c r="G1021" s="1" t="n">
        <v>8.6</v>
      </c>
      <c r="H1021" s="1" t="n">
        <v>3</v>
      </c>
      <c r="I1021" s="1" t="n">
        <v>3</v>
      </c>
      <c r="K1021" s="17" t="n">
        <v>1069.19</v>
      </c>
      <c r="L1021" s="1" t="n">
        <v>5</v>
      </c>
      <c r="M1021" s="18" t="n">
        <f aca="false">IF(I1021&lt;=H1021,1,0)</f>
        <v>1</v>
      </c>
      <c r="N1021" s="1" t="n">
        <f aca="false">MAX(I1021-H1021,0)</f>
        <v>0</v>
      </c>
    </row>
    <row r="1022" customFormat="false" ht="15" hidden="false" customHeight="false" outlineLevel="0" collapsed="false">
      <c r="A1022" s="1" t="s">
        <v>1128</v>
      </c>
      <c r="B1022" s="1" t="s">
        <v>1066</v>
      </c>
      <c r="C1022" s="1" t="s">
        <v>105</v>
      </c>
      <c r="D1022" s="1" t="s">
        <v>96</v>
      </c>
      <c r="E1022" s="1" t="s">
        <v>103</v>
      </c>
      <c r="F1022" s="1" t="s">
        <v>90</v>
      </c>
      <c r="G1022" s="1" t="n">
        <v>2.8</v>
      </c>
      <c r="H1022" s="1" t="n">
        <v>5</v>
      </c>
      <c r="I1022" s="1" t="n">
        <v>5</v>
      </c>
      <c r="K1022" s="17" t="n">
        <v>487.57</v>
      </c>
      <c r="L1022" s="1" t="n">
        <v>5</v>
      </c>
      <c r="M1022" s="18" t="n">
        <f aca="false">IF(I1022&lt;=H1022,1,0)</f>
        <v>1</v>
      </c>
      <c r="N1022" s="1" t="n">
        <f aca="false">MAX(I1022-H1022,0)</f>
        <v>0</v>
      </c>
    </row>
    <row r="1023" customFormat="false" ht="15" hidden="false" customHeight="false" outlineLevel="0" collapsed="false">
      <c r="A1023" s="1" t="s">
        <v>1129</v>
      </c>
      <c r="B1023" s="1" t="s">
        <v>1066</v>
      </c>
      <c r="C1023" s="1" t="s">
        <v>92</v>
      </c>
      <c r="D1023" s="1" t="s">
        <v>88</v>
      </c>
      <c r="E1023" s="1" t="s">
        <v>103</v>
      </c>
      <c r="F1023" s="1" t="s">
        <v>90</v>
      </c>
      <c r="G1023" s="1" t="n">
        <v>9.7</v>
      </c>
      <c r="H1023" s="1" t="n">
        <v>3</v>
      </c>
      <c r="I1023" s="1" t="n">
        <v>3</v>
      </c>
      <c r="K1023" s="17" t="n">
        <v>391.96</v>
      </c>
      <c r="L1023" s="1" t="n">
        <v>4</v>
      </c>
      <c r="M1023" s="18" t="n">
        <f aca="false">IF(I1023&lt;=H1023,1,0)</f>
        <v>1</v>
      </c>
      <c r="N1023" s="1" t="n">
        <f aca="false">MAX(I1023-H1023,0)</f>
        <v>0</v>
      </c>
    </row>
    <row r="1024" customFormat="false" ht="15" hidden="false" customHeight="false" outlineLevel="0" collapsed="false">
      <c r="A1024" s="1" t="s">
        <v>1130</v>
      </c>
      <c r="B1024" s="1" t="s">
        <v>1066</v>
      </c>
      <c r="C1024" s="1" t="s">
        <v>105</v>
      </c>
      <c r="D1024" s="1" t="s">
        <v>88</v>
      </c>
      <c r="E1024" s="1" t="s">
        <v>89</v>
      </c>
      <c r="F1024" s="1" t="s">
        <v>90</v>
      </c>
      <c r="G1024" s="1" t="n">
        <v>22.5</v>
      </c>
      <c r="H1024" s="1" t="n">
        <v>3</v>
      </c>
      <c r="I1024" s="1" t="n">
        <v>3</v>
      </c>
      <c r="K1024" s="17" t="n">
        <v>264.45</v>
      </c>
      <c r="L1024" s="1" t="n">
        <v>4</v>
      </c>
      <c r="M1024" s="18" t="n">
        <f aca="false">IF(I1024&lt;=H1024,1,0)</f>
        <v>1</v>
      </c>
      <c r="N1024" s="1" t="n">
        <f aca="false">MAX(I1024-H1024,0)</f>
        <v>0</v>
      </c>
    </row>
    <row r="1025" customFormat="false" ht="15" hidden="false" customHeight="false" outlineLevel="0" collapsed="false">
      <c r="A1025" s="1" t="s">
        <v>1131</v>
      </c>
      <c r="B1025" s="1" t="s">
        <v>1066</v>
      </c>
      <c r="C1025" s="1" t="s">
        <v>92</v>
      </c>
      <c r="D1025" s="1" t="s">
        <v>88</v>
      </c>
      <c r="E1025" s="1" t="s">
        <v>103</v>
      </c>
      <c r="F1025" s="1" t="s">
        <v>90</v>
      </c>
      <c r="G1025" s="1" t="n">
        <v>2</v>
      </c>
      <c r="H1025" s="1" t="n">
        <v>3</v>
      </c>
      <c r="I1025" s="1" t="n">
        <v>3</v>
      </c>
      <c r="K1025" s="17" t="n">
        <v>222.08</v>
      </c>
      <c r="L1025" s="1" t="n">
        <v>5</v>
      </c>
      <c r="M1025" s="18" t="n">
        <f aca="false">IF(I1025&lt;=H1025,1,0)</f>
        <v>1</v>
      </c>
      <c r="N1025" s="1" t="n">
        <f aca="false">MAX(I1025-H1025,0)</f>
        <v>0</v>
      </c>
    </row>
    <row r="1026" customFormat="false" ht="15" hidden="false" customHeight="false" outlineLevel="0" collapsed="false">
      <c r="A1026" s="1" t="s">
        <v>1132</v>
      </c>
      <c r="B1026" s="1" t="s">
        <v>1066</v>
      </c>
      <c r="C1026" s="1" t="s">
        <v>105</v>
      </c>
      <c r="D1026" s="1" t="s">
        <v>88</v>
      </c>
      <c r="E1026" s="1" t="s">
        <v>103</v>
      </c>
      <c r="F1026" s="1" t="s">
        <v>90</v>
      </c>
      <c r="G1026" s="1" t="n">
        <v>1.3</v>
      </c>
      <c r="H1026" s="1" t="n">
        <v>3</v>
      </c>
      <c r="I1026" s="1" t="n">
        <v>2</v>
      </c>
      <c r="K1026" s="17" t="n">
        <v>493.36</v>
      </c>
      <c r="L1026" s="1" t="n">
        <v>4</v>
      </c>
      <c r="M1026" s="18" t="n">
        <f aca="false">IF(I1026&lt;=H1026,1,0)</f>
        <v>1</v>
      </c>
      <c r="N1026" s="1" t="n">
        <f aca="false">MAX(I1026-H1026,0)</f>
        <v>0</v>
      </c>
    </row>
    <row r="1027" customFormat="false" ht="15" hidden="false" customHeight="false" outlineLevel="0" collapsed="false">
      <c r="A1027" s="1" t="s">
        <v>1133</v>
      </c>
      <c r="B1027" s="1" t="s">
        <v>1066</v>
      </c>
      <c r="C1027" s="1" t="s">
        <v>100</v>
      </c>
      <c r="D1027" s="1" t="s">
        <v>88</v>
      </c>
      <c r="E1027" s="1" t="s">
        <v>89</v>
      </c>
      <c r="F1027" s="1" t="s">
        <v>90</v>
      </c>
      <c r="G1027" s="1" t="n">
        <v>19.5</v>
      </c>
      <c r="H1027" s="1" t="n">
        <v>3</v>
      </c>
      <c r="I1027" s="1" t="n">
        <v>3</v>
      </c>
      <c r="K1027" s="17" t="n">
        <v>281.44</v>
      </c>
      <c r="L1027" s="1" t="n">
        <v>4</v>
      </c>
      <c r="M1027" s="18" t="n">
        <f aca="false">IF(I1027&lt;=H1027,1,0)</f>
        <v>1</v>
      </c>
      <c r="N1027" s="1" t="n">
        <f aca="false">MAX(I1027-H1027,0)</f>
        <v>0</v>
      </c>
    </row>
    <row r="1028" customFormat="false" ht="15" hidden="false" customHeight="false" outlineLevel="0" collapsed="false">
      <c r="A1028" s="1" t="s">
        <v>1134</v>
      </c>
      <c r="B1028" s="1" t="s">
        <v>1066</v>
      </c>
      <c r="C1028" s="1" t="s">
        <v>95</v>
      </c>
      <c r="D1028" s="1" t="s">
        <v>88</v>
      </c>
      <c r="E1028" s="1" t="s">
        <v>89</v>
      </c>
      <c r="F1028" s="1" t="s">
        <v>90</v>
      </c>
      <c r="G1028" s="1" t="n">
        <v>20.4</v>
      </c>
      <c r="H1028" s="1" t="n">
        <v>3</v>
      </c>
      <c r="I1028" s="1" t="n">
        <v>3</v>
      </c>
      <c r="K1028" s="17" t="n">
        <v>493.82</v>
      </c>
      <c r="L1028" s="1" t="n">
        <v>4</v>
      </c>
      <c r="M1028" s="18" t="n">
        <f aca="false">IF(I1028&lt;=H1028,1,0)</f>
        <v>1</v>
      </c>
      <c r="N1028" s="1" t="n">
        <f aca="false">MAX(I1028-H1028,0)</f>
        <v>0</v>
      </c>
    </row>
    <row r="1029" customFormat="false" ht="15" hidden="false" customHeight="false" outlineLevel="0" collapsed="false">
      <c r="A1029" s="1" t="s">
        <v>1135</v>
      </c>
      <c r="B1029" s="1" t="s">
        <v>1066</v>
      </c>
      <c r="C1029" s="1" t="s">
        <v>87</v>
      </c>
      <c r="D1029" s="1" t="s">
        <v>93</v>
      </c>
      <c r="E1029" s="1" t="s">
        <v>89</v>
      </c>
      <c r="F1029" s="1" t="s">
        <v>90</v>
      </c>
      <c r="G1029" s="1" t="n">
        <v>9</v>
      </c>
      <c r="H1029" s="1" t="n">
        <v>2</v>
      </c>
      <c r="I1029" s="1" t="n">
        <v>1</v>
      </c>
      <c r="K1029" s="17" t="n">
        <v>357.62</v>
      </c>
      <c r="L1029" s="1" t="n">
        <v>4</v>
      </c>
      <c r="M1029" s="18" t="n">
        <f aca="false">IF(I1029&lt;=H1029,1,0)</f>
        <v>1</v>
      </c>
      <c r="N1029" s="1" t="n">
        <f aca="false">MAX(I1029-H1029,0)</f>
        <v>0</v>
      </c>
    </row>
    <row r="1030" customFormat="false" ht="15" hidden="false" customHeight="false" outlineLevel="0" collapsed="false">
      <c r="A1030" s="1" t="s">
        <v>1136</v>
      </c>
      <c r="B1030" s="1" t="s">
        <v>1066</v>
      </c>
      <c r="C1030" s="1" t="s">
        <v>92</v>
      </c>
      <c r="D1030" s="1" t="s">
        <v>96</v>
      </c>
      <c r="E1030" s="1" t="s">
        <v>103</v>
      </c>
      <c r="F1030" s="1" t="s">
        <v>90</v>
      </c>
      <c r="G1030" s="1" t="n">
        <v>4.4</v>
      </c>
      <c r="H1030" s="1" t="n">
        <v>5</v>
      </c>
      <c r="I1030" s="1" t="n">
        <v>5</v>
      </c>
      <c r="K1030" s="17" t="n">
        <v>207.81</v>
      </c>
      <c r="L1030" s="1" t="n">
        <v>4</v>
      </c>
      <c r="M1030" s="18" t="n">
        <f aca="false">IF(I1030&lt;=H1030,1,0)</f>
        <v>1</v>
      </c>
      <c r="N1030" s="1" t="n">
        <f aca="false">MAX(I1030-H1030,0)</f>
        <v>0</v>
      </c>
    </row>
    <row r="1031" customFormat="false" ht="15" hidden="false" customHeight="false" outlineLevel="0" collapsed="false">
      <c r="A1031" s="1" t="s">
        <v>1137</v>
      </c>
      <c r="B1031" s="1" t="s">
        <v>1066</v>
      </c>
      <c r="C1031" s="1" t="s">
        <v>92</v>
      </c>
      <c r="D1031" s="1" t="s">
        <v>96</v>
      </c>
      <c r="E1031" s="1" t="s">
        <v>89</v>
      </c>
      <c r="F1031" s="1" t="s">
        <v>90</v>
      </c>
      <c r="G1031" s="1" t="n">
        <v>15.5</v>
      </c>
      <c r="H1031" s="1" t="n">
        <v>5</v>
      </c>
      <c r="I1031" s="1" t="n">
        <v>5</v>
      </c>
      <c r="K1031" s="17" t="n">
        <v>390.61</v>
      </c>
      <c r="L1031" s="1" t="n">
        <v>5</v>
      </c>
      <c r="M1031" s="18" t="n">
        <f aca="false">IF(I1031&lt;=H1031,1,0)</f>
        <v>1</v>
      </c>
      <c r="N1031" s="1" t="n">
        <f aca="false">MAX(I1031-H1031,0)</f>
        <v>0</v>
      </c>
    </row>
    <row r="1032" customFormat="false" ht="15" hidden="false" customHeight="false" outlineLevel="0" collapsed="false">
      <c r="A1032" s="1" t="s">
        <v>1138</v>
      </c>
      <c r="B1032" s="1" t="s">
        <v>1066</v>
      </c>
      <c r="C1032" s="1" t="s">
        <v>92</v>
      </c>
      <c r="D1032" s="1" t="s">
        <v>96</v>
      </c>
      <c r="E1032" s="1" t="s">
        <v>103</v>
      </c>
      <c r="F1032" s="1" t="s">
        <v>90</v>
      </c>
      <c r="G1032" s="1" t="n">
        <v>15.5</v>
      </c>
      <c r="H1032" s="1" t="n">
        <v>5</v>
      </c>
      <c r="I1032" s="1" t="n">
        <v>6</v>
      </c>
      <c r="J1032" s="1" t="s">
        <v>133</v>
      </c>
      <c r="K1032" s="17" t="n">
        <v>301.94</v>
      </c>
      <c r="L1032" s="1" t="n">
        <v>3</v>
      </c>
      <c r="M1032" s="18" t="n">
        <f aca="false">IF(I1032&lt;=H1032,1,0)</f>
        <v>0</v>
      </c>
      <c r="N1032" s="1" t="n">
        <f aca="false">MAX(I1032-H1032,0)</f>
        <v>1</v>
      </c>
    </row>
    <row r="1033" customFormat="false" ht="15" hidden="false" customHeight="false" outlineLevel="0" collapsed="false">
      <c r="A1033" s="1" t="s">
        <v>1139</v>
      </c>
      <c r="B1033" s="1" t="s">
        <v>1066</v>
      </c>
      <c r="C1033" s="1" t="s">
        <v>92</v>
      </c>
      <c r="D1033" s="1" t="s">
        <v>96</v>
      </c>
      <c r="E1033" s="1" t="s">
        <v>89</v>
      </c>
      <c r="F1033" s="1" t="s">
        <v>90</v>
      </c>
      <c r="G1033" s="1" t="n">
        <v>8.5</v>
      </c>
      <c r="H1033" s="1" t="n">
        <v>5</v>
      </c>
      <c r="I1033" s="1" t="n">
        <v>5</v>
      </c>
      <c r="K1033" s="17" t="n">
        <v>449.55</v>
      </c>
      <c r="L1033" s="1" t="n">
        <v>5</v>
      </c>
      <c r="M1033" s="18" t="n">
        <f aca="false">IF(I1033&lt;=H1033,1,0)</f>
        <v>1</v>
      </c>
      <c r="N1033" s="1" t="n">
        <f aca="false">MAX(I1033-H1033,0)</f>
        <v>0</v>
      </c>
    </row>
    <row r="1034" customFormat="false" ht="15" hidden="false" customHeight="false" outlineLevel="0" collapsed="false">
      <c r="A1034" s="1" t="s">
        <v>1140</v>
      </c>
      <c r="B1034" s="1" t="s">
        <v>1066</v>
      </c>
      <c r="C1034" s="1" t="s">
        <v>105</v>
      </c>
      <c r="D1034" s="1" t="s">
        <v>96</v>
      </c>
      <c r="E1034" s="1" t="s">
        <v>97</v>
      </c>
      <c r="F1034" s="1" t="s">
        <v>90</v>
      </c>
      <c r="G1034" s="1" t="n">
        <v>4.1</v>
      </c>
      <c r="H1034" s="1" t="n">
        <v>5</v>
      </c>
      <c r="I1034" s="1" t="n">
        <v>5</v>
      </c>
      <c r="K1034" s="17" t="n">
        <v>284.17</v>
      </c>
      <c r="L1034" s="1" t="n">
        <v>5</v>
      </c>
      <c r="M1034" s="18" t="n">
        <f aca="false">IF(I1034&lt;=H1034,1,0)</f>
        <v>1</v>
      </c>
      <c r="N1034" s="1" t="n">
        <f aca="false">MAX(I1034-H1034,0)</f>
        <v>0</v>
      </c>
    </row>
    <row r="1035" customFormat="false" ht="15" hidden="false" customHeight="false" outlineLevel="0" collapsed="false">
      <c r="A1035" s="1" t="s">
        <v>1141</v>
      </c>
      <c r="B1035" s="1" t="s">
        <v>1066</v>
      </c>
      <c r="C1035" s="1" t="s">
        <v>87</v>
      </c>
      <c r="D1035" s="1" t="s">
        <v>96</v>
      </c>
      <c r="E1035" s="1" t="s">
        <v>89</v>
      </c>
      <c r="F1035" s="1" t="s">
        <v>90</v>
      </c>
      <c r="G1035" s="1" t="n">
        <v>12.3</v>
      </c>
      <c r="H1035" s="1" t="n">
        <v>5</v>
      </c>
      <c r="I1035" s="1" t="n">
        <v>4</v>
      </c>
      <c r="K1035" s="17" t="n">
        <v>378.1</v>
      </c>
      <c r="L1035" s="1" t="n">
        <v>4</v>
      </c>
      <c r="M1035" s="18" t="n">
        <f aca="false">IF(I1035&lt;=H1035,1,0)</f>
        <v>1</v>
      </c>
      <c r="N1035" s="1" t="n">
        <f aca="false">MAX(I1035-H1035,0)</f>
        <v>0</v>
      </c>
    </row>
    <row r="1036" customFormat="false" ht="15" hidden="false" customHeight="false" outlineLevel="0" collapsed="false">
      <c r="A1036" s="1" t="s">
        <v>1142</v>
      </c>
      <c r="B1036" s="1" t="s">
        <v>1066</v>
      </c>
      <c r="C1036" s="1" t="s">
        <v>92</v>
      </c>
      <c r="D1036" s="1" t="s">
        <v>88</v>
      </c>
      <c r="E1036" s="1" t="s">
        <v>101</v>
      </c>
      <c r="F1036" s="1" t="s">
        <v>90</v>
      </c>
      <c r="G1036" s="1" t="n">
        <v>7.2</v>
      </c>
      <c r="H1036" s="1" t="n">
        <v>3</v>
      </c>
      <c r="I1036" s="1" t="n">
        <v>3</v>
      </c>
      <c r="K1036" s="17" t="n">
        <v>293.95</v>
      </c>
      <c r="L1036" s="1" t="n">
        <v>4</v>
      </c>
      <c r="M1036" s="18" t="n">
        <f aca="false">IF(I1036&lt;=H1036,1,0)</f>
        <v>1</v>
      </c>
      <c r="N1036" s="1" t="n">
        <f aca="false">MAX(I1036-H1036,0)</f>
        <v>0</v>
      </c>
    </row>
    <row r="1037" customFormat="false" ht="15" hidden="false" customHeight="false" outlineLevel="0" collapsed="false">
      <c r="A1037" s="1" t="s">
        <v>1143</v>
      </c>
      <c r="B1037" s="1" t="s">
        <v>1066</v>
      </c>
      <c r="C1037" s="1" t="s">
        <v>95</v>
      </c>
      <c r="D1037" s="1" t="s">
        <v>88</v>
      </c>
      <c r="E1037" s="1" t="s">
        <v>97</v>
      </c>
      <c r="F1037" s="1" t="s">
        <v>90</v>
      </c>
      <c r="G1037" s="1" t="n">
        <v>3.9</v>
      </c>
      <c r="H1037" s="1" t="n">
        <v>3</v>
      </c>
      <c r="I1037" s="1" t="n">
        <v>3</v>
      </c>
      <c r="K1037" s="17" t="n">
        <v>392.27</v>
      </c>
      <c r="L1037" s="1" t="n">
        <v>4</v>
      </c>
      <c r="M1037" s="18" t="n">
        <f aca="false">IF(I1037&lt;=H1037,1,0)</f>
        <v>1</v>
      </c>
      <c r="N1037" s="1" t="n">
        <f aca="false">MAX(I1037-H1037,0)</f>
        <v>0</v>
      </c>
    </row>
    <row r="1038" customFormat="false" ht="15" hidden="false" customHeight="false" outlineLevel="0" collapsed="false">
      <c r="A1038" s="1" t="s">
        <v>1144</v>
      </c>
      <c r="B1038" s="1" t="s">
        <v>1066</v>
      </c>
      <c r="C1038" s="1" t="s">
        <v>92</v>
      </c>
      <c r="D1038" s="1" t="s">
        <v>93</v>
      </c>
      <c r="E1038" s="1" t="s">
        <v>89</v>
      </c>
      <c r="F1038" s="1" t="s">
        <v>90</v>
      </c>
      <c r="G1038" s="1" t="n">
        <v>20</v>
      </c>
      <c r="H1038" s="1" t="n">
        <v>2</v>
      </c>
      <c r="I1038" s="1" t="n">
        <v>2</v>
      </c>
      <c r="K1038" s="17" t="n">
        <v>271.79</v>
      </c>
      <c r="L1038" s="1" t="n">
        <v>5</v>
      </c>
      <c r="M1038" s="18" t="n">
        <f aca="false">IF(I1038&lt;=H1038,1,0)</f>
        <v>1</v>
      </c>
      <c r="N1038" s="1" t="n">
        <f aca="false">MAX(I1038-H1038,0)</f>
        <v>0</v>
      </c>
    </row>
    <row r="1039" customFormat="false" ht="15" hidden="false" customHeight="false" outlineLevel="0" collapsed="false">
      <c r="A1039" s="1" t="s">
        <v>1145</v>
      </c>
      <c r="B1039" s="1" t="s">
        <v>1066</v>
      </c>
      <c r="C1039" s="1" t="s">
        <v>95</v>
      </c>
      <c r="D1039" s="1" t="s">
        <v>88</v>
      </c>
      <c r="E1039" s="1" t="s">
        <v>89</v>
      </c>
      <c r="F1039" s="1" t="s">
        <v>90</v>
      </c>
      <c r="G1039" s="1" t="n">
        <v>24.3</v>
      </c>
      <c r="H1039" s="1" t="n">
        <v>3</v>
      </c>
      <c r="I1039" s="1" t="n">
        <v>3</v>
      </c>
      <c r="K1039" s="17" t="n">
        <v>316.62</v>
      </c>
      <c r="L1039" s="1" t="n">
        <v>4</v>
      </c>
      <c r="M1039" s="18" t="n">
        <f aca="false">IF(I1039&lt;=H1039,1,0)</f>
        <v>1</v>
      </c>
      <c r="N1039" s="1" t="n">
        <f aca="false">MAX(I1039-H1039,0)</f>
        <v>0</v>
      </c>
    </row>
    <row r="1040" customFormat="false" ht="15" hidden="false" customHeight="false" outlineLevel="0" collapsed="false">
      <c r="A1040" s="1" t="s">
        <v>1146</v>
      </c>
      <c r="B1040" s="1" t="s">
        <v>1066</v>
      </c>
      <c r="C1040" s="1" t="s">
        <v>105</v>
      </c>
      <c r="D1040" s="1" t="s">
        <v>88</v>
      </c>
      <c r="E1040" s="1" t="s">
        <v>97</v>
      </c>
      <c r="F1040" s="1" t="s">
        <v>90</v>
      </c>
      <c r="G1040" s="1" t="n">
        <v>20.2</v>
      </c>
      <c r="H1040" s="1" t="n">
        <v>3</v>
      </c>
      <c r="I1040" s="1" t="n">
        <v>3</v>
      </c>
      <c r="K1040" s="17" t="n">
        <v>285.77</v>
      </c>
      <c r="L1040" s="1" t="n">
        <v>5</v>
      </c>
      <c r="M1040" s="18" t="n">
        <f aca="false">IF(I1040&lt;=H1040,1,0)</f>
        <v>1</v>
      </c>
      <c r="N1040" s="1" t="n">
        <f aca="false">MAX(I1040-H1040,0)</f>
        <v>0</v>
      </c>
    </row>
    <row r="1041" customFormat="false" ht="15" hidden="false" customHeight="false" outlineLevel="0" collapsed="false">
      <c r="A1041" s="1" t="s">
        <v>1147</v>
      </c>
      <c r="B1041" s="1" t="s">
        <v>1066</v>
      </c>
      <c r="C1041" s="1" t="s">
        <v>105</v>
      </c>
      <c r="D1041" s="1" t="s">
        <v>96</v>
      </c>
      <c r="E1041" s="1" t="s">
        <v>89</v>
      </c>
      <c r="F1041" s="1" t="s">
        <v>90</v>
      </c>
      <c r="G1041" s="1" t="n">
        <v>10.7</v>
      </c>
      <c r="H1041" s="1" t="n">
        <v>5</v>
      </c>
      <c r="I1041" s="1" t="n">
        <v>5</v>
      </c>
      <c r="K1041" s="17" t="n">
        <v>314.2</v>
      </c>
      <c r="L1041" s="1" t="n">
        <v>5</v>
      </c>
      <c r="M1041" s="18" t="n">
        <f aca="false">IF(I1041&lt;=H1041,1,0)</f>
        <v>1</v>
      </c>
      <c r="N1041" s="1" t="n">
        <f aca="false">MAX(I1041-H1041,0)</f>
        <v>0</v>
      </c>
    </row>
    <row r="1042" customFormat="false" ht="15" hidden="false" customHeight="false" outlineLevel="0" collapsed="false">
      <c r="A1042" s="1" t="s">
        <v>1148</v>
      </c>
      <c r="B1042" s="1" t="s">
        <v>1066</v>
      </c>
      <c r="C1042" s="1" t="s">
        <v>92</v>
      </c>
      <c r="D1042" s="1" t="s">
        <v>88</v>
      </c>
      <c r="E1042" s="1" t="s">
        <v>89</v>
      </c>
      <c r="F1042" s="1" t="s">
        <v>116</v>
      </c>
      <c r="G1042" s="1" t="n">
        <v>0</v>
      </c>
      <c r="H1042" s="1" t="n">
        <v>3</v>
      </c>
      <c r="I1042" s="1" t="n">
        <v>3</v>
      </c>
      <c r="K1042" s="17" t="n">
        <v>605.94</v>
      </c>
      <c r="L1042" s="1" t="n">
        <v>4</v>
      </c>
      <c r="M1042" s="18" t="n">
        <f aca="false">IF(I1042&lt;=H1042,1,0)</f>
        <v>1</v>
      </c>
      <c r="N1042" s="1" t="n">
        <f aca="false">MAX(I1042-H1042,0)</f>
        <v>0</v>
      </c>
    </row>
    <row r="1043" customFormat="false" ht="15" hidden="false" customHeight="false" outlineLevel="0" collapsed="false">
      <c r="A1043" s="1" t="s">
        <v>1149</v>
      </c>
      <c r="B1043" s="1" t="s">
        <v>1066</v>
      </c>
      <c r="C1043" s="1" t="s">
        <v>87</v>
      </c>
      <c r="D1043" s="1" t="s">
        <v>88</v>
      </c>
      <c r="E1043" s="1" t="s">
        <v>89</v>
      </c>
      <c r="F1043" s="1" t="s">
        <v>90</v>
      </c>
      <c r="G1043" s="1" t="n">
        <v>11.2</v>
      </c>
      <c r="H1043" s="1" t="n">
        <v>3</v>
      </c>
      <c r="I1043" s="1" t="n">
        <v>3</v>
      </c>
      <c r="K1043" s="17" t="n">
        <v>478.95</v>
      </c>
      <c r="L1043" s="1" t="n">
        <v>4</v>
      </c>
      <c r="M1043" s="18" t="n">
        <f aca="false">IF(I1043&lt;=H1043,1,0)</f>
        <v>1</v>
      </c>
      <c r="N1043" s="1" t="n">
        <f aca="false">MAX(I1043-H1043,0)</f>
        <v>0</v>
      </c>
    </row>
    <row r="1044" customFormat="false" ht="15" hidden="false" customHeight="false" outlineLevel="0" collapsed="false">
      <c r="A1044" s="1" t="s">
        <v>1150</v>
      </c>
      <c r="B1044" s="1" t="s">
        <v>1066</v>
      </c>
      <c r="C1044" s="1" t="s">
        <v>92</v>
      </c>
      <c r="D1044" s="1" t="s">
        <v>93</v>
      </c>
      <c r="E1044" s="1" t="s">
        <v>97</v>
      </c>
      <c r="F1044" s="1" t="s">
        <v>90</v>
      </c>
      <c r="G1044" s="1" t="n">
        <v>8.1</v>
      </c>
      <c r="H1044" s="1" t="n">
        <v>2</v>
      </c>
      <c r="I1044" s="1" t="n">
        <v>1</v>
      </c>
      <c r="K1044" s="17" t="n">
        <v>355.23</v>
      </c>
      <c r="L1044" s="1" t="n">
        <v>4</v>
      </c>
      <c r="M1044" s="18" t="n">
        <f aca="false">IF(I1044&lt;=H1044,1,0)</f>
        <v>1</v>
      </c>
      <c r="N1044" s="1" t="n">
        <f aca="false">MAX(I1044-H1044,0)</f>
        <v>0</v>
      </c>
    </row>
    <row r="1045" customFormat="false" ht="15" hidden="false" customHeight="false" outlineLevel="0" collapsed="false">
      <c r="A1045" s="1" t="s">
        <v>1151</v>
      </c>
      <c r="B1045" s="1" t="s">
        <v>1066</v>
      </c>
      <c r="C1045" s="1" t="s">
        <v>105</v>
      </c>
      <c r="D1045" s="1" t="s">
        <v>96</v>
      </c>
      <c r="E1045" s="1" t="s">
        <v>89</v>
      </c>
      <c r="F1045" s="1" t="s">
        <v>90</v>
      </c>
      <c r="G1045" s="1" t="n">
        <v>8.9</v>
      </c>
      <c r="H1045" s="1" t="n">
        <v>5</v>
      </c>
      <c r="I1045" s="1" t="n">
        <v>5</v>
      </c>
      <c r="K1045" s="17" t="n">
        <v>393.93</v>
      </c>
      <c r="L1045" s="1" t="n">
        <v>5</v>
      </c>
      <c r="M1045" s="18" t="n">
        <f aca="false">IF(I1045&lt;=H1045,1,0)</f>
        <v>1</v>
      </c>
      <c r="N1045" s="1" t="n">
        <f aca="false">MAX(I1045-H1045,0)</f>
        <v>0</v>
      </c>
    </row>
    <row r="1046" customFormat="false" ht="15" hidden="false" customHeight="false" outlineLevel="0" collapsed="false">
      <c r="A1046" s="1" t="s">
        <v>1152</v>
      </c>
      <c r="B1046" s="1" t="s">
        <v>1066</v>
      </c>
      <c r="C1046" s="1" t="s">
        <v>92</v>
      </c>
      <c r="D1046" s="1" t="s">
        <v>96</v>
      </c>
      <c r="E1046" s="1" t="s">
        <v>89</v>
      </c>
      <c r="F1046" s="1" t="s">
        <v>90</v>
      </c>
      <c r="G1046" s="1" t="n">
        <v>13.1</v>
      </c>
      <c r="H1046" s="1" t="n">
        <v>5</v>
      </c>
      <c r="I1046" s="1" t="n">
        <v>7</v>
      </c>
      <c r="J1046" s="1" t="s">
        <v>117</v>
      </c>
      <c r="K1046" s="17" t="n">
        <v>304.8</v>
      </c>
      <c r="L1046" s="1" t="n">
        <v>3</v>
      </c>
      <c r="M1046" s="18" t="n">
        <f aca="false">IF(I1046&lt;=H1046,1,0)</f>
        <v>0</v>
      </c>
      <c r="N1046" s="1" t="n">
        <f aca="false">MAX(I1046-H1046,0)</f>
        <v>2</v>
      </c>
    </row>
    <row r="1047" customFormat="false" ht="15" hidden="false" customHeight="false" outlineLevel="0" collapsed="false">
      <c r="A1047" s="1" t="s">
        <v>1153</v>
      </c>
      <c r="B1047" s="1" t="s">
        <v>1066</v>
      </c>
      <c r="C1047" s="1" t="s">
        <v>92</v>
      </c>
      <c r="D1047" s="1" t="s">
        <v>88</v>
      </c>
      <c r="E1047" s="1" t="s">
        <v>97</v>
      </c>
      <c r="F1047" s="1" t="s">
        <v>90</v>
      </c>
      <c r="G1047" s="1" t="n">
        <v>0.3</v>
      </c>
      <c r="H1047" s="1" t="n">
        <v>3</v>
      </c>
      <c r="I1047" s="1" t="n">
        <v>3</v>
      </c>
      <c r="K1047" s="17" t="n">
        <v>547.45</v>
      </c>
      <c r="L1047" s="1" t="n">
        <v>4</v>
      </c>
      <c r="M1047" s="18" t="n">
        <f aca="false">IF(I1047&lt;=H1047,1,0)</f>
        <v>1</v>
      </c>
      <c r="N1047" s="1" t="n">
        <f aca="false">MAX(I1047-H1047,0)</f>
        <v>0</v>
      </c>
    </row>
    <row r="1048" customFormat="false" ht="15" hidden="false" customHeight="false" outlineLevel="0" collapsed="false">
      <c r="A1048" s="1" t="s">
        <v>1154</v>
      </c>
      <c r="B1048" s="1" t="s">
        <v>1066</v>
      </c>
      <c r="C1048" s="1" t="s">
        <v>92</v>
      </c>
      <c r="D1048" s="1" t="s">
        <v>96</v>
      </c>
      <c r="E1048" s="1" t="s">
        <v>97</v>
      </c>
      <c r="F1048" s="1" t="s">
        <v>90</v>
      </c>
      <c r="G1048" s="1" t="n">
        <v>8.4</v>
      </c>
      <c r="H1048" s="1" t="n">
        <v>5</v>
      </c>
      <c r="I1048" s="1" t="n">
        <v>4</v>
      </c>
      <c r="K1048" s="17" t="n">
        <v>435.1</v>
      </c>
      <c r="L1048" s="1" t="n">
        <v>5</v>
      </c>
      <c r="M1048" s="18" t="n">
        <f aca="false">IF(I1048&lt;=H1048,1,0)</f>
        <v>1</v>
      </c>
      <c r="N1048" s="1" t="n">
        <f aca="false">MAX(I1048-H1048,0)</f>
        <v>0</v>
      </c>
    </row>
    <row r="1049" customFormat="false" ht="15" hidden="false" customHeight="false" outlineLevel="0" collapsed="false">
      <c r="A1049" s="1" t="s">
        <v>1155</v>
      </c>
      <c r="B1049" s="1" t="s">
        <v>1066</v>
      </c>
      <c r="C1049" s="1" t="s">
        <v>95</v>
      </c>
      <c r="D1049" s="1" t="s">
        <v>88</v>
      </c>
      <c r="E1049" s="1" t="s">
        <v>89</v>
      </c>
      <c r="F1049" s="1" t="s">
        <v>90</v>
      </c>
      <c r="G1049" s="1" t="n">
        <v>15.8</v>
      </c>
      <c r="H1049" s="1" t="n">
        <v>3</v>
      </c>
      <c r="I1049" s="1" t="n">
        <v>3</v>
      </c>
      <c r="K1049" s="17" t="n">
        <v>639.69</v>
      </c>
      <c r="L1049" s="1" t="n">
        <v>4</v>
      </c>
      <c r="M1049" s="18" t="n">
        <f aca="false">IF(I1049&lt;=H1049,1,0)</f>
        <v>1</v>
      </c>
      <c r="N1049" s="1" t="n">
        <f aca="false">MAX(I1049-H1049,0)</f>
        <v>0</v>
      </c>
    </row>
    <row r="1050" customFormat="false" ht="15" hidden="false" customHeight="false" outlineLevel="0" collapsed="false">
      <c r="A1050" s="1" t="s">
        <v>1156</v>
      </c>
      <c r="B1050" s="1" t="s">
        <v>1066</v>
      </c>
      <c r="C1050" s="1" t="s">
        <v>95</v>
      </c>
      <c r="D1050" s="1" t="s">
        <v>96</v>
      </c>
      <c r="E1050" s="1" t="s">
        <v>97</v>
      </c>
      <c r="F1050" s="1" t="s">
        <v>116</v>
      </c>
      <c r="G1050" s="1" t="n">
        <v>0</v>
      </c>
      <c r="H1050" s="1" t="n">
        <v>5</v>
      </c>
      <c r="I1050" s="1" t="n">
        <v>5</v>
      </c>
      <c r="K1050" s="17" t="n">
        <v>197.31</v>
      </c>
      <c r="L1050" s="1" t="n">
        <v>4</v>
      </c>
      <c r="M1050" s="18" t="n">
        <f aca="false">IF(I1050&lt;=H1050,1,0)</f>
        <v>1</v>
      </c>
      <c r="N1050" s="1" t="n">
        <f aca="false">MAX(I1050-H1050,0)</f>
        <v>0</v>
      </c>
    </row>
    <row r="1051" customFormat="false" ht="15" hidden="false" customHeight="false" outlineLevel="0" collapsed="false">
      <c r="A1051" s="1" t="s">
        <v>1157</v>
      </c>
      <c r="B1051" s="1" t="s">
        <v>1066</v>
      </c>
      <c r="C1051" s="1" t="s">
        <v>87</v>
      </c>
      <c r="D1051" s="1" t="s">
        <v>93</v>
      </c>
      <c r="E1051" s="1" t="s">
        <v>97</v>
      </c>
      <c r="F1051" s="1" t="s">
        <v>116</v>
      </c>
      <c r="G1051" s="1" t="n">
        <v>0</v>
      </c>
      <c r="H1051" s="1" t="n">
        <v>2</v>
      </c>
      <c r="I1051" s="1" t="n">
        <v>2</v>
      </c>
      <c r="K1051" s="17" t="n">
        <v>253.93</v>
      </c>
      <c r="L1051" s="1" t="n">
        <v>4</v>
      </c>
      <c r="M1051" s="18" t="n">
        <f aca="false">IF(I1051&lt;=H1051,1,0)</f>
        <v>1</v>
      </c>
      <c r="N1051" s="1" t="n">
        <f aca="false">MAX(I1051-H1051,0)</f>
        <v>0</v>
      </c>
    </row>
    <row r="1052" customFormat="false" ht="15" hidden="false" customHeight="false" outlineLevel="0" collapsed="false">
      <c r="A1052" s="1" t="s">
        <v>1158</v>
      </c>
      <c r="B1052" s="1" t="s">
        <v>1066</v>
      </c>
      <c r="C1052" s="1" t="s">
        <v>95</v>
      </c>
      <c r="D1052" s="1" t="s">
        <v>88</v>
      </c>
      <c r="E1052" s="1" t="s">
        <v>103</v>
      </c>
      <c r="F1052" s="1" t="s">
        <v>90</v>
      </c>
      <c r="G1052" s="1" t="n">
        <v>14.4</v>
      </c>
      <c r="H1052" s="1" t="n">
        <v>3</v>
      </c>
      <c r="I1052" s="1" t="n">
        <v>3</v>
      </c>
      <c r="K1052" s="17" t="n">
        <v>302.64</v>
      </c>
      <c r="L1052" s="1" t="n">
        <v>5</v>
      </c>
      <c r="M1052" s="18" t="n">
        <f aca="false">IF(I1052&lt;=H1052,1,0)</f>
        <v>1</v>
      </c>
      <c r="N1052" s="1" t="n">
        <f aca="false">MAX(I1052-H1052,0)</f>
        <v>0</v>
      </c>
    </row>
    <row r="1053" customFormat="false" ht="15" hidden="false" customHeight="false" outlineLevel="0" collapsed="false">
      <c r="A1053" s="1" t="s">
        <v>1159</v>
      </c>
      <c r="B1053" s="1" t="s">
        <v>1066</v>
      </c>
      <c r="C1053" s="1" t="s">
        <v>92</v>
      </c>
      <c r="D1053" s="1" t="s">
        <v>110</v>
      </c>
      <c r="E1053" s="1" t="s">
        <v>89</v>
      </c>
      <c r="F1053" s="1" t="s">
        <v>116</v>
      </c>
      <c r="G1053" s="1" t="n">
        <v>0</v>
      </c>
      <c r="H1053" s="1" t="n">
        <v>2</v>
      </c>
      <c r="I1053" s="1" t="n">
        <v>2</v>
      </c>
      <c r="K1053" s="17" t="n">
        <v>1315.51</v>
      </c>
      <c r="L1053" s="1" t="n">
        <v>4</v>
      </c>
      <c r="M1053" s="18" t="n">
        <f aca="false">IF(I1053&lt;=H1053,1,0)</f>
        <v>1</v>
      </c>
      <c r="N1053" s="1" t="n">
        <f aca="false">MAX(I1053-H1053,0)</f>
        <v>0</v>
      </c>
    </row>
    <row r="1054" customFormat="false" ht="15" hidden="false" customHeight="false" outlineLevel="0" collapsed="false">
      <c r="A1054" s="1" t="s">
        <v>1160</v>
      </c>
      <c r="B1054" s="1" t="s">
        <v>1066</v>
      </c>
      <c r="C1054" s="1" t="s">
        <v>95</v>
      </c>
      <c r="D1054" s="1" t="s">
        <v>88</v>
      </c>
      <c r="E1054" s="1" t="s">
        <v>97</v>
      </c>
      <c r="F1054" s="1" t="s">
        <v>90</v>
      </c>
      <c r="G1054" s="1" t="n">
        <v>7.3</v>
      </c>
      <c r="H1054" s="1" t="n">
        <v>3</v>
      </c>
      <c r="I1054" s="1" t="n">
        <v>3</v>
      </c>
      <c r="K1054" s="17" t="n">
        <v>495.5</v>
      </c>
      <c r="L1054" s="1" t="n">
        <v>5</v>
      </c>
      <c r="M1054" s="18" t="n">
        <f aca="false">IF(I1054&lt;=H1054,1,0)</f>
        <v>1</v>
      </c>
      <c r="N1054" s="1" t="n">
        <f aca="false">MAX(I1054-H1054,0)</f>
        <v>0</v>
      </c>
    </row>
    <row r="1055" customFormat="false" ht="15" hidden="false" customHeight="false" outlineLevel="0" collapsed="false">
      <c r="A1055" s="1" t="s">
        <v>1161</v>
      </c>
      <c r="B1055" s="1" t="s">
        <v>1066</v>
      </c>
      <c r="C1055" s="1" t="s">
        <v>92</v>
      </c>
      <c r="D1055" s="1" t="s">
        <v>88</v>
      </c>
      <c r="E1055" s="1" t="s">
        <v>103</v>
      </c>
      <c r="F1055" s="1" t="s">
        <v>90</v>
      </c>
      <c r="G1055" s="1" t="n">
        <v>3.9</v>
      </c>
      <c r="H1055" s="1" t="n">
        <v>3</v>
      </c>
      <c r="I1055" s="1" t="n">
        <v>3</v>
      </c>
      <c r="K1055" s="17" t="n">
        <v>664.3</v>
      </c>
      <c r="L1055" s="1" t="n">
        <v>5</v>
      </c>
      <c r="M1055" s="18" t="n">
        <f aca="false">IF(I1055&lt;=H1055,1,0)</f>
        <v>1</v>
      </c>
      <c r="N1055" s="1" t="n">
        <f aca="false">MAX(I1055-H1055,0)</f>
        <v>0</v>
      </c>
    </row>
    <row r="1056" customFormat="false" ht="15" hidden="false" customHeight="false" outlineLevel="0" collapsed="false">
      <c r="A1056" s="1" t="s">
        <v>1162</v>
      </c>
      <c r="B1056" s="1" t="s">
        <v>1066</v>
      </c>
      <c r="C1056" s="1" t="s">
        <v>92</v>
      </c>
      <c r="D1056" s="1" t="s">
        <v>88</v>
      </c>
      <c r="E1056" s="1" t="s">
        <v>89</v>
      </c>
      <c r="F1056" s="1" t="s">
        <v>90</v>
      </c>
      <c r="G1056" s="1" t="n">
        <v>8.7</v>
      </c>
      <c r="H1056" s="1" t="n">
        <v>3</v>
      </c>
      <c r="I1056" s="1" t="n">
        <v>3</v>
      </c>
      <c r="K1056" s="17" t="n">
        <v>387.3</v>
      </c>
      <c r="L1056" s="1" t="n">
        <v>4</v>
      </c>
      <c r="M1056" s="18" t="n">
        <f aca="false">IF(I1056&lt;=H1056,1,0)</f>
        <v>1</v>
      </c>
      <c r="N1056" s="1" t="n">
        <f aca="false">MAX(I1056-H1056,0)</f>
        <v>0</v>
      </c>
    </row>
    <row r="1057" customFormat="false" ht="15" hidden="false" customHeight="false" outlineLevel="0" collapsed="false">
      <c r="A1057" s="1" t="s">
        <v>1163</v>
      </c>
      <c r="B1057" s="1" t="s">
        <v>1066</v>
      </c>
      <c r="C1057" s="1" t="s">
        <v>92</v>
      </c>
      <c r="D1057" s="1" t="s">
        <v>88</v>
      </c>
      <c r="E1057" s="1" t="s">
        <v>103</v>
      </c>
      <c r="F1057" s="1" t="s">
        <v>90</v>
      </c>
      <c r="G1057" s="1" t="n">
        <v>9.6</v>
      </c>
      <c r="H1057" s="1" t="n">
        <v>3</v>
      </c>
      <c r="I1057" s="1" t="n">
        <v>3</v>
      </c>
      <c r="K1057" s="17" t="n">
        <v>269.45</v>
      </c>
      <c r="L1057" s="1" t="n">
        <v>5</v>
      </c>
      <c r="M1057" s="18" t="n">
        <f aca="false">IF(I1057&lt;=H1057,1,0)</f>
        <v>1</v>
      </c>
      <c r="N1057" s="1" t="n">
        <f aca="false">MAX(I1057-H1057,0)</f>
        <v>0</v>
      </c>
    </row>
    <row r="1058" customFormat="false" ht="15" hidden="false" customHeight="false" outlineLevel="0" collapsed="false">
      <c r="A1058" s="1" t="s">
        <v>1164</v>
      </c>
      <c r="B1058" s="1" t="s">
        <v>1066</v>
      </c>
      <c r="C1058" s="1" t="s">
        <v>92</v>
      </c>
      <c r="D1058" s="1" t="s">
        <v>88</v>
      </c>
      <c r="E1058" s="1" t="s">
        <v>89</v>
      </c>
      <c r="F1058" s="1" t="s">
        <v>90</v>
      </c>
      <c r="G1058" s="1" t="n">
        <v>15.1</v>
      </c>
      <c r="H1058" s="1" t="n">
        <v>3</v>
      </c>
      <c r="I1058" s="1" t="n">
        <v>3</v>
      </c>
      <c r="K1058" s="17" t="n">
        <v>477.19</v>
      </c>
      <c r="L1058" s="1" t="n">
        <v>4</v>
      </c>
      <c r="M1058" s="18" t="n">
        <f aca="false">IF(I1058&lt;=H1058,1,0)</f>
        <v>1</v>
      </c>
      <c r="N1058" s="1" t="n">
        <f aca="false">MAX(I1058-H1058,0)</f>
        <v>0</v>
      </c>
    </row>
    <row r="1059" customFormat="false" ht="15" hidden="false" customHeight="false" outlineLevel="0" collapsed="false">
      <c r="A1059" s="1" t="s">
        <v>1165</v>
      </c>
      <c r="B1059" s="1" t="s">
        <v>1066</v>
      </c>
      <c r="C1059" s="1" t="s">
        <v>105</v>
      </c>
      <c r="D1059" s="1" t="s">
        <v>96</v>
      </c>
      <c r="E1059" s="1" t="s">
        <v>89</v>
      </c>
      <c r="F1059" s="1" t="s">
        <v>90</v>
      </c>
      <c r="G1059" s="1" t="n">
        <v>16.1</v>
      </c>
      <c r="H1059" s="1" t="n">
        <v>5</v>
      </c>
      <c r="I1059" s="1" t="n">
        <v>5</v>
      </c>
      <c r="K1059" s="17" t="n">
        <v>424.32</v>
      </c>
      <c r="L1059" s="1" t="n">
        <v>4</v>
      </c>
      <c r="M1059" s="18" t="n">
        <f aca="false">IF(I1059&lt;=H1059,1,0)</f>
        <v>1</v>
      </c>
      <c r="N1059" s="1" t="n">
        <f aca="false">MAX(I1059-H1059,0)</f>
        <v>0</v>
      </c>
    </row>
    <row r="1060" customFormat="false" ht="15" hidden="false" customHeight="false" outlineLevel="0" collapsed="false">
      <c r="A1060" s="1" t="s">
        <v>1166</v>
      </c>
      <c r="B1060" s="1" t="s">
        <v>1066</v>
      </c>
      <c r="C1060" s="1" t="s">
        <v>100</v>
      </c>
      <c r="D1060" s="1" t="s">
        <v>88</v>
      </c>
      <c r="E1060" s="1" t="s">
        <v>97</v>
      </c>
      <c r="F1060" s="1" t="s">
        <v>90</v>
      </c>
      <c r="G1060" s="1" t="n">
        <v>2.5</v>
      </c>
      <c r="H1060" s="1" t="n">
        <v>3</v>
      </c>
      <c r="I1060" s="1" t="n">
        <v>3</v>
      </c>
      <c r="K1060" s="17" t="n">
        <v>337.42</v>
      </c>
      <c r="L1060" s="1" t="n">
        <v>4</v>
      </c>
      <c r="M1060" s="18" t="n">
        <f aca="false">IF(I1060&lt;=H1060,1,0)</f>
        <v>1</v>
      </c>
      <c r="N1060" s="1" t="n">
        <f aca="false">MAX(I1060-H1060,0)</f>
        <v>0</v>
      </c>
    </row>
    <row r="1061" customFormat="false" ht="15" hidden="false" customHeight="false" outlineLevel="0" collapsed="false">
      <c r="A1061" s="1" t="s">
        <v>1167</v>
      </c>
      <c r="B1061" s="1" t="s">
        <v>1066</v>
      </c>
      <c r="C1061" s="1" t="s">
        <v>92</v>
      </c>
      <c r="D1061" s="1" t="s">
        <v>88</v>
      </c>
      <c r="E1061" s="1" t="s">
        <v>89</v>
      </c>
      <c r="F1061" s="1" t="s">
        <v>90</v>
      </c>
      <c r="G1061" s="1" t="n">
        <v>17.5</v>
      </c>
      <c r="H1061" s="1" t="n">
        <v>3</v>
      </c>
      <c r="I1061" s="1" t="n">
        <v>3</v>
      </c>
      <c r="K1061" s="17" t="n">
        <v>334.24</v>
      </c>
      <c r="L1061" s="1" t="n">
        <v>5</v>
      </c>
      <c r="M1061" s="18" t="n">
        <f aca="false">IF(I1061&lt;=H1061,1,0)</f>
        <v>1</v>
      </c>
      <c r="N1061" s="1" t="n">
        <f aca="false">MAX(I1061-H1061,0)</f>
        <v>0</v>
      </c>
    </row>
    <row r="1062" customFormat="false" ht="15" hidden="false" customHeight="false" outlineLevel="0" collapsed="false">
      <c r="A1062" s="1" t="s">
        <v>1168</v>
      </c>
      <c r="B1062" s="1" t="s">
        <v>1066</v>
      </c>
      <c r="C1062" s="1" t="s">
        <v>100</v>
      </c>
      <c r="D1062" s="1" t="s">
        <v>93</v>
      </c>
      <c r="E1062" s="1" t="s">
        <v>89</v>
      </c>
      <c r="F1062" s="1" t="s">
        <v>90</v>
      </c>
      <c r="G1062" s="1" t="n">
        <v>12</v>
      </c>
      <c r="H1062" s="1" t="n">
        <v>2</v>
      </c>
      <c r="I1062" s="1" t="n">
        <v>2</v>
      </c>
      <c r="K1062" s="17" t="n">
        <v>462.71</v>
      </c>
      <c r="L1062" s="1" t="n">
        <v>4</v>
      </c>
      <c r="M1062" s="18" t="n">
        <f aca="false">IF(I1062&lt;=H1062,1,0)</f>
        <v>1</v>
      </c>
      <c r="N1062" s="1" t="n">
        <f aca="false">MAX(I1062-H1062,0)</f>
        <v>0</v>
      </c>
    </row>
    <row r="1063" customFormat="false" ht="15" hidden="false" customHeight="false" outlineLevel="0" collapsed="false">
      <c r="A1063" s="1" t="s">
        <v>1169</v>
      </c>
      <c r="B1063" s="1" t="s">
        <v>1066</v>
      </c>
      <c r="C1063" s="1" t="s">
        <v>92</v>
      </c>
      <c r="D1063" s="1" t="s">
        <v>88</v>
      </c>
      <c r="E1063" s="1" t="s">
        <v>89</v>
      </c>
      <c r="F1063" s="1" t="s">
        <v>90</v>
      </c>
      <c r="G1063" s="1" t="n">
        <v>10.4</v>
      </c>
      <c r="H1063" s="1" t="n">
        <v>3</v>
      </c>
      <c r="I1063" s="1" t="n">
        <v>3</v>
      </c>
      <c r="K1063" s="17" t="n">
        <v>797.73</v>
      </c>
      <c r="L1063" s="1" t="n">
        <v>5</v>
      </c>
      <c r="M1063" s="18" t="n">
        <f aca="false">IF(I1063&lt;=H1063,1,0)</f>
        <v>1</v>
      </c>
      <c r="N1063" s="1" t="n">
        <f aca="false">MAX(I1063-H1063,0)</f>
        <v>0</v>
      </c>
    </row>
    <row r="1064" customFormat="false" ht="15" hidden="false" customHeight="false" outlineLevel="0" collapsed="false">
      <c r="A1064" s="1" t="s">
        <v>1170</v>
      </c>
      <c r="B1064" s="1" t="s">
        <v>1066</v>
      </c>
      <c r="C1064" s="1" t="s">
        <v>92</v>
      </c>
      <c r="D1064" s="1" t="s">
        <v>88</v>
      </c>
      <c r="E1064" s="1" t="s">
        <v>89</v>
      </c>
      <c r="F1064" s="1" t="s">
        <v>90</v>
      </c>
      <c r="G1064" s="1" t="n">
        <v>20.8</v>
      </c>
      <c r="H1064" s="1" t="n">
        <v>3</v>
      </c>
      <c r="I1064" s="1" t="n">
        <v>3</v>
      </c>
      <c r="K1064" s="17" t="n">
        <v>541.08</v>
      </c>
      <c r="L1064" s="1" t="n">
        <v>5</v>
      </c>
      <c r="M1064" s="18" t="n">
        <f aca="false">IF(I1064&lt;=H1064,1,0)</f>
        <v>1</v>
      </c>
      <c r="N1064" s="1" t="n">
        <f aca="false">MAX(I1064-H1064,0)</f>
        <v>0</v>
      </c>
    </row>
    <row r="1065" customFormat="false" ht="15" hidden="false" customHeight="false" outlineLevel="0" collapsed="false">
      <c r="A1065" s="1" t="s">
        <v>1171</v>
      </c>
      <c r="B1065" s="1" t="s">
        <v>1066</v>
      </c>
      <c r="C1065" s="1" t="s">
        <v>92</v>
      </c>
      <c r="D1065" s="1" t="s">
        <v>93</v>
      </c>
      <c r="E1065" s="1" t="s">
        <v>97</v>
      </c>
      <c r="F1065" s="1" t="s">
        <v>90</v>
      </c>
      <c r="G1065" s="1" t="n">
        <v>10.9</v>
      </c>
      <c r="H1065" s="1" t="n">
        <v>2</v>
      </c>
      <c r="I1065" s="1" t="n">
        <v>1</v>
      </c>
      <c r="K1065" s="17" t="n">
        <v>337.56</v>
      </c>
      <c r="L1065" s="1" t="n">
        <v>5</v>
      </c>
      <c r="M1065" s="18" t="n">
        <f aca="false">IF(I1065&lt;=H1065,1,0)</f>
        <v>1</v>
      </c>
      <c r="N1065" s="1" t="n">
        <f aca="false">MAX(I1065-H1065,0)</f>
        <v>0</v>
      </c>
    </row>
    <row r="1066" customFormat="false" ht="15" hidden="false" customHeight="false" outlineLevel="0" collapsed="false">
      <c r="A1066" s="1" t="s">
        <v>1172</v>
      </c>
      <c r="B1066" s="1" t="s">
        <v>1066</v>
      </c>
      <c r="C1066" s="1" t="s">
        <v>92</v>
      </c>
      <c r="D1066" s="1" t="s">
        <v>93</v>
      </c>
      <c r="E1066" s="1" t="s">
        <v>97</v>
      </c>
      <c r="F1066" s="1" t="s">
        <v>90</v>
      </c>
      <c r="G1066" s="1" t="n">
        <v>5.9</v>
      </c>
      <c r="H1066" s="1" t="n">
        <v>2</v>
      </c>
      <c r="I1066" s="1" t="n">
        <v>2</v>
      </c>
      <c r="K1066" s="17" t="n">
        <v>207.68</v>
      </c>
      <c r="L1066" s="1" t="n">
        <v>4</v>
      </c>
      <c r="M1066" s="18" t="n">
        <f aca="false">IF(I1066&lt;=H1066,1,0)</f>
        <v>1</v>
      </c>
      <c r="N1066" s="1" t="n">
        <f aca="false">MAX(I1066-H1066,0)</f>
        <v>0</v>
      </c>
    </row>
    <row r="1067" customFormat="false" ht="15" hidden="false" customHeight="false" outlineLevel="0" collapsed="false">
      <c r="A1067" s="1" t="s">
        <v>1173</v>
      </c>
      <c r="B1067" s="1" t="s">
        <v>1066</v>
      </c>
      <c r="C1067" s="1" t="s">
        <v>92</v>
      </c>
      <c r="D1067" s="1" t="s">
        <v>88</v>
      </c>
      <c r="E1067" s="1" t="s">
        <v>97</v>
      </c>
      <c r="F1067" s="1" t="s">
        <v>90</v>
      </c>
      <c r="G1067" s="1" t="n">
        <v>5.2</v>
      </c>
      <c r="H1067" s="1" t="n">
        <v>3</v>
      </c>
      <c r="I1067" s="1" t="n">
        <v>3</v>
      </c>
      <c r="K1067" s="17" t="n">
        <v>750.09</v>
      </c>
      <c r="L1067" s="1" t="n">
        <v>5</v>
      </c>
      <c r="M1067" s="18" t="n">
        <f aca="false">IF(I1067&lt;=H1067,1,0)</f>
        <v>1</v>
      </c>
      <c r="N1067" s="1" t="n">
        <f aca="false">MAX(I1067-H1067,0)</f>
        <v>0</v>
      </c>
    </row>
    <row r="1068" customFormat="false" ht="15" hidden="false" customHeight="false" outlineLevel="0" collapsed="false">
      <c r="A1068" s="1" t="s">
        <v>1174</v>
      </c>
      <c r="B1068" s="1" t="s">
        <v>1066</v>
      </c>
      <c r="C1068" s="1" t="s">
        <v>105</v>
      </c>
      <c r="D1068" s="1" t="s">
        <v>88</v>
      </c>
      <c r="E1068" s="1" t="s">
        <v>97</v>
      </c>
      <c r="F1068" s="1" t="s">
        <v>116</v>
      </c>
      <c r="G1068" s="1" t="n">
        <v>0</v>
      </c>
      <c r="H1068" s="1" t="n">
        <v>3</v>
      </c>
      <c r="I1068" s="1" t="n">
        <v>3</v>
      </c>
      <c r="K1068" s="17" t="n">
        <v>464.83</v>
      </c>
      <c r="L1068" s="1" t="n">
        <v>5</v>
      </c>
      <c r="M1068" s="18" t="n">
        <f aca="false">IF(I1068&lt;=H1068,1,0)</f>
        <v>1</v>
      </c>
      <c r="N1068" s="1" t="n">
        <f aca="false">MAX(I1068-H1068,0)</f>
        <v>0</v>
      </c>
    </row>
    <row r="1069" customFormat="false" ht="15" hidden="false" customHeight="false" outlineLevel="0" collapsed="false">
      <c r="A1069" s="1" t="s">
        <v>1175</v>
      </c>
      <c r="B1069" s="1" t="s">
        <v>1066</v>
      </c>
      <c r="C1069" s="1" t="s">
        <v>92</v>
      </c>
      <c r="D1069" s="1" t="s">
        <v>88</v>
      </c>
      <c r="E1069" s="1" t="s">
        <v>89</v>
      </c>
      <c r="F1069" s="1" t="s">
        <v>90</v>
      </c>
      <c r="G1069" s="1" t="n">
        <v>13.4</v>
      </c>
      <c r="H1069" s="1" t="n">
        <v>3</v>
      </c>
      <c r="I1069" s="1" t="n">
        <v>3</v>
      </c>
      <c r="K1069" s="17" t="n">
        <v>675.79</v>
      </c>
      <c r="L1069" s="1" t="n">
        <v>5</v>
      </c>
      <c r="M1069" s="18" t="n">
        <f aca="false">IF(I1069&lt;=H1069,1,0)</f>
        <v>1</v>
      </c>
      <c r="N1069" s="1" t="n">
        <f aca="false">MAX(I1069-H1069,0)</f>
        <v>0</v>
      </c>
    </row>
    <row r="1070" customFormat="false" ht="15" hidden="false" customHeight="false" outlineLevel="0" collapsed="false">
      <c r="A1070" s="1" t="s">
        <v>1176</v>
      </c>
      <c r="B1070" s="1" t="s">
        <v>1066</v>
      </c>
      <c r="C1070" s="1" t="s">
        <v>92</v>
      </c>
      <c r="D1070" s="1" t="s">
        <v>93</v>
      </c>
      <c r="E1070" s="1" t="s">
        <v>97</v>
      </c>
      <c r="F1070" s="1" t="s">
        <v>90</v>
      </c>
      <c r="G1070" s="1" t="n">
        <v>12.9</v>
      </c>
      <c r="H1070" s="1" t="n">
        <v>2</v>
      </c>
      <c r="I1070" s="1" t="n">
        <v>2</v>
      </c>
      <c r="K1070" s="17" t="n">
        <v>439.55</v>
      </c>
      <c r="L1070" s="1" t="n">
        <v>4</v>
      </c>
      <c r="M1070" s="18" t="n">
        <f aca="false">IF(I1070&lt;=H1070,1,0)</f>
        <v>1</v>
      </c>
      <c r="N1070" s="1" t="n">
        <f aca="false">MAX(I1070-H1070,0)</f>
        <v>0</v>
      </c>
    </row>
    <row r="1071" customFormat="false" ht="15" hidden="false" customHeight="false" outlineLevel="0" collapsed="false">
      <c r="A1071" s="1" t="s">
        <v>1177</v>
      </c>
      <c r="B1071" s="1" t="s">
        <v>1066</v>
      </c>
      <c r="C1071" s="1" t="s">
        <v>105</v>
      </c>
      <c r="D1071" s="1" t="s">
        <v>88</v>
      </c>
      <c r="E1071" s="1" t="s">
        <v>89</v>
      </c>
      <c r="F1071" s="1" t="s">
        <v>90</v>
      </c>
      <c r="G1071" s="1" t="n">
        <v>14</v>
      </c>
      <c r="H1071" s="1" t="n">
        <v>3</v>
      </c>
      <c r="I1071" s="1" t="n">
        <v>3</v>
      </c>
      <c r="K1071" s="17" t="n">
        <v>227.29</v>
      </c>
      <c r="L1071" s="1" t="n">
        <v>4</v>
      </c>
      <c r="M1071" s="18" t="n">
        <f aca="false">IF(I1071&lt;=H1071,1,0)</f>
        <v>1</v>
      </c>
      <c r="N1071" s="1" t="n">
        <f aca="false">MAX(I1071-H1071,0)</f>
        <v>0</v>
      </c>
    </row>
    <row r="1072" customFormat="false" ht="15" hidden="false" customHeight="false" outlineLevel="0" collapsed="false">
      <c r="A1072" s="1" t="s">
        <v>1178</v>
      </c>
      <c r="B1072" s="1" t="s">
        <v>1066</v>
      </c>
      <c r="C1072" s="1" t="s">
        <v>95</v>
      </c>
      <c r="D1072" s="1" t="s">
        <v>93</v>
      </c>
      <c r="E1072" s="1" t="s">
        <v>89</v>
      </c>
      <c r="F1072" s="1" t="s">
        <v>116</v>
      </c>
      <c r="G1072" s="1" t="n">
        <v>0</v>
      </c>
      <c r="H1072" s="1" t="n">
        <v>1</v>
      </c>
      <c r="I1072" s="1" t="n">
        <v>1</v>
      </c>
      <c r="K1072" s="17" t="n">
        <v>131.77</v>
      </c>
      <c r="L1072" s="1" t="n">
        <v>4</v>
      </c>
      <c r="M1072" s="18" t="n">
        <f aca="false">IF(I1072&lt;=H1072,1,0)</f>
        <v>1</v>
      </c>
      <c r="N1072" s="1" t="n">
        <f aca="false">MAX(I1072-H1072,0)</f>
        <v>0</v>
      </c>
    </row>
    <row r="1073" customFormat="false" ht="15" hidden="false" customHeight="false" outlineLevel="0" collapsed="false">
      <c r="A1073" s="1" t="s">
        <v>1179</v>
      </c>
      <c r="B1073" s="1" t="s">
        <v>1066</v>
      </c>
      <c r="C1073" s="1" t="s">
        <v>92</v>
      </c>
      <c r="D1073" s="1" t="s">
        <v>88</v>
      </c>
      <c r="E1073" s="1" t="s">
        <v>89</v>
      </c>
      <c r="F1073" s="1" t="s">
        <v>90</v>
      </c>
      <c r="G1073" s="1" t="n">
        <v>9.3</v>
      </c>
      <c r="H1073" s="1" t="n">
        <v>3</v>
      </c>
      <c r="I1073" s="1" t="n">
        <v>4</v>
      </c>
      <c r="J1073" s="1" t="s">
        <v>133</v>
      </c>
      <c r="K1073" s="17" t="n">
        <v>924.19</v>
      </c>
      <c r="L1073" s="1" t="n">
        <v>3</v>
      </c>
      <c r="M1073" s="18" t="n">
        <f aca="false">IF(I1073&lt;=H1073,1,0)</f>
        <v>0</v>
      </c>
      <c r="N1073" s="1" t="n">
        <f aca="false">MAX(I1073-H1073,0)</f>
        <v>1</v>
      </c>
    </row>
    <row r="1074" customFormat="false" ht="15" hidden="false" customHeight="false" outlineLevel="0" collapsed="false">
      <c r="A1074" s="1" t="s">
        <v>1180</v>
      </c>
      <c r="B1074" s="1" t="s">
        <v>1066</v>
      </c>
      <c r="C1074" s="1" t="s">
        <v>95</v>
      </c>
      <c r="D1074" s="1" t="s">
        <v>88</v>
      </c>
      <c r="E1074" s="1" t="s">
        <v>103</v>
      </c>
      <c r="F1074" s="1" t="s">
        <v>90</v>
      </c>
      <c r="G1074" s="1" t="n">
        <v>3.7</v>
      </c>
      <c r="H1074" s="1" t="n">
        <v>3</v>
      </c>
      <c r="I1074" s="1" t="n">
        <v>3</v>
      </c>
      <c r="K1074" s="17" t="n">
        <v>626.66</v>
      </c>
      <c r="L1074" s="1" t="n">
        <v>4</v>
      </c>
      <c r="M1074" s="18" t="n">
        <f aca="false">IF(I1074&lt;=H1074,1,0)</f>
        <v>1</v>
      </c>
      <c r="N1074" s="1" t="n">
        <f aca="false">MAX(I1074-H1074,0)</f>
        <v>0</v>
      </c>
    </row>
    <row r="1075" customFormat="false" ht="15" hidden="false" customHeight="false" outlineLevel="0" collapsed="false">
      <c r="A1075" s="1" t="s">
        <v>1181</v>
      </c>
      <c r="B1075" s="1" t="s">
        <v>1066</v>
      </c>
      <c r="C1075" s="1" t="s">
        <v>105</v>
      </c>
      <c r="D1075" s="1" t="s">
        <v>88</v>
      </c>
      <c r="E1075" s="1" t="s">
        <v>89</v>
      </c>
      <c r="F1075" s="1" t="s">
        <v>90</v>
      </c>
      <c r="G1075" s="1" t="n">
        <v>24.4</v>
      </c>
      <c r="H1075" s="1" t="n">
        <v>3</v>
      </c>
      <c r="I1075" s="1" t="n">
        <v>3</v>
      </c>
      <c r="K1075" s="17" t="n">
        <v>994.19</v>
      </c>
      <c r="L1075" s="1" t="n">
        <v>5</v>
      </c>
      <c r="M1075" s="18" t="n">
        <f aca="false">IF(I1075&lt;=H1075,1,0)</f>
        <v>1</v>
      </c>
      <c r="N1075" s="1" t="n">
        <f aca="false">MAX(I1075-H1075,0)</f>
        <v>0</v>
      </c>
    </row>
    <row r="1076" customFormat="false" ht="15" hidden="false" customHeight="false" outlineLevel="0" collapsed="false">
      <c r="A1076" s="1" t="s">
        <v>1182</v>
      </c>
      <c r="B1076" s="1" t="s">
        <v>1066</v>
      </c>
      <c r="C1076" s="1" t="s">
        <v>100</v>
      </c>
      <c r="D1076" s="1" t="s">
        <v>88</v>
      </c>
      <c r="E1076" s="1" t="s">
        <v>101</v>
      </c>
      <c r="F1076" s="1" t="s">
        <v>90</v>
      </c>
      <c r="G1076" s="1" t="n">
        <v>12.1</v>
      </c>
      <c r="H1076" s="1" t="n">
        <v>3</v>
      </c>
      <c r="I1076" s="1" t="n">
        <v>2</v>
      </c>
      <c r="K1076" s="17" t="n">
        <v>339.67</v>
      </c>
      <c r="L1076" s="1" t="n">
        <v>5</v>
      </c>
      <c r="M1076" s="18" t="n">
        <f aca="false">IF(I1076&lt;=H1076,1,0)</f>
        <v>1</v>
      </c>
      <c r="N1076" s="1" t="n">
        <f aca="false">MAX(I1076-H1076,0)</f>
        <v>0</v>
      </c>
    </row>
    <row r="1077" customFormat="false" ht="15" hidden="false" customHeight="false" outlineLevel="0" collapsed="false">
      <c r="A1077" s="1" t="s">
        <v>1183</v>
      </c>
      <c r="B1077" s="1" t="s">
        <v>1066</v>
      </c>
      <c r="C1077" s="1" t="s">
        <v>92</v>
      </c>
      <c r="D1077" s="1" t="s">
        <v>88</v>
      </c>
      <c r="E1077" s="1" t="s">
        <v>89</v>
      </c>
      <c r="F1077" s="1" t="s">
        <v>116</v>
      </c>
      <c r="G1077" s="1" t="n">
        <v>0</v>
      </c>
      <c r="H1077" s="1" t="n">
        <v>2</v>
      </c>
      <c r="I1077" s="1" t="n">
        <v>1</v>
      </c>
      <c r="K1077" s="17" t="n">
        <v>335.12</v>
      </c>
      <c r="L1077" s="1" t="n">
        <v>4</v>
      </c>
      <c r="M1077" s="18" t="n">
        <f aca="false">IF(I1077&lt;=H1077,1,0)</f>
        <v>1</v>
      </c>
      <c r="N1077" s="1" t="n">
        <f aca="false">MAX(I1077-H1077,0)</f>
        <v>0</v>
      </c>
    </row>
    <row r="1078" customFormat="false" ht="15" hidden="false" customHeight="false" outlineLevel="0" collapsed="false">
      <c r="A1078" s="1" t="s">
        <v>1184</v>
      </c>
      <c r="B1078" s="1" t="s">
        <v>1066</v>
      </c>
      <c r="C1078" s="1" t="s">
        <v>105</v>
      </c>
      <c r="D1078" s="1" t="s">
        <v>88</v>
      </c>
      <c r="E1078" s="1" t="s">
        <v>97</v>
      </c>
      <c r="F1078" s="1" t="s">
        <v>90</v>
      </c>
      <c r="G1078" s="1" t="n">
        <v>7.5</v>
      </c>
      <c r="H1078" s="1" t="n">
        <v>3</v>
      </c>
      <c r="I1078" s="1" t="n">
        <v>2</v>
      </c>
      <c r="K1078" s="17" t="n">
        <v>389.53</v>
      </c>
      <c r="L1078" s="1" t="n">
        <v>4</v>
      </c>
      <c r="M1078" s="18" t="n">
        <f aca="false">IF(I1078&lt;=H1078,1,0)</f>
        <v>1</v>
      </c>
      <c r="N1078" s="1" t="n">
        <f aca="false">MAX(I1078-H1078,0)</f>
        <v>0</v>
      </c>
    </row>
    <row r="1079" customFormat="false" ht="15" hidden="false" customHeight="false" outlineLevel="0" collapsed="false">
      <c r="A1079" s="1" t="s">
        <v>1185</v>
      </c>
      <c r="B1079" s="1" t="s">
        <v>1066</v>
      </c>
      <c r="C1079" s="1" t="s">
        <v>87</v>
      </c>
      <c r="D1079" s="1" t="s">
        <v>96</v>
      </c>
      <c r="E1079" s="1" t="s">
        <v>89</v>
      </c>
      <c r="F1079" s="1" t="s">
        <v>90</v>
      </c>
      <c r="G1079" s="1" t="n">
        <v>7.9</v>
      </c>
      <c r="H1079" s="1" t="n">
        <v>5</v>
      </c>
      <c r="I1079" s="1" t="n">
        <v>5</v>
      </c>
      <c r="K1079" s="17" t="n">
        <v>515.65</v>
      </c>
      <c r="L1079" s="1" t="n">
        <v>5</v>
      </c>
      <c r="M1079" s="18" t="n">
        <f aca="false">IF(I1079&lt;=H1079,1,0)</f>
        <v>1</v>
      </c>
      <c r="N1079" s="1" t="n">
        <f aca="false">MAX(I1079-H1079,0)</f>
        <v>0</v>
      </c>
    </row>
    <row r="1080" customFormat="false" ht="15" hidden="false" customHeight="false" outlineLevel="0" collapsed="false">
      <c r="A1080" s="1" t="s">
        <v>1186</v>
      </c>
      <c r="B1080" s="1" t="s">
        <v>1066</v>
      </c>
      <c r="C1080" s="1" t="s">
        <v>92</v>
      </c>
      <c r="D1080" s="1" t="s">
        <v>96</v>
      </c>
      <c r="E1080" s="1" t="s">
        <v>89</v>
      </c>
      <c r="F1080" s="1" t="s">
        <v>90</v>
      </c>
      <c r="G1080" s="1" t="n">
        <v>25.2</v>
      </c>
      <c r="H1080" s="1" t="n">
        <v>5</v>
      </c>
      <c r="I1080" s="1" t="n">
        <v>8</v>
      </c>
      <c r="J1080" s="1" t="s">
        <v>459</v>
      </c>
      <c r="K1080" s="17" t="n">
        <v>564.86</v>
      </c>
      <c r="L1080" s="1" t="n">
        <v>3</v>
      </c>
      <c r="M1080" s="18" t="n">
        <f aca="false">IF(I1080&lt;=H1080,1,0)</f>
        <v>0</v>
      </c>
      <c r="N1080" s="1" t="n">
        <f aca="false">MAX(I1080-H1080,0)</f>
        <v>3</v>
      </c>
    </row>
    <row r="1081" customFormat="false" ht="15" hidden="false" customHeight="false" outlineLevel="0" collapsed="false">
      <c r="A1081" s="1" t="s">
        <v>1187</v>
      </c>
      <c r="B1081" s="1" t="s">
        <v>1066</v>
      </c>
      <c r="C1081" s="1" t="s">
        <v>105</v>
      </c>
      <c r="D1081" s="1" t="s">
        <v>88</v>
      </c>
      <c r="E1081" s="1" t="s">
        <v>103</v>
      </c>
      <c r="F1081" s="1" t="s">
        <v>90</v>
      </c>
      <c r="G1081" s="1" t="n">
        <v>2.1</v>
      </c>
      <c r="H1081" s="1" t="n">
        <v>3</v>
      </c>
      <c r="I1081" s="1" t="n">
        <v>2</v>
      </c>
      <c r="K1081" s="17" t="n">
        <v>395.85</v>
      </c>
      <c r="L1081" s="1" t="n">
        <v>5</v>
      </c>
      <c r="M1081" s="18" t="n">
        <f aca="false">IF(I1081&lt;=H1081,1,0)</f>
        <v>1</v>
      </c>
      <c r="N1081" s="1" t="n">
        <f aca="false">MAX(I1081-H1081,0)</f>
        <v>0</v>
      </c>
    </row>
    <row r="1082" customFormat="false" ht="15" hidden="false" customHeight="false" outlineLevel="0" collapsed="false">
      <c r="A1082" s="1" t="s">
        <v>1188</v>
      </c>
      <c r="B1082" s="1" t="s">
        <v>1066</v>
      </c>
      <c r="C1082" s="1" t="s">
        <v>92</v>
      </c>
      <c r="D1082" s="1" t="s">
        <v>88</v>
      </c>
      <c r="E1082" s="1" t="s">
        <v>89</v>
      </c>
      <c r="F1082" s="1" t="s">
        <v>90</v>
      </c>
      <c r="G1082" s="1" t="n">
        <v>20.5</v>
      </c>
      <c r="H1082" s="1" t="n">
        <v>3</v>
      </c>
      <c r="I1082" s="1" t="n">
        <v>3</v>
      </c>
      <c r="K1082" s="17" t="n">
        <v>712.59</v>
      </c>
      <c r="L1082" s="1" t="n">
        <v>4</v>
      </c>
      <c r="M1082" s="18" t="n">
        <f aca="false">IF(I1082&lt;=H1082,1,0)</f>
        <v>1</v>
      </c>
      <c r="N1082" s="1" t="n">
        <f aca="false">MAX(I1082-H1082,0)</f>
        <v>0</v>
      </c>
    </row>
    <row r="1083" customFormat="false" ht="15" hidden="false" customHeight="false" outlineLevel="0" collapsed="false">
      <c r="A1083" s="1" t="s">
        <v>1189</v>
      </c>
      <c r="B1083" s="1" t="s">
        <v>1066</v>
      </c>
      <c r="C1083" s="1" t="s">
        <v>92</v>
      </c>
      <c r="D1083" s="1" t="s">
        <v>88</v>
      </c>
      <c r="E1083" s="1" t="s">
        <v>89</v>
      </c>
      <c r="F1083" s="1" t="s">
        <v>116</v>
      </c>
      <c r="G1083" s="1" t="n">
        <v>0</v>
      </c>
      <c r="H1083" s="1" t="n">
        <v>3</v>
      </c>
      <c r="I1083" s="1" t="n">
        <v>3</v>
      </c>
      <c r="K1083" s="17" t="n">
        <v>258.63</v>
      </c>
      <c r="L1083" s="1" t="n">
        <v>4</v>
      </c>
      <c r="M1083" s="18" t="n">
        <f aca="false">IF(I1083&lt;=H1083,1,0)</f>
        <v>1</v>
      </c>
      <c r="N1083" s="1" t="n">
        <f aca="false">MAX(I1083-H1083,0)</f>
        <v>0</v>
      </c>
    </row>
    <row r="1084" customFormat="false" ht="15" hidden="false" customHeight="false" outlineLevel="0" collapsed="false">
      <c r="A1084" s="1" t="s">
        <v>1190</v>
      </c>
      <c r="B1084" s="1" t="s">
        <v>1066</v>
      </c>
      <c r="C1084" s="1" t="s">
        <v>95</v>
      </c>
      <c r="D1084" s="1" t="s">
        <v>88</v>
      </c>
      <c r="E1084" s="1" t="s">
        <v>101</v>
      </c>
      <c r="F1084" s="1" t="s">
        <v>90</v>
      </c>
      <c r="G1084" s="1" t="n">
        <v>2.3</v>
      </c>
      <c r="H1084" s="1" t="n">
        <v>3</v>
      </c>
      <c r="I1084" s="1" t="n">
        <v>3</v>
      </c>
      <c r="K1084" s="17" t="n">
        <v>323.26</v>
      </c>
      <c r="L1084" s="1" t="n">
        <v>4</v>
      </c>
      <c r="M1084" s="18" t="n">
        <f aca="false">IF(I1084&lt;=H1084,1,0)</f>
        <v>1</v>
      </c>
      <c r="N1084" s="1" t="n">
        <f aca="false">MAX(I1084-H1084,0)</f>
        <v>0</v>
      </c>
    </row>
    <row r="1085" customFormat="false" ht="15" hidden="false" customHeight="false" outlineLevel="0" collapsed="false">
      <c r="A1085" s="1" t="s">
        <v>1191</v>
      </c>
      <c r="B1085" s="1" t="s">
        <v>1066</v>
      </c>
      <c r="C1085" s="1" t="s">
        <v>145</v>
      </c>
      <c r="D1085" s="1" t="s">
        <v>96</v>
      </c>
      <c r="E1085" s="1" t="s">
        <v>89</v>
      </c>
      <c r="F1085" s="1" t="s">
        <v>90</v>
      </c>
      <c r="G1085" s="1" t="n">
        <v>12.1</v>
      </c>
      <c r="H1085" s="1" t="n">
        <v>5</v>
      </c>
      <c r="I1085" s="1" t="n">
        <v>5</v>
      </c>
      <c r="K1085" s="17" t="n">
        <v>370.08</v>
      </c>
      <c r="L1085" s="1" t="n">
        <v>4</v>
      </c>
      <c r="M1085" s="18" t="n">
        <f aca="false">IF(I1085&lt;=H1085,1,0)</f>
        <v>1</v>
      </c>
      <c r="N1085" s="1" t="n">
        <f aca="false">MAX(I1085-H1085,0)</f>
        <v>0</v>
      </c>
    </row>
    <row r="1086" customFormat="false" ht="15" hidden="false" customHeight="false" outlineLevel="0" collapsed="false">
      <c r="A1086" s="1" t="s">
        <v>1192</v>
      </c>
      <c r="B1086" s="1" t="s">
        <v>1066</v>
      </c>
      <c r="C1086" s="1" t="s">
        <v>105</v>
      </c>
      <c r="D1086" s="1" t="s">
        <v>96</v>
      </c>
      <c r="E1086" s="1" t="s">
        <v>89</v>
      </c>
      <c r="F1086" s="1" t="s">
        <v>90</v>
      </c>
      <c r="G1086" s="1" t="n">
        <v>9.3</v>
      </c>
      <c r="H1086" s="1" t="n">
        <v>5</v>
      </c>
      <c r="I1086" s="1" t="n">
        <v>5</v>
      </c>
      <c r="K1086" s="17" t="n">
        <v>282.26</v>
      </c>
      <c r="L1086" s="1" t="n">
        <v>5</v>
      </c>
      <c r="M1086" s="18" t="n">
        <f aca="false">IF(I1086&lt;=H1086,1,0)</f>
        <v>1</v>
      </c>
      <c r="N1086" s="1" t="n">
        <f aca="false">MAX(I1086-H1086,0)</f>
        <v>0</v>
      </c>
    </row>
    <row r="1087" customFormat="false" ht="15" hidden="false" customHeight="false" outlineLevel="0" collapsed="false">
      <c r="A1087" s="1" t="s">
        <v>1193</v>
      </c>
      <c r="B1087" s="1" t="s">
        <v>1066</v>
      </c>
      <c r="C1087" s="1" t="s">
        <v>95</v>
      </c>
      <c r="D1087" s="1" t="s">
        <v>96</v>
      </c>
      <c r="E1087" s="1" t="s">
        <v>89</v>
      </c>
      <c r="F1087" s="1" t="s">
        <v>116</v>
      </c>
      <c r="G1087" s="1" t="n">
        <v>0</v>
      </c>
      <c r="H1087" s="1" t="n">
        <v>5</v>
      </c>
      <c r="I1087" s="1" t="n">
        <v>5</v>
      </c>
      <c r="K1087" s="17" t="n">
        <v>414.78</v>
      </c>
      <c r="L1087" s="1" t="n">
        <v>5</v>
      </c>
      <c r="M1087" s="18" t="n">
        <f aca="false">IF(I1087&lt;=H1087,1,0)</f>
        <v>1</v>
      </c>
      <c r="N1087" s="1" t="n">
        <f aca="false">MAX(I1087-H1087,0)</f>
        <v>0</v>
      </c>
    </row>
    <row r="1088" customFormat="false" ht="15" hidden="false" customHeight="false" outlineLevel="0" collapsed="false">
      <c r="A1088" s="1" t="s">
        <v>1194</v>
      </c>
      <c r="B1088" s="1" t="s">
        <v>1066</v>
      </c>
      <c r="C1088" s="1" t="s">
        <v>92</v>
      </c>
      <c r="D1088" s="1" t="s">
        <v>93</v>
      </c>
      <c r="E1088" s="1" t="s">
        <v>101</v>
      </c>
      <c r="F1088" s="1" t="s">
        <v>90</v>
      </c>
      <c r="G1088" s="1" t="n">
        <v>10.4</v>
      </c>
      <c r="H1088" s="1" t="n">
        <v>2</v>
      </c>
      <c r="I1088" s="1" t="n">
        <v>2</v>
      </c>
      <c r="K1088" s="17" t="n">
        <v>504.09</v>
      </c>
      <c r="L1088" s="1" t="n">
        <v>5</v>
      </c>
      <c r="M1088" s="18" t="n">
        <f aca="false">IF(I1088&lt;=H1088,1,0)</f>
        <v>1</v>
      </c>
      <c r="N1088" s="1" t="n">
        <f aca="false">MAX(I1088-H1088,0)</f>
        <v>0</v>
      </c>
    </row>
    <row r="1089" customFormat="false" ht="15" hidden="false" customHeight="false" outlineLevel="0" collapsed="false">
      <c r="A1089" s="1" t="s">
        <v>1195</v>
      </c>
      <c r="B1089" s="1" t="s">
        <v>1066</v>
      </c>
      <c r="C1089" s="1" t="s">
        <v>105</v>
      </c>
      <c r="D1089" s="1" t="s">
        <v>88</v>
      </c>
      <c r="E1089" s="1" t="s">
        <v>89</v>
      </c>
      <c r="F1089" s="1" t="s">
        <v>90</v>
      </c>
      <c r="G1089" s="1" t="n">
        <v>7.6</v>
      </c>
      <c r="H1089" s="1" t="n">
        <v>3</v>
      </c>
      <c r="I1089" s="1" t="n">
        <v>3</v>
      </c>
      <c r="K1089" s="17" t="n">
        <v>196.35</v>
      </c>
      <c r="L1089" s="1" t="n">
        <v>5</v>
      </c>
      <c r="M1089" s="18" t="n">
        <f aca="false">IF(I1089&lt;=H1089,1,0)</f>
        <v>1</v>
      </c>
      <c r="N1089" s="1" t="n">
        <f aca="false">MAX(I1089-H1089,0)</f>
        <v>0</v>
      </c>
    </row>
    <row r="1090" customFormat="false" ht="15" hidden="false" customHeight="false" outlineLevel="0" collapsed="false">
      <c r="A1090" s="1" t="s">
        <v>1196</v>
      </c>
      <c r="B1090" s="1" t="s">
        <v>1066</v>
      </c>
      <c r="C1090" s="1" t="s">
        <v>92</v>
      </c>
      <c r="D1090" s="1" t="s">
        <v>93</v>
      </c>
      <c r="E1090" s="1" t="s">
        <v>97</v>
      </c>
      <c r="F1090" s="1" t="s">
        <v>116</v>
      </c>
      <c r="G1090" s="1" t="n">
        <v>0</v>
      </c>
      <c r="H1090" s="1" t="n">
        <v>1</v>
      </c>
      <c r="I1090" s="1" t="n">
        <v>1</v>
      </c>
      <c r="K1090" s="17" t="n">
        <v>160.44</v>
      </c>
      <c r="L1090" s="1" t="n">
        <v>4</v>
      </c>
      <c r="M1090" s="18" t="n">
        <f aca="false">IF(I1090&lt;=H1090,1,0)</f>
        <v>1</v>
      </c>
      <c r="N1090" s="1" t="n">
        <f aca="false">MAX(I1090-H1090,0)</f>
        <v>0</v>
      </c>
    </row>
    <row r="1091" customFormat="false" ht="15" hidden="false" customHeight="false" outlineLevel="0" collapsed="false">
      <c r="A1091" s="1" t="s">
        <v>1197</v>
      </c>
      <c r="B1091" s="1" t="s">
        <v>1066</v>
      </c>
      <c r="C1091" s="1" t="s">
        <v>95</v>
      </c>
      <c r="D1091" s="1" t="s">
        <v>96</v>
      </c>
      <c r="E1091" s="1" t="s">
        <v>101</v>
      </c>
      <c r="F1091" s="1" t="s">
        <v>116</v>
      </c>
      <c r="G1091" s="1" t="n">
        <v>0</v>
      </c>
      <c r="H1091" s="1" t="n">
        <v>4</v>
      </c>
      <c r="I1091" s="1" t="n">
        <v>4</v>
      </c>
      <c r="K1091" s="17" t="n">
        <v>170.8</v>
      </c>
      <c r="L1091" s="1" t="n">
        <v>5</v>
      </c>
      <c r="M1091" s="18" t="n">
        <f aca="false">IF(I1091&lt;=H1091,1,0)</f>
        <v>1</v>
      </c>
      <c r="N1091" s="1" t="n">
        <f aca="false">MAX(I1091-H1091,0)</f>
        <v>0</v>
      </c>
    </row>
    <row r="1092" customFormat="false" ht="15" hidden="false" customHeight="false" outlineLevel="0" collapsed="false">
      <c r="A1092" s="1" t="s">
        <v>1198</v>
      </c>
      <c r="B1092" s="1" t="s">
        <v>1066</v>
      </c>
      <c r="C1092" s="1" t="s">
        <v>92</v>
      </c>
      <c r="D1092" s="1" t="s">
        <v>96</v>
      </c>
      <c r="E1092" s="1" t="s">
        <v>89</v>
      </c>
      <c r="F1092" s="1" t="s">
        <v>116</v>
      </c>
      <c r="G1092" s="1" t="n">
        <v>0</v>
      </c>
      <c r="H1092" s="1" t="n">
        <v>4</v>
      </c>
      <c r="I1092" s="1" t="n">
        <v>4</v>
      </c>
      <c r="K1092" s="17" t="n">
        <v>358.48</v>
      </c>
      <c r="L1092" s="1" t="n">
        <v>4</v>
      </c>
      <c r="M1092" s="18" t="n">
        <f aca="false">IF(I1092&lt;=H1092,1,0)</f>
        <v>1</v>
      </c>
      <c r="N1092" s="1" t="n">
        <f aca="false">MAX(I1092-H1092,0)</f>
        <v>0</v>
      </c>
    </row>
    <row r="1093" customFormat="false" ht="15" hidden="false" customHeight="false" outlineLevel="0" collapsed="false">
      <c r="A1093" s="1" t="s">
        <v>1199</v>
      </c>
      <c r="B1093" s="1" t="s">
        <v>1066</v>
      </c>
      <c r="C1093" s="1" t="s">
        <v>95</v>
      </c>
      <c r="D1093" s="1" t="s">
        <v>93</v>
      </c>
      <c r="E1093" s="1" t="s">
        <v>89</v>
      </c>
      <c r="F1093" s="1" t="s">
        <v>90</v>
      </c>
      <c r="G1093" s="1" t="n">
        <v>12</v>
      </c>
      <c r="H1093" s="1" t="n">
        <v>2</v>
      </c>
      <c r="I1093" s="1" t="n">
        <v>2</v>
      </c>
      <c r="K1093" s="17" t="n">
        <v>683.67</v>
      </c>
      <c r="L1093" s="1" t="n">
        <v>5</v>
      </c>
      <c r="M1093" s="18" t="n">
        <f aca="false">IF(I1093&lt;=H1093,1,0)</f>
        <v>1</v>
      </c>
      <c r="N1093" s="1" t="n">
        <f aca="false">MAX(I1093-H1093,0)</f>
        <v>0</v>
      </c>
    </row>
    <row r="1094" customFormat="false" ht="15" hidden="false" customHeight="false" outlineLevel="0" collapsed="false">
      <c r="A1094" s="1" t="s">
        <v>1200</v>
      </c>
      <c r="B1094" s="1" t="s">
        <v>1066</v>
      </c>
      <c r="C1094" s="1" t="s">
        <v>105</v>
      </c>
      <c r="D1094" s="1" t="s">
        <v>96</v>
      </c>
      <c r="E1094" s="1" t="s">
        <v>89</v>
      </c>
      <c r="F1094" s="1" t="s">
        <v>90</v>
      </c>
      <c r="G1094" s="1" t="n">
        <v>17.5</v>
      </c>
      <c r="H1094" s="1" t="n">
        <v>5</v>
      </c>
      <c r="I1094" s="1" t="n">
        <v>5</v>
      </c>
      <c r="K1094" s="17" t="n">
        <v>363.98</v>
      </c>
      <c r="L1094" s="1" t="n">
        <v>4</v>
      </c>
      <c r="M1094" s="18" t="n">
        <f aca="false">IF(I1094&lt;=H1094,1,0)</f>
        <v>1</v>
      </c>
      <c r="N1094" s="1" t="n">
        <f aca="false">MAX(I1094-H1094,0)</f>
        <v>0</v>
      </c>
    </row>
    <row r="1095" customFormat="false" ht="15" hidden="false" customHeight="false" outlineLevel="0" collapsed="false">
      <c r="A1095" s="1" t="s">
        <v>1201</v>
      </c>
      <c r="B1095" s="1" t="s">
        <v>1066</v>
      </c>
      <c r="C1095" s="1" t="s">
        <v>92</v>
      </c>
      <c r="D1095" s="1" t="s">
        <v>93</v>
      </c>
      <c r="E1095" s="1" t="s">
        <v>97</v>
      </c>
      <c r="F1095" s="1" t="s">
        <v>90</v>
      </c>
      <c r="G1095" s="1" t="n">
        <v>7</v>
      </c>
      <c r="H1095" s="1" t="n">
        <v>2</v>
      </c>
      <c r="I1095" s="1" t="n">
        <v>2</v>
      </c>
      <c r="K1095" s="17" t="n">
        <v>938.71</v>
      </c>
      <c r="L1095" s="1" t="n">
        <v>4</v>
      </c>
      <c r="M1095" s="18" t="n">
        <f aca="false">IF(I1095&lt;=H1095,1,0)</f>
        <v>1</v>
      </c>
      <c r="N1095" s="1" t="n">
        <f aca="false">MAX(I1095-H1095,0)</f>
        <v>0</v>
      </c>
    </row>
    <row r="1096" customFormat="false" ht="15" hidden="false" customHeight="false" outlineLevel="0" collapsed="false">
      <c r="A1096" s="1" t="s">
        <v>1202</v>
      </c>
      <c r="B1096" s="1" t="s">
        <v>1066</v>
      </c>
      <c r="C1096" s="1" t="s">
        <v>92</v>
      </c>
      <c r="D1096" s="1" t="s">
        <v>88</v>
      </c>
      <c r="E1096" s="1" t="s">
        <v>89</v>
      </c>
      <c r="F1096" s="1" t="s">
        <v>116</v>
      </c>
      <c r="G1096" s="1" t="n">
        <v>0</v>
      </c>
      <c r="H1096" s="1" t="n">
        <v>3</v>
      </c>
      <c r="I1096" s="1" t="n">
        <v>3</v>
      </c>
      <c r="K1096" s="17" t="n">
        <v>399.84</v>
      </c>
      <c r="L1096" s="1" t="n">
        <v>5</v>
      </c>
      <c r="M1096" s="18" t="n">
        <f aca="false">IF(I1096&lt;=H1096,1,0)</f>
        <v>1</v>
      </c>
      <c r="N1096" s="1" t="n">
        <f aca="false">MAX(I1096-H1096,0)</f>
        <v>0</v>
      </c>
    </row>
    <row r="1097" customFormat="false" ht="15" hidden="false" customHeight="false" outlineLevel="0" collapsed="false">
      <c r="A1097" s="1" t="s">
        <v>1203</v>
      </c>
      <c r="B1097" s="1" t="s">
        <v>1066</v>
      </c>
      <c r="C1097" s="1" t="s">
        <v>105</v>
      </c>
      <c r="D1097" s="1" t="s">
        <v>93</v>
      </c>
      <c r="E1097" s="1" t="s">
        <v>89</v>
      </c>
      <c r="F1097" s="1" t="s">
        <v>90</v>
      </c>
      <c r="G1097" s="1" t="n">
        <v>12.2</v>
      </c>
      <c r="H1097" s="1" t="n">
        <v>2</v>
      </c>
      <c r="I1097" s="1" t="n">
        <v>2</v>
      </c>
      <c r="K1097" s="17" t="n">
        <v>211.92</v>
      </c>
      <c r="L1097" s="1" t="n">
        <v>5</v>
      </c>
      <c r="M1097" s="18" t="n">
        <f aca="false">IF(I1097&lt;=H1097,1,0)</f>
        <v>1</v>
      </c>
      <c r="N1097" s="1" t="n">
        <f aca="false">MAX(I1097-H1097,0)</f>
        <v>0</v>
      </c>
    </row>
    <row r="1098" customFormat="false" ht="15" hidden="false" customHeight="false" outlineLevel="0" collapsed="false">
      <c r="A1098" s="1" t="s">
        <v>1204</v>
      </c>
      <c r="B1098" s="1" t="s">
        <v>1066</v>
      </c>
      <c r="C1098" s="1" t="s">
        <v>92</v>
      </c>
      <c r="D1098" s="1" t="s">
        <v>96</v>
      </c>
      <c r="E1098" s="1" t="s">
        <v>97</v>
      </c>
      <c r="F1098" s="1" t="s">
        <v>90</v>
      </c>
      <c r="G1098" s="1" t="n">
        <v>2.3</v>
      </c>
      <c r="H1098" s="1" t="n">
        <v>5</v>
      </c>
      <c r="I1098" s="1" t="n">
        <v>5</v>
      </c>
      <c r="K1098" s="17" t="n">
        <v>226.03</v>
      </c>
      <c r="L1098" s="1" t="n">
        <v>4</v>
      </c>
      <c r="M1098" s="18" t="n">
        <f aca="false">IF(I1098&lt;=H1098,1,0)</f>
        <v>1</v>
      </c>
      <c r="N1098" s="1" t="n">
        <f aca="false">MAX(I1098-H1098,0)</f>
        <v>0</v>
      </c>
    </row>
    <row r="1099" customFormat="false" ht="15" hidden="false" customHeight="false" outlineLevel="0" collapsed="false">
      <c r="A1099" s="1" t="s">
        <v>1205</v>
      </c>
      <c r="B1099" s="1" t="s">
        <v>1066</v>
      </c>
      <c r="C1099" s="1" t="s">
        <v>95</v>
      </c>
      <c r="D1099" s="1" t="s">
        <v>88</v>
      </c>
      <c r="E1099" s="1" t="s">
        <v>89</v>
      </c>
      <c r="F1099" s="1" t="s">
        <v>116</v>
      </c>
      <c r="G1099" s="1" t="n">
        <v>0</v>
      </c>
      <c r="H1099" s="1" t="n">
        <v>2</v>
      </c>
      <c r="I1099" s="1" t="n">
        <v>2</v>
      </c>
      <c r="K1099" s="17" t="n">
        <v>116.53</v>
      </c>
      <c r="L1099" s="1" t="n">
        <v>5</v>
      </c>
      <c r="M1099" s="18" t="n">
        <f aca="false">IF(I1099&lt;=H1099,1,0)</f>
        <v>1</v>
      </c>
      <c r="N1099" s="1" t="n">
        <f aca="false">MAX(I1099-H1099,0)</f>
        <v>0</v>
      </c>
    </row>
    <row r="1100" customFormat="false" ht="15" hidden="false" customHeight="false" outlineLevel="0" collapsed="false">
      <c r="A1100" s="1" t="s">
        <v>1206</v>
      </c>
      <c r="B1100" s="1" t="s">
        <v>1066</v>
      </c>
      <c r="C1100" s="1" t="s">
        <v>92</v>
      </c>
      <c r="D1100" s="1" t="s">
        <v>88</v>
      </c>
      <c r="E1100" s="1" t="s">
        <v>89</v>
      </c>
      <c r="F1100" s="1" t="s">
        <v>90</v>
      </c>
      <c r="G1100" s="1" t="n">
        <v>12.6</v>
      </c>
      <c r="H1100" s="1" t="n">
        <v>3</v>
      </c>
      <c r="I1100" s="1" t="n">
        <v>3</v>
      </c>
      <c r="K1100" s="17" t="n">
        <v>222.59</v>
      </c>
      <c r="L1100" s="1" t="n">
        <v>5</v>
      </c>
      <c r="M1100" s="18" t="n">
        <f aca="false">IF(I1100&lt;=H1100,1,0)</f>
        <v>1</v>
      </c>
      <c r="N1100" s="1" t="n">
        <f aca="false">MAX(I1100-H1100,0)</f>
        <v>0</v>
      </c>
    </row>
    <row r="1101" customFormat="false" ht="15" hidden="false" customHeight="false" outlineLevel="0" collapsed="false">
      <c r="A1101" s="1" t="s">
        <v>1207</v>
      </c>
      <c r="B1101" s="1" t="s">
        <v>1066</v>
      </c>
      <c r="C1101" s="1" t="s">
        <v>95</v>
      </c>
      <c r="D1101" s="1" t="s">
        <v>96</v>
      </c>
      <c r="E1101" s="1" t="s">
        <v>97</v>
      </c>
      <c r="F1101" s="1" t="s">
        <v>90</v>
      </c>
      <c r="G1101" s="1" t="n">
        <v>6.7</v>
      </c>
      <c r="H1101" s="1" t="n">
        <v>5</v>
      </c>
      <c r="I1101" s="1" t="n">
        <v>4</v>
      </c>
      <c r="K1101" s="17" t="n">
        <v>774.15</v>
      </c>
      <c r="L1101" s="1" t="n">
        <v>4</v>
      </c>
      <c r="M1101" s="18" t="n">
        <f aca="false">IF(I1101&lt;=H1101,1,0)</f>
        <v>1</v>
      </c>
      <c r="N1101" s="1" t="n">
        <f aca="false">MAX(I1101-H1101,0)</f>
        <v>0</v>
      </c>
    </row>
    <row r="1102" customFormat="false" ht="15" hidden="false" customHeight="false" outlineLevel="0" collapsed="false">
      <c r="A1102" s="1" t="s">
        <v>1208</v>
      </c>
      <c r="B1102" s="1" t="s">
        <v>1066</v>
      </c>
      <c r="C1102" s="1" t="s">
        <v>95</v>
      </c>
      <c r="D1102" s="1" t="s">
        <v>96</v>
      </c>
      <c r="E1102" s="1" t="s">
        <v>97</v>
      </c>
      <c r="F1102" s="1" t="s">
        <v>90</v>
      </c>
      <c r="G1102" s="1" t="n">
        <v>3.7</v>
      </c>
      <c r="H1102" s="1" t="n">
        <v>5</v>
      </c>
      <c r="I1102" s="1" t="n">
        <v>5</v>
      </c>
      <c r="K1102" s="17" t="n">
        <v>352.06</v>
      </c>
      <c r="L1102" s="1" t="n">
        <v>4</v>
      </c>
      <c r="M1102" s="18" t="n">
        <f aca="false">IF(I1102&lt;=H1102,1,0)</f>
        <v>1</v>
      </c>
      <c r="N1102" s="1" t="n">
        <f aca="false">MAX(I1102-H1102,0)</f>
        <v>0</v>
      </c>
    </row>
    <row r="1103" customFormat="false" ht="15" hidden="false" customHeight="false" outlineLevel="0" collapsed="false">
      <c r="A1103" s="1" t="s">
        <v>1209</v>
      </c>
      <c r="B1103" s="1" t="s">
        <v>1066</v>
      </c>
      <c r="C1103" s="1" t="s">
        <v>92</v>
      </c>
      <c r="D1103" s="1" t="s">
        <v>93</v>
      </c>
      <c r="E1103" s="1" t="s">
        <v>97</v>
      </c>
      <c r="F1103" s="1" t="s">
        <v>90</v>
      </c>
      <c r="G1103" s="1" t="n">
        <v>2.5</v>
      </c>
      <c r="H1103" s="1" t="n">
        <v>2</v>
      </c>
      <c r="I1103" s="1" t="n">
        <v>2</v>
      </c>
      <c r="K1103" s="17" t="n">
        <v>416.62</v>
      </c>
      <c r="L1103" s="1" t="n">
        <v>4</v>
      </c>
      <c r="M1103" s="18" t="n">
        <f aca="false">IF(I1103&lt;=H1103,1,0)</f>
        <v>1</v>
      </c>
      <c r="N1103" s="1" t="n">
        <f aca="false">MAX(I1103-H1103,0)</f>
        <v>0</v>
      </c>
    </row>
    <row r="1104" customFormat="false" ht="15" hidden="false" customHeight="false" outlineLevel="0" collapsed="false">
      <c r="A1104" s="1" t="s">
        <v>1210</v>
      </c>
      <c r="B1104" s="1" t="s">
        <v>1066</v>
      </c>
      <c r="C1104" s="1" t="s">
        <v>92</v>
      </c>
      <c r="D1104" s="1" t="s">
        <v>88</v>
      </c>
      <c r="E1104" s="1" t="s">
        <v>89</v>
      </c>
      <c r="F1104" s="1" t="s">
        <v>90</v>
      </c>
      <c r="G1104" s="1" t="n">
        <v>10</v>
      </c>
      <c r="H1104" s="1" t="n">
        <v>3</v>
      </c>
      <c r="I1104" s="1" t="n">
        <v>3</v>
      </c>
      <c r="K1104" s="17" t="n">
        <v>748.4</v>
      </c>
      <c r="L1104" s="1" t="n">
        <v>4</v>
      </c>
      <c r="M1104" s="18" t="n">
        <f aca="false">IF(I1104&lt;=H1104,1,0)</f>
        <v>1</v>
      </c>
      <c r="N1104" s="1" t="n">
        <f aca="false">MAX(I1104-H1104,0)</f>
        <v>0</v>
      </c>
    </row>
    <row r="1105" customFormat="false" ht="15" hidden="false" customHeight="false" outlineLevel="0" collapsed="false">
      <c r="A1105" s="1" t="s">
        <v>1211</v>
      </c>
      <c r="B1105" s="1" t="s">
        <v>1066</v>
      </c>
      <c r="C1105" s="1" t="s">
        <v>92</v>
      </c>
      <c r="D1105" s="1" t="s">
        <v>110</v>
      </c>
      <c r="E1105" s="1" t="s">
        <v>89</v>
      </c>
      <c r="F1105" s="1" t="s">
        <v>116</v>
      </c>
      <c r="G1105" s="1" t="n">
        <v>0</v>
      </c>
      <c r="H1105" s="1" t="n">
        <v>1</v>
      </c>
      <c r="I1105" s="1" t="n">
        <v>1</v>
      </c>
      <c r="K1105" s="17" t="n">
        <v>842.55</v>
      </c>
      <c r="L1105" s="1" t="n">
        <v>5</v>
      </c>
      <c r="M1105" s="18" t="n">
        <f aca="false">IF(I1105&lt;=H1105,1,0)</f>
        <v>1</v>
      </c>
      <c r="N1105" s="1" t="n">
        <f aca="false">MAX(I1105-H1105,0)</f>
        <v>0</v>
      </c>
    </row>
    <row r="1106" customFormat="false" ht="15" hidden="false" customHeight="false" outlineLevel="0" collapsed="false">
      <c r="A1106" s="1" t="s">
        <v>1212</v>
      </c>
      <c r="B1106" s="1" t="s">
        <v>1066</v>
      </c>
      <c r="C1106" s="1" t="s">
        <v>92</v>
      </c>
      <c r="D1106" s="1" t="s">
        <v>88</v>
      </c>
      <c r="E1106" s="1" t="s">
        <v>89</v>
      </c>
      <c r="F1106" s="1" t="s">
        <v>90</v>
      </c>
      <c r="G1106" s="1" t="n">
        <v>12</v>
      </c>
      <c r="H1106" s="1" t="n">
        <v>3</v>
      </c>
      <c r="I1106" s="1" t="n">
        <v>3</v>
      </c>
      <c r="K1106" s="17" t="n">
        <v>248.12</v>
      </c>
      <c r="L1106" s="1" t="n">
        <v>4</v>
      </c>
      <c r="M1106" s="18" t="n">
        <f aca="false">IF(I1106&lt;=H1106,1,0)</f>
        <v>1</v>
      </c>
      <c r="N1106" s="1" t="n">
        <f aca="false">MAX(I1106-H1106,0)</f>
        <v>0</v>
      </c>
    </row>
    <row r="1107" customFormat="false" ht="15" hidden="false" customHeight="false" outlineLevel="0" collapsed="false">
      <c r="A1107" s="1" t="s">
        <v>1213</v>
      </c>
      <c r="B1107" s="1" t="s">
        <v>1066</v>
      </c>
      <c r="C1107" s="1" t="s">
        <v>95</v>
      </c>
      <c r="D1107" s="1" t="s">
        <v>110</v>
      </c>
      <c r="E1107" s="1" t="s">
        <v>89</v>
      </c>
      <c r="F1107" s="1" t="s">
        <v>90</v>
      </c>
      <c r="G1107" s="1" t="n">
        <v>20.3</v>
      </c>
      <c r="H1107" s="1" t="n">
        <v>2</v>
      </c>
      <c r="I1107" s="1" t="n">
        <v>2</v>
      </c>
      <c r="K1107" s="17" t="n">
        <v>933.49</v>
      </c>
      <c r="L1107" s="1" t="n">
        <v>5</v>
      </c>
      <c r="M1107" s="18" t="n">
        <f aca="false">IF(I1107&lt;=H1107,1,0)</f>
        <v>1</v>
      </c>
      <c r="N1107" s="1" t="n">
        <f aca="false">MAX(I1107-H1107,0)</f>
        <v>0</v>
      </c>
    </row>
    <row r="1108" customFormat="false" ht="15" hidden="false" customHeight="false" outlineLevel="0" collapsed="false">
      <c r="A1108" s="1" t="s">
        <v>1214</v>
      </c>
      <c r="B1108" s="1" t="s">
        <v>1066</v>
      </c>
      <c r="C1108" s="1" t="s">
        <v>92</v>
      </c>
      <c r="D1108" s="1" t="s">
        <v>93</v>
      </c>
      <c r="E1108" s="1" t="s">
        <v>97</v>
      </c>
      <c r="F1108" s="1" t="s">
        <v>90</v>
      </c>
      <c r="G1108" s="1" t="n">
        <v>7.1</v>
      </c>
      <c r="H1108" s="1" t="n">
        <v>2</v>
      </c>
      <c r="I1108" s="1" t="n">
        <v>2</v>
      </c>
      <c r="K1108" s="17" t="n">
        <v>346.67</v>
      </c>
      <c r="L1108" s="1" t="n">
        <v>5</v>
      </c>
      <c r="M1108" s="18" t="n">
        <f aca="false">IF(I1108&lt;=H1108,1,0)</f>
        <v>1</v>
      </c>
      <c r="N1108" s="1" t="n">
        <f aca="false">MAX(I1108-H1108,0)</f>
        <v>0</v>
      </c>
    </row>
    <row r="1109" customFormat="false" ht="15" hidden="false" customHeight="false" outlineLevel="0" collapsed="false">
      <c r="A1109" s="1" t="s">
        <v>1215</v>
      </c>
      <c r="B1109" s="1" t="s">
        <v>1066</v>
      </c>
      <c r="C1109" s="1" t="s">
        <v>95</v>
      </c>
      <c r="D1109" s="1" t="s">
        <v>96</v>
      </c>
      <c r="E1109" s="1" t="s">
        <v>103</v>
      </c>
      <c r="F1109" s="1" t="s">
        <v>116</v>
      </c>
      <c r="G1109" s="1" t="n">
        <v>0</v>
      </c>
      <c r="H1109" s="1" t="n">
        <v>4</v>
      </c>
      <c r="I1109" s="1" t="n">
        <v>4</v>
      </c>
      <c r="K1109" s="17" t="n">
        <v>300.91</v>
      </c>
      <c r="L1109" s="1" t="n">
        <v>4</v>
      </c>
      <c r="M1109" s="18" t="n">
        <f aca="false">IF(I1109&lt;=H1109,1,0)</f>
        <v>1</v>
      </c>
      <c r="N1109" s="1" t="n">
        <f aca="false">MAX(I1109-H1109,0)</f>
        <v>0</v>
      </c>
    </row>
    <row r="1110" customFormat="false" ht="15" hidden="false" customHeight="false" outlineLevel="0" collapsed="false">
      <c r="A1110" s="1" t="s">
        <v>1216</v>
      </c>
      <c r="B1110" s="1" t="s">
        <v>1066</v>
      </c>
      <c r="C1110" s="1" t="s">
        <v>145</v>
      </c>
      <c r="D1110" s="1" t="s">
        <v>96</v>
      </c>
      <c r="E1110" s="1" t="s">
        <v>97</v>
      </c>
      <c r="F1110" s="1" t="s">
        <v>90</v>
      </c>
      <c r="G1110" s="1" t="n">
        <v>6.8</v>
      </c>
      <c r="H1110" s="1" t="n">
        <v>5</v>
      </c>
      <c r="I1110" s="1" t="n">
        <v>5</v>
      </c>
      <c r="K1110" s="17" t="n">
        <v>385.91</v>
      </c>
      <c r="L1110" s="1" t="n">
        <v>5</v>
      </c>
      <c r="M1110" s="18" t="n">
        <f aca="false">IF(I1110&lt;=H1110,1,0)</f>
        <v>1</v>
      </c>
      <c r="N1110" s="1" t="n">
        <f aca="false">MAX(I1110-H1110,0)</f>
        <v>0</v>
      </c>
    </row>
    <row r="1111" customFormat="false" ht="15" hidden="false" customHeight="false" outlineLevel="0" collapsed="false">
      <c r="A1111" s="1" t="s">
        <v>1217</v>
      </c>
      <c r="B1111" s="1" t="s">
        <v>1066</v>
      </c>
      <c r="C1111" s="1" t="s">
        <v>92</v>
      </c>
      <c r="D1111" s="1" t="s">
        <v>88</v>
      </c>
      <c r="E1111" s="1" t="s">
        <v>97</v>
      </c>
      <c r="F1111" s="1" t="s">
        <v>90</v>
      </c>
      <c r="G1111" s="1" t="n">
        <v>2</v>
      </c>
      <c r="H1111" s="1" t="n">
        <v>3</v>
      </c>
      <c r="I1111" s="1" t="n">
        <v>3</v>
      </c>
      <c r="K1111" s="17" t="n">
        <v>586.57</v>
      </c>
      <c r="L1111" s="1" t="n">
        <v>4</v>
      </c>
      <c r="M1111" s="18" t="n">
        <f aca="false">IF(I1111&lt;=H1111,1,0)</f>
        <v>1</v>
      </c>
      <c r="N1111" s="1" t="n">
        <f aca="false">MAX(I1111-H1111,0)</f>
        <v>0</v>
      </c>
    </row>
    <row r="1112" customFormat="false" ht="15" hidden="false" customHeight="false" outlineLevel="0" collapsed="false">
      <c r="A1112" s="1" t="s">
        <v>1218</v>
      </c>
      <c r="B1112" s="1" t="s">
        <v>1066</v>
      </c>
      <c r="C1112" s="1" t="s">
        <v>92</v>
      </c>
      <c r="D1112" s="1" t="s">
        <v>88</v>
      </c>
      <c r="E1112" s="1" t="s">
        <v>89</v>
      </c>
      <c r="F1112" s="1" t="s">
        <v>116</v>
      </c>
      <c r="G1112" s="1" t="n">
        <v>0</v>
      </c>
      <c r="H1112" s="1" t="n">
        <v>2</v>
      </c>
      <c r="I1112" s="1" t="n">
        <v>2</v>
      </c>
      <c r="K1112" s="17" t="n">
        <v>185.11</v>
      </c>
      <c r="L1112" s="1" t="n">
        <v>4</v>
      </c>
      <c r="M1112" s="18" t="n">
        <f aca="false">IF(I1112&lt;=H1112,1,0)</f>
        <v>1</v>
      </c>
      <c r="N1112" s="1" t="n">
        <f aca="false">MAX(I1112-H1112,0)</f>
        <v>0</v>
      </c>
    </row>
    <row r="1113" customFormat="false" ht="15" hidden="false" customHeight="false" outlineLevel="0" collapsed="false">
      <c r="A1113" s="1" t="s">
        <v>1219</v>
      </c>
      <c r="B1113" s="1" t="s">
        <v>1066</v>
      </c>
      <c r="C1113" s="1" t="s">
        <v>105</v>
      </c>
      <c r="D1113" s="1" t="s">
        <v>93</v>
      </c>
      <c r="E1113" s="1" t="s">
        <v>97</v>
      </c>
      <c r="F1113" s="1" t="s">
        <v>90</v>
      </c>
      <c r="G1113" s="1" t="n">
        <v>18.2</v>
      </c>
      <c r="H1113" s="1" t="n">
        <v>2</v>
      </c>
      <c r="I1113" s="1" t="n">
        <v>4</v>
      </c>
      <c r="J1113" s="1" t="s">
        <v>208</v>
      </c>
      <c r="K1113" s="17" t="n">
        <v>1561.53</v>
      </c>
      <c r="L1113" s="1" t="n">
        <v>3</v>
      </c>
      <c r="M1113" s="18" t="n">
        <f aca="false">IF(I1113&lt;=H1113,1,0)</f>
        <v>0</v>
      </c>
      <c r="N1113" s="1" t="n">
        <f aca="false">MAX(I1113-H1113,0)</f>
        <v>2</v>
      </c>
    </row>
    <row r="1114" customFormat="false" ht="15" hidden="false" customHeight="false" outlineLevel="0" collapsed="false">
      <c r="A1114" s="1" t="s">
        <v>1220</v>
      </c>
      <c r="B1114" s="1" t="s">
        <v>1066</v>
      </c>
      <c r="C1114" s="1" t="s">
        <v>95</v>
      </c>
      <c r="D1114" s="1" t="s">
        <v>88</v>
      </c>
      <c r="E1114" s="1" t="s">
        <v>97</v>
      </c>
      <c r="F1114" s="1" t="s">
        <v>116</v>
      </c>
      <c r="G1114" s="1" t="n">
        <v>0</v>
      </c>
      <c r="H1114" s="1" t="n">
        <v>2</v>
      </c>
      <c r="I1114" s="1" t="n">
        <v>2</v>
      </c>
      <c r="K1114" s="17" t="n">
        <v>590.19</v>
      </c>
      <c r="L1114" s="1" t="n">
        <v>4</v>
      </c>
      <c r="M1114" s="18" t="n">
        <f aca="false">IF(I1114&lt;=H1114,1,0)</f>
        <v>1</v>
      </c>
      <c r="N1114" s="1" t="n">
        <f aca="false">MAX(I1114-H1114,0)</f>
        <v>0</v>
      </c>
    </row>
    <row r="1115" customFormat="false" ht="15" hidden="false" customHeight="false" outlineLevel="0" collapsed="false">
      <c r="A1115" s="1" t="s">
        <v>1221</v>
      </c>
      <c r="B1115" s="1" t="s">
        <v>1066</v>
      </c>
      <c r="C1115" s="1" t="s">
        <v>92</v>
      </c>
      <c r="D1115" s="1" t="s">
        <v>88</v>
      </c>
      <c r="E1115" s="1" t="s">
        <v>97</v>
      </c>
      <c r="F1115" s="1" t="s">
        <v>90</v>
      </c>
      <c r="G1115" s="1" t="n">
        <v>36.5</v>
      </c>
      <c r="H1115" s="1" t="n">
        <v>3</v>
      </c>
      <c r="I1115" s="1" t="n">
        <v>3</v>
      </c>
      <c r="K1115" s="17" t="n">
        <v>659.28</v>
      </c>
      <c r="L1115" s="1" t="n">
        <v>5</v>
      </c>
      <c r="M1115" s="18" t="n">
        <f aca="false">IF(I1115&lt;=H1115,1,0)</f>
        <v>1</v>
      </c>
      <c r="N1115" s="1" t="n">
        <f aca="false">MAX(I1115-H1115,0)</f>
        <v>0</v>
      </c>
    </row>
    <row r="1116" customFormat="false" ht="15" hidden="false" customHeight="false" outlineLevel="0" collapsed="false">
      <c r="A1116" s="1" t="s">
        <v>1222</v>
      </c>
      <c r="B1116" s="1" t="s">
        <v>1066</v>
      </c>
      <c r="C1116" s="1" t="s">
        <v>145</v>
      </c>
      <c r="D1116" s="1" t="s">
        <v>88</v>
      </c>
      <c r="E1116" s="1" t="s">
        <v>97</v>
      </c>
      <c r="F1116" s="1" t="s">
        <v>90</v>
      </c>
      <c r="G1116" s="1" t="n">
        <v>11.9</v>
      </c>
      <c r="H1116" s="1" t="n">
        <v>3</v>
      </c>
      <c r="I1116" s="1" t="n">
        <v>3</v>
      </c>
      <c r="K1116" s="17" t="n">
        <v>447.82</v>
      </c>
      <c r="L1116" s="1" t="n">
        <v>4</v>
      </c>
      <c r="M1116" s="18" t="n">
        <f aca="false">IF(I1116&lt;=H1116,1,0)</f>
        <v>1</v>
      </c>
      <c r="N1116" s="1" t="n">
        <f aca="false">MAX(I1116-H1116,0)</f>
        <v>0</v>
      </c>
    </row>
    <row r="1117" customFormat="false" ht="15" hidden="false" customHeight="false" outlineLevel="0" collapsed="false">
      <c r="A1117" s="1" t="s">
        <v>1223</v>
      </c>
      <c r="B1117" s="1" t="s">
        <v>1066</v>
      </c>
      <c r="C1117" s="1" t="s">
        <v>95</v>
      </c>
      <c r="D1117" s="1" t="s">
        <v>93</v>
      </c>
      <c r="E1117" s="1" t="s">
        <v>89</v>
      </c>
      <c r="F1117" s="1" t="s">
        <v>90</v>
      </c>
      <c r="G1117" s="1" t="n">
        <v>13.5</v>
      </c>
      <c r="H1117" s="1" t="n">
        <v>2</v>
      </c>
      <c r="I1117" s="1" t="n">
        <v>5</v>
      </c>
      <c r="J1117" s="1" t="s">
        <v>133</v>
      </c>
      <c r="K1117" s="17" t="n">
        <v>295.64</v>
      </c>
      <c r="L1117" s="1" t="n">
        <v>3</v>
      </c>
      <c r="M1117" s="18" t="n">
        <f aca="false">IF(I1117&lt;=H1117,1,0)</f>
        <v>0</v>
      </c>
      <c r="N1117" s="1" t="n">
        <f aca="false">MAX(I1117-H1117,0)</f>
        <v>3</v>
      </c>
    </row>
    <row r="1118" customFormat="false" ht="15" hidden="false" customHeight="false" outlineLevel="0" collapsed="false">
      <c r="A1118" s="1" t="s">
        <v>1224</v>
      </c>
      <c r="B1118" s="1" t="s">
        <v>1066</v>
      </c>
      <c r="C1118" s="1" t="s">
        <v>105</v>
      </c>
      <c r="D1118" s="1" t="s">
        <v>88</v>
      </c>
      <c r="E1118" s="1" t="s">
        <v>89</v>
      </c>
      <c r="F1118" s="1" t="s">
        <v>90</v>
      </c>
      <c r="G1118" s="1" t="n">
        <v>17.4</v>
      </c>
      <c r="H1118" s="1" t="n">
        <v>3</v>
      </c>
      <c r="I1118" s="1" t="n">
        <v>6</v>
      </c>
      <c r="J1118" s="1" t="s">
        <v>208</v>
      </c>
      <c r="K1118" s="17" t="n">
        <v>261.91</v>
      </c>
      <c r="L1118" s="1" t="n">
        <v>2</v>
      </c>
      <c r="M1118" s="18" t="n">
        <f aca="false">IF(I1118&lt;=H1118,1,0)</f>
        <v>0</v>
      </c>
      <c r="N1118" s="1" t="n">
        <f aca="false">MAX(I1118-H1118,0)</f>
        <v>3</v>
      </c>
    </row>
    <row r="1119" customFormat="false" ht="15" hidden="false" customHeight="false" outlineLevel="0" collapsed="false">
      <c r="A1119" s="1" t="s">
        <v>1225</v>
      </c>
      <c r="B1119" s="1" t="s">
        <v>1066</v>
      </c>
      <c r="C1119" s="1" t="s">
        <v>92</v>
      </c>
      <c r="D1119" s="1" t="s">
        <v>93</v>
      </c>
      <c r="E1119" s="1" t="s">
        <v>89</v>
      </c>
      <c r="F1119" s="1" t="s">
        <v>90</v>
      </c>
      <c r="G1119" s="1" t="n">
        <v>20.9</v>
      </c>
      <c r="H1119" s="1" t="n">
        <v>2</v>
      </c>
      <c r="I1119" s="1" t="n">
        <v>2</v>
      </c>
      <c r="K1119" s="17" t="n">
        <v>275.37</v>
      </c>
      <c r="L1119" s="1" t="n">
        <v>4</v>
      </c>
      <c r="M1119" s="18" t="n">
        <f aca="false">IF(I1119&lt;=H1119,1,0)</f>
        <v>1</v>
      </c>
      <c r="N1119" s="1" t="n">
        <f aca="false">MAX(I1119-H1119,0)</f>
        <v>0</v>
      </c>
    </row>
    <row r="1120" customFormat="false" ht="15" hidden="false" customHeight="false" outlineLevel="0" collapsed="false">
      <c r="A1120" s="1" t="s">
        <v>1226</v>
      </c>
      <c r="B1120" s="1" t="s">
        <v>1066</v>
      </c>
      <c r="C1120" s="1" t="s">
        <v>92</v>
      </c>
      <c r="D1120" s="1" t="s">
        <v>88</v>
      </c>
      <c r="E1120" s="1" t="s">
        <v>89</v>
      </c>
      <c r="F1120" s="1" t="s">
        <v>90</v>
      </c>
      <c r="G1120" s="1" t="n">
        <v>18.4</v>
      </c>
      <c r="H1120" s="1" t="n">
        <v>3</v>
      </c>
      <c r="I1120" s="1" t="n">
        <v>3</v>
      </c>
      <c r="K1120" s="17" t="n">
        <v>414.04</v>
      </c>
      <c r="L1120" s="1" t="n">
        <v>5</v>
      </c>
      <c r="M1120" s="18" t="n">
        <f aca="false">IF(I1120&lt;=H1120,1,0)</f>
        <v>1</v>
      </c>
      <c r="N1120" s="1" t="n">
        <f aca="false">MAX(I1120-H1120,0)</f>
        <v>0</v>
      </c>
    </row>
    <row r="1121" customFormat="false" ht="15" hidden="false" customHeight="false" outlineLevel="0" collapsed="false">
      <c r="A1121" s="1" t="s">
        <v>1227</v>
      </c>
      <c r="B1121" s="1" t="s">
        <v>1066</v>
      </c>
      <c r="C1121" s="1" t="s">
        <v>92</v>
      </c>
      <c r="D1121" s="1" t="s">
        <v>88</v>
      </c>
      <c r="E1121" s="1" t="s">
        <v>89</v>
      </c>
      <c r="F1121" s="1" t="s">
        <v>90</v>
      </c>
      <c r="G1121" s="1" t="n">
        <v>14.5</v>
      </c>
      <c r="H1121" s="1" t="n">
        <v>3</v>
      </c>
      <c r="I1121" s="1" t="n">
        <v>3</v>
      </c>
      <c r="K1121" s="17" t="n">
        <v>272.51</v>
      </c>
      <c r="L1121" s="1" t="n">
        <v>4</v>
      </c>
      <c r="M1121" s="18" t="n">
        <f aca="false">IF(I1121&lt;=H1121,1,0)</f>
        <v>1</v>
      </c>
      <c r="N1121" s="1" t="n">
        <f aca="false">MAX(I1121-H1121,0)</f>
        <v>0</v>
      </c>
    </row>
    <row r="1122" customFormat="false" ht="15" hidden="false" customHeight="false" outlineLevel="0" collapsed="false">
      <c r="A1122" s="1" t="s">
        <v>1228</v>
      </c>
      <c r="B1122" s="1" t="s">
        <v>1066</v>
      </c>
      <c r="C1122" s="1" t="s">
        <v>87</v>
      </c>
      <c r="D1122" s="1" t="s">
        <v>88</v>
      </c>
      <c r="E1122" s="1" t="s">
        <v>89</v>
      </c>
      <c r="F1122" s="1" t="s">
        <v>90</v>
      </c>
      <c r="G1122" s="1" t="n">
        <v>12.3</v>
      </c>
      <c r="H1122" s="1" t="n">
        <v>3</v>
      </c>
      <c r="I1122" s="1" t="n">
        <v>3</v>
      </c>
      <c r="K1122" s="17" t="n">
        <v>512.4</v>
      </c>
      <c r="L1122" s="1" t="n">
        <v>5</v>
      </c>
      <c r="M1122" s="18" t="n">
        <f aca="false">IF(I1122&lt;=H1122,1,0)</f>
        <v>1</v>
      </c>
      <c r="N1122" s="1" t="n">
        <f aca="false">MAX(I1122-H1122,0)</f>
        <v>0</v>
      </c>
    </row>
    <row r="1123" customFormat="false" ht="15" hidden="false" customHeight="false" outlineLevel="0" collapsed="false">
      <c r="A1123" s="1" t="s">
        <v>1229</v>
      </c>
      <c r="B1123" s="1" t="s">
        <v>1066</v>
      </c>
      <c r="C1123" s="1" t="s">
        <v>105</v>
      </c>
      <c r="D1123" s="1" t="s">
        <v>88</v>
      </c>
      <c r="E1123" s="1" t="s">
        <v>101</v>
      </c>
      <c r="F1123" s="1" t="s">
        <v>90</v>
      </c>
      <c r="G1123" s="1" t="n">
        <v>23.8</v>
      </c>
      <c r="H1123" s="1" t="n">
        <v>3</v>
      </c>
      <c r="I1123" s="1" t="n">
        <v>3</v>
      </c>
      <c r="K1123" s="17" t="n">
        <v>314.74</v>
      </c>
      <c r="L1123" s="1" t="n">
        <v>4</v>
      </c>
      <c r="M1123" s="18" t="n">
        <f aca="false">IF(I1123&lt;=H1123,1,0)</f>
        <v>1</v>
      </c>
      <c r="N1123" s="1" t="n">
        <f aca="false">MAX(I1123-H1123,0)</f>
        <v>0</v>
      </c>
    </row>
    <row r="1124" customFormat="false" ht="15" hidden="false" customHeight="false" outlineLevel="0" collapsed="false">
      <c r="A1124" s="1" t="s">
        <v>1230</v>
      </c>
      <c r="B1124" s="1" t="s">
        <v>1066</v>
      </c>
      <c r="C1124" s="1" t="s">
        <v>105</v>
      </c>
      <c r="D1124" s="1" t="s">
        <v>96</v>
      </c>
      <c r="E1124" s="1" t="s">
        <v>89</v>
      </c>
      <c r="F1124" s="1" t="s">
        <v>90</v>
      </c>
      <c r="G1124" s="1" t="n">
        <v>8.9</v>
      </c>
      <c r="H1124" s="1" t="n">
        <v>5</v>
      </c>
      <c r="I1124" s="1" t="n">
        <v>4</v>
      </c>
      <c r="K1124" s="17" t="n">
        <v>455.84</v>
      </c>
      <c r="L1124" s="1" t="n">
        <v>5</v>
      </c>
      <c r="M1124" s="18" t="n">
        <f aca="false">IF(I1124&lt;=H1124,1,0)</f>
        <v>1</v>
      </c>
      <c r="N1124" s="1" t="n">
        <f aca="false">MAX(I1124-H1124,0)</f>
        <v>0</v>
      </c>
    </row>
    <row r="1125" customFormat="false" ht="15" hidden="false" customHeight="false" outlineLevel="0" collapsed="false">
      <c r="A1125" s="1" t="s">
        <v>1231</v>
      </c>
      <c r="B1125" s="1" t="s">
        <v>1066</v>
      </c>
      <c r="C1125" s="1" t="s">
        <v>92</v>
      </c>
      <c r="D1125" s="1" t="s">
        <v>110</v>
      </c>
      <c r="E1125" s="1" t="s">
        <v>101</v>
      </c>
      <c r="F1125" s="1" t="s">
        <v>90</v>
      </c>
      <c r="G1125" s="1" t="n">
        <v>7.5</v>
      </c>
      <c r="H1125" s="1" t="n">
        <v>2</v>
      </c>
      <c r="I1125" s="1" t="n">
        <v>2</v>
      </c>
      <c r="K1125" s="17" t="n">
        <v>848.25</v>
      </c>
      <c r="L1125" s="1" t="n">
        <v>4</v>
      </c>
      <c r="M1125" s="18" t="n">
        <f aca="false">IF(I1125&lt;=H1125,1,0)</f>
        <v>1</v>
      </c>
      <c r="N1125" s="1" t="n">
        <f aca="false">MAX(I1125-H1125,0)</f>
        <v>0</v>
      </c>
    </row>
    <row r="1126" customFormat="false" ht="15" hidden="false" customHeight="false" outlineLevel="0" collapsed="false">
      <c r="A1126" s="1" t="s">
        <v>1232</v>
      </c>
      <c r="B1126" s="1" t="s">
        <v>1066</v>
      </c>
      <c r="C1126" s="1" t="s">
        <v>105</v>
      </c>
      <c r="D1126" s="1" t="s">
        <v>88</v>
      </c>
      <c r="E1126" s="1" t="s">
        <v>89</v>
      </c>
      <c r="F1126" s="1" t="s">
        <v>90</v>
      </c>
      <c r="G1126" s="1" t="n">
        <v>12.9</v>
      </c>
      <c r="H1126" s="1" t="n">
        <v>3</v>
      </c>
      <c r="I1126" s="1" t="n">
        <v>3</v>
      </c>
      <c r="K1126" s="17" t="n">
        <v>504.25</v>
      </c>
      <c r="L1126" s="1" t="n">
        <v>4</v>
      </c>
      <c r="M1126" s="18" t="n">
        <f aca="false">IF(I1126&lt;=H1126,1,0)</f>
        <v>1</v>
      </c>
      <c r="N1126" s="1" t="n">
        <f aca="false">MAX(I1126-H1126,0)</f>
        <v>0</v>
      </c>
    </row>
    <row r="1127" customFormat="false" ht="15" hidden="false" customHeight="false" outlineLevel="0" collapsed="false">
      <c r="A1127" s="1" t="s">
        <v>1233</v>
      </c>
      <c r="B1127" s="1" t="s">
        <v>1066</v>
      </c>
      <c r="C1127" s="1" t="s">
        <v>145</v>
      </c>
      <c r="D1127" s="1" t="s">
        <v>88</v>
      </c>
      <c r="E1127" s="1" t="s">
        <v>89</v>
      </c>
      <c r="F1127" s="1" t="s">
        <v>90</v>
      </c>
      <c r="G1127" s="1" t="n">
        <v>11.3</v>
      </c>
      <c r="H1127" s="1" t="n">
        <v>3</v>
      </c>
      <c r="I1127" s="1" t="n">
        <v>3</v>
      </c>
      <c r="K1127" s="17" t="n">
        <v>500.99</v>
      </c>
      <c r="L1127" s="1" t="n">
        <v>5</v>
      </c>
      <c r="M1127" s="18" t="n">
        <f aca="false">IF(I1127&lt;=H1127,1,0)</f>
        <v>1</v>
      </c>
      <c r="N1127" s="1" t="n">
        <f aca="false">MAX(I1127-H1127,0)</f>
        <v>0</v>
      </c>
    </row>
    <row r="1128" customFormat="false" ht="15" hidden="false" customHeight="false" outlineLevel="0" collapsed="false">
      <c r="A1128" s="1" t="s">
        <v>1234</v>
      </c>
      <c r="B1128" s="1" t="s">
        <v>1066</v>
      </c>
      <c r="C1128" s="1" t="s">
        <v>105</v>
      </c>
      <c r="D1128" s="1" t="s">
        <v>93</v>
      </c>
      <c r="E1128" s="1" t="s">
        <v>89</v>
      </c>
      <c r="F1128" s="1" t="s">
        <v>90</v>
      </c>
      <c r="G1128" s="1" t="n">
        <v>7.5</v>
      </c>
      <c r="H1128" s="1" t="n">
        <v>2</v>
      </c>
      <c r="I1128" s="1" t="n">
        <v>5</v>
      </c>
      <c r="J1128" s="1" t="s">
        <v>117</v>
      </c>
      <c r="K1128" s="17" t="n">
        <v>379.25</v>
      </c>
      <c r="L1128" s="1" t="n">
        <v>3</v>
      </c>
      <c r="M1128" s="18" t="n">
        <f aca="false">IF(I1128&lt;=H1128,1,0)</f>
        <v>0</v>
      </c>
      <c r="N1128" s="1" t="n">
        <f aca="false">MAX(I1128-H1128,0)</f>
        <v>3</v>
      </c>
    </row>
    <row r="1129" customFormat="false" ht="15" hidden="false" customHeight="false" outlineLevel="0" collapsed="false">
      <c r="A1129" s="1" t="s">
        <v>1235</v>
      </c>
      <c r="B1129" s="1" t="s">
        <v>1066</v>
      </c>
      <c r="C1129" s="1" t="s">
        <v>92</v>
      </c>
      <c r="D1129" s="1" t="s">
        <v>88</v>
      </c>
      <c r="E1129" s="1" t="s">
        <v>97</v>
      </c>
      <c r="F1129" s="1" t="s">
        <v>90</v>
      </c>
      <c r="G1129" s="1" t="n">
        <v>15.7</v>
      </c>
      <c r="H1129" s="1" t="n">
        <v>3</v>
      </c>
      <c r="I1129" s="1" t="n">
        <v>3</v>
      </c>
      <c r="K1129" s="17" t="n">
        <v>365.56</v>
      </c>
      <c r="L1129" s="1" t="n">
        <v>4</v>
      </c>
      <c r="M1129" s="18" t="n">
        <f aca="false">IF(I1129&lt;=H1129,1,0)</f>
        <v>1</v>
      </c>
      <c r="N1129" s="1" t="n">
        <f aca="false">MAX(I1129-H1129,0)</f>
        <v>0</v>
      </c>
    </row>
    <row r="1130" customFormat="false" ht="15" hidden="false" customHeight="false" outlineLevel="0" collapsed="false">
      <c r="A1130" s="1" t="s">
        <v>1236</v>
      </c>
      <c r="B1130" s="1" t="s">
        <v>1066</v>
      </c>
      <c r="C1130" s="1" t="s">
        <v>92</v>
      </c>
      <c r="D1130" s="1" t="s">
        <v>88</v>
      </c>
      <c r="E1130" s="1" t="s">
        <v>89</v>
      </c>
      <c r="F1130" s="1" t="s">
        <v>116</v>
      </c>
      <c r="G1130" s="1" t="n">
        <v>0</v>
      </c>
      <c r="H1130" s="1" t="n">
        <v>2</v>
      </c>
      <c r="I1130" s="1" t="n">
        <v>2</v>
      </c>
      <c r="K1130" s="17" t="n">
        <v>537.72</v>
      </c>
      <c r="L1130" s="1" t="n">
        <v>3</v>
      </c>
      <c r="M1130" s="18" t="n">
        <f aca="false">IF(I1130&lt;=H1130,1,0)</f>
        <v>1</v>
      </c>
      <c r="N1130" s="1" t="n">
        <f aca="false">MAX(I1130-H1130,0)</f>
        <v>0</v>
      </c>
    </row>
    <row r="1131" customFormat="false" ht="15" hidden="false" customHeight="false" outlineLevel="0" collapsed="false">
      <c r="A1131" s="1" t="s">
        <v>1237</v>
      </c>
      <c r="B1131" s="1" t="s">
        <v>1066</v>
      </c>
      <c r="C1131" s="1" t="s">
        <v>95</v>
      </c>
      <c r="D1131" s="1" t="s">
        <v>96</v>
      </c>
      <c r="E1131" s="1" t="s">
        <v>103</v>
      </c>
      <c r="F1131" s="1" t="s">
        <v>116</v>
      </c>
      <c r="G1131" s="1" t="n">
        <v>0</v>
      </c>
      <c r="H1131" s="1" t="n">
        <v>4</v>
      </c>
      <c r="I1131" s="1" t="n">
        <v>4</v>
      </c>
      <c r="K1131" s="17" t="n">
        <v>197.68</v>
      </c>
      <c r="L1131" s="1" t="n">
        <v>4</v>
      </c>
      <c r="M1131" s="18" t="n">
        <f aca="false">IF(I1131&lt;=H1131,1,0)</f>
        <v>1</v>
      </c>
      <c r="N1131" s="1" t="n">
        <f aca="false">MAX(I1131-H1131,0)</f>
        <v>0</v>
      </c>
    </row>
    <row r="1132" customFormat="false" ht="15" hidden="false" customHeight="false" outlineLevel="0" collapsed="false">
      <c r="A1132" s="1" t="s">
        <v>1238</v>
      </c>
      <c r="B1132" s="1" t="s">
        <v>1066</v>
      </c>
      <c r="C1132" s="1" t="s">
        <v>92</v>
      </c>
      <c r="D1132" s="1" t="s">
        <v>88</v>
      </c>
      <c r="E1132" s="1" t="s">
        <v>103</v>
      </c>
      <c r="F1132" s="1" t="s">
        <v>116</v>
      </c>
      <c r="G1132" s="1" t="n">
        <v>0</v>
      </c>
      <c r="H1132" s="1" t="n">
        <v>3</v>
      </c>
      <c r="I1132" s="1" t="n">
        <v>3</v>
      </c>
      <c r="K1132" s="17" t="n">
        <v>633.86</v>
      </c>
      <c r="L1132" s="1" t="n">
        <v>4</v>
      </c>
      <c r="M1132" s="18" t="n">
        <f aca="false">IF(I1132&lt;=H1132,1,0)</f>
        <v>1</v>
      </c>
      <c r="N1132" s="1" t="n">
        <f aca="false">MAX(I1132-H1132,0)</f>
        <v>0</v>
      </c>
    </row>
    <row r="1133" customFormat="false" ht="15" hidden="false" customHeight="false" outlineLevel="0" collapsed="false">
      <c r="A1133" s="1" t="s">
        <v>1239</v>
      </c>
      <c r="B1133" s="1" t="s">
        <v>1066</v>
      </c>
      <c r="C1133" s="1" t="s">
        <v>92</v>
      </c>
      <c r="D1133" s="1" t="s">
        <v>96</v>
      </c>
      <c r="E1133" s="1" t="s">
        <v>103</v>
      </c>
      <c r="F1133" s="1" t="s">
        <v>90</v>
      </c>
      <c r="G1133" s="1" t="n">
        <v>4.6</v>
      </c>
      <c r="H1133" s="1" t="n">
        <v>5</v>
      </c>
      <c r="I1133" s="1" t="n">
        <v>5</v>
      </c>
      <c r="K1133" s="17" t="n">
        <v>333.32</v>
      </c>
      <c r="L1133" s="1" t="n">
        <v>4</v>
      </c>
      <c r="M1133" s="18" t="n">
        <f aca="false">IF(I1133&lt;=H1133,1,0)</f>
        <v>1</v>
      </c>
      <c r="N1133" s="1" t="n">
        <f aca="false">MAX(I1133-H1133,0)</f>
        <v>0</v>
      </c>
    </row>
    <row r="1134" customFormat="false" ht="15" hidden="false" customHeight="false" outlineLevel="0" collapsed="false">
      <c r="A1134" s="1" t="s">
        <v>1240</v>
      </c>
      <c r="B1134" s="1" t="s">
        <v>1066</v>
      </c>
      <c r="C1134" s="1" t="s">
        <v>105</v>
      </c>
      <c r="D1134" s="1" t="s">
        <v>88</v>
      </c>
      <c r="E1134" s="1" t="s">
        <v>89</v>
      </c>
      <c r="F1134" s="1" t="s">
        <v>90</v>
      </c>
      <c r="G1134" s="1" t="n">
        <v>11.6</v>
      </c>
      <c r="H1134" s="1" t="n">
        <v>3</v>
      </c>
      <c r="I1134" s="1" t="n">
        <v>6</v>
      </c>
      <c r="J1134" s="1" t="s">
        <v>459</v>
      </c>
      <c r="K1134" s="17" t="n">
        <v>655.03</v>
      </c>
      <c r="L1134" s="1" t="n">
        <v>4</v>
      </c>
      <c r="M1134" s="18" t="n">
        <f aca="false">IF(I1134&lt;=H1134,1,0)</f>
        <v>0</v>
      </c>
      <c r="N1134" s="1" t="n">
        <f aca="false">MAX(I1134-H1134,0)</f>
        <v>3</v>
      </c>
    </row>
    <row r="1135" customFormat="false" ht="15" hidden="false" customHeight="false" outlineLevel="0" collapsed="false">
      <c r="A1135" s="1" t="s">
        <v>1241</v>
      </c>
      <c r="B1135" s="1" t="s">
        <v>1066</v>
      </c>
      <c r="C1135" s="1" t="s">
        <v>92</v>
      </c>
      <c r="D1135" s="1" t="s">
        <v>88</v>
      </c>
      <c r="E1135" s="1" t="s">
        <v>103</v>
      </c>
      <c r="F1135" s="1" t="s">
        <v>90</v>
      </c>
      <c r="G1135" s="1" t="n">
        <v>5.8</v>
      </c>
      <c r="H1135" s="1" t="n">
        <v>3</v>
      </c>
      <c r="I1135" s="1" t="n">
        <v>3</v>
      </c>
      <c r="K1135" s="17" t="n">
        <v>558.04</v>
      </c>
      <c r="L1135" s="1" t="n">
        <v>4</v>
      </c>
      <c r="M1135" s="18" t="n">
        <f aca="false">IF(I1135&lt;=H1135,1,0)</f>
        <v>1</v>
      </c>
      <c r="N1135" s="1" t="n">
        <f aca="false">MAX(I1135-H1135,0)</f>
        <v>0</v>
      </c>
    </row>
    <row r="1136" customFormat="false" ht="15" hidden="false" customHeight="false" outlineLevel="0" collapsed="false">
      <c r="A1136" s="1" t="s">
        <v>1242</v>
      </c>
      <c r="B1136" s="1" t="s">
        <v>1066</v>
      </c>
      <c r="C1136" s="1" t="s">
        <v>105</v>
      </c>
      <c r="D1136" s="1" t="s">
        <v>88</v>
      </c>
      <c r="E1136" s="1" t="s">
        <v>89</v>
      </c>
      <c r="F1136" s="1" t="s">
        <v>90</v>
      </c>
      <c r="G1136" s="1" t="n">
        <v>22.5</v>
      </c>
      <c r="H1136" s="1" t="n">
        <v>3</v>
      </c>
      <c r="I1136" s="1" t="n">
        <v>3</v>
      </c>
      <c r="K1136" s="17" t="n">
        <v>458.2</v>
      </c>
      <c r="L1136" s="1" t="n">
        <v>5</v>
      </c>
      <c r="M1136" s="18" t="n">
        <f aca="false">IF(I1136&lt;=H1136,1,0)</f>
        <v>1</v>
      </c>
      <c r="N1136" s="1" t="n">
        <f aca="false">MAX(I1136-H1136,0)</f>
        <v>0</v>
      </c>
    </row>
    <row r="1137" customFormat="false" ht="15" hidden="false" customHeight="false" outlineLevel="0" collapsed="false">
      <c r="A1137" s="1" t="s">
        <v>1243</v>
      </c>
      <c r="B1137" s="1" t="s">
        <v>1066</v>
      </c>
      <c r="C1137" s="1" t="s">
        <v>92</v>
      </c>
      <c r="D1137" s="1" t="s">
        <v>88</v>
      </c>
      <c r="E1137" s="1" t="s">
        <v>97</v>
      </c>
      <c r="F1137" s="1" t="s">
        <v>90</v>
      </c>
      <c r="G1137" s="1" t="n">
        <v>3.7</v>
      </c>
      <c r="H1137" s="1" t="n">
        <v>3</v>
      </c>
      <c r="I1137" s="1" t="n">
        <v>3</v>
      </c>
      <c r="K1137" s="17" t="n">
        <v>256.76</v>
      </c>
      <c r="L1137" s="1" t="n">
        <v>4</v>
      </c>
      <c r="M1137" s="18" t="n">
        <f aca="false">IF(I1137&lt;=H1137,1,0)</f>
        <v>1</v>
      </c>
      <c r="N1137" s="1" t="n">
        <f aca="false">MAX(I1137-H1137,0)</f>
        <v>0</v>
      </c>
    </row>
    <row r="1138" customFormat="false" ht="15" hidden="false" customHeight="false" outlineLevel="0" collapsed="false">
      <c r="A1138" s="1" t="s">
        <v>1244</v>
      </c>
      <c r="B1138" s="1" t="s">
        <v>1066</v>
      </c>
      <c r="C1138" s="1" t="s">
        <v>92</v>
      </c>
      <c r="D1138" s="1" t="s">
        <v>93</v>
      </c>
      <c r="E1138" s="1" t="s">
        <v>89</v>
      </c>
      <c r="F1138" s="1" t="s">
        <v>116</v>
      </c>
      <c r="G1138" s="1" t="n">
        <v>0</v>
      </c>
      <c r="H1138" s="1" t="n">
        <v>1</v>
      </c>
      <c r="I1138" s="1" t="n">
        <v>1</v>
      </c>
      <c r="K1138" s="17" t="n">
        <v>174.19</v>
      </c>
      <c r="L1138" s="1" t="n">
        <v>4</v>
      </c>
      <c r="M1138" s="18" t="n">
        <f aca="false">IF(I1138&lt;=H1138,1,0)</f>
        <v>1</v>
      </c>
      <c r="N1138" s="1" t="n">
        <f aca="false">MAX(I1138-H1138,0)</f>
        <v>0</v>
      </c>
    </row>
    <row r="1139" customFormat="false" ht="15" hidden="false" customHeight="false" outlineLevel="0" collapsed="false">
      <c r="A1139" s="1" t="s">
        <v>1245</v>
      </c>
      <c r="B1139" s="1" t="s">
        <v>1066</v>
      </c>
      <c r="C1139" s="1" t="s">
        <v>100</v>
      </c>
      <c r="D1139" s="1" t="s">
        <v>96</v>
      </c>
      <c r="E1139" s="1" t="s">
        <v>103</v>
      </c>
      <c r="F1139" s="1" t="s">
        <v>90</v>
      </c>
      <c r="G1139" s="1" t="n">
        <v>12</v>
      </c>
      <c r="H1139" s="1" t="n">
        <v>5</v>
      </c>
      <c r="I1139" s="1" t="n">
        <v>5</v>
      </c>
      <c r="K1139" s="17" t="n">
        <v>352.27</v>
      </c>
      <c r="L1139" s="1" t="n">
        <v>4</v>
      </c>
      <c r="M1139" s="18" t="n">
        <f aca="false">IF(I1139&lt;=H1139,1,0)</f>
        <v>1</v>
      </c>
      <c r="N1139" s="1" t="n">
        <f aca="false">MAX(I1139-H1139,0)</f>
        <v>0</v>
      </c>
    </row>
    <row r="1140" customFormat="false" ht="15" hidden="false" customHeight="false" outlineLevel="0" collapsed="false">
      <c r="A1140" s="1" t="s">
        <v>1246</v>
      </c>
      <c r="B1140" s="1" t="s">
        <v>1066</v>
      </c>
      <c r="C1140" s="1" t="s">
        <v>92</v>
      </c>
      <c r="D1140" s="1" t="s">
        <v>96</v>
      </c>
      <c r="E1140" s="1" t="s">
        <v>89</v>
      </c>
      <c r="F1140" s="1" t="s">
        <v>90</v>
      </c>
      <c r="G1140" s="1" t="n">
        <v>13.3</v>
      </c>
      <c r="H1140" s="1" t="n">
        <v>5</v>
      </c>
      <c r="I1140" s="1" t="n">
        <v>5</v>
      </c>
      <c r="K1140" s="17" t="n">
        <v>316.88</v>
      </c>
      <c r="L1140" s="1" t="n">
        <v>5</v>
      </c>
      <c r="M1140" s="18" t="n">
        <f aca="false">IF(I1140&lt;=H1140,1,0)</f>
        <v>1</v>
      </c>
      <c r="N1140" s="1" t="n">
        <f aca="false">MAX(I1140-H1140,0)</f>
        <v>0</v>
      </c>
    </row>
    <row r="1141" customFormat="false" ht="15" hidden="false" customHeight="false" outlineLevel="0" collapsed="false">
      <c r="A1141" s="1" t="s">
        <v>1247</v>
      </c>
      <c r="B1141" s="1" t="s">
        <v>1066</v>
      </c>
      <c r="C1141" s="1" t="s">
        <v>92</v>
      </c>
      <c r="D1141" s="1" t="s">
        <v>96</v>
      </c>
      <c r="E1141" s="1" t="s">
        <v>89</v>
      </c>
      <c r="F1141" s="1" t="s">
        <v>90</v>
      </c>
      <c r="G1141" s="1" t="n">
        <v>8.4</v>
      </c>
      <c r="H1141" s="1" t="n">
        <v>5</v>
      </c>
      <c r="I1141" s="1" t="n">
        <v>4</v>
      </c>
      <c r="K1141" s="17" t="n">
        <v>556.47</v>
      </c>
      <c r="L1141" s="1" t="n">
        <v>4</v>
      </c>
      <c r="M1141" s="18" t="n">
        <f aca="false">IF(I1141&lt;=H1141,1,0)</f>
        <v>1</v>
      </c>
      <c r="N1141" s="1" t="n">
        <f aca="false">MAX(I1141-H1141,0)</f>
        <v>0</v>
      </c>
    </row>
    <row r="1142" customFormat="false" ht="15" hidden="false" customHeight="false" outlineLevel="0" collapsed="false">
      <c r="A1142" s="1" t="s">
        <v>1248</v>
      </c>
      <c r="B1142" s="1" t="s">
        <v>1066</v>
      </c>
      <c r="C1142" s="1" t="s">
        <v>92</v>
      </c>
      <c r="D1142" s="1" t="s">
        <v>93</v>
      </c>
      <c r="E1142" s="1" t="s">
        <v>89</v>
      </c>
      <c r="F1142" s="1" t="s">
        <v>90</v>
      </c>
      <c r="G1142" s="1" t="n">
        <v>12.4</v>
      </c>
      <c r="H1142" s="1" t="n">
        <v>2</v>
      </c>
      <c r="I1142" s="1" t="n">
        <v>1</v>
      </c>
      <c r="K1142" s="17" t="n">
        <v>670.01</v>
      </c>
      <c r="L1142" s="1" t="n">
        <v>4</v>
      </c>
      <c r="M1142" s="18" t="n">
        <f aca="false">IF(I1142&lt;=H1142,1,0)</f>
        <v>1</v>
      </c>
      <c r="N1142" s="1" t="n">
        <f aca="false">MAX(I1142-H1142,0)</f>
        <v>0</v>
      </c>
    </row>
    <row r="1143" customFormat="false" ht="15" hidden="false" customHeight="false" outlineLevel="0" collapsed="false">
      <c r="A1143" s="1" t="s">
        <v>1249</v>
      </c>
      <c r="B1143" s="1" t="s">
        <v>1066</v>
      </c>
      <c r="C1143" s="1" t="s">
        <v>105</v>
      </c>
      <c r="D1143" s="1" t="s">
        <v>88</v>
      </c>
      <c r="E1143" s="1" t="s">
        <v>97</v>
      </c>
      <c r="F1143" s="1" t="s">
        <v>90</v>
      </c>
      <c r="G1143" s="1" t="n">
        <v>8.4</v>
      </c>
      <c r="H1143" s="1" t="n">
        <v>3</v>
      </c>
      <c r="I1143" s="1" t="n">
        <v>3</v>
      </c>
      <c r="K1143" s="17" t="n">
        <v>1171.8</v>
      </c>
      <c r="L1143" s="1" t="n">
        <v>4</v>
      </c>
      <c r="M1143" s="18" t="n">
        <f aca="false">IF(I1143&lt;=H1143,1,0)</f>
        <v>1</v>
      </c>
      <c r="N1143" s="1" t="n">
        <f aca="false">MAX(I1143-H1143,0)</f>
        <v>0</v>
      </c>
    </row>
    <row r="1144" customFormat="false" ht="15" hidden="false" customHeight="false" outlineLevel="0" collapsed="false">
      <c r="A1144" s="1" t="s">
        <v>1250</v>
      </c>
      <c r="B1144" s="1" t="s">
        <v>1066</v>
      </c>
      <c r="C1144" s="1" t="s">
        <v>92</v>
      </c>
      <c r="D1144" s="1" t="s">
        <v>93</v>
      </c>
      <c r="E1144" s="1" t="s">
        <v>97</v>
      </c>
      <c r="F1144" s="1" t="s">
        <v>90</v>
      </c>
      <c r="G1144" s="1" t="n">
        <v>10.1</v>
      </c>
      <c r="H1144" s="1" t="n">
        <v>2</v>
      </c>
      <c r="I1144" s="1" t="n">
        <v>2</v>
      </c>
      <c r="K1144" s="17" t="n">
        <v>346.31</v>
      </c>
      <c r="L1144" s="1" t="n">
        <v>4</v>
      </c>
      <c r="M1144" s="18" t="n">
        <f aca="false">IF(I1144&lt;=H1144,1,0)</f>
        <v>1</v>
      </c>
      <c r="N1144" s="1" t="n">
        <f aca="false">MAX(I1144-H1144,0)</f>
        <v>0</v>
      </c>
    </row>
    <row r="1145" customFormat="false" ht="15" hidden="false" customHeight="false" outlineLevel="0" collapsed="false">
      <c r="A1145" s="1" t="s">
        <v>1251</v>
      </c>
      <c r="B1145" s="1" t="s">
        <v>1066</v>
      </c>
      <c r="C1145" s="1" t="s">
        <v>92</v>
      </c>
      <c r="D1145" s="1" t="s">
        <v>88</v>
      </c>
      <c r="E1145" s="1" t="s">
        <v>89</v>
      </c>
      <c r="F1145" s="1" t="s">
        <v>116</v>
      </c>
      <c r="G1145" s="1" t="n">
        <v>0</v>
      </c>
      <c r="H1145" s="1" t="n">
        <v>3</v>
      </c>
      <c r="I1145" s="1" t="n">
        <v>3</v>
      </c>
      <c r="K1145" s="17" t="n">
        <v>452.27</v>
      </c>
      <c r="L1145" s="1" t="n">
        <v>5</v>
      </c>
      <c r="M1145" s="18" t="n">
        <f aca="false">IF(I1145&lt;=H1145,1,0)</f>
        <v>1</v>
      </c>
      <c r="N1145" s="1" t="n">
        <f aca="false">MAX(I1145-H1145,0)</f>
        <v>0</v>
      </c>
    </row>
    <row r="1146" customFormat="false" ht="15" hidden="false" customHeight="false" outlineLevel="0" collapsed="false">
      <c r="A1146" s="1" t="s">
        <v>1252</v>
      </c>
      <c r="B1146" s="1" t="s">
        <v>1066</v>
      </c>
      <c r="C1146" s="1" t="s">
        <v>92</v>
      </c>
      <c r="D1146" s="1" t="s">
        <v>96</v>
      </c>
      <c r="E1146" s="1" t="s">
        <v>89</v>
      </c>
      <c r="F1146" s="1" t="s">
        <v>90</v>
      </c>
      <c r="G1146" s="1" t="n">
        <v>24.9</v>
      </c>
      <c r="H1146" s="1" t="n">
        <v>5</v>
      </c>
      <c r="I1146" s="1" t="n">
        <v>5</v>
      </c>
      <c r="K1146" s="17" t="n">
        <v>318.94</v>
      </c>
      <c r="M1146" s="18" t="n">
        <f aca="false">IF(I1146&lt;=H1146,1,0)</f>
        <v>1</v>
      </c>
      <c r="N1146" s="1" t="n">
        <f aca="false">MAX(I1146-H1146,0)</f>
        <v>0</v>
      </c>
    </row>
    <row r="1147" customFormat="false" ht="15" hidden="false" customHeight="false" outlineLevel="0" collapsed="false">
      <c r="A1147" s="1" t="s">
        <v>1253</v>
      </c>
      <c r="B1147" s="1" t="s">
        <v>1066</v>
      </c>
      <c r="C1147" s="1" t="s">
        <v>95</v>
      </c>
      <c r="D1147" s="1" t="s">
        <v>93</v>
      </c>
      <c r="E1147" s="1" t="s">
        <v>97</v>
      </c>
      <c r="F1147" s="1" t="s">
        <v>116</v>
      </c>
      <c r="G1147" s="1" t="n">
        <v>0</v>
      </c>
      <c r="H1147" s="1" t="n">
        <v>2</v>
      </c>
      <c r="I1147" s="1" t="n">
        <v>2</v>
      </c>
      <c r="K1147" s="17" t="n">
        <v>473.67</v>
      </c>
      <c r="L1147" s="1" t="n">
        <v>4</v>
      </c>
      <c r="M1147" s="18" t="n">
        <f aca="false">IF(I1147&lt;=H1147,1,0)</f>
        <v>1</v>
      </c>
      <c r="N1147" s="1" t="n">
        <f aca="false">MAX(I1147-H1147,0)</f>
        <v>0</v>
      </c>
    </row>
    <row r="1148" customFormat="false" ht="15" hidden="false" customHeight="false" outlineLevel="0" collapsed="false">
      <c r="A1148" s="1" t="s">
        <v>1254</v>
      </c>
      <c r="B1148" s="1" t="s">
        <v>1066</v>
      </c>
      <c r="C1148" s="1" t="s">
        <v>92</v>
      </c>
      <c r="D1148" s="1" t="s">
        <v>110</v>
      </c>
      <c r="E1148" s="1" t="s">
        <v>89</v>
      </c>
      <c r="F1148" s="1" t="s">
        <v>90</v>
      </c>
      <c r="G1148" s="1" t="n">
        <v>12.2</v>
      </c>
      <c r="H1148" s="1" t="n">
        <v>2</v>
      </c>
      <c r="I1148" s="1" t="n">
        <v>2</v>
      </c>
      <c r="K1148" s="17" t="n">
        <v>1005.44</v>
      </c>
      <c r="L1148" s="1" t="n">
        <v>4</v>
      </c>
      <c r="M1148" s="18" t="n">
        <f aca="false">IF(I1148&lt;=H1148,1,0)</f>
        <v>1</v>
      </c>
      <c r="N1148" s="1" t="n">
        <f aca="false">MAX(I1148-H1148,0)</f>
        <v>0</v>
      </c>
    </row>
    <row r="1149" customFormat="false" ht="15" hidden="false" customHeight="false" outlineLevel="0" collapsed="false">
      <c r="A1149" s="1" t="s">
        <v>1255</v>
      </c>
      <c r="B1149" s="1" t="s">
        <v>1066</v>
      </c>
      <c r="C1149" s="1" t="s">
        <v>100</v>
      </c>
      <c r="D1149" s="1" t="s">
        <v>88</v>
      </c>
      <c r="E1149" s="1" t="s">
        <v>89</v>
      </c>
      <c r="F1149" s="1" t="s">
        <v>116</v>
      </c>
      <c r="G1149" s="1" t="n">
        <v>0</v>
      </c>
      <c r="H1149" s="1" t="n">
        <v>2</v>
      </c>
      <c r="I1149" s="1" t="n">
        <v>4</v>
      </c>
      <c r="J1149" s="1" t="s">
        <v>199</v>
      </c>
      <c r="K1149" s="17" t="n">
        <v>136.95</v>
      </c>
      <c r="L1149" s="1" t="n">
        <v>3</v>
      </c>
      <c r="M1149" s="18" t="n">
        <f aca="false">IF(I1149&lt;=H1149,1,0)</f>
        <v>0</v>
      </c>
      <c r="N1149" s="1" t="n">
        <f aca="false">MAX(I1149-H1149,0)</f>
        <v>2</v>
      </c>
    </row>
    <row r="1150" customFormat="false" ht="15" hidden="false" customHeight="false" outlineLevel="0" collapsed="false">
      <c r="A1150" s="1" t="s">
        <v>1256</v>
      </c>
      <c r="B1150" s="1" t="s">
        <v>1066</v>
      </c>
      <c r="C1150" s="1" t="s">
        <v>95</v>
      </c>
      <c r="D1150" s="1" t="s">
        <v>88</v>
      </c>
      <c r="E1150" s="1" t="s">
        <v>89</v>
      </c>
      <c r="F1150" s="1" t="s">
        <v>90</v>
      </c>
      <c r="G1150" s="1" t="n">
        <v>16.1</v>
      </c>
      <c r="H1150" s="1" t="n">
        <v>3</v>
      </c>
      <c r="I1150" s="1" t="n">
        <v>3</v>
      </c>
      <c r="K1150" s="17" t="n">
        <v>741.27</v>
      </c>
      <c r="L1150" s="1" t="n">
        <v>4</v>
      </c>
      <c r="M1150" s="18" t="n">
        <f aca="false">IF(I1150&lt;=H1150,1,0)</f>
        <v>1</v>
      </c>
      <c r="N1150" s="1" t="n">
        <f aca="false">MAX(I1150-H1150,0)</f>
        <v>0</v>
      </c>
    </row>
    <row r="1151" customFormat="false" ht="15" hidden="false" customHeight="false" outlineLevel="0" collapsed="false">
      <c r="A1151" s="1" t="s">
        <v>1257</v>
      </c>
      <c r="B1151" s="1" t="s">
        <v>1066</v>
      </c>
      <c r="C1151" s="1" t="s">
        <v>92</v>
      </c>
      <c r="D1151" s="1" t="s">
        <v>88</v>
      </c>
      <c r="E1151" s="1" t="s">
        <v>97</v>
      </c>
      <c r="F1151" s="1" t="s">
        <v>90</v>
      </c>
      <c r="G1151" s="1" t="n">
        <v>11.1</v>
      </c>
      <c r="H1151" s="1" t="n">
        <v>3</v>
      </c>
      <c r="I1151" s="1" t="n">
        <v>3</v>
      </c>
      <c r="K1151" s="17" t="n">
        <v>335.17</v>
      </c>
      <c r="L1151" s="1" t="n">
        <v>3</v>
      </c>
      <c r="M1151" s="18" t="n">
        <f aca="false">IF(I1151&lt;=H1151,1,0)</f>
        <v>1</v>
      </c>
      <c r="N1151" s="1" t="n">
        <f aca="false">MAX(I1151-H1151,0)</f>
        <v>0</v>
      </c>
    </row>
    <row r="1152" customFormat="false" ht="15" hidden="false" customHeight="false" outlineLevel="0" collapsed="false">
      <c r="A1152" s="1" t="s">
        <v>1258</v>
      </c>
      <c r="B1152" s="1" t="s">
        <v>1066</v>
      </c>
      <c r="C1152" s="1" t="s">
        <v>95</v>
      </c>
      <c r="D1152" s="1" t="s">
        <v>88</v>
      </c>
      <c r="E1152" s="1" t="s">
        <v>97</v>
      </c>
      <c r="F1152" s="1" t="s">
        <v>90</v>
      </c>
      <c r="G1152" s="1" t="n">
        <v>4.4</v>
      </c>
      <c r="H1152" s="1" t="n">
        <v>3</v>
      </c>
      <c r="I1152" s="1" t="n">
        <v>3</v>
      </c>
      <c r="K1152" s="17" t="n">
        <v>380.72</v>
      </c>
      <c r="L1152" s="1" t="n">
        <v>5</v>
      </c>
      <c r="M1152" s="18" t="n">
        <f aca="false">IF(I1152&lt;=H1152,1,0)</f>
        <v>1</v>
      </c>
      <c r="N1152" s="1" t="n">
        <f aca="false">MAX(I1152-H1152,0)</f>
        <v>0</v>
      </c>
    </row>
    <row r="1153" customFormat="false" ht="15" hidden="false" customHeight="false" outlineLevel="0" collapsed="false">
      <c r="A1153" s="1" t="s">
        <v>1259</v>
      </c>
      <c r="B1153" s="1" t="s">
        <v>1066</v>
      </c>
      <c r="C1153" s="1" t="s">
        <v>87</v>
      </c>
      <c r="D1153" s="1" t="s">
        <v>88</v>
      </c>
      <c r="E1153" s="1" t="s">
        <v>89</v>
      </c>
      <c r="F1153" s="1" t="s">
        <v>90</v>
      </c>
      <c r="G1153" s="1" t="n">
        <v>26.3</v>
      </c>
      <c r="H1153" s="1" t="n">
        <v>3</v>
      </c>
      <c r="I1153" s="1" t="n">
        <v>3</v>
      </c>
      <c r="K1153" s="17" t="n">
        <v>410.12</v>
      </c>
      <c r="L1153" s="1" t="n">
        <v>5</v>
      </c>
      <c r="M1153" s="18" t="n">
        <f aca="false">IF(I1153&lt;=H1153,1,0)</f>
        <v>1</v>
      </c>
      <c r="N1153" s="1" t="n">
        <f aca="false">MAX(I1153-H1153,0)</f>
        <v>0</v>
      </c>
    </row>
    <row r="1154" customFormat="false" ht="15" hidden="false" customHeight="false" outlineLevel="0" collapsed="false">
      <c r="A1154" s="1" t="s">
        <v>1260</v>
      </c>
      <c r="B1154" s="1" t="s">
        <v>1066</v>
      </c>
      <c r="C1154" s="1" t="s">
        <v>92</v>
      </c>
      <c r="D1154" s="1" t="s">
        <v>88</v>
      </c>
      <c r="E1154" s="1" t="s">
        <v>97</v>
      </c>
      <c r="F1154" s="1" t="s">
        <v>90</v>
      </c>
      <c r="G1154" s="1" t="n">
        <v>6.1</v>
      </c>
      <c r="H1154" s="1" t="n">
        <v>3</v>
      </c>
      <c r="I1154" s="1" t="n">
        <v>3</v>
      </c>
      <c r="K1154" s="17" t="n">
        <v>340.46</v>
      </c>
      <c r="L1154" s="1" t="n">
        <v>5</v>
      </c>
      <c r="M1154" s="18" t="n">
        <f aca="false">IF(I1154&lt;=H1154,1,0)</f>
        <v>1</v>
      </c>
      <c r="N1154" s="1" t="n">
        <f aca="false">MAX(I1154-H1154,0)</f>
        <v>0</v>
      </c>
    </row>
    <row r="1155" customFormat="false" ht="15" hidden="false" customHeight="false" outlineLevel="0" collapsed="false">
      <c r="A1155" s="1" t="s">
        <v>1261</v>
      </c>
      <c r="B1155" s="1" t="s">
        <v>1066</v>
      </c>
      <c r="C1155" s="1" t="s">
        <v>95</v>
      </c>
      <c r="D1155" s="1" t="s">
        <v>110</v>
      </c>
      <c r="E1155" s="1" t="s">
        <v>89</v>
      </c>
      <c r="F1155" s="1" t="s">
        <v>90</v>
      </c>
      <c r="G1155" s="1" t="n">
        <v>24.6</v>
      </c>
      <c r="H1155" s="1" t="n">
        <v>2</v>
      </c>
      <c r="I1155" s="1" t="n">
        <v>2</v>
      </c>
      <c r="K1155" s="17" t="n">
        <v>1103.77</v>
      </c>
      <c r="L1155" s="1" t="n">
        <v>5</v>
      </c>
      <c r="M1155" s="18" t="n">
        <f aca="false">IF(I1155&lt;=H1155,1,0)</f>
        <v>1</v>
      </c>
      <c r="N1155" s="1" t="n">
        <f aca="false">MAX(I1155-H1155,0)</f>
        <v>0</v>
      </c>
    </row>
    <row r="1156" customFormat="false" ht="15" hidden="false" customHeight="false" outlineLevel="0" collapsed="false">
      <c r="A1156" s="1" t="s">
        <v>1262</v>
      </c>
      <c r="B1156" s="1" t="s">
        <v>1066</v>
      </c>
      <c r="C1156" s="1" t="s">
        <v>100</v>
      </c>
      <c r="D1156" s="1" t="s">
        <v>88</v>
      </c>
      <c r="E1156" s="1" t="s">
        <v>97</v>
      </c>
      <c r="F1156" s="1" t="s">
        <v>90</v>
      </c>
      <c r="G1156" s="1" t="n">
        <v>5.1</v>
      </c>
      <c r="H1156" s="1" t="n">
        <v>3</v>
      </c>
      <c r="I1156" s="1" t="n">
        <v>3</v>
      </c>
      <c r="K1156" s="17" t="n">
        <v>379.33</v>
      </c>
      <c r="L1156" s="1" t="n">
        <v>5</v>
      </c>
      <c r="M1156" s="18" t="n">
        <f aca="false">IF(I1156&lt;=H1156,1,0)</f>
        <v>1</v>
      </c>
      <c r="N1156" s="1" t="n">
        <f aca="false">MAX(I1156-H1156,0)</f>
        <v>0</v>
      </c>
    </row>
    <row r="1157" customFormat="false" ht="15" hidden="false" customHeight="false" outlineLevel="0" collapsed="false">
      <c r="A1157" s="1" t="s">
        <v>1263</v>
      </c>
      <c r="B1157" s="1" t="s">
        <v>1066</v>
      </c>
      <c r="C1157" s="1" t="s">
        <v>100</v>
      </c>
      <c r="D1157" s="1" t="s">
        <v>88</v>
      </c>
      <c r="E1157" s="1" t="s">
        <v>97</v>
      </c>
      <c r="F1157" s="1" t="s">
        <v>90</v>
      </c>
      <c r="G1157" s="1" t="n">
        <v>3.8</v>
      </c>
      <c r="H1157" s="1" t="n">
        <v>3</v>
      </c>
      <c r="I1157" s="1" t="n">
        <v>3</v>
      </c>
      <c r="K1157" s="17" t="n">
        <v>346.48</v>
      </c>
      <c r="L1157" s="1" t="n">
        <v>5</v>
      </c>
      <c r="M1157" s="18" t="n">
        <f aca="false">IF(I1157&lt;=H1157,1,0)</f>
        <v>1</v>
      </c>
      <c r="N1157" s="1" t="n">
        <f aca="false">MAX(I1157-H1157,0)</f>
        <v>0</v>
      </c>
    </row>
    <row r="1158" customFormat="false" ht="15" hidden="false" customHeight="false" outlineLevel="0" collapsed="false">
      <c r="A1158" s="1" t="s">
        <v>1264</v>
      </c>
      <c r="B1158" s="1" t="s">
        <v>1066</v>
      </c>
      <c r="C1158" s="1" t="s">
        <v>105</v>
      </c>
      <c r="D1158" s="1" t="s">
        <v>96</v>
      </c>
      <c r="E1158" s="1" t="s">
        <v>89</v>
      </c>
      <c r="F1158" s="1" t="s">
        <v>90</v>
      </c>
      <c r="G1158" s="1" t="n">
        <v>13.2</v>
      </c>
      <c r="H1158" s="1" t="n">
        <v>5</v>
      </c>
      <c r="I1158" s="1" t="n">
        <v>5</v>
      </c>
      <c r="K1158" s="17" t="n">
        <v>540.66</v>
      </c>
      <c r="L1158" s="1" t="n">
        <v>4</v>
      </c>
      <c r="M1158" s="18" t="n">
        <f aca="false">IF(I1158&lt;=H1158,1,0)</f>
        <v>1</v>
      </c>
      <c r="N1158" s="1" t="n">
        <f aca="false">MAX(I1158-H1158,0)</f>
        <v>0</v>
      </c>
    </row>
    <row r="1159" customFormat="false" ht="15" hidden="false" customHeight="false" outlineLevel="0" collapsed="false">
      <c r="A1159" s="1" t="s">
        <v>1265</v>
      </c>
      <c r="B1159" s="1" t="s">
        <v>1066</v>
      </c>
      <c r="C1159" s="1" t="s">
        <v>100</v>
      </c>
      <c r="D1159" s="1" t="s">
        <v>93</v>
      </c>
      <c r="E1159" s="1" t="s">
        <v>89</v>
      </c>
      <c r="F1159" s="1" t="s">
        <v>90</v>
      </c>
      <c r="G1159" s="1" t="n">
        <v>17.3</v>
      </c>
      <c r="H1159" s="1" t="n">
        <v>2</v>
      </c>
      <c r="I1159" s="1" t="n">
        <v>2</v>
      </c>
      <c r="K1159" s="17" t="n">
        <v>677.23</v>
      </c>
      <c r="L1159" s="1" t="n">
        <v>5</v>
      </c>
      <c r="M1159" s="18" t="n">
        <f aca="false">IF(I1159&lt;=H1159,1,0)</f>
        <v>1</v>
      </c>
      <c r="N1159" s="1" t="n">
        <f aca="false">MAX(I1159-H1159,0)</f>
        <v>0</v>
      </c>
    </row>
    <row r="1160" customFormat="false" ht="15" hidden="false" customHeight="false" outlineLevel="0" collapsed="false">
      <c r="A1160" s="1" t="s">
        <v>1266</v>
      </c>
      <c r="B1160" s="1" t="s">
        <v>1066</v>
      </c>
      <c r="C1160" s="1" t="s">
        <v>95</v>
      </c>
      <c r="D1160" s="1" t="s">
        <v>88</v>
      </c>
      <c r="E1160" s="1" t="s">
        <v>103</v>
      </c>
      <c r="F1160" s="1" t="s">
        <v>90</v>
      </c>
      <c r="G1160" s="1" t="n">
        <v>6.1</v>
      </c>
      <c r="H1160" s="1" t="n">
        <v>3</v>
      </c>
      <c r="I1160" s="1" t="n">
        <v>3</v>
      </c>
      <c r="K1160" s="17" t="n">
        <v>467.42</v>
      </c>
      <c r="L1160" s="1" t="n">
        <v>4</v>
      </c>
      <c r="M1160" s="18" t="n">
        <f aca="false">IF(I1160&lt;=H1160,1,0)</f>
        <v>1</v>
      </c>
      <c r="N1160" s="1" t="n">
        <f aca="false">MAX(I1160-H1160,0)</f>
        <v>0</v>
      </c>
    </row>
    <row r="1161" customFormat="false" ht="15" hidden="false" customHeight="false" outlineLevel="0" collapsed="false">
      <c r="A1161" s="1" t="s">
        <v>1267</v>
      </c>
      <c r="B1161" s="1" t="s">
        <v>1066</v>
      </c>
      <c r="C1161" s="1" t="s">
        <v>87</v>
      </c>
      <c r="D1161" s="1" t="s">
        <v>88</v>
      </c>
      <c r="E1161" s="1" t="s">
        <v>97</v>
      </c>
      <c r="F1161" s="1" t="s">
        <v>116</v>
      </c>
      <c r="G1161" s="1" t="n">
        <v>0</v>
      </c>
      <c r="H1161" s="1" t="n">
        <v>3</v>
      </c>
      <c r="I1161" s="1" t="n">
        <v>3</v>
      </c>
      <c r="K1161" s="17" t="n">
        <v>835</v>
      </c>
      <c r="L1161" s="1" t="n">
        <v>4</v>
      </c>
      <c r="M1161" s="18" t="n">
        <f aca="false">IF(I1161&lt;=H1161,1,0)</f>
        <v>1</v>
      </c>
      <c r="N1161" s="1" t="n">
        <f aca="false">MAX(I1161-H1161,0)</f>
        <v>0</v>
      </c>
    </row>
    <row r="1162" customFormat="false" ht="15" hidden="false" customHeight="false" outlineLevel="0" collapsed="false">
      <c r="A1162" s="1" t="s">
        <v>1268</v>
      </c>
      <c r="B1162" s="1" t="s">
        <v>1066</v>
      </c>
      <c r="C1162" s="1" t="s">
        <v>105</v>
      </c>
      <c r="D1162" s="1" t="s">
        <v>88</v>
      </c>
      <c r="E1162" s="1" t="s">
        <v>89</v>
      </c>
      <c r="F1162" s="1" t="s">
        <v>90</v>
      </c>
      <c r="G1162" s="1" t="n">
        <v>12.1</v>
      </c>
      <c r="H1162" s="1" t="n">
        <v>3</v>
      </c>
      <c r="I1162" s="1" t="n">
        <v>3</v>
      </c>
      <c r="K1162" s="17" t="n">
        <v>281.68</v>
      </c>
      <c r="L1162" s="1" t="n">
        <v>4</v>
      </c>
      <c r="M1162" s="18" t="n">
        <f aca="false">IF(I1162&lt;=H1162,1,0)</f>
        <v>1</v>
      </c>
      <c r="N1162" s="1" t="n">
        <f aca="false">MAX(I1162-H1162,0)</f>
        <v>0</v>
      </c>
    </row>
    <row r="1163" customFormat="false" ht="15" hidden="false" customHeight="false" outlineLevel="0" collapsed="false">
      <c r="A1163" s="1" t="s">
        <v>1269</v>
      </c>
      <c r="B1163" s="1" t="s">
        <v>1066</v>
      </c>
      <c r="C1163" s="1" t="s">
        <v>95</v>
      </c>
      <c r="D1163" s="1" t="s">
        <v>88</v>
      </c>
      <c r="E1163" s="1" t="s">
        <v>103</v>
      </c>
      <c r="F1163" s="1" t="s">
        <v>116</v>
      </c>
      <c r="G1163" s="1" t="n">
        <v>0</v>
      </c>
      <c r="H1163" s="1" t="n">
        <v>3</v>
      </c>
      <c r="I1163" s="1" t="n">
        <v>2</v>
      </c>
      <c r="K1163" s="17" t="n">
        <v>272.59</v>
      </c>
      <c r="L1163" s="1" t="n">
        <v>4</v>
      </c>
      <c r="M1163" s="18" t="n">
        <f aca="false">IF(I1163&lt;=H1163,1,0)</f>
        <v>1</v>
      </c>
      <c r="N1163" s="1" t="n">
        <f aca="false">MAX(I1163-H1163,0)</f>
        <v>0</v>
      </c>
    </row>
    <row r="1164" customFormat="false" ht="15" hidden="false" customHeight="false" outlineLevel="0" collapsed="false">
      <c r="A1164" s="1" t="s">
        <v>1270</v>
      </c>
      <c r="B1164" s="1" t="s">
        <v>1066</v>
      </c>
      <c r="C1164" s="1" t="s">
        <v>105</v>
      </c>
      <c r="D1164" s="1" t="s">
        <v>88</v>
      </c>
      <c r="E1164" s="1" t="s">
        <v>89</v>
      </c>
      <c r="F1164" s="1" t="s">
        <v>116</v>
      </c>
      <c r="G1164" s="1" t="n">
        <v>0</v>
      </c>
      <c r="H1164" s="1" t="n">
        <v>2</v>
      </c>
      <c r="I1164" s="1" t="n">
        <v>2</v>
      </c>
      <c r="K1164" s="17" t="n">
        <v>159.51</v>
      </c>
      <c r="L1164" s="1" t="n">
        <v>4</v>
      </c>
      <c r="M1164" s="18" t="n">
        <f aca="false">IF(I1164&lt;=H1164,1,0)</f>
        <v>1</v>
      </c>
      <c r="N1164" s="1" t="n">
        <f aca="false">MAX(I1164-H1164,0)</f>
        <v>0</v>
      </c>
    </row>
    <row r="1165" customFormat="false" ht="15" hidden="false" customHeight="false" outlineLevel="0" collapsed="false">
      <c r="A1165" s="1" t="s">
        <v>1271</v>
      </c>
      <c r="B1165" s="1" t="s">
        <v>1066</v>
      </c>
      <c r="C1165" s="1" t="s">
        <v>92</v>
      </c>
      <c r="D1165" s="1" t="s">
        <v>88</v>
      </c>
      <c r="E1165" s="1" t="s">
        <v>89</v>
      </c>
      <c r="F1165" s="1" t="s">
        <v>116</v>
      </c>
      <c r="G1165" s="1" t="n">
        <v>0</v>
      </c>
      <c r="H1165" s="1" t="n">
        <v>2</v>
      </c>
      <c r="I1165" s="1" t="n">
        <v>2</v>
      </c>
      <c r="K1165" s="17" t="n">
        <v>327.92</v>
      </c>
      <c r="L1165" s="1" t="n">
        <v>4</v>
      </c>
      <c r="M1165" s="18" t="n">
        <f aca="false">IF(I1165&lt;=H1165,1,0)</f>
        <v>1</v>
      </c>
      <c r="N1165" s="1" t="n">
        <f aca="false">MAX(I1165-H1165,0)</f>
        <v>0</v>
      </c>
    </row>
    <row r="1166" customFormat="false" ht="15" hidden="false" customHeight="false" outlineLevel="0" collapsed="false">
      <c r="A1166" s="1" t="s">
        <v>1272</v>
      </c>
      <c r="B1166" s="1" t="s">
        <v>1066</v>
      </c>
      <c r="C1166" s="1" t="s">
        <v>145</v>
      </c>
      <c r="D1166" s="1" t="s">
        <v>110</v>
      </c>
      <c r="E1166" s="1" t="s">
        <v>97</v>
      </c>
      <c r="F1166" s="1" t="s">
        <v>90</v>
      </c>
      <c r="G1166" s="1" t="n">
        <v>15.5</v>
      </c>
      <c r="H1166" s="1" t="n">
        <v>2</v>
      </c>
      <c r="I1166" s="1" t="n">
        <v>2</v>
      </c>
      <c r="K1166" s="17" t="n">
        <v>993.29</v>
      </c>
      <c r="L1166" s="1" t="n">
        <v>4</v>
      </c>
      <c r="M1166" s="18" t="n">
        <f aca="false">IF(I1166&lt;=H1166,1,0)</f>
        <v>1</v>
      </c>
      <c r="N1166" s="1" t="n">
        <f aca="false">MAX(I1166-H1166,0)</f>
        <v>0</v>
      </c>
    </row>
    <row r="1167" customFormat="false" ht="15" hidden="false" customHeight="false" outlineLevel="0" collapsed="false">
      <c r="A1167" s="1" t="s">
        <v>1273</v>
      </c>
      <c r="B1167" s="1" t="s">
        <v>1066</v>
      </c>
      <c r="C1167" s="1" t="s">
        <v>92</v>
      </c>
      <c r="D1167" s="1" t="s">
        <v>88</v>
      </c>
      <c r="E1167" s="1" t="s">
        <v>97</v>
      </c>
      <c r="F1167" s="1" t="s">
        <v>90</v>
      </c>
      <c r="G1167" s="1" t="n">
        <v>7.5</v>
      </c>
      <c r="H1167" s="1" t="n">
        <v>3</v>
      </c>
      <c r="I1167" s="1" t="n">
        <v>3</v>
      </c>
      <c r="K1167" s="17" t="n">
        <v>391.16</v>
      </c>
      <c r="L1167" s="1" t="n">
        <v>5</v>
      </c>
      <c r="M1167" s="18" t="n">
        <f aca="false">IF(I1167&lt;=H1167,1,0)</f>
        <v>1</v>
      </c>
      <c r="N1167" s="1" t="n">
        <f aca="false">MAX(I1167-H1167,0)</f>
        <v>0</v>
      </c>
    </row>
    <row r="1168" customFormat="false" ht="15" hidden="false" customHeight="false" outlineLevel="0" collapsed="false">
      <c r="A1168" s="1" t="s">
        <v>1274</v>
      </c>
      <c r="B1168" s="1" t="s">
        <v>1066</v>
      </c>
      <c r="C1168" s="1" t="s">
        <v>92</v>
      </c>
      <c r="D1168" s="1" t="s">
        <v>96</v>
      </c>
      <c r="E1168" s="1" t="s">
        <v>97</v>
      </c>
      <c r="F1168" s="1" t="s">
        <v>90</v>
      </c>
      <c r="G1168" s="1" t="n">
        <v>3.2</v>
      </c>
      <c r="H1168" s="1" t="n">
        <v>5</v>
      </c>
      <c r="I1168" s="1" t="n">
        <v>5</v>
      </c>
      <c r="K1168" s="17" t="n">
        <v>367.65</v>
      </c>
      <c r="L1168" s="1" t="n">
        <v>4</v>
      </c>
      <c r="M1168" s="18" t="n">
        <f aca="false">IF(I1168&lt;=H1168,1,0)</f>
        <v>1</v>
      </c>
      <c r="N1168" s="1" t="n">
        <f aca="false">MAX(I1168-H1168,0)</f>
        <v>0</v>
      </c>
    </row>
    <row r="1169" customFormat="false" ht="15" hidden="false" customHeight="false" outlineLevel="0" collapsed="false">
      <c r="A1169" s="1" t="s">
        <v>1275</v>
      </c>
      <c r="B1169" s="1" t="s">
        <v>1066</v>
      </c>
      <c r="C1169" s="1" t="s">
        <v>105</v>
      </c>
      <c r="D1169" s="1" t="s">
        <v>88</v>
      </c>
      <c r="E1169" s="1" t="s">
        <v>89</v>
      </c>
      <c r="F1169" s="1" t="s">
        <v>90</v>
      </c>
      <c r="G1169" s="1" t="n">
        <v>12.8</v>
      </c>
      <c r="H1169" s="1" t="n">
        <v>3</v>
      </c>
      <c r="I1169" s="1" t="n">
        <v>3</v>
      </c>
      <c r="K1169" s="17" t="n">
        <v>199.19</v>
      </c>
      <c r="L1169" s="1" t="n">
        <v>4</v>
      </c>
      <c r="M1169" s="18" t="n">
        <f aca="false">IF(I1169&lt;=H1169,1,0)</f>
        <v>1</v>
      </c>
      <c r="N1169" s="1" t="n">
        <f aca="false">MAX(I1169-H1169,0)</f>
        <v>0</v>
      </c>
    </row>
    <row r="1170" customFormat="false" ht="15" hidden="false" customHeight="false" outlineLevel="0" collapsed="false">
      <c r="A1170" s="1" t="s">
        <v>1276</v>
      </c>
      <c r="B1170" s="1" t="s">
        <v>1066</v>
      </c>
      <c r="C1170" s="1" t="s">
        <v>92</v>
      </c>
      <c r="D1170" s="1" t="s">
        <v>96</v>
      </c>
      <c r="E1170" s="1" t="s">
        <v>101</v>
      </c>
      <c r="F1170" s="1" t="s">
        <v>90</v>
      </c>
      <c r="G1170" s="1" t="n">
        <v>12.4</v>
      </c>
      <c r="H1170" s="1" t="n">
        <v>5</v>
      </c>
      <c r="I1170" s="1" t="n">
        <v>5</v>
      </c>
      <c r="K1170" s="17" t="n">
        <v>920.16</v>
      </c>
      <c r="L1170" s="1" t="n">
        <v>4</v>
      </c>
      <c r="M1170" s="18" t="n">
        <f aca="false">IF(I1170&lt;=H1170,1,0)</f>
        <v>1</v>
      </c>
      <c r="N1170" s="1" t="n">
        <f aca="false">MAX(I1170-H1170,0)</f>
        <v>0</v>
      </c>
    </row>
    <row r="1171" customFormat="false" ht="15" hidden="false" customHeight="false" outlineLevel="0" collapsed="false">
      <c r="A1171" s="1" t="s">
        <v>1277</v>
      </c>
      <c r="B1171" s="1" t="s">
        <v>1066</v>
      </c>
      <c r="C1171" s="1" t="s">
        <v>92</v>
      </c>
      <c r="D1171" s="1" t="s">
        <v>88</v>
      </c>
      <c r="E1171" s="1" t="s">
        <v>97</v>
      </c>
      <c r="F1171" s="1" t="s">
        <v>90</v>
      </c>
      <c r="G1171" s="1" t="n">
        <v>11.6</v>
      </c>
      <c r="H1171" s="1" t="n">
        <v>3</v>
      </c>
      <c r="I1171" s="1" t="n">
        <v>3</v>
      </c>
      <c r="K1171" s="17" t="n">
        <v>874.55</v>
      </c>
      <c r="L1171" s="1" t="n">
        <v>5</v>
      </c>
      <c r="M1171" s="18" t="n">
        <f aca="false">IF(I1171&lt;=H1171,1,0)</f>
        <v>1</v>
      </c>
      <c r="N1171" s="1" t="n">
        <f aca="false">MAX(I1171-H1171,0)</f>
        <v>0</v>
      </c>
    </row>
    <row r="1172" customFormat="false" ht="15" hidden="false" customHeight="false" outlineLevel="0" collapsed="false">
      <c r="A1172" s="1" t="s">
        <v>1278</v>
      </c>
      <c r="B1172" s="1" t="s">
        <v>1066</v>
      </c>
      <c r="C1172" s="1" t="s">
        <v>92</v>
      </c>
      <c r="D1172" s="1" t="s">
        <v>88</v>
      </c>
      <c r="E1172" s="1" t="s">
        <v>97</v>
      </c>
      <c r="F1172" s="1" t="s">
        <v>116</v>
      </c>
      <c r="G1172" s="1" t="n">
        <v>0</v>
      </c>
      <c r="H1172" s="1" t="n">
        <v>2</v>
      </c>
      <c r="I1172" s="1" t="n">
        <v>2</v>
      </c>
      <c r="K1172" s="17" t="n">
        <v>367.21</v>
      </c>
      <c r="L1172" s="1" t="n">
        <v>4</v>
      </c>
      <c r="M1172" s="18" t="n">
        <f aca="false">IF(I1172&lt;=H1172,1,0)</f>
        <v>1</v>
      </c>
      <c r="N1172" s="1" t="n">
        <f aca="false">MAX(I1172-H1172,0)</f>
        <v>0</v>
      </c>
    </row>
    <row r="1173" customFormat="false" ht="15" hidden="false" customHeight="false" outlineLevel="0" collapsed="false">
      <c r="A1173" s="1" t="s">
        <v>1279</v>
      </c>
      <c r="B1173" s="1" t="s">
        <v>1066</v>
      </c>
      <c r="C1173" s="1" t="s">
        <v>92</v>
      </c>
      <c r="D1173" s="1" t="s">
        <v>88</v>
      </c>
      <c r="E1173" s="1" t="s">
        <v>97</v>
      </c>
      <c r="F1173" s="1" t="s">
        <v>90</v>
      </c>
      <c r="G1173" s="1" t="n">
        <v>7.4</v>
      </c>
      <c r="H1173" s="1" t="n">
        <v>3</v>
      </c>
      <c r="I1173" s="1" t="n">
        <v>3</v>
      </c>
      <c r="K1173" s="17" t="n">
        <v>920.33</v>
      </c>
      <c r="L1173" s="1" t="n">
        <v>5</v>
      </c>
      <c r="M1173" s="18" t="n">
        <f aca="false">IF(I1173&lt;=H1173,1,0)</f>
        <v>1</v>
      </c>
      <c r="N1173" s="1" t="n">
        <f aca="false">MAX(I1173-H1173,0)</f>
        <v>0</v>
      </c>
    </row>
    <row r="1174" customFormat="false" ht="15" hidden="false" customHeight="false" outlineLevel="0" collapsed="false">
      <c r="A1174" s="1" t="s">
        <v>1280</v>
      </c>
      <c r="B1174" s="1" t="s">
        <v>1066</v>
      </c>
      <c r="C1174" s="1" t="s">
        <v>92</v>
      </c>
      <c r="D1174" s="1" t="s">
        <v>96</v>
      </c>
      <c r="E1174" s="1" t="s">
        <v>89</v>
      </c>
      <c r="F1174" s="1" t="s">
        <v>90</v>
      </c>
      <c r="G1174" s="1" t="n">
        <v>15.6</v>
      </c>
      <c r="H1174" s="1" t="n">
        <v>5</v>
      </c>
      <c r="I1174" s="1" t="n">
        <v>5</v>
      </c>
      <c r="K1174" s="17" t="n">
        <v>505.76</v>
      </c>
      <c r="L1174" s="1" t="n">
        <v>4</v>
      </c>
      <c r="M1174" s="18" t="n">
        <f aca="false">IF(I1174&lt;=H1174,1,0)</f>
        <v>1</v>
      </c>
      <c r="N1174" s="1" t="n">
        <f aca="false">MAX(I1174-H1174,0)</f>
        <v>0</v>
      </c>
    </row>
    <row r="1175" customFormat="false" ht="15" hidden="false" customHeight="false" outlineLevel="0" collapsed="false">
      <c r="A1175" s="1" t="s">
        <v>1281</v>
      </c>
      <c r="B1175" s="1" t="s">
        <v>1066</v>
      </c>
      <c r="C1175" s="1" t="s">
        <v>95</v>
      </c>
      <c r="D1175" s="1" t="s">
        <v>88</v>
      </c>
      <c r="E1175" s="1" t="s">
        <v>103</v>
      </c>
      <c r="F1175" s="1" t="s">
        <v>116</v>
      </c>
      <c r="G1175" s="1" t="n">
        <v>0</v>
      </c>
      <c r="H1175" s="1" t="n">
        <v>2</v>
      </c>
      <c r="I1175" s="1" t="n">
        <v>2</v>
      </c>
      <c r="K1175" s="17" t="n">
        <v>150.07</v>
      </c>
      <c r="L1175" s="1" t="n">
        <v>4</v>
      </c>
      <c r="M1175" s="18" t="n">
        <f aca="false">IF(I1175&lt;=H1175,1,0)</f>
        <v>1</v>
      </c>
      <c r="N1175" s="1" t="n">
        <f aca="false">MAX(I1175-H1175,0)</f>
        <v>0</v>
      </c>
    </row>
    <row r="1176" customFormat="false" ht="15" hidden="false" customHeight="false" outlineLevel="0" collapsed="false">
      <c r="A1176" s="1" t="s">
        <v>1282</v>
      </c>
      <c r="B1176" s="1" t="s">
        <v>1066</v>
      </c>
      <c r="C1176" s="1" t="s">
        <v>92</v>
      </c>
      <c r="D1176" s="1" t="s">
        <v>88</v>
      </c>
      <c r="E1176" s="1" t="s">
        <v>89</v>
      </c>
      <c r="F1176" s="1" t="s">
        <v>90</v>
      </c>
      <c r="G1176" s="1" t="n">
        <v>13.3</v>
      </c>
      <c r="H1176" s="1" t="n">
        <v>3</v>
      </c>
      <c r="I1176" s="1" t="n">
        <v>3</v>
      </c>
      <c r="K1176" s="17" t="n">
        <v>273.31</v>
      </c>
      <c r="L1176" s="1" t="n">
        <v>4</v>
      </c>
      <c r="M1176" s="18" t="n">
        <f aca="false">IF(I1176&lt;=H1176,1,0)</f>
        <v>1</v>
      </c>
      <c r="N1176" s="1" t="n">
        <f aca="false">MAX(I1176-H1176,0)</f>
        <v>0</v>
      </c>
    </row>
    <row r="1177" customFormat="false" ht="15" hidden="false" customHeight="false" outlineLevel="0" collapsed="false">
      <c r="A1177" s="1" t="s">
        <v>1283</v>
      </c>
      <c r="B1177" s="1" t="s">
        <v>1066</v>
      </c>
      <c r="C1177" s="1" t="s">
        <v>92</v>
      </c>
      <c r="D1177" s="1" t="s">
        <v>88</v>
      </c>
      <c r="E1177" s="1" t="s">
        <v>97</v>
      </c>
      <c r="F1177" s="1" t="s">
        <v>90</v>
      </c>
      <c r="G1177" s="1" t="n">
        <v>2.2</v>
      </c>
      <c r="H1177" s="1" t="n">
        <v>3</v>
      </c>
      <c r="I1177" s="1" t="n">
        <v>3</v>
      </c>
      <c r="K1177" s="17" t="n">
        <v>316.95</v>
      </c>
      <c r="L1177" s="1" t="n">
        <v>5</v>
      </c>
      <c r="M1177" s="18" t="n">
        <f aca="false">IF(I1177&lt;=H1177,1,0)</f>
        <v>1</v>
      </c>
      <c r="N1177" s="1" t="n">
        <f aca="false">MAX(I1177-H1177,0)</f>
        <v>0</v>
      </c>
    </row>
    <row r="1178" customFormat="false" ht="15" hidden="false" customHeight="false" outlineLevel="0" collapsed="false">
      <c r="A1178" s="1" t="s">
        <v>1284</v>
      </c>
      <c r="B1178" s="1" t="s">
        <v>1066</v>
      </c>
      <c r="C1178" s="1" t="s">
        <v>92</v>
      </c>
      <c r="D1178" s="1" t="s">
        <v>88</v>
      </c>
      <c r="E1178" s="1" t="s">
        <v>89</v>
      </c>
      <c r="F1178" s="1" t="s">
        <v>90</v>
      </c>
      <c r="G1178" s="1" t="n">
        <v>12.1</v>
      </c>
      <c r="H1178" s="1" t="n">
        <v>3</v>
      </c>
      <c r="I1178" s="1" t="n">
        <v>3</v>
      </c>
      <c r="K1178" s="17" t="n">
        <v>251.19</v>
      </c>
      <c r="L1178" s="1" t="n">
        <v>5</v>
      </c>
      <c r="M1178" s="18" t="n">
        <f aca="false">IF(I1178&lt;=H1178,1,0)</f>
        <v>1</v>
      </c>
      <c r="N1178" s="1" t="n">
        <f aca="false">MAX(I1178-H1178,0)</f>
        <v>0</v>
      </c>
    </row>
    <row r="1179" customFormat="false" ht="15" hidden="false" customHeight="false" outlineLevel="0" collapsed="false">
      <c r="A1179" s="1" t="s">
        <v>1285</v>
      </c>
      <c r="B1179" s="1" t="s">
        <v>1066</v>
      </c>
      <c r="C1179" s="1" t="s">
        <v>95</v>
      </c>
      <c r="D1179" s="1" t="s">
        <v>88</v>
      </c>
      <c r="E1179" s="1" t="s">
        <v>89</v>
      </c>
      <c r="F1179" s="1" t="s">
        <v>90</v>
      </c>
      <c r="G1179" s="1" t="n">
        <v>43.6</v>
      </c>
      <c r="H1179" s="1" t="n">
        <v>3</v>
      </c>
      <c r="I1179" s="1" t="n">
        <v>3</v>
      </c>
      <c r="K1179" s="17" t="n">
        <v>274.15</v>
      </c>
      <c r="L1179" s="1" t="n">
        <v>4</v>
      </c>
      <c r="M1179" s="18" t="n">
        <f aca="false">IF(I1179&lt;=H1179,1,0)</f>
        <v>1</v>
      </c>
      <c r="N1179" s="1" t="n">
        <f aca="false">MAX(I1179-H1179,0)</f>
        <v>0</v>
      </c>
    </row>
    <row r="1180" customFormat="false" ht="15" hidden="false" customHeight="false" outlineLevel="0" collapsed="false">
      <c r="A1180" s="1" t="s">
        <v>1286</v>
      </c>
      <c r="B1180" s="1" t="s">
        <v>1066</v>
      </c>
      <c r="C1180" s="1" t="s">
        <v>105</v>
      </c>
      <c r="D1180" s="1" t="s">
        <v>96</v>
      </c>
      <c r="E1180" s="1" t="s">
        <v>97</v>
      </c>
      <c r="F1180" s="1" t="s">
        <v>116</v>
      </c>
      <c r="G1180" s="1" t="n">
        <v>0</v>
      </c>
      <c r="H1180" s="1" t="n">
        <v>5</v>
      </c>
      <c r="I1180" s="1" t="n">
        <v>5</v>
      </c>
      <c r="K1180" s="17" t="n">
        <v>221.48</v>
      </c>
      <c r="L1180" s="1" t="n">
        <v>4</v>
      </c>
      <c r="M1180" s="18" t="n">
        <f aca="false">IF(I1180&lt;=H1180,1,0)</f>
        <v>1</v>
      </c>
      <c r="N1180" s="1" t="n">
        <f aca="false">MAX(I1180-H1180,0)</f>
        <v>0</v>
      </c>
    </row>
    <row r="1181" customFormat="false" ht="15" hidden="false" customHeight="false" outlineLevel="0" collapsed="false">
      <c r="A1181" s="1" t="s">
        <v>1287</v>
      </c>
      <c r="B1181" s="1" t="s">
        <v>1066</v>
      </c>
      <c r="C1181" s="1" t="s">
        <v>92</v>
      </c>
      <c r="D1181" s="1" t="s">
        <v>93</v>
      </c>
      <c r="E1181" s="1" t="s">
        <v>103</v>
      </c>
      <c r="F1181" s="1" t="s">
        <v>90</v>
      </c>
      <c r="G1181" s="1" t="n">
        <v>7.1</v>
      </c>
      <c r="H1181" s="1" t="n">
        <v>2</v>
      </c>
      <c r="I1181" s="1" t="n">
        <v>2</v>
      </c>
      <c r="K1181" s="17" t="n">
        <v>457.39</v>
      </c>
      <c r="L1181" s="1" t="n">
        <v>4</v>
      </c>
      <c r="M1181" s="18" t="n">
        <f aca="false">IF(I1181&lt;=H1181,1,0)</f>
        <v>1</v>
      </c>
      <c r="N1181" s="1" t="n">
        <f aca="false">MAX(I1181-H1181,0)</f>
        <v>0</v>
      </c>
    </row>
    <row r="1182" customFormat="false" ht="15" hidden="false" customHeight="false" outlineLevel="0" collapsed="false">
      <c r="A1182" s="1" t="s">
        <v>1288</v>
      </c>
      <c r="B1182" s="1" t="s">
        <v>1066</v>
      </c>
      <c r="C1182" s="1" t="s">
        <v>92</v>
      </c>
      <c r="D1182" s="1" t="s">
        <v>88</v>
      </c>
      <c r="E1182" s="1" t="s">
        <v>97</v>
      </c>
      <c r="F1182" s="1" t="s">
        <v>116</v>
      </c>
      <c r="G1182" s="1" t="n">
        <v>0</v>
      </c>
      <c r="H1182" s="1" t="n">
        <v>2</v>
      </c>
      <c r="I1182" s="1" t="n">
        <v>2</v>
      </c>
      <c r="K1182" s="17" t="n">
        <v>273.96</v>
      </c>
      <c r="L1182" s="1" t="n">
        <v>5</v>
      </c>
      <c r="M1182" s="18" t="n">
        <f aca="false">IF(I1182&lt;=H1182,1,0)</f>
        <v>1</v>
      </c>
      <c r="N1182" s="1" t="n">
        <f aca="false">MAX(I1182-H1182,0)</f>
        <v>0</v>
      </c>
    </row>
    <row r="1183" customFormat="false" ht="15" hidden="false" customHeight="false" outlineLevel="0" collapsed="false">
      <c r="A1183" s="1" t="s">
        <v>1289</v>
      </c>
      <c r="B1183" s="1" t="s">
        <v>1066</v>
      </c>
      <c r="C1183" s="1" t="s">
        <v>105</v>
      </c>
      <c r="D1183" s="1" t="s">
        <v>88</v>
      </c>
      <c r="E1183" s="1" t="s">
        <v>103</v>
      </c>
      <c r="F1183" s="1" t="s">
        <v>90</v>
      </c>
      <c r="G1183" s="1" t="n">
        <v>7.2</v>
      </c>
      <c r="H1183" s="1" t="n">
        <v>3</v>
      </c>
      <c r="I1183" s="1" t="n">
        <v>3</v>
      </c>
      <c r="K1183" s="17" t="n">
        <v>367.51</v>
      </c>
      <c r="L1183" s="1" t="n">
        <v>5</v>
      </c>
      <c r="M1183" s="18" t="n">
        <f aca="false">IF(I1183&lt;=H1183,1,0)</f>
        <v>1</v>
      </c>
      <c r="N1183" s="1" t="n">
        <f aca="false">MAX(I1183-H1183,0)</f>
        <v>0</v>
      </c>
    </row>
    <row r="1184" customFormat="false" ht="15" hidden="false" customHeight="false" outlineLevel="0" collapsed="false">
      <c r="A1184" s="1" t="s">
        <v>1290</v>
      </c>
      <c r="B1184" s="1" t="s">
        <v>1066</v>
      </c>
      <c r="C1184" s="1" t="s">
        <v>105</v>
      </c>
      <c r="D1184" s="1" t="s">
        <v>93</v>
      </c>
      <c r="E1184" s="1" t="s">
        <v>89</v>
      </c>
      <c r="F1184" s="1" t="s">
        <v>90</v>
      </c>
      <c r="G1184" s="1" t="n">
        <v>11.5</v>
      </c>
      <c r="H1184" s="1" t="n">
        <v>2</v>
      </c>
      <c r="I1184" s="1" t="n">
        <v>2</v>
      </c>
      <c r="K1184" s="17" t="n">
        <v>703.91</v>
      </c>
      <c r="L1184" s="1" t="n">
        <v>5</v>
      </c>
      <c r="M1184" s="18" t="n">
        <f aca="false">IF(I1184&lt;=H1184,1,0)</f>
        <v>1</v>
      </c>
      <c r="N1184" s="1" t="n">
        <f aca="false">MAX(I1184-H1184,0)</f>
        <v>0</v>
      </c>
    </row>
    <row r="1185" customFormat="false" ht="15" hidden="false" customHeight="false" outlineLevel="0" collapsed="false">
      <c r="A1185" s="1" t="s">
        <v>1291</v>
      </c>
      <c r="B1185" s="1" t="s">
        <v>1066</v>
      </c>
      <c r="C1185" s="1" t="s">
        <v>105</v>
      </c>
      <c r="D1185" s="1" t="s">
        <v>96</v>
      </c>
      <c r="E1185" s="1" t="s">
        <v>101</v>
      </c>
      <c r="F1185" s="1" t="s">
        <v>90</v>
      </c>
      <c r="G1185" s="1" t="n">
        <v>17.8</v>
      </c>
      <c r="H1185" s="1" t="n">
        <v>5</v>
      </c>
      <c r="I1185" s="1" t="n">
        <v>8</v>
      </c>
      <c r="J1185" s="1" t="s">
        <v>125</v>
      </c>
      <c r="K1185" s="17" t="n">
        <v>290.69</v>
      </c>
      <c r="L1185" s="1" t="n">
        <v>3</v>
      </c>
      <c r="M1185" s="18" t="n">
        <f aca="false">IF(I1185&lt;=H1185,1,0)</f>
        <v>0</v>
      </c>
      <c r="N1185" s="1" t="n">
        <f aca="false">MAX(I1185-H1185,0)</f>
        <v>3</v>
      </c>
    </row>
    <row r="1186" customFormat="false" ht="15" hidden="false" customHeight="false" outlineLevel="0" collapsed="false">
      <c r="A1186" s="1" t="s">
        <v>1292</v>
      </c>
      <c r="B1186" s="1" t="s">
        <v>1066</v>
      </c>
      <c r="C1186" s="1" t="s">
        <v>105</v>
      </c>
      <c r="D1186" s="1" t="s">
        <v>88</v>
      </c>
      <c r="E1186" s="1" t="s">
        <v>89</v>
      </c>
      <c r="F1186" s="1" t="s">
        <v>90</v>
      </c>
      <c r="G1186" s="1" t="n">
        <v>17</v>
      </c>
      <c r="H1186" s="1" t="n">
        <v>3</v>
      </c>
      <c r="I1186" s="1" t="n">
        <v>3</v>
      </c>
      <c r="K1186" s="17" t="n">
        <v>307.25</v>
      </c>
      <c r="L1186" s="1" t="n">
        <v>4</v>
      </c>
      <c r="M1186" s="18" t="n">
        <f aca="false">IF(I1186&lt;=H1186,1,0)</f>
        <v>1</v>
      </c>
      <c r="N1186" s="1" t="n">
        <f aca="false">MAX(I1186-H1186,0)</f>
        <v>0</v>
      </c>
    </row>
    <row r="1187" customFormat="false" ht="15" hidden="false" customHeight="false" outlineLevel="0" collapsed="false">
      <c r="A1187" s="1" t="s">
        <v>1293</v>
      </c>
      <c r="B1187" s="1" t="s">
        <v>1066</v>
      </c>
      <c r="C1187" s="1" t="s">
        <v>92</v>
      </c>
      <c r="D1187" s="1" t="s">
        <v>88</v>
      </c>
      <c r="E1187" s="1" t="s">
        <v>97</v>
      </c>
      <c r="F1187" s="1" t="s">
        <v>90</v>
      </c>
      <c r="G1187" s="1" t="n">
        <v>12.1</v>
      </c>
      <c r="H1187" s="1" t="n">
        <v>3</v>
      </c>
      <c r="I1187" s="1" t="n">
        <v>3</v>
      </c>
      <c r="K1187" s="17" t="n">
        <v>322.63</v>
      </c>
      <c r="L1187" s="1" t="n">
        <v>4</v>
      </c>
      <c r="M1187" s="18" t="n">
        <f aca="false">IF(I1187&lt;=H1187,1,0)</f>
        <v>1</v>
      </c>
      <c r="N1187" s="1" t="n">
        <f aca="false">MAX(I1187-H1187,0)</f>
        <v>0</v>
      </c>
    </row>
    <row r="1188" customFormat="false" ht="15" hidden="false" customHeight="false" outlineLevel="0" collapsed="false">
      <c r="A1188" s="1" t="s">
        <v>1294</v>
      </c>
      <c r="B1188" s="1" t="s">
        <v>1066</v>
      </c>
      <c r="C1188" s="1" t="s">
        <v>100</v>
      </c>
      <c r="D1188" s="1" t="s">
        <v>93</v>
      </c>
      <c r="E1188" s="1" t="s">
        <v>103</v>
      </c>
      <c r="F1188" s="1" t="s">
        <v>90</v>
      </c>
      <c r="G1188" s="1" t="n">
        <v>3.4</v>
      </c>
      <c r="H1188" s="1" t="n">
        <v>2</v>
      </c>
      <c r="I1188" s="1" t="n">
        <v>2</v>
      </c>
      <c r="K1188" s="17" t="n">
        <v>343.27</v>
      </c>
      <c r="L1188" s="1" t="n">
        <v>4</v>
      </c>
      <c r="M1188" s="18" t="n">
        <f aca="false">IF(I1188&lt;=H1188,1,0)</f>
        <v>1</v>
      </c>
      <c r="N1188" s="1" t="n">
        <f aca="false">MAX(I1188-H1188,0)</f>
        <v>0</v>
      </c>
    </row>
    <row r="1189" customFormat="false" ht="15" hidden="false" customHeight="false" outlineLevel="0" collapsed="false">
      <c r="A1189" s="1" t="s">
        <v>1295</v>
      </c>
      <c r="B1189" s="1" t="s">
        <v>1066</v>
      </c>
      <c r="C1189" s="1" t="s">
        <v>105</v>
      </c>
      <c r="D1189" s="1" t="s">
        <v>110</v>
      </c>
      <c r="E1189" s="1" t="s">
        <v>97</v>
      </c>
      <c r="F1189" s="1" t="s">
        <v>116</v>
      </c>
      <c r="G1189" s="1" t="n">
        <v>0</v>
      </c>
      <c r="H1189" s="1" t="n">
        <v>2</v>
      </c>
      <c r="I1189" s="1" t="n">
        <v>2</v>
      </c>
      <c r="K1189" s="17" t="n">
        <v>741.74</v>
      </c>
      <c r="L1189" s="1" t="n">
        <v>4</v>
      </c>
      <c r="M1189" s="18" t="n">
        <f aca="false">IF(I1189&lt;=H1189,1,0)</f>
        <v>1</v>
      </c>
      <c r="N1189" s="1" t="n">
        <f aca="false">MAX(I1189-H1189,0)</f>
        <v>0</v>
      </c>
    </row>
    <row r="1190" customFormat="false" ht="15" hidden="false" customHeight="false" outlineLevel="0" collapsed="false">
      <c r="A1190" s="1" t="s">
        <v>1296</v>
      </c>
      <c r="B1190" s="1" t="s">
        <v>1066</v>
      </c>
      <c r="C1190" s="1" t="s">
        <v>95</v>
      </c>
      <c r="D1190" s="1" t="s">
        <v>110</v>
      </c>
      <c r="E1190" s="1" t="s">
        <v>89</v>
      </c>
      <c r="F1190" s="1" t="s">
        <v>90</v>
      </c>
      <c r="G1190" s="1" t="n">
        <v>27.4</v>
      </c>
      <c r="H1190" s="1" t="n">
        <v>2</v>
      </c>
      <c r="I1190" s="1" t="n">
        <v>2</v>
      </c>
      <c r="K1190" s="17" t="n">
        <v>919.56</v>
      </c>
      <c r="L1190" s="1" t="n">
        <v>5</v>
      </c>
      <c r="M1190" s="18" t="n">
        <f aca="false">IF(I1190&lt;=H1190,1,0)</f>
        <v>1</v>
      </c>
      <c r="N1190" s="1" t="n">
        <f aca="false">MAX(I1190-H1190,0)</f>
        <v>0</v>
      </c>
    </row>
    <row r="1191" customFormat="false" ht="15" hidden="false" customHeight="false" outlineLevel="0" collapsed="false">
      <c r="A1191" s="1" t="s">
        <v>1297</v>
      </c>
      <c r="B1191" s="1" t="s">
        <v>1066</v>
      </c>
      <c r="C1191" s="1" t="s">
        <v>92</v>
      </c>
      <c r="D1191" s="1" t="s">
        <v>110</v>
      </c>
      <c r="E1191" s="1" t="s">
        <v>103</v>
      </c>
      <c r="F1191" s="1" t="s">
        <v>90</v>
      </c>
      <c r="G1191" s="1" t="n">
        <v>9.3</v>
      </c>
      <c r="H1191" s="1" t="n">
        <v>2</v>
      </c>
      <c r="I1191" s="1" t="n">
        <v>2</v>
      </c>
      <c r="K1191" s="17" t="n">
        <v>746.15</v>
      </c>
      <c r="L1191" s="1" t="n">
        <v>5</v>
      </c>
      <c r="M1191" s="18" t="n">
        <f aca="false">IF(I1191&lt;=H1191,1,0)</f>
        <v>1</v>
      </c>
      <c r="N1191" s="1" t="n">
        <f aca="false">MAX(I1191-H1191,0)</f>
        <v>0</v>
      </c>
    </row>
    <row r="1192" customFormat="false" ht="15" hidden="false" customHeight="false" outlineLevel="0" collapsed="false">
      <c r="A1192" s="1" t="s">
        <v>1298</v>
      </c>
      <c r="B1192" s="1" t="s">
        <v>1066</v>
      </c>
      <c r="C1192" s="1" t="s">
        <v>92</v>
      </c>
      <c r="D1192" s="1" t="s">
        <v>96</v>
      </c>
      <c r="E1192" s="1" t="s">
        <v>97</v>
      </c>
      <c r="F1192" s="1" t="s">
        <v>90</v>
      </c>
      <c r="G1192" s="1" t="n">
        <v>6.6</v>
      </c>
      <c r="H1192" s="1" t="n">
        <v>5</v>
      </c>
      <c r="I1192" s="1" t="n">
        <v>5</v>
      </c>
      <c r="K1192" s="17" t="n">
        <v>211.53</v>
      </c>
      <c r="L1192" s="1" t="n">
        <v>5</v>
      </c>
      <c r="M1192" s="18" t="n">
        <f aca="false">IF(I1192&lt;=H1192,1,0)</f>
        <v>1</v>
      </c>
      <c r="N1192" s="1" t="n">
        <f aca="false">MAX(I1192-H1192,0)</f>
        <v>0</v>
      </c>
    </row>
    <row r="1193" customFormat="false" ht="15" hidden="false" customHeight="false" outlineLevel="0" collapsed="false">
      <c r="A1193" s="1" t="s">
        <v>1299</v>
      </c>
      <c r="B1193" s="1" t="s">
        <v>1066</v>
      </c>
      <c r="C1193" s="1" t="s">
        <v>92</v>
      </c>
      <c r="D1193" s="1" t="s">
        <v>96</v>
      </c>
      <c r="E1193" s="1" t="s">
        <v>97</v>
      </c>
      <c r="F1193" s="1" t="s">
        <v>90</v>
      </c>
      <c r="G1193" s="1" t="n">
        <v>0.4</v>
      </c>
      <c r="H1193" s="1" t="n">
        <v>5</v>
      </c>
      <c r="I1193" s="1" t="n">
        <v>5</v>
      </c>
      <c r="K1193" s="17" t="n">
        <v>364.15</v>
      </c>
      <c r="L1193" s="1" t="n">
        <v>5</v>
      </c>
      <c r="M1193" s="18" t="n">
        <f aca="false">IF(I1193&lt;=H1193,1,0)</f>
        <v>1</v>
      </c>
      <c r="N1193" s="1" t="n">
        <f aca="false">MAX(I1193-H1193,0)</f>
        <v>0</v>
      </c>
    </row>
    <row r="1194" customFormat="false" ht="15" hidden="false" customHeight="false" outlineLevel="0" collapsed="false">
      <c r="A1194" s="1" t="s">
        <v>1300</v>
      </c>
      <c r="B1194" s="1" t="s">
        <v>1066</v>
      </c>
      <c r="C1194" s="1" t="s">
        <v>105</v>
      </c>
      <c r="D1194" s="1" t="s">
        <v>88</v>
      </c>
      <c r="E1194" s="1" t="s">
        <v>89</v>
      </c>
      <c r="F1194" s="1" t="s">
        <v>90</v>
      </c>
      <c r="G1194" s="1" t="n">
        <v>9.1</v>
      </c>
      <c r="H1194" s="1" t="n">
        <v>3</v>
      </c>
      <c r="I1194" s="1" t="n">
        <v>3</v>
      </c>
      <c r="K1194" s="17" t="n">
        <v>287.42</v>
      </c>
      <c r="L1194" s="1" t="n">
        <v>4</v>
      </c>
      <c r="M1194" s="18" t="n">
        <f aca="false">IF(I1194&lt;=H1194,1,0)</f>
        <v>1</v>
      </c>
      <c r="N1194" s="1" t="n">
        <f aca="false">MAX(I1194-H1194,0)</f>
        <v>0</v>
      </c>
    </row>
    <row r="1195" customFormat="false" ht="15" hidden="false" customHeight="false" outlineLevel="0" collapsed="false">
      <c r="A1195" s="1" t="s">
        <v>1301</v>
      </c>
      <c r="B1195" s="1" t="s">
        <v>1066</v>
      </c>
      <c r="C1195" s="1" t="s">
        <v>92</v>
      </c>
      <c r="D1195" s="1" t="s">
        <v>88</v>
      </c>
      <c r="E1195" s="1" t="s">
        <v>89</v>
      </c>
      <c r="F1195" s="1" t="s">
        <v>116</v>
      </c>
      <c r="G1195" s="1" t="n">
        <v>0</v>
      </c>
      <c r="H1195" s="1" t="n">
        <v>2</v>
      </c>
      <c r="I1195" s="1" t="n">
        <v>2</v>
      </c>
      <c r="K1195" s="17" t="n">
        <v>568.27</v>
      </c>
      <c r="L1195" s="1" t="n">
        <v>5</v>
      </c>
      <c r="M1195" s="18" t="n">
        <f aca="false">IF(I1195&lt;=H1195,1,0)</f>
        <v>1</v>
      </c>
      <c r="N1195" s="1" t="n">
        <f aca="false">MAX(I1195-H1195,0)</f>
        <v>0</v>
      </c>
    </row>
    <row r="1196" customFormat="false" ht="15" hidden="false" customHeight="false" outlineLevel="0" collapsed="false">
      <c r="A1196" s="1" t="s">
        <v>1302</v>
      </c>
      <c r="B1196" s="1" t="s">
        <v>1066</v>
      </c>
      <c r="C1196" s="1" t="s">
        <v>92</v>
      </c>
      <c r="D1196" s="1" t="s">
        <v>93</v>
      </c>
      <c r="E1196" s="1" t="s">
        <v>101</v>
      </c>
      <c r="F1196" s="1" t="s">
        <v>90</v>
      </c>
      <c r="G1196" s="1" t="n">
        <v>5.7</v>
      </c>
      <c r="H1196" s="1" t="n">
        <v>2</v>
      </c>
      <c r="I1196" s="1" t="n">
        <v>1</v>
      </c>
      <c r="K1196" s="17" t="n">
        <v>295.94</v>
      </c>
      <c r="L1196" s="1" t="n">
        <v>4</v>
      </c>
      <c r="M1196" s="18" t="n">
        <f aca="false">IF(I1196&lt;=H1196,1,0)</f>
        <v>1</v>
      </c>
      <c r="N1196" s="1" t="n">
        <f aca="false">MAX(I1196-H1196,0)</f>
        <v>0</v>
      </c>
    </row>
    <row r="1197" customFormat="false" ht="15" hidden="false" customHeight="false" outlineLevel="0" collapsed="false">
      <c r="A1197" s="1" t="s">
        <v>1303</v>
      </c>
      <c r="B1197" s="1" t="s">
        <v>1066</v>
      </c>
      <c r="C1197" s="1" t="s">
        <v>92</v>
      </c>
      <c r="D1197" s="1" t="s">
        <v>88</v>
      </c>
      <c r="E1197" s="1" t="s">
        <v>89</v>
      </c>
      <c r="F1197" s="1" t="s">
        <v>90</v>
      </c>
      <c r="G1197" s="1" t="n">
        <v>8.2</v>
      </c>
      <c r="H1197" s="1" t="n">
        <v>3</v>
      </c>
      <c r="I1197" s="1" t="n">
        <v>3</v>
      </c>
      <c r="K1197" s="17" t="n">
        <v>317.36</v>
      </c>
      <c r="L1197" s="1" t="n">
        <v>3</v>
      </c>
      <c r="M1197" s="18" t="n">
        <f aca="false">IF(I1197&lt;=H1197,1,0)</f>
        <v>1</v>
      </c>
      <c r="N1197" s="1" t="n">
        <f aca="false">MAX(I1197-H1197,0)</f>
        <v>0</v>
      </c>
    </row>
    <row r="1198" customFormat="false" ht="15" hidden="false" customHeight="false" outlineLevel="0" collapsed="false">
      <c r="A1198" s="1" t="s">
        <v>1304</v>
      </c>
      <c r="B1198" s="1" t="s">
        <v>1066</v>
      </c>
      <c r="C1198" s="1" t="s">
        <v>87</v>
      </c>
      <c r="D1198" s="1" t="s">
        <v>88</v>
      </c>
      <c r="E1198" s="1" t="s">
        <v>103</v>
      </c>
      <c r="F1198" s="1" t="s">
        <v>90</v>
      </c>
      <c r="G1198" s="1" t="n">
        <v>3.8</v>
      </c>
      <c r="H1198" s="1" t="n">
        <v>3</v>
      </c>
      <c r="I1198" s="1" t="n">
        <v>3</v>
      </c>
      <c r="K1198" s="17" t="n">
        <v>501.32</v>
      </c>
      <c r="L1198" s="1" t="n">
        <v>4</v>
      </c>
      <c r="M1198" s="18" t="n">
        <f aca="false">IF(I1198&lt;=H1198,1,0)</f>
        <v>1</v>
      </c>
      <c r="N1198" s="1" t="n">
        <f aca="false">MAX(I1198-H1198,0)</f>
        <v>0</v>
      </c>
    </row>
    <row r="1199" customFormat="false" ht="15" hidden="false" customHeight="false" outlineLevel="0" collapsed="false">
      <c r="A1199" s="1" t="s">
        <v>1305</v>
      </c>
      <c r="B1199" s="1" t="s">
        <v>1066</v>
      </c>
      <c r="C1199" s="1" t="s">
        <v>92</v>
      </c>
      <c r="D1199" s="1" t="s">
        <v>88</v>
      </c>
      <c r="E1199" s="1" t="s">
        <v>103</v>
      </c>
      <c r="F1199" s="1" t="s">
        <v>90</v>
      </c>
      <c r="G1199" s="1" t="n">
        <v>13</v>
      </c>
      <c r="H1199" s="1" t="n">
        <v>3</v>
      </c>
      <c r="I1199" s="1" t="n">
        <v>2</v>
      </c>
      <c r="K1199" s="17" t="n">
        <v>402.08</v>
      </c>
      <c r="L1199" s="1" t="n">
        <v>5</v>
      </c>
      <c r="M1199" s="18" t="n">
        <f aca="false">IF(I1199&lt;=H1199,1,0)</f>
        <v>1</v>
      </c>
      <c r="N1199" s="1" t="n">
        <f aca="false">MAX(I1199-H1199,0)</f>
        <v>0</v>
      </c>
    </row>
    <row r="1200" customFormat="false" ht="15" hidden="false" customHeight="false" outlineLevel="0" collapsed="false">
      <c r="A1200" s="1" t="s">
        <v>1306</v>
      </c>
      <c r="B1200" s="1" t="s">
        <v>1066</v>
      </c>
      <c r="C1200" s="1" t="s">
        <v>92</v>
      </c>
      <c r="D1200" s="1" t="s">
        <v>93</v>
      </c>
      <c r="E1200" s="1" t="s">
        <v>89</v>
      </c>
      <c r="F1200" s="1" t="s">
        <v>90</v>
      </c>
      <c r="G1200" s="1" t="n">
        <v>13.8</v>
      </c>
      <c r="H1200" s="1" t="n">
        <v>2</v>
      </c>
      <c r="I1200" s="1" t="n">
        <v>5</v>
      </c>
      <c r="J1200" s="1" t="s">
        <v>459</v>
      </c>
      <c r="K1200" s="17" t="n">
        <v>294.47</v>
      </c>
      <c r="L1200" s="1" t="n">
        <v>3</v>
      </c>
      <c r="M1200" s="18" t="n">
        <f aca="false">IF(I1200&lt;=H1200,1,0)</f>
        <v>0</v>
      </c>
      <c r="N1200" s="1" t="n">
        <f aca="false">MAX(I1200-H1200,0)</f>
        <v>3</v>
      </c>
    </row>
    <row r="1201" customFormat="false" ht="15" hidden="false" customHeight="false" outlineLevel="0" collapsed="false">
      <c r="A1201" s="1" t="s">
        <v>1307</v>
      </c>
      <c r="B1201" s="1" t="s">
        <v>1066</v>
      </c>
      <c r="C1201" s="1" t="s">
        <v>145</v>
      </c>
      <c r="D1201" s="1" t="s">
        <v>96</v>
      </c>
      <c r="E1201" s="1" t="s">
        <v>89</v>
      </c>
      <c r="F1201" s="1" t="s">
        <v>90</v>
      </c>
      <c r="G1201" s="1" t="n">
        <v>14</v>
      </c>
      <c r="H1201" s="1" t="n">
        <v>5</v>
      </c>
      <c r="I1201" s="1" t="n">
        <v>4</v>
      </c>
      <c r="K1201" s="17" t="n">
        <v>713.36</v>
      </c>
      <c r="L1201" s="1" t="n">
        <v>5</v>
      </c>
      <c r="M1201" s="18" t="n">
        <f aca="false">IF(I1201&lt;=H1201,1,0)</f>
        <v>1</v>
      </c>
      <c r="N1201" s="1" t="n">
        <f aca="false">MAX(I1201-H1201,0)</f>
        <v>0</v>
      </c>
    </row>
    <row r="1202" customFormat="false" ht="15" hidden="false" customHeight="false" outlineLevel="0" collapsed="false">
      <c r="A1202" s="1" t="s">
        <v>1308</v>
      </c>
      <c r="B1202" s="1" t="s">
        <v>1066</v>
      </c>
      <c r="C1202" s="1" t="s">
        <v>92</v>
      </c>
      <c r="D1202" s="1" t="s">
        <v>88</v>
      </c>
      <c r="E1202" s="1" t="s">
        <v>101</v>
      </c>
      <c r="F1202" s="1" t="s">
        <v>90</v>
      </c>
      <c r="G1202" s="1" t="n">
        <v>5.5</v>
      </c>
      <c r="H1202" s="1" t="n">
        <v>3</v>
      </c>
      <c r="I1202" s="1" t="n">
        <v>3</v>
      </c>
      <c r="K1202" s="17" t="n">
        <v>535.39</v>
      </c>
      <c r="L1202" s="1" t="n">
        <v>5</v>
      </c>
      <c r="M1202" s="18" t="n">
        <f aca="false">IF(I1202&lt;=H1202,1,0)</f>
        <v>1</v>
      </c>
      <c r="N1202" s="1" t="n">
        <f aca="false">MAX(I1202-H1202,0)</f>
        <v>0</v>
      </c>
    </row>
    <row r="1203" customFormat="false" ht="15" hidden="false" customHeight="false" outlineLevel="0" collapsed="false">
      <c r="A1203" s="1" t="s">
        <v>1309</v>
      </c>
      <c r="B1203" s="1" t="s">
        <v>1066</v>
      </c>
      <c r="C1203" s="1" t="s">
        <v>105</v>
      </c>
      <c r="D1203" s="1" t="s">
        <v>88</v>
      </c>
      <c r="E1203" s="1" t="s">
        <v>97</v>
      </c>
      <c r="F1203" s="1" t="s">
        <v>90</v>
      </c>
      <c r="G1203" s="1" t="n">
        <v>2.1</v>
      </c>
      <c r="H1203" s="1" t="n">
        <v>3</v>
      </c>
      <c r="I1203" s="1" t="n">
        <v>3</v>
      </c>
      <c r="K1203" s="17" t="n">
        <v>445.88</v>
      </c>
      <c r="L1203" s="1" t="n">
        <v>4</v>
      </c>
      <c r="M1203" s="18" t="n">
        <f aca="false">IF(I1203&lt;=H1203,1,0)</f>
        <v>1</v>
      </c>
      <c r="N1203" s="1" t="n">
        <f aca="false">MAX(I1203-H1203,0)</f>
        <v>0</v>
      </c>
    </row>
    <row r="1204" customFormat="false" ht="15" hidden="false" customHeight="false" outlineLevel="0" collapsed="false">
      <c r="A1204" s="1" t="s">
        <v>1310</v>
      </c>
      <c r="B1204" s="1" t="s">
        <v>1066</v>
      </c>
      <c r="C1204" s="1" t="s">
        <v>92</v>
      </c>
      <c r="D1204" s="1" t="s">
        <v>88</v>
      </c>
      <c r="E1204" s="1" t="s">
        <v>97</v>
      </c>
      <c r="F1204" s="1" t="s">
        <v>116</v>
      </c>
      <c r="G1204" s="1" t="n">
        <v>0</v>
      </c>
      <c r="H1204" s="1" t="n">
        <v>2</v>
      </c>
      <c r="I1204" s="1" t="n">
        <v>2</v>
      </c>
      <c r="K1204" s="17" t="n">
        <v>106.79</v>
      </c>
      <c r="L1204" s="1" t="n">
        <v>4</v>
      </c>
      <c r="M1204" s="18" t="n">
        <f aca="false">IF(I1204&lt;=H1204,1,0)</f>
        <v>1</v>
      </c>
      <c r="N1204" s="1" t="n">
        <f aca="false">MAX(I1204-H1204,0)</f>
        <v>0</v>
      </c>
    </row>
    <row r="1205" customFormat="false" ht="15" hidden="false" customHeight="false" outlineLevel="0" collapsed="false">
      <c r="A1205" s="1" t="s">
        <v>1311</v>
      </c>
      <c r="B1205" s="1" t="s">
        <v>1066</v>
      </c>
      <c r="C1205" s="1" t="s">
        <v>92</v>
      </c>
      <c r="D1205" s="1" t="s">
        <v>96</v>
      </c>
      <c r="E1205" s="1" t="s">
        <v>97</v>
      </c>
      <c r="F1205" s="1" t="s">
        <v>90</v>
      </c>
      <c r="G1205" s="1" t="n">
        <v>38.1</v>
      </c>
      <c r="H1205" s="1" t="n">
        <v>5</v>
      </c>
      <c r="I1205" s="1" t="n">
        <v>5</v>
      </c>
      <c r="K1205" s="17" t="n">
        <v>775.3</v>
      </c>
      <c r="L1205" s="1" t="n">
        <v>3</v>
      </c>
      <c r="M1205" s="18" t="n">
        <f aca="false">IF(I1205&lt;=H1205,1,0)</f>
        <v>1</v>
      </c>
      <c r="N1205" s="1" t="n">
        <f aca="false">MAX(I1205-H1205,0)</f>
        <v>0</v>
      </c>
    </row>
    <row r="1206" customFormat="false" ht="15" hidden="false" customHeight="false" outlineLevel="0" collapsed="false">
      <c r="A1206" s="1" t="s">
        <v>1312</v>
      </c>
      <c r="B1206" s="1" t="s">
        <v>1066</v>
      </c>
      <c r="C1206" s="1" t="s">
        <v>100</v>
      </c>
      <c r="D1206" s="1" t="s">
        <v>93</v>
      </c>
      <c r="E1206" s="1" t="s">
        <v>103</v>
      </c>
      <c r="F1206" s="1" t="s">
        <v>90</v>
      </c>
      <c r="G1206" s="1" t="n">
        <v>4</v>
      </c>
      <c r="H1206" s="1" t="n">
        <v>2</v>
      </c>
      <c r="I1206" s="1" t="n">
        <v>2</v>
      </c>
      <c r="K1206" s="17" t="n">
        <v>519.76</v>
      </c>
      <c r="L1206" s="1" t="n">
        <v>4</v>
      </c>
      <c r="M1206" s="18" t="n">
        <f aca="false">IF(I1206&lt;=H1206,1,0)</f>
        <v>1</v>
      </c>
      <c r="N1206" s="1" t="n">
        <f aca="false">MAX(I1206-H1206,0)</f>
        <v>0</v>
      </c>
    </row>
    <row r="1207" customFormat="false" ht="15" hidden="false" customHeight="false" outlineLevel="0" collapsed="false">
      <c r="A1207" s="1" t="s">
        <v>1313</v>
      </c>
      <c r="B1207" s="1" t="s">
        <v>1066</v>
      </c>
      <c r="C1207" s="1" t="s">
        <v>100</v>
      </c>
      <c r="D1207" s="1" t="s">
        <v>88</v>
      </c>
      <c r="E1207" s="1" t="s">
        <v>101</v>
      </c>
      <c r="F1207" s="1" t="s">
        <v>116</v>
      </c>
      <c r="G1207" s="1" t="n">
        <v>0</v>
      </c>
      <c r="H1207" s="1" t="n">
        <v>2</v>
      </c>
      <c r="I1207" s="1" t="n">
        <v>2</v>
      </c>
      <c r="K1207" s="17" t="n">
        <v>232.53</v>
      </c>
      <c r="L1207" s="1" t="n">
        <v>4</v>
      </c>
      <c r="M1207" s="18" t="n">
        <f aca="false">IF(I1207&lt;=H1207,1,0)</f>
        <v>1</v>
      </c>
      <c r="N1207" s="1" t="n">
        <f aca="false">MAX(I1207-H1207,0)</f>
        <v>0</v>
      </c>
    </row>
    <row r="1208" customFormat="false" ht="15" hidden="false" customHeight="false" outlineLevel="0" collapsed="false">
      <c r="A1208" s="1" t="s">
        <v>1314</v>
      </c>
      <c r="B1208" s="1" t="s">
        <v>1066</v>
      </c>
      <c r="C1208" s="1" t="s">
        <v>92</v>
      </c>
      <c r="D1208" s="1" t="s">
        <v>93</v>
      </c>
      <c r="E1208" s="1" t="s">
        <v>89</v>
      </c>
      <c r="F1208" s="1" t="s">
        <v>90</v>
      </c>
      <c r="G1208" s="1" t="n">
        <v>8.9</v>
      </c>
      <c r="H1208" s="1" t="n">
        <v>2</v>
      </c>
      <c r="I1208" s="1" t="n">
        <v>5</v>
      </c>
      <c r="J1208" s="1" t="s">
        <v>133</v>
      </c>
      <c r="K1208" s="17" t="n">
        <v>304.28</v>
      </c>
      <c r="L1208" s="1" t="n">
        <v>4</v>
      </c>
      <c r="M1208" s="18" t="n">
        <f aca="false">IF(I1208&lt;=H1208,1,0)</f>
        <v>0</v>
      </c>
      <c r="N1208" s="1" t="n">
        <f aca="false">MAX(I1208-H1208,0)</f>
        <v>3</v>
      </c>
    </row>
    <row r="1209" customFormat="false" ht="15" hidden="false" customHeight="false" outlineLevel="0" collapsed="false">
      <c r="A1209" s="1" t="s">
        <v>1315</v>
      </c>
      <c r="B1209" s="1" t="s">
        <v>1066</v>
      </c>
      <c r="C1209" s="1" t="s">
        <v>95</v>
      </c>
      <c r="D1209" s="1" t="s">
        <v>88</v>
      </c>
      <c r="E1209" s="1" t="s">
        <v>89</v>
      </c>
      <c r="F1209" s="1" t="s">
        <v>116</v>
      </c>
      <c r="G1209" s="1" t="n">
        <v>0</v>
      </c>
      <c r="H1209" s="1" t="n">
        <v>3</v>
      </c>
      <c r="I1209" s="1" t="n">
        <v>3</v>
      </c>
      <c r="K1209" s="17" t="n">
        <v>360.82</v>
      </c>
      <c r="L1209" s="1" t="n">
        <v>5</v>
      </c>
      <c r="M1209" s="18" t="n">
        <f aca="false">IF(I1209&lt;=H1209,1,0)</f>
        <v>1</v>
      </c>
      <c r="N1209" s="1" t="n">
        <f aca="false">MAX(I1209-H1209,0)</f>
        <v>0</v>
      </c>
    </row>
    <row r="1210" customFormat="false" ht="15" hidden="false" customHeight="false" outlineLevel="0" collapsed="false">
      <c r="A1210" s="1" t="s">
        <v>1316</v>
      </c>
      <c r="B1210" s="1" t="s">
        <v>1066</v>
      </c>
      <c r="C1210" s="1" t="s">
        <v>95</v>
      </c>
      <c r="D1210" s="1" t="s">
        <v>88</v>
      </c>
      <c r="E1210" s="1" t="s">
        <v>97</v>
      </c>
      <c r="F1210" s="1" t="s">
        <v>90</v>
      </c>
      <c r="G1210" s="1" t="n">
        <v>4.8</v>
      </c>
      <c r="H1210" s="1" t="n">
        <v>3</v>
      </c>
      <c r="I1210" s="1" t="n">
        <v>2</v>
      </c>
      <c r="K1210" s="17" t="n">
        <v>374.43</v>
      </c>
      <c r="L1210" s="1" t="n">
        <v>4</v>
      </c>
      <c r="M1210" s="18" t="n">
        <f aca="false">IF(I1210&lt;=H1210,1,0)</f>
        <v>1</v>
      </c>
      <c r="N1210" s="1" t="n">
        <f aca="false">MAX(I1210-H1210,0)</f>
        <v>0</v>
      </c>
    </row>
    <row r="1211" customFormat="false" ht="15" hidden="false" customHeight="false" outlineLevel="0" collapsed="false">
      <c r="A1211" s="1" t="s">
        <v>1317</v>
      </c>
      <c r="B1211" s="1" t="s">
        <v>1066</v>
      </c>
      <c r="C1211" s="1" t="s">
        <v>95</v>
      </c>
      <c r="D1211" s="1" t="s">
        <v>88</v>
      </c>
      <c r="E1211" s="1" t="s">
        <v>89</v>
      </c>
      <c r="F1211" s="1" t="s">
        <v>90</v>
      </c>
      <c r="G1211" s="1" t="n">
        <v>9.7</v>
      </c>
      <c r="H1211" s="1" t="n">
        <v>3</v>
      </c>
      <c r="I1211" s="1" t="n">
        <v>5</v>
      </c>
      <c r="J1211" s="1" t="s">
        <v>117</v>
      </c>
      <c r="K1211" s="17" t="n">
        <v>408.53</v>
      </c>
      <c r="L1211" s="1" t="n">
        <v>3</v>
      </c>
      <c r="M1211" s="18" t="n">
        <f aca="false">IF(I1211&lt;=H1211,1,0)</f>
        <v>0</v>
      </c>
      <c r="N1211" s="1" t="n">
        <f aca="false">MAX(I1211-H1211,0)</f>
        <v>2</v>
      </c>
    </row>
    <row r="1212" customFormat="false" ht="15" hidden="false" customHeight="false" outlineLevel="0" collapsed="false">
      <c r="A1212" s="1" t="s">
        <v>1318</v>
      </c>
      <c r="B1212" s="1" t="s">
        <v>1066</v>
      </c>
      <c r="C1212" s="1" t="s">
        <v>92</v>
      </c>
      <c r="D1212" s="1" t="s">
        <v>88</v>
      </c>
      <c r="E1212" s="1" t="s">
        <v>97</v>
      </c>
      <c r="F1212" s="1" t="s">
        <v>90</v>
      </c>
      <c r="G1212" s="1" t="n">
        <v>8.8</v>
      </c>
      <c r="H1212" s="1" t="n">
        <v>3</v>
      </c>
      <c r="I1212" s="1" t="n">
        <v>3</v>
      </c>
      <c r="K1212" s="17" t="n">
        <v>755.58</v>
      </c>
      <c r="L1212" s="1" t="n">
        <v>4</v>
      </c>
      <c r="M1212" s="18" t="n">
        <f aca="false">IF(I1212&lt;=H1212,1,0)</f>
        <v>1</v>
      </c>
      <c r="N1212" s="1" t="n">
        <f aca="false">MAX(I1212-H1212,0)</f>
        <v>0</v>
      </c>
    </row>
    <row r="1213" customFormat="false" ht="15" hidden="false" customHeight="false" outlineLevel="0" collapsed="false">
      <c r="A1213" s="1" t="s">
        <v>1319</v>
      </c>
      <c r="B1213" s="1" t="s">
        <v>1066</v>
      </c>
      <c r="C1213" s="1" t="s">
        <v>92</v>
      </c>
      <c r="D1213" s="1" t="s">
        <v>96</v>
      </c>
      <c r="E1213" s="1" t="s">
        <v>97</v>
      </c>
      <c r="F1213" s="1" t="s">
        <v>90</v>
      </c>
      <c r="G1213" s="1" t="n">
        <v>12.9</v>
      </c>
      <c r="H1213" s="1" t="n">
        <v>5</v>
      </c>
      <c r="I1213" s="1" t="n">
        <v>5</v>
      </c>
      <c r="K1213" s="17" t="n">
        <v>202.85</v>
      </c>
      <c r="L1213" s="1" t="n">
        <v>3</v>
      </c>
      <c r="M1213" s="18" t="n">
        <f aca="false">IF(I1213&lt;=H1213,1,0)</f>
        <v>1</v>
      </c>
      <c r="N1213" s="1" t="n">
        <f aca="false">MAX(I1213-H1213,0)</f>
        <v>0</v>
      </c>
    </row>
    <row r="1214" customFormat="false" ht="15" hidden="false" customHeight="false" outlineLevel="0" collapsed="false">
      <c r="A1214" s="1" t="s">
        <v>1320</v>
      </c>
      <c r="B1214" s="1" t="s">
        <v>1066</v>
      </c>
      <c r="C1214" s="1" t="s">
        <v>92</v>
      </c>
      <c r="D1214" s="1" t="s">
        <v>88</v>
      </c>
      <c r="E1214" s="1" t="s">
        <v>89</v>
      </c>
      <c r="F1214" s="1" t="s">
        <v>90</v>
      </c>
      <c r="G1214" s="1" t="n">
        <v>9.3</v>
      </c>
      <c r="H1214" s="1" t="n">
        <v>3</v>
      </c>
      <c r="I1214" s="1" t="n">
        <v>3</v>
      </c>
      <c r="K1214" s="17" t="n">
        <v>302.96</v>
      </c>
      <c r="L1214" s="1" t="n">
        <v>4</v>
      </c>
      <c r="M1214" s="18" t="n">
        <f aca="false">IF(I1214&lt;=H1214,1,0)</f>
        <v>1</v>
      </c>
      <c r="N1214" s="1" t="n">
        <f aca="false">MAX(I1214-H1214,0)</f>
        <v>0</v>
      </c>
    </row>
    <row r="1215" customFormat="false" ht="15" hidden="false" customHeight="false" outlineLevel="0" collapsed="false">
      <c r="A1215" s="1" t="s">
        <v>1321</v>
      </c>
      <c r="B1215" s="1" t="s">
        <v>1066</v>
      </c>
      <c r="C1215" s="1" t="s">
        <v>100</v>
      </c>
      <c r="D1215" s="1" t="s">
        <v>88</v>
      </c>
      <c r="E1215" s="1" t="s">
        <v>101</v>
      </c>
      <c r="F1215" s="1" t="s">
        <v>90</v>
      </c>
      <c r="G1215" s="1" t="n">
        <v>6.7</v>
      </c>
      <c r="H1215" s="1" t="n">
        <v>3</v>
      </c>
      <c r="I1215" s="1" t="n">
        <v>3</v>
      </c>
      <c r="K1215" s="17" t="n">
        <v>250.51</v>
      </c>
      <c r="L1215" s="1" t="n">
        <v>4</v>
      </c>
      <c r="M1215" s="18" t="n">
        <f aca="false">IF(I1215&lt;=H1215,1,0)</f>
        <v>1</v>
      </c>
      <c r="N1215" s="1" t="n">
        <f aca="false">MAX(I1215-H1215,0)</f>
        <v>0</v>
      </c>
    </row>
    <row r="1216" customFormat="false" ht="15" hidden="false" customHeight="false" outlineLevel="0" collapsed="false">
      <c r="A1216" s="1" t="s">
        <v>1322</v>
      </c>
      <c r="B1216" s="1" t="s">
        <v>1066</v>
      </c>
      <c r="C1216" s="1" t="s">
        <v>92</v>
      </c>
      <c r="D1216" s="1" t="s">
        <v>96</v>
      </c>
      <c r="E1216" s="1" t="s">
        <v>89</v>
      </c>
      <c r="F1216" s="1" t="s">
        <v>116</v>
      </c>
      <c r="G1216" s="1" t="n">
        <v>0</v>
      </c>
      <c r="H1216" s="1" t="n">
        <v>4</v>
      </c>
      <c r="I1216" s="1" t="n">
        <v>4</v>
      </c>
      <c r="K1216" s="17" t="n">
        <v>321.29</v>
      </c>
      <c r="L1216" s="1" t="n">
        <v>5</v>
      </c>
      <c r="M1216" s="18" t="n">
        <f aca="false">IF(I1216&lt;=H1216,1,0)</f>
        <v>1</v>
      </c>
      <c r="N1216" s="1" t="n">
        <f aca="false">MAX(I1216-H1216,0)</f>
        <v>0</v>
      </c>
    </row>
    <row r="1217" customFormat="false" ht="15" hidden="false" customHeight="false" outlineLevel="0" collapsed="false">
      <c r="A1217" s="1" t="s">
        <v>1323</v>
      </c>
      <c r="B1217" s="1" t="s">
        <v>1066</v>
      </c>
      <c r="C1217" s="1" t="s">
        <v>92</v>
      </c>
      <c r="D1217" s="1" t="s">
        <v>93</v>
      </c>
      <c r="E1217" s="1" t="s">
        <v>97</v>
      </c>
      <c r="F1217" s="1" t="s">
        <v>90</v>
      </c>
      <c r="G1217" s="1" t="n">
        <v>8.7</v>
      </c>
      <c r="H1217" s="1" t="n">
        <v>2</v>
      </c>
      <c r="I1217" s="1" t="n">
        <v>2</v>
      </c>
      <c r="K1217" s="17" t="n">
        <v>705.64</v>
      </c>
      <c r="L1217" s="1" t="n">
        <v>5</v>
      </c>
      <c r="M1217" s="18" t="n">
        <f aca="false">IF(I1217&lt;=H1217,1,0)</f>
        <v>1</v>
      </c>
      <c r="N1217" s="1" t="n">
        <f aca="false">MAX(I1217-H1217,0)</f>
        <v>0</v>
      </c>
    </row>
    <row r="1218" customFormat="false" ht="15" hidden="false" customHeight="false" outlineLevel="0" collapsed="false">
      <c r="A1218" s="1" t="s">
        <v>1324</v>
      </c>
      <c r="B1218" s="1" t="s">
        <v>1066</v>
      </c>
      <c r="C1218" s="1" t="s">
        <v>95</v>
      </c>
      <c r="D1218" s="1" t="s">
        <v>88</v>
      </c>
      <c r="E1218" s="1" t="s">
        <v>103</v>
      </c>
      <c r="F1218" s="1" t="s">
        <v>90</v>
      </c>
      <c r="G1218" s="1" t="n">
        <v>9.4</v>
      </c>
      <c r="H1218" s="1" t="n">
        <v>3</v>
      </c>
      <c r="I1218" s="1" t="n">
        <v>3</v>
      </c>
      <c r="K1218" s="17" t="n">
        <v>310.2</v>
      </c>
      <c r="L1218" s="1" t="n">
        <v>4</v>
      </c>
      <c r="M1218" s="18" t="n">
        <f aca="false">IF(I1218&lt;=H1218,1,0)</f>
        <v>1</v>
      </c>
      <c r="N1218" s="1" t="n">
        <f aca="false">MAX(I1218-H1218,0)</f>
        <v>0</v>
      </c>
    </row>
    <row r="1219" customFormat="false" ht="15" hidden="false" customHeight="false" outlineLevel="0" collapsed="false">
      <c r="A1219" s="1" t="s">
        <v>1325</v>
      </c>
      <c r="B1219" s="1" t="s">
        <v>1066</v>
      </c>
      <c r="C1219" s="1" t="s">
        <v>92</v>
      </c>
      <c r="D1219" s="1" t="s">
        <v>88</v>
      </c>
      <c r="E1219" s="1" t="s">
        <v>89</v>
      </c>
      <c r="F1219" s="1" t="s">
        <v>90</v>
      </c>
      <c r="G1219" s="1" t="n">
        <v>16.6</v>
      </c>
      <c r="H1219" s="1" t="n">
        <v>3</v>
      </c>
      <c r="I1219" s="1" t="n">
        <v>3</v>
      </c>
      <c r="K1219" s="17" t="n">
        <v>373.15</v>
      </c>
      <c r="L1219" s="1" t="n">
        <v>4</v>
      </c>
      <c r="M1219" s="18" t="n">
        <f aca="false">IF(I1219&lt;=H1219,1,0)</f>
        <v>1</v>
      </c>
      <c r="N1219" s="1" t="n">
        <f aca="false">MAX(I1219-H1219,0)</f>
        <v>0</v>
      </c>
    </row>
    <row r="1220" customFormat="false" ht="15" hidden="false" customHeight="false" outlineLevel="0" collapsed="false">
      <c r="A1220" s="1" t="s">
        <v>1326</v>
      </c>
      <c r="B1220" s="1" t="s">
        <v>1066</v>
      </c>
      <c r="C1220" s="1" t="s">
        <v>92</v>
      </c>
      <c r="D1220" s="1" t="s">
        <v>93</v>
      </c>
      <c r="E1220" s="1" t="s">
        <v>89</v>
      </c>
      <c r="F1220" s="1" t="s">
        <v>90</v>
      </c>
      <c r="G1220" s="1" t="n">
        <v>20.1</v>
      </c>
      <c r="H1220" s="1" t="n">
        <v>2</v>
      </c>
      <c r="I1220" s="1" t="n">
        <v>2</v>
      </c>
      <c r="K1220" s="17" t="n">
        <v>452.43</v>
      </c>
      <c r="L1220" s="1" t="n">
        <v>4</v>
      </c>
      <c r="M1220" s="18" t="n">
        <f aca="false">IF(I1220&lt;=H1220,1,0)</f>
        <v>1</v>
      </c>
      <c r="N1220" s="1" t="n">
        <f aca="false">MAX(I1220-H1220,0)</f>
        <v>0</v>
      </c>
    </row>
    <row r="1221" customFormat="false" ht="15" hidden="false" customHeight="false" outlineLevel="0" collapsed="false">
      <c r="A1221" s="1" t="s">
        <v>1327</v>
      </c>
      <c r="B1221" s="1" t="s">
        <v>1066</v>
      </c>
      <c r="C1221" s="1" t="s">
        <v>87</v>
      </c>
      <c r="D1221" s="1" t="s">
        <v>88</v>
      </c>
      <c r="E1221" s="1" t="s">
        <v>89</v>
      </c>
      <c r="F1221" s="1" t="s">
        <v>90</v>
      </c>
      <c r="G1221" s="1" t="n">
        <v>9.4</v>
      </c>
      <c r="H1221" s="1" t="n">
        <v>3</v>
      </c>
      <c r="I1221" s="1" t="n">
        <v>3</v>
      </c>
      <c r="K1221" s="17" t="n">
        <v>435</v>
      </c>
      <c r="L1221" s="1" t="n">
        <v>5</v>
      </c>
      <c r="M1221" s="18" t="n">
        <f aca="false">IF(I1221&lt;=H1221,1,0)</f>
        <v>1</v>
      </c>
      <c r="N1221" s="1" t="n">
        <f aca="false">MAX(I1221-H1221,0)</f>
        <v>0</v>
      </c>
    </row>
    <row r="1222" customFormat="false" ht="15" hidden="false" customHeight="false" outlineLevel="0" collapsed="false">
      <c r="A1222" s="1" t="s">
        <v>1328</v>
      </c>
      <c r="B1222" s="1" t="s">
        <v>1066</v>
      </c>
      <c r="C1222" s="1" t="s">
        <v>95</v>
      </c>
      <c r="D1222" s="1" t="s">
        <v>88</v>
      </c>
      <c r="E1222" s="1" t="s">
        <v>103</v>
      </c>
      <c r="F1222" s="1" t="s">
        <v>90</v>
      </c>
      <c r="G1222" s="1" t="n">
        <v>2</v>
      </c>
      <c r="H1222" s="1" t="n">
        <v>3</v>
      </c>
      <c r="I1222" s="1" t="n">
        <v>6</v>
      </c>
      <c r="J1222" s="1" t="s">
        <v>125</v>
      </c>
      <c r="K1222" s="17" t="n">
        <v>476.59</v>
      </c>
      <c r="L1222" s="1" t="n">
        <v>3</v>
      </c>
      <c r="M1222" s="18" t="n">
        <f aca="false">IF(I1222&lt;=H1222,1,0)</f>
        <v>0</v>
      </c>
      <c r="N1222" s="1" t="n">
        <f aca="false">MAX(I1222-H1222,0)</f>
        <v>3</v>
      </c>
    </row>
    <row r="1223" customFormat="false" ht="15" hidden="false" customHeight="false" outlineLevel="0" collapsed="false">
      <c r="A1223" s="1" t="s">
        <v>1329</v>
      </c>
      <c r="B1223" s="1" t="s">
        <v>1066</v>
      </c>
      <c r="C1223" s="1" t="s">
        <v>95</v>
      </c>
      <c r="D1223" s="1" t="s">
        <v>88</v>
      </c>
      <c r="E1223" s="1" t="s">
        <v>89</v>
      </c>
      <c r="F1223" s="1" t="s">
        <v>90</v>
      </c>
      <c r="G1223" s="1" t="n">
        <v>12</v>
      </c>
      <c r="H1223" s="1" t="n">
        <v>3</v>
      </c>
      <c r="I1223" s="1" t="n">
        <v>3</v>
      </c>
      <c r="K1223" s="17" t="n">
        <v>373.99</v>
      </c>
      <c r="L1223" s="1" t="n">
        <v>4</v>
      </c>
      <c r="M1223" s="18" t="n">
        <f aca="false">IF(I1223&lt;=H1223,1,0)</f>
        <v>1</v>
      </c>
      <c r="N1223" s="1" t="n">
        <f aca="false">MAX(I1223-H1223,0)</f>
        <v>0</v>
      </c>
    </row>
    <row r="1224" customFormat="false" ht="15" hidden="false" customHeight="false" outlineLevel="0" collapsed="false">
      <c r="A1224" s="1" t="s">
        <v>1330</v>
      </c>
      <c r="B1224" s="1" t="s">
        <v>1066</v>
      </c>
      <c r="C1224" s="1" t="s">
        <v>95</v>
      </c>
      <c r="D1224" s="1" t="s">
        <v>96</v>
      </c>
      <c r="E1224" s="1" t="s">
        <v>103</v>
      </c>
      <c r="F1224" s="1" t="s">
        <v>90</v>
      </c>
      <c r="G1224" s="1" t="n">
        <v>29.6</v>
      </c>
      <c r="H1224" s="1" t="n">
        <v>5</v>
      </c>
      <c r="I1224" s="1" t="n">
        <v>5</v>
      </c>
      <c r="K1224" s="17" t="n">
        <v>925.1</v>
      </c>
      <c r="L1224" s="1" t="n">
        <v>5</v>
      </c>
      <c r="M1224" s="18" t="n">
        <f aca="false">IF(I1224&lt;=H1224,1,0)</f>
        <v>1</v>
      </c>
      <c r="N1224" s="1" t="n">
        <f aca="false">MAX(I1224-H1224,0)</f>
        <v>0</v>
      </c>
    </row>
    <row r="1225" customFormat="false" ht="15" hidden="false" customHeight="false" outlineLevel="0" collapsed="false">
      <c r="A1225" s="1" t="s">
        <v>1331</v>
      </c>
      <c r="B1225" s="1" t="s">
        <v>1066</v>
      </c>
      <c r="C1225" s="1" t="s">
        <v>92</v>
      </c>
      <c r="D1225" s="1" t="s">
        <v>110</v>
      </c>
      <c r="E1225" s="1" t="s">
        <v>97</v>
      </c>
      <c r="F1225" s="1" t="s">
        <v>90</v>
      </c>
      <c r="G1225" s="1" t="n">
        <v>13.2</v>
      </c>
      <c r="H1225" s="1" t="n">
        <v>2</v>
      </c>
      <c r="I1225" s="1" t="n">
        <v>2</v>
      </c>
      <c r="K1225" s="17" t="n">
        <v>966.91</v>
      </c>
      <c r="L1225" s="1" t="n">
        <v>5</v>
      </c>
      <c r="M1225" s="18" t="n">
        <f aca="false">IF(I1225&lt;=H1225,1,0)</f>
        <v>1</v>
      </c>
      <c r="N1225" s="1" t="n">
        <f aca="false">MAX(I1225-H1225,0)</f>
        <v>0</v>
      </c>
    </row>
    <row r="1226" customFormat="false" ht="15" hidden="false" customHeight="false" outlineLevel="0" collapsed="false">
      <c r="A1226" s="1" t="s">
        <v>1332</v>
      </c>
      <c r="B1226" s="1" t="s">
        <v>1066</v>
      </c>
      <c r="C1226" s="1" t="s">
        <v>92</v>
      </c>
      <c r="D1226" s="1" t="s">
        <v>88</v>
      </c>
      <c r="E1226" s="1" t="s">
        <v>97</v>
      </c>
      <c r="F1226" s="1" t="s">
        <v>116</v>
      </c>
      <c r="G1226" s="1" t="n">
        <v>0</v>
      </c>
      <c r="H1226" s="1" t="n">
        <v>3</v>
      </c>
      <c r="I1226" s="1" t="n">
        <v>3</v>
      </c>
      <c r="K1226" s="17" t="n">
        <v>898.45</v>
      </c>
      <c r="L1226" s="1" t="n">
        <v>5</v>
      </c>
      <c r="M1226" s="18" t="n">
        <f aca="false">IF(I1226&lt;=H1226,1,0)</f>
        <v>1</v>
      </c>
      <c r="N1226" s="1" t="n">
        <f aca="false">MAX(I1226-H1226,0)</f>
        <v>0</v>
      </c>
    </row>
    <row r="1227" customFormat="false" ht="15" hidden="false" customHeight="false" outlineLevel="0" collapsed="false">
      <c r="A1227" s="1" t="s">
        <v>1333</v>
      </c>
      <c r="B1227" s="1" t="s">
        <v>1066</v>
      </c>
      <c r="C1227" s="1" t="s">
        <v>95</v>
      </c>
      <c r="D1227" s="1" t="s">
        <v>88</v>
      </c>
      <c r="E1227" s="1" t="s">
        <v>97</v>
      </c>
      <c r="F1227" s="1" t="s">
        <v>90</v>
      </c>
      <c r="G1227" s="1" t="n">
        <v>10.3</v>
      </c>
      <c r="H1227" s="1" t="n">
        <v>3</v>
      </c>
      <c r="I1227" s="1" t="n">
        <v>4</v>
      </c>
      <c r="J1227" s="1" t="s">
        <v>459</v>
      </c>
      <c r="K1227" s="17" t="n">
        <v>216.26</v>
      </c>
      <c r="L1227" s="1" t="n">
        <v>2</v>
      </c>
      <c r="M1227" s="18" t="n">
        <f aca="false">IF(I1227&lt;=H1227,1,0)</f>
        <v>0</v>
      </c>
      <c r="N1227" s="1" t="n">
        <f aca="false">MAX(I1227-H1227,0)</f>
        <v>1</v>
      </c>
    </row>
    <row r="1228" customFormat="false" ht="15" hidden="false" customHeight="false" outlineLevel="0" collapsed="false">
      <c r="A1228" s="1" t="s">
        <v>1334</v>
      </c>
      <c r="B1228" s="1" t="s">
        <v>1066</v>
      </c>
      <c r="C1228" s="1" t="s">
        <v>92</v>
      </c>
      <c r="D1228" s="1" t="s">
        <v>88</v>
      </c>
      <c r="E1228" s="1" t="s">
        <v>89</v>
      </c>
      <c r="F1228" s="1" t="s">
        <v>90</v>
      </c>
      <c r="G1228" s="1" t="n">
        <v>12.4</v>
      </c>
      <c r="H1228" s="1" t="n">
        <v>3</v>
      </c>
      <c r="I1228" s="1" t="n">
        <v>3</v>
      </c>
      <c r="K1228" s="17" t="n">
        <v>481.72</v>
      </c>
      <c r="L1228" s="1" t="n">
        <v>5</v>
      </c>
      <c r="M1228" s="18" t="n">
        <f aca="false">IF(I1228&lt;=H1228,1,0)</f>
        <v>1</v>
      </c>
      <c r="N1228" s="1" t="n">
        <f aca="false">MAX(I1228-H1228,0)</f>
        <v>0</v>
      </c>
    </row>
    <row r="1229" customFormat="false" ht="15" hidden="false" customHeight="false" outlineLevel="0" collapsed="false">
      <c r="A1229" s="1" t="s">
        <v>1335</v>
      </c>
      <c r="B1229" s="1" t="s">
        <v>1066</v>
      </c>
      <c r="C1229" s="1" t="s">
        <v>92</v>
      </c>
      <c r="D1229" s="1" t="s">
        <v>88</v>
      </c>
      <c r="E1229" s="1" t="s">
        <v>97</v>
      </c>
      <c r="F1229" s="1" t="s">
        <v>90</v>
      </c>
      <c r="G1229" s="1" t="n">
        <v>14.2</v>
      </c>
      <c r="H1229" s="1" t="n">
        <v>3</v>
      </c>
      <c r="I1229" s="1" t="n">
        <v>3</v>
      </c>
      <c r="K1229" s="17" t="n">
        <v>260.48</v>
      </c>
      <c r="L1229" s="1" t="n">
        <v>4</v>
      </c>
      <c r="M1229" s="18" t="n">
        <f aca="false">IF(I1229&lt;=H1229,1,0)</f>
        <v>1</v>
      </c>
      <c r="N1229" s="1" t="n">
        <f aca="false">MAX(I1229-H1229,0)</f>
        <v>0</v>
      </c>
    </row>
    <row r="1230" customFormat="false" ht="15" hidden="false" customHeight="false" outlineLevel="0" collapsed="false">
      <c r="A1230" s="1" t="s">
        <v>1336</v>
      </c>
      <c r="B1230" s="1" t="s">
        <v>1066</v>
      </c>
      <c r="C1230" s="1" t="s">
        <v>105</v>
      </c>
      <c r="D1230" s="1" t="s">
        <v>88</v>
      </c>
      <c r="E1230" s="1" t="s">
        <v>97</v>
      </c>
      <c r="F1230" s="1" t="s">
        <v>90</v>
      </c>
      <c r="G1230" s="1" t="n">
        <v>5.5</v>
      </c>
      <c r="H1230" s="1" t="n">
        <v>3</v>
      </c>
      <c r="I1230" s="1" t="n">
        <v>3</v>
      </c>
      <c r="K1230" s="17" t="n">
        <v>272.74</v>
      </c>
      <c r="L1230" s="1" t="n">
        <v>4</v>
      </c>
      <c r="M1230" s="18" t="n">
        <f aca="false">IF(I1230&lt;=H1230,1,0)</f>
        <v>1</v>
      </c>
      <c r="N1230" s="1" t="n">
        <f aca="false">MAX(I1230-H1230,0)</f>
        <v>0</v>
      </c>
    </row>
    <row r="1231" customFormat="false" ht="15" hidden="false" customHeight="false" outlineLevel="0" collapsed="false">
      <c r="A1231" s="1" t="s">
        <v>1337</v>
      </c>
      <c r="B1231" s="1" t="s">
        <v>1066</v>
      </c>
      <c r="C1231" s="1" t="s">
        <v>105</v>
      </c>
      <c r="D1231" s="1" t="s">
        <v>96</v>
      </c>
      <c r="E1231" s="1" t="s">
        <v>89</v>
      </c>
      <c r="F1231" s="1" t="s">
        <v>90</v>
      </c>
      <c r="G1231" s="1" t="n">
        <v>14</v>
      </c>
      <c r="H1231" s="1" t="n">
        <v>5</v>
      </c>
      <c r="I1231" s="1" t="n">
        <v>5</v>
      </c>
      <c r="K1231" s="17" t="n">
        <v>324.71</v>
      </c>
      <c r="L1231" s="1" t="n">
        <v>4</v>
      </c>
      <c r="M1231" s="18" t="n">
        <f aca="false">IF(I1231&lt;=H1231,1,0)</f>
        <v>1</v>
      </c>
      <c r="N1231" s="1" t="n">
        <f aca="false">MAX(I1231-H1231,0)</f>
        <v>0</v>
      </c>
    </row>
    <row r="1232" customFormat="false" ht="15" hidden="false" customHeight="false" outlineLevel="0" collapsed="false">
      <c r="A1232" s="1" t="s">
        <v>1338</v>
      </c>
      <c r="B1232" s="1" t="s">
        <v>1066</v>
      </c>
      <c r="C1232" s="1" t="s">
        <v>105</v>
      </c>
      <c r="D1232" s="1" t="s">
        <v>93</v>
      </c>
      <c r="E1232" s="1" t="s">
        <v>89</v>
      </c>
      <c r="F1232" s="1" t="s">
        <v>116</v>
      </c>
      <c r="G1232" s="1" t="n">
        <v>0</v>
      </c>
      <c r="H1232" s="1" t="n">
        <v>1</v>
      </c>
      <c r="I1232" s="1" t="n">
        <v>1</v>
      </c>
      <c r="K1232" s="17" t="n">
        <v>339.49</v>
      </c>
      <c r="L1232" s="1" t="n">
        <v>4</v>
      </c>
      <c r="M1232" s="18" t="n">
        <f aca="false">IF(I1232&lt;=H1232,1,0)</f>
        <v>1</v>
      </c>
      <c r="N1232" s="1" t="n">
        <f aca="false">MAX(I1232-H1232,0)</f>
        <v>0</v>
      </c>
    </row>
    <row r="1233" customFormat="false" ht="15" hidden="false" customHeight="false" outlineLevel="0" collapsed="false">
      <c r="A1233" s="1" t="s">
        <v>1339</v>
      </c>
      <c r="B1233" s="1" t="s">
        <v>1066</v>
      </c>
      <c r="C1233" s="1" t="s">
        <v>92</v>
      </c>
      <c r="D1233" s="1" t="s">
        <v>110</v>
      </c>
      <c r="E1233" s="1" t="s">
        <v>89</v>
      </c>
      <c r="F1233" s="1" t="s">
        <v>90</v>
      </c>
      <c r="G1233" s="1" t="n">
        <v>22.2</v>
      </c>
      <c r="H1233" s="1" t="n">
        <v>2</v>
      </c>
      <c r="I1233" s="1" t="n">
        <v>2</v>
      </c>
      <c r="K1233" s="17" t="n">
        <v>638</v>
      </c>
      <c r="L1233" s="1" t="n">
        <v>4</v>
      </c>
      <c r="M1233" s="18" t="n">
        <f aca="false">IF(I1233&lt;=H1233,1,0)</f>
        <v>1</v>
      </c>
      <c r="N1233" s="1" t="n">
        <f aca="false">MAX(I1233-H1233,0)</f>
        <v>0</v>
      </c>
    </row>
    <row r="1234" customFormat="false" ht="15" hidden="false" customHeight="false" outlineLevel="0" collapsed="false">
      <c r="A1234" s="1" t="s">
        <v>1340</v>
      </c>
      <c r="B1234" s="1" t="s">
        <v>1066</v>
      </c>
      <c r="C1234" s="1" t="s">
        <v>95</v>
      </c>
      <c r="D1234" s="1" t="s">
        <v>96</v>
      </c>
      <c r="E1234" s="1" t="s">
        <v>101</v>
      </c>
      <c r="F1234" s="1" t="s">
        <v>90</v>
      </c>
      <c r="G1234" s="1" t="n">
        <v>11.6</v>
      </c>
      <c r="H1234" s="1" t="n">
        <v>5</v>
      </c>
      <c r="I1234" s="1" t="n">
        <v>5</v>
      </c>
      <c r="K1234" s="17" t="n">
        <v>228.87</v>
      </c>
      <c r="L1234" s="1" t="n">
        <v>4</v>
      </c>
      <c r="M1234" s="18" t="n">
        <f aca="false">IF(I1234&lt;=H1234,1,0)</f>
        <v>1</v>
      </c>
      <c r="N1234" s="1" t="n">
        <f aca="false">MAX(I1234-H1234,0)</f>
        <v>0</v>
      </c>
    </row>
    <row r="1235" customFormat="false" ht="15" hidden="false" customHeight="false" outlineLevel="0" collapsed="false">
      <c r="A1235" s="1" t="s">
        <v>1341</v>
      </c>
      <c r="B1235" s="1" t="s">
        <v>1066</v>
      </c>
      <c r="C1235" s="1" t="s">
        <v>92</v>
      </c>
      <c r="D1235" s="1" t="s">
        <v>88</v>
      </c>
      <c r="E1235" s="1" t="s">
        <v>97</v>
      </c>
      <c r="F1235" s="1" t="s">
        <v>116</v>
      </c>
      <c r="G1235" s="1" t="n">
        <v>0</v>
      </c>
      <c r="H1235" s="1" t="n">
        <v>2</v>
      </c>
      <c r="I1235" s="1" t="n">
        <v>2</v>
      </c>
      <c r="K1235" s="17" t="n">
        <v>166.76</v>
      </c>
      <c r="L1235" s="1" t="n">
        <v>5</v>
      </c>
      <c r="M1235" s="18" t="n">
        <f aca="false">IF(I1235&lt;=H1235,1,0)</f>
        <v>1</v>
      </c>
      <c r="N1235" s="1" t="n">
        <f aca="false">MAX(I1235-H1235,0)</f>
        <v>0</v>
      </c>
    </row>
    <row r="1236" customFormat="false" ht="15" hidden="false" customHeight="false" outlineLevel="0" collapsed="false">
      <c r="A1236" s="1" t="s">
        <v>1342</v>
      </c>
      <c r="B1236" s="1" t="s">
        <v>1066</v>
      </c>
      <c r="C1236" s="1" t="s">
        <v>92</v>
      </c>
      <c r="D1236" s="1" t="s">
        <v>88</v>
      </c>
      <c r="E1236" s="1" t="s">
        <v>101</v>
      </c>
      <c r="F1236" s="1" t="s">
        <v>90</v>
      </c>
      <c r="G1236" s="1" t="n">
        <v>13.3</v>
      </c>
      <c r="H1236" s="1" t="n">
        <v>3</v>
      </c>
      <c r="I1236" s="1" t="n">
        <v>2</v>
      </c>
      <c r="K1236" s="17" t="n">
        <v>261.26</v>
      </c>
      <c r="L1236" s="1" t="n">
        <v>4</v>
      </c>
      <c r="M1236" s="18" t="n">
        <f aca="false">IF(I1236&lt;=H1236,1,0)</f>
        <v>1</v>
      </c>
      <c r="N1236" s="1" t="n">
        <f aca="false">MAX(I1236-H1236,0)</f>
        <v>0</v>
      </c>
    </row>
    <row r="1237" customFormat="false" ht="15" hidden="false" customHeight="false" outlineLevel="0" collapsed="false">
      <c r="A1237" s="1" t="s">
        <v>1343</v>
      </c>
      <c r="B1237" s="1" t="s">
        <v>1066</v>
      </c>
      <c r="C1237" s="1" t="s">
        <v>92</v>
      </c>
      <c r="D1237" s="1" t="s">
        <v>93</v>
      </c>
      <c r="E1237" s="1" t="s">
        <v>89</v>
      </c>
      <c r="F1237" s="1" t="s">
        <v>90</v>
      </c>
      <c r="G1237" s="1" t="n">
        <v>24.9</v>
      </c>
      <c r="H1237" s="1" t="n">
        <v>2</v>
      </c>
      <c r="I1237" s="1" t="n">
        <v>2</v>
      </c>
      <c r="K1237" s="17" t="n">
        <v>300.09</v>
      </c>
      <c r="L1237" s="1" t="n">
        <v>4</v>
      </c>
      <c r="M1237" s="18" t="n">
        <f aca="false">IF(I1237&lt;=H1237,1,0)</f>
        <v>1</v>
      </c>
      <c r="N1237" s="1" t="n">
        <f aca="false">MAX(I1237-H1237,0)</f>
        <v>0</v>
      </c>
    </row>
    <row r="1238" customFormat="false" ht="15" hidden="false" customHeight="false" outlineLevel="0" collapsed="false">
      <c r="A1238" s="1" t="s">
        <v>1344</v>
      </c>
      <c r="B1238" s="1" t="s">
        <v>1066</v>
      </c>
      <c r="C1238" s="1" t="s">
        <v>105</v>
      </c>
      <c r="D1238" s="1" t="s">
        <v>88</v>
      </c>
      <c r="E1238" s="1" t="s">
        <v>89</v>
      </c>
      <c r="F1238" s="1" t="s">
        <v>90</v>
      </c>
      <c r="G1238" s="1" t="n">
        <v>8.3</v>
      </c>
      <c r="H1238" s="1" t="n">
        <v>3</v>
      </c>
      <c r="I1238" s="1" t="n">
        <v>2</v>
      </c>
      <c r="K1238" s="17" t="n">
        <v>316.33</v>
      </c>
      <c r="L1238" s="1" t="n">
        <v>4</v>
      </c>
      <c r="M1238" s="18" t="n">
        <f aca="false">IF(I1238&lt;=H1238,1,0)</f>
        <v>1</v>
      </c>
      <c r="N1238" s="1" t="n">
        <f aca="false">MAX(I1238-H1238,0)</f>
        <v>0</v>
      </c>
    </row>
    <row r="1239" customFormat="false" ht="15" hidden="false" customHeight="false" outlineLevel="0" collapsed="false">
      <c r="A1239" s="1" t="s">
        <v>1345</v>
      </c>
      <c r="B1239" s="1" t="s">
        <v>1066</v>
      </c>
      <c r="C1239" s="1" t="s">
        <v>105</v>
      </c>
      <c r="D1239" s="1" t="s">
        <v>96</v>
      </c>
      <c r="E1239" s="1" t="s">
        <v>89</v>
      </c>
      <c r="F1239" s="1" t="s">
        <v>116</v>
      </c>
      <c r="G1239" s="1" t="n">
        <v>0</v>
      </c>
      <c r="H1239" s="1" t="n">
        <v>5</v>
      </c>
      <c r="I1239" s="1" t="n">
        <v>5</v>
      </c>
      <c r="K1239" s="17" t="n">
        <v>314.55</v>
      </c>
      <c r="L1239" s="1" t="n">
        <v>4</v>
      </c>
      <c r="M1239" s="18" t="n">
        <f aca="false">IF(I1239&lt;=H1239,1,0)</f>
        <v>1</v>
      </c>
      <c r="N1239" s="1" t="n">
        <f aca="false">MAX(I1239-H1239,0)</f>
        <v>0</v>
      </c>
    </row>
    <row r="1240" customFormat="false" ht="15" hidden="false" customHeight="false" outlineLevel="0" collapsed="false">
      <c r="A1240" s="1" t="s">
        <v>1346</v>
      </c>
      <c r="B1240" s="1" t="s">
        <v>1066</v>
      </c>
      <c r="C1240" s="1" t="s">
        <v>92</v>
      </c>
      <c r="D1240" s="1" t="s">
        <v>110</v>
      </c>
      <c r="E1240" s="1" t="s">
        <v>89</v>
      </c>
      <c r="F1240" s="1" t="s">
        <v>90</v>
      </c>
      <c r="G1240" s="1" t="n">
        <v>14.1</v>
      </c>
      <c r="H1240" s="1" t="n">
        <v>2</v>
      </c>
      <c r="I1240" s="1" t="n">
        <v>5</v>
      </c>
      <c r="J1240" s="1" t="s">
        <v>459</v>
      </c>
      <c r="K1240" s="17" t="n">
        <v>656.17</v>
      </c>
      <c r="L1240" s="1" t="n">
        <v>3</v>
      </c>
      <c r="M1240" s="18" t="n">
        <f aca="false">IF(I1240&lt;=H1240,1,0)</f>
        <v>0</v>
      </c>
      <c r="N1240" s="1" t="n">
        <f aca="false">MAX(I1240-H1240,0)</f>
        <v>3</v>
      </c>
    </row>
    <row r="1241" customFormat="false" ht="15" hidden="false" customHeight="false" outlineLevel="0" collapsed="false">
      <c r="A1241" s="1" t="s">
        <v>1347</v>
      </c>
      <c r="B1241" s="1" t="s">
        <v>1066</v>
      </c>
      <c r="C1241" s="1" t="s">
        <v>92</v>
      </c>
      <c r="D1241" s="1" t="s">
        <v>93</v>
      </c>
      <c r="E1241" s="1" t="s">
        <v>97</v>
      </c>
      <c r="F1241" s="1" t="s">
        <v>90</v>
      </c>
      <c r="G1241" s="1" t="n">
        <v>4.7</v>
      </c>
      <c r="H1241" s="1" t="n">
        <v>2</v>
      </c>
      <c r="I1241" s="1" t="n">
        <v>1</v>
      </c>
      <c r="K1241" s="17" t="n">
        <v>196.17</v>
      </c>
      <c r="L1241" s="1" t="n">
        <v>3</v>
      </c>
      <c r="M1241" s="18" t="n">
        <f aca="false">IF(I1241&lt;=H1241,1,0)</f>
        <v>1</v>
      </c>
      <c r="N1241" s="1" t="n">
        <f aca="false">MAX(I1241-H1241,0)</f>
        <v>0</v>
      </c>
    </row>
    <row r="1242" customFormat="false" ht="15" hidden="false" customHeight="false" outlineLevel="0" collapsed="false">
      <c r="A1242" s="1" t="s">
        <v>1348</v>
      </c>
      <c r="B1242" s="1" t="s">
        <v>1066</v>
      </c>
      <c r="C1242" s="1" t="s">
        <v>92</v>
      </c>
      <c r="D1242" s="1" t="s">
        <v>88</v>
      </c>
      <c r="E1242" s="1" t="s">
        <v>101</v>
      </c>
      <c r="F1242" s="1" t="s">
        <v>90</v>
      </c>
      <c r="G1242" s="1" t="n">
        <v>10</v>
      </c>
      <c r="H1242" s="1" t="n">
        <v>3</v>
      </c>
      <c r="I1242" s="1" t="n">
        <v>3</v>
      </c>
      <c r="K1242" s="17" t="n">
        <v>297.79</v>
      </c>
      <c r="L1242" s="1" t="n">
        <v>3</v>
      </c>
      <c r="M1242" s="18" t="n">
        <f aca="false">IF(I1242&lt;=H1242,1,0)</f>
        <v>1</v>
      </c>
      <c r="N1242" s="1" t="n">
        <f aca="false">MAX(I1242-H1242,0)</f>
        <v>0</v>
      </c>
    </row>
    <row r="1243" customFormat="false" ht="15" hidden="false" customHeight="false" outlineLevel="0" collapsed="false">
      <c r="A1243" s="1" t="s">
        <v>1349</v>
      </c>
      <c r="B1243" s="1" t="s">
        <v>1066</v>
      </c>
      <c r="C1243" s="1" t="s">
        <v>100</v>
      </c>
      <c r="D1243" s="1" t="s">
        <v>88</v>
      </c>
      <c r="E1243" s="1" t="s">
        <v>101</v>
      </c>
      <c r="F1243" s="1" t="s">
        <v>90</v>
      </c>
      <c r="G1243" s="1" t="n">
        <v>6.4</v>
      </c>
      <c r="H1243" s="1" t="n">
        <v>3</v>
      </c>
      <c r="I1243" s="1" t="n">
        <v>3</v>
      </c>
      <c r="K1243" s="17" t="n">
        <v>565.53</v>
      </c>
      <c r="L1243" s="1" t="n">
        <v>4</v>
      </c>
      <c r="M1243" s="18" t="n">
        <f aca="false">IF(I1243&lt;=H1243,1,0)</f>
        <v>1</v>
      </c>
      <c r="N1243" s="1" t="n">
        <f aca="false">MAX(I1243-H1243,0)</f>
        <v>0</v>
      </c>
    </row>
    <row r="1244" customFormat="false" ht="15" hidden="false" customHeight="false" outlineLevel="0" collapsed="false">
      <c r="A1244" s="1" t="s">
        <v>1350</v>
      </c>
      <c r="B1244" s="1" t="s">
        <v>1066</v>
      </c>
      <c r="C1244" s="1" t="s">
        <v>87</v>
      </c>
      <c r="D1244" s="1" t="s">
        <v>88</v>
      </c>
      <c r="E1244" s="1" t="s">
        <v>97</v>
      </c>
      <c r="F1244" s="1" t="s">
        <v>90</v>
      </c>
      <c r="G1244" s="1" t="n">
        <v>7</v>
      </c>
      <c r="H1244" s="1" t="n">
        <v>3</v>
      </c>
      <c r="I1244" s="1" t="n">
        <v>2</v>
      </c>
      <c r="K1244" s="17" t="n">
        <v>373.29</v>
      </c>
      <c r="L1244" s="1" t="n">
        <v>5</v>
      </c>
      <c r="M1244" s="18" t="n">
        <f aca="false">IF(I1244&lt;=H1244,1,0)</f>
        <v>1</v>
      </c>
      <c r="N1244" s="1" t="n">
        <f aca="false">MAX(I1244-H1244,0)</f>
        <v>0</v>
      </c>
    </row>
    <row r="1245" customFormat="false" ht="15" hidden="false" customHeight="false" outlineLevel="0" collapsed="false">
      <c r="A1245" s="1" t="s">
        <v>1351</v>
      </c>
      <c r="B1245" s="1" t="s">
        <v>1066</v>
      </c>
      <c r="C1245" s="1" t="s">
        <v>92</v>
      </c>
      <c r="D1245" s="1" t="s">
        <v>96</v>
      </c>
      <c r="E1245" s="1" t="s">
        <v>101</v>
      </c>
      <c r="F1245" s="1" t="s">
        <v>90</v>
      </c>
      <c r="G1245" s="1" t="n">
        <v>4.8</v>
      </c>
      <c r="H1245" s="1" t="n">
        <v>5</v>
      </c>
      <c r="I1245" s="1" t="n">
        <v>5</v>
      </c>
      <c r="K1245" s="17" t="n">
        <v>811.16</v>
      </c>
      <c r="L1245" s="1" t="n">
        <v>5</v>
      </c>
      <c r="M1245" s="18" t="n">
        <f aca="false">IF(I1245&lt;=H1245,1,0)</f>
        <v>1</v>
      </c>
      <c r="N1245" s="1" t="n">
        <f aca="false">MAX(I1245-H1245,0)</f>
        <v>0</v>
      </c>
    </row>
    <row r="1246" customFormat="false" ht="15" hidden="false" customHeight="false" outlineLevel="0" collapsed="false">
      <c r="A1246" s="1" t="s">
        <v>1352</v>
      </c>
      <c r="B1246" s="1" t="s">
        <v>1066</v>
      </c>
      <c r="C1246" s="1" t="s">
        <v>105</v>
      </c>
      <c r="D1246" s="1" t="s">
        <v>93</v>
      </c>
      <c r="E1246" s="1" t="s">
        <v>89</v>
      </c>
      <c r="F1246" s="1" t="s">
        <v>90</v>
      </c>
      <c r="G1246" s="1" t="n">
        <v>25.2</v>
      </c>
      <c r="H1246" s="1" t="n">
        <v>2</v>
      </c>
      <c r="I1246" s="1" t="n">
        <v>2</v>
      </c>
      <c r="K1246" s="17" t="n">
        <v>554.22</v>
      </c>
      <c r="L1246" s="1" t="n">
        <v>4</v>
      </c>
      <c r="M1246" s="18" t="n">
        <f aca="false">IF(I1246&lt;=H1246,1,0)</f>
        <v>1</v>
      </c>
      <c r="N1246" s="1" t="n">
        <f aca="false">MAX(I1246-H1246,0)</f>
        <v>0</v>
      </c>
    </row>
    <row r="1247" customFormat="false" ht="15" hidden="false" customHeight="false" outlineLevel="0" collapsed="false">
      <c r="A1247" s="1" t="s">
        <v>1353</v>
      </c>
      <c r="B1247" s="1" t="s">
        <v>1066</v>
      </c>
      <c r="C1247" s="1" t="s">
        <v>92</v>
      </c>
      <c r="D1247" s="1" t="s">
        <v>88</v>
      </c>
      <c r="E1247" s="1" t="s">
        <v>97</v>
      </c>
      <c r="F1247" s="1" t="s">
        <v>90</v>
      </c>
      <c r="G1247" s="1" t="n">
        <v>7.5</v>
      </c>
      <c r="H1247" s="1" t="n">
        <v>3</v>
      </c>
      <c r="I1247" s="1" t="n">
        <v>3</v>
      </c>
      <c r="K1247" s="17" t="n">
        <v>833.37</v>
      </c>
      <c r="L1247" s="1" t="n">
        <v>5</v>
      </c>
      <c r="M1247" s="18" t="n">
        <f aca="false">IF(I1247&lt;=H1247,1,0)</f>
        <v>1</v>
      </c>
      <c r="N1247" s="1" t="n">
        <f aca="false">MAX(I1247-H1247,0)</f>
        <v>0</v>
      </c>
    </row>
    <row r="1248" customFormat="false" ht="15" hidden="false" customHeight="false" outlineLevel="0" collapsed="false">
      <c r="A1248" s="1" t="s">
        <v>1354</v>
      </c>
      <c r="B1248" s="1" t="s">
        <v>1066</v>
      </c>
      <c r="C1248" s="1" t="s">
        <v>105</v>
      </c>
      <c r="D1248" s="1" t="s">
        <v>88</v>
      </c>
      <c r="E1248" s="1" t="s">
        <v>97</v>
      </c>
      <c r="F1248" s="1" t="s">
        <v>116</v>
      </c>
      <c r="G1248" s="1" t="n">
        <v>0</v>
      </c>
      <c r="H1248" s="1" t="n">
        <v>3</v>
      </c>
      <c r="I1248" s="1" t="n">
        <v>3</v>
      </c>
      <c r="K1248" s="17" t="n">
        <v>214.15</v>
      </c>
      <c r="L1248" s="1" t="n">
        <v>5</v>
      </c>
      <c r="M1248" s="18" t="n">
        <f aca="false">IF(I1248&lt;=H1248,1,0)</f>
        <v>1</v>
      </c>
      <c r="N1248" s="1" t="n">
        <f aca="false">MAX(I1248-H1248,0)</f>
        <v>0</v>
      </c>
    </row>
    <row r="1249" customFormat="false" ht="15" hidden="false" customHeight="false" outlineLevel="0" collapsed="false">
      <c r="A1249" s="1" t="s">
        <v>1355</v>
      </c>
      <c r="B1249" s="1" t="s">
        <v>1066</v>
      </c>
      <c r="C1249" s="1" t="s">
        <v>92</v>
      </c>
      <c r="D1249" s="1" t="s">
        <v>88</v>
      </c>
      <c r="E1249" s="1" t="s">
        <v>97</v>
      </c>
      <c r="F1249" s="1" t="s">
        <v>116</v>
      </c>
      <c r="G1249" s="1" t="n">
        <v>0</v>
      </c>
      <c r="H1249" s="1" t="n">
        <v>2</v>
      </c>
      <c r="I1249" s="1" t="n">
        <v>1</v>
      </c>
      <c r="K1249" s="17" t="n">
        <v>152.26</v>
      </c>
      <c r="L1249" s="1" t="n">
        <v>4</v>
      </c>
      <c r="M1249" s="18" t="n">
        <f aca="false">IF(I1249&lt;=H1249,1,0)</f>
        <v>1</v>
      </c>
      <c r="N1249" s="1" t="n">
        <f aca="false">MAX(I1249-H1249,0)</f>
        <v>0</v>
      </c>
    </row>
    <row r="1250" customFormat="false" ht="15" hidden="false" customHeight="false" outlineLevel="0" collapsed="false">
      <c r="A1250" s="1" t="s">
        <v>1356</v>
      </c>
      <c r="B1250" s="1" t="s">
        <v>1066</v>
      </c>
      <c r="C1250" s="1" t="s">
        <v>87</v>
      </c>
      <c r="D1250" s="1" t="s">
        <v>88</v>
      </c>
      <c r="E1250" s="1" t="s">
        <v>89</v>
      </c>
      <c r="F1250" s="1" t="s">
        <v>90</v>
      </c>
      <c r="G1250" s="1" t="n">
        <v>20.1</v>
      </c>
      <c r="H1250" s="1" t="n">
        <v>3</v>
      </c>
      <c r="I1250" s="1" t="n">
        <v>3</v>
      </c>
      <c r="K1250" s="17" t="n">
        <v>271.36</v>
      </c>
      <c r="L1250" s="1" t="n">
        <v>4</v>
      </c>
      <c r="M1250" s="18" t="n">
        <f aca="false">IF(I1250&lt;=H1250,1,0)</f>
        <v>1</v>
      </c>
      <c r="N1250" s="1" t="n">
        <f aca="false">MAX(I1250-H1250,0)</f>
        <v>0</v>
      </c>
    </row>
    <row r="1251" customFormat="false" ht="15" hidden="false" customHeight="false" outlineLevel="0" collapsed="false">
      <c r="A1251" s="1" t="s">
        <v>1357</v>
      </c>
      <c r="B1251" s="1" t="s">
        <v>1066</v>
      </c>
      <c r="C1251" s="1" t="s">
        <v>87</v>
      </c>
      <c r="D1251" s="1" t="s">
        <v>88</v>
      </c>
      <c r="E1251" s="1" t="s">
        <v>89</v>
      </c>
      <c r="F1251" s="1" t="s">
        <v>90</v>
      </c>
      <c r="G1251" s="1" t="n">
        <v>10.6</v>
      </c>
      <c r="H1251" s="1" t="n">
        <v>3</v>
      </c>
      <c r="I1251" s="1" t="n">
        <v>3</v>
      </c>
      <c r="K1251" s="17" t="n">
        <v>384.82</v>
      </c>
      <c r="L1251" s="1" t="n">
        <v>5</v>
      </c>
      <c r="M1251" s="18" t="n">
        <f aca="false">IF(I1251&lt;=H1251,1,0)</f>
        <v>1</v>
      </c>
      <c r="N1251" s="1" t="n">
        <f aca="false">MAX(I1251-H1251,0)</f>
        <v>0</v>
      </c>
    </row>
    <row r="1252" customFormat="false" ht="15" hidden="false" customHeight="false" outlineLevel="0" collapsed="false">
      <c r="A1252" s="1" t="s">
        <v>1358</v>
      </c>
      <c r="B1252" s="1" t="s">
        <v>1066</v>
      </c>
      <c r="C1252" s="1" t="s">
        <v>92</v>
      </c>
      <c r="D1252" s="1" t="s">
        <v>96</v>
      </c>
      <c r="E1252" s="1" t="s">
        <v>89</v>
      </c>
      <c r="F1252" s="1" t="s">
        <v>90</v>
      </c>
      <c r="G1252" s="1" t="n">
        <v>9.3</v>
      </c>
      <c r="H1252" s="1" t="n">
        <v>5</v>
      </c>
      <c r="I1252" s="1" t="n">
        <v>5</v>
      </c>
      <c r="K1252" s="17" t="n">
        <v>545.04</v>
      </c>
      <c r="L1252" s="1" t="n">
        <v>4</v>
      </c>
      <c r="M1252" s="18" t="n">
        <f aca="false">IF(I1252&lt;=H1252,1,0)</f>
        <v>1</v>
      </c>
      <c r="N1252" s="1" t="n">
        <f aca="false">MAX(I1252-H1252,0)</f>
        <v>0</v>
      </c>
    </row>
    <row r="1253" customFormat="false" ht="15" hidden="false" customHeight="false" outlineLevel="0" collapsed="false">
      <c r="A1253" s="1" t="s">
        <v>1359</v>
      </c>
      <c r="B1253" s="1" t="s">
        <v>1066</v>
      </c>
      <c r="C1253" s="1" t="s">
        <v>100</v>
      </c>
      <c r="D1253" s="1" t="s">
        <v>110</v>
      </c>
      <c r="E1253" s="1" t="s">
        <v>97</v>
      </c>
      <c r="F1253" s="1" t="s">
        <v>90</v>
      </c>
      <c r="G1253" s="1" t="n">
        <v>11.3</v>
      </c>
      <c r="H1253" s="1" t="n">
        <v>2</v>
      </c>
      <c r="I1253" s="1" t="n">
        <v>1</v>
      </c>
      <c r="K1253" s="17" t="n">
        <v>763.27</v>
      </c>
      <c r="L1253" s="1" t="n">
        <v>5</v>
      </c>
      <c r="M1253" s="18" t="n">
        <f aca="false">IF(I1253&lt;=H1253,1,0)</f>
        <v>1</v>
      </c>
      <c r="N1253" s="1" t="n">
        <f aca="false">MAX(I1253-H1253,0)</f>
        <v>0</v>
      </c>
    </row>
    <row r="1254" customFormat="false" ht="15" hidden="false" customHeight="false" outlineLevel="0" collapsed="false">
      <c r="A1254" s="1" t="s">
        <v>1360</v>
      </c>
      <c r="B1254" s="1" t="s">
        <v>1066</v>
      </c>
      <c r="C1254" s="1" t="s">
        <v>95</v>
      </c>
      <c r="D1254" s="1" t="s">
        <v>93</v>
      </c>
      <c r="E1254" s="1" t="s">
        <v>97</v>
      </c>
      <c r="F1254" s="1" t="s">
        <v>90</v>
      </c>
      <c r="G1254" s="1" t="n">
        <v>3.2</v>
      </c>
      <c r="H1254" s="1" t="n">
        <v>2</v>
      </c>
      <c r="I1254" s="1" t="n">
        <v>1</v>
      </c>
      <c r="K1254" s="17" t="n">
        <v>538.21</v>
      </c>
      <c r="L1254" s="1" t="n">
        <v>5</v>
      </c>
      <c r="M1254" s="18" t="n">
        <f aca="false">IF(I1254&lt;=H1254,1,0)</f>
        <v>1</v>
      </c>
      <c r="N1254" s="1" t="n">
        <f aca="false">MAX(I1254-H1254,0)</f>
        <v>0</v>
      </c>
    </row>
    <row r="1255" customFormat="false" ht="15" hidden="false" customHeight="false" outlineLevel="0" collapsed="false">
      <c r="A1255" s="1" t="s">
        <v>1361</v>
      </c>
      <c r="B1255" s="1" t="s">
        <v>1066</v>
      </c>
      <c r="C1255" s="1" t="s">
        <v>92</v>
      </c>
      <c r="D1255" s="1" t="s">
        <v>93</v>
      </c>
      <c r="E1255" s="1" t="s">
        <v>103</v>
      </c>
      <c r="F1255" s="1" t="s">
        <v>90</v>
      </c>
      <c r="G1255" s="1" t="n">
        <v>14.6</v>
      </c>
      <c r="H1255" s="1" t="n">
        <v>2</v>
      </c>
      <c r="I1255" s="1" t="n">
        <v>2</v>
      </c>
      <c r="K1255" s="17" t="n">
        <v>307.2</v>
      </c>
      <c r="L1255" s="1" t="n">
        <v>4</v>
      </c>
      <c r="M1255" s="18" t="n">
        <f aca="false">IF(I1255&lt;=H1255,1,0)</f>
        <v>1</v>
      </c>
      <c r="N1255" s="1" t="n">
        <f aca="false">MAX(I1255-H1255,0)</f>
        <v>0</v>
      </c>
    </row>
    <row r="1256" customFormat="false" ht="15" hidden="false" customHeight="false" outlineLevel="0" collapsed="false">
      <c r="A1256" s="1" t="s">
        <v>1362</v>
      </c>
      <c r="B1256" s="1" t="s">
        <v>1066</v>
      </c>
      <c r="C1256" s="1" t="s">
        <v>145</v>
      </c>
      <c r="D1256" s="1" t="s">
        <v>93</v>
      </c>
      <c r="E1256" s="1" t="s">
        <v>103</v>
      </c>
      <c r="F1256" s="1" t="s">
        <v>90</v>
      </c>
      <c r="G1256" s="1" t="n">
        <v>5</v>
      </c>
      <c r="H1256" s="1" t="n">
        <v>2</v>
      </c>
      <c r="I1256" s="1" t="n">
        <v>2</v>
      </c>
      <c r="K1256" s="17" t="n">
        <v>409.3</v>
      </c>
      <c r="L1256" s="1" t="n">
        <v>5</v>
      </c>
      <c r="M1256" s="18" t="n">
        <f aca="false">IF(I1256&lt;=H1256,1,0)</f>
        <v>1</v>
      </c>
      <c r="N1256" s="1" t="n">
        <f aca="false">MAX(I1256-H1256,0)</f>
        <v>0</v>
      </c>
    </row>
    <row r="1257" customFormat="false" ht="15" hidden="false" customHeight="false" outlineLevel="0" collapsed="false">
      <c r="A1257" s="1" t="s">
        <v>1363</v>
      </c>
      <c r="B1257" s="1" t="s">
        <v>1066</v>
      </c>
      <c r="C1257" s="1" t="s">
        <v>95</v>
      </c>
      <c r="D1257" s="1" t="s">
        <v>93</v>
      </c>
      <c r="E1257" s="1" t="s">
        <v>97</v>
      </c>
      <c r="F1257" s="1" t="s">
        <v>90</v>
      </c>
      <c r="G1257" s="1" t="n">
        <v>10.9</v>
      </c>
      <c r="H1257" s="1" t="n">
        <v>2</v>
      </c>
      <c r="I1257" s="1" t="n">
        <v>2</v>
      </c>
      <c r="K1257" s="17" t="n">
        <v>356.84</v>
      </c>
      <c r="L1257" s="1" t="n">
        <v>5</v>
      </c>
      <c r="M1257" s="18" t="n">
        <f aca="false">IF(I1257&lt;=H1257,1,0)</f>
        <v>1</v>
      </c>
      <c r="N1257" s="1" t="n">
        <f aca="false">MAX(I1257-H1257,0)</f>
        <v>0</v>
      </c>
    </row>
    <row r="1258" customFormat="false" ht="15" hidden="false" customHeight="false" outlineLevel="0" collapsed="false">
      <c r="A1258" s="1" t="s">
        <v>1364</v>
      </c>
      <c r="B1258" s="1" t="s">
        <v>1066</v>
      </c>
      <c r="C1258" s="1" t="s">
        <v>105</v>
      </c>
      <c r="D1258" s="1" t="s">
        <v>93</v>
      </c>
      <c r="E1258" s="1" t="s">
        <v>97</v>
      </c>
      <c r="F1258" s="1" t="s">
        <v>116</v>
      </c>
      <c r="G1258" s="1" t="n">
        <v>0</v>
      </c>
      <c r="H1258" s="1" t="n">
        <v>2</v>
      </c>
      <c r="I1258" s="1" t="n">
        <v>2</v>
      </c>
      <c r="K1258" s="17" t="n">
        <v>393.21</v>
      </c>
      <c r="L1258" s="1" t="n">
        <v>5</v>
      </c>
      <c r="M1258" s="18" t="n">
        <f aca="false">IF(I1258&lt;=H1258,1,0)</f>
        <v>1</v>
      </c>
      <c r="N1258" s="1" t="n">
        <f aca="false">MAX(I1258-H1258,0)</f>
        <v>0</v>
      </c>
    </row>
    <row r="1259" customFormat="false" ht="15" hidden="false" customHeight="false" outlineLevel="0" collapsed="false">
      <c r="A1259" s="1" t="s">
        <v>1365</v>
      </c>
      <c r="B1259" s="1" t="s">
        <v>1066</v>
      </c>
      <c r="C1259" s="1" t="s">
        <v>92</v>
      </c>
      <c r="D1259" s="1" t="s">
        <v>88</v>
      </c>
      <c r="E1259" s="1" t="s">
        <v>89</v>
      </c>
      <c r="F1259" s="1" t="s">
        <v>90</v>
      </c>
      <c r="G1259" s="1" t="n">
        <v>7</v>
      </c>
      <c r="H1259" s="1" t="n">
        <v>3</v>
      </c>
      <c r="I1259" s="1" t="n">
        <v>3</v>
      </c>
      <c r="K1259" s="17" t="n">
        <v>247.63</v>
      </c>
      <c r="L1259" s="1" t="n">
        <v>5</v>
      </c>
      <c r="M1259" s="18" t="n">
        <f aca="false">IF(I1259&lt;=H1259,1,0)</f>
        <v>1</v>
      </c>
      <c r="N1259" s="1" t="n">
        <f aca="false">MAX(I1259-H1259,0)</f>
        <v>0</v>
      </c>
    </row>
    <row r="1260" customFormat="false" ht="15" hidden="false" customHeight="false" outlineLevel="0" collapsed="false">
      <c r="A1260" s="1" t="s">
        <v>1366</v>
      </c>
      <c r="B1260" s="1" t="s">
        <v>1066</v>
      </c>
      <c r="C1260" s="1" t="s">
        <v>100</v>
      </c>
      <c r="D1260" s="1" t="s">
        <v>88</v>
      </c>
      <c r="E1260" s="1" t="s">
        <v>103</v>
      </c>
      <c r="F1260" s="1" t="s">
        <v>90</v>
      </c>
      <c r="G1260" s="1" t="n">
        <v>18.6</v>
      </c>
      <c r="H1260" s="1" t="n">
        <v>3</v>
      </c>
      <c r="I1260" s="1" t="n">
        <v>3</v>
      </c>
      <c r="K1260" s="17" t="n">
        <v>816.83</v>
      </c>
      <c r="L1260" s="1" t="n">
        <v>5</v>
      </c>
      <c r="M1260" s="18" t="n">
        <f aca="false">IF(I1260&lt;=H1260,1,0)</f>
        <v>1</v>
      </c>
      <c r="N1260" s="1" t="n">
        <f aca="false">MAX(I1260-H1260,0)</f>
        <v>0</v>
      </c>
    </row>
    <row r="1261" customFormat="false" ht="15" hidden="false" customHeight="false" outlineLevel="0" collapsed="false">
      <c r="A1261" s="1" t="s">
        <v>1367</v>
      </c>
      <c r="B1261" s="1" t="s">
        <v>1066</v>
      </c>
      <c r="C1261" s="1" t="s">
        <v>92</v>
      </c>
      <c r="D1261" s="1" t="s">
        <v>88</v>
      </c>
      <c r="E1261" s="1" t="s">
        <v>89</v>
      </c>
      <c r="F1261" s="1" t="s">
        <v>90</v>
      </c>
      <c r="G1261" s="1" t="n">
        <v>20.6</v>
      </c>
      <c r="H1261" s="1" t="n">
        <v>3</v>
      </c>
      <c r="I1261" s="1" t="n">
        <v>3</v>
      </c>
      <c r="K1261" s="17" t="n">
        <v>453.2</v>
      </c>
      <c r="L1261" s="1" t="n">
        <v>5</v>
      </c>
      <c r="M1261" s="18" t="n">
        <f aca="false">IF(I1261&lt;=H1261,1,0)</f>
        <v>1</v>
      </c>
      <c r="N1261" s="1" t="n">
        <f aca="false">MAX(I1261-H1261,0)</f>
        <v>0</v>
      </c>
    </row>
    <row r="1262" customFormat="false" ht="15" hidden="false" customHeight="false" outlineLevel="0" collapsed="false">
      <c r="A1262" s="1" t="s">
        <v>1368</v>
      </c>
      <c r="B1262" s="1" t="s">
        <v>1066</v>
      </c>
      <c r="C1262" s="1" t="s">
        <v>95</v>
      </c>
      <c r="D1262" s="1" t="s">
        <v>88</v>
      </c>
      <c r="E1262" s="1" t="s">
        <v>89</v>
      </c>
      <c r="F1262" s="1" t="s">
        <v>90</v>
      </c>
      <c r="G1262" s="1" t="n">
        <v>19.4</v>
      </c>
      <c r="H1262" s="1" t="n">
        <v>3</v>
      </c>
      <c r="I1262" s="1" t="n">
        <v>3</v>
      </c>
      <c r="K1262" s="17" t="n">
        <v>264.02</v>
      </c>
      <c r="L1262" s="1" t="n">
        <v>5</v>
      </c>
      <c r="M1262" s="18" t="n">
        <f aca="false">IF(I1262&lt;=H1262,1,0)</f>
        <v>1</v>
      </c>
      <c r="N1262" s="1" t="n">
        <f aca="false">MAX(I1262-H1262,0)</f>
        <v>0</v>
      </c>
    </row>
    <row r="1263" customFormat="false" ht="15" hidden="false" customHeight="false" outlineLevel="0" collapsed="false">
      <c r="A1263" s="1" t="s">
        <v>1369</v>
      </c>
      <c r="B1263" s="1" t="s">
        <v>1066</v>
      </c>
      <c r="C1263" s="1" t="s">
        <v>100</v>
      </c>
      <c r="D1263" s="1" t="s">
        <v>93</v>
      </c>
      <c r="E1263" s="1" t="s">
        <v>89</v>
      </c>
      <c r="F1263" s="1" t="s">
        <v>116</v>
      </c>
      <c r="G1263" s="1" t="n">
        <v>0</v>
      </c>
      <c r="H1263" s="1" t="n">
        <v>2</v>
      </c>
      <c r="I1263" s="1" t="n">
        <v>2</v>
      </c>
      <c r="K1263" s="17" t="n">
        <v>418.56</v>
      </c>
      <c r="L1263" s="1" t="n">
        <v>4</v>
      </c>
      <c r="M1263" s="18" t="n">
        <f aca="false">IF(I1263&lt;=H1263,1,0)</f>
        <v>1</v>
      </c>
      <c r="N1263" s="1" t="n">
        <f aca="false">MAX(I1263-H1263,0)</f>
        <v>0</v>
      </c>
    </row>
    <row r="1264" customFormat="false" ht="15" hidden="false" customHeight="false" outlineLevel="0" collapsed="false">
      <c r="A1264" s="1" t="s">
        <v>1370</v>
      </c>
      <c r="B1264" s="1" t="s">
        <v>1066</v>
      </c>
      <c r="C1264" s="1" t="s">
        <v>95</v>
      </c>
      <c r="D1264" s="1" t="s">
        <v>96</v>
      </c>
      <c r="E1264" s="1" t="s">
        <v>97</v>
      </c>
      <c r="F1264" s="1" t="s">
        <v>90</v>
      </c>
      <c r="G1264" s="1" t="n">
        <v>13.4</v>
      </c>
      <c r="H1264" s="1" t="n">
        <v>5</v>
      </c>
      <c r="I1264" s="1" t="n">
        <v>5</v>
      </c>
      <c r="K1264" s="17" t="n">
        <v>231.95</v>
      </c>
      <c r="L1264" s="1" t="n">
        <v>5</v>
      </c>
      <c r="M1264" s="18" t="n">
        <f aca="false">IF(I1264&lt;=H1264,1,0)</f>
        <v>1</v>
      </c>
      <c r="N1264" s="1" t="n">
        <f aca="false">MAX(I1264-H1264,0)</f>
        <v>0</v>
      </c>
    </row>
    <row r="1265" customFormat="false" ht="15" hidden="false" customHeight="false" outlineLevel="0" collapsed="false">
      <c r="A1265" s="1" t="s">
        <v>1371</v>
      </c>
      <c r="B1265" s="1" t="s">
        <v>1066</v>
      </c>
      <c r="C1265" s="1" t="s">
        <v>92</v>
      </c>
      <c r="D1265" s="1" t="s">
        <v>88</v>
      </c>
      <c r="E1265" s="1" t="s">
        <v>89</v>
      </c>
      <c r="F1265" s="1" t="s">
        <v>90</v>
      </c>
      <c r="G1265" s="1" t="n">
        <v>16.4</v>
      </c>
      <c r="H1265" s="1" t="n">
        <v>3</v>
      </c>
      <c r="I1265" s="1" t="n">
        <v>4</v>
      </c>
      <c r="J1265" s="1" t="s">
        <v>117</v>
      </c>
      <c r="K1265" s="17" t="n">
        <v>425.6</v>
      </c>
      <c r="L1265" s="1" t="n">
        <v>3</v>
      </c>
      <c r="M1265" s="18" t="n">
        <f aca="false">IF(I1265&lt;=H1265,1,0)</f>
        <v>0</v>
      </c>
      <c r="N1265" s="1" t="n">
        <f aca="false">MAX(I1265-H1265,0)</f>
        <v>1</v>
      </c>
    </row>
    <row r="1266" customFormat="false" ht="15" hidden="false" customHeight="false" outlineLevel="0" collapsed="false">
      <c r="A1266" s="1" t="s">
        <v>1372</v>
      </c>
      <c r="B1266" s="1" t="s">
        <v>1066</v>
      </c>
      <c r="C1266" s="1" t="s">
        <v>95</v>
      </c>
      <c r="D1266" s="1" t="s">
        <v>88</v>
      </c>
      <c r="E1266" s="1" t="s">
        <v>97</v>
      </c>
      <c r="F1266" s="1" t="s">
        <v>116</v>
      </c>
      <c r="G1266" s="1" t="n">
        <v>0</v>
      </c>
      <c r="H1266" s="1" t="n">
        <v>2</v>
      </c>
      <c r="I1266" s="1" t="n">
        <v>2</v>
      </c>
      <c r="K1266" s="17" t="n">
        <v>608.72</v>
      </c>
      <c r="L1266" s="1" t="n">
        <v>4</v>
      </c>
      <c r="M1266" s="18" t="n">
        <f aca="false">IF(I1266&lt;=H1266,1,0)</f>
        <v>1</v>
      </c>
      <c r="N1266" s="1" t="n">
        <f aca="false">MAX(I1266-H1266,0)</f>
        <v>0</v>
      </c>
    </row>
    <row r="1267" customFormat="false" ht="15" hidden="false" customHeight="false" outlineLevel="0" collapsed="false">
      <c r="A1267" s="1" t="s">
        <v>1373</v>
      </c>
      <c r="B1267" s="1" t="s">
        <v>1066</v>
      </c>
      <c r="C1267" s="1" t="s">
        <v>92</v>
      </c>
      <c r="D1267" s="1" t="s">
        <v>93</v>
      </c>
      <c r="E1267" s="1" t="s">
        <v>89</v>
      </c>
      <c r="F1267" s="1" t="s">
        <v>90</v>
      </c>
      <c r="G1267" s="1" t="n">
        <v>13.8</v>
      </c>
      <c r="H1267" s="1" t="n">
        <v>2</v>
      </c>
      <c r="I1267" s="1" t="n">
        <v>2</v>
      </c>
      <c r="K1267" s="17" t="n">
        <v>257.39</v>
      </c>
      <c r="L1267" s="1" t="n">
        <v>4</v>
      </c>
      <c r="M1267" s="18" t="n">
        <f aca="false">IF(I1267&lt;=H1267,1,0)</f>
        <v>1</v>
      </c>
      <c r="N1267" s="1" t="n">
        <f aca="false">MAX(I1267-H1267,0)</f>
        <v>0</v>
      </c>
    </row>
    <row r="1268" customFormat="false" ht="15" hidden="false" customHeight="false" outlineLevel="0" collapsed="false">
      <c r="A1268" s="1" t="s">
        <v>1374</v>
      </c>
      <c r="B1268" s="1" t="s">
        <v>1066</v>
      </c>
      <c r="C1268" s="1" t="s">
        <v>105</v>
      </c>
      <c r="D1268" s="1" t="s">
        <v>88</v>
      </c>
      <c r="E1268" s="1" t="s">
        <v>89</v>
      </c>
      <c r="F1268" s="1" t="s">
        <v>90</v>
      </c>
      <c r="G1268" s="1" t="n">
        <v>8.7</v>
      </c>
      <c r="H1268" s="1" t="n">
        <v>3</v>
      </c>
      <c r="I1268" s="1" t="n">
        <v>6</v>
      </c>
      <c r="J1268" s="1" t="s">
        <v>117</v>
      </c>
      <c r="K1268" s="17" t="n">
        <v>611.03</v>
      </c>
      <c r="L1268" s="1" t="n">
        <v>4</v>
      </c>
      <c r="M1268" s="18" t="n">
        <f aca="false">IF(I1268&lt;=H1268,1,0)</f>
        <v>0</v>
      </c>
      <c r="N1268" s="1" t="n">
        <f aca="false">MAX(I1268-H1268,0)</f>
        <v>3</v>
      </c>
    </row>
    <row r="1269" customFormat="false" ht="15" hidden="false" customHeight="false" outlineLevel="0" collapsed="false">
      <c r="A1269" s="1" t="s">
        <v>1375</v>
      </c>
      <c r="B1269" s="1" t="s">
        <v>1066</v>
      </c>
      <c r="C1269" s="1" t="s">
        <v>92</v>
      </c>
      <c r="D1269" s="1" t="s">
        <v>88</v>
      </c>
      <c r="E1269" s="1" t="s">
        <v>101</v>
      </c>
      <c r="F1269" s="1" t="s">
        <v>90</v>
      </c>
      <c r="G1269" s="1" t="n">
        <v>12.2</v>
      </c>
      <c r="H1269" s="1" t="n">
        <v>3</v>
      </c>
      <c r="I1269" s="1" t="n">
        <v>2</v>
      </c>
      <c r="K1269" s="17" t="n">
        <v>220.22</v>
      </c>
      <c r="L1269" s="1" t="n">
        <v>5</v>
      </c>
      <c r="M1269" s="18" t="n">
        <f aca="false">IF(I1269&lt;=H1269,1,0)</f>
        <v>1</v>
      </c>
      <c r="N1269" s="1" t="n">
        <f aca="false">MAX(I1269-H1269,0)</f>
        <v>0</v>
      </c>
    </row>
    <row r="1270" customFormat="false" ht="15" hidden="false" customHeight="false" outlineLevel="0" collapsed="false">
      <c r="A1270" s="1" t="s">
        <v>1376</v>
      </c>
      <c r="B1270" s="1" t="s">
        <v>1066</v>
      </c>
      <c r="C1270" s="1" t="s">
        <v>92</v>
      </c>
      <c r="D1270" s="1" t="s">
        <v>88</v>
      </c>
      <c r="E1270" s="1" t="s">
        <v>89</v>
      </c>
      <c r="F1270" s="1" t="s">
        <v>116</v>
      </c>
      <c r="G1270" s="1" t="n">
        <v>0</v>
      </c>
      <c r="H1270" s="1" t="n">
        <v>2</v>
      </c>
      <c r="I1270" s="1" t="n">
        <v>2</v>
      </c>
      <c r="K1270" s="17" t="n">
        <v>195.25</v>
      </c>
      <c r="L1270" s="1" t="n">
        <v>4</v>
      </c>
      <c r="M1270" s="18" t="n">
        <f aca="false">IF(I1270&lt;=H1270,1,0)</f>
        <v>1</v>
      </c>
      <c r="N1270" s="1" t="n">
        <f aca="false">MAX(I1270-H1270,0)</f>
        <v>0</v>
      </c>
    </row>
    <row r="1271" customFormat="false" ht="15" hidden="false" customHeight="false" outlineLevel="0" collapsed="false">
      <c r="A1271" s="1" t="s">
        <v>1377</v>
      </c>
      <c r="B1271" s="1" t="s">
        <v>1066</v>
      </c>
      <c r="C1271" s="1" t="s">
        <v>95</v>
      </c>
      <c r="D1271" s="1" t="s">
        <v>96</v>
      </c>
      <c r="E1271" s="1" t="s">
        <v>97</v>
      </c>
      <c r="F1271" s="1" t="s">
        <v>90</v>
      </c>
      <c r="G1271" s="1" t="n">
        <v>11.6</v>
      </c>
      <c r="H1271" s="1" t="n">
        <v>5</v>
      </c>
      <c r="I1271" s="1" t="n">
        <v>8</v>
      </c>
      <c r="J1271" s="1" t="s">
        <v>117</v>
      </c>
      <c r="K1271" s="17" t="n">
        <v>317.68</v>
      </c>
      <c r="L1271" s="1" t="n">
        <v>4</v>
      </c>
      <c r="M1271" s="18" t="n">
        <f aca="false">IF(I1271&lt;=H1271,1,0)</f>
        <v>0</v>
      </c>
      <c r="N1271" s="1" t="n">
        <f aca="false">MAX(I1271-H1271,0)</f>
        <v>3</v>
      </c>
    </row>
    <row r="1272" customFormat="false" ht="15" hidden="false" customHeight="false" outlineLevel="0" collapsed="false">
      <c r="A1272" s="1" t="s">
        <v>1378</v>
      </c>
      <c r="B1272" s="1" t="s">
        <v>1066</v>
      </c>
      <c r="C1272" s="1" t="s">
        <v>95</v>
      </c>
      <c r="D1272" s="1" t="s">
        <v>88</v>
      </c>
      <c r="E1272" s="1" t="s">
        <v>97</v>
      </c>
      <c r="F1272" s="1" t="s">
        <v>90</v>
      </c>
      <c r="G1272" s="1" t="n">
        <v>12.2</v>
      </c>
      <c r="H1272" s="1" t="n">
        <v>3</v>
      </c>
      <c r="I1272" s="1" t="n">
        <v>6</v>
      </c>
      <c r="J1272" s="1" t="s">
        <v>117</v>
      </c>
      <c r="K1272" s="17" t="n">
        <v>537.36</v>
      </c>
      <c r="L1272" s="1" t="n">
        <v>3</v>
      </c>
      <c r="M1272" s="18" t="n">
        <f aca="false">IF(I1272&lt;=H1272,1,0)</f>
        <v>0</v>
      </c>
      <c r="N1272" s="1" t="n">
        <f aca="false">MAX(I1272-H1272,0)</f>
        <v>3</v>
      </c>
    </row>
    <row r="1273" customFormat="false" ht="15" hidden="false" customHeight="false" outlineLevel="0" collapsed="false">
      <c r="A1273" s="1" t="s">
        <v>1379</v>
      </c>
      <c r="B1273" s="1" t="s">
        <v>1066</v>
      </c>
      <c r="C1273" s="1" t="s">
        <v>105</v>
      </c>
      <c r="D1273" s="1" t="s">
        <v>88</v>
      </c>
      <c r="E1273" s="1" t="s">
        <v>103</v>
      </c>
      <c r="F1273" s="1" t="s">
        <v>90</v>
      </c>
      <c r="G1273" s="1" t="n">
        <v>2.9</v>
      </c>
      <c r="H1273" s="1" t="n">
        <v>3</v>
      </c>
      <c r="I1273" s="1" t="n">
        <v>3</v>
      </c>
      <c r="K1273" s="17" t="n">
        <v>364.85</v>
      </c>
      <c r="L1273" s="1" t="n">
        <v>5</v>
      </c>
      <c r="M1273" s="18" t="n">
        <f aca="false">IF(I1273&lt;=H1273,1,0)</f>
        <v>1</v>
      </c>
      <c r="N1273" s="1" t="n">
        <f aca="false">MAX(I1273-H1273,0)</f>
        <v>0</v>
      </c>
    </row>
    <row r="1274" customFormat="false" ht="15" hidden="false" customHeight="false" outlineLevel="0" collapsed="false">
      <c r="A1274" s="1" t="s">
        <v>1380</v>
      </c>
      <c r="B1274" s="1" t="s">
        <v>1066</v>
      </c>
      <c r="C1274" s="1" t="s">
        <v>95</v>
      </c>
      <c r="D1274" s="1" t="s">
        <v>93</v>
      </c>
      <c r="E1274" s="1" t="s">
        <v>103</v>
      </c>
      <c r="F1274" s="1" t="s">
        <v>90</v>
      </c>
      <c r="G1274" s="1" t="n">
        <v>9.8</v>
      </c>
      <c r="H1274" s="1" t="n">
        <v>2</v>
      </c>
      <c r="I1274" s="1" t="n">
        <v>2</v>
      </c>
      <c r="K1274" s="17" t="n">
        <v>443.74</v>
      </c>
      <c r="L1274" s="1" t="n">
        <v>5</v>
      </c>
      <c r="M1274" s="18" t="n">
        <f aca="false">IF(I1274&lt;=H1274,1,0)</f>
        <v>1</v>
      </c>
      <c r="N1274" s="1" t="n">
        <f aca="false">MAX(I1274-H1274,0)</f>
        <v>0</v>
      </c>
    </row>
    <row r="1275" customFormat="false" ht="15" hidden="false" customHeight="false" outlineLevel="0" collapsed="false">
      <c r="A1275" s="1" t="s">
        <v>1381</v>
      </c>
      <c r="B1275" s="1" t="s">
        <v>1066</v>
      </c>
      <c r="C1275" s="1" t="s">
        <v>92</v>
      </c>
      <c r="D1275" s="1" t="s">
        <v>96</v>
      </c>
      <c r="E1275" s="1" t="s">
        <v>97</v>
      </c>
      <c r="F1275" s="1" t="s">
        <v>90</v>
      </c>
      <c r="G1275" s="1" t="n">
        <v>3.4</v>
      </c>
      <c r="H1275" s="1" t="n">
        <v>5</v>
      </c>
      <c r="I1275" s="1" t="n">
        <v>5</v>
      </c>
      <c r="K1275" s="17" t="n">
        <v>367.25</v>
      </c>
      <c r="L1275" s="1" t="n">
        <v>5</v>
      </c>
      <c r="M1275" s="18" t="n">
        <f aca="false">IF(I1275&lt;=H1275,1,0)</f>
        <v>1</v>
      </c>
      <c r="N1275" s="1" t="n">
        <f aca="false">MAX(I1275-H1275,0)</f>
        <v>0</v>
      </c>
    </row>
    <row r="1276" customFormat="false" ht="15" hidden="false" customHeight="false" outlineLevel="0" collapsed="false">
      <c r="A1276" s="1" t="s">
        <v>1382</v>
      </c>
      <c r="B1276" s="1" t="s">
        <v>1066</v>
      </c>
      <c r="C1276" s="1" t="s">
        <v>95</v>
      </c>
      <c r="D1276" s="1" t="s">
        <v>88</v>
      </c>
      <c r="E1276" s="1" t="s">
        <v>97</v>
      </c>
      <c r="F1276" s="1" t="s">
        <v>90</v>
      </c>
      <c r="G1276" s="1" t="n">
        <v>5.7</v>
      </c>
      <c r="H1276" s="1" t="n">
        <v>3</v>
      </c>
      <c r="I1276" s="1" t="n">
        <v>3</v>
      </c>
      <c r="K1276" s="17" t="n">
        <v>401.72</v>
      </c>
      <c r="L1276" s="1" t="n">
        <v>4</v>
      </c>
      <c r="M1276" s="18" t="n">
        <f aca="false">IF(I1276&lt;=H1276,1,0)</f>
        <v>1</v>
      </c>
      <c r="N1276" s="1" t="n">
        <f aca="false">MAX(I1276-H1276,0)</f>
        <v>0</v>
      </c>
    </row>
    <row r="1277" customFormat="false" ht="15" hidden="false" customHeight="false" outlineLevel="0" collapsed="false">
      <c r="A1277" s="1" t="s">
        <v>1383</v>
      </c>
      <c r="B1277" s="1" t="s">
        <v>1066</v>
      </c>
      <c r="C1277" s="1" t="s">
        <v>87</v>
      </c>
      <c r="D1277" s="1" t="s">
        <v>88</v>
      </c>
      <c r="E1277" s="1" t="s">
        <v>89</v>
      </c>
      <c r="F1277" s="1" t="s">
        <v>90</v>
      </c>
      <c r="G1277" s="1" t="n">
        <v>23.4</v>
      </c>
      <c r="H1277" s="1" t="n">
        <v>3</v>
      </c>
      <c r="I1277" s="1" t="n">
        <v>3</v>
      </c>
      <c r="K1277" s="17" t="n">
        <v>521.31</v>
      </c>
      <c r="L1277" s="1" t="n">
        <v>5</v>
      </c>
      <c r="M1277" s="18" t="n">
        <f aca="false">IF(I1277&lt;=H1277,1,0)</f>
        <v>1</v>
      </c>
      <c r="N1277" s="1" t="n">
        <f aca="false">MAX(I1277-H1277,0)</f>
        <v>0</v>
      </c>
    </row>
    <row r="1278" customFormat="false" ht="15" hidden="false" customHeight="false" outlineLevel="0" collapsed="false">
      <c r="A1278" s="1" t="s">
        <v>1384</v>
      </c>
      <c r="B1278" s="1" t="s">
        <v>1066</v>
      </c>
      <c r="C1278" s="1" t="s">
        <v>92</v>
      </c>
      <c r="D1278" s="1" t="s">
        <v>88</v>
      </c>
      <c r="E1278" s="1" t="s">
        <v>89</v>
      </c>
      <c r="F1278" s="1" t="s">
        <v>90</v>
      </c>
      <c r="G1278" s="1" t="n">
        <v>13.7</v>
      </c>
      <c r="H1278" s="1" t="n">
        <v>3</v>
      </c>
      <c r="I1278" s="1" t="n">
        <v>3</v>
      </c>
      <c r="K1278" s="17" t="n">
        <v>328.77</v>
      </c>
      <c r="L1278" s="1" t="n">
        <v>5</v>
      </c>
      <c r="M1278" s="18" t="n">
        <f aca="false">IF(I1278&lt;=H1278,1,0)</f>
        <v>1</v>
      </c>
      <c r="N1278" s="1" t="n">
        <f aca="false">MAX(I1278-H1278,0)</f>
        <v>0</v>
      </c>
    </row>
    <row r="1279" customFormat="false" ht="15" hidden="false" customHeight="false" outlineLevel="0" collapsed="false">
      <c r="A1279" s="1" t="s">
        <v>1385</v>
      </c>
      <c r="B1279" s="1" t="s">
        <v>1066</v>
      </c>
      <c r="C1279" s="1" t="s">
        <v>92</v>
      </c>
      <c r="D1279" s="1" t="s">
        <v>96</v>
      </c>
      <c r="E1279" s="1" t="s">
        <v>89</v>
      </c>
      <c r="F1279" s="1" t="s">
        <v>90</v>
      </c>
      <c r="G1279" s="1" t="n">
        <v>11.2</v>
      </c>
      <c r="H1279" s="1" t="n">
        <v>5</v>
      </c>
      <c r="I1279" s="1" t="n">
        <v>5</v>
      </c>
      <c r="K1279" s="17" t="n">
        <v>238.8</v>
      </c>
      <c r="L1279" s="1" t="n">
        <v>4</v>
      </c>
      <c r="M1279" s="18" t="n">
        <f aca="false">IF(I1279&lt;=H1279,1,0)</f>
        <v>1</v>
      </c>
      <c r="N1279" s="1" t="n">
        <f aca="false">MAX(I1279-H1279,0)</f>
        <v>0</v>
      </c>
    </row>
    <row r="1280" customFormat="false" ht="15" hidden="false" customHeight="false" outlineLevel="0" collapsed="false">
      <c r="A1280" s="1" t="s">
        <v>1386</v>
      </c>
      <c r="B1280" s="1" t="s">
        <v>1066</v>
      </c>
      <c r="C1280" s="1" t="s">
        <v>100</v>
      </c>
      <c r="D1280" s="1" t="s">
        <v>88</v>
      </c>
      <c r="E1280" s="1" t="s">
        <v>97</v>
      </c>
      <c r="F1280" s="1" t="s">
        <v>90</v>
      </c>
      <c r="G1280" s="1" t="n">
        <v>11.9</v>
      </c>
      <c r="H1280" s="1" t="n">
        <v>3</v>
      </c>
      <c r="I1280" s="1" t="n">
        <v>2</v>
      </c>
      <c r="K1280" s="17" t="n">
        <v>224.08</v>
      </c>
      <c r="L1280" s="1" t="n">
        <v>4</v>
      </c>
      <c r="M1280" s="18" t="n">
        <f aca="false">IF(I1280&lt;=H1280,1,0)</f>
        <v>1</v>
      </c>
      <c r="N1280" s="1" t="n">
        <f aca="false">MAX(I1280-H1280,0)</f>
        <v>0</v>
      </c>
    </row>
    <row r="1281" customFormat="false" ht="15" hidden="false" customHeight="false" outlineLevel="0" collapsed="false">
      <c r="A1281" s="1" t="s">
        <v>1387</v>
      </c>
      <c r="B1281" s="1" t="s">
        <v>1066</v>
      </c>
      <c r="C1281" s="1" t="s">
        <v>92</v>
      </c>
      <c r="D1281" s="1" t="s">
        <v>96</v>
      </c>
      <c r="E1281" s="1" t="s">
        <v>89</v>
      </c>
      <c r="F1281" s="1" t="s">
        <v>90</v>
      </c>
      <c r="G1281" s="1" t="n">
        <v>11.2</v>
      </c>
      <c r="H1281" s="1" t="n">
        <v>5</v>
      </c>
      <c r="I1281" s="1" t="n">
        <v>5</v>
      </c>
      <c r="K1281" s="17" t="n">
        <v>444.41</v>
      </c>
      <c r="L1281" s="1" t="n">
        <v>5</v>
      </c>
      <c r="M1281" s="18" t="n">
        <f aca="false">IF(I1281&lt;=H1281,1,0)</f>
        <v>1</v>
      </c>
      <c r="N1281" s="1" t="n">
        <f aca="false">MAX(I1281-H1281,0)</f>
        <v>0</v>
      </c>
    </row>
    <row r="1282" customFormat="false" ht="15" hidden="false" customHeight="false" outlineLevel="0" collapsed="false">
      <c r="A1282" s="1" t="s">
        <v>1388</v>
      </c>
      <c r="B1282" s="1" t="s">
        <v>1066</v>
      </c>
      <c r="C1282" s="1" t="s">
        <v>92</v>
      </c>
      <c r="D1282" s="1" t="s">
        <v>88</v>
      </c>
      <c r="E1282" s="1" t="s">
        <v>103</v>
      </c>
      <c r="F1282" s="1" t="s">
        <v>90</v>
      </c>
      <c r="G1282" s="1" t="n">
        <v>3.9</v>
      </c>
      <c r="H1282" s="1" t="n">
        <v>3</v>
      </c>
      <c r="I1282" s="1" t="n">
        <v>3</v>
      </c>
      <c r="K1282" s="17" t="n">
        <v>491.25</v>
      </c>
      <c r="L1282" s="1" t="n">
        <v>5</v>
      </c>
      <c r="M1282" s="18" t="n">
        <f aca="false">IF(I1282&lt;=H1282,1,0)</f>
        <v>1</v>
      </c>
      <c r="N1282" s="1" t="n">
        <f aca="false">MAX(I1282-H1282,0)</f>
        <v>0</v>
      </c>
    </row>
    <row r="1283" customFormat="false" ht="15" hidden="false" customHeight="false" outlineLevel="0" collapsed="false">
      <c r="A1283" s="1" t="s">
        <v>1389</v>
      </c>
      <c r="B1283" s="1" t="s">
        <v>1066</v>
      </c>
      <c r="C1283" s="1" t="s">
        <v>145</v>
      </c>
      <c r="D1283" s="1" t="s">
        <v>88</v>
      </c>
      <c r="E1283" s="1" t="s">
        <v>89</v>
      </c>
      <c r="F1283" s="1" t="s">
        <v>90</v>
      </c>
      <c r="G1283" s="1" t="n">
        <v>25.8</v>
      </c>
      <c r="H1283" s="1" t="n">
        <v>3</v>
      </c>
      <c r="I1283" s="1" t="n">
        <v>3</v>
      </c>
      <c r="K1283" s="17" t="n">
        <v>369.54</v>
      </c>
      <c r="L1283" s="1" t="n">
        <v>4</v>
      </c>
      <c r="M1283" s="18" t="n">
        <f aca="false">IF(I1283&lt;=H1283,1,0)</f>
        <v>1</v>
      </c>
      <c r="N1283" s="1" t="n">
        <f aca="false">MAX(I1283-H1283,0)</f>
        <v>0</v>
      </c>
    </row>
    <row r="1284" customFormat="false" ht="15" hidden="false" customHeight="false" outlineLevel="0" collapsed="false">
      <c r="A1284" s="1" t="s">
        <v>1390</v>
      </c>
      <c r="B1284" s="1" t="s">
        <v>1066</v>
      </c>
      <c r="C1284" s="1" t="s">
        <v>95</v>
      </c>
      <c r="D1284" s="1" t="s">
        <v>93</v>
      </c>
      <c r="E1284" s="1" t="s">
        <v>89</v>
      </c>
      <c r="F1284" s="1" t="s">
        <v>116</v>
      </c>
      <c r="G1284" s="1" t="n">
        <v>0</v>
      </c>
      <c r="H1284" s="1" t="n">
        <v>2</v>
      </c>
      <c r="I1284" s="1" t="n">
        <v>2</v>
      </c>
      <c r="K1284" s="17" t="n">
        <v>469.95</v>
      </c>
      <c r="L1284" s="1" t="n">
        <v>4</v>
      </c>
      <c r="M1284" s="18" t="n">
        <f aca="false">IF(I1284&lt;=H1284,1,0)</f>
        <v>1</v>
      </c>
      <c r="N1284" s="1" t="n">
        <f aca="false">MAX(I1284-H1284,0)</f>
        <v>0</v>
      </c>
    </row>
    <row r="1285" customFormat="false" ht="15" hidden="false" customHeight="false" outlineLevel="0" collapsed="false">
      <c r="A1285" s="1" t="s">
        <v>1391</v>
      </c>
      <c r="B1285" s="1" t="s">
        <v>1066</v>
      </c>
      <c r="C1285" s="1" t="s">
        <v>145</v>
      </c>
      <c r="D1285" s="1" t="s">
        <v>88</v>
      </c>
      <c r="E1285" s="1" t="s">
        <v>89</v>
      </c>
      <c r="F1285" s="1" t="s">
        <v>90</v>
      </c>
      <c r="G1285" s="1" t="n">
        <v>11.8</v>
      </c>
      <c r="H1285" s="1" t="n">
        <v>3</v>
      </c>
      <c r="I1285" s="1" t="n">
        <v>3</v>
      </c>
      <c r="K1285" s="17" t="n">
        <v>269.28</v>
      </c>
      <c r="L1285" s="1" t="n">
        <v>5</v>
      </c>
      <c r="M1285" s="18" t="n">
        <f aca="false">IF(I1285&lt;=H1285,1,0)</f>
        <v>1</v>
      </c>
      <c r="N1285" s="1" t="n">
        <f aca="false">MAX(I1285-H1285,0)</f>
        <v>0</v>
      </c>
    </row>
    <row r="1286" customFormat="false" ht="15" hidden="false" customHeight="false" outlineLevel="0" collapsed="false">
      <c r="A1286" s="1" t="s">
        <v>1392</v>
      </c>
      <c r="B1286" s="1" t="s">
        <v>1066</v>
      </c>
      <c r="C1286" s="1" t="s">
        <v>95</v>
      </c>
      <c r="D1286" s="1" t="s">
        <v>110</v>
      </c>
      <c r="E1286" s="1" t="s">
        <v>89</v>
      </c>
      <c r="F1286" s="1" t="s">
        <v>90</v>
      </c>
      <c r="G1286" s="1" t="n">
        <v>20</v>
      </c>
      <c r="H1286" s="1" t="n">
        <v>2</v>
      </c>
      <c r="I1286" s="1" t="n">
        <v>2</v>
      </c>
      <c r="K1286" s="17" t="n">
        <v>677.98</v>
      </c>
      <c r="L1286" s="1" t="n">
        <v>3</v>
      </c>
      <c r="M1286" s="18" t="n">
        <f aca="false">IF(I1286&lt;=H1286,1,0)</f>
        <v>1</v>
      </c>
      <c r="N1286" s="1" t="n">
        <f aca="false">MAX(I1286-H1286,0)</f>
        <v>0</v>
      </c>
    </row>
    <row r="1287" customFormat="false" ht="15" hidden="false" customHeight="false" outlineLevel="0" collapsed="false">
      <c r="A1287" s="1" t="s">
        <v>1393</v>
      </c>
      <c r="B1287" s="1" t="s">
        <v>1066</v>
      </c>
      <c r="C1287" s="1" t="s">
        <v>105</v>
      </c>
      <c r="D1287" s="1" t="s">
        <v>93</v>
      </c>
      <c r="E1287" s="1" t="s">
        <v>103</v>
      </c>
      <c r="F1287" s="1" t="s">
        <v>90</v>
      </c>
      <c r="G1287" s="1" t="n">
        <v>8</v>
      </c>
      <c r="H1287" s="1" t="n">
        <v>2</v>
      </c>
      <c r="I1287" s="1" t="n">
        <v>1</v>
      </c>
      <c r="K1287" s="17" t="n">
        <v>876.05</v>
      </c>
      <c r="L1287" s="1" t="n">
        <v>5</v>
      </c>
      <c r="M1287" s="18" t="n">
        <f aca="false">IF(I1287&lt;=H1287,1,0)</f>
        <v>1</v>
      </c>
      <c r="N1287" s="1" t="n">
        <f aca="false">MAX(I1287-H1287,0)</f>
        <v>0</v>
      </c>
    </row>
    <row r="1288" customFormat="false" ht="15" hidden="false" customHeight="false" outlineLevel="0" collapsed="false">
      <c r="A1288" s="1" t="s">
        <v>1394</v>
      </c>
      <c r="B1288" s="1" t="s">
        <v>1066</v>
      </c>
      <c r="C1288" s="1" t="s">
        <v>95</v>
      </c>
      <c r="D1288" s="1" t="s">
        <v>88</v>
      </c>
      <c r="E1288" s="1" t="s">
        <v>103</v>
      </c>
      <c r="F1288" s="1" t="s">
        <v>116</v>
      </c>
      <c r="G1288" s="1" t="n">
        <v>0</v>
      </c>
      <c r="H1288" s="1" t="n">
        <v>2</v>
      </c>
      <c r="I1288" s="1" t="n">
        <v>2</v>
      </c>
      <c r="K1288" s="17" t="n">
        <v>185.59</v>
      </c>
      <c r="L1288" s="1" t="n">
        <v>4</v>
      </c>
      <c r="M1288" s="18" t="n">
        <f aca="false">IF(I1288&lt;=H1288,1,0)</f>
        <v>1</v>
      </c>
      <c r="N1288" s="1" t="n">
        <f aca="false">MAX(I1288-H1288,0)</f>
        <v>0</v>
      </c>
    </row>
    <row r="1289" customFormat="false" ht="15" hidden="false" customHeight="false" outlineLevel="0" collapsed="false">
      <c r="A1289" s="1" t="s">
        <v>1395</v>
      </c>
      <c r="B1289" s="1" t="s">
        <v>1066</v>
      </c>
      <c r="C1289" s="1" t="s">
        <v>105</v>
      </c>
      <c r="D1289" s="1" t="s">
        <v>88</v>
      </c>
      <c r="E1289" s="1" t="s">
        <v>89</v>
      </c>
      <c r="F1289" s="1" t="s">
        <v>90</v>
      </c>
      <c r="G1289" s="1" t="n">
        <v>11.7</v>
      </c>
      <c r="H1289" s="1" t="n">
        <v>3</v>
      </c>
      <c r="I1289" s="1" t="n">
        <v>3</v>
      </c>
      <c r="K1289" s="17" t="n">
        <v>311.97</v>
      </c>
      <c r="L1289" s="1" t="n">
        <v>4</v>
      </c>
      <c r="M1289" s="18" t="n">
        <f aca="false">IF(I1289&lt;=H1289,1,0)</f>
        <v>1</v>
      </c>
      <c r="N1289" s="1" t="n">
        <f aca="false">MAX(I1289-H1289,0)</f>
        <v>0</v>
      </c>
    </row>
    <row r="1290" customFormat="false" ht="15" hidden="false" customHeight="false" outlineLevel="0" collapsed="false">
      <c r="A1290" s="1" t="s">
        <v>1396</v>
      </c>
      <c r="B1290" s="1" t="s">
        <v>1066</v>
      </c>
      <c r="C1290" s="1" t="s">
        <v>92</v>
      </c>
      <c r="D1290" s="1" t="s">
        <v>96</v>
      </c>
      <c r="E1290" s="1" t="s">
        <v>89</v>
      </c>
      <c r="F1290" s="1" t="s">
        <v>90</v>
      </c>
      <c r="G1290" s="1" t="n">
        <v>17.9</v>
      </c>
      <c r="H1290" s="1" t="n">
        <v>5</v>
      </c>
      <c r="I1290" s="1" t="n">
        <v>5</v>
      </c>
      <c r="K1290" s="17" t="n">
        <v>240.55</v>
      </c>
      <c r="L1290" s="1" t="n">
        <v>4</v>
      </c>
      <c r="M1290" s="18" t="n">
        <f aca="false">IF(I1290&lt;=H1290,1,0)</f>
        <v>1</v>
      </c>
      <c r="N1290" s="1" t="n">
        <f aca="false">MAX(I1290-H1290,0)</f>
        <v>0</v>
      </c>
    </row>
    <row r="1291" customFormat="false" ht="15" hidden="false" customHeight="false" outlineLevel="0" collapsed="false">
      <c r="A1291" s="1" t="s">
        <v>1397</v>
      </c>
      <c r="B1291" s="1" t="s">
        <v>1066</v>
      </c>
      <c r="C1291" s="1" t="s">
        <v>92</v>
      </c>
      <c r="D1291" s="1" t="s">
        <v>96</v>
      </c>
      <c r="E1291" s="1" t="s">
        <v>89</v>
      </c>
      <c r="F1291" s="1" t="s">
        <v>90</v>
      </c>
      <c r="G1291" s="1" t="n">
        <v>15.2</v>
      </c>
      <c r="H1291" s="1" t="n">
        <v>5</v>
      </c>
      <c r="I1291" s="1" t="n">
        <v>5</v>
      </c>
      <c r="K1291" s="17" t="n">
        <v>368.64</v>
      </c>
      <c r="L1291" s="1" t="n">
        <v>4</v>
      </c>
      <c r="M1291" s="18" t="n">
        <f aca="false">IF(I1291&lt;=H1291,1,0)</f>
        <v>1</v>
      </c>
      <c r="N1291" s="1" t="n">
        <f aca="false">MAX(I1291-H1291,0)</f>
        <v>0</v>
      </c>
    </row>
    <row r="1292" customFormat="false" ht="15" hidden="false" customHeight="false" outlineLevel="0" collapsed="false">
      <c r="A1292" s="1" t="s">
        <v>1398</v>
      </c>
      <c r="B1292" s="1" t="s">
        <v>1066</v>
      </c>
      <c r="C1292" s="1" t="s">
        <v>95</v>
      </c>
      <c r="D1292" s="1" t="s">
        <v>93</v>
      </c>
      <c r="E1292" s="1" t="s">
        <v>89</v>
      </c>
      <c r="F1292" s="1" t="s">
        <v>90</v>
      </c>
      <c r="G1292" s="1" t="n">
        <v>7.7</v>
      </c>
      <c r="H1292" s="1" t="n">
        <v>2</v>
      </c>
      <c r="I1292" s="1" t="n">
        <v>2</v>
      </c>
      <c r="K1292" s="17" t="n">
        <v>247.56</v>
      </c>
      <c r="L1292" s="1" t="n">
        <v>4</v>
      </c>
      <c r="M1292" s="18" t="n">
        <f aca="false">IF(I1292&lt;=H1292,1,0)</f>
        <v>1</v>
      </c>
      <c r="N1292" s="1" t="n">
        <f aca="false">MAX(I1292-H1292,0)</f>
        <v>0</v>
      </c>
    </row>
    <row r="1293" customFormat="false" ht="15" hidden="false" customHeight="false" outlineLevel="0" collapsed="false">
      <c r="A1293" s="1" t="s">
        <v>1399</v>
      </c>
      <c r="B1293" s="1" t="s">
        <v>1066</v>
      </c>
      <c r="C1293" s="1" t="s">
        <v>92</v>
      </c>
      <c r="D1293" s="1" t="s">
        <v>88</v>
      </c>
      <c r="E1293" s="1" t="s">
        <v>89</v>
      </c>
      <c r="F1293" s="1" t="s">
        <v>90</v>
      </c>
      <c r="G1293" s="1" t="n">
        <v>9</v>
      </c>
      <c r="H1293" s="1" t="n">
        <v>3</v>
      </c>
      <c r="I1293" s="1" t="n">
        <v>2</v>
      </c>
      <c r="K1293" s="17" t="n">
        <v>636.02</v>
      </c>
      <c r="L1293" s="1" t="n">
        <v>4</v>
      </c>
      <c r="M1293" s="18" t="n">
        <f aca="false">IF(I1293&lt;=H1293,1,0)</f>
        <v>1</v>
      </c>
      <c r="N1293" s="1" t="n">
        <f aca="false">MAX(I1293-H1293,0)</f>
        <v>0</v>
      </c>
    </row>
    <row r="1294" customFormat="false" ht="15" hidden="false" customHeight="false" outlineLevel="0" collapsed="false">
      <c r="A1294" s="1" t="s">
        <v>1400</v>
      </c>
      <c r="B1294" s="1" t="s">
        <v>1066</v>
      </c>
      <c r="C1294" s="1" t="s">
        <v>95</v>
      </c>
      <c r="D1294" s="1" t="s">
        <v>93</v>
      </c>
      <c r="E1294" s="1" t="s">
        <v>89</v>
      </c>
      <c r="F1294" s="1" t="s">
        <v>90</v>
      </c>
      <c r="G1294" s="1" t="n">
        <v>15.6</v>
      </c>
      <c r="H1294" s="1" t="n">
        <v>2</v>
      </c>
      <c r="I1294" s="1" t="n">
        <v>2</v>
      </c>
      <c r="K1294" s="17" t="n">
        <v>227.88</v>
      </c>
      <c r="L1294" s="1" t="n">
        <v>5</v>
      </c>
      <c r="M1294" s="18" t="n">
        <f aca="false">IF(I1294&lt;=H1294,1,0)</f>
        <v>1</v>
      </c>
      <c r="N1294" s="1" t="n">
        <f aca="false">MAX(I1294-H1294,0)</f>
        <v>0</v>
      </c>
    </row>
    <row r="1295" customFormat="false" ht="15" hidden="false" customHeight="false" outlineLevel="0" collapsed="false">
      <c r="A1295" s="1" t="s">
        <v>1401</v>
      </c>
      <c r="B1295" s="1" t="s">
        <v>1066</v>
      </c>
      <c r="C1295" s="1" t="s">
        <v>92</v>
      </c>
      <c r="D1295" s="1" t="s">
        <v>88</v>
      </c>
      <c r="E1295" s="1" t="s">
        <v>97</v>
      </c>
      <c r="F1295" s="1" t="s">
        <v>90</v>
      </c>
      <c r="G1295" s="1" t="n">
        <v>8.2</v>
      </c>
      <c r="H1295" s="1" t="n">
        <v>3</v>
      </c>
      <c r="I1295" s="1" t="n">
        <v>3</v>
      </c>
      <c r="K1295" s="17" t="n">
        <v>511.19</v>
      </c>
      <c r="L1295" s="1" t="n">
        <v>4</v>
      </c>
      <c r="M1295" s="18" t="n">
        <f aca="false">IF(I1295&lt;=H1295,1,0)</f>
        <v>1</v>
      </c>
      <c r="N1295" s="1" t="n">
        <f aca="false">MAX(I1295-H1295,0)</f>
        <v>0</v>
      </c>
    </row>
    <row r="1296" customFormat="false" ht="15" hidden="false" customHeight="false" outlineLevel="0" collapsed="false">
      <c r="A1296" s="1" t="s">
        <v>1402</v>
      </c>
      <c r="B1296" s="1" t="s">
        <v>1066</v>
      </c>
      <c r="C1296" s="1" t="s">
        <v>95</v>
      </c>
      <c r="D1296" s="1" t="s">
        <v>110</v>
      </c>
      <c r="E1296" s="1" t="s">
        <v>89</v>
      </c>
      <c r="F1296" s="1" t="s">
        <v>90</v>
      </c>
      <c r="G1296" s="1" t="n">
        <v>20.3</v>
      </c>
      <c r="H1296" s="1" t="n">
        <v>2</v>
      </c>
      <c r="I1296" s="1" t="n">
        <v>2</v>
      </c>
      <c r="K1296" s="17" t="n">
        <v>979.43</v>
      </c>
      <c r="L1296" s="1" t="n">
        <v>4</v>
      </c>
      <c r="M1296" s="18" t="n">
        <f aca="false">IF(I1296&lt;=H1296,1,0)</f>
        <v>1</v>
      </c>
      <c r="N1296" s="1" t="n">
        <f aca="false">MAX(I1296-H1296,0)</f>
        <v>0</v>
      </c>
    </row>
    <row r="1297" customFormat="false" ht="15" hidden="false" customHeight="false" outlineLevel="0" collapsed="false">
      <c r="A1297" s="1" t="s">
        <v>1403</v>
      </c>
      <c r="B1297" s="1" t="s">
        <v>1066</v>
      </c>
      <c r="C1297" s="1" t="s">
        <v>92</v>
      </c>
      <c r="D1297" s="1" t="s">
        <v>110</v>
      </c>
      <c r="E1297" s="1" t="s">
        <v>89</v>
      </c>
      <c r="F1297" s="1" t="s">
        <v>116</v>
      </c>
      <c r="G1297" s="1" t="n">
        <v>0</v>
      </c>
      <c r="H1297" s="1" t="n">
        <v>1</v>
      </c>
      <c r="I1297" s="1" t="n">
        <v>2</v>
      </c>
      <c r="J1297" s="1" t="s">
        <v>199</v>
      </c>
      <c r="K1297" s="17" t="n">
        <v>638.17</v>
      </c>
      <c r="L1297" s="1" t="n">
        <v>4</v>
      </c>
      <c r="M1297" s="18" t="n">
        <f aca="false">IF(I1297&lt;=H1297,1,0)</f>
        <v>0</v>
      </c>
      <c r="N1297" s="1" t="n">
        <f aca="false">MAX(I1297-H1297,0)</f>
        <v>1</v>
      </c>
    </row>
    <row r="1298" customFormat="false" ht="15" hidden="false" customHeight="false" outlineLevel="0" collapsed="false">
      <c r="A1298" s="1" t="s">
        <v>1404</v>
      </c>
      <c r="B1298" s="1" t="s">
        <v>1066</v>
      </c>
      <c r="C1298" s="1" t="s">
        <v>105</v>
      </c>
      <c r="D1298" s="1" t="s">
        <v>88</v>
      </c>
      <c r="E1298" s="1" t="s">
        <v>89</v>
      </c>
      <c r="F1298" s="1" t="s">
        <v>90</v>
      </c>
      <c r="G1298" s="1" t="n">
        <v>10.1</v>
      </c>
      <c r="H1298" s="1" t="n">
        <v>3</v>
      </c>
      <c r="I1298" s="1" t="n">
        <v>3</v>
      </c>
      <c r="K1298" s="17" t="n">
        <v>842.69</v>
      </c>
      <c r="L1298" s="1" t="n">
        <v>4</v>
      </c>
      <c r="M1298" s="18" t="n">
        <f aca="false">IF(I1298&lt;=H1298,1,0)</f>
        <v>1</v>
      </c>
      <c r="N1298" s="1" t="n">
        <f aca="false">MAX(I1298-H1298,0)</f>
        <v>0</v>
      </c>
    </row>
    <row r="1299" customFormat="false" ht="15" hidden="false" customHeight="false" outlineLevel="0" collapsed="false">
      <c r="A1299" s="1" t="s">
        <v>1405</v>
      </c>
      <c r="B1299" s="1" t="s">
        <v>1066</v>
      </c>
      <c r="C1299" s="1" t="s">
        <v>95</v>
      </c>
      <c r="D1299" s="1" t="s">
        <v>88</v>
      </c>
      <c r="E1299" s="1" t="s">
        <v>89</v>
      </c>
      <c r="F1299" s="1" t="s">
        <v>90</v>
      </c>
      <c r="G1299" s="1" t="n">
        <v>32</v>
      </c>
      <c r="H1299" s="1" t="n">
        <v>3</v>
      </c>
      <c r="I1299" s="1" t="n">
        <v>6</v>
      </c>
      <c r="J1299" s="1" t="s">
        <v>117</v>
      </c>
      <c r="K1299" s="17" t="n">
        <v>425</v>
      </c>
      <c r="L1299" s="1" t="n">
        <v>3</v>
      </c>
      <c r="M1299" s="18" t="n">
        <f aca="false">IF(I1299&lt;=H1299,1,0)</f>
        <v>0</v>
      </c>
      <c r="N1299" s="1" t="n">
        <f aca="false">MAX(I1299-H1299,0)</f>
        <v>3</v>
      </c>
    </row>
    <row r="1300" customFormat="false" ht="15" hidden="false" customHeight="false" outlineLevel="0" collapsed="false">
      <c r="A1300" s="1" t="s">
        <v>1406</v>
      </c>
      <c r="B1300" s="1" t="s">
        <v>1066</v>
      </c>
      <c r="C1300" s="1" t="s">
        <v>100</v>
      </c>
      <c r="D1300" s="1" t="s">
        <v>88</v>
      </c>
      <c r="E1300" s="1" t="s">
        <v>97</v>
      </c>
      <c r="F1300" s="1" t="s">
        <v>90</v>
      </c>
      <c r="G1300" s="1" t="n">
        <v>16.7</v>
      </c>
      <c r="H1300" s="1" t="n">
        <v>3</v>
      </c>
      <c r="I1300" s="1" t="n">
        <v>3</v>
      </c>
      <c r="K1300" s="17" t="n">
        <v>414.39</v>
      </c>
      <c r="L1300" s="1" t="n">
        <v>4</v>
      </c>
      <c r="M1300" s="18" t="n">
        <f aca="false">IF(I1300&lt;=H1300,1,0)</f>
        <v>1</v>
      </c>
      <c r="N1300" s="1" t="n">
        <f aca="false">MAX(I1300-H1300,0)</f>
        <v>0</v>
      </c>
    </row>
    <row r="1301" customFormat="false" ht="15" hidden="false" customHeight="false" outlineLevel="0" collapsed="false">
      <c r="A1301" s="1" t="s">
        <v>1407</v>
      </c>
      <c r="B1301" s="1" t="s">
        <v>1066</v>
      </c>
      <c r="C1301" s="1" t="s">
        <v>92</v>
      </c>
      <c r="D1301" s="1" t="s">
        <v>88</v>
      </c>
      <c r="E1301" s="1" t="s">
        <v>89</v>
      </c>
      <c r="F1301" s="1" t="s">
        <v>90</v>
      </c>
      <c r="G1301" s="1" t="n">
        <v>8.1</v>
      </c>
      <c r="H1301" s="1" t="n">
        <v>3</v>
      </c>
      <c r="I1301" s="1" t="n">
        <v>3</v>
      </c>
      <c r="K1301" s="17" t="n">
        <v>426.19</v>
      </c>
      <c r="L1301" s="1" t="n">
        <v>5</v>
      </c>
      <c r="M1301" s="18" t="n">
        <f aca="false">IF(I1301&lt;=H1301,1,0)</f>
        <v>1</v>
      </c>
      <c r="N1301" s="1" t="n">
        <f aca="false">MAX(I1301-H1301,0)</f>
        <v>0</v>
      </c>
    </row>
    <row r="1302" customFormat="false" ht="15" hidden="false" customHeight="false" outlineLevel="0" collapsed="false">
      <c r="A1302" s="1" t="s">
        <v>1408</v>
      </c>
      <c r="B1302" s="1" t="s">
        <v>1066</v>
      </c>
      <c r="C1302" s="1" t="s">
        <v>105</v>
      </c>
      <c r="D1302" s="1" t="s">
        <v>88</v>
      </c>
      <c r="E1302" s="1" t="s">
        <v>101</v>
      </c>
      <c r="F1302" s="1" t="s">
        <v>90</v>
      </c>
      <c r="G1302" s="1" t="n">
        <v>11.4</v>
      </c>
      <c r="H1302" s="1" t="n">
        <v>3</v>
      </c>
      <c r="I1302" s="1" t="n">
        <v>3</v>
      </c>
      <c r="K1302" s="17" t="n">
        <v>568.06</v>
      </c>
      <c r="L1302" s="1" t="n">
        <v>5</v>
      </c>
      <c r="M1302" s="18" t="n">
        <f aca="false">IF(I1302&lt;=H1302,1,0)</f>
        <v>1</v>
      </c>
      <c r="N1302" s="1" t="n">
        <f aca="false">MAX(I1302-H1302,0)</f>
        <v>0</v>
      </c>
    </row>
    <row r="1303" customFormat="false" ht="15" hidden="false" customHeight="false" outlineLevel="0" collapsed="false">
      <c r="A1303" s="1" t="s">
        <v>1409</v>
      </c>
      <c r="B1303" s="1" t="s">
        <v>1066</v>
      </c>
      <c r="C1303" s="1" t="s">
        <v>95</v>
      </c>
      <c r="D1303" s="1" t="s">
        <v>96</v>
      </c>
      <c r="E1303" s="1" t="s">
        <v>89</v>
      </c>
      <c r="F1303" s="1" t="s">
        <v>90</v>
      </c>
      <c r="G1303" s="1" t="n">
        <v>11.3</v>
      </c>
      <c r="H1303" s="1" t="n">
        <v>5</v>
      </c>
      <c r="I1303" s="1" t="n">
        <v>5</v>
      </c>
      <c r="K1303" s="17" t="n">
        <v>237.87</v>
      </c>
      <c r="L1303" s="1" t="n">
        <v>4</v>
      </c>
      <c r="M1303" s="18" t="n">
        <f aca="false">IF(I1303&lt;=H1303,1,0)</f>
        <v>1</v>
      </c>
      <c r="N1303" s="1" t="n">
        <f aca="false">MAX(I1303-H1303,0)</f>
        <v>0</v>
      </c>
    </row>
    <row r="1304" customFormat="false" ht="15" hidden="false" customHeight="false" outlineLevel="0" collapsed="false">
      <c r="A1304" s="1" t="s">
        <v>1410</v>
      </c>
      <c r="B1304" s="1" t="s">
        <v>1066</v>
      </c>
      <c r="C1304" s="1" t="s">
        <v>145</v>
      </c>
      <c r="D1304" s="1" t="s">
        <v>88</v>
      </c>
      <c r="E1304" s="1" t="s">
        <v>89</v>
      </c>
      <c r="F1304" s="1" t="s">
        <v>90</v>
      </c>
      <c r="G1304" s="1" t="n">
        <v>8.8</v>
      </c>
      <c r="H1304" s="1" t="n">
        <v>3</v>
      </c>
      <c r="I1304" s="1" t="n">
        <v>3</v>
      </c>
      <c r="K1304" s="17" t="n">
        <v>194.18</v>
      </c>
      <c r="L1304" s="1" t="n">
        <v>5</v>
      </c>
      <c r="M1304" s="18" t="n">
        <f aca="false">IF(I1304&lt;=H1304,1,0)</f>
        <v>1</v>
      </c>
      <c r="N1304" s="1" t="n">
        <f aca="false">MAX(I1304-H1304,0)</f>
        <v>0</v>
      </c>
    </row>
    <row r="1305" customFormat="false" ht="15" hidden="false" customHeight="false" outlineLevel="0" collapsed="false">
      <c r="A1305" s="1" t="s">
        <v>1411</v>
      </c>
      <c r="B1305" s="1" t="s">
        <v>1066</v>
      </c>
      <c r="C1305" s="1" t="s">
        <v>92</v>
      </c>
      <c r="D1305" s="1" t="s">
        <v>96</v>
      </c>
      <c r="E1305" s="1" t="s">
        <v>97</v>
      </c>
      <c r="F1305" s="1" t="s">
        <v>90</v>
      </c>
      <c r="G1305" s="1" t="n">
        <v>6.2</v>
      </c>
      <c r="H1305" s="1" t="n">
        <v>5</v>
      </c>
      <c r="I1305" s="1" t="n">
        <v>5</v>
      </c>
      <c r="K1305" s="17" t="n">
        <v>523.36</v>
      </c>
      <c r="L1305" s="1" t="n">
        <v>4</v>
      </c>
      <c r="M1305" s="18" t="n">
        <f aca="false">IF(I1305&lt;=H1305,1,0)</f>
        <v>1</v>
      </c>
      <c r="N1305" s="1" t="n">
        <f aca="false">MAX(I1305-H1305,0)</f>
        <v>0</v>
      </c>
    </row>
    <row r="1306" customFormat="false" ht="15" hidden="false" customHeight="false" outlineLevel="0" collapsed="false">
      <c r="A1306" s="1" t="s">
        <v>1412</v>
      </c>
      <c r="B1306" s="1" t="s">
        <v>1066</v>
      </c>
      <c r="C1306" s="1" t="s">
        <v>100</v>
      </c>
      <c r="D1306" s="1" t="s">
        <v>93</v>
      </c>
      <c r="E1306" s="1" t="s">
        <v>89</v>
      </c>
      <c r="F1306" s="1" t="s">
        <v>90</v>
      </c>
      <c r="G1306" s="1" t="n">
        <v>23.7</v>
      </c>
      <c r="H1306" s="1" t="n">
        <v>2</v>
      </c>
      <c r="I1306" s="1" t="n">
        <v>1</v>
      </c>
      <c r="K1306" s="17" t="n">
        <v>275.26</v>
      </c>
      <c r="L1306" s="1" t="n">
        <v>5</v>
      </c>
      <c r="M1306" s="18" t="n">
        <f aca="false">IF(I1306&lt;=H1306,1,0)</f>
        <v>1</v>
      </c>
      <c r="N1306" s="1" t="n">
        <f aca="false">MAX(I1306-H1306,0)</f>
        <v>0</v>
      </c>
    </row>
    <row r="1307" customFormat="false" ht="15" hidden="false" customHeight="false" outlineLevel="0" collapsed="false">
      <c r="A1307" s="1" t="s">
        <v>1413</v>
      </c>
      <c r="B1307" s="1" t="s">
        <v>1066</v>
      </c>
      <c r="C1307" s="1" t="s">
        <v>92</v>
      </c>
      <c r="D1307" s="1" t="s">
        <v>88</v>
      </c>
      <c r="E1307" s="1" t="s">
        <v>97</v>
      </c>
      <c r="F1307" s="1" t="s">
        <v>90</v>
      </c>
      <c r="G1307" s="1" t="n">
        <v>4.7</v>
      </c>
      <c r="H1307" s="1" t="n">
        <v>3</v>
      </c>
      <c r="I1307" s="1" t="n">
        <v>2</v>
      </c>
      <c r="K1307" s="17" t="n">
        <v>619.71</v>
      </c>
      <c r="L1307" s="1" t="n">
        <v>4</v>
      </c>
      <c r="M1307" s="18" t="n">
        <f aca="false">IF(I1307&lt;=H1307,1,0)</f>
        <v>1</v>
      </c>
      <c r="N1307" s="1" t="n">
        <f aca="false">MAX(I1307-H1307,0)</f>
        <v>0</v>
      </c>
    </row>
    <row r="1308" customFormat="false" ht="15" hidden="false" customHeight="false" outlineLevel="0" collapsed="false">
      <c r="A1308" s="1" t="s">
        <v>1414</v>
      </c>
      <c r="B1308" s="1" t="s">
        <v>1066</v>
      </c>
      <c r="C1308" s="1" t="s">
        <v>92</v>
      </c>
      <c r="D1308" s="1" t="s">
        <v>88</v>
      </c>
      <c r="E1308" s="1" t="s">
        <v>89</v>
      </c>
      <c r="F1308" s="1" t="s">
        <v>90</v>
      </c>
      <c r="G1308" s="1" t="n">
        <v>13.3</v>
      </c>
      <c r="H1308" s="1" t="n">
        <v>3</v>
      </c>
      <c r="I1308" s="1" t="n">
        <v>3</v>
      </c>
      <c r="K1308" s="17" t="n">
        <v>661.87</v>
      </c>
      <c r="L1308" s="1" t="n">
        <v>5</v>
      </c>
      <c r="M1308" s="18" t="n">
        <f aca="false">IF(I1308&lt;=H1308,1,0)</f>
        <v>1</v>
      </c>
      <c r="N1308" s="1" t="n">
        <f aca="false">MAX(I1308-H1308,0)</f>
        <v>0</v>
      </c>
    </row>
    <row r="1309" customFormat="false" ht="15" hidden="false" customHeight="false" outlineLevel="0" collapsed="false">
      <c r="A1309" s="1" t="s">
        <v>1415</v>
      </c>
      <c r="B1309" s="1" t="s">
        <v>1066</v>
      </c>
      <c r="C1309" s="1" t="s">
        <v>105</v>
      </c>
      <c r="D1309" s="1" t="s">
        <v>110</v>
      </c>
      <c r="E1309" s="1" t="s">
        <v>97</v>
      </c>
      <c r="F1309" s="1" t="s">
        <v>90</v>
      </c>
      <c r="G1309" s="1" t="n">
        <v>2.3</v>
      </c>
      <c r="H1309" s="1" t="n">
        <v>2</v>
      </c>
      <c r="I1309" s="1" t="n">
        <v>2</v>
      </c>
      <c r="K1309" s="17" t="n">
        <v>746.88</v>
      </c>
      <c r="L1309" s="1" t="n">
        <v>4</v>
      </c>
      <c r="M1309" s="18" t="n">
        <f aca="false">IF(I1309&lt;=H1309,1,0)</f>
        <v>1</v>
      </c>
      <c r="N1309" s="1" t="n">
        <f aca="false">MAX(I1309-H1309,0)</f>
        <v>0</v>
      </c>
    </row>
    <row r="1310" customFormat="false" ht="15" hidden="false" customHeight="false" outlineLevel="0" collapsed="false">
      <c r="A1310" s="1" t="s">
        <v>1416</v>
      </c>
      <c r="B1310" s="1" t="s">
        <v>1066</v>
      </c>
      <c r="C1310" s="1" t="s">
        <v>92</v>
      </c>
      <c r="D1310" s="1" t="s">
        <v>96</v>
      </c>
      <c r="E1310" s="1" t="s">
        <v>89</v>
      </c>
      <c r="F1310" s="1" t="s">
        <v>90</v>
      </c>
      <c r="G1310" s="1" t="n">
        <v>9.1</v>
      </c>
      <c r="H1310" s="1" t="n">
        <v>5</v>
      </c>
      <c r="I1310" s="1" t="n">
        <v>5</v>
      </c>
      <c r="K1310" s="17" t="n">
        <v>506.67</v>
      </c>
      <c r="L1310" s="1" t="n">
        <v>5</v>
      </c>
      <c r="M1310" s="18" t="n">
        <f aca="false">IF(I1310&lt;=H1310,1,0)</f>
        <v>1</v>
      </c>
      <c r="N1310" s="1" t="n">
        <f aca="false">MAX(I1310-H1310,0)</f>
        <v>0</v>
      </c>
    </row>
    <row r="1311" customFormat="false" ht="15" hidden="false" customHeight="false" outlineLevel="0" collapsed="false">
      <c r="A1311" s="1" t="s">
        <v>1417</v>
      </c>
      <c r="B1311" s="1" t="s">
        <v>1066</v>
      </c>
      <c r="C1311" s="1" t="s">
        <v>100</v>
      </c>
      <c r="D1311" s="1" t="s">
        <v>88</v>
      </c>
      <c r="E1311" s="1" t="s">
        <v>89</v>
      </c>
      <c r="F1311" s="1" t="s">
        <v>90</v>
      </c>
      <c r="G1311" s="1" t="n">
        <v>41.8</v>
      </c>
      <c r="H1311" s="1" t="n">
        <v>3</v>
      </c>
      <c r="I1311" s="1" t="n">
        <v>4</v>
      </c>
      <c r="J1311" s="1" t="s">
        <v>117</v>
      </c>
      <c r="K1311" s="17" t="n">
        <v>363.18</v>
      </c>
      <c r="L1311" s="1" t="n">
        <v>3</v>
      </c>
      <c r="M1311" s="18" t="n">
        <f aca="false">IF(I1311&lt;=H1311,1,0)</f>
        <v>0</v>
      </c>
      <c r="N1311" s="1" t="n">
        <f aca="false">MAX(I1311-H1311,0)</f>
        <v>1</v>
      </c>
    </row>
    <row r="1312" customFormat="false" ht="15" hidden="false" customHeight="false" outlineLevel="0" collapsed="false">
      <c r="A1312" s="1" t="s">
        <v>1418</v>
      </c>
      <c r="B1312" s="1" t="s">
        <v>1066</v>
      </c>
      <c r="C1312" s="1" t="s">
        <v>92</v>
      </c>
      <c r="D1312" s="1" t="s">
        <v>93</v>
      </c>
      <c r="E1312" s="1" t="s">
        <v>89</v>
      </c>
      <c r="F1312" s="1" t="s">
        <v>90</v>
      </c>
      <c r="G1312" s="1" t="n">
        <v>10.1</v>
      </c>
      <c r="H1312" s="1" t="n">
        <v>2</v>
      </c>
      <c r="I1312" s="1" t="n">
        <v>2</v>
      </c>
      <c r="K1312" s="17" t="n">
        <v>235.61</v>
      </c>
      <c r="L1312" s="1" t="n">
        <v>5</v>
      </c>
      <c r="M1312" s="18" t="n">
        <f aca="false">IF(I1312&lt;=H1312,1,0)</f>
        <v>1</v>
      </c>
      <c r="N1312" s="1" t="n">
        <f aca="false">MAX(I1312-H1312,0)</f>
        <v>0</v>
      </c>
    </row>
    <row r="1313" customFormat="false" ht="15" hidden="false" customHeight="false" outlineLevel="0" collapsed="false">
      <c r="A1313" s="1" t="s">
        <v>1419</v>
      </c>
      <c r="B1313" s="1" t="s">
        <v>1066</v>
      </c>
      <c r="C1313" s="1" t="s">
        <v>105</v>
      </c>
      <c r="D1313" s="1" t="s">
        <v>93</v>
      </c>
      <c r="E1313" s="1" t="s">
        <v>97</v>
      </c>
      <c r="F1313" s="1" t="s">
        <v>90</v>
      </c>
      <c r="G1313" s="1" t="n">
        <v>48.3</v>
      </c>
      <c r="H1313" s="1" t="n">
        <v>2</v>
      </c>
      <c r="I1313" s="1" t="n">
        <v>4</v>
      </c>
      <c r="J1313" s="1" t="s">
        <v>208</v>
      </c>
      <c r="K1313" s="17" t="n">
        <v>272.29</v>
      </c>
      <c r="L1313" s="1" t="n">
        <v>3</v>
      </c>
      <c r="M1313" s="18" t="n">
        <f aca="false">IF(I1313&lt;=H1313,1,0)</f>
        <v>0</v>
      </c>
      <c r="N1313" s="1" t="n">
        <f aca="false">MAX(I1313-H1313,0)</f>
        <v>2</v>
      </c>
    </row>
    <row r="1314" customFormat="false" ht="15" hidden="false" customHeight="false" outlineLevel="0" collapsed="false">
      <c r="A1314" s="1" t="s">
        <v>1420</v>
      </c>
      <c r="B1314" s="1" t="s">
        <v>1066</v>
      </c>
      <c r="C1314" s="1" t="s">
        <v>105</v>
      </c>
      <c r="D1314" s="1" t="s">
        <v>110</v>
      </c>
      <c r="E1314" s="1" t="s">
        <v>89</v>
      </c>
      <c r="F1314" s="1" t="s">
        <v>90</v>
      </c>
      <c r="G1314" s="1" t="n">
        <v>9.4</v>
      </c>
      <c r="H1314" s="1" t="n">
        <v>2</v>
      </c>
      <c r="I1314" s="1" t="n">
        <v>4</v>
      </c>
      <c r="J1314" s="1" t="s">
        <v>208</v>
      </c>
      <c r="K1314" s="17" t="n">
        <v>766.61</v>
      </c>
      <c r="L1314" s="1" t="n">
        <v>3</v>
      </c>
      <c r="M1314" s="18" t="n">
        <f aca="false">IF(I1314&lt;=H1314,1,0)</f>
        <v>0</v>
      </c>
      <c r="N1314" s="1" t="n">
        <f aca="false">MAX(I1314-H1314,0)</f>
        <v>2</v>
      </c>
    </row>
    <row r="1315" customFormat="false" ht="15" hidden="false" customHeight="false" outlineLevel="0" collapsed="false">
      <c r="A1315" s="1" t="s">
        <v>1421</v>
      </c>
      <c r="B1315" s="1" t="s">
        <v>1066</v>
      </c>
      <c r="C1315" s="1" t="s">
        <v>92</v>
      </c>
      <c r="D1315" s="1" t="s">
        <v>88</v>
      </c>
      <c r="E1315" s="1" t="s">
        <v>103</v>
      </c>
      <c r="F1315" s="1" t="s">
        <v>90</v>
      </c>
      <c r="G1315" s="1" t="n">
        <v>3.6</v>
      </c>
      <c r="H1315" s="1" t="n">
        <v>3</v>
      </c>
      <c r="I1315" s="1" t="n">
        <v>3</v>
      </c>
      <c r="K1315" s="17" t="n">
        <v>469.17</v>
      </c>
      <c r="L1315" s="1" t="n">
        <v>5</v>
      </c>
      <c r="M1315" s="18" t="n">
        <f aca="false">IF(I1315&lt;=H1315,1,0)</f>
        <v>1</v>
      </c>
      <c r="N1315" s="1" t="n">
        <f aca="false">MAX(I1315-H1315,0)</f>
        <v>0</v>
      </c>
    </row>
    <row r="1316" customFormat="false" ht="15" hidden="false" customHeight="false" outlineLevel="0" collapsed="false">
      <c r="A1316" s="1" t="s">
        <v>1422</v>
      </c>
      <c r="B1316" s="1" t="s">
        <v>1066</v>
      </c>
      <c r="C1316" s="1" t="s">
        <v>105</v>
      </c>
      <c r="D1316" s="1" t="s">
        <v>93</v>
      </c>
      <c r="E1316" s="1" t="s">
        <v>97</v>
      </c>
      <c r="F1316" s="1" t="s">
        <v>90</v>
      </c>
      <c r="G1316" s="1" t="n">
        <v>8.3</v>
      </c>
      <c r="H1316" s="1" t="n">
        <v>2</v>
      </c>
      <c r="I1316" s="1" t="n">
        <v>5</v>
      </c>
      <c r="J1316" s="1" t="s">
        <v>125</v>
      </c>
      <c r="K1316" s="17" t="n">
        <v>1285.53</v>
      </c>
      <c r="L1316" s="1" t="n">
        <v>3</v>
      </c>
      <c r="M1316" s="18" t="n">
        <f aca="false">IF(I1316&lt;=H1316,1,0)</f>
        <v>0</v>
      </c>
      <c r="N1316" s="1" t="n">
        <f aca="false">MAX(I1316-H1316,0)</f>
        <v>3</v>
      </c>
    </row>
    <row r="1317" customFormat="false" ht="15" hidden="false" customHeight="false" outlineLevel="0" collapsed="false">
      <c r="A1317" s="1" t="s">
        <v>1423</v>
      </c>
      <c r="B1317" s="1" t="s">
        <v>1066</v>
      </c>
      <c r="C1317" s="1" t="s">
        <v>105</v>
      </c>
      <c r="D1317" s="1" t="s">
        <v>88</v>
      </c>
      <c r="E1317" s="1" t="s">
        <v>97</v>
      </c>
      <c r="F1317" s="1" t="s">
        <v>90</v>
      </c>
      <c r="G1317" s="1" t="n">
        <v>1.2</v>
      </c>
      <c r="H1317" s="1" t="n">
        <v>3</v>
      </c>
      <c r="I1317" s="1" t="n">
        <v>2</v>
      </c>
      <c r="K1317" s="17" t="n">
        <v>227.69</v>
      </c>
      <c r="L1317" s="1" t="n">
        <v>4</v>
      </c>
      <c r="M1317" s="18" t="n">
        <f aca="false">IF(I1317&lt;=H1317,1,0)</f>
        <v>1</v>
      </c>
      <c r="N1317" s="1" t="n">
        <f aca="false">MAX(I1317-H1317,0)</f>
        <v>0</v>
      </c>
    </row>
    <row r="1318" customFormat="false" ht="15" hidden="false" customHeight="false" outlineLevel="0" collapsed="false">
      <c r="A1318" s="1" t="s">
        <v>1424</v>
      </c>
      <c r="B1318" s="1" t="s">
        <v>1066</v>
      </c>
      <c r="C1318" s="1" t="s">
        <v>92</v>
      </c>
      <c r="D1318" s="1" t="s">
        <v>88</v>
      </c>
      <c r="E1318" s="1" t="s">
        <v>89</v>
      </c>
      <c r="F1318" s="1" t="s">
        <v>90</v>
      </c>
      <c r="G1318" s="1" t="n">
        <v>9.6</v>
      </c>
      <c r="H1318" s="1" t="n">
        <v>3</v>
      </c>
      <c r="I1318" s="1" t="n">
        <v>5</v>
      </c>
      <c r="J1318" s="1" t="s">
        <v>199</v>
      </c>
      <c r="K1318" s="17" t="n">
        <v>382.98</v>
      </c>
      <c r="L1318" s="1" t="n">
        <v>3</v>
      </c>
      <c r="M1318" s="18" t="n">
        <f aca="false">IF(I1318&lt;=H1318,1,0)</f>
        <v>0</v>
      </c>
      <c r="N1318" s="1" t="n">
        <f aca="false">MAX(I1318-H1318,0)</f>
        <v>2</v>
      </c>
    </row>
    <row r="1319" customFormat="false" ht="15" hidden="false" customHeight="false" outlineLevel="0" collapsed="false">
      <c r="A1319" s="1" t="s">
        <v>1425</v>
      </c>
      <c r="B1319" s="1" t="s">
        <v>1066</v>
      </c>
      <c r="C1319" s="1" t="s">
        <v>87</v>
      </c>
      <c r="D1319" s="1" t="s">
        <v>88</v>
      </c>
      <c r="E1319" s="1" t="s">
        <v>89</v>
      </c>
      <c r="F1319" s="1" t="s">
        <v>90</v>
      </c>
      <c r="G1319" s="1" t="n">
        <v>11.7</v>
      </c>
      <c r="H1319" s="1" t="n">
        <v>3</v>
      </c>
      <c r="I1319" s="1" t="n">
        <v>2</v>
      </c>
      <c r="K1319" s="17" t="n">
        <v>260.58</v>
      </c>
      <c r="L1319" s="1" t="n">
        <v>5</v>
      </c>
      <c r="M1319" s="18" t="n">
        <f aca="false">IF(I1319&lt;=H1319,1,0)</f>
        <v>1</v>
      </c>
      <c r="N1319" s="1" t="n">
        <f aca="false">MAX(I1319-H1319,0)</f>
        <v>0</v>
      </c>
    </row>
    <row r="1320" customFormat="false" ht="15" hidden="false" customHeight="false" outlineLevel="0" collapsed="false">
      <c r="A1320" s="1" t="s">
        <v>1426</v>
      </c>
      <c r="B1320" s="1" t="s">
        <v>1066</v>
      </c>
      <c r="C1320" s="1" t="s">
        <v>145</v>
      </c>
      <c r="D1320" s="1" t="s">
        <v>96</v>
      </c>
      <c r="E1320" s="1" t="s">
        <v>89</v>
      </c>
      <c r="F1320" s="1" t="s">
        <v>116</v>
      </c>
      <c r="G1320" s="1" t="n">
        <v>0</v>
      </c>
      <c r="H1320" s="1" t="n">
        <v>5</v>
      </c>
      <c r="I1320" s="1" t="n">
        <v>5</v>
      </c>
      <c r="K1320" s="17" t="n">
        <v>317.84</v>
      </c>
      <c r="L1320" s="1" t="n">
        <v>5</v>
      </c>
      <c r="M1320" s="18" t="n">
        <f aca="false">IF(I1320&lt;=H1320,1,0)</f>
        <v>1</v>
      </c>
      <c r="N1320" s="1" t="n">
        <f aca="false">MAX(I1320-H1320,0)</f>
        <v>0</v>
      </c>
    </row>
    <row r="1321" customFormat="false" ht="15" hidden="false" customHeight="false" outlineLevel="0" collapsed="false">
      <c r="A1321" s="1" t="s">
        <v>1427</v>
      </c>
      <c r="B1321" s="1" t="s">
        <v>1066</v>
      </c>
      <c r="C1321" s="1" t="s">
        <v>92</v>
      </c>
      <c r="D1321" s="1" t="s">
        <v>110</v>
      </c>
      <c r="E1321" s="1" t="s">
        <v>103</v>
      </c>
      <c r="F1321" s="1" t="s">
        <v>90</v>
      </c>
      <c r="G1321" s="1" t="n">
        <v>16.9</v>
      </c>
      <c r="H1321" s="1" t="n">
        <v>2</v>
      </c>
      <c r="I1321" s="1" t="n">
        <v>5</v>
      </c>
      <c r="J1321" s="1" t="s">
        <v>208</v>
      </c>
      <c r="K1321" s="17" t="n">
        <v>680.85</v>
      </c>
      <c r="L1321" s="1" t="n">
        <v>3</v>
      </c>
      <c r="M1321" s="18" t="n">
        <f aca="false">IF(I1321&lt;=H1321,1,0)</f>
        <v>0</v>
      </c>
      <c r="N1321" s="1" t="n">
        <f aca="false">MAX(I1321-H1321,0)</f>
        <v>3</v>
      </c>
    </row>
    <row r="1322" customFormat="false" ht="15" hidden="false" customHeight="false" outlineLevel="0" collapsed="false">
      <c r="A1322" s="1" t="s">
        <v>1428</v>
      </c>
      <c r="B1322" s="1" t="s">
        <v>1066</v>
      </c>
      <c r="C1322" s="1" t="s">
        <v>145</v>
      </c>
      <c r="D1322" s="1" t="s">
        <v>88</v>
      </c>
      <c r="E1322" s="1" t="s">
        <v>97</v>
      </c>
      <c r="F1322" s="1" t="s">
        <v>90</v>
      </c>
      <c r="G1322" s="1" t="n">
        <v>6.8</v>
      </c>
      <c r="H1322" s="1" t="n">
        <v>3</v>
      </c>
      <c r="I1322" s="1" t="n">
        <v>3</v>
      </c>
      <c r="K1322" s="17" t="n">
        <v>315.71</v>
      </c>
      <c r="L1322" s="1" t="n">
        <v>4</v>
      </c>
      <c r="M1322" s="18" t="n">
        <f aca="false">IF(I1322&lt;=H1322,1,0)</f>
        <v>1</v>
      </c>
      <c r="N1322" s="1" t="n">
        <f aca="false">MAX(I1322-H1322,0)</f>
        <v>0</v>
      </c>
    </row>
    <row r="1323" customFormat="false" ht="15" hidden="false" customHeight="false" outlineLevel="0" collapsed="false">
      <c r="A1323" s="1" t="s">
        <v>1429</v>
      </c>
      <c r="B1323" s="1" t="s">
        <v>1066</v>
      </c>
      <c r="C1323" s="1" t="s">
        <v>92</v>
      </c>
      <c r="D1323" s="1" t="s">
        <v>88</v>
      </c>
      <c r="E1323" s="1" t="s">
        <v>103</v>
      </c>
      <c r="F1323" s="1" t="s">
        <v>90</v>
      </c>
      <c r="G1323" s="1" t="n">
        <v>7.8</v>
      </c>
      <c r="H1323" s="1" t="n">
        <v>3</v>
      </c>
      <c r="I1323" s="1" t="n">
        <v>2</v>
      </c>
      <c r="K1323" s="17" t="n">
        <v>634.04</v>
      </c>
      <c r="L1323" s="1" t="n">
        <v>5</v>
      </c>
      <c r="M1323" s="18" t="n">
        <f aca="false">IF(I1323&lt;=H1323,1,0)</f>
        <v>1</v>
      </c>
      <c r="N1323" s="1" t="n">
        <f aca="false">MAX(I1323-H1323,0)</f>
        <v>0</v>
      </c>
    </row>
    <row r="1324" customFormat="false" ht="15" hidden="false" customHeight="false" outlineLevel="0" collapsed="false">
      <c r="A1324" s="1" t="s">
        <v>1430</v>
      </c>
      <c r="B1324" s="1" t="s">
        <v>1066</v>
      </c>
      <c r="C1324" s="1" t="s">
        <v>105</v>
      </c>
      <c r="D1324" s="1" t="s">
        <v>110</v>
      </c>
      <c r="E1324" s="1" t="s">
        <v>89</v>
      </c>
      <c r="F1324" s="1" t="s">
        <v>90</v>
      </c>
      <c r="G1324" s="1" t="n">
        <v>13.7</v>
      </c>
      <c r="H1324" s="1" t="n">
        <v>2</v>
      </c>
      <c r="I1324" s="1" t="n">
        <v>2</v>
      </c>
      <c r="K1324" s="17" t="n">
        <v>649.53</v>
      </c>
      <c r="L1324" s="1" t="n">
        <v>4</v>
      </c>
      <c r="M1324" s="18" t="n">
        <f aca="false">IF(I1324&lt;=H1324,1,0)</f>
        <v>1</v>
      </c>
      <c r="N1324" s="1" t="n">
        <f aca="false">MAX(I1324-H1324,0)</f>
        <v>0</v>
      </c>
    </row>
    <row r="1325" customFormat="false" ht="15" hidden="false" customHeight="false" outlineLevel="0" collapsed="false">
      <c r="A1325" s="1" t="s">
        <v>1431</v>
      </c>
      <c r="B1325" s="1" t="s">
        <v>1066</v>
      </c>
      <c r="C1325" s="1" t="s">
        <v>95</v>
      </c>
      <c r="D1325" s="1" t="s">
        <v>93</v>
      </c>
      <c r="E1325" s="1" t="s">
        <v>97</v>
      </c>
      <c r="F1325" s="1" t="s">
        <v>116</v>
      </c>
      <c r="G1325" s="1" t="n">
        <v>0</v>
      </c>
      <c r="H1325" s="1" t="n">
        <v>1</v>
      </c>
      <c r="I1325" s="1" t="n">
        <v>1</v>
      </c>
      <c r="K1325" s="17" t="n">
        <v>414.87</v>
      </c>
      <c r="L1325" s="1" t="n">
        <v>4</v>
      </c>
      <c r="M1325" s="18" t="n">
        <f aca="false">IF(I1325&lt;=H1325,1,0)</f>
        <v>1</v>
      </c>
      <c r="N1325" s="1" t="n">
        <f aca="false">MAX(I1325-H1325,0)</f>
        <v>0</v>
      </c>
    </row>
    <row r="1326" customFormat="false" ht="15" hidden="false" customHeight="false" outlineLevel="0" collapsed="false">
      <c r="A1326" s="1" t="s">
        <v>1432</v>
      </c>
      <c r="B1326" s="1" t="s">
        <v>1066</v>
      </c>
      <c r="C1326" s="1" t="s">
        <v>95</v>
      </c>
      <c r="D1326" s="1" t="s">
        <v>88</v>
      </c>
      <c r="E1326" s="1" t="s">
        <v>89</v>
      </c>
      <c r="F1326" s="1" t="s">
        <v>116</v>
      </c>
      <c r="G1326" s="1" t="n">
        <v>0</v>
      </c>
      <c r="H1326" s="1" t="n">
        <v>2</v>
      </c>
      <c r="I1326" s="1" t="n">
        <v>2</v>
      </c>
      <c r="K1326" s="17" t="n">
        <v>480.88</v>
      </c>
      <c r="L1326" s="1" t="n">
        <v>5</v>
      </c>
      <c r="M1326" s="18" t="n">
        <f aca="false">IF(I1326&lt;=H1326,1,0)</f>
        <v>1</v>
      </c>
      <c r="N1326" s="1" t="n">
        <f aca="false">MAX(I1326-H1326,0)</f>
        <v>0</v>
      </c>
    </row>
    <row r="1327" customFormat="false" ht="15" hidden="false" customHeight="false" outlineLevel="0" collapsed="false">
      <c r="A1327" s="1" t="s">
        <v>1433</v>
      </c>
      <c r="B1327" s="1" t="s">
        <v>1066</v>
      </c>
      <c r="C1327" s="1" t="s">
        <v>105</v>
      </c>
      <c r="D1327" s="1" t="s">
        <v>88</v>
      </c>
      <c r="E1327" s="1" t="s">
        <v>89</v>
      </c>
      <c r="F1327" s="1" t="s">
        <v>90</v>
      </c>
      <c r="G1327" s="1" t="n">
        <v>11.1</v>
      </c>
      <c r="H1327" s="1" t="n">
        <v>3</v>
      </c>
      <c r="I1327" s="1" t="n">
        <v>2</v>
      </c>
      <c r="K1327" s="17" t="n">
        <v>378.94</v>
      </c>
      <c r="L1327" s="1" t="n">
        <v>4</v>
      </c>
      <c r="M1327" s="18" t="n">
        <f aca="false">IF(I1327&lt;=H1327,1,0)</f>
        <v>1</v>
      </c>
      <c r="N1327" s="1" t="n">
        <f aca="false">MAX(I1327-H1327,0)</f>
        <v>0</v>
      </c>
    </row>
    <row r="1328" customFormat="false" ht="15" hidden="false" customHeight="false" outlineLevel="0" collapsed="false">
      <c r="A1328" s="1" t="s">
        <v>1434</v>
      </c>
      <c r="B1328" s="1" t="s">
        <v>1066</v>
      </c>
      <c r="C1328" s="1" t="s">
        <v>92</v>
      </c>
      <c r="D1328" s="1" t="s">
        <v>93</v>
      </c>
      <c r="E1328" s="1" t="s">
        <v>101</v>
      </c>
      <c r="F1328" s="1" t="s">
        <v>90</v>
      </c>
      <c r="G1328" s="1" t="n">
        <v>2.8</v>
      </c>
      <c r="H1328" s="1" t="n">
        <v>2</v>
      </c>
      <c r="I1328" s="1" t="n">
        <v>2</v>
      </c>
      <c r="K1328" s="17" t="n">
        <v>494.54</v>
      </c>
      <c r="L1328" s="1" t="n">
        <v>4</v>
      </c>
      <c r="M1328" s="18" t="n">
        <f aca="false">IF(I1328&lt;=H1328,1,0)</f>
        <v>1</v>
      </c>
      <c r="N1328" s="1" t="n">
        <f aca="false">MAX(I1328-H1328,0)</f>
        <v>0</v>
      </c>
    </row>
    <row r="1329" customFormat="false" ht="15" hidden="false" customHeight="false" outlineLevel="0" collapsed="false">
      <c r="A1329" s="1" t="s">
        <v>1435</v>
      </c>
      <c r="B1329" s="1" t="s">
        <v>1066</v>
      </c>
      <c r="C1329" s="1" t="s">
        <v>105</v>
      </c>
      <c r="D1329" s="1" t="s">
        <v>88</v>
      </c>
      <c r="E1329" s="1" t="s">
        <v>89</v>
      </c>
      <c r="F1329" s="1" t="s">
        <v>90</v>
      </c>
      <c r="G1329" s="1" t="n">
        <v>21.7</v>
      </c>
      <c r="H1329" s="1" t="n">
        <v>3</v>
      </c>
      <c r="I1329" s="1" t="n">
        <v>3</v>
      </c>
      <c r="K1329" s="17" t="n">
        <v>237.02</v>
      </c>
      <c r="L1329" s="1" t="n">
        <v>4</v>
      </c>
      <c r="M1329" s="18" t="n">
        <f aca="false">IF(I1329&lt;=H1329,1,0)</f>
        <v>1</v>
      </c>
      <c r="N1329" s="1" t="n">
        <f aca="false">MAX(I1329-H1329,0)</f>
        <v>0</v>
      </c>
    </row>
    <row r="1330" customFormat="false" ht="15" hidden="false" customHeight="false" outlineLevel="0" collapsed="false">
      <c r="A1330" s="1" t="s">
        <v>1436</v>
      </c>
      <c r="B1330" s="1" t="s">
        <v>1066</v>
      </c>
      <c r="C1330" s="1" t="s">
        <v>92</v>
      </c>
      <c r="D1330" s="1" t="s">
        <v>88</v>
      </c>
      <c r="E1330" s="1" t="s">
        <v>103</v>
      </c>
      <c r="F1330" s="1" t="s">
        <v>116</v>
      </c>
      <c r="G1330" s="1" t="n">
        <v>0</v>
      </c>
      <c r="H1330" s="1" t="n">
        <v>2</v>
      </c>
      <c r="I1330" s="1" t="n">
        <v>2</v>
      </c>
      <c r="K1330" s="17" t="n">
        <v>193.38</v>
      </c>
      <c r="L1330" s="1" t="n">
        <v>5</v>
      </c>
      <c r="M1330" s="18" t="n">
        <f aca="false">IF(I1330&lt;=H1330,1,0)</f>
        <v>1</v>
      </c>
      <c r="N1330" s="1" t="n">
        <f aca="false">MAX(I1330-H1330,0)</f>
        <v>0</v>
      </c>
    </row>
    <row r="1331" customFormat="false" ht="15" hidden="false" customHeight="false" outlineLevel="0" collapsed="false">
      <c r="A1331" s="1" t="s">
        <v>1437</v>
      </c>
      <c r="B1331" s="1" t="s">
        <v>1066</v>
      </c>
      <c r="C1331" s="1" t="s">
        <v>105</v>
      </c>
      <c r="D1331" s="1" t="s">
        <v>88</v>
      </c>
      <c r="E1331" s="1" t="s">
        <v>97</v>
      </c>
      <c r="F1331" s="1" t="s">
        <v>116</v>
      </c>
      <c r="G1331" s="1" t="n">
        <v>0</v>
      </c>
      <c r="H1331" s="1" t="n">
        <v>3</v>
      </c>
      <c r="I1331" s="1" t="n">
        <v>3</v>
      </c>
      <c r="K1331" s="17" t="n">
        <v>321.08</v>
      </c>
      <c r="L1331" s="1" t="n">
        <v>4</v>
      </c>
      <c r="M1331" s="18" t="n">
        <f aca="false">IF(I1331&lt;=H1331,1,0)</f>
        <v>1</v>
      </c>
      <c r="N1331" s="1" t="n">
        <f aca="false">MAX(I1331-H1331,0)</f>
        <v>0</v>
      </c>
    </row>
    <row r="1332" customFormat="false" ht="15" hidden="false" customHeight="false" outlineLevel="0" collapsed="false">
      <c r="A1332" s="1" t="s">
        <v>1438</v>
      </c>
      <c r="B1332" s="1" t="s">
        <v>1066</v>
      </c>
      <c r="C1332" s="1" t="s">
        <v>105</v>
      </c>
      <c r="D1332" s="1" t="s">
        <v>110</v>
      </c>
      <c r="E1332" s="1" t="s">
        <v>89</v>
      </c>
      <c r="F1332" s="1" t="s">
        <v>90</v>
      </c>
      <c r="G1332" s="1" t="n">
        <v>16.2</v>
      </c>
      <c r="H1332" s="1" t="n">
        <v>2</v>
      </c>
      <c r="I1332" s="1" t="n">
        <v>2</v>
      </c>
      <c r="K1332" s="17" t="n">
        <v>656.98</v>
      </c>
      <c r="L1332" s="1" t="n">
        <v>5</v>
      </c>
      <c r="M1332" s="18" t="n">
        <f aca="false">IF(I1332&lt;=H1332,1,0)</f>
        <v>1</v>
      </c>
      <c r="N1332" s="1" t="n">
        <f aca="false">MAX(I1332-H1332,0)</f>
        <v>0</v>
      </c>
    </row>
    <row r="1333" customFormat="false" ht="15" hidden="false" customHeight="false" outlineLevel="0" collapsed="false">
      <c r="A1333" s="1" t="s">
        <v>1439</v>
      </c>
      <c r="B1333" s="1" t="s">
        <v>1066</v>
      </c>
      <c r="C1333" s="1" t="s">
        <v>105</v>
      </c>
      <c r="D1333" s="1" t="s">
        <v>88</v>
      </c>
      <c r="E1333" s="1" t="s">
        <v>89</v>
      </c>
      <c r="F1333" s="1" t="s">
        <v>90</v>
      </c>
      <c r="G1333" s="1" t="n">
        <v>33.1</v>
      </c>
      <c r="H1333" s="1" t="n">
        <v>3</v>
      </c>
      <c r="I1333" s="1" t="n">
        <v>3</v>
      </c>
      <c r="K1333" s="17" t="n">
        <v>385.21</v>
      </c>
      <c r="L1333" s="1" t="n">
        <v>4</v>
      </c>
      <c r="M1333" s="18" t="n">
        <f aca="false">IF(I1333&lt;=H1333,1,0)</f>
        <v>1</v>
      </c>
      <c r="N1333" s="1" t="n">
        <f aca="false">MAX(I1333-H1333,0)</f>
        <v>0</v>
      </c>
    </row>
    <row r="1334" customFormat="false" ht="15" hidden="false" customHeight="false" outlineLevel="0" collapsed="false">
      <c r="A1334" s="1" t="s">
        <v>1440</v>
      </c>
      <c r="B1334" s="1" t="s">
        <v>1066</v>
      </c>
      <c r="C1334" s="1" t="s">
        <v>92</v>
      </c>
      <c r="D1334" s="1" t="s">
        <v>88</v>
      </c>
      <c r="E1334" s="1" t="s">
        <v>103</v>
      </c>
      <c r="F1334" s="1" t="s">
        <v>90</v>
      </c>
      <c r="G1334" s="1" t="n">
        <v>0.7</v>
      </c>
      <c r="H1334" s="1" t="n">
        <v>3</v>
      </c>
      <c r="I1334" s="1" t="n">
        <v>3</v>
      </c>
      <c r="K1334" s="17" t="n">
        <v>348.38</v>
      </c>
      <c r="L1334" s="1" t="n">
        <v>5</v>
      </c>
      <c r="M1334" s="18" t="n">
        <f aca="false">IF(I1334&lt;=H1334,1,0)</f>
        <v>1</v>
      </c>
      <c r="N1334" s="1" t="n">
        <f aca="false">MAX(I1334-H1334,0)</f>
        <v>0</v>
      </c>
    </row>
    <row r="1335" customFormat="false" ht="15" hidden="false" customHeight="false" outlineLevel="0" collapsed="false">
      <c r="A1335" s="1" t="s">
        <v>1441</v>
      </c>
      <c r="B1335" s="1" t="s">
        <v>1066</v>
      </c>
      <c r="C1335" s="1" t="s">
        <v>105</v>
      </c>
      <c r="D1335" s="1" t="s">
        <v>88</v>
      </c>
      <c r="E1335" s="1" t="s">
        <v>89</v>
      </c>
      <c r="F1335" s="1" t="s">
        <v>90</v>
      </c>
      <c r="G1335" s="1" t="n">
        <v>13.7</v>
      </c>
      <c r="H1335" s="1" t="n">
        <v>3</v>
      </c>
      <c r="I1335" s="1" t="n">
        <v>4</v>
      </c>
      <c r="J1335" s="1" t="s">
        <v>117</v>
      </c>
      <c r="K1335" s="17" t="n">
        <v>393.76</v>
      </c>
      <c r="L1335" s="1" t="n">
        <v>3</v>
      </c>
      <c r="M1335" s="18" t="n">
        <f aca="false">IF(I1335&lt;=H1335,1,0)</f>
        <v>0</v>
      </c>
      <c r="N1335" s="1" t="n">
        <f aca="false">MAX(I1335-H1335,0)</f>
        <v>1</v>
      </c>
    </row>
    <row r="1336" customFormat="false" ht="15" hidden="false" customHeight="false" outlineLevel="0" collapsed="false">
      <c r="A1336" s="1" t="s">
        <v>1442</v>
      </c>
      <c r="B1336" s="1" t="s">
        <v>1066</v>
      </c>
      <c r="C1336" s="1" t="s">
        <v>95</v>
      </c>
      <c r="D1336" s="1" t="s">
        <v>88</v>
      </c>
      <c r="E1336" s="1" t="s">
        <v>103</v>
      </c>
      <c r="F1336" s="1" t="s">
        <v>90</v>
      </c>
      <c r="G1336" s="1" t="n">
        <v>1.8</v>
      </c>
      <c r="H1336" s="1" t="n">
        <v>3</v>
      </c>
      <c r="I1336" s="1" t="n">
        <v>2</v>
      </c>
      <c r="K1336" s="17" t="n">
        <v>293.14</v>
      </c>
      <c r="L1336" s="1" t="n">
        <v>4</v>
      </c>
      <c r="M1336" s="18" t="n">
        <f aca="false">IF(I1336&lt;=H1336,1,0)</f>
        <v>1</v>
      </c>
      <c r="N1336" s="1" t="n">
        <f aca="false">MAX(I1336-H1336,0)</f>
        <v>0</v>
      </c>
    </row>
    <row r="1337" customFormat="false" ht="15" hidden="false" customHeight="false" outlineLevel="0" collapsed="false">
      <c r="A1337" s="1" t="s">
        <v>1443</v>
      </c>
      <c r="B1337" s="1" t="s">
        <v>1066</v>
      </c>
      <c r="C1337" s="1" t="s">
        <v>95</v>
      </c>
      <c r="D1337" s="1" t="s">
        <v>88</v>
      </c>
      <c r="E1337" s="1" t="s">
        <v>89</v>
      </c>
      <c r="F1337" s="1" t="s">
        <v>90</v>
      </c>
      <c r="G1337" s="1" t="n">
        <v>25.3</v>
      </c>
      <c r="H1337" s="1" t="n">
        <v>3</v>
      </c>
      <c r="I1337" s="1" t="n">
        <v>5</v>
      </c>
      <c r="J1337" s="1" t="s">
        <v>133</v>
      </c>
      <c r="K1337" s="17" t="n">
        <v>410.95</v>
      </c>
      <c r="L1337" s="1" t="n">
        <v>4</v>
      </c>
      <c r="M1337" s="18" t="n">
        <f aca="false">IF(I1337&lt;=H1337,1,0)</f>
        <v>0</v>
      </c>
      <c r="N1337" s="1" t="n">
        <f aca="false">MAX(I1337-H1337,0)</f>
        <v>2</v>
      </c>
    </row>
    <row r="1338" customFormat="false" ht="15" hidden="false" customHeight="false" outlineLevel="0" collapsed="false">
      <c r="A1338" s="1" t="s">
        <v>1444</v>
      </c>
      <c r="B1338" s="1" t="s">
        <v>1066</v>
      </c>
      <c r="C1338" s="1" t="s">
        <v>92</v>
      </c>
      <c r="D1338" s="1" t="s">
        <v>110</v>
      </c>
      <c r="E1338" s="1" t="s">
        <v>97</v>
      </c>
      <c r="F1338" s="1" t="s">
        <v>90</v>
      </c>
      <c r="G1338" s="1" t="n">
        <v>13.2</v>
      </c>
      <c r="H1338" s="1" t="n">
        <v>2</v>
      </c>
      <c r="I1338" s="1" t="n">
        <v>2</v>
      </c>
      <c r="K1338" s="17" t="n">
        <v>1320.39</v>
      </c>
      <c r="L1338" s="1" t="n">
        <v>5</v>
      </c>
      <c r="M1338" s="18" t="n">
        <f aca="false">IF(I1338&lt;=H1338,1,0)</f>
        <v>1</v>
      </c>
      <c r="N1338" s="1" t="n">
        <f aca="false">MAX(I1338-H1338,0)</f>
        <v>0</v>
      </c>
    </row>
    <row r="1339" customFormat="false" ht="15" hidden="false" customHeight="false" outlineLevel="0" collapsed="false">
      <c r="A1339" s="1" t="s">
        <v>1445</v>
      </c>
      <c r="B1339" s="1" t="s">
        <v>1066</v>
      </c>
      <c r="C1339" s="1" t="s">
        <v>145</v>
      </c>
      <c r="D1339" s="1" t="s">
        <v>93</v>
      </c>
      <c r="E1339" s="1" t="s">
        <v>89</v>
      </c>
      <c r="F1339" s="1" t="s">
        <v>90</v>
      </c>
      <c r="G1339" s="1" t="n">
        <v>17.5</v>
      </c>
      <c r="H1339" s="1" t="n">
        <v>2</v>
      </c>
      <c r="I1339" s="1" t="n">
        <v>2</v>
      </c>
      <c r="K1339" s="17" t="n">
        <v>465.46</v>
      </c>
      <c r="L1339" s="1" t="n">
        <v>4</v>
      </c>
      <c r="M1339" s="18" t="n">
        <f aca="false">IF(I1339&lt;=H1339,1,0)</f>
        <v>1</v>
      </c>
      <c r="N1339" s="1" t="n">
        <f aca="false">MAX(I1339-H1339,0)</f>
        <v>0</v>
      </c>
    </row>
    <row r="1340" customFormat="false" ht="15" hidden="false" customHeight="false" outlineLevel="0" collapsed="false">
      <c r="A1340" s="1" t="s">
        <v>1446</v>
      </c>
      <c r="B1340" s="1" t="s">
        <v>1066</v>
      </c>
      <c r="C1340" s="1" t="s">
        <v>92</v>
      </c>
      <c r="D1340" s="1" t="s">
        <v>88</v>
      </c>
      <c r="E1340" s="1" t="s">
        <v>89</v>
      </c>
      <c r="F1340" s="1" t="s">
        <v>90</v>
      </c>
      <c r="G1340" s="1" t="n">
        <v>6.6</v>
      </c>
      <c r="H1340" s="1" t="n">
        <v>3</v>
      </c>
      <c r="I1340" s="1" t="n">
        <v>3</v>
      </c>
      <c r="K1340" s="17" t="n">
        <v>404.12</v>
      </c>
      <c r="L1340" s="1" t="n">
        <v>4</v>
      </c>
      <c r="M1340" s="18" t="n">
        <f aca="false">IF(I1340&lt;=H1340,1,0)</f>
        <v>1</v>
      </c>
      <c r="N1340" s="1" t="n">
        <f aca="false">MAX(I1340-H1340,0)</f>
        <v>0</v>
      </c>
    </row>
    <row r="1341" customFormat="false" ht="15" hidden="false" customHeight="false" outlineLevel="0" collapsed="false">
      <c r="A1341" s="1" t="s">
        <v>1447</v>
      </c>
      <c r="B1341" s="1" t="s">
        <v>1066</v>
      </c>
      <c r="C1341" s="1" t="s">
        <v>92</v>
      </c>
      <c r="D1341" s="1" t="s">
        <v>96</v>
      </c>
      <c r="E1341" s="1" t="s">
        <v>103</v>
      </c>
      <c r="F1341" s="1" t="s">
        <v>90</v>
      </c>
      <c r="G1341" s="1" t="n">
        <v>1.9</v>
      </c>
      <c r="H1341" s="1" t="n">
        <v>5</v>
      </c>
      <c r="I1341" s="1" t="n">
        <v>5</v>
      </c>
      <c r="K1341" s="17" t="n">
        <v>854.77</v>
      </c>
      <c r="L1341" s="1" t="n">
        <v>4</v>
      </c>
      <c r="M1341" s="18" t="n">
        <f aca="false">IF(I1341&lt;=H1341,1,0)</f>
        <v>1</v>
      </c>
      <c r="N1341" s="1" t="n">
        <f aca="false">MAX(I1341-H1341,0)</f>
        <v>0</v>
      </c>
    </row>
    <row r="1342" customFormat="false" ht="15" hidden="false" customHeight="false" outlineLevel="0" collapsed="false">
      <c r="A1342" s="1" t="s">
        <v>1448</v>
      </c>
      <c r="B1342" s="1" t="s">
        <v>1066</v>
      </c>
      <c r="C1342" s="1" t="s">
        <v>92</v>
      </c>
      <c r="D1342" s="1" t="s">
        <v>88</v>
      </c>
      <c r="E1342" s="1" t="s">
        <v>89</v>
      </c>
      <c r="F1342" s="1" t="s">
        <v>90</v>
      </c>
      <c r="G1342" s="1" t="n">
        <v>9.3</v>
      </c>
      <c r="H1342" s="1" t="n">
        <v>3</v>
      </c>
      <c r="I1342" s="1" t="n">
        <v>3</v>
      </c>
      <c r="K1342" s="17" t="n">
        <v>355.78</v>
      </c>
      <c r="L1342" s="1" t="n">
        <v>4</v>
      </c>
      <c r="M1342" s="18" t="n">
        <f aca="false">IF(I1342&lt;=H1342,1,0)</f>
        <v>1</v>
      </c>
      <c r="N1342" s="1" t="n">
        <f aca="false">MAX(I1342-H1342,0)</f>
        <v>0</v>
      </c>
    </row>
    <row r="1343" customFormat="false" ht="15" hidden="false" customHeight="false" outlineLevel="0" collapsed="false">
      <c r="A1343" s="1" t="s">
        <v>1449</v>
      </c>
      <c r="B1343" s="1" t="s">
        <v>1066</v>
      </c>
      <c r="C1343" s="1" t="s">
        <v>100</v>
      </c>
      <c r="D1343" s="1" t="s">
        <v>96</v>
      </c>
      <c r="E1343" s="1" t="s">
        <v>97</v>
      </c>
      <c r="F1343" s="1" t="s">
        <v>90</v>
      </c>
      <c r="G1343" s="1" t="n">
        <v>5.8</v>
      </c>
      <c r="H1343" s="1" t="n">
        <v>5</v>
      </c>
      <c r="I1343" s="1" t="n">
        <v>6</v>
      </c>
      <c r="J1343" s="1" t="s">
        <v>133</v>
      </c>
      <c r="K1343" s="17" t="n">
        <v>305.2</v>
      </c>
      <c r="L1343" s="1" t="n">
        <v>3</v>
      </c>
      <c r="M1343" s="18" t="n">
        <f aca="false">IF(I1343&lt;=H1343,1,0)</f>
        <v>0</v>
      </c>
      <c r="N1343" s="1" t="n">
        <f aca="false">MAX(I1343-H1343,0)</f>
        <v>1</v>
      </c>
    </row>
    <row r="1344" customFormat="false" ht="15" hidden="false" customHeight="false" outlineLevel="0" collapsed="false">
      <c r="A1344" s="1" t="s">
        <v>1450</v>
      </c>
      <c r="B1344" s="1" t="s">
        <v>1066</v>
      </c>
      <c r="C1344" s="1" t="s">
        <v>92</v>
      </c>
      <c r="D1344" s="1" t="s">
        <v>88</v>
      </c>
      <c r="E1344" s="1" t="s">
        <v>103</v>
      </c>
      <c r="F1344" s="1" t="s">
        <v>90</v>
      </c>
      <c r="G1344" s="1" t="n">
        <v>2.4</v>
      </c>
      <c r="H1344" s="1" t="n">
        <v>3</v>
      </c>
      <c r="I1344" s="1" t="n">
        <v>3</v>
      </c>
      <c r="K1344" s="17" t="n">
        <v>303.93</v>
      </c>
      <c r="L1344" s="1" t="n">
        <v>5</v>
      </c>
      <c r="M1344" s="18" t="n">
        <f aca="false">IF(I1344&lt;=H1344,1,0)</f>
        <v>1</v>
      </c>
      <c r="N1344" s="1" t="n">
        <f aca="false">MAX(I1344-H1344,0)</f>
        <v>0</v>
      </c>
    </row>
    <row r="1345" customFormat="false" ht="15" hidden="false" customHeight="false" outlineLevel="0" collapsed="false">
      <c r="A1345" s="1" t="s">
        <v>1451</v>
      </c>
      <c r="B1345" s="1" t="s">
        <v>1066</v>
      </c>
      <c r="C1345" s="1" t="s">
        <v>92</v>
      </c>
      <c r="D1345" s="1" t="s">
        <v>88</v>
      </c>
      <c r="E1345" s="1" t="s">
        <v>89</v>
      </c>
      <c r="F1345" s="1" t="s">
        <v>90</v>
      </c>
      <c r="G1345" s="1" t="n">
        <v>11.1</v>
      </c>
      <c r="H1345" s="1" t="n">
        <v>3</v>
      </c>
      <c r="I1345" s="1" t="n">
        <v>4</v>
      </c>
      <c r="J1345" s="1" t="s">
        <v>117</v>
      </c>
      <c r="K1345" s="17" t="n">
        <v>331.54</v>
      </c>
      <c r="L1345" s="1" t="n">
        <v>3</v>
      </c>
      <c r="M1345" s="18" t="n">
        <f aca="false">IF(I1345&lt;=H1345,1,0)</f>
        <v>0</v>
      </c>
      <c r="N1345" s="1" t="n">
        <f aca="false">MAX(I1345-H1345,0)</f>
        <v>1</v>
      </c>
    </row>
    <row r="1346" customFormat="false" ht="15" hidden="false" customHeight="false" outlineLevel="0" collapsed="false">
      <c r="A1346" s="1" t="s">
        <v>1452</v>
      </c>
      <c r="B1346" s="1" t="s">
        <v>1066</v>
      </c>
      <c r="C1346" s="1" t="s">
        <v>92</v>
      </c>
      <c r="D1346" s="1" t="s">
        <v>96</v>
      </c>
      <c r="E1346" s="1" t="s">
        <v>89</v>
      </c>
      <c r="F1346" s="1" t="s">
        <v>90</v>
      </c>
      <c r="G1346" s="1" t="n">
        <v>13.6</v>
      </c>
      <c r="H1346" s="1" t="n">
        <v>5</v>
      </c>
      <c r="I1346" s="1" t="n">
        <v>4</v>
      </c>
      <c r="K1346" s="17" t="n">
        <v>311.85</v>
      </c>
      <c r="L1346" s="1" t="n">
        <v>5</v>
      </c>
      <c r="M1346" s="18" t="n">
        <f aca="false">IF(I1346&lt;=H1346,1,0)</f>
        <v>1</v>
      </c>
      <c r="N1346" s="1" t="n">
        <f aca="false">MAX(I1346-H1346,0)</f>
        <v>0</v>
      </c>
    </row>
    <row r="1347" customFormat="false" ht="15" hidden="false" customHeight="false" outlineLevel="0" collapsed="false">
      <c r="A1347" s="1" t="s">
        <v>1453</v>
      </c>
      <c r="B1347" s="1" t="s">
        <v>1066</v>
      </c>
      <c r="C1347" s="1" t="s">
        <v>92</v>
      </c>
      <c r="D1347" s="1" t="s">
        <v>93</v>
      </c>
      <c r="E1347" s="1" t="s">
        <v>89</v>
      </c>
      <c r="F1347" s="1" t="s">
        <v>90</v>
      </c>
      <c r="G1347" s="1" t="n">
        <v>28.4</v>
      </c>
      <c r="H1347" s="1" t="n">
        <v>2</v>
      </c>
      <c r="I1347" s="1" t="n">
        <v>2</v>
      </c>
      <c r="K1347" s="17" t="n">
        <v>829.77</v>
      </c>
      <c r="L1347" s="1" t="n">
        <v>5</v>
      </c>
      <c r="M1347" s="18" t="n">
        <f aca="false">IF(I1347&lt;=H1347,1,0)</f>
        <v>1</v>
      </c>
      <c r="N1347" s="1" t="n">
        <f aca="false">MAX(I1347-H1347,0)</f>
        <v>0</v>
      </c>
    </row>
    <row r="1348" customFormat="false" ht="15" hidden="false" customHeight="false" outlineLevel="0" collapsed="false">
      <c r="A1348" s="1" t="s">
        <v>1454</v>
      </c>
      <c r="B1348" s="1" t="s">
        <v>1066</v>
      </c>
      <c r="C1348" s="1" t="s">
        <v>105</v>
      </c>
      <c r="D1348" s="1" t="s">
        <v>93</v>
      </c>
      <c r="E1348" s="1" t="s">
        <v>89</v>
      </c>
      <c r="F1348" s="1" t="s">
        <v>90</v>
      </c>
      <c r="G1348" s="1" t="n">
        <v>10.6</v>
      </c>
      <c r="H1348" s="1" t="n">
        <v>2</v>
      </c>
      <c r="I1348" s="1" t="n">
        <v>2</v>
      </c>
      <c r="K1348" s="17" t="n">
        <v>653.42</v>
      </c>
      <c r="L1348" s="1" t="n">
        <v>3</v>
      </c>
      <c r="M1348" s="18" t="n">
        <f aca="false">IF(I1348&lt;=H1348,1,0)</f>
        <v>1</v>
      </c>
      <c r="N1348" s="1" t="n">
        <f aca="false">MAX(I1348-H1348,0)</f>
        <v>0</v>
      </c>
    </row>
    <row r="1349" customFormat="false" ht="15" hidden="false" customHeight="false" outlineLevel="0" collapsed="false">
      <c r="A1349" s="1" t="s">
        <v>1455</v>
      </c>
      <c r="B1349" s="1" t="s">
        <v>1066</v>
      </c>
      <c r="C1349" s="1" t="s">
        <v>92</v>
      </c>
      <c r="D1349" s="1" t="s">
        <v>88</v>
      </c>
      <c r="E1349" s="1" t="s">
        <v>97</v>
      </c>
      <c r="F1349" s="1" t="s">
        <v>90</v>
      </c>
      <c r="G1349" s="1" t="n">
        <v>5.9</v>
      </c>
      <c r="H1349" s="1" t="n">
        <v>3</v>
      </c>
      <c r="I1349" s="1" t="n">
        <v>3</v>
      </c>
      <c r="K1349" s="17" t="n">
        <v>417.21</v>
      </c>
      <c r="L1349" s="1" t="n">
        <v>5</v>
      </c>
      <c r="M1349" s="18" t="n">
        <f aca="false">IF(I1349&lt;=H1349,1,0)</f>
        <v>1</v>
      </c>
      <c r="N1349" s="1" t="n">
        <f aca="false">MAX(I1349-H1349,0)</f>
        <v>0</v>
      </c>
    </row>
    <row r="1350" customFormat="false" ht="15" hidden="false" customHeight="false" outlineLevel="0" collapsed="false">
      <c r="A1350" s="1" t="s">
        <v>1456</v>
      </c>
      <c r="B1350" s="1" t="s">
        <v>1066</v>
      </c>
      <c r="C1350" s="1" t="s">
        <v>92</v>
      </c>
      <c r="D1350" s="1" t="s">
        <v>88</v>
      </c>
      <c r="E1350" s="1" t="s">
        <v>103</v>
      </c>
      <c r="F1350" s="1" t="s">
        <v>90</v>
      </c>
      <c r="G1350" s="1" t="n">
        <v>23.9</v>
      </c>
      <c r="H1350" s="1" t="n">
        <v>3</v>
      </c>
      <c r="I1350" s="1" t="n">
        <v>3</v>
      </c>
      <c r="K1350" s="17" t="n">
        <v>299.51</v>
      </c>
      <c r="L1350" s="1" t="n">
        <v>4</v>
      </c>
      <c r="M1350" s="18" t="n">
        <f aca="false">IF(I1350&lt;=H1350,1,0)</f>
        <v>1</v>
      </c>
      <c r="N1350" s="1" t="n">
        <f aca="false">MAX(I1350-H1350,0)</f>
        <v>0</v>
      </c>
    </row>
    <row r="1351" customFormat="false" ht="15" hidden="false" customHeight="false" outlineLevel="0" collapsed="false">
      <c r="A1351" s="1" t="s">
        <v>1457</v>
      </c>
      <c r="B1351" s="1" t="s">
        <v>1066</v>
      </c>
      <c r="C1351" s="1" t="s">
        <v>95</v>
      </c>
      <c r="D1351" s="1" t="s">
        <v>88</v>
      </c>
      <c r="E1351" s="1" t="s">
        <v>101</v>
      </c>
      <c r="F1351" s="1" t="s">
        <v>90</v>
      </c>
      <c r="G1351" s="1" t="n">
        <v>11.8</v>
      </c>
      <c r="H1351" s="1" t="n">
        <v>3</v>
      </c>
      <c r="I1351" s="1" t="n">
        <v>3</v>
      </c>
      <c r="K1351" s="17" t="n">
        <v>679.44</v>
      </c>
      <c r="L1351" s="1" t="n">
        <v>5</v>
      </c>
      <c r="M1351" s="18" t="n">
        <f aca="false">IF(I1351&lt;=H1351,1,0)</f>
        <v>1</v>
      </c>
      <c r="N1351" s="1" t="n">
        <f aca="false">MAX(I1351-H1351,0)</f>
        <v>0</v>
      </c>
    </row>
    <row r="1352" customFormat="false" ht="15" hidden="false" customHeight="false" outlineLevel="0" collapsed="false">
      <c r="A1352" s="1" t="s">
        <v>1458</v>
      </c>
      <c r="B1352" s="1" t="s">
        <v>1066</v>
      </c>
      <c r="C1352" s="1" t="s">
        <v>92</v>
      </c>
      <c r="D1352" s="1" t="s">
        <v>88</v>
      </c>
      <c r="E1352" s="1" t="s">
        <v>97</v>
      </c>
      <c r="F1352" s="1" t="s">
        <v>90</v>
      </c>
      <c r="G1352" s="1" t="n">
        <v>26.5</v>
      </c>
      <c r="H1352" s="1" t="n">
        <v>3</v>
      </c>
      <c r="I1352" s="1" t="n">
        <v>3</v>
      </c>
      <c r="K1352" s="17" t="n">
        <v>301.67</v>
      </c>
      <c r="L1352" s="1" t="n">
        <v>4</v>
      </c>
      <c r="M1352" s="18" t="n">
        <f aca="false">IF(I1352&lt;=H1352,1,0)</f>
        <v>1</v>
      </c>
      <c r="N1352" s="1" t="n">
        <f aca="false">MAX(I1352-H1352,0)</f>
        <v>0</v>
      </c>
    </row>
    <row r="1353" customFormat="false" ht="15" hidden="false" customHeight="false" outlineLevel="0" collapsed="false">
      <c r="A1353" s="1" t="s">
        <v>1459</v>
      </c>
      <c r="B1353" s="1" t="s">
        <v>1066</v>
      </c>
      <c r="C1353" s="1" t="s">
        <v>105</v>
      </c>
      <c r="D1353" s="1" t="s">
        <v>110</v>
      </c>
      <c r="E1353" s="1" t="s">
        <v>103</v>
      </c>
      <c r="F1353" s="1" t="s">
        <v>90</v>
      </c>
      <c r="G1353" s="1" t="n">
        <v>10.6</v>
      </c>
      <c r="H1353" s="1" t="n">
        <v>2</v>
      </c>
      <c r="I1353" s="1" t="n">
        <v>2</v>
      </c>
      <c r="K1353" s="17" t="n">
        <v>804.5</v>
      </c>
      <c r="L1353" s="1" t="n">
        <v>5</v>
      </c>
      <c r="M1353" s="18" t="n">
        <f aca="false">IF(I1353&lt;=H1353,1,0)</f>
        <v>1</v>
      </c>
      <c r="N1353" s="1" t="n">
        <f aca="false">MAX(I1353-H1353,0)</f>
        <v>0</v>
      </c>
    </row>
    <row r="1354" customFormat="false" ht="15" hidden="false" customHeight="false" outlineLevel="0" collapsed="false">
      <c r="A1354" s="1" t="s">
        <v>1460</v>
      </c>
      <c r="B1354" s="1" t="s">
        <v>1066</v>
      </c>
      <c r="C1354" s="1" t="s">
        <v>92</v>
      </c>
      <c r="D1354" s="1" t="s">
        <v>88</v>
      </c>
      <c r="E1354" s="1" t="s">
        <v>89</v>
      </c>
      <c r="F1354" s="1" t="s">
        <v>90</v>
      </c>
      <c r="G1354" s="1" t="n">
        <v>10.8</v>
      </c>
      <c r="H1354" s="1" t="n">
        <v>3</v>
      </c>
      <c r="I1354" s="1" t="n">
        <v>3</v>
      </c>
      <c r="K1354" s="17" t="n">
        <v>341.78</v>
      </c>
      <c r="L1354" s="1" t="n">
        <v>5</v>
      </c>
      <c r="M1354" s="18" t="n">
        <f aca="false">IF(I1354&lt;=H1354,1,0)</f>
        <v>1</v>
      </c>
      <c r="N1354" s="1" t="n">
        <f aca="false">MAX(I1354-H1354,0)</f>
        <v>0</v>
      </c>
    </row>
    <row r="1355" customFormat="false" ht="15" hidden="false" customHeight="false" outlineLevel="0" collapsed="false">
      <c r="A1355" s="1" t="s">
        <v>1461</v>
      </c>
      <c r="B1355" s="1" t="s">
        <v>1066</v>
      </c>
      <c r="C1355" s="1" t="s">
        <v>95</v>
      </c>
      <c r="D1355" s="1" t="s">
        <v>96</v>
      </c>
      <c r="E1355" s="1" t="s">
        <v>89</v>
      </c>
      <c r="F1355" s="1" t="s">
        <v>116</v>
      </c>
      <c r="G1355" s="1" t="n">
        <v>0</v>
      </c>
      <c r="H1355" s="1" t="n">
        <v>5</v>
      </c>
      <c r="I1355" s="1" t="n">
        <v>5</v>
      </c>
      <c r="K1355" s="17" t="n">
        <v>250.39</v>
      </c>
      <c r="L1355" s="1" t="n">
        <v>4</v>
      </c>
      <c r="M1355" s="18" t="n">
        <f aca="false">IF(I1355&lt;=H1355,1,0)</f>
        <v>1</v>
      </c>
      <c r="N1355" s="1" t="n">
        <f aca="false">MAX(I1355-H1355,0)</f>
        <v>0</v>
      </c>
    </row>
    <row r="1356" customFormat="false" ht="15" hidden="false" customHeight="false" outlineLevel="0" collapsed="false">
      <c r="A1356" s="1" t="s">
        <v>1462</v>
      </c>
      <c r="B1356" s="1" t="s">
        <v>1066</v>
      </c>
      <c r="C1356" s="1" t="s">
        <v>95</v>
      </c>
      <c r="D1356" s="1" t="s">
        <v>88</v>
      </c>
      <c r="E1356" s="1" t="s">
        <v>103</v>
      </c>
      <c r="F1356" s="1" t="s">
        <v>90</v>
      </c>
      <c r="G1356" s="1" t="n">
        <v>6.3</v>
      </c>
      <c r="H1356" s="1" t="n">
        <v>3</v>
      </c>
      <c r="I1356" s="1" t="n">
        <v>3</v>
      </c>
      <c r="K1356" s="17" t="n">
        <v>257.19</v>
      </c>
      <c r="L1356" s="1" t="n">
        <v>3</v>
      </c>
      <c r="M1356" s="18" t="n">
        <f aca="false">IF(I1356&lt;=H1356,1,0)</f>
        <v>1</v>
      </c>
      <c r="N1356" s="1" t="n">
        <f aca="false">MAX(I1356-H1356,0)</f>
        <v>0</v>
      </c>
    </row>
    <row r="1357" customFormat="false" ht="15" hidden="false" customHeight="false" outlineLevel="0" collapsed="false">
      <c r="A1357" s="1" t="s">
        <v>1463</v>
      </c>
      <c r="B1357" s="1" t="s">
        <v>1066</v>
      </c>
      <c r="C1357" s="1" t="s">
        <v>92</v>
      </c>
      <c r="D1357" s="1" t="s">
        <v>96</v>
      </c>
      <c r="E1357" s="1" t="s">
        <v>97</v>
      </c>
      <c r="F1357" s="1" t="s">
        <v>116</v>
      </c>
      <c r="G1357" s="1" t="n">
        <v>0</v>
      </c>
      <c r="H1357" s="1" t="n">
        <v>5</v>
      </c>
      <c r="I1357" s="1" t="n">
        <v>5</v>
      </c>
      <c r="K1357" s="17" t="n">
        <v>204.3</v>
      </c>
      <c r="L1357" s="1" t="n">
        <v>5</v>
      </c>
      <c r="M1357" s="18" t="n">
        <f aca="false">IF(I1357&lt;=H1357,1,0)</f>
        <v>1</v>
      </c>
      <c r="N1357" s="1" t="n">
        <f aca="false">MAX(I1357-H1357,0)</f>
        <v>0</v>
      </c>
    </row>
    <row r="1358" customFormat="false" ht="15" hidden="false" customHeight="false" outlineLevel="0" collapsed="false">
      <c r="A1358" s="1" t="s">
        <v>1464</v>
      </c>
      <c r="B1358" s="1" t="s">
        <v>1066</v>
      </c>
      <c r="C1358" s="1" t="s">
        <v>100</v>
      </c>
      <c r="D1358" s="1" t="s">
        <v>88</v>
      </c>
      <c r="E1358" s="1" t="s">
        <v>89</v>
      </c>
      <c r="F1358" s="1" t="s">
        <v>90</v>
      </c>
      <c r="G1358" s="1" t="n">
        <v>15.6</v>
      </c>
      <c r="H1358" s="1" t="n">
        <v>3</v>
      </c>
      <c r="I1358" s="1" t="n">
        <v>3</v>
      </c>
      <c r="K1358" s="17" t="n">
        <v>1274.08</v>
      </c>
      <c r="L1358" s="1" t="n">
        <v>4</v>
      </c>
      <c r="M1358" s="18" t="n">
        <f aca="false">IF(I1358&lt;=H1358,1,0)</f>
        <v>1</v>
      </c>
      <c r="N1358" s="1" t="n">
        <f aca="false">MAX(I1358-H1358,0)</f>
        <v>0</v>
      </c>
    </row>
    <row r="1359" customFormat="false" ht="15" hidden="false" customHeight="false" outlineLevel="0" collapsed="false">
      <c r="A1359" s="1" t="s">
        <v>1465</v>
      </c>
      <c r="B1359" s="1" t="s">
        <v>1066</v>
      </c>
      <c r="C1359" s="1" t="s">
        <v>92</v>
      </c>
      <c r="D1359" s="1" t="s">
        <v>88</v>
      </c>
      <c r="E1359" s="1" t="s">
        <v>89</v>
      </c>
      <c r="F1359" s="1" t="s">
        <v>116</v>
      </c>
      <c r="G1359" s="1" t="n">
        <v>0</v>
      </c>
      <c r="H1359" s="1" t="n">
        <v>2</v>
      </c>
      <c r="I1359" s="1" t="n">
        <v>2</v>
      </c>
      <c r="K1359" s="17" t="n">
        <v>360.12</v>
      </c>
      <c r="L1359" s="1" t="n">
        <v>5</v>
      </c>
      <c r="M1359" s="18" t="n">
        <f aca="false">IF(I1359&lt;=H1359,1,0)</f>
        <v>1</v>
      </c>
      <c r="N1359" s="1" t="n">
        <f aca="false">MAX(I1359-H1359,0)</f>
        <v>0</v>
      </c>
    </row>
    <row r="1360" customFormat="false" ht="15" hidden="false" customHeight="false" outlineLevel="0" collapsed="false">
      <c r="A1360" s="1" t="s">
        <v>1466</v>
      </c>
      <c r="B1360" s="1" t="s">
        <v>1066</v>
      </c>
      <c r="C1360" s="1" t="s">
        <v>105</v>
      </c>
      <c r="D1360" s="1" t="s">
        <v>88</v>
      </c>
      <c r="E1360" s="1" t="s">
        <v>101</v>
      </c>
      <c r="F1360" s="1" t="s">
        <v>90</v>
      </c>
      <c r="G1360" s="1" t="n">
        <v>3</v>
      </c>
      <c r="H1360" s="1" t="n">
        <v>3</v>
      </c>
      <c r="I1360" s="1" t="n">
        <v>3</v>
      </c>
      <c r="K1360" s="17" t="n">
        <v>524.41</v>
      </c>
      <c r="L1360" s="1" t="n">
        <v>4</v>
      </c>
      <c r="M1360" s="18" t="n">
        <f aca="false">IF(I1360&lt;=H1360,1,0)</f>
        <v>1</v>
      </c>
      <c r="N1360" s="1" t="n">
        <f aca="false">MAX(I1360-H1360,0)</f>
        <v>0</v>
      </c>
    </row>
    <row r="1361" customFormat="false" ht="15" hidden="false" customHeight="false" outlineLevel="0" collapsed="false">
      <c r="A1361" s="1" t="s">
        <v>1467</v>
      </c>
      <c r="B1361" s="1" t="s">
        <v>1066</v>
      </c>
      <c r="C1361" s="1" t="s">
        <v>92</v>
      </c>
      <c r="D1361" s="1" t="s">
        <v>93</v>
      </c>
      <c r="E1361" s="1" t="s">
        <v>89</v>
      </c>
      <c r="F1361" s="1" t="s">
        <v>116</v>
      </c>
      <c r="G1361" s="1" t="n">
        <v>0</v>
      </c>
      <c r="H1361" s="1" t="n">
        <v>2</v>
      </c>
      <c r="I1361" s="1" t="n">
        <v>2</v>
      </c>
      <c r="K1361" s="17" t="n">
        <v>247.68</v>
      </c>
      <c r="L1361" s="1" t="n">
        <v>4</v>
      </c>
      <c r="M1361" s="18" t="n">
        <f aca="false">IF(I1361&lt;=H1361,1,0)</f>
        <v>1</v>
      </c>
      <c r="N1361" s="1" t="n">
        <f aca="false">MAX(I1361-H1361,0)</f>
        <v>0</v>
      </c>
    </row>
    <row r="1362" customFormat="false" ht="15" hidden="false" customHeight="false" outlineLevel="0" collapsed="false">
      <c r="A1362" s="1" t="s">
        <v>1468</v>
      </c>
      <c r="B1362" s="1" t="s">
        <v>1066</v>
      </c>
      <c r="C1362" s="1" t="s">
        <v>92</v>
      </c>
      <c r="D1362" s="1" t="s">
        <v>88</v>
      </c>
      <c r="E1362" s="1" t="s">
        <v>103</v>
      </c>
      <c r="F1362" s="1" t="s">
        <v>116</v>
      </c>
      <c r="G1362" s="1" t="n">
        <v>0</v>
      </c>
      <c r="H1362" s="1" t="n">
        <v>2</v>
      </c>
      <c r="I1362" s="1" t="n">
        <v>2</v>
      </c>
      <c r="K1362" s="17" t="n">
        <v>564.36</v>
      </c>
      <c r="L1362" s="1" t="n">
        <v>5</v>
      </c>
      <c r="M1362" s="18" t="n">
        <f aca="false">IF(I1362&lt;=H1362,1,0)</f>
        <v>1</v>
      </c>
      <c r="N1362" s="1" t="n">
        <f aca="false">MAX(I1362-H1362,0)</f>
        <v>0</v>
      </c>
    </row>
    <row r="1363" customFormat="false" ht="15" hidden="false" customHeight="false" outlineLevel="0" collapsed="false">
      <c r="A1363" s="1" t="s">
        <v>1469</v>
      </c>
      <c r="B1363" s="1" t="s">
        <v>1066</v>
      </c>
      <c r="C1363" s="1" t="s">
        <v>105</v>
      </c>
      <c r="D1363" s="1" t="s">
        <v>93</v>
      </c>
      <c r="E1363" s="1" t="s">
        <v>89</v>
      </c>
      <c r="F1363" s="1" t="s">
        <v>116</v>
      </c>
      <c r="G1363" s="1" t="n">
        <v>0</v>
      </c>
      <c r="H1363" s="1" t="n">
        <v>1</v>
      </c>
      <c r="I1363" s="1" t="n">
        <v>1</v>
      </c>
      <c r="K1363" s="17" t="n">
        <v>345.19</v>
      </c>
      <c r="L1363" s="1" t="n">
        <v>4</v>
      </c>
      <c r="M1363" s="18" t="n">
        <f aca="false">IF(I1363&lt;=H1363,1,0)</f>
        <v>1</v>
      </c>
      <c r="N1363" s="1" t="n">
        <f aca="false">MAX(I1363-H1363,0)</f>
        <v>0</v>
      </c>
    </row>
    <row r="1364" customFormat="false" ht="15" hidden="false" customHeight="false" outlineLevel="0" collapsed="false">
      <c r="A1364" s="1" t="s">
        <v>1470</v>
      </c>
      <c r="B1364" s="1" t="s">
        <v>1066</v>
      </c>
      <c r="C1364" s="1" t="s">
        <v>145</v>
      </c>
      <c r="D1364" s="1" t="s">
        <v>88</v>
      </c>
      <c r="E1364" s="1" t="s">
        <v>89</v>
      </c>
      <c r="F1364" s="1" t="s">
        <v>90</v>
      </c>
      <c r="G1364" s="1" t="n">
        <v>9.2</v>
      </c>
      <c r="H1364" s="1" t="n">
        <v>3</v>
      </c>
      <c r="I1364" s="1" t="n">
        <v>3</v>
      </c>
      <c r="K1364" s="17" t="n">
        <v>317.47</v>
      </c>
      <c r="L1364" s="1" t="n">
        <v>5</v>
      </c>
      <c r="M1364" s="18" t="n">
        <f aca="false">IF(I1364&lt;=H1364,1,0)</f>
        <v>1</v>
      </c>
      <c r="N1364" s="1" t="n">
        <f aca="false">MAX(I1364-H1364,0)</f>
        <v>0</v>
      </c>
    </row>
    <row r="1365" customFormat="false" ht="15" hidden="false" customHeight="false" outlineLevel="0" collapsed="false">
      <c r="A1365" s="1" t="s">
        <v>1471</v>
      </c>
      <c r="B1365" s="1" t="s">
        <v>1066</v>
      </c>
      <c r="C1365" s="1" t="s">
        <v>95</v>
      </c>
      <c r="D1365" s="1" t="s">
        <v>88</v>
      </c>
      <c r="E1365" s="1" t="s">
        <v>89</v>
      </c>
      <c r="F1365" s="1" t="s">
        <v>90</v>
      </c>
      <c r="G1365" s="1" t="n">
        <v>15</v>
      </c>
      <c r="H1365" s="1" t="n">
        <v>3</v>
      </c>
      <c r="I1365" s="1" t="n">
        <v>3</v>
      </c>
      <c r="K1365" s="17" t="n">
        <v>259.21</v>
      </c>
      <c r="L1365" s="1" t="n">
        <v>5</v>
      </c>
      <c r="M1365" s="18" t="n">
        <f aca="false">IF(I1365&lt;=H1365,1,0)</f>
        <v>1</v>
      </c>
      <c r="N1365" s="1" t="n">
        <f aca="false">MAX(I1365-H1365,0)</f>
        <v>0</v>
      </c>
    </row>
    <row r="1366" customFormat="false" ht="15" hidden="false" customHeight="false" outlineLevel="0" collapsed="false">
      <c r="A1366" s="1" t="s">
        <v>1472</v>
      </c>
      <c r="B1366" s="1" t="s">
        <v>1066</v>
      </c>
      <c r="C1366" s="1" t="s">
        <v>95</v>
      </c>
      <c r="D1366" s="1" t="s">
        <v>93</v>
      </c>
      <c r="E1366" s="1" t="s">
        <v>103</v>
      </c>
      <c r="F1366" s="1" t="s">
        <v>116</v>
      </c>
      <c r="G1366" s="1" t="n">
        <v>0</v>
      </c>
      <c r="H1366" s="1" t="n">
        <v>1</v>
      </c>
      <c r="I1366" s="1" t="n">
        <v>1</v>
      </c>
      <c r="K1366" s="17" t="n">
        <v>120.86</v>
      </c>
      <c r="L1366" s="1" t="n">
        <v>5</v>
      </c>
      <c r="M1366" s="18" t="n">
        <f aca="false">IF(I1366&lt;=H1366,1,0)</f>
        <v>1</v>
      </c>
      <c r="N1366" s="1" t="n">
        <f aca="false">MAX(I1366-H1366,0)</f>
        <v>0</v>
      </c>
    </row>
    <row r="1367" customFormat="false" ht="15" hidden="false" customHeight="false" outlineLevel="0" collapsed="false">
      <c r="A1367" s="1" t="s">
        <v>1473</v>
      </c>
      <c r="B1367" s="1" t="s">
        <v>1066</v>
      </c>
      <c r="C1367" s="1" t="s">
        <v>92</v>
      </c>
      <c r="D1367" s="1" t="s">
        <v>88</v>
      </c>
      <c r="E1367" s="1" t="s">
        <v>97</v>
      </c>
      <c r="F1367" s="1" t="s">
        <v>90</v>
      </c>
      <c r="G1367" s="1" t="n">
        <v>3.7</v>
      </c>
      <c r="H1367" s="1" t="n">
        <v>3</v>
      </c>
      <c r="I1367" s="1" t="n">
        <v>6</v>
      </c>
      <c r="J1367" s="1" t="s">
        <v>208</v>
      </c>
      <c r="K1367" s="17" t="n">
        <v>358.17</v>
      </c>
      <c r="L1367" s="1" t="n">
        <v>4</v>
      </c>
      <c r="M1367" s="18" t="n">
        <f aca="false">IF(I1367&lt;=H1367,1,0)</f>
        <v>0</v>
      </c>
      <c r="N1367" s="1" t="n">
        <f aca="false">MAX(I1367-H1367,0)</f>
        <v>3</v>
      </c>
    </row>
    <row r="1368" customFormat="false" ht="15" hidden="false" customHeight="false" outlineLevel="0" collapsed="false">
      <c r="A1368" s="1" t="s">
        <v>1474</v>
      </c>
      <c r="B1368" s="1" t="s">
        <v>1066</v>
      </c>
      <c r="C1368" s="1" t="s">
        <v>95</v>
      </c>
      <c r="D1368" s="1" t="s">
        <v>88</v>
      </c>
      <c r="E1368" s="1" t="s">
        <v>89</v>
      </c>
      <c r="F1368" s="1" t="s">
        <v>90</v>
      </c>
      <c r="G1368" s="1" t="n">
        <v>13.9</v>
      </c>
      <c r="H1368" s="1" t="n">
        <v>3</v>
      </c>
      <c r="I1368" s="1" t="n">
        <v>2</v>
      </c>
      <c r="K1368" s="17" t="n">
        <v>950.77</v>
      </c>
      <c r="L1368" s="1" t="n">
        <v>4</v>
      </c>
      <c r="M1368" s="18" t="n">
        <f aca="false">IF(I1368&lt;=H1368,1,0)</f>
        <v>1</v>
      </c>
      <c r="N1368" s="1" t="n">
        <f aca="false">MAX(I1368-H1368,0)</f>
        <v>0</v>
      </c>
    </row>
    <row r="1369" customFormat="false" ht="15" hidden="false" customHeight="false" outlineLevel="0" collapsed="false">
      <c r="A1369" s="1" t="s">
        <v>1475</v>
      </c>
      <c r="B1369" s="1" t="s">
        <v>1066</v>
      </c>
      <c r="C1369" s="1" t="s">
        <v>92</v>
      </c>
      <c r="D1369" s="1" t="s">
        <v>88</v>
      </c>
      <c r="E1369" s="1" t="s">
        <v>89</v>
      </c>
      <c r="F1369" s="1" t="s">
        <v>90</v>
      </c>
      <c r="G1369" s="1" t="n">
        <v>8.1</v>
      </c>
      <c r="H1369" s="1" t="n">
        <v>3</v>
      </c>
      <c r="I1369" s="1" t="n">
        <v>3</v>
      </c>
      <c r="K1369" s="17" t="n">
        <v>232.68</v>
      </c>
      <c r="L1369" s="1" t="n">
        <v>4</v>
      </c>
      <c r="M1369" s="18" t="n">
        <f aca="false">IF(I1369&lt;=H1369,1,0)</f>
        <v>1</v>
      </c>
      <c r="N1369" s="1" t="n">
        <f aca="false">MAX(I1369-H1369,0)</f>
        <v>0</v>
      </c>
    </row>
    <row r="1370" customFormat="false" ht="15" hidden="false" customHeight="false" outlineLevel="0" collapsed="false">
      <c r="A1370" s="1" t="s">
        <v>1476</v>
      </c>
      <c r="B1370" s="1" t="s">
        <v>1066</v>
      </c>
      <c r="C1370" s="1" t="s">
        <v>92</v>
      </c>
      <c r="D1370" s="1" t="s">
        <v>88</v>
      </c>
      <c r="E1370" s="1" t="s">
        <v>89</v>
      </c>
      <c r="F1370" s="1" t="s">
        <v>90</v>
      </c>
      <c r="G1370" s="1" t="n">
        <v>16.7</v>
      </c>
      <c r="H1370" s="1" t="n">
        <v>3</v>
      </c>
      <c r="I1370" s="1" t="n">
        <v>5</v>
      </c>
      <c r="J1370" s="1" t="s">
        <v>117</v>
      </c>
      <c r="K1370" s="17" t="n">
        <v>417.11</v>
      </c>
      <c r="L1370" s="1" t="n">
        <v>3</v>
      </c>
      <c r="M1370" s="18" t="n">
        <f aca="false">IF(I1370&lt;=H1370,1,0)</f>
        <v>0</v>
      </c>
      <c r="N1370" s="1" t="n">
        <f aca="false">MAX(I1370-H1370,0)</f>
        <v>2</v>
      </c>
    </row>
    <row r="1371" customFormat="false" ht="15" hidden="false" customHeight="false" outlineLevel="0" collapsed="false">
      <c r="A1371" s="1" t="s">
        <v>1477</v>
      </c>
      <c r="B1371" s="1" t="s">
        <v>1066</v>
      </c>
      <c r="C1371" s="1" t="s">
        <v>105</v>
      </c>
      <c r="D1371" s="1" t="s">
        <v>110</v>
      </c>
      <c r="E1371" s="1" t="s">
        <v>97</v>
      </c>
      <c r="F1371" s="1" t="s">
        <v>116</v>
      </c>
      <c r="G1371" s="1" t="n">
        <v>0</v>
      </c>
      <c r="H1371" s="1" t="n">
        <v>2</v>
      </c>
      <c r="I1371" s="1" t="n">
        <v>2</v>
      </c>
      <c r="K1371" s="17" t="n">
        <v>1064.91</v>
      </c>
      <c r="L1371" s="1" t="n">
        <v>4</v>
      </c>
      <c r="M1371" s="18" t="n">
        <f aca="false">IF(I1371&lt;=H1371,1,0)</f>
        <v>1</v>
      </c>
      <c r="N1371" s="1" t="n">
        <f aca="false">MAX(I1371-H1371,0)</f>
        <v>0</v>
      </c>
    </row>
    <row r="1372" customFormat="false" ht="15" hidden="false" customHeight="false" outlineLevel="0" collapsed="false">
      <c r="A1372" s="1" t="s">
        <v>1478</v>
      </c>
      <c r="B1372" s="1" t="s">
        <v>1066</v>
      </c>
      <c r="C1372" s="1" t="s">
        <v>105</v>
      </c>
      <c r="D1372" s="1" t="s">
        <v>96</v>
      </c>
      <c r="E1372" s="1" t="s">
        <v>97</v>
      </c>
      <c r="F1372" s="1" t="s">
        <v>90</v>
      </c>
      <c r="G1372" s="1" t="n">
        <v>15.2</v>
      </c>
      <c r="H1372" s="1" t="n">
        <v>5</v>
      </c>
      <c r="I1372" s="1" t="n">
        <v>6</v>
      </c>
      <c r="J1372" s="1" t="s">
        <v>199</v>
      </c>
      <c r="K1372" s="17" t="n">
        <v>228.34</v>
      </c>
      <c r="L1372" s="1" t="n">
        <v>3</v>
      </c>
      <c r="M1372" s="18" t="n">
        <f aca="false">IF(I1372&lt;=H1372,1,0)</f>
        <v>0</v>
      </c>
      <c r="N1372" s="1" t="n">
        <f aca="false">MAX(I1372-H1372,0)</f>
        <v>1</v>
      </c>
    </row>
    <row r="1373" customFormat="false" ht="15" hidden="false" customHeight="false" outlineLevel="0" collapsed="false">
      <c r="A1373" s="1" t="s">
        <v>1479</v>
      </c>
      <c r="B1373" s="1" t="s">
        <v>1066</v>
      </c>
      <c r="C1373" s="1" t="s">
        <v>92</v>
      </c>
      <c r="D1373" s="1" t="s">
        <v>96</v>
      </c>
      <c r="E1373" s="1" t="s">
        <v>89</v>
      </c>
      <c r="F1373" s="1" t="s">
        <v>90</v>
      </c>
      <c r="G1373" s="1" t="n">
        <v>10.6</v>
      </c>
      <c r="H1373" s="1" t="n">
        <v>5</v>
      </c>
      <c r="I1373" s="1" t="n">
        <v>5</v>
      </c>
      <c r="K1373" s="17" t="n">
        <v>543.08</v>
      </c>
      <c r="L1373" s="1" t="n">
        <v>5</v>
      </c>
      <c r="M1373" s="18" t="n">
        <f aca="false">IF(I1373&lt;=H1373,1,0)</f>
        <v>1</v>
      </c>
      <c r="N1373" s="1" t="n">
        <f aca="false">MAX(I1373-H1373,0)</f>
        <v>0</v>
      </c>
    </row>
    <row r="1374" customFormat="false" ht="15" hidden="false" customHeight="false" outlineLevel="0" collapsed="false">
      <c r="A1374" s="1" t="s">
        <v>1480</v>
      </c>
      <c r="B1374" s="1" t="s">
        <v>1066</v>
      </c>
      <c r="C1374" s="1" t="s">
        <v>92</v>
      </c>
      <c r="D1374" s="1" t="s">
        <v>88</v>
      </c>
      <c r="E1374" s="1" t="s">
        <v>103</v>
      </c>
      <c r="F1374" s="1" t="s">
        <v>116</v>
      </c>
      <c r="G1374" s="1" t="n">
        <v>0</v>
      </c>
      <c r="H1374" s="1" t="n">
        <v>3</v>
      </c>
      <c r="I1374" s="1" t="n">
        <v>3</v>
      </c>
      <c r="K1374" s="17" t="n">
        <v>223.22</v>
      </c>
      <c r="L1374" s="1" t="n">
        <v>4</v>
      </c>
      <c r="M1374" s="18" t="n">
        <f aca="false">IF(I1374&lt;=H1374,1,0)</f>
        <v>1</v>
      </c>
      <c r="N1374" s="1" t="n">
        <f aca="false">MAX(I1374-H1374,0)</f>
        <v>0</v>
      </c>
    </row>
    <row r="1375" customFormat="false" ht="15" hidden="false" customHeight="false" outlineLevel="0" collapsed="false">
      <c r="A1375" s="1" t="s">
        <v>1481</v>
      </c>
      <c r="B1375" s="1" t="s">
        <v>1066</v>
      </c>
      <c r="C1375" s="1" t="s">
        <v>105</v>
      </c>
      <c r="D1375" s="1" t="s">
        <v>88</v>
      </c>
      <c r="E1375" s="1" t="s">
        <v>89</v>
      </c>
      <c r="F1375" s="1" t="s">
        <v>90</v>
      </c>
      <c r="G1375" s="1" t="n">
        <v>16.2</v>
      </c>
      <c r="H1375" s="1" t="n">
        <v>3</v>
      </c>
      <c r="I1375" s="1" t="n">
        <v>3</v>
      </c>
      <c r="K1375" s="17" t="n">
        <v>568.6</v>
      </c>
      <c r="L1375" s="1" t="n">
        <v>4</v>
      </c>
      <c r="M1375" s="18" t="n">
        <f aca="false">IF(I1375&lt;=H1375,1,0)</f>
        <v>1</v>
      </c>
      <c r="N1375" s="1" t="n">
        <f aca="false">MAX(I1375-H1375,0)</f>
        <v>0</v>
      </c>
    </row>
    <row r="1376" customFormat="false" ht="15" hidden="false" customHeight="false" outlineLevel="0" collapsed="false">
      <c r="A1376" s="1" t="s">
        <v>1482</v>
      </c>
      <c r="B1376" s="1" t="s">
        <v>1066</v>
      </c>
      <c r="C1376" s="1" t="s">
        <v>145</v>
      </c>
      <c r="D1376" s="1" t="s">
        <v>88</v>
      </c>
      <c r="E1376" s="1" t="s">
        <v>97</v>
      </c>
      <c r="F1376" s="1" t="s">
        <v>90</v>
      </c>
      <c r="G1376" s="1" t="n">
        <v>7.9</v>
      </c>
      <c r="H1376" s="1" t="n">
        <v>3</v>
      </c>
      <c r="I1376" s="1" t="n">
        <v>3</v>
      </c>
      <c r="K1376" s="17" t="n">
        <v>683.49</v>
      </c>
      <c r="L1376" s="1" t="n">
        <v>3</v>
      </c>
      <c r="M1376" s="18" t="n">
        <f aca="false">IF(I1376&lt;=H1376,1,0)</f>
        <v>1</v>
      </c>
      <c r="N1376" s="1" t="n">
        <f aca="false">MAX(I1376-H1376,0)</f>
        <v>0</v>
      </c>
    </row>
    <row r="1377" customFormat="false" ht="15" hidden="false" customHeight="false" outlineLevel="0" collapsed="false">
      <c r="A1377" s="1" t="s">
        <v>1483</v>
      </c>
      <c r="B1377" s="1" t="s">
        <v>1066</v>
      </c>
      <c r="C1377" s="1" t="s">
        <v>100</v>
      </c>
      <c r="D1377" s="1" t="s">
        <v>96</v>
      </c>
      <c r="E1377" s="1" t="s">
        <v>97</v>
      </c>
      <c r="F1377" s="1" t="s">
        <v>90</v>
      </c>
      <c r="G1377" s="1" t="n">
        <v>2.9</v>
      </c>
      <c r="H1377" s="1" t="n">
        <v>5</v>
      </c>
      <c r="I1377" s="1" t="n">
        <v>5</v>
      </c>
      <c r="K1377" s="17" t="n">
        <v>429.62</v>
      </c>
      <c r="L1377" s="1" t="n">
        <v>4</v>
      </c>
      <c r="M1377" s="18" t="n">
        <f aca="false">IF(I1377&lt;=H1377,1,0)</f>
        <v>1</v>
      </c>
      <c r="N1377" s="1" t="n">
        <f aca="false">MAX(I1377-H1377,0)</f>
        <v>0</v>
      </c>
    </row>
    <row r="1378" customFormat="false" ht="15" hidden="false" customHeight="false" outlineLevel="0" collapsed="false">
      <c r="A1378" s="1" t="s">
        <v>1484</v>
      </c>
      <c r="B1378" s="1" t="s">
        <v>1066</v>
      </c>
      <c r="C1378" s="1" t="s">
        <v>92</v>
      </c>
      <c r="D1378" s="1" t="s">
        <v>96</v>
      </c>
      <c r="E1378" s="1" t="s">
        <v>89</v>
      </c>
      <c r="F1378" s="1" t="s">
        <v>90</v>
      </c>
      <c r="G1378" s="1" t="n">
        <v>13.5</v>
      </c>
      <c r="H1378" s="1" t="n">
        <v>5</v>
      </c>
      <c r="I1378" s="1" t="n">
        <v>5</v>
      </c>
      <c r="K1378" s="17" t="n">
        <v>333.43</v>
      </c>
      <c r="L1378" s="1" t="n">
        <v>5</v>
      </c>
      <c r="M1378" s="18" t="n">
        <f aca="false">IF(I1378&lt;=H1378,1,0)</f>
        <v>1</v>
      </c>
      <c r="N1378" s="1" t="n">
        <f aca="false">MAX(I1378-H1378,0)</f>
        <v>0</v>
      </c>
    </row>
    <row r="1379" customFormat="false" ht="15" hidden="false" customHeight="false" outlineLevel="0" collapsed="false">
      <c r="A1379" s="1" t="s">
        <v>1485</v>
      </c>
      <c r="B1379" s="1" t="s">
        <v>1066</v>
      </c>
      <c r="C1379" s="1" t="s">
        <v>105</v>
      </c>
      <c r="D1379" s="1" t="s">
        <v>110</v>
      </c>
      <c r="E1379" s="1" t="s">
        <v>97</v>
      </c>
      <c r="F1379" s="1" t="s">
        <v>90</v>
      </c>
      <c r="G1379" s="1" t="n">
        <v>20.6</v>
      </c>
      <c r="H1379" s="1" t="n">
        <v>2</v>
      </c>
      <c r="I1379" s="1" t="n">
        <v>2</v>
      </c>
      <c r="K1379" s="17" t="n">
        <v>736.07</v>
      </c>
      <c r="L1379" s="1" t="n">
        <v>4</v>
      </c>
      <c r="M1379" s="18" t="n">
        <f aca="false">IF(I1379&lt;=H1379,1,0)</f>
        <v>1</v>
      </c>
      <c r="N1379" s="1" t="n">
        <f aca="false">MAX(I1379-H1379,0)</f>
        <v>0</v>
      </c>
    </row>
    <row r="1380" customFormat="false" ht="15" hidden="false" customHeight="false" outlineLevel="0" collapsed="false">
      <c r="A1380" s="1" t="s">
        <v>1486</v>
      </c>
      <c r="B1380" s="1" t="s">
        <v>1066</v>
      </c>
      <c r="C1380" s="1" t="s">
        <v>105</v>
      </c>
      <c r="D1380" s="1" t="s">
        <v>88</v>
      </c>
      <c r="E1380" s="1" t="s">
        <v>97</v>
      </c>
      <c r="F1380" s="1" t="s">
        <v>90</v>
      </c>
      <c r="G1380" s="1" t="n">
        <v>5.9</v>
      </c>
      <c r="H1380" s="1" t="n">
        <v>3</v>
      </c>
      <c r="I1380" s="1" t="n">
        <v>3</v>
      </c>
      <c r="K1380" s="17" t="n">
        <v>516.93</v>
      </c>
      <c r="L1380" s="1" t="n">
        <v>4</v>
      </c>
      <c r="M1380" s="18" t="n">
        <f aca="false">IF(I1380&lt;=H1380,1,0)</f>
        <v>1</v>
      </c>
      <c r="N1380" s="1" t="n">
        <f aca="false">MAX(I1380-H1380,0)</f>
        <v>0</v>
      </c>
    </row>
    <row r="1381" customFormat="false" ht="15" hidden="false" customHeight="false" outlineLevel="0" collapsed="false">
      <c r="A1381" s="1" t="s">
        <v>1487</v>
      </c>
      <c r="B1381" s="1" t="s">
        <v>1066</v>
      </c>
      <c r="C1381" s="1" t="s">
        <v>105</v>
      </c>
      <c r="D1381" s="1" t="s">
        <v>88</v>
      </c>
      <c r="E1381" s="1" t="s">
        <v>103</v>
      </c>
      <c r="F1381" s="1" t="s">
        <v>116</v>
      </c>
      <c r="G1381" s="1" t="n">
        <v>0</v>
      </c>
      <c r="H1381" s="1" t="n">
        <v>3</v>
      </c>
      <c r="I1381" s="1" t="n">
        <v>2</v>
      </c>
      <c r="K1381" s="17" t="n">
        <v>762.04</v>
      </c>
      <c r="L1381" s="1" t="n">
        <v>5</v>
      </c>
      <c r="M1381" s="18" t="n">
        <f aca="false">IF(I1381&lt;=H1381,1,0)</f>
        <v>1</v>
      </c>
      <c r="N1381" s="1" t="n">
        <f aca="false">MAX(I1381-H1381,0)</f>
        <v>0</v>
      </c>
    </row>
    <row r="1382" customFormat="false" ht="15" hidden="false" customHeight="false" outlineLevel="0" collapsed="false">
      <c r="A1382" s="1" t="s">
        <v>1488</v>
      </c>
      <c r="B1382" s="1" t="s">
        <v>1066</v>
      </c>
      <c r="C1382" s="1" t="s">
        <v>92</v>
      </c>
      <c r="D1382" s="1" t="s">
        <v>96</v>
      </c>
      <c r="E1382" s="1" t="s">
        <v>89</v>
      </c>
      <c r="F1382" s="1" t="s">
        <v>116</v>
      </c>
      <c r="G1382" s="1" t="n">
        <v>0</v>
      </c>
      <c r="H1382" s="1" t="n">
        <v>4</v>
      </c>
      <c r="I1382" s="1" t="n">
        <v>4</v>
      </c>
      <c r="K1382" s="17" t="n">
        <v>103.84</v>
      </c>
      <c r="L1382" s="1" t="n">
        <v>5</v>
      </c>
      <c r="M1382" s="18" t="n">
        <f aca="false">IF(I1382&lt;=H1382,1,0)</f>
        <v>1</v>
      </c>
      <c r="N1382" s="1" t="n">
        <f aca="false">MAX(I1382-H1382,0)</f>
        <v>0</v>
      </c>
    </row>
    <row r="1383" customFormat="false" ht="15" hidden="false" customHeight="false" outlineLevel="0" collapsed="false">
      <c r="A1383" s="1" t="s">
        <v>1489</v>
      </c>
      <c r="B1383" s="1" t="s">
        <v>1066</v>
      </c>
      <c r="C1383" s="1" t="s">
        <v>92</v>
      </c>
      <c r="D1383" s="1" t="s">
        <v>96</v>
      </c>
      <c r="E1383" s="1" t="s">
        <v>89</v>
      </c>
      <c r="F1383" s="1" t="s">
        <v>90</v>
      </c>
      <c r="G1383" s="1" t="n">
        <v>11.3</v>
      </c>
      <c r="H1383" s="1" t="n">
        <v>5</v>
      </c>
      <c r="I1383" s="1" t="n">
        <v>4</v>
      </c>
      <c r="K1383" s="17" t="n">
        <v>266.68</v>
      </c>
      <c r="L1383" s="1" t="n">
        <v>4</v>
      </c>
      <c r="M1383" s="18" t="n">
        <f aca="false">IF(I1383&lt;=H1383,1,0)</f>
        <v>1</v>
      </c>
      <c r="N1383" s="1" t="n">
        <f aca="false">MAX(I1383-H1383,0)</f>
        <v>0</v>
      </c>
    </row>
    <row r="1384" customFormat="false" ht="15" hidden="false" customHeight="false" outlineLevel="0" collapsed="false">
      <c r="A1384" s="1" t="s">
        <v>1490</v>
      </c>
      <c r="B1384" s="1" t="s">
        <v>1066</v>
      </c>
      <c r="C1384" s="1" t="s">
        <v>105</v>
      </c>
      <c r="D1384" s="1" t="s">
        <v>110</v>
      </c>
      <c r="E1384" s="1" t="s">
        <v>97</v>
      </c>
      <c r="F1384" s="1" t="s">
        <v>90</v>
      </c>
      <c r="G1384" s="1" t="n">
        <v>5.5</v>
      </c>
      <c r="H1384" s="1" t="n">
        <v>2</v>
      </c>
      <c r="I1384" s="1" t="n">
        <v>2</v>
      </c>
      <c r="K1384" s="17" t="n">
        <v>1162.84</v>
      </c>
      <c r="L1384" s="1" t="n">
        <v>5</v>
      </c>
      <c r="M1384" s="18" t="n">
        <f aca="false">IF(I1384&lt;=H1384,1,0)</f>
        <v>1</v>
      </c>
      <c r="N1384" s="1" t="n">
        <f aca="false">MAX(I1384-H1384,0)</f>
        <v>0</v>
      </c>
    </row>
    <row r="1385" customFormat="false" ht="15" hidden="false" customHeight="false" outlineLevel="0" collapsed="false">
      <c r="A1385" s="1" t="s">
        <v>1491</v>
      </c>
      <c r="B1385" s="1" t="s">
        <v>1066</v>
      </c>
      <c r="C1385" s="1" t="s">
        <v>92</v>
      </c>
      <c r="D1385" s="1" t="s">
        <v>88</v>
      </c>
      <c r="E1385" s="1" t="s">
        <v>97</v>
      </c>
      <c r="F1385" s="1" t="s">
        <v>90</v>
      </c>
      <c r="G1385" s="1" t="n">
        <v>6.7</v>
      </c>
      <c r="H1385" s="1" t="n">
        <v>3</v>
      </c>
      <c r="I1385" s="1" t="n">
        <v>3</v>
      </c>
      <c r="K1385" s="17" t="n">
        <v>304.22</v>
      </c>
      <c r="L1385" s="1" t="n">
        <v>4</v>
      </c>
      <c r="M1385" s="18" t="n">
        <f aca="false">IF(I1385&lt;=H1385,1,0)</f>
        <v>1</v>
      </c>
      <c r="N1385" s="1" t="n">
        <f aca="false">MAX(I1385-H1385,0)</f>
        <v>0</v>
      </c>
    </row>
    <row r="1386" customFormat="false" ht="15" hidden="false" customHeight="false" outlineLevel="0" collapsed="false">
      <c r="A1386" s="1" t="s">
        <v>1492</v>
      </c>
      <c r="B1386" s="1" t="s">
        <v>1066</v>
      </c>
      <c r="C1386" s="1" t="s">
        <v>92</v>
      </c>
      <c r="D1386" s="1" t="s">
        <v>93</v>
      </c>
      <c r="E1386" s="1" t="s">
        <v>97</v>
      </c>
      <c r="F1386" s="1" t="s">
        <v>90</v>
      </c>
      <c r="G1386" s="1" t="n">
        <v>8.7</v>
      </c>
      <c r="H1386" s="1" t="n">
        <v>2</v>
      </c>
      <c r="I1386" s="1" t="n">
        <v>2</v>
      </c>
      <c r="K1386" s="17" t="n">
        <v>265.39</v>
      </c>
      <c r="L1386" s="1" t="n">
        <v>4</v>
      </c>
      <c r="M1386" s="18" t="n">
        <f aca="false">IF(I1386&lt;=H1386,1,0)</f>
        <v>1</v>
      </c>
      <c r="N1386" s="1" t="n">
        <f aca="false">MAX(I1386-H1386,0)</f>
        <v>0</v>
      </c>
    </row>
    <row r="1387" customFormat="false" ht="15" hidden="false" customHeight="false" outlineLevel="0" collapsed="false">
      <c r="A1387" s="1" t="s">
        <v>1493</v>
      </c>
      <c r="B1387" s="1" t="s">
        <v>1066</v>
      </c>
      <c r="C1387" s="1" t="s">
        <v>95</v>
      </c>
      <c r="D1387" s="1" t="s">
        <v>110</v>
      </c>
      <c r="E1387" s="1" t="s">
        <v>89</v>
      </c>
      <c r="F1387" s="1" t="s">
        <v>90</v>
      </c>
      <c r="G1387" s="1" t="n">
        <v>18.3</v>
      </c>
      <c r="H1387" s="1" t="n">
        <v>2</v>
      </c>
      <c r="I1387" s="1" t="n">
        <v>1</v>
      </c>
      <c r="K1387" s="17" t="n">
        <v>1480.26</v>
      </c>
      <c r="L1387" s="1" t="n">
        <v>4</v>
      </c>
      <c r="M1387" s="18" t="n">
        <f aca="false">IF(I1387&lt;=H1387,1,0)</f>
        <v>1</v>
      </c>
      <c r="N1387" s="1" t="n">
        <f aca="false">MAX(I1387-H1387,0)</f>
        <v>0</v>
      </c>
    </row>
    <row r="1388" customFormat="false" ht="15" hidden="false" customHeight="false" outlineLevel="0" collapsed="false">
      <c r="A1388" s="1" t="s">
        <v>1494</v>
      </c>
      <c r="B1388" s="1" t="s">
        <v>1066</v>
      </c>
      <c r="C1388" s="1" t="s">
        <v>145</v>
      </c>
      <c r="D1388" s="1" t="s">
        <v>88</v>
      </c>
      <c r="E1388" s="1" t="s">
        <v>89</v>
      </c>
      <c r="F1388" s="1" t="s">
        <v>90</v>
      </c>
      <c r="G1388" s="1" t="n">
        <v>10.5</v>
      </c>
      <c r="H1388" s="1" t="n">
        <v>3</v>
      </c>
      <c r="I1388" s="1" t="n">
        <v>4</v>
      </c>
      <c r="J1388" s="1" t="s">
        <v>117</v>
      </c>
      <c r="K1388" s="17" t="n">
        <v>214.42</v>
      </c>
      <c r="L1388" s="1" t="n">
        <v>3</v>
      </c>
      <c r="M1388" s="18" t="n">
        <f aca="false">IF(I1388&lt;=H1388,1,0)</f>
        <v>0</v>
      </c>
      <c r="N1388" s="1" t="n">
        <f aca="false">MAX(I1388-H1388,0)</f>
        <v>1</v>
      </c>
    </row>
    <row r="1389" customFormat="false" ht="15" hidden="false" customHeight="false" outlineLevel="0" collapsed="false">
      <c r="A1389" s="1" t="s">
        <v>1495</v>
      </c>
      <c r="B1389" s="1" t="s">
        <v>1066</v>
      </c>
      <c r="C1389" s="1" t="s">
        <v>92</v>
      </c>
      <c r="D1389" s="1" t="s">
        <v>88</v>
      </c>
      <c r="E1389" s="1" t="s">
        <v>89</v>
      </c>
      <c r="F1389" s="1" t="s">
        <v>116</v>
      </c>
      <c r="G1389" s="1" t="n">
        <v>0</v>
      </c>
      <c r="H1389" s="1" t="n">
        <v>2</v>
      </c>
      <c r="I1389" s="1" t="n">
        <v>1</v>
      </c>
      <c r="K1389" s="17" t="n">
        <v>179.18</v>
      </c>
      <c r="L1389" s="1" t="n">
        <v>5</v>
      </c>
      <c r="M1389" s="18" t="n">
        <f aca="false">IF(I1389&lt;=H1389,1,0)</f>
        <v>1</v>
      </c>
      <c r="N1389" s="1" t="n">
        <f aca="false">MAX(I1389-H1389,0)</f>
        <v>0</v>
      </c>
    </row>
    <row r="1390" customFormat="false" ht="15" hidden="false" customHeight="false" outlineLevel="0" collapsed="false">
      <c r="A1390" s="1" t="s">
        <v>1496</v>
      </c>
      <c r="B1390" s="1" t="s">
        <v>1066</v>
      </c>
      <c r="C1390" s="1" t="s">
        <v>100</v>
      </c>
      <c r="D1390" s="1" t="s">
        <v>96</v>
      </c>
      <c r="E1390" s="1" t="s">
        <v>89</v>
      </c>
      <c r="F1390" s="1" t="s">
        <v>116</v>
      </c>
      <c r="G1390" s="1" t="n">
        <v>0</v>
      </c>
      <c r="H1390" s="1" t="n">
        <v>5</v>
      </c>
      <c r="I1390" s="1" t="n">
        <v>5</v>
      </c>
      <c r="K1390" s="17" t="n">
        <v>291.93</v>
      </c>
      <c r="L1390" s="1" t="n">
        <v>5</v>
      </c>
      <c r="M1390" s="18" t="n">
        <f aca="false">IF(I1390&lt;=H1390,1,0)</f>
        <v>1</v>
      </c>
      <c r="N1390" s="1" t="n">
        <f aca="false">MAX(I1390-H1390,0)</f>
        <v>0</v>
      </c>
    </row>
    <row r="1391" customFormat="false" ht="15" hidden="false" customHeight="false" outlineLevel="0" collapsed="false">
      <c r="A1391" s="1" t="s">
        <v>1497</v>
      </c>
      <c r="B1391" s="1" t="s">
        <v>1066</v>
      </c>
      <c r="C1391" s="1" t="s">
        <v>105</v>
      </c>
      <c r="D1391" s="1" t="s">
        <v>88</v>
      </c>
      <c r="E1391" s="1" t="s">
        <v>89</v>
      </c>
      <c r="F1391" s="1" t="s">
        <v>116</v>
      </c>
      <c r="G1391" s="1" t="n">
        <v>0</v>
      </c>
      <c r="H1391" s="1" t="n">
        <v>2</v>
      </c>
      <c r="I1391" s="1" t="n">
        <v>2</v>
      </c>
      <c r="K1391" s="17" t="n">
        <v>312.12</v>
      </c>
      <c r="L1391" s="1" t="n">
        <v>5</v>
      </c>
      <c r="M1391" s="18" t="n">
        <f aca="false">IF(I1391&lt;=H1391,1,0)</f>
        <v>1</v>
      </c>
      <c r="N1391" s="1" t="n">
        <f aca="false">MAX(I1391-H1391,0)</f>
        <v>0</v>
      </c>
    </row>
    <row r="1392" customFormat="false" ht="15" hidden="false" customHeight="false" outlineLevel="0" collapsed="false">
      <c r="A1392" s="1" t="s">
        <v>1498</v>
      </c>
      <c r="B1392" s="1" t="s">
        <v>1066</v>
      </c>
      <c r="C1392" s="1" t="s">
        <v>92</v>
      </c>
      <c r="D1392" s="1" t="s">
        <v>88</v>
      </c>
      <c r="E1392" s="1" t="s">
        <v>101</v>
      </c>
      <c r="F1392" s="1" t="s">
        <v>90</v>
      </c>
      <c r="G1392" s="1" t="n">
        <v>14.7</v>
      </c>
      <c r="H1392" s="1" t="n">
        <v>3</v>
      </c>
      <c r="I1392" s="1" t="n">
        <v>3</v>
      </c>
      <c r="K1392" s="17" t="n">
        <v>498.3</v>
      </c>
      <c r="L1392" s="1" t="n">
        <v>5</v>
      </c>
      <c r="M1392" s="18" t="n">
        <f aca="false">IF(I1392&lt;=H1392,1,0)</f>
        <v>1</v>
      </c>
      <c r="N1392" s="1" t="n">
        <f aca="false">MAX(I1392-H1392,0)</f>
        <v>0</v>
      </c>
    </row>
    <row r="1393" customFormat="false" ht="15" hidden="false" customHeight="false" outlineLevel="0" collapsed="false">
      <c r="A1393" s="1" t="s">
        <v>1499</v>
      </c>
      <c r="B1393" s="1" t="s">
        <v>1066</v>
      </c>
      <c r="C1393" s="1" t="s">
        <v>92</v>
      </c>
      <c r="D1393" s="1" t="s">
        <v>93</v>
      </c>
      <c r="E1393" s="1" t="s">
        <v>97</v>
      </c>
      <c r="F1393" s="1" t="s">
        <v>90</v>
      </c>
      <c r="G1393" s="1" t="n">
        <v>8.3</v>
      </c>
      <c r="H1393" s="1" t="n">
        <v>2</v>
      </c>
      <c r="I1393" s="1" t="n">
        <v>5</v>
      </c>
      <c r="J1393" s="1" t="s">
        <v>125</v>
      </c>
      <c r="K1393" s="17" t="n">
        <v>627.56</v>
      </c>
      <c r="L1393" s="1" t="n">
        <v>3</v>
      </c>
      <c r="M1393" s="18" t="n">
        <f aca="false">IF(I1393&lt;=H1393,1,0)</f>
        <v>0</v>
      </c>
      <c r="N1393" s="1" t="n">
        <f aca="false">MAX(I1393-H1393,0)</f>
        <v>3</v>
      </c>
    </row>
    <row r="1394" customFormat="false" ht="15" hidden="false" customHeight="false" outlineLevel="0" collapsed="false">
      <c r="A1394" s="1" t="s">
        <v>1500</v>
      </c>
      <c r="B1394" s="1" t="s">
        <v>1066</v>
      </c>
      <c r="C1394" s="1" t="s">
        <v>105</v>
      </c>
      <c r="D1394" s="1" t="s">
        <v>88</v>
      </c>
      <c r="E1394" s="1" t="s">
        <v>103</v>
      </c>
      <c r="F1394" s="1" t="s">
        <v>90</v>
      </c>
      <c r="G1394" s="1" t="n">
        <v>12.5</v>
      </c>
      <c r="H1394" s="1" t="n">
        <v>3</v>
      </c>
      <c r="I1394" s="1" t="n">
        <v>3</v>
      </c>
      <c r="K1394" s="17" t="n">
        <v>332.53</v>
      </c>
      <c r="L1394" s="1" t="n">
        <v>5</v>
      </c>
      <c r="M1394" s="18" t="n">
        <f aca="false">IF(I1394&lt;=H1394,1,0)</f>
        <v>1</v>
      </c>
      <c r="N1394" s="1" t="n">
        <f aca="false">MAX(I1394-H1394,0)</f>
        <v>0</v>
      </c>
    </row>
    <row r="1395" customFormat="false" ht="15" hidden="false" customHeight="false" outlineLevel="0" collapsed="false">
      <c r="A1395" s="1" t="s">
        <v>1501</v>
      </c>
      <c r="B1395" s="1" t="s">
        <v>1066</v>
      </c>
      <c r="C1395" s="1" t="s">
        <v>95</v>
      </c>
      <c r="D1395" s="1" t="s">
        <v>93</v>
      </c>
      <c r="E1395" s="1" t="s">
        <v>103</v>
      </c>
      <c r="F1395" s="1" t="s">
        <v>116</v>
      </c>
      <c r="G1395" s="1" t="n">
        <v>0</v>
      </c>
      <c r="H1395" s="1" t="n">
        <v>1</v>
      </c>
      <c r="I1395" s="1" t="n">
        <v>1</v>
      </c>
      <c r="K1395" s="17" t="n">
        <v>202.17</v>
      </c>
      <c r="L1395" s="1" t="n">
        <v>5</v>
      </c>
      <c r="M1395" s="18" t="n">
        <f aca="false">IF(I1395&lt;=H1395,1,0)</f>
        <v>1</v>
      </c>
      <c r="N1395" s="1" t="n">
        <f aca="false">MAX(I1395-H1395,0)</f>
        <v>0</v>
      </c>
    </row>
    <row r="1396" customFormat="false" ht="15" hidden="false" customHeight="false" outlineLevel="0" collapsed="false">
      <c r="A1396" s="1" t="s">
        <v>1502</v>
      </c>
      <c r="B1396" s="1" t="s">
        <v>1066</v>
      </c>
      <c r="C1396" s="1" t="s">
        <v>92</v>
      </c>
      <c r="D1396" s="1" t="s">
        <v>110</v>
      </c>
      <c r="E1396" s="1" t="s">
        <v>97</v>
      </c>
      <c r="F1396" s="1" t="s">
        <v>116</v>
      </c>
      <c r="G1396" s="1" t="n">
        <v>0</v>
      </c>
      <c r="H1396" s="1" t="n">
        <v>1</v>
      </c>
      <c r="I1396" s="1" t="n">
        <v>1</v>
      </c>
      <c r="K1396" s="17" t="n">
        <v>570.48</v>
      </c>
      <c r="L1396" s="1" t="n">
        <v>5</v>
      </c>
      <c r="M1396" s="18" t="n">
        <f aca="false">IF(I1396&lt;=H1396,1,0)</f>
        <v>1</v>
      </c>
      <c r="N1396" s="1" t="n">
        <f aca="false">MAX(I1396-H1396,0)</f>
        <v>0</v>
      </c>
    </row>
    <row r="1397" customFormat="false" ht="15" hidden="false" customHeight="false" outlineLevel="0" collapsed="false">
      <c r="A1397" s="1" t="s">
        <v>1503</v>
      </c>
      <c r="B1397" s="1" t="s">
        <v>1066</v>
      </c>
      <c r="C1397" s="1" t="s">
        <v>105</v>
      </c>
      <c r="D1397" s="1" t="s">
        <v>93</v>
      </c>
      <c r="E1397" s="1" t="s">
        <v>89</v>
      </c>
      <c r="F1397" s="1" t="s">
        <v>90</v>
      </c>
      <c r="G1397" s="1" t="n">
        <v>12.1</v>
      </c>
      <c r="H1397" s="1" t="n">
        <v>2</v>
      </c>
      <c r="I1397" s="1" t="n">
        <v>2</v>
      </c>
      <c r="K1397" s="17" t="n">
        <v>620.38</v>
      </c>
      <c r="L1397" s="1" t="n">
        <v>4</v>
      </c>
      <c r="M1397" s="18" t="n">
        <f aca="false">IF(I1397&lt;=H1397,1,0)</f>
        <v>1</v>
      </c>
      <c r="N1397" s="1" t="n">
        <f aca="false">MAX(I1397-H1397,0)</f>
        <v>0</v>
      </c>
    </row>
    <row r="1398" customFormat="false" ht="15" hidden="false" customHeight="false" outlineLevel="0" collapsed="false">
      <c r="A1398" s="1" t="s">
        <v>1504</v>
      </c>
      <c r="B1398" s="1" t="s">
        <v>1066</v>
      </c>
      <c r="C1398" s="1" t="s">
        <v>95</v>
      </c>
      <c r="D1398" s="1" t="s">
        <v>88</v>
      </c>
      <c r="E1398" s="1" t="s">
        <v>103</v>
      </c>
      <c r="F1398" s="1" t="s">
        <v>90</v>
      </c>
      <c r="G1398" s="1" t="n">
        <v>9.1</v>
      </c>
      <c r="H1398" s="1" t="n">
        <v>3</v>
      </c>
      <c r="I1398" s="1" t="n">
        <v>3</v>
      </c>
      <c r="K1398" s="17" t="n">
        <v>490.01</v>
      </c>
      <c r="L1398" s="1" t="n">
        <v>5</v>
      </c>
      <c r="M1398" s="18" t="n">
        <f aca="false">IF(I1398&lt;=H1398,1,0)</f>
        <v>1</v>
      </c>
      <c r="N1398" s="1" t="n">
        <f aca="false">MAX(I1398-H1398,0)</f>
        <v>0</v>
      </c>
    </row>
    <row r="1399" customFormat="false" ht="15" hidden="false" customHeight="false" outlineLevel="0" collapsed="false">
      <c r="A1399" s="1" t="s">
        <v>1505</v>
      </c>
      <c r="B1399" s="1" t="s">
        <v>1066</v>
      </c>
      <c r="C1399" s="1" t="s">
        <v>105</v>
      </c>
      <c r="D1399" s="1" t="s">
        <v>88</v>
      </c>
      <c r="E1399" s="1" t="s">
        <v>103</v>
      </c>
      <c r="F1399" s="1" t="s">
        <v>90</v>
      </c>
      <c r="G1399" s="1" t="n">
        <v>8.4</v>
      </c>
      <c r="H1399" s="1" t="n">
        <v>3</v>
      </c>
      <c r="I1399" s="1" t="n">
        <v>3</v>
      </c>
      <c r="K1399" s="17" t="n">
        <v>445.28</v>
      </c>
      <c r="L1399" s="1" t="n">
        <v>5</v>
      </c>
      <c r="M1399" s="18" t="n">
        <f aca="false">IF(I1399&lt;=H1399,1,0)</f>
        <v>1</v>
      </c>
      <c r="N1399" s="1" t="n">
        <f aca="false">MAX(I1399-H1399,0)</f>
        <v>0</v>
      </c>
    </row>
    <row r="1400" customFormat="false" ht="15" hidden="false" customHeight="false" outlineLevel="0" collapsed="false">
      <c r="A1400" s="1" t="s">
        <v>1506</v>
      </c>
      <c r="B1400" s="1" t="s">
        <v>1066</v>
      </c>
      <c r="C1400" s="1" t="s">
        <v>92</v>
      </c>
      <c r="D1400" s="1" t="s">
        <v>93</v>
      </c>
      <c r="E1400" s="1" t="s">
        <v>89</v>
      </c>
      <c r="F1400" s="1" t="s">
        <v>90</v>
      </c>
      <c r="G1400" s="1" t="n">
        <v>7.8</v>
      </c>
      <c r="H1400" s="1" t="n">
        <v>2</v>
      </c>
      <c r="I1400" s="1" t="n">
        <v>2</v>
      </c>
      <c r="K1400" s="17" t="n">
        <v>311.14</v>
      </c>
      <c r="L1400" s="1" t="n">
        <v>5</v>
      </c>
      <c r="M1400" s="18" t="n">
        <f aca="false">IF(I1400&lt;=H1400,1,0)</f>
        <v>1</v>
      </c>
      <c r="N1400" s="1" t="n">
        <f aca="false">MAX(I1400-H1400,0)</f>
        <v>0</v>
      </c>
    </row>
    <row r="1401" customFormat="false" ht="15" hidden="false" customHeight="false" outlineLevel="0" collapsed="false">
      <c r="A1401" s="1" t="s">
        <v>1507</v>
      </c>
      <c r="B1401" s="1" t="s">
        <v>1066</v>
      </c>
      <c r="C1401" s="1" t="s">
        <v>105</v>
      </c>
      <c r="D1401" s="1" t="s">
        <v>96</v>
      </c>
      <c r="E1401" s="1" t="s">
        <v>97</v>
      </c>
      <c r="F1401" s="1" t="s">
        <v>90</v>
      </c>
      <c r="G1401" s="1" t="n">
        <v>2.6</v>
      </c>
      <c r="H1401" s="1" t="n">
        <v>5</v>
      </c>
      <c r="I1401" s="1" t="n">
        <v>5</v>
      </c>
      <c r="K1401" s="17" t="n">
        <v>321.88</v>
      </c>
      <c r="L1401" s="1" t="n">
        <v>5</v>
      </c>
      <c r="M1401" s="18" t="n">
        <f aca="false">IF(I1401&lt;=H1401,1,0)</f>
        <v>1</v>
      </c>
      <c r="N1401" s="1" t="n">
        <f aca="false">MAX(I1401-H1401,0)</f>
        <v>0</v>
      </c>
    </row>
    <row r="1402" customFormat="false" ht="15" hidden="false" customHeight="false" outlineLevel="0" collapsed="false">
      <c r="A1402" s="1" t="s">
        <v>1508</v>
      </c>
      <c r="B1402" s="1" t="s">
        <v>1066</v>
      </c>
      <c r="C1402" s="1" t="s">
        <v>105</v>
      </c>
      <c r="D1402" s="1" t="s">
        <v>88</v>
      </c>
      <c r="E1402" s="1" t="s">
        <v>89</v>
      </c>
      <c r="F1402" s="1" t="s">
        <v>90</v>
      </c>
      <c r="G1402" s="1" t="n">
        <v>15.3</v>
      </c>
      <c r="H1402" s="1" t="n">
        <v>3</v>
      </c>
      <c r="I1402" s="1" t="n">
        <v>3</v>
      </c>
      <c r="K1402" s="17" t="n">
        <v>260.99</v>
      </c>
      <c r="L1402" s="1" t="n">
        <v>4</v>
      </c>
      <c r="M1402" s="18" t="n">
        <f aca="false">IF(I1402&lt;=H1402,1,0)</f>
        <v>1</v>
      </c>
      <c r="N1402" s="1" t="n">
        <f aca="false">MAX(I1402-H1402,0)</f>
        <v>0</v>
      </c>
    </row>
    <row r="1403" customFormat="false" ht="15" hidden="false" customHeight="false" outlineLevel="0" collapsed="false">
      <c r="A1403" s="1" t="s">
        <v>1509</v>
      </c>
      <c r="B1403" s="1" t="s">
        <v>1066</v>
      </c>
      <c r="C1403" s="1" t="s">
        <v>87</v>
      </c>
      <c r="D1403" s="1" t="s">
        <v>88</v>
      </c>
      <c r="E1403" s="1" t="s">
        <v>89</v>
      </c>
      <c r="F1403" s="1" t="s">
        <v>116</v>
      </c>
      <c r="G1403" s="1" t="n">
        <v>0</v>
      </c>
      <c r="H1403" s="1" t="n">
        <v>2</v>
      </c>
      <c r="I1403" s="1" t="n">
        <v>2</v>
      </c>
      <c r="K1403" s="17" t="n">
        <v>182.44</v>
      </c>
      <c r="L1403" s="1" t="n">
        <v>4</v>
      </c>
      <c r="M1403" s="18" t="n">
        <f aca="false">IF(I1403&lt;=H1403,1,0)</f>
        <v>1</v>
      </c>
      <c r="N1403" s="1" t="n">
        <f aca="false">MAX(I1403-H1403,0)</f>
        <v>0</v>
      </c>
    </row>
    <row r="1404" customFormat="false" ht="15" hidden="false" customHeight="false" outlineLevel="0" collapsed="false">
      <c r="A1404" s="1" t="s">
        <v>1510</v>
      </c>
      <c r="B1404" s="1" t="s">
        <v>1066</v>
      </c>
      <c r="C1404" s="1" t="s">
        <v>92</v>
      </c>
      <c r="D1404" s="1" t="s">
        <v>88</v>
      </c>
      <c r="E1404" s="1" t="s">
        <v>89</v>
      </c>
      <c r="F1404" s="1" t="s">
        <v>116</v>
      </c>
      <c r="G1404" s="1" t="n">
        <v>0</v>
      </c>
      <c r="H1404" s="1" t="n">
        <v>2</v>
      </c>
      <c r="I1404" s="1" t="n">
        <v>2</v>
      </c>
      <c r="K1404" s="17" t="n">
        <v>99.23</v>
      </c>
      <c r="L1404" s="1" t="n">
        <v>5</v>
      </c>
      <c r="M1404" s="18" t="n">
        <f aca="false">IF(I1404&lt;=H1404,1,0)</f>
        <v>1</v>
      </c>
      <c r="N1404" s="1" t="n">
        <f aca="false">MAX(I1404-H1404,0)</f>
        <v>0</v>
      </c>
    </row>
    <row r="1405" customFormat="false" ht="15" hidden="false" customHeight="false" outlineLevel="0" collapsed="false">
      <c r="A1405" s="1" t="s">
        <v>1511</v>
      </c>
      <c r="B1405" s="1" t="s">
        <v>1066</v>
      </c>
      <c r="C1405" s="1" t="s">
        <v>92</v>
      </c>
      <c r="D1405" s="1" t="s">
        <v>93</v>
      </c>
      <c r="E1405" s="1" t="s">
        <v>89</v>
      </c>
      <c r="F1405" s="1" t="s">
        <v>90</v>
      </c>
      <c r="G1405" s="1" t="n">
        <v>29.7</v>
      </c>
      <c r="H1405" s="1" t="n">
        <v>2</v>
      </c>
      <c r="I1405" s="1" t="n">
        <v>2</v>
      </c>
      <c r="K1405" s="17" t="n">
        <v>303.61</v>
      </c>
      <c r="L1405" s="1" t="n">
        <v>5</v>
      </c>
      <c r="M1405" s="18" t="n">
        <f aca="false">IF(I1405&lt;=H1405,1,0)</f>
        <v>1</v>
      </c>
      <c r="N1405" s="1" t="n">
        <f aca="false">MAX(I1405-H1405,0)</f>
        <v>0</v>
      </c>
    </row>
    <row r="1406" customFormat="false" ht="15" hidden="false" customHeight="false" outlineLevel="0" collapsed="false">
      <c r="A1406" s="1" t="s">
        <v>1512</v>
      </c>
      <c r="B1406" s="1" t="s">
        <v>1066</v>
      </c>
      <c r="C1406" s="1" t="s">
        <v>92</v>
      </c>
      <c r="D1406" s="1" t="s">
        <v>93</v>
      </c>
      <c r="E1406" s="1" t="s">
        <v>89</v>
      </c>
      <c r="F1406" s="1" t="s">
        <v>90</v>
      </c>
      <c r="G1406" s="1" t="n">
        <v>11.5</v>
      </c>
      <c r="H1406" s="1" t="n">
        <v>2</v>
      </c>
      <c r="I1406" s="1" t="n">
        <v>2</v>
      </c>
      <c r="K1406" s="17" t="n">
        <v>435.05</v>
      </c>
      <c r="L1406" s="1" t="n">
        <v>5</v>
      </c>
      <c r="M1406" s="18" t="n">
        <f aca="false">IF(I1406&lt;=H1406,1,0)</f>
        <v>1</v>
      </c>
      <c r="N1406" s="1" t="n">
        <f aca="false">MAX(I1406-H1406,0)</f>
        <v>0</v>
      </c>
    </row>
    <row r="1407" customFormat="false" ht="15" hidden="false" customHeight="false" outlineLevel="0" collapsed="false">
      <c r="A1407" s="1" t="s">
        <v>1513</v>
      </c>
      <c r="B1407" s="1" t="s">
        <v>1066</v>
      </c>
      <c r="C1407" s="1" t="s">
        <v>92</v>
      </c>
      <c r="D1407" s="1" t="s">
        <v>88</v>
      </c>
      <c r="E1407" s="1" t="s">
        <v>89</v>
      </c>
      <c r="F1407" s="1" t="s">
        <v>90</v>
      </c>
      <c r="G1407" s="1" t="n">
        <v>12.1</v>
      </c>
      <c r="H1407" s="1" t="n">
        <v>3</v>
      </c>
      <c r="I1407" s="1" t="n">
        <v>6</v>
      </c>
      <c r="J1407" s="1" t="s">
        <v>117</v>
      </c>
      <c r="K1407" s="17" t="n">
        <v>237.24</v>
      </c>
      <c r="L1407" s="1" t="n">
        <v>2</v>
      </c>
      <c r="M1407" s="18" t="n">
        <f aca="false">IF(I1407&lt;=H1407,1,0)</f>
        <v>0</v>
      </c>
      <c r="N1407" s="1" t="n">
        <f aca="false">MAX(I1407-H1407,0)</f>
        <v>3</v>
      </c>
    </row>
    <row r="1408" customFormat="false" ht="15" hidden="false" customHeight="false" outlineLevel="0" collapsed="false">
      <c r="A1408" s="1" t="s">
        <v>1514</v>
      </c>
      <c r="B1408" s="1" t="s">
        <v>1066</v>
      </c>
      <c r="C1408" s="1" t="s">
        <v>95</v>
      </c>
      <c r="D1408" s="1" t="s">
        <v>88</v>
      </c>
      <c r="E1408" s="1" t="s">
        <v>89</v>
      </c>
      <c r="F1408" s="1" t="s">
        <v>116</v>
      </c>
      <c r="G1408" s="1" t="n">
        <v>0</v>
      </c>
      <c r="H1408" s="1" t="n">
        <v>2</v>
      </c>
      <c r="I1408" s="1" t="n">
        <v>2</v>
      </c>
      <c r="K1408" s="17" t="n">
        <v>215.96</v>
      </c>
      <c r="L1408" s="1" t="n">
        <v>5</v>
      </c>
      <c r="M1408" s="18" t="n">
        <f aca="false">IF(I1408&lt;=H1408,1,0)</f>
        <v>1</v>
      </c>
      <c r="N1408" s="1" t="n">
        <f aca="false">MAX(I1408-H1408,0)</f>
        <v>0</v>
      </c>
    </row>
    <row r="1409" customFormat="false" ht="15" hidden="false" customHeight="false" outlineLevel="0" collapsed="false">
      <c r="A1409" s="1" t="s">
        <v>1515</v>
      </c>
      <c r="B1409" s="1" t="s">
        <v>1066</v>
      </c>
      <c r="C1409" s="1" t="s">
        <v>105</v>
      </c>
      <c r="D1409" s="1" t="s">
        <v>88</v>
      </c>
      <c r="E1409" s="1" t="s">
        <v>89</v>
      </c>
      <c r="F1409" s="1" t="s">
        <v>90</v>
      </c>
      <c r="G1409" s="1" t="n">
        <v>14</v>
      </c>
      <c r="H1409" s="1" t="n">
        <v>3</v>
      </c>
      <c r="I1409" s="1" t="n">
        <v>3</v>
      </c>
      <c r="K1409" s="17" t="n">
        <v>379.88</v>
      </c>
      <c r="L1409" s="1" t="n">
        <v>5</v>
      </c>
      <c r="M1409" s="18" t="n">
        <f aca="false">IF(I1409&lt;=H1409,1,0)</f>
        <v>1</v>
      </c>
      <c r="N1409" s="1" t="n">
        <f aca="false">MAX(I1409-H1409,0)</f>
        <v>0</v>
      </c>
    </row>
    <row r="1410" customFormat="false" ht="15" hidden="false" customHeight="false" outlineLevel="0" collapsed="false">
      <c r="A1410" s="1" t="s">
        <v>1516</v>
      </c>
      <c r="B1410" s="1" t="s">
        <v>1066</v>
      </c>
      <c r="C1410" s="1" t="s">
        <v>92</v>
      </c>
      <c r="D1410" s="1" t="s">
        <v>88</v>
      </c>
      <c r="E1410" s="1" t="s">
        <v>97</v>
      </c>
      <c r="F1410" s="1" t="s">
        <v>90</v>
      </c>
      <c r="G1410" s="1" t="n">
        <v>1.3</v>
      </c>
      <c r="H1410" s="1" t="n">
        <v>3</v>
      </c>
      <c r="I1410" s="1" t="n">
        <v>3</v>
      </c>
      <c r="K1410" s="17" t="n">
        <v>493.52</v>
      </c>
      <c r="L1410" s="1" t="n">
        <v>5</v>
      </c>
      <c r="M1410" s="18" t="n">
        <f aca="false">IF(I1410&lt;=H1410,1,0)</f>
        <v>1</v>
      </c>
      <c r="N1410" s="1" t="n">
        <f aca="false">MAX(I1410-H1410,0)</f>
        <v>0</v>
      </c>
    </row>
    <row r="1411" customFormat="false" ht="15" hidden="false" customHeight="false" outlineLevel="0" collapsed="false">
      <c r="A1411" s="1" t="s">
        <v>1517</v>
      </c>
      <c r="B1411" s="1" t="s">
        <v>1066</v>
      </c>
      <c r="C1411" s="1" t="s">
        <v>95</v>
      </c>
      <c r="D1411" s="1" t="s">
        <v>96</v>
      </c>
      <c r="E1411" s="1" t="s">
        <v>103</v>
      </c>
      <c r="F1411" s="1" t="s">
        <v>90</v>
      </c>
      <c r="G1411" s="1" t="n">
        <v>2.1</v>
      </c>
      <c r="H1411" s="1" t="n">
        <v>5</v>
      </c>
      <c r="I1411" s="1" t="n">
        <v>5</v>
      </c>
      <c r="K1411" s="17" t="n">
        <v>493.14</v>
      </c>
      <c r="L1411" s="1" t="n">
        <v>5</v>
      </c>
      <c r="M1411" s="18" t="n">
        <f aca="false">IF(I1411&lt;=H1411,1,0)</f>
        <v>1</v>
      </c>
      <c r="N1411" s="1" t="n">
        <f aca="false">MAX(I1411-H1411,0)</f>
        <v>0</v>
      </c>
    </row>
    <row r="1412" customFormat="false" ht="15" hidden="false" customHeight="false" outlineLevel="0" collapsed="false">
      <c r="A1412" s="1" t="s">
        <v>1518</v>
      </c>
      <c r="B1412" s="1" t="s">
        <v>1066</v>
      </c>
      <c r="C1412" s="1" t="s">
        <v>95</v>
      </c>
      <c r="D1412" s="1" t="s">
        <v>88</v>
      </c>
      <c r="E1412" s="1" t="s">
        <v>97</v>
      </c>
      <c r="F1412" s="1" t="s">
        <v>90</v>
      </c>
      <c r="G1412" s="1" t="n">
        <v>10</v>
      </c>
      <c r="H1412" s="1" t="n">
        <v>3</v>
      </c>
      <c r="I1412" s="1" t="n">
        <v>3</v>
      </c>
      <c r="K1412" s="17" t="n">
        <v>623.03</v>
      </c>
      <c r="L1412" s="1" t="n">
        <v>5</v>
      </c>
      <c r="M1412" s="18" t="n">
        <f aca="false">IF(I1412&lt;=H1412,1,0)</f>
        <v>1</v>
      </c>
      <c r="N1412" s="1" t="n">
        <f aca="false">MAX(I1412-H1412,0)</f>
        <v>0</v>
      </c>
    </row>
    <row r="1413" customFormat="false" ht="15" hidden="false" customHeight="false" outlineLevel="0" collapsed="false">
      <c r="A1413" s="1" t="s">
        <v>1519</v>
      </c>
      <c r="B1413" s="1" t="s">
        <v>1066</v>
      </c>
      <c r="C1413" s="1" t="s">
        <v>95</v>
      </c>
      <c r="D1413" s="1" t="s">
        <v>96</v>
      </c>
      <c r="E1413" s="1" t="s">
        <v>89</v>
      </c>
      <c r="F1413" s="1" t="s">
        <v>90</v>
      </c>
      <c r="G1413" s="1" t="n">
        <v>9.7</v>
      </c>
      <c r="H1413" s="1" t="n">
        <v>5</v>
      </c>
      <c r="I1413" s="1" t="n">
        <v>5</v>
      </c>
      <c r="K1413" s="17" t="n">
        <v>250.8</v>
      </c>
      <c r="L1413" s="1" t="n">
        <v>4</v>
      </c>
      <c r="M1413" s="18" t="n">
        <f aca="false">IF(I1413&lt;=H1413,1,0)</f>
        <v>1</v>
      </c>
      <c r="N1413" s="1" t="n">
        <f aca="false">MAX(I1413-H1413,0)</f>
        <v>0</v>
      </c>
    </row>
    <row r="1414" customFormat="false" ht="15" hidden="false" customHeight="false" outlineLevel="0" collapsed="false">
      <c r="A1414" s="1" t="s">
        <v>1520</v>
      </c>
      <c r="B1414" s="1" t="s">
        <v>1066</v>
      </c>
      <c r="C1414" s="1" t="s">
        <v>92</v>
      </c>
      <c r="D1414" s="1" t="s">
        <v>88</v>
      </c>
      <c r="E1414" s="1" t="s">
        <v>97</v>
      </c>
      <c r="F1414" s="1" t="s">
        <v>90</v>
      </c>
      <c r="G1414" s="1" t="n">
        <v>2.7</v>
      </c>
      <c r="H1414" s="1" t="n">
        <v>3</v>
      </c>
      <c r="I1414" s="1" t="n">
        <v>3</v>
      </c>
      <c r="K1414" s="17" t="n">
        <v>997.67</v>
      </c>
      <c r="L1414" s="1" t="n">
        <v>5</v>
      </c>
      <c r="M1414" s="18" t="n">
        <f aca="false">IF(I1414&lt;=H1414,1,0)</f>
        <v>1</v>
      </c>
      <c r="N1414" s="1" t="n">
        <f aca="false">MAX(I1414-H1414,0)</f>
        <v>0</v>
      </c>
    </row>
    <row r="1415" customFormat="false" ht="15" hidden="false" customHeight="false" outlineLevel="0" collapsed="false">
      <c r="A1415" s="1" t="s">
        <v>1521</v>
      </c>
      <c r="B1415" s="1" t="s">
        <v>1066</v>
      </c>
      <c r="C1415" s="1" t="s">
        <v>100</v>
      </c>
      <c r="D1415" s="1" t="s">
        <v>88</v>
      </c>
      <c r="E1415" s="1" t="s">
        <v>89</v>
      </c>
      <c r="F1415" s="1" t="s">
        <v>116</v>
      </c>
      <c r="G1415" s="1" t="n">
        <v>0</v>
      </c>
      <c r="H1415" s="1" t="n">
        <v>2</v>
      </c>
      <c r="I1415" s="1" t="n">
        <v>2</v>
      </c>
      <c r="K1415" s="17" t="n">
        <v>183.95</v>
      </c>
      <c r="L1415" s="1" t="n">
        <v>4</v>
      </c>
      <c r="M1415" s="18" t="n">
        <f aca="false">IF(I1415&lt;=H1415,1,0)</f>
        <v>1</v>
      </c>
      <c r="N1415" s="1" t="n">
        <f aca="false">MAX(I1415-H1415,0)</f>
        <v>0</v>
      </c>
    </row>
    <row r="1416" customFormat="false" ht="15" hidden="false" customHeight="false" outlineLevel="0" collapsed="false">
      <c r="A1416" s="1" t="s">
        <v>1522</v>
      </c>
      <c r="B1416" s="1" t="s">
        <v>1066</v>
      </c>
      <c r="C1416" s="1" t="s">
        <v>105</v>
      </c>
      <c r="D1416" s="1" t="s">
        <v>96</v>
      </c>
      <c r="E1416" s="1" t="s">
        <v>101</v>
      </c>
      <c r="F1416" s="1" t="s">
        <v>90</v>
      </c>
      <c r="G1416" s="1" t="n">
        <v>3.8</v>
      </c>
      <c r="H1416" s="1" t="n">
        <v>5</v>
      </c>
      <c r="I1416" s="1" t="n">
        <v>4</v>
      </c>
      <c r="K1416" s="17" t="n">
        <v>295.75</v>
      </c>
      <c r="L1416" s="1" t="n">
        <v>4</v>
      </c>
      <c r="M1416" s="18" t="n">
        <f aca="false">IF(I1416&lt;=H1416,1,0)</f>
        <v>1</v>
      </c>
      <c r="N1416" s="1" t="n">
        <f aca="false">MAX(I1416-H1416,0)</f>
        <v>0</v>
      </c>
    </row>
    <row r="1417" customFormat="false" ht="15" hidden="false" customHeight="false" outlineLevel="0" collapsed="false">
      <c r="A1417" s="1" t="s">
        <v>1523</v>
      </c>
      <c r="B1417" s="1" t="s">
        <v>1066</v>
      </c>
      <c r="C1417" s="1" t="s">
        <v>95</v>
      </c>
      <c r="D1417" s="1" t="s">
        <v>88</v>
      </c>
      <c r="E1417" s="1" t="s">
        <v>89</v>
      </c>
      <c r="F1417" s="1" t="s">
        <v>90</v>
      </c>
      <c r="G1417" s="1" t="n">
        <v>12</v>
      </c>
      <c r="H1417" s="1" t="n">
        <v>3</v>
      </c>
      <c r="I1417" s="1" t="n">
        <v>3</v>
      </c>
      <c r="K1417" s="17" t="n">
        <v>356.51</v>
      </c>
      <c r="L1417" s="1" t="n">
        <v>5</v>
      </c>
      <c r="M1417" s="18" t="n">
        <f aca="false">IF(I1417&lt;=H1417,1,0)</f>
        <v>1</v>
      </c>
      <c r="N1417" s="1" t="n">
        <f aca="false">MAX(I1417-H1417,0)</f>
        <v>0</v>
      </c>
    </row>
    <row r="1418" customFormat="false" ht="15" hidden="false" customHeight="false" outlineLevel="0" collapsed="false">
      <c r="A1418" s="1" t="s">
        <v>1524</v>
      </c>
      <c r="B1418" s="1" t="s">
        <v>1066</v>
      </c>
      <c r="C1418" s="1" t="s">
        <v>92</v>
      </c>
      <c r="D1418" s="1" t="s">
        <v>110</v>
      </c>
      <c r="E1418" s="1" t="s">
        <v>89</v>
      </c>
      <c r="F1418" s="1" t="s">
        <v>90</v>
      </c>
      <c r="G1418" s="1" t="n">
        <v>9.4</v>
      </c>
      <c r="H1418" s="1" t="n">
        <v>2</v>
      </c>
      <c r="I1418" s="1" t="n">
        <v>2</v>
      </c>
      <c r="K1418" s="17" t="n">
        <v>1383.31</v>
      </c>
      <c r="L1418" s="1" t="n">
        <v>5</v>
      </c>
      <c r="M1418" s="18" t="n">
        <f aca="false">IF(I1418&lt;=H1418,1,0)</f>
        <v>1</v>
      </c>
      <c r="N1418" s="1" t="n">
        <f aca="false">MAX(I1418-H1418,0)</f>
        <v>0</v>
      </c>
    </row>
    <row r="1419" customFormat="false" ht="15" hidden="false" customHeight="false" outlineLevel="0" collapsed="false">
      <c r="A1419" s="1" t="s">
        <v>1525</v>
      </c>
      <c r="B1419" s="1" t="s">
        <v>1066</v>
      </c>
      <c r="C1419" s="1" t="s">
        <v>92</v>
      </c>
      <c r="D1419" s="1" t="s">
        <v>88</v>
      </c>
      <c r="E1419" s="1" t="s">
        <v>89</v>
      </c>
      <c r="F1419" s="1" t="s">
        <v>116</v>
      </c>
      <c r="G1419" s="1" t="n">
        <v>0</v>
      </c>
      <c r="H1419" s="1" t="n">
        <v>2</v>
      </c>
      <c r="I1419" s="1" t="n">
        <v>2</v>
      </c>
      <c r="K1419" s="17" t="n">
        <v>300.31</v>
      </c>
      <c r="L1419" s="1" t="n">
        <v>5</v>
      </c>
      <c r="M1419" s="18" t="n">
        <f aca="false">IF(I1419&lt;=H1419,1,0)</f>
        <v>1</v>
      </c>
      <c r="N1419" s="1" t="n">
        <f aca="false">MAX(I1419-H1419,0)</f>
        <v>0</v>
      </c>
    </row>
    <row r="1420" customFormat="false" ht="15" hidden="false" customHeight="false" outlineLevel="0" collapsed="false">
      <c r="A1420" s="1" t="s">
        <v>1526</v>
      </c>
      <c r="B1420" s="1" t="s">
        <v>1066</v>
      </c>
      <c r="C1420" s="1" t="s">
        <v>92</v>
      </c>
      <c r="D1420" s="1" t="s">
        <v>88</v>
      </c>
      <c r="E1420" s="1" t="s">
        <v>97</v>
      </c>
      <c r="F1420" s="1" t="s">
        <v>116</v>
      </c>
      <c r="G1420" s="1" t="n">
        <v>0</v>
      </c>
      <c r="H1420" s="1" t="n">
        <v>3</v>
      </c>
      <c r="I1420" s="1" t="n">
        <v>3</v>
      </c>
      <c r="K1420" s="17" t="n">
        <v>559.15</v>
      </c>
      <c r="L1420" s="1" t="n">
        <v>5</v>
      </c>
      <c r="M1420" s="18" t="n">
        <f aca="false">IF(I1420&lt;=H1420,1,0)</f>
        <v>1</v>
      </c>
      <c r="N1420" s="1" t="n">
        <f aca="false">MAX(I1420-H1420,0)</f>
        <v>0</v>
      </c>
    </row>
    <row r="1421" customFormat="false" ht="15" hidden="false" customHeight="false" outlineLevel="0" collapsed="false">
      <c r="A1421" s="1" t="s">
        <v>1527</v>
      </c>
      <c r="B1421" s="1" t="s">
        <v>1066</v>
      </c>
      <c r="C1421" s="1" t="s">
        <v>95</v>
      </c>
      <c r="D1421" s="1" t="s">
        <v>110</v>
      </c>
      <c r="E1421" s="1" t="s">
        <v>103</v>
      </c>
      <c r="F1421" s="1" t="s">
        <v>90</v>
      </c>
      <c r="G1421" s="1" t="n">
        <v>6.3</v>
      </c>
      <c r="H1421" s="1" t="n">
        <v>2</v>
      </c>
      <c r="I1421" s="1" t="n">
        <v>2</v>
      </c>
      <c r="K1421" s="17" t="n">
        <v>786.49</v>
      </c>
      <c r="L1421" s="1" t="n">
        <v>5</v>
      </c>
      <c r="M1421" s="18" t="n">
        <f aca="false">IF(I1421&lt;=H1421,1,0)</f>
        <v>1</v>
      </c>
      <c r="N1421" s="1" t="n">
        <f aca="false">MAX(I1421-H1421,0)</f>
        <v>0</v>
      </c>
    </row>
    <row r="1422" customFormat="false" ht="15" hidden="false" customHeight="false" outlineLevel="0" collapsed="false">
      <c r="A1422" s="1" t="s">
        <v>1528</v>
      </c>
      <c r="B1422" s="1" t="s">
        <v>1066</v>
      </c>
      <c r="C1422" s="1" t="s">
        <v>95</v>
      </c>
      <c r="D1422" s="1" t="s">
        <v>96</v>
      </c>
      <c r="E1422" s="1" t="s">
        <v>97</v>
      </c>
      <c r="F1422" s="1" t="s">
        <v>90</v>
      </c>
      <c r="G1422" s="1" t="n">
        <v>1.5</v>
      </c>
      <c r="H1422" s="1" t="n">
        <v>5</v>
      </c>
      <c r="I1422" s="1" t="n">
        <v>5</v>
      </c>
      <c r="K1422" s="17" t="n">
        <v>227.92</v>
      </c>
      <c r="L1422" s="1" t="n">
        <v>5</v>
      </c>
      <c r="M1422" s="18" t="n">
        <f aca="false">IF(I1422&lt;=H1422,1,0)</f>
        <v>1</v>
      </c>
      <c r="N1422" s="1" t="n">
        <f aca="false">MAX(I1422-H1422,0)</f>
        <v>0</v>
      </c>
    </row>
    <row r="1423" customFormat="false" ht="15" hidden="false" customHeight="false" outlineLevel="0" collapsed="false">
      <c r="A1423" s="1" t="s">
        <v>1529</v>
      </c>
      <c r="B1423" s="1" t="s">
        <v>1066</v>
      </c>
      <c r="C1423" s="1" t="s">
        <v>92</v>
      </c>
      <c r="D1423" s="1" t="s">
        <v>93</v>
      </c>
      <c r="E1423" s="1" t="s">
        <v>103</v>
      </c>
      <c r="F1423" s="1" t="s">
        <v>90</v>
      </c>
      <c r="G1423" s="1" t="n">
        <v>6.1</v>
      </c>
      <c r="H1423" s="1" t="n">
        <v>2</v>
      </c>
      <c r="I1423" s="1" t="n">
        <v>2</v>
      </c>
      <c r="K1423" s="17" t="n">
        <v>234.52</v>
      </c>
      <c r="L1423" s="1" t="n">
        <v>4</v>
      </c>
      <c r="M1423" s="18" t="n">
        <f aca="false">IF(I1423&lt;=H1423,1,0)</f>
        <v>1</v>
      </c>
      <c r="N1423" s="1" t="n">
        <f aca="false">MAX(I1423-H1423,0)</f>
        <v>0</v>
      </c>
    </row>
    <row r="1424" customFormat="false" ht="15" hidden="false" customHeight="false" outlineLevel="0" collapsed="false">
      <c r="A1424" s="1" t="s">
        <v>1530</v>
      </c>
      <c r="B1424" s="1" t="s">
        <v>1066</v>
      </c>
      <c r="C1424" s="1" t="s">
        <v>100</v>
      </c>
      <c r="D1424" s="1" t="s">
        <v>88</v>
      </c>
      <c r="E1424" s="1" t="s">
        <v>97</v>
      </c>
      <c r="F1424" s="1" t="s">
        <v>90</v>
      </c>
      <c r="G1424" s="1" t="n">
        <v>14.8</v>
      </c>
      <c r="H1424" s="1" t="n">
        <v>3</v>
      </c>
      <c r="I1424" s="1" t="n">
        <v>2</v>
      </c>
      <c r="K1424" s="17" t="n">
        <v>287.04</v>
      </c>
      <c r="L1424" s="1" t="n">
        <v>5</v>
      </c>
      <c r="M1424" s="18" t="n">
        <f aca="false">IF(I1424&lt;=H1424,1,0)</f>
        <v>1</v>
      </c>
      <c r="N1424" s="1" t="n">
        <f aca="false">MAX(I1424-H1424,0)</f>
        <v>0</v>
      </c>
    </row>
    <row r="1425" customFormat="false" ht="15" hidden="false" customHeight="false" outlineLevel="0" collapsed="false">
      <c r="A1425" s="1" t="s">
        <v>1531</v>
      </c>
      <c r="B1425" s="1" t="s">
        <v>1066</v>
      </c>
      <c r="C1425" s="1" t="s">
        <v>95</v>
      </c>
      <c r="D1425" s="1" t="s">
        <v>88</v>
      </c>
      <c r="E1425" s="1" t="s">
        <v>89</v>
      </c>
      <c r="F1425" s="1" t="s">
        <v>116</v>
      </c>
      <c r="G1425" s="1" t="n">
        <v>0</v>
      </c>
      <c r="H1425" s="1" t="n">
        <v>3</v>
      </c>
      <c r="I1425" s="1" t="n">
        <v>6</v>
      </c>
      <c r="J1425" s="1" t="s">
        <v>117</v>
      </c>
      <c r="K1425" s="17" t="n">
        <v>315.64</v>
      </c>
      <c r="L1425" s="1" t="n">
        <v>3</v>
      </c>
      <c r="M1425" s="18" t="n">
        <f aca="false">IF(I1425&lt;=H1425,1,0)</f>
        <v>0</v>
      </c>
      <c r="N1425" s="1" t="n">
        <f aca="false">MAX(I1425-H1425,0)</f>
        <v>3</v>
      </c>
    </row>
    <row r="1426" customFormat="false" ht="15" hidden="false" customHeight="false" outlineLevel="0" collapsed="false">
      <c r="A1426" s="1" t="s">
        <v>1532</v>
      </c>
      <c r="B1426" s="1" t="s">
        <v>1066</v>
      </c>
      <c r="C1426" s="1" t="s">
        <v>92</v>
      </c>
      <c r="D1426" s="1" t="s">
        <v>88</v>
      </c>
      <c r="E1426" s="1" t="s">
        <v>97</v>
      </c>
      <c r="F1426" s="1" t="s">
        <v>90</v>
      </c>
      <c r="G1426" s="1" t="n">
        <v>6.1</v>
      </c>
      <c r="H1426" s="1" t="n">
        <v>3</v>
      </c>
      <c r="I1426" s="1" t="n">
        <v>2</v>
      </c>
      <c r="K1426" s="17" t="n">
        <v>581.92</v>
      </c>
      <c r="L1426" s="1" t="n">
        <v>5</v>
      </c>
      <c r="M1426" s="18" t="n">
        <f aca="false">IF(I1426&lt;=H1426,1,0)</f>
        <v>1</v>
      </c>
      <c r="N1426" s="1" t="n">
        <f aca="false">MAX(I1426-H1426,0)</f>
        <v>0</v>
      </c>
    </row>
    <row r="1427" customFormat="false" ht="15" hidden="false" customHeight="false" outlineLevel="0" collapsed="false">
      <c r="A1427" s="1" t="s">
        <v>1533</v>
      </c>
      <c r="B1427" s="1" t="s">
        <v>1066</v>
      </c>
      <c r="C1427" s="1" t="s">
        <v>92</v>
      </c>
      <c r="D1427" s="1" t="s">
        <v>96</v>
      </c>
      <c r="E1427" s="1" t="s">
        <v>89</v>
      </c>
      <c r="F1427" s="1" t="s">
        <v>116</v>
      </c>
      <c r="G1427" s="1" t="n">
        <v>0</v>
      </c>
      <c r="H1427" s="1" t="n">
        <v>5</v>
      </c>
      <c r="I1427" s="1" t="n">
        <v>5</v>
      </c>
      <c r="K1427" s="17" t="n">
        <v>343.74</v>
      </c>
      <c r="L1427" s="1" t="n">
        <v>5</v>
      </c>
      <c r="M1427" s="18" t="n">
        <f aca="false">IF(I1427&lt;=H1427,1,0)</f>
        <v>1</v>
      </c>
      <c r="N1427" s="1" t="n">
        <f aca="false">MAX(I1427-H1427,0)</f>
        <v>0</v>
      </c>
    </row>
    <row r="1428" customFormat="false" ht="15" hidden="false" customHeight="false" outlineLevel="0" collapsed="false">
      <c r="A1428" s="1" t="s">
        <v>1534</v>
      </c>
      <c r="B1428" s="1" t="s">
        <v>1066</v>
      </c>
      <c r="C1428" s="1" t="s">
        <v>92</v>
      </c>
      <c r="D1428" s="1" t="s">
        <v>96</v>
      </c>
      <c r="E1428" s="1" t="s">
        <v>97</v>
      </c>
      <c r="F1428" s="1" t="s">
        <v>90</v>
      </c>
      <c r="G1428" s="1" t="n">
        <v>1.3</v>
      </c>
      <c r="H1428" s="1" t="n">
        <v>5</v>
      </c>
      <c r="I1428" s="1" t="n">
        <v>5</v>
      </c>
      <c r="K1428" s="17" t="n">
        <v>833.84</v>
      </c>
      <c r="L1428" s="1" t="n">
        <v>5</v>
      </c>
      <c r="M1428" s="18" t="n">
        <f aca="false">IF(I1428&lt;=H1428,1,0)</f>
        <v>1</v>
      </c>
      <c r="N1428" s="1" t="n">
        <f aca="false">MAX(I1428-H1428,0)</f>
        <v>0</v>
      </c>
    </row>
    <row r="1429" customFormat="false" ht="15" hidden="false" customHeight="false" outlineLevel="0" collapsed="false">
      <c r="A1429" s="1" t="s">
        <v>1535</v>
      </c>
      <c r="B1429" s="1" t="s">
        <v>1066</v>
      </c>
      <c r="C1429" s="1" t="s">
        <v>92</v>
      </c>
      <c r="D1429" s="1" t="s">
        <v>88</v>
      </c>
      <c r="E1429" s="1" t="s">
        <v>103</v>
      </c>
      <c r="F1429" s="1" t="s">
        <v>90</v>
      </c>
      <c r="G1429" s="1" t="n">
        <v>11.5</v>
      </c>
      <c r="H1429" s="1" t="n">
        <v>3</v>
      </c>
      <c r="I1429" s="1" t="n">
        <v>4</v>
      </c>
      <c r="J1429" s="1" t="s">
        <v>125</v>
      </c>
      <c r="K1429" s="17" t="n">
        <v>209.41</v>
      </c>
      <c r="L1429" s="1" t="n">
        <v>3</v>
      </c>
      <c r="M1429" s="18" t="n">
        <f aca="false">IF(I1429&lt;=H1429,1,0)</f>
        <v>0</v>
      </c>
      <c r="N1429" s="1" t="n">
        <f aca="false">MAX(I1429-H1429,0)</f>
        <v>1</v>
      </c>
    </row>
    <row r="1430" customFormat="false" ht="15" hidden="false" customHeight="false" outlineLevel="0" collapsed="false">
      <c r="A1430" s="1" t="s">
        <v>1536</v>
      </c>
      <c r="B1430" s="1" t="s">
        <v>1066</v>
      </c>
      <c r="C1430" s="1" t="s">
        <v>92</v>
      </c>
      <c r="D1430" s="1" t="s">
        <v>110</v>
      </c>
      <c r="E1430" s="1" t="s">
        <v>89</v>
      </c>
      <c r="F1430" s="1" t="s">
        <v>90</v>
      </c>
      <c r="G1430" s="1" t="n">
        <v>13.5</v>
      </c>
      <c r="H1430" s="1" t="n">
        <v>2</v>
      </c>
      <c r="I1430" s="1" t="n">
        <v>3</v>
      </c>
      <c r="J1430" s="1" t="s">
        <v>117</v>
      </c>
      <c r="K1430" s="17" t="n">
        <v>1090.55</v>
      </c>
      <c r="L1430" s="1" t="n">
        <v>4</v>
      </c>
      <c r="M1430" s="18" t="n">
        <f aca="false">IF(I1430&lt;=H1430,1,0)</f>
        <v>0</v>
      </c>
      <c r="N1430" s="1" t="n">
        <f aca="false">MAX(I1430-H1430,0)</f>
        <v>1</v>
      </c>
    </row>
    <row r="1431" customFormat="false" ht="15" hidden="false" customHeight="false" outlineLevel="0" collapsed="false">
      <c r="A1431" s="1" t="s">
        <v>1537</v>
      </c>
      <c r="B1431" s="1" t="s">
        <v>1066</v>
      </c>
      <c r="C1431" s="1" t="s">
        <v>92</v>
      </c>
      <c r="D1431" s="1" t="s">
        <v>96</v>
      </c>
      <c r="E1431" s="1" t="s">
        <v>97</v>
      </c>
      <c r="F1431" s="1" t="s">
        <v>90</v>
      </c>
      <c r="G1431" s="1" t="n">
        <v>4.5</v>
      </c>
      <c r="H1431" s="1" t="n">
        <v>5</v>
      </c>
      <c r="I1431" s="1" t="n">
        <v>5</v>
      </c>
      <c r="K1431" s="17" t="n">
        <v>466.82</v>
      </c>
      <c r="L1431" s="1" t="n">
        <v>4</v>
      </c>
      <c r="M1431" s="18" t="n">
        <f aca="false">IF(I1431&lt;=H1431,1,0)</f>
        <v>1</v>
      </c>
      <c r="N1431" s="1" t="n">
        <f aca="false">MAX(I1431-H1431,0)</f>
        <v>0</v>
      </c>
    </row>
    <row r="1432" customFormat="false" ht="15" hidden="false" customHeight="false" outlineLevel="0" collapsed="false">
      <c r="A1432" s="1" t="s">
        <v>1538</v>
      </c>
      <c r="B1432" s="1" t="s">
        <v>1066</v>
      </c>
      <c r="C1432" s="1" t="s">
        <v>92</v>
      </c>
      <c r="D1432" s="1" t="s">
        <v>110</v>
      </c>
      <c r="E1432" s="1" t="s">
        <v>89</v>
      </c>
      <c r="F1432" s="1" t="s">
        <v>116</v>
      </c>
      <c r="G1432" s="1" t="n">
        <v>0</v>
      </c>
      <c r="H1432" s="1" t="n">
        <v>1</v>
      </c>
      <c r="I1432" s="1" t="n">
        <v>1</v>
      </c>
      <c r="K1432" s="17" t="n">
        <v>577.29</v>
      </c>
      <c r="L1432" s="1" t="n">
        <v>4</v>
      </c>
      <c r="M1432" s="18" t="n">
        <f aca="false">IF(I1432&lt;=H1432,1,0)</f>
        <v>1</v>
      </c>
      <c r="N1432" s="1" t="n">
        <f aca="false">MAX(I1432-H1432,0)</f>
        <v>0</v>
      </c>
    </row>
    <row r="1433" customFormat="false" ht="15" hidden="false" customHeight="false" outlineLevel="0" collapsed="false">
      <c r="A1433" s="1" t="s">
        <v>1539</v>
      </c>
      <c r="B1433" s="1" t="s">
        <v>1066</v>
      </c>
      <c r="C1433" s="1" t="s">
        <v>105</v>
      </c>
      <c r="D1433" s="1" t="s">
        <v>96</v>
      </c>
      <c r="E1433" s="1" t="s">
        <v>89</v>
      </c>
      <c r="F1433" s="1" t="s">
        <v>90</v>
      </c>
      <c r="G1433" s="1" t="n">
        <v>10.4</v>
      </c>
      <c r="H1433" s="1" t="n">
        <v>5</v>
      </c>
      <c r="I1433" s="1" t="n">
        <v>5</v>
      </c>
      <c r="K1433" s="17" t="n">
        <v>484.65</v>
      </c>
      <c r="L1433" s="1" t="n">
        <v>5</v>
      </c>
      <c r="M1433" s="18" t="n">
        <f aca="false">IF(I1433&lt;=H1433,1,0)</f>
        <v>1</v>
      </c>
      <c r="N1433" s="1" t="n">
        <f aca="false">MAX(I1433-H1433,0)</f>
        <v>0</v>
      </c>
    </row>
    <row r="1434" customFormat="false" ht="15" hidden="false" customHeight="false" outlineLevel="0" collapsed="false">
      <c r="A1434" s="1" t="s">
        <v>1540</v>
      </c>
      <c r="B1434" s="1" t="s">
        <v>1066</v>
      </c>
      <c r="C1434" s="1" t="s">
        <v>87</v>
      </c>
      <c r="D1434" s="1" t="s">
        <v>88</v>
      </c>
      <c r="E1434" s="1" t="s">
        <v>101</v>
      </c>
      <c r="F1434" s="1" t="s">
        <v>90</v>
      </c>
      <c r="G1434" s="1" t="n">
        <v>3.7</v>
      </c>
      <c r="H1434" s="1" t="n">
        <v>3</v>
      </c>
      <c r="I1434" s="1" t="n">
        <v>2</v>
      </c>
      <c r="K1434" s="17" t="n">
        <v>327.82</v>
      </c>
      <c r="L1434" s="1" t="n">
        <v>4</v>
      </c>
      <c r="M1434" s="18" t="n">
        <f aca="false">IF(I1434&lt;=H1434,1,0)</f>
        <v>1</v>
      </c>
      <c r="N1434" s="1" t="n">
        <f aca="false">MAX(I1434-H1434,0)</f>
        <v>0</v>
      </c>
    </row>
    <row r="1435" customFormat="false" ht="15" hidden="false" customHeight="false" outlineLevel="0" collapsed="false">
      <c r="A1435" s="1" t="s">
        <v>1541</v>
      </c>
      <c r="B1435" s="1" t="s">
        <v>1066</v>
      </c>
      <c r="C1435" s="1" t="s">
        <v>105</v>
      </c>
      <c r="D1435" s="1" t="s">
        <v>110</v>
      </c>
      <c r="E1435" s="1" t="s">
        <v>89</v>
      </c>
      <c r="F1435" s="1" t="s">
        <v>90</v>
      </c>
      <c r="G1435" s="1" t="n">
        <v>11.4</v>
      </c>
      <c r="H1435" s="1" t="n">
        <v>2</v>
      </c>
      <c r="I1435" s="1" t="n">
        <v>2</v>
      </c>
      <c r="K1435" s="17" t="n">
        <v>832.84</v>
      </c>
      <c r="L1435" s="1" t="n">
        <v>5</v>
      </c>
      <c r="M1435" s="18" t="n">
        <f aca="false">IF(I1435&lt;=H1435,1,0)</f>
        <v>1</v>
      </c>
      <c r="N1435" s="1" t="n">
        <f aca="false">MAX(I1435-H1435,0)</f>
        <v>0</v>
      </c>
    </row>
    <row r="1436" customFormat="false" ht="15" hidden="false" customHeight="false" outlineLevel="0" collapsed="false">
      <c r="A1436" s="1" t="s">
        <v>1542</v>
      </c>
      <c r="B1436" s="1" t="s">
        <v>1066</v>
      </c>
      <c r="C1436" s="1" t="s">
        <v>92</v>
      </c>
      <c r="D1436" s="1" t="s">
        <v>96</v>
      </c>
      <c r="E1436" s="1" t="s">
        <v>101</v>
      </c>
      <c r="F1436" s="1" t="s">
        <v>90</v>
      </c>
      <c r="G1436" s="1" t="n">
        <v>8.1</v>
      </c>
      <c r="H1436" s="1" t="n">
        <v>5</v>
      </c>
      <c r="I1436" s="1" t="n">
        <v>4</v>
      </c>
      <c r="K1436" s="17" t="n">
        <v>301.4</v>
      </c>
      <c r="L1436" s="1" t="n">
        <v>4</v>
      </c>
      <c r="M1436" s="18" t="n">
        <f aca="false">IF(I1436&lt;=H1436,1,0)</f>
        <v>1</v>
      </c>
      <c r="N1436" s="1" t="n">
        <f aca="false">MAX(I1436-H1436,0)</f>
        <v>0</v>
      </c>
    </row>
    <row r="1437" customFormat="false" ht="15" hidden="false" customHeight="false" outlineLevel="0" collapsed="false">
      <c r="A1437" s="1" t="s">
        <v>1543</v>
      </c>
      <c r="B1437" s="1" t="s">
        <v>1066</v>
      </c>
      <c r="C1437" s="1" t="s">
        <v>92</v>
      </c>
      <c r="D1437" s="1" t="s">
        <v>88</v>
      </c>
      <c r="E1437" s="1" t="s">
        <v>89</v>
      </c>
      <c r="F1437" s="1" t="s">
        <v>116</v>
      </c>
      <c r="G1437" s="1" t="n">
        <v>0</v>
      </c>
      <c r="H1437" s="1" t="n">
        <v>3</v>
      </c>
      <c r="I1437" s="1" t="n">
        <v>3</v>
      </c>
      <c r="K1437" s="17" t="n">
        <v>207.02</v>
      </c>
      <c r="L1437" s="1" t="n">
        <v>5</v>
      </c>
      <c r="M1437" s="18" t="n">
        <f aca="false">IF(I1437&lt;=H1437,1,0)</f>
        <v>1</v>
      </c>
      <c r="N1437" s="1" t="n">
        <f aca="false">MAX(I1437-H1437,0)</f>
        <v>0</v>
      </c>
    </row>
    <row r="1438" customFormat="false" ht="15" hidden="false" customHeight="false" outlineLevel="0" collapsed="false">
      <c r="A1438" s="1" t="s">
        <v>1544</v>
      </c>
      <c r="B1438" s="1" t="s">
        <v>1066</v>
      </c>
      <c r="C1438" s="1" t="s">
        <v>87</v>
      </c>
      <c r="D1438" s="1" t="s">
        <v>88</v>
      </c>
      <c r="E1438" s="1" t="s">
        <v>89</v>
      </c>
      <c r="F1438" s="1" t="s">
        <v>90</v>
      </c>
      <c r="G1438" s="1" t="n">
        <v>15.6</v>
      </c>
      <c r="H1438" s="1" t="n">
        <v>3</v>
      </c>
      <c r="I1438" s="1" t="n">
        <v>3</v>
      </c>
      <c r="K1438" s="17" t="n">
        <v>406.93</v>
      </c>
      <c r="L1438" s="1" t="n">
        <v>4</v>
      </c>
      <c r="M1438" s="18" t="n">
        <f aca="false">IF(I1438&lt;=H1438,1,0)</f>
        <v>1</v>
      </c>
      <c r="N1438" s="1" t="n">
        <f aca="false">MAX(I1438-H1438,0)</f>
        <v>0</v>
      </c>
    </row>
    <row r="1439" customFormat="false" ht="15" hidden="false" customHeight="false" outlineLevel="0" collapsed="false">
      <c r="A1439" s="1" t="s">
        <v>1545</v>
      </c>
      <c r="B1439" s="1" t="s">
        <v>1066</v>
      </c>
      <c r="C1439" s="1" t="s">
        <v>92</v>
      </c>
      <c r="D1439" s="1" t="s">
        <v>88</v>
      </c>
      <c r="E1439" s="1" t="s">
        <v>89</v>
      </c>
      <c r="F1439" s="1" t="s">
        <v>90</v>
      </c>
      <c r="G1439" s="1" t="n">
        <v>7.2</v>
      </c>
      <c r="H1439" s="1" t="n">
        <v>3</v>
      </c>
      <c r="I1439" s="1" t="n">
        <v>3</v>
      </c>
      <c r="K1439" s="17" t="n">
        <v>581.43</v>
      </c>
      <c r="L1439" s="1" t="n">
        <v>4</v>
      </c>
      <c r="M1439" s="18" t="n">
        <f aca="false">IF(I1439&lt;=H1439,1,0)</f>
        <v>1</v>
      </c>
      <c r="N1439" s="1" t="n">
        <f aca="false">MAX(I1439-H1439,0)</f>
        <v>0</v>
      </c>
    </row>
    <row r="1440" customFormat="false" ht="15" hidden="false" customHeight="false" outlineLevel="0" collapsed="false">
      <c r="A1440" s="1" t="s">
        <v>1546</v>
      </c>
      <c r="B1440" s="1" t="s">
        <v>1066</v>
      </c>
      <c r="C1440" s="1" t="s">
        <v>92</v>
      </c>
      <c r="D1440" s="1" t="s">
        <v>88</v>
      </c>
      <c r="E1440" s="1" t="s">
        <v>89</v>
      </c>
      <c r="F1440" s="1" t="s">
        <v>116</v>
      </c>
      <c r="G1440" s="1" t="n">
        <v>0</v>
      </c>
      <c r="H1440" s="1" t="n">
        <v>3</v>
      </c>
      <c r="I1440" s="1" t="n">
        <v>3</v>
      </c>
      <c r="K1440" s="17" t="n">
        <v>333.92</v>
      </c>
      <c r="L1440" s="1" t="n">
        <v>4</v>
      </c>
      <c r="M1440" s="18" t="n">
        <f aca="false">IF(I1440&lt;=H1440,1,0)</f>
        <v>1</v>
      </c>
      <c r="N1440" s="1" t="n">
        <f aca="false">MAX(I1440-H1440,0)</f>
        <v>0</v>
      </c>
    </row>
    <row r="1441" customFormat="false" ht="15" hidden="false" customHeight="false" outlineLevel="0" collapsed="false">
      <c r="A1441" s="1" t="s">
        <v>1547</v>
      </c>
      <c r="B1441" s="1" t="s">
        <v>1066</v>
      </c>
      <c r="C1441" s="1" t="s">
        <v>105</v>
      </c>
      <c r="D1441" s="1" t="s">
        <v>88</v>
      </c>
      <c r="E1441" s="1" t="s">
        <v>101</v>
      </c>
      <c r="F1441" s="1" t="s">
        <v>90</v>
      </c>
      <c r="G1441" s="1" t="n">
        <v>5.1</v>
      </c>
      <c r="H1441" s="1" t="n">
        <v>3</v>
      </c>
      <c r="I1441" s="1" t="n">
        <v>3</v>
      </c>
      <c r="K1441" s="17" t="n">
        <v>738.17</v>
      </c>
      <c r="L1441" s="1" t="n">
        <v>5</v>
      </c>
      <c r="M1441" s="18" t="n">
        <f aca="false">IF(I1441&lt;=H1441,1,0)</f>
        <v>1</v>
      </c>
      <c r="N1441" s="1" t="n">
        <f aca="false">MAX(I1441-H1441,0)</f>
        <v>0</v>
      </c>
    </row>
    <row r="1442" customFormat="false" ht="15" hidden="false" customHeight="false" outlineLevel="0" collapsed="false">
      <c r="A1442" s="1" t="s">
        <v>1548</v>
      </c>
      <c r="B1442" s="1" t="s">
        <v>1066</v>
      </c>
      <c r="C1442" s="1" t="s">
        <v>92</v>
      </c>
      <c r="D1442" s="1" t="s">
        <v>93</v>
      </c>
      <c r="E1442" s="1" t="s">
        <v>89</v>
      </c>
      <c r="F1442" s="1" t="s">
        <v>90</v>
      </c>
      <c r="G1442" s="1" t="n">
        <v>13.6</v>
      </c>
      <c r="H1442" s="1" t="n">
        <v>2</v>
      </c>
      <c r="I1442" s="1" t="n">
        <v>2</v>
      </c>
      <c r="K1442" s="17" t="n">
        <v>257.53</v>
      </c>
      <c r="L1442" s="1" t="n">
        <v>4</v>
      </c>
      <c r="M1442" s="18" t="n">
        <f aca="false">IF(I1442&lt;=H1442,1,0)</f>
        <v>1</v>
      </c>
      <c r="N1442" s="1" t="n">
        <f aca="false">MAX(I1442-H1442,0)</f>
        <v>0</v>
      </c>
    </row>
    <row r="1443" customFormat="false" ht="15" hidden="false" customHeight="false" outlineLevel="0" collapsed="false">
      <c r="A1443" s="1" t="s">
        <v>1549</v>
      </c>
      <c r="B1443" s="1" t="s">
        <v>1066</v>
      </c>
      <c r="C1443" s="1" t="s">
        <v>87</v>
      </c>
      <c r="D1443" s="1" t="s">
        <v>96</v>
      </c>
      <c r="E1443" s="1" t="s">
        <v>103</v>
      </c>
      <c r="F1443" s="1" t="s">
        <v>90</v>
      </c>
      <c r="G1443" s="1" t="n">
        <v>5.2</v>
      </c>
      <c r="H1443" s="1" t="n">
        <v>5</v>
      </c>
      <c r="I1443" s="1" t="n">
        <v>4</v>
      </c>
      <c r="K1443" s="17" t="n">
        <v>296.97</v>
      </c>
      <c r="L1443" s="1" t="n">
        <v>5</v>
      </c>
      <c r="M1443" s="18" t="n">
        <f aca="false">IF(I1443&lt;=H1443,1,0)</f>
        <v>1</v>
      </c>
      <c r="N1443" s="1" t="n">
        <f aca="false">MAX(I1443-H1443,0)</f>
        <v>0</v>
      </c>
    </row>
    <row r="1444" customFormat="false" ht="15" hidden="false" customHeight="false" outlineLevel="0" collapsed="false">
      <c r="A1444" s="1" t="s">
        <v>1550</v>
      </c>
      <c r="B1444" s="1" t="s">
        <v>1066</v>
      </c>
      <c r="C1444" s="1" t="s">
        <v>95</v>
      </c>
      <c r="D1444" s="1" t="s">
        <v>110</v>
      </c>
      <c r="E1444" s="1" t="s">
        <v>89</v>
      </c>
      <c r="F1444" s="1" t="s">
        <v>90</v>
      </c>
      <c r="G1444" s="1" t="n">
        <v>15.7</v>
      </c>
      <c r="H1444" s="1" t="n">
        <v>2</v>
      </c>
      <c r="I1444" s="1" t="n">
        <v>2</v>
      </c>
      <c r="K1444" s="17" t="n">
        <v>653.78</v>
      </c>
      <c r="L1444" s="1" t="n">
        <v>4</v>
      </c>
      <c r="M1444" s="18" t="n">
        <f aca="false">IF(I1444&lt;=H1444,1,0)</f>
        <v>1</v>
      </c>
      <c r="N1444" s="1" t="n">
        <f aca="false">MAX(I1444-H1444,0)</f>
        <v>0</v>
      </c>
    </row>
    <row r="1445" customFormat="false" ht="15" hidden="false" customHeight="false" outlineLevel="0" collapsed="false">
      <c r="A1445" s="1" t="s">
        <v>1551</v>
      </c>
      <c r="B1445" s="1" t="s">
        <v>1066</v>
      </c>
      <c r="C1445" s="1" t="s">
        <v>87</v>
      </c>
      <c r="D1445" s="1" t="s">
        <v>88</v>
      </c>
      <c r="E1445" s="1" t="s">
        <v>89</v>
      </c>
      <c r="F1445" s="1" t="s">
        <v>90</v>
      </c>
      <c r="G1445" s="1" t="n">
        <v>26.4</v>
      </c>
      <c r="H1445" s="1" t="n">
        <v>3</v>
      </c>
      <c r="I1445" s="1" t="n">
        <v>3</v>
      </c>
      <c r="K1445" s="17" t="n">
        <v>722.08</v>
      </c>
      <c r="L1445" s="1" t="n">
        <v>5</v>
      </c>
      <c r="M1445" s="18" t="n">
        <f aca="false">IF(I1445&lt;=H1445,1,0)</f>
        <v>1</v>
      </c>
      <c r="N1445" s="1" t="n">
        <f aca="false">MAX(I1445-H1445,0)</f>
        <v>0</v>
      </c>
    </row>
    <row r="1446" customFormat="false" ht="15" hidden="false" customHeight="false" outlineLevel="0" collapsed="false">
      <c r="A1446" s="1" t="s">
        <v>1552</v>
      </c>
      <c r="B1446" s="1" t="s">
        <v>1066</v>
      </c>
      <c r="C1446" s="1" t="s">
        <v>92</v>
      </c>
      <c r="D1446" s="1" t="s">
        <v>96</v>
      </c>
      <c r="E1446" s="1" t="s">
        <v>89</v>
      </c>
      <c r="F1446" s="1" t="s">
        <v>90</v>
      </c>
      <c r="G1446" s="1" t="n">
        <v>17.8</v>
      </c>
      <c r="H1446" s="1" t="n">
        <v>5</v>
      </c>
      <c r="I1446" s="1" t="n">
        <v>5</v>
      </c>
      <c r="K1446" s="17" t="n">
        <v>311.43</v>
      </c>
      <c r="L1446" s="1" t="n">
        <v>4</v>
      </c>
      <c r="M1446" s="18" t="n">
        <f aca="false">IF(I1446&lt;=H1446,1,0)</f>
        <v>1</v>
      </c>
      <c r="N1446" s="1" t="n">
        <f aca="false">MAX(I1446-H1446,0)</f>
        <v>0</v>
      </c>
    </row>
    <row r="1447" customFormat="false" ht="15" hidden="false" customHeight="false" outlineLevel="0" collapsed="false">
      <c r="A1447" s="1" t="s">
        <v>1553</v>
      </c>
      <c r="B1447" s="1" t="s">
        <v>1066</v>
      </c>
      <c r="C1447" s="1" t="s">
        <v>145</v>
      </c>
      <c r="D1447" s="1" t="s">
        <v>88</v>
      </c>
      <c r="E1447" s="1" t="s">
        <v>103</v>
      </c>
      <c r="F1447" s="1" t="s">
        <v>90</v>
      </c>
      <c r="G1447" s="1" t="n">
        <v>1.8</v>
      </c>
      <c r="H1447" s="1" t="n">
        <v>3</v>
      </c>
      <c r="I1447" s="1" t="n">
        <v>2</v>
      </c>
      <c r="K1447" s="17" t="n">
        <v>531.68</v>
      </c>
      <c r="L1447" s="1" t="n">
        <v>4</v>
      </c>
      <c r="M1447" s="18" t="n">
        <f aca="false">IF(I1447&lt;=H1447,1,0)</f>
        <v>1</v>
      </c>
      <c r="N1447" s="1" t="n">
        <f aca="false">MAX(I1447-H1447,0)</f>
        <v>0</v>
      </c>
    </row>
    <row r="1448" customFormat="false" ht="15" hidden="false" customHeight="false" outlineLevel="0" collapsed="false">
      <c r="A1448" s="1" t="s">
        <v>1554</v>
      </c>
      <c r="B1448" s="1" t="s">
        <v>1066</v>
      </c>
      <c r="C1448" s="1" t="s">
        <v>92</v>
      </c>
      <c r="D1448" s="1" t="s">
        <v>110</v>
      </c>
      <c r="E1448" s="1" t="s">
        <v>97</v>
      </c>
      <c r="F1448" s="1" t="s">
        <v>90</v>
      </c>
      <c r="G1448" s="1" t="n">
        <v>24.4</v>
      </c>
      <c r="H1448" s="1" t="n">
        <v>2</v>
      </c>
      <c r="I1448" s="1" t="n">
        <v>2</v>
      </c>
      <c r="K1448" s="17" t="n">
        <v>780.88</v>
      </c>
      <c r="L1448" s="1" t="n">
        <v>5</v>
      </c>
      <c r="M1448" s="18" t="n">
        <f aca="false">IF(I1448&lt;=H1448,1,0)</f>
        <v>1</v>
      </c>
      <c r="N1448" s="1" t="n">
        <f aca="false">MAX(I1448-H1448,0)</f>
        <v>0</v>
      </c>
    </row>
    <row r="1449" customFormat="false" ht="15" hidden="false" customHeight="false" outlineLevel="0" collapsed="false">
      <c r="A1449" s="1" t="s">
        <v>1555</v>
      </c>
      <c r="B1449" s="1" t="s">
        <v>1066</v>
      </c>
      <c r="C1449" s="1" t="s">
        <v>95</v>
      </c>
      <c r="D1449" s="1" t="s">
        <v>96</v>
      </c>
      <c r="E1449" s="1" t="s">
        <v>97</v>
      </c>
      <c r="F1449" s="1" t="s">
        <v>90</v>
      </c>
      <c r="G1449" s="1" t="n">
        <v>8.9</v>
      </c>
      <c r="H1449" s="1" t="n">
        <v>5</v>
      </c>
      <c r="I1449" s="1" t="n">
        <v>5</v>
      </c>
      <c r="K1449" s="17" t="n">
        <v>233.55</v>
      </c>
      <c r="L1449" s="1" t="n">
        <v>5</v>
      </c>
      <c r="M1449" s="18" t="n">
        <f aca="false">IF(I1449&lt;=H1449,1,0)</f>
        <v>1</v>
      </c>
      <c r="N1449" s="1" t="n">
        <f aca="false">MAX(I1449-H1449,0)</f>
        <v>0</v>
      </c>
    </row>
    <row r="1450" customFormat="false" ht="15" hidden="false" customHeight="false" outlineLevel="0" collapsed="false">
      <c r="A1450" s="1" t="s">
        <v>1556</v>
      </c>
      <c r="B1450" s="1" t="s">
        <v>1066</v>
      </c>
      <c r="C1450" s="1" t="s">
        <v>92</v>
      </c>
      <c r="D1450" s="1" t="s">
        <v>88</v>
      </c>
      <c r="E1450" s="1" t="s">
        <v>103</v>
      </c>
      <c r="F1450" s="1" t="s">
        <v>90</v>
      </c>
      <c r="G1450" s="1" t="n">
        <v>18.1</v>
      </c>
      <c r="H1450" s="1" t="n">
        <v>3</v>
      </c>
      <c r="I1450" s="1" t="n">
        <v>5</v>
      </c>
      <c r="J1450" s="1" t="s">
        <v>459</v>
      </c>
      <c r="K1450" s="17" t="n">
        <v>1054.11</v>
      </c>
      <c r="L1450" s="1" t="n">
        <v>2</v>
      </c>
      <c r="M1450" s="18" t="n">
        <f aca="false">IF(I1450&lt;=H1450,1,0)</f>
        <v>0</v>
      </c>
      <c r="N1450" s="1" t="n">
        <f aca="false">MAX(I1450-H1450,0)</f>
        <v>2</v>
      </c>
    </row>
    <row r="1451" customFormat="false" ht="15" hidden="false" customHeight="false" outlineLevel="0" collapsed="false">
      <c r="A1451" s="1" t="s">
        <v>1557</v>
      </c>
      <c r="B1451" s="1" t="s">
        <v>1066</v>
      </c>
      <c r="C1451" s="1" t="s">
        <v>92</v>
      </c>
      <c r="D1451" s="1" t="s">
        <v>110</v>
      </c>
      <c r="E1451" s="1" t="s">
        <v>103</v>
      </c>
      <c r="F1451" s="1" t="s">
        <v>90</v>
      </c>
      <c r="G1451" s="1" t="n">
        <v>10.4</v>
      </c>
      <c r="H1451" s="1" t="n">
        <v>2</v>
      </c>
      <c r="I1451" s="1" t="n">
        <v>2</v>
      </c>
      <c r="K1451" s="17" t="n">
        <v>906.3</v>
      </c>
      <c r="L1451" s="1" t="n">
        <v>4</v>
      </c>
      <c r="M1451" s="18" t="n">
        <f aca="false">IF(I1451&lt;=H1451,1,0)</f>
        <v>1</v>
      </c>
      <c r="N1451" s="1" t="n">
        <f aca="false">MAX(I1451-H1451,0)</f>
        <v>0</v>
      </c>
    </row>
    <row r="1452" customFormat="false" ht="15" hidden="false" customHeight="false" outlineLevel="0" collapsed="false">
      <c r="A1452" s="1" t="s">
        <v>1558</v>
      </c>
      <c r="B1452" s="1" t="s">
        <v>1066</v>
      </c>
      <c r="C1452" s="1" t="s">
        <v>92</v>
      </c>
      <c r="D1452" s="1" t="s">
        <v>110</v>
      </c>
      <c r="E1452" s="1" t="s">
        <v>103</v>
      </c>
      <c r="F1452" s="1" t="s">
        <v>116</v>
      </c>
      <c r="G1452" s="1" t="n">
        <v>0</v>
      </c>
      <c r="H1452" s="1" t="n">
        <v>1</v>
      </c>
      <c r="I1452" s="1" t="n">
        <v>1</v>
      </c>
      <c r="K1452" s="17" t="n">
        <v>541.84</v>
      </c>
      <c r="L1452" s="1" t="n">
        <v>5</v>
      </c>
      <c r="M1452" s="18" t="n">
        <f aca="false">IF(I1452&lt;=H1452,1,0)</f>
        <v>1</v>
      </c>
      <c r="N1452" s="1" t="n">
        <f aca="false">MAX(I1452-H1452,0)</f>
        <v>0</v>
      </c>
    </row>
    <row r="1453" customFormat="false" ht="15" hidden="false" customHeight="false" outlineLevel="0" collapsed="false">
      <c r="A1453" s="1" t="s">
        <v>1559</v>
      </c>
      <c r="B1453" s="1" t="s">
        <v>1066</v>
      </c>
      <c r="C1453" s="1" t="s">
        <v>92</v>
      </c>
      <c r="D1453" s="1" t="s">
        <v>88</v>
      </c>
      <c r="E1453" s="1" t="s">
        <v>89</v>
      </c>
      <c r="F1453" s="1" t="s">
        <v>116</v>
      </c>
      <c r="G1453" s="1" t="n">
        <v>0</v>
      </c>
      <c r="H1453" s="1" t="n">
        <v>2</v>
      </c>
      <c r="I1453" s="1" t="n">
        <v>2</v>
      </c>
      <c r="K1453" s="17" t="n">
        <v>276.54</v>
      </c>
      <c r="L1453" s="1" t="n">
        <v>4</v>
      </c>
      <c r="M1453" s="18" t="n">
        <f aca="false">IF(I1453&lt;=H1453,1,0)</f>
        <v>1</v>
      </c>
      <c r="N1453" s="1" t="n">
        <f aca="false">MAX(I1453-H1453,0)</f>
        <v>0</v>
      </c>
    </row>
    <row r="1454" customFormat="false" ht="15" hidden="false" customHeight="false" outlineLevel="0" collapsed="false">
      <c r="A1454" s="1" t="s">
        <v>1560</v>
      </c>
      <c r="B1454" s="1" t="s">
        <v>1066</v>
      </c>
      <c r="C1454" s="1" t="s">
        <v>105</v>
      </c>
      <c r="D1454" s="1" t="s">
        <v>110</v>
      </c>
      <c r="E1454" s="1" t="s">
        <v>89</v>
      </c>
      <c r="F1454" s="1" t="s">
        <v>90</v>
      </c>
      <c r="G1454" s="1" t="n">
        <v>8.9</v>
      </c>
      <c r="H1454" s="1" t="n">
        <v>2</v>
      </c>
      <c r="I1454" s="1" t="n">
        <v>3</v>
      </c>
      <c r="J1454" s="1" t="s">
        <v>117</v>
      </c>
      <c r="K1454" s="17" t="n">
        <v>789.34</v>
      </c>
      <c r="L1454" s="1" t="n">
        <v>3</v>
      </c>
      <c r="M1454" s="18" t="n">
        <f aca="false">IF(I1454&lt;=H1454,1,0)</f>
        <v>0</v>
      </c>
      <c r="N1454" s="1" t="n">
        <f aca="false">MAX(I1454-H1454,0)</f>
        <v>1</v>
      </c>
    </row>
    <row r="1455" customFormat="false" ht="15" hidden="false" customHeight="false" outlineLevel="0" collapsed="false">
      <c r="A1455" s="1" t="s">
        <v>1561</v>
      </c>
      <c r="B1455" s="1" t="s">
        <v>1066</v>
      </c>
      <c r="C1455" s="1" t="s">
        <v>92</v>
      </c>
      <c r="D1455" s="1" t="s">
        <v>93</v>
      </c>
      <c r="E1455" s="1" t="s">
        <v>97</v>
      </c>
      <c r="F1455" s="1" t="s">
        <v>90</v>
      </c>
      <c r="G1455" s="1" t="n">
        <v>3.7</v>
      </c>
      <c r="H1455" s="1" t="n">
        <v>2</v>
      </c>
      <c r="I1455" s="1" t="n">
        <v>2</v>
      </c>
      <c r="K1455" s="17" t="n">
        <v>215.47</v>
      </c>
      <c r="L1455" s="1" t="n">
        <v>4</v>
      </c>
      <c r="M1455" s="18" t="n">
        <f aca="false">IF(I1455&lt;=H1455,1,0)</f>
        <v>1</v>
      </c>
      <c r="N1455" s="1" t="n">
        <f aca="false">MAX(I1455-H1455,0)</f>
        <v>0</v>
      </c>
    </row>
    <row r="1456" customFormat="false" ht="15" hidden="false" customHeight="false" outlineLevel="0" collapsed="false">
      <c r="A1456" s="1" t="s">
        <v>1562</v>
      </c>
      <c r="B1456" s="1" t="s">
        <v>1066</v>
      </c>
      <c r="C1456" s="1" t="s">
        <v>95</v>
      </c>
      <c r="D1456" s="1" t="s">
        <v>93</v>
      </c>
      <c r="E1456" s="1" t="s">
        <v>103</v>
      </c>
      <c r="F1456" s="1" t="s">
        <v>116</v>
      </c>
      <c r="G1456" s="1" t="n">
        <v>0</v>
      </c>
      <c r="H1456" s="1" t="n">
        <v>1</v>
      </c>
      <c r="I1456" s="1" t="n">
        <v>1</v>
      </c>
      <c r="K1456" s="17" t="n">
        <v>205.46</v>
      </c>
      <c r="L1456" s="1" t="n">
        <v>5</v>
      </c>
      <c r="M1456" s="18" t="n">
        <f aca="false">IF(I1456&lt;=H1456,1,0)</f>
        <v>1</v>
      </c>
      <c r="N1456" s="1" t="n">
        <f aca="false">MAX(I1456-H1456,0)</f>
        <v>0</v>
      </c>
    </row>
    <row r="1457" customFormat="false" ht="15" hidden="false" customHeight="false" outlineLevel="0" collapsed="false">
      <c r="A1457" s="1" t="s">
        <v>1563</v>
      </c>
      <c r="B1457" s="1" t="s">
        <v>1066</v>
      </c>
      <c r="C1457" s="1" t="s">
        <v>92</v>
      </c>
      <c r="D1457" s="1" t="s">
        <v>88</v>
      </c>
      <c r="E1457" s="1" t="s">
        <v>97</v>
      </c>
      <c r="F1457" s="1" t="s">
        <v>90</v>
      </c>
      <c r="G1457" s="1" t="n">
        <v>12.5</v>
      </c>
      <c r="H1457" s="1" t="n">
        <v>3</v>
      </c>
      <c r="I1457" s="1" t="n">
        <v>3</v>
      </c>
      <c r="K1457" s="17" t="n">
        <v>702.93</v>
      </c>
      <c r="L1457" s="1" t="n">
        <v>4</v>
      </c>
      <c r="M1457" s="18" t="n">
        <f aca="false">IF(I1457&lt;=H1457,1,0)</f>
        <v>1</v>
      </c>
      <c r="N1457" s="1" t="n">
        <f aca="false">MAX(I1457-H1457,0)</f>
        <v>0</v>
      </c>
    </row>
    <row r="1458" customFormat="false" ht="15" hidden="false" customHeight="false" outlineLevel="0" collapsed="false">
      <c r="A1458" s="1" t="s">
        <v>1564</v>
      </c>
      <c r="B1458" s="1" t="s">
        <v>1066</v>
      </c>
      <c r="C1458" s="1" t="s">
        <v>92</v>
      </c>
      <c r="D1458" s="1" t="s">
        <v>88</v>
      </c>
      <c r="E1458" s="1" t="s">
        <v>89</v>
      </c>
      <c r="F1458" s="1" t="s">
        <v>90</v>
      </c>
      <c r="G1458" s="1" t="n">
        <v>12.3</v>
      </c>
      <c r="H1458" s="1" t="n">
        <v>3</v>
      </c>
      <c r="I1458" s="1" t="n">
        <v>3</v>
      </c>
      <c r="K1458" s="17" t="n">
        <v>574.93</v>
      </c>
      <c r="L1458" s="1" t="n">
        <v>5</v>
      </c>
      <c r="M1458" s="18" t="n">
        <f aca="false">IF(I1458&lt;=H1458,1,0)</f>
        <v>1</v>
      </c>
      <c r="N1458" s="1" t="n">
        <f aca="false">MAX(I1458-H1458,0)</f>
        <v>0</v>
      </c>
    </row>
    <row r="1459" customFormat="false" ht="15" hidden="false" customHeight="false" outlineLevel="0" collapsed="false">
      <c r="A1459" s="1" t="s">
        <v>1565</v>
      </c>
      <c r="B1459" s="1" t="s">
        <v>1066</v>
      </c>
      <c r="C1459" s="1" t="s">
        <v>92</v>
      </c>
      <c r="D1459" s="1" t="s">
        <v>88</v>
      </c>
      <c r="E1459" s="1" t="s">
        <v>97</v>
      </c>
      <c r="F1459" s="1" t="s">
        <v>90</v>
      </c>
      <c r="G1459" s="1" t="n">
        <v>10.5</v>
      </c>
      <c r="H1459" s="1" t="n">
        <v>3</v>
      </c>
      <c r="I1459" s="1" t="n">
        <v>2</v>
      </c>
      <c r="K1459" s="17" t="n">
        <v>528.77</v>
      </c>
      <c r="L1459" s="1" t="n">
        <v>5</v>
      </c>
      <c r="M1459" s="18" t="n">
        <f aca="false">IF(I1459&lt;=H1459,1,0)</f>
        <v>1</v>
      </c>
      <c r="N1459" s="1" t="n">
        <f aca="false">MAX(I1459-H1459,0)</f>
        <v>0</v>
      </c>
    </row>
    <row r="1460" customFormat="false" ht="15" hidden="false" customHeight="false" outlineLevel="0" collapsed="false">
      <c r="A1460" s="1" t="s">
        <v>1566</v>
      </c>
      <c r="B1460" s="1" t="s">
        <v>1066</v>
      </c>
      <c r="C1460" s="1" t="s">
        <v>92</v>
      </c>
      <c r="D1460" s="1" t="s">
        <v>88</v>
      </c>
      <c r="E1460" s="1" t="s">
        <v>89</v>
      </c>
      <c r="F1460" s="1" t="s">
        <v>90</v>
      </c>
      <c r="G1460" s="1" t="n">
        <v>11.9</v>
      </c>
      <c r="H1460" s="1" t="n">
        <v>3</v>
      </c>
      <c r="I1460" s="1" t="n">
        <v>3</v>
      </c>
      <c r="K1460" s="17" t="n">
        <v>551.89</v>
      </c>
      <c r="L1460" s="1" t="n">
        <v>5</v>
      </c>
      <c r="M1460" s="18" t="n">
        <f aca="false">IF(I1460&lt;=H1460,1,0)</f>
        <v>1</v>
      </c>
      <c r="N1460" s="1" t="n">
        <f aca="false">MAX(I1460-H1460,0)</f>
        <v>0</v>
      </c>
    </row>
    <row r="1461" customFormat="false" ht="15" hidden="false" customHeight="false" outlineLevel="0" collapsed="false">
      <c r="A1461" s="1" t="s">
        <v>1567</v>
      </c>
      <c r="B1461" s="1" t="s">
        <v>1066</v>
      </c>
      <c r="C1461" s="1" t="s">
        <v>145</v>
      </c>
      <c r="D1461" s="1" t="s">
        <v>96</v>
      </c>
      <c r="E1461" s="1" t="s">
        <v>97</v>
      </c>
      <c r="F1461" s="1" t="s">
        <v>90</v>
      </c>
      <c r="G1461" s="1" t="n">
        <v>9.4</v>
      </c>
      <c r="H1461" s="1" t="n">
        <v>5</v>
      </c>
      <c r="I1461" s="1" t="n">
        <v>5</v>
      </c>
      <c r="K1461" s="17" t="n">
        <v>496.6</v>
      </c>
      <c r="L1461" s="1" t="n">
        <v>4</v>
      </c>
      <c r="M1461" s="18" t="n">
        <f aca="false">IF(I1461&lt;=H1461,1,0)</f>
        <v>1</v>
      </c>
      <c r="N1461" s="1" t="n">
        <f aca="false">MAX(I1461-H1461,0)</f>
        <v>0</v>
      </c>
    </row>
    <row r="1462" customFormat="false" ht="15" hidden="false" customHeight="false" outlineLevel="0" collapsed="false">
      <c r="A1462" s="1" t="s">
        <v>1568</v>
      </c>
      <c r="B1462" s="1" t="s">
        <v>1066</v>
      </c>
      <c r="C1462" s="1" t="s">
        <v>92</v>
      </c>
      <c r="D1462" s="1" t="s">
        <v>88</v>
      </c>
      <c r="E1462" s="1" t="s">
        <v>97</v>
      </c>
      <c r="F1462" s="1" t="s">
        <v>90</v>
      </c>
      <c r="G1462" s="1" t="n">
        <v>4.1</v>
      </c>
      <c r="H1462" s="1" t="n">
        <v>3</v>
      </c>
      <c r="I1462" s="1" t="n">
        <v>3</v>
      </c>
      <c r="K1462" s="17" t="n">
        <v>386.6</v>
      </c>
      <c r="L1462" s="1" t="n">
        <v>4</v>
      </c>
      <c r="M1462" s="18" t="n">
        <f aca="false">IF(I1462&lt;=H1462,1,0)</f>
        <v>1</v>
      </c>
      <c r="N1462" s="1" t="n">
        <f aca="false">MAX(I1462-H1462,0)</f>
        <v>0</v>
      </c>
    </row>
    <row r="1463" customFormat="false" ht="15" hidden="false" customHeight="false" outlineLevel="0" collapsed="false">
      <c r="A1463" s="1" t="s">
        <v>1569</v>
      </c>
      <c r="B1463" s="1" t="s">
        <v>1066</v>
      </c>
      <c r="C1463" s="1" t="s">
        <v>105</v>
      </c>
      <c r="D1463" s="1" t="s">
        <v>88</v>
      </c>
      <c r="E1463" s="1" t="s">
        <v>97</v>
      </c>
      <c r="F1463" s="1" t="s">
        <v>90</v>
      </c>
      <c r="G1463" s="1" t="n">
        <v>9.1</v>
      </c>
      <c r="H1463" s="1" t="n">
        <v>3</v>
      </c>
      <c r="I1463" s="1" t="n">
        <v>3</v>
      </c>
      <c r="K1463" s="17" t="n">
        <v>287.49</v>
      </c>
      <c r="L1463" s="1" t="n">
        <v>5</v>
      </c>
      <c r="M1463" s="18" t="n">
        <f aca="false">IF(I1463&lt;=H1463,1,0)</f>
        <v>1</v>
      </c>
      <c r="N1463" s="1" t="n">
        <f aca="false">MAX(I1463-H1463,0)</f>
        <v>0</v>
      </c>
    </row>
    <row r="1464" customFormat="false" ht="15" hidden="false" customHeight="false" outlineLevel="0" collapsed="false">
      <c r="A1464" s="1" t="s">
        <v>1570</v>
      </c>
      <c r="B1464" s="1" t="s">
        <v>1066</v>
      </c>
      <c r="C1464" s="1" t="s">
        <v>92</v>
      </c>
      <c r="D1464" s="1" t="s">
        <v>96</v>
      </c>
      <c r="E1464" s="1" t="s">
        <v>89</v>
      </c>
      <c r="F1464" s="1" t="s">
        <v>90</v>
      </c>
      <c r="G1464" s="1" t="n">
        <v>13.1</v>
      </c>
      <c r="H1464" s="1" t="n">
        <v>5</v>
      </c>
      <c r="I1464" s="1" t="n">
        <v>5</v>
      </c>
      <c r="K1464" s="17" t="n">
        <v>282.49</v>
      </c>
      <c r="L1464" s="1" t="n">
        <v>4</v>
      </c>
      <c r="M1464" s="18" t="n">
        <f aca="false">IF(I1464&lt;=H1464,1,0)</f>
        <v>1</v>
      </c>
      <c r="N1464" s="1" t="n">
        <f aca="false">MAX(I1464-H1464,0)</f>
        <v>0</v>
      </c>
    </row>
    <row r="1465" customFormat="false" ht="15" hidden="false" customHeight="false" outlineLevel="0" collapsed="false">
      <c r="A1465" s="1" t="s">
        <v>1571</v>
      </c>
      <c r="B1465" s="1" t="s">
        <v>1066</v>
      </c>
      <c r="C1465" s="1" t="s">
        <v>105</v>
      </c>
      <c r="D1465" s="1" t="s">
        <v>88</v>
      </c>
      <c r="E1465" s="1" t="s">
        <v>89</v>
      </c>
      <c r="F1465" s="1" t="s">
        <v>90</v>
      </c>
      <c r="G1465" s="1" t="n">
        <v>9.5</v>
      </c>
      <c r="H1465" s="1" t="n">
        <v>3</v>
      </c>
      <c r="I1465" s="1" t="n">
        <v>3</v>
      </c>
      <c r="K1465" s="17" t="n">
        <v>289.79</v>
      </c>
      <c r="L1465" s="1" t="n">
        <v>5</v>
      </c>
      <c r="M1465" s="18" t="n">
        <f aca="false">IF(I1465&lt;=H1465,1,0)</f>
        <v>1</v>
      </c>
      <c r="N1465" s="1" t="n">
        <f aca="false">MAX(I1465-H1465,0)</f>
        <v>0</v>
      </c>
    </row>
    <row r="1466" customFormat="false" ht="15" hidden="false" customHeight="false" outlineLevel="0" collapsed="false">
      <c r="A1466" s="1" t="s">
        <v>1572</v>
      </c>
      <c r="B1466" s="1" t="s">
        <v>1066</v>
      </c>
      <c r="C1466" s="1" t="s">
        <v>92</v>
      </c>
      <c r="D1466" s="1" t="s">
        <v>88</v>
      </c>
      <c r="E1466" s="1" t="s">
        <v>89</v>
      </c>
      <c r="F1466" s="1" t="s">
        <v>90</v>
      </c>
      <c r="G1466" s="1" t="n">
        <v>23.5</v>
      </c>
      <c r="H1466" s="1" t="n">
        <v>3</v>
      </c>
      <c r="I1466" s="1" t="n">
        <v>3</v>
      </c>
      <c r="K1466" s="17" t="n">
        <v>380.96</v>
      </c>
      <c r="L1466" s="1" t="n">
        <v>5</v>
      </c>
      <c r="M1466" s="18" t="n">
        <f aca="false">IF(I1466&lt;=H1466,1,0)</f>
        <v>1</v>
      </c>
      <c r="N1466" s="1" t="n">
        <f aca="false">MAX(I1466-H1466,0)</f>
        <v>0</v>
      </c>
    </row>
    <row r="1467" customFormat="false" ht="15" hidden="false" customHeight="false" outlineLevel="0" collapsed="false">
      <c r="A1467" s="1" t="s">
        <v>1573</v>
      </c>
      <c r="B1467" s="1" t="s">
        <v>1066</v>
      </c>
      <c r="C1467" s="1" t="s">
        <v>105</v>
      </c>
      <c r="D1467" s="1" t="s">
        <v>96</v>
      </c>
      <c r="E1467" s="1" t="s">
        <v>97</v>
      </c>
      <c r="F1467" s="1" t="s">
        <v>90</v>
      </c>
      <c r="G1467" s="1" t="n">
        <v>4.4</v>
      </c>
      <c r="H1467" s="1" t="n">
        <v>5</v>
      </c>
      <c r="I1467" s="1" t="n">
        <v>5</v>
      </c>
      <c r="K1467" s="17" t="n">
        <v>727.1</v>
      </c>
      <c r="L1467" s="1" t="n">
        <v>4</v>
      </c>
      <c r="M1467" s="18" t="n">
        <f aca="false">IF(I1467&lt;=H1467,1,0)</f>
        <v>1</v>
      </c>
      <c r="N1467" s="1" t="n">
        <f aca="false">MAX(I1467-H1467,0)</f>
        <v>0</v>
      </c>
    </row>
    <row r="1468" customFormat="false" ht="15" hidden="false" customHeight="false" outlineLevel="0" collapsed="false">
      <c r="A1468" s="1" t="s">
        <v>1574</v>
      </c>
      <c r="B1468" s="1" t="s">
        <v>1066</v>
      </c>
      <c r="C1468" s="1" t="s">
        <v>105</v>
      </c>
      <c r="D1468" s="1" t="s">
        <v>88</v>
      </c>
      <c r="E1468" s="1" t="s">
        <v>89</v>
      </c>
      <c r="F1468" s="1" t="s">
        <v>116</v>
      </c>
      <c r="G1468" s="1" t="n">
        <v>0</v>
      </c>
      <c r="H1468" s="1" t="n">
        <v>2</v>
      </c>
      <c r="I1468" s="1" t="n">
        <v>2</v>
      </c>
      <c r="K1468" s="17" t="n">
        <v>230.38</v>
      </c>
      <c r="L1468" s="1" t="n">
        <v>5</v>
      </c>
      <c r="M1468" s="18" t="n">
        <f aca="false">IF(I1468&lt;=H1468,1,0)</f>
        <v>1</v>
      </c>
      <c r="N1468" s="1" t="n">
        <f aca="false">MAX(I1468-H1468,0)</f>
        <v>0</v>
      </c>
    </row>
    <row r="1469" customFormat="false" ht="15" hidden="false" customHeight="false" outlineLevel="0" collapsed="false">
      <c r="A1469" s="1" t="s">
        <v>1575</v>
      </c>
      <c r="B1469" s="1" t="s">
        <v>1066</v>
      </c>
      <c r="C1469" s="1" t="s">
        <v>92</v>
      </c>
      <c r="D1469" s="1" t="s">
        <v>88</v>
      </c>
      <c r="E1469" s="1" t="s">
        <v>97</v>
      </c>
      <c r="F1469" s="1" t="s">
        <v>90</v>
      </c>
      <c r="G1469" s="1" t="n">
        <v>2.3</v>
      </c>
      <c r="H1469" s="1" t="n">
        <v>3</v>
      </c>
      <c r="I1469" s="1" t="n">
        <v>3</v>
      </c>
      <c r="K1469" s="17" t="n">
        <v>245.09</v>
      </c>
      <c r="L1469" s="1" t="n">
        <v>5</v>
      </c>
      <c r="M1469" s="18" t="n">
        <f aca="false">IF(I1469&lt;=H1469,1,0)</f>
        <v>1</v>
      </c>
      <c r="N1469" s="1" t="n">
        <f aca="false">MAX(I1469-H1469,0)</f>
        <v>0</v>
      </c>
    </row>
    <row r="1470" customFormat="false" ht="15" hidden="false" customHeight="false" outlineLevel="0" collapsed="false">
      <c r="A1470" s="1" t="s">
        <v>1576</v>
      </c>
      <c r="B1470" s="1" t="s">
        <v>1066</v>
      </c>
      <c r="C1470" s="1" t="s">
        <v>105</v>
      </c>
      <c r="D1470" s="1" t="s">
        <v>88</v>
      </c>
      <c r="E1470" s="1" t="s">
        <v>97</v>
      </c>
      <c r="F1470" s="1" t="s">
        <v>90</v>
      </c>
      <c r="G1470" s="1" t="n">
        <v>6.2</v>
      </c>
      <c r="H1470" s="1" t="n">
        <v>3</v>
      </c>
      <c r="I1470" s="1" t="n">
        <v>3</v>
      </c>
      <c r="K1470" s="17" t="n">
        <v>707.4</v>
      </c>
      <c r="L1470" s="1" t="n">
        <v>4</v>
      </c>
      <c r="M1470" s="18" t="n">
        <f aca="false">IF(I1470&lt;=H1470,1,0)</f>
        <v>1</v>
      </c>
      <c r="N1470" s="1" t="n">
        <f aca="false">MAX(I1470-H1470,0)</f>
        <v>0</v>
      </c>
    </row>
    <row r="1471" customFormat="false" ht="15" hidden="false" customHeight="false" outlineLevel="0" collapsed="false">
      <c r="A1471" s="1" t="s">
        <v>1577</v>
      </c>
      <c r="B1471" s="1" t="s">
        <v>1066</v>
      </c>
      <c r="C1471" s="1" t="s">
        <v>95</v>
      </c>
      <c r="D1471" s="1" t="s">
        <v>93</v>
      </c>
      <c r="E1471" s="1" t="s">
        <v>89</v>
      </c>
      <c r="F1471" s="1" t="s">
        <v>90</v>
      </c>
      <c r="G1471" s="1" t="n">
        <v>12.7</v>
      </c>
      <c r="H1471" s="1" t="n">
        <v>2</v>
      </c>
      <c r="I1471" s="1" t="n">
        <v>1</v>
      </c>
      <c r="K1471" s="17" t="n">
        <v>288.02</v>
      </c>
      <c r="L1471" s="1" t="n">
        <v>4</v>
      </c>
      <c r="M1471" s="18" t="n">
        <f aca="false">IF(I1471&lt;=H1471,1,0)</f>
        <v>1</v>
      </c>
      <c r="N1471" s="1" t="n">
        <f aca="false">MAX(I1471-H1471,0)</f>
        <v>0</v>
      </c>
    </row>
    <row r="1472" customFormat="false" ht="15" hidden="false" customHeight="false" outlineLevel="0" collapsed="false">
      <c r="A1472" s="1" t="s">
        <v>1578</v>
      </c>
      <c r="B1472" s="1" t="s">
        <v>1066</v>
      </c>
      <c r="C1472" s="1" t="s">
        <v>92</v>
      </c>
      <c r="D1472" s="1" t="s">
        <v>88</v>
      </c>
      <c r="E1472" s="1" t="s">
        <v>97</v>
      </c>
      <c r="F1472" s="1" t="s">
        <v>90</v>
      </c>
      <c r="G1472" s="1" t="n">
        <v>9.5</v>
      </c>
      <c r="H1472" s="1" t="n">
        <v>3</v>
      </c>
      <c r="I1472" s="1" t="n">
        <v>2</v>
      </c>
      <c r="K1472" s="17" t="n">
        <v>275.5</v>
      </c>
      <c r="L1472" s="1" t="n">
        <v>5</v>
      </c>
      <c r="M1472" s="18" t="n">
        <f aca="false">IF(I1472&lt;=H1472,1,0)</f>
        <v>1</v>
      </c>
      <c r="N1472" s="1" t="n">
        <f aca="false">MAX(I1472-H1472,0)</f>
        <v>0</v>
      </c>
    </row>
    <row r="1473" customFormat="false" ht="15" hidden="false" customHeight="false" outlineLevel="0" collapsed="false">
      <c r="A1473" s="1" t="s">
        <v>1579</v>
      </c>
      <c r="B1473" s="1" t="s">
        <v>1066</v>
      </c>
      <c r="C1473" s="1" t="s">
        <v>95</v>
      </c>
      <c r="D1473" s="1" t="s">
        <v>88</v>
      </c>
      <c r="E1473" s="1" t="s">
        <v>89</v>
      </c>
      <c r="F1473" s="1" t="s">
        <v>90</v>
      </c>
      <c r="G1473" s="1" t="n">
        <v>11.2</v>
      </c>
      <c r="H1473" s="1" t="n">
        <v>3</v>
      </c>
      <c r="I1473" s="1" t="n">
        <v>3</v>
      </c>
      <c r="K1473" s="17" t="n">
        <v>297.17</v>
      </c>
      <c r="L1473" s="1" t="n">
        <v>4</v>
      </c>
      <c r="M1473" s="18" t="n">
        <f aca="false">IF(I1473&lt;=H1473,1,0)</f>
        <v>1</v>
      </c>
      <c r="N1473" s="1" t="n">
        <f aca="false">MAX(I1473-H1473,0)</f>
        <v>0</v>
      </c>
    </row>
    <row r="1474" customFormat="false" ht="15" hidden="false" customHeight="false" outlineLevel="0" collapsed="false">
      <c r="A1474" s="1" t="s">
        <v>1580</v>
      </c>
      <c r="B1474" s="1" t="s">
        <v>1066</v>
      </c>
      <c r="C1474" s="1" t="s">
        <v>105</v>
      </c>
      <c r="D1474" s="1" t="s">
        <v>88</v>
      </c>
      <c r="E1474" s="1" t="s">
        <v>89</v>
      </c>
      <c r="F1474" s="1" t="s">
        <v>90</v>
      </c>
      <c r="G1474" s="1" t="n">
        <v>10.8</v>
      </c>
      <c r="H1474" s="1" t="n">
        <v>3</v>
      </c>
      <c r="I1474" s="1" t="n">
        <v>3</v>
      </c>
      <c r="K1474" s="17" t="n">
        <v>261.89</v>
      </c>
      <c r="L1474" s="1" t="n">
        <v>4</v>
      </c>
      <c r="M1474" s="18" t="n">
        <f aca="false">IF(I1474&lt;=H1474,1,0)</f>
        <v>1</v>
      </c>
      <c r="N1474" s="1" t="n">
        <f aca="false">MAX(I1474-H1474,0)</f>
        <v>0</v>
      </c>
    </row>
    <row r="1475" customFormat="false" ht="15" hidden="false" customHeight="false" outlineLevel="0" collapsed="false">
      <c r="A1475" s="1" t="s">
        <v>1581</v>
      </c>
      <c r="B1475" s="1" t="s">
        <v>1066</v>
      </c>
      <c r="C1475" s="1" t="s">
        <v>95</v>
      </c>
      <c r="D1475" s="1" t="s">
        <v>96</v>
      </c>
      <c r="E1475" s="1" t="s">
        <v>97</v>
      </c>
      <c r="F1475" s="1" t="s">
        <v>90</v>
      </c>
      <c r="G1475" s="1" t="n">
        <v>16.1</v>
      </c>
      <c r="H1475" s="1" t="n">
        <v>5</v>
      </c>
      <c r="I1475" s="1" t="n">
        <v>5</v>
      </c>
      <c r="K1475" s="17" t="n">
        <v>331.56</v>
      </c>
      <c r="L1475" s="1" t="n">
        <v>5</v>
      </c>
      <c r="M1475" s="18" t="n">
        <f aca="false">IF(I1475&lt;=H1475,1,0)</f>
        <v>1</v>
      </c>
      <c r="N1475" s="1" t="n">
        <f aca="false">MAX(I1475-H1475,0)</f>
        <v>0</v>
      </c>
    </row>
    <row r="1476" customFormat="false" ht="15" hidden="false" customHeight="false" outlineLevel="0" collapsed="false">
      <c r="A1476" s="1" t="s">
        <v>1582</v>
      </c>
      <c r="B1476" s="1" t="s">
        <v>1066</v>
      </c>
      <c r="C1476" s="1" t="s">
        <v>92</v>
      </c>
      <c r="D1476" s="1" t="s">
        <v>88</v>
      </c>
      <c r="E1476" s="1" t="s">
        <v>89</v>
      </c>
      <c r="F1476" s="1" t="s">
        <v>116</v>
      </c>
      <c r="G1476" s="1" t="n">
        <v>0</v>
      </c>
      <c r="H1476" s="1" t="n">
        <v>2</v>
      </c>
      <c r="I1476" s="1" t="n">
        <v>2</v>
      </c>
      <c r="K1476" s="17" t="n">
        <v>478.02</v>
      </c>
      <c r="L1476" s="1" t="n">
        <v>5</v>
      </c>
      <c r="M1476" s="18" t="n">
        <f aca="false">IF(I1476&lt;=H1476,1,0)</f>
        <v>1</v>
      </c>
      <c r="N1476" s="1" t="n">
        <f aca="false">MAX(I1476-H1476,0)</f>
        <v>0</v>
      </c>
    </row>
    <row r="1477" customFormat="false" ht="15" hidden="false" customHeight="false" outlineLevel="0" collapsed="false">
      <c r="A1477" s="1" t="s">
        <v>1583</v>
      </c>
      <c r="B1477" s="1" t="s">
        <v>1066</v>
      </c>
      <c r="C1477" s="1" t="s">
        <v>92</v>
      </c>
      <c r="D1477" s="1" t="s">
        <v>88</v>
      </c>
      <c r="E1477" s="1" t="s">
        <v>97</v>
      </c>
      <c r="F1477" s="1" t="s">
        <v>90</v>
      </c>
      <c r="G1477" s="1" t="n">
        <v>1.7</v>
      </c>
      <c r="H1477" s="1" t="n">
        <v>3</v>
      </c>
      <c r="I1477" s="1" t="n">
        <v>3</v>
      </c>
      <c r="K1477" s="17" t="n">
        <v>216.5</v>
      </c>
      <c r="L1477" s="1" t="n">
        <v>5</v>
      </c>
      <c r="M1477" s="18" t="n">
        <f aca="false">IF(I1477&lt;=H1477,1,0)</f>
        <v>1</v>
      </c>
      <c r="N1477" s="1" t="n">
        <f aca="false">MAX(I1477-H1477,0)</f>
        <v>0</v>
      </c>
    </row>
    <row r="1478" customFormat="false" ht="15" hidden="false" customHeight="false" outlineLevel="0" collapsed="false">
      <c r="A1478" s="1" t="s">
        <v>1584</v>
      </c>
      <c r="B1478" s="1" t="s">
        <v>1066</v>
      </c>
      <c r="C1478" s="1" t="s">
        <v>100</v>
      </c>
      <c r="D1478" s="1" t="s">
        <v>88</v>
      </c>
      <c r="E1478" s="1" t="s">
        <v>103</v>
      </c>
      <c r="F1478" s="1" t="s">
        <v>90</v>
      </c>
      <c r="G1478" s="1" t="n">
        <v>9</v>
      </c>
      <c r="H1478" s="1" t="n">
        <v>3</v>
      </c>
      <c r="I1478" s="1" t="n">
        <v>3</v>
      </c>
      <c r="K1478" s="17" t="n">
        <v>1343.31</v>
      </c>
      <c r="L1478" s="1" t="n">
        <v>4</v>
      </c>
      <c r="M1478" s="18" t="n">
        <f aca="false">IF(I1478&lt;=H1478,1,0)</f>
        <v>1</v>
      </c>
      <c r="N1478" s="1" t="n">
        <f aca="false">MAX(I1478-H1478,0)</f>
        <v>0</v>
      </c>
    </row>
    <row r="1479" customFormat="false" ht="15" hidden="false" customHeight="false" outlineLevel="0" collapsed="false">
      <c r="A1479" s="1" t="s">
        <v>1585</v>
      </c>
      <c r="B1479" s="1" t="s">
        <v>1066</v>
      </c>
      <c r="C1479" s="1" t="s">
        <v>105</v>
      </c>
      <c r="D1479" s="1" t="s">
        <v>96</v>
      </c>
      <c r="E1479" s="1" t="s">
        <v>97</v>
      </c>
      <c r="F1479" s="1" t="s">
        <v>90</v>
      </c>
      <c r="G1479" s="1" t="n">
        <v>8.9</v>
      </c>
      <c r="H1479" s="1" t="n">
        <v>5</v>
      </c>
      <c r="I1479" s="1" t="n">
        <v>5</v>
      </c>
      <c r="K1479" s="17" t="n">
        <v>276.74</v>
      </c>
      <c r="L1479" s="1" t="n">
        <v>5</v>
      </c>
      <c r="M1479" s="18" t="n">
        <f aca="false">IF(I1479&lt;=H1479,1,0)</f>
        <v>1</v>
      </c>
      <c r="N1479" s="1" t="n">
        <f aca="false">MAX(I1479-H1479,0)</f>
        <v>0</v>
      </c>
    </row>
    <row r="1480" customFormat="false" ht="15" hidden="false" customHeight="false" outlineLevel="0" collapsed="false">
      <c r="A1480" s="1" t="s">
        <v>1586</v>
      </c>
      <c r="B1480" s="1" t="s">
        <v>1066</v>
      </c>
      <c r="C1480" s="1" t="s">
        <v>92</v>
      </c>
      <c r="D1480" s="1" t="s">
        <v>88</v>
      </c>
      <c r="E1480" s="1" t="s">
        <v>89</v>
      </c>
      <c r="F1480" s="1" t="s">
        <v>90</v>
      </c>
      <c r="G1480" s="1" t="n">
        <v>11.8</v>
      </c>
      <c r="H1480" s="1" t="n">
        <v>3</v>
      </c>
      <c r="I1480" s="1" t="n">
        <v>3</v>
      </c>
      <c r="K1480" s="17" t="n">
        <v>311.3</v>
      </c>
      <c r="L1480" s="1" t="n">
        <v>5</v>
      </c>
      <c r="M1480" s="18" t="n">
        <f aca="false">IF(I1480&lt;=H1480,1,0)</f>
        <v>1</v>
      </c>
      <c r="N1480" s="1" t="n">
        <f aca="false">MAX(I1480-H1480,0)</f>
        <v>0</v>
      </c>
    </row>
    <row r="1481" customFormat="false" ht="15" hidden="false" customHeight="false" outlineLevel="0" collapsed="false">
      <c r="A1481" s="1" t="s">
        <v>1587</v>
      </c>
      <c r="B1481" s="1" t="s">
        <v>1066</v>
      </c>
      <c r="C1481" s="1" t="s">
        <v>92</v>
      </c>
      <c r="D1481" s="1" t="s">
        <v>93</v>
      </c>
      <c r="E1481" s="1" t="s">
        <v>89</v>
      </c>
      <c r="F1481" s="1" t="s">
        <v>90</v>
      </c>
      <c r="G1481" s="1" t="n">
        <v>11.2</v>
      </c>
      <c r="H1481" s="1" t="n">
        <v>2</v>
      </c>
      <c r="I1481" s="1" t="n">
        <v>2</v>
      </c>
      <c r="K1481" s="17" t="n">
        <v>261.05</v>
      </c>
      <c r="L1481" s="1" t="n">
        <v>5</v>
      </c>
      <c r="M1481" s="18" t="n">
        <f aca="false">IF(I1481&lt;=H1481,1,0)</f>
        <v>1</v>
      </c>
      <c r="N1481" s="1" t="n">
        <f aca="false">MAX(I1481-H1481,0)</f>
        <v>0</v>
      </c>
    </row>
    <row r="1482" customFormat="false" ht="15" hidden="false" customHeight="false" outlineLevel="0" collapsed="false">
      <c r="A1482" s="1" t="s">
        <v>1588</v>
      </c>
      <c r="B1482" s="1" t="s">
        <v>1066</v>
      </c>
      <c r="C1482" s="1" t="s">
        <v>92</v>
      </c>
      <c r="D1482" s="1" t="s">
        <v>88</v>
      </c>
      <c r="E1482" s="1" t="s">
        <v>97</v>
      </c>
      <c r="F1482" s="1" t="s">
        <v>90</v>
      </c>
      <c r="G1482" s="1" t="n">
        <v>5.5</v>
      </c>
      <c r="H1482" s="1" t="n">
        <v>3</v>
      </c>
      <c r="I1482" s="1" t="n">
        <v>3</v>
      </c>
      <c r="K1482" s="17" t="n">
        <v>267.53</v>
      </c>
      <c r="L1482" s="1" t="n">
        <v>4</v>
      </c>
      <c r="M1482" s="18" t="n">
        <f aca="false">IF(I1482&lt;=H1482,1,0)</f>
        <v>1</v>
      </c>
      <c r="N1482" s="1" t="n">
        <f aca="false">MAX(I1482-H1482,0)</f>
        <v>0</v>
      </c>
    </row>
    <row r="1483" customFormat="false" ht="15" hidden="false" customHeight="false" outlineLevel="0" collapsed="false">
      <c r="A1483" s="1" t="s">
        <v>1589</v>
      </c>
      <c r="B1483" s="1" t="s">
        <v>1066</v>
      </c>
      <c r="C1483" s="1" t="s">
        <v>145</v>
      </c>
      <c r="D1483" s="1" t="s">
        <v>110</v>
      </c>
      <c r="E1483" s="1" t="s">
        <v>101</v>
      </c>
      <c r="F1483" s="1" t="s">
        <v>90</v>
      </c>
      <c r="G1483" s="1" t="n">
        <v>12.5</v>
      </c>
      <c r="H1483" s="1" t="n">
        <v>2</v>
      </c>
      <c r="I1483" s="1" t="n">
        <v>1</v>
      </c>
      <c r="K1483" s="17" t="n">
        <v>771.85</v>
      </c>
      <c r="L1483" s="1" t="n">
        <v>4</v>
      </c>
      <c r="M1483" s="18" t="n">
        <f aca="false">IF(I1483&lt;=H1483,1,0)</f>
        <v>1</v>
      </c>
      <c r="N1483" s="1" t="n">
        <f aca="false">MAX(I1483-H1483,0)</f>
        <v>0</v>
      </c>
    </row>
    <row r="1484" customFormat="false" ht="15" hidden="false" customHeight="false" outlineLevel="0" collapsed="false">
      <c r="A1484" s="1" t="s">
        <v>1590</v>
      </c>
      <c r="B1484" s="1" t="s">
        <v>1066</v>
      </c>
      <c r="C1484" s="1" t="s">
        <v>105</v>
      </c>
      <c r="D1484" s="1" t="s">
        <v>93</v>
      </c>
      <c r="E1484" s="1" t="s">
        <v>89</v>
      </c>
      <c r="F1484" s="1" t="s">
        <v>116</v>
      </c>
      <c r="G1484" s="1" t="n">
        <v>0</v>
      </c>
      <c r="H1484" s="1" t="n">
        <v>2</v>
      </c>
      <c r="I1484" s="1" t="n">
        <v>2</v>
      </c>
      <c r="K1484" s="17" t="n">
        <v>198.15</v>
      </c>
      <c r="L1484" s="1" t="n">
        <v>4</v>
      </c>
      <c r="M1484" s="18" t="n">
        <f aca="false">IF(I1484&lt;=H1484,1,0)</f>
        <v>1</v>
      </c>
      <c r="N1484" s="1" t="n">
        <f aca="false">MAX(I1484-H1484,0)</f>
        <v>0</v>
      </c>
    </row>
    <row r="1485" customFormat="false" ht="15" hidden="false" customHeight="false" outlineLevel="0" collapsed="false">
      <c r="A1485" s="1" t="s">
        <v>1591</v>
      </c>
      <c r="B1485" s="1" t="s">
        <v>1066</v>
      </c>
      <c r="C1485" s="1" t="s">
        <v>92</v>
      </c>
      <c r="D1485" s="1" t="s">
        <v>93</v>
      </c>
      <c r="E1485" s="1" t="s">
        <v>97</v>
      </c>
      <c r="F1485" s="1" t="s">
        <v>90</v>
      </c>
      <c r="G1485" s="1" t="n">
        <v>40.2</v>
      </c>
      <c r="H1485" s="1" t="n">
        <v>2</v>
      </c>
      <c r="I1485" s="1" t="n">
        <v>2</v>
      </c>
      <c r="K1485" s="17" t="n">
        <v>409.64</v>
      </c>
      <c r="L1485" s="1" t="n">
        <v>4</v>
      </c>
      <c r="M1485" s="18" t="n">
        <f aca="false">IF(I1485&lt;=H1485,1,0)</f>
        <v>1</v>
      </c>
      <c r="N1485" s="1" t="n">
        <f aca="false">MAX(I1485-H1485,0)</f>
        <v>0</v>
      </c>
    </row>
    <row r="1486" customFormat="false" ht="15" hidden="false" customHeight="false" outlineLevel="0" collapsed="false">
      <c r="A1486" s="1" t="s">
        <v>1592</v>
      </c>
      <c r="B1486" s="1" t="s">
        <v>1066</v>
      </c>
      <c r="C1486" s="1" t="s">
        <v>92</v>
      </c>
      <c r="D1486" s="1" t="s">
        <v>93</v>
      </c>
      <c r="E1486" s="1" t="s">
        <v>89</v>
      </c>
      <c r="F1486" s="1" t="s">
        <v>90</v>
      </c>
      <c r="G1486" s="1" t="n">
        <v>10.8</v>
      </c>
      <c r="H1486" s="1" t="n">
        <v>2</v>
      </c>
      <c r="I1486" s="1" t="n">
        <v>2</v>
      </c>
      <c r="K1486" s="17" t="n">
        <v>439.02</v>
      </c>
      <c r="L1486" s="1" t="n">
        <v>5</v>
      </c>
      <c r="M1486" s="18" t="n">
        <f aca="false">IF(I1486&lt;=H1486,1,0)</f>
        <v>1</v>
      </c>
      <c r="N1486" s="1" t="n">
        <f aca="false">MAX(I1486-H1486,0)</f>
        <v>0</v>
      </c>
    </row>
    <row r="1487" customFormat="false" ht="15" hidden="false" customHeight="false" outlineLevel="0" collapsed="false">
      <c r="A1487" s="1" t="s">
        <v>1593</v>
      </c>
      <c r="B1487" s="1" t="s">
        <v>1066</v>
      </c>
      <c r="C1487" s="1" t="s">
        <v>92</v>
      </c>
      <c r="D1487" s="1" t="s">
        <v>88</v>
      </c>
      <c r="E1487" s="1" t="s">
        <v>89</v>
      </c>
      <c r="F1487" s="1" t="s">
        <v>90</v>
      </c>
      <c r="G1487" s="1" t="n">
        <v>18.2</v>
      </c>
      <c r="H1487" s="1" t="n">
        <v>3</v>
      </c>
      <c r="I1487" s="1" t="n">
        <v>3</v>
      </c>
      <c r="K1487" s="17" t="n">
        <v>287.25</v>
      </c>
      <c r="L1487" s="1" t="n">
        <v>5</v>
      </c>
      <c r="M1487" s="18" t="n">
        <f aca="false">IF(I1487&lt;=H1487,1,0)</f>
        <v>1</v>
      </c>
      <c r="N1487" s="1" t="n">
        <f aca="false">MAX(I1487-H1487,0)</f>
        <v>0</v>
      </c>
    </row>
    <row r="1488" customFormat="false" ht="15" hidden="false" customHeight="false" outlineLevel="0" collapsed="false">
      <c r="A1488" s="1" t="s">
        <v>1594</v>
      </c>
      <c r="B1488" s="1" t="s">
        <v>1066</v>
      </c>
      <c r="C1488" s="1" t="s">
        <v>105</v>
      </c>
      <c r="D1488" s="1" t="s">
        <v>88</v>
      </c>
      <c r="E1488" s="1" t="s">
        <v>89</v>
      </c>
      <c r="F1488" s="1" t="s">
        <v>116</v>
      </c>
      <c r="G1488" s="1" t="n">
        <v>0</v>
      </c>
      <c r="H1488" s="1" t="n">
        <v>3</v>
      </c>
      <c r="I1488" s="1" t="n">
        <v>2</v>
      </c>
      <c r="K1488" s="17" t="n">
        <v>339.5</v>
      </c>
      <c r="L1488" s="1" t="n">
        <v>4</v>
      </c>
      <c r="M1488" s="18" t="n">
        <f aca="false">IF(I1488&lt;=H1488,1,0)</f>
        <v>1</v>
      </c>
      <c r="N1488" s="1" t="n">
        <f aca="false">MAX(I1488-H1488,0)</f>
        <v>0</v>
      </c>
    </row>
    <row r="1489" customFormat="false" ht="15" hidden="false" customHeight="false" outlineLevel="0" collapsed="false">
      <c r="A1489" s="1" t="s">
        <v>1595</v>
      </c>
      <c r="B1489" s="1" t="s">
        <v>1066</v>
      </c>
      <c r="C1489" s="1" t="s">
        <v>92</v>
      </c>
      <c r="D1489" s="1" t="s">
        <v>88</v>
      </c>
      <c r="E1489" s="1" t="s">
        <v>89</v>
      </c>
      <c r="F1489" s="1" t="s">
        <v>90</v>
      </c>
      <c r="G1489" s="1" t="n">
        <v>23.3</v>
      </c>
      <c r="H1489" s="1" t="n">
        <v>3</v>
      </c>
      <c r="I1489" s="1" t="n">
        <v>6</v>
      </c>
      <c r="J1489" s="1" t="s">
        <v>125</v>
      </c>
      <c r="K1489" s="17" t="n">
        <v>309.48</v>
      </c>
      <c r="L1489" s="1" t="n">
        <v>5</v>
      </c>
      <c r="M1489" s="18" t="n">
        <f aca="false">IF(I1489&lt;=H1489,1,0)</f>
        <v>0</v>
      </c>
      <c r="N1489" s="1" t="n">
        <f aca="false">MAX(I1489-H1489,0)</f>
        <v>3</v>
      </c>
    </row>
    <row r="1490" customFormat="false" ht="15" hidden="false" customHeight="false" outlineLevel="0" collapsed="false">
      <c r="A1490" s="1" t="s">
        <v>1596</v>
      </c>
      <c r="B1490" s="1" t="s">
        <v>1066</v>
      </c>
      <c r="C1490" s="1" t="s">
        <v>92</v>
      </c>
      <c r="D1490" s="1" t="s">
        <v>96</v>
      </c>
      <c r="E1490" s="1" t="s">
        <v>89</v>
      </c>
      <c r="F1490" s="1" t="s">
        <v>90</v>
      </c>
      <c r="G1490" s="1" t="n">
        <v>16.6</v>
      </c>
      <c r="H1490" s="1" t="n">
        <v>5</v>
      </c>
      <c r="I1490" s="1" t="n">
        <v>5</v>
      </c>
      <c r="K1490" s="17" t="n">
        <v>581.11</v>
      </c>
      <c r="L1490" s="1" t="n">
        <v>5</v>
      </c>
      <c r="M1490" s="18" t="n">
        <f aca="false">IF(I1490&lt;=H1490,1,0)</f>
        <v>1</v>
      </c>
      <c r="N1490" s="1" t="n">
        <f aca="false">MAX(I1490-H1490,0)</f>
        <v>0</v>
      </c>
    </row>
    <row r="1491" customFormat="false" ht="15" hidden="false" customHeight="false" outlineLevel="0" collapsed="false">
      <c r="A1491" s="1" t="s">
        <v>1597</v>
      </c>
      <c r="B1491" s="1" t="s">
        <v>1066</v>
      </c>
      <c r="C1491" s="1" t="s">
        <v>145</v>
      </c>
      <c r="D1491" s="1" t="s">
        <v>110</v>
      </c>
      <c r="E1491" s="1" t="s">
        <v>97</v>
      </c>
      <c r="F1491" s="1" t="s">
        <v>90</v>
      </c>
      <c r="G1491" s="1" t="n">
        <v>13.6</v>
      </c>
      <c r="H1491" s="1" t="n">
        <v>2</v>
      </c>
      <c r="I1491" s="1" t="n">
        <v>2</v>
      </c>
      <c r="K1491" s="17" t="n">
        <v>1004.63</v>
      </c>
      <c r="L1491" s="1" t="n">
        <v>5</v>
      </c>
      <c r="M1491" s="18" t="n">
        <f aca="false">IF(I1491&lt;=H1491,1,0)</f>
        <v>1</v>
      </c>
      <c r="N1491" s="1" t="n">
        <f aca="false">MAX(I1491-H1491,0)</f>
        <v>0</v>
      </c>
    </row>
    <row r="1492" customFormat="false" ht="15" hidden="false" customHeight="false" outlineLevel="0" collapsed="false">
      <c r="A1492" s="1" t="s">
        <v>1598</v>
      </c>
      <c r="B1492" s="1" t="s">
        <v>1066</v>
      </c>
      <c r="C1492" s="1" t="s">
        <v>92</v>
      </c>
      <c r="D1492" s="1" t="s">
        <v>88</v>
      </c>
      <c r="E1492" s="1" t="s">
        <v>101</v>
      </c>
      <c r="F1492" s="1" t="s">
        <v>116</v>
      </c>
      <c r="G1492" s="1" t="n">
        <v>0</v>
      </c>
      <c r="H1492" s="1" t="n">
        <v>3</v>
      </c>
      <c r="I1492" s="1" t="n">
        <v>3</v>
      </c>
      <c r="K1492" s="17" t="n">
        <v>340.68</v>
      </c>
      <c r="L1492" s="1" t="n">
        <v>4</v>
      </c>
      <c r="M1492" s="18" t="n">
        <f aca="false">IF(I1492&lt;=H1492,1,0)</f>
        <v>1</v>
      </c>
      <c r="N1492" s="1" t="n">
        <f aca="false">MAX(I1492-H1492,0)</f>
        <v>0</v>
      </c>
    </row>
    <row r="1493" customFormat="false" ht="15" hidden="false" customHeight="false" outlineLevel="0" collapsed="false">
      <c r="A1493" s="1" t="s">
        <v>1599</v>
      </c>
      <c r="B1493" s="1" t="s">
        <v>1066</v>
      </c>
      <c r="C1493" s="1" t="s">
        <v>92</v>
      </c>
      <c r="D1493" s="1" t="s">
        <v>93</v>
      </c>
      <c r="E1493" s="1" t="s">
        <v>89</v>
      </c>
      <c r="F1493" s="1" t="s">
        <v>116</v>
      </c>
      <c r="G1493" s="1" t="n">
        <v>0</v>
      </c>
      <c r="H1493" s="1" t="n">
        <v>2</v>
      </c>
      <c r="I1493" s="1" t="n">
        <v>2</v>
      </c>
      <c r="K1493" s="17" t="n">
        <v>397.43</v>
      </c>
      <c r="L1493" s="1" t="n">
        <v>5</v>
      </c>
      <c r="M1493" s="18" t="n">
        <f aca="false">IF(I1493&lt;=H1493,1,0)</f>
        <v>1</v>
      </c>
      <c r="N1493" s="1" t="n">
        <f aca="false">MAX(I1493-H1493,0)</f>
        <v>0</v>
      </c>
    </row>
    <row r="1494" customFormat="false" ht="15" hidden="false" customHeight="false" outlineLevel="0" collapsed="false">
      <c r="A1494" s="1" t="s">
        <v>1600</v>
      </c>
      <c r="B1494" s="1" t="s">
        <v>1066</v>
      </c>
      <c r="C1494" s="1" t="s">
        <v>92</v>
      </c>
      <c r="D1494" s="1" t="s">
        <v>88</v>
      </c>
      <c r="E1494" s="1" t="s">
        <v>89</v>
      </c>
      <c r="F1494" s="1" t="s">
        <v>90</v>
      </c>
      <c r="G1494" s="1" t="n">
        <v>20.3</v>
      </c>
      <c r="H1494" s="1" t="n">
        <v>3</v>
      </c>
      <c r="I1494" s="1" t="n">
        <v>3</v>
      </c>
      <c r="K1494" s="17" t="n">
        <v>313.78</v>
      </c>
      <c r="L1494" s="1" t="n">
        <v>5</v>
      </c>
      <c r="M1494" s="18" t="n">
        <f aca="false">IF(I1494&lt;=H1494,1,0)</f>
        <v>1</v>
      </c>
      <c r="N1494" s="1" t="n">
        <f aca="false">MAX(I1494-H1494,0)</f>
        <v>0</v>
      </c>
    </row>
    <row r="1495" customFormat="false" ht="15" hidden="false" customHeight="false" outlineLevel="0" collapsed="false">
      <c r="A1495" s="1" t="s">
        <v>1601</v>
      </c>
      <c r="B1495" s="1" t="s">
        <v>1066</v>
      </c>
      <c r="C1495" s="1" t="s">
        <v>92</v>
      </c>
      <c r="D1495" s="1" t="s">
        <v>88</v>
      </c>
      <c r="E1495" s="1" t="s">
        <v>89</v>
      </c>
      <c r="F1495" s="1" t="s">
        <v>90</v>
      </c>
      <c r="G1495" s="1" t="n">
        <v>17.9</v>
      </c>
      <c r="H1495" s="1" t="n">
        <v>3</v>
      </c>
      <c r="I1495" s="1" t="n">
        <v>3</v>
      </c>
      <c r="K1495" s="17" t="n">
        <v>336.25</v>
      </c>
      <c r="L1495" s="1" t="n">
        <v>5</v>
      </c>
      <c r="M1495" s="18" t="n">
        <f aca="false">IF(I1495&lt;=H1495,1,0)</f>
        <v>1</v>
      </c>
      <c r="N1495" s="1" t="n">
        <f aca="false">MAX(I1495-H1495,0)</f>
        <v>0</v>
      </c>
    </row>
    <row r="1496" customFormat="false" ht="15" hidden="false" customHeight="false" outlineLevel="0" collapsed="false">
      <c r="A1496" s="1" t="s">
        <v>1602</v>
      </c>
      <c r="B1496" s="1" t="s">
        <v>1066</v>
      </c>
      <c r="C1496" s="1" t="s">
        <v>95</v>
      </c>
      <c r="D1496" s="1" t="s">
        <v>96</v>
      </c>
      <c r="E1496" s="1" t="s">
        <v>103</v>
      </c>
      <c r="F1496" s="1" t="s">
        <v>90</v>
      </c>
      <c r="G1496" s="1" t="n">
        <v>16.7</v>
      </c>
      <c r="H1496" s="1" t="n">
        <v>5</v>
      </c>
      <c r="I1496" s="1" t="n">
        <v>5</v>
      </c>
      <c r="K1496" s="17" t="n">
        <v>262.75</v>
      </c>
      <c r="L1496" s="1" t="n">
        <v>4</v>
      </c>
      <c r="M1496" s="18" t="n">
        <f aca="false">IF(I1496&lt;=H1496,1,0)</f>
        <v>1</v>
      </c>
      <c r="N1496" s="1" t="n">
        <f aca="false">MAX(I1496-H1496,0)</f>
        <v>0</v>
      </c>
    </row>
    <row r="1497" customFormat="false" ht="15" hidden="false" customHeight="false" outlineLevel="0" collapsed="false">
      <c r="A1497" s="1" t="s">
        <v>1603</v>
      </c>
      <c r="B1497" s="1" t="s">
        <v>1066</v>
      </c>
      <c r="C1497" s="1" t="s">
        <v>100</v>
      </c>
      <c r="D1497" s="1" t="s">
        <v>93</v>
      </c>
      <c r="E1497" s="1" t="s">
        <v>103</v>
      </c>
      <c r="F1497" s="1" t="s">
        <v>90</v>
      </c>
      <c r="G1497" s="1" t="n">
        <v>11.4</v>
      </c>
      <c r="H1497" s="1" t="n">
        <v>2</v>
      </c>
      <c r="I1497" s="1" t="n">
        <v>2</v>
      </c>
      <c r="K1497" s="17" t="n">
        <v>698.76</v>
      </c>
      <c r="L1497" s="1" t="n">
        <v>5</v>
      </c>
      <c r="M1497" s="18" t="n">
        <f aca="false">IF(I1497&lt;=H1497,1,0)</f>
        <v>1</v>
      </c>
      <c r="N1497" s="1" t="n">
        <f aca="false">MAX(I1497-H1497,0)</f>
        <v>0</v>
      </c>
    </row>
    <row r="1498" customFormat="false" ht="15" hidden="false" customHeight="false" outlineLevel="0" collapsed="false">
      <c r="A1498" s="1" t="s">
        <v>1604</v>
      </c>
      <c r="B1498" s="1" t="s">
        <v>1066</v>
      </c>
      <c r="C1498" s="1" t="s">
        <v>92</v>
      </c>
      <c r="D1498" s="1" t="s">
        <v>88</v>
      </c>
      <c r="E1498" s="1" t="s">
        <v>97</v>
      </c>
      <c r="F1498" s="1" t="s">
        <v>90</v>
      </c>
      <c r="G1498" s="1" t="n">
        <v>1.9</v>
      </c>
      <c r="H1498" s="1" t="n">
        <v>3</v>
      </c>
      <c r="I1498" s="1" t="n">
        <v>3</v>
      </c>
      <c r="K1498" s="17" t="n">
        <v>242.56</v>
      </c>
      <c r="L1498" s="1" t="n">
        <v>5</v>
      </c>
      <c r="M1498" s="18" t="n">
        <f aca="false">IF(I1498&lt;=H1498,1,0)</f>
        <v>1</v>
      </c>
      <c r="N1498" s="1" t="n">
        <f aca="false">MAX(I1498-H1498,0)</f>
        <v>0</v>
      </c>
    </row>
    <row r="1499" customFormat="false" ht="15" hidden="false" customHeight="false" outlineLevel="0" collapsed="false">
      <c r="A1499" s="1" t="s">
        <v>1605</v>
      </c>
      <c r="B1499" s="1" t="s">
        <v>1066</v>
      </c>
      <c r="C1499" s="1" t="s">
        <v>92</v>
      </c>
      <c r="D1499" s="1" t="s">
        <v>93</v>
      </c>
      <c r="E1499" s="1" t="s">
        <v>101</v>
      </c>
      <c r="F1499" s="1" t="s">
        <v>90</v>
      </c>
      <c r="G1499" s="1" t="n">
        <v>7.4</v>
      </c>
      <c r="H1499" s="1" t="n">
        <v>2</v>
      </c>
      <c r="I1499" s="1" t="n">
        <v>2</v>
      </c>
      <c r="K1499" s="17" t="n">
        <v>355.16</v>
      </c>
      <c r="L1499" s="1" t="n">
        <v>5</v>
      </c>
      <c r="M1499" s="18" t="n">
        <f aca="false">IF(I1499&lt;=H1499,1,0)</f>
        <v>1</v>
      </c>
      <c r="N1499" s="1" t="n">
        <f aca="false">MAX(I1499-H1499,0)</f>
        <v>0</v>
      </c>
    </row>
    <row r="1500" customFormat="false" ht="15" hidden="false" customHeight="false" outlineLevel="0" collapsed="false">
      <c r="A1500" s="1" t="s">
        <v>1606</v>
      </c>
      <c r="B1500" s="1" t="s">
        <v>1066</v>
      </c>
      <c r="C1500" s="1" t="s">
        <v>92</v>
      </c>
      <c r="D1500" s="1" t="s">
        <v>88</v>
      </c>
      <c r="E1500" s="1" t="s">
        <v>103</v>
      </c>
      <c r="F1500" s="1" t="s">
        <v>90</v>
      </c>
      <c r="G1500" s="1" t="n">
        <v>5.2</v>
      </c>
      <c r="H1500" s="1" t="n">
        <v>3</v>
      </c>
      <c r="I1500" s="1" t="n">
        <v>3</v>
      </c>
      <c r="K1500" s="17" t="n">
        <v>507.88</v>
      </c>
      <c r="L1500" s="1" t="n">
        <v>5</v>
      </c>
      <c r="M1500" s="18" t="n">
        <f aca="false">IF(I1500&lt;=H1500,1,0)</f>
        <v>1</v>
      </c>
      <c r="N1500" s="1" t="n">
        <f aca="false">MAX(I1500-H1500,0)</f>
        <v>0</v>
      </c>
    </row>
    <row r="1501" customFormat="false" ht="15" hidden="false" customHeight="false" outlineLevel="0" collapsed="false">
      <c r="A1501" s="1" t="s">
        <v>1607</v>
      </c>
      <c r="B1501" s="1" t="s">
        <v>1608</v>
      </c>
      <c r="C1501" s="1" t="s">
        <v>87</v>
      </c>
      <c r="D1501" s="1" t="s">
        <v>88</v>
      </c>
      <c r="E1501" s="1" t="s">
        <v>89</v>
      </c>
      <c r="F1501" s="1" t="s">
        <v>90</v>
      </c>
      <c r="G1501" s="1" t="n">
        <v>28.1</v>
      </c>
      <c r="H1501" s="1" t="n">
        <v>3</v>
      </c>
      <c r="I1501" s="1" t="n">
        <v>3</v>
      </c>
      <c r="K1501" s="17" t="n">
        <v>622.4</v>
      </c>
      <c r="L1501" s="1" t="n">
        <v>5</v>
      </c>
      <c r="M1501" s="18" t="n">
        <f aca="false">IF(I1501&lt;=H1501,1,0)</f>
        <v>1</v>
      </c>
      <c r="N1501" s="1" t="n">
        <f aca="false">MAX(I1501-H1501,0)</f>
        <v>0</v>
      </c>
    </row>
    <row r="1502" customFormat="false" ht="15" hidden="false" customHeight="false" outlineLevel="0" collapsed="false">
      <c r="A1502" s="1" t="s">
        <v>1609</v>
      </c>
      <c r="B1502" s="1" t="s">
        <v>1608</v>
      </c>
      <c r="C1502" s="1" t="s">
        <v>92</v>
      </c>
      <c r="D1502" s="1" t="s">
        <v>93</v>
      </c>
      <c r="E1502" s="1" t="s">
        <v>103</v>
      </c>
      <c r="F1502" s="1" t="s">
        <v>116</v>
      </c>
      <c r="G1502" s="1" t="n">
        <v>0</v>
      </c>
      <c r="H1502" s="1" t="n">
        <v>2</v>
      </c>
      <c r="I1502" s="1" t="n">
        <v>2</v>
      </c>
      <c r="K1502" s="17" t="n">
        <v>234.2</v>
      </c>
      <c r="L1502" s="1" t="n">
        <v>4</v>
      </c>
      <c r="M1502" s="18" t="n">
        <f aca="false">IF(I1502&lt;=H1502,1,0)</f>
        <v>1</v>
      </c>
      <c r="N1502" s="1" t="n">
        <f aca="false">MAX(I1502-H1502,0)</f>
        <v>0</v>
      </c>
    </row>
    <row r="1503" customFormat="false" ht="15" hidden="false" customHeight="false" outlineLevel="0" collapsed="false">
      <c r="A1503" s="1" t="s">
        <v>1610</v>
      </c>
      <c r="B1503" s="1" t="s">
        <v>1608</v>
      </c>
      <c r="C1503" s="1" t="s">
        <v>105</v>
      </c>
      <c r="D1503" s="1" t="s">
        <v>88</v>
      </c>
      <c r="E1503" s="1" t="s">
        <v>103</v>
      </c>
      <c r="F1503" s="1" t="s">
        <v>90</v>
      </c>
      <c r="G1503" s="1" t="n">
        <v>2.6</v>
      </c>
      <c r="H1503" s="1" t="n">
        <v>3</v>
      </c>
      <c r="I1503" s="1" t="n">
        <v>3</v>
      </c>
      <c r="K1503" s="17" t="n">
        <v>698.87</v>
      </c>
      <c r="L1503" s="1" t="n">
        <v>5</v>
      </c>
      <c r="M1503" s="18" t="n">
        <f aca="false">IF(I1503&lt;=H1503,1,0)</f>
        <v>1</v>
      </c>
      <c r="N1503" s="1" t="n">
        <f aca="false">MAX(I1503-H1503,0)</f>
        <v>0</v>
      </c>
    </row>
    <row r="1504" customFormat="false" ht="15" hidden="false" customHeight="false" outlineLevel="0" collapsed="false">
      <c r="A1504" s="1" t="s">
        <v>1611</v>
      </c>
      <c r="B1504" s="1" t="s">
        <v>1608</v>
      </c>
      <c r="C1504" s="1" t="s">
        <v>105</v>
      </c>
      <c r="D1504" s="1" t="s">
        <v>88</v>
      </c>
      <c r="E1504" s="1" t="s">
        <v>89</v>
      </c>
      <c r="F1504" s="1" t="s">
        <v>90</v>
      </c>
      <c r="G1504" s="1" t="n">
        <v>7.8</v>
      </c>
      <c r="H1504" s="1" t="n">
        <v>3</v>
      </c>
      <c r="I1504" s="1" t="n">
        <v>3</v>
      </c>
      <c r="K1504" s="17" t="n">
        <v>1116.59</v>
      </c>
      <c r="L1504" s="1" t="n">
        <v>5</v>
      </c>
      <c r="M1504" s="18" t="n">
        <f aca="false">IF(I1504&lt;=H1504,1,0)</f>
        <v>1</v>
      </c>
      <c r="N1504" s="1" t="n">
        <f aca="false">MAX(I1504-H1504,0)</f>
        <v>0</v>
      </c>
    </row>
    <row r="1505" customFormat="false" ht="15" hidden="false" customHeight="false" outlineLevel="0" collapsed="false">
      <c r="A1505" s="1" t="s">
        <v>1612</v>
      </c>
      <c r="B1505" s="1" t="s">
        <v>1608</v>
      </c>
      <c r="C1505" s="1" t="s">
        <v>100</v>
      </c>
      <c r="D1505" s="1" t="s">
        <v>96</v>
      </c>
      <c r="E1505" s="1" t="s">
        <v>97</v>
      </c>
      <c r="F1505" s="1" t="s">
        <v>116</v>
      </c>
      <c r="G1505" s="1" t="n">
        <v>0</v>
      </c>
      <c r="H1505" s="1" t="n">
        <v>4</v>
      </c>
      <c r="I1505" s="1" t="n">
        <v>5</v>
      </c>
      <c r="J1505" s="1" t="s">
        <v>117</v>
      </c>
      <c r="K1505" s="17" t="n">
        <v>152.41</v>
      </c>
      <c r="L1505" s="1" t="n">
        <v>4</v>
      </c>
      <c r="M1505" s="18" t="n">
        <f aca="false">IF(I1505&lt;=H1505,1,0)</f>
        <v>0</v>
      </c>
      <c r="N1505" s="1" t="n">
        <f aca="false">MAX(I1505-H1505,0)</f>
        <v>1</v>
      </c>
    </row>
    <row r="1506" customFormat="false" ht="15" hidden="false" customHeight="false" outlineLevel="0" collapsed="false">
      <c r="A1506" s="1" t="s">
        <v>1613</v>
      </c>
      <c r="B1506" s="1" t="s">
        <v>1608</v>
      </c>
      <c r="C1506" s="1" t="s">
        <v>105</v>
      </c>
      <c r="D1506" s="1" t="s">
        <v>88</v>
      </c>
      <c r="E1506" s="1" t="s">
        <v>101</v>
      </c>
      <c r="F1506" s="1" t="s">
        <v>90</v>
      </c>
      <c r="G1506" s="1" t="n">
        <v>5.2</v>
      </c>
      <c r="H1506" s="1" t="n">
        <v>3</v>
      </c>
      <c r="I1506" s="1" t="n">
        <v>3</v>
      </c>
      <c r="K1506" s="17" t="n">
        <v>231.95</v>
      </c>
      <c r="L1506" s="1" t="n">
        <v>4</v>
      </c>
      <c r="M1506" s="18" t="n">
        <f aca="false">IF(I1506&lt;=H1506,1,0)</f>
        <v>1</v>
      </c>
      <c r="N1506" s="1" t="n">
        <f aca="false">MAX(I1506-H1506,0)</f>
        <v>0</v>
      </c>
    </row>
    <row r="1507" customFormat="false" ht="15" hidden="false" customHeight="false" outlineLevel="0" collapsed="false">
      <c r="A1507" s="1" t="s">
        <v>1614</v>
      </c>
      <c r="B1507" s="1" t="s">
        <v>1608</v>
      </c>
      <c r="C1507" s="1" t="s">
        <v>87</v>
      </c>
      <c r="D1507" s="1" t="s">
        <v>88</v>
      </c>
      <c r="E1507" s="1" t="s">
        <v>97</v>
      </c>
      <c r="F1507" s="1" t="s">
        <v>90</v>
      </c>
      <c r="G1507" s="1" t="n">
        <v>4.9</v>
      </c>
      <c r="H1507" s="1" t="n">
        <v>3</v>
      </c>
      <c r="I1507" s="1" t="n">
        <v>3</v>
      </c>
      <c r="K1507" s="17" t="n">
        <v>255.12</v>
      </c>
      <c r="L1507" s="1" t="n">
        <v>4</v>
      </c>
      <c r="M1507" s="18" t="n">
        <f aca="false">IF(I1507&lt;=H1507,1,0)</f>
        <v>1</v>
      </c>
      <c r="N1507" s="1" t="n">
        <f aca="false">MAX(I1507-H1507,0)</f>
        <v>0</v>
      </c>
    </row>
    <row r="1508" customFormat="false" ht="15" hidden="false" customHeight="false" outlineLevel="0" collapsed="false">
      <c r="A1508" s="1" t="s">
        <v>1615</v>
      </c>
      <c r="B1508" s="1" t="s">
        <v>1608</v>
      </c>
      <c r="C1508" s="1" t="s">
        <v>105</v>
      </c>
      <c r="D1508" s="1" t="s">
        <v>88</v>
      </c>
      <c r="E1508" s="1" t="s">
        <v>97</v>
      </c>
      <c r="F1508" s="1" t="s">
        <v>90</v>
      </c>
      <c r="G1508" s="1" t="n">
        <v>4.7</v>
      </c>
      <c r="H1508" s="1" t="n">
        <v>3</v>
      </c>
      <c r="I1508" s="1" t="n">
        <v>3</v>
      </c>
      <c r="K1508" s="17" t="n">
        <v>801.5</v>
      </c>
      <c r="L1508" s="1" t="n">
        <v>4</v>
      </c>
      <c r="M1508" s="18" t="n">
        <f aca="false">IF(I1508&lt;=H1508,1,0)</f>
        <v>1</v>
      </c>
      <c r="N1508" s="1" t="n">
        <f aca="false">MAX(I1508-H1508,0)</f>
        <v>0</v>
      </c>
    </row>
    <row r="1509" customFormat="false" ht="15" hidden="false" customHeight="false" outlineLevel="0" collapsed="false">
      <c r="A1509" s="1" t="s">
        <v>1616</v>
      </c>
      <c r="B1509" s="1" t="s">
        <v>1608</v>
      </c>
      <c r="C1509" s="1" t="s">
        <v>105</v>
      </c>
      <c r="D1509" s="1" t="s">
        <v>88</v>
      </c>
      <c r="E1509" s="1" t="s">
        <v>97</v>
      </c>
      <c r="F1509" s="1" t="s">
        <v>116</v>
      </c>
      <c r="G1509" s="1" t="n">
        <v>0</v>
      </c>
      <c r="H1509" s="1" t="n">
        <v>3</v>
      </c>
      <c r="I1509" s="1" t="n">
        <v>3</v>
      </c>
      <c r="K1509" s="17" t="n">
        <v>412.53</v>
      </c>
      <c r="L1509" s="1" t="n">
        <v>5</v>
      </c>
      <c r="M1509" s="18" t="n">
        <f aca="false">IF(I1509&lt;=H1509,1,0)</f>
        <v>1</v>
      </c>
      <c r="N1509" s="1" t="n">
        <f aca="false">MAX(I1509-H1509,0)</f>
        <v>0</v>
      </c>
    </row>
    <row r="1510" customFormat="false" ht="15" hidden="false" customHeight="false" outlineLevel="0" collapsed="false">
      <c r="A1510" s="1" t="s">
        <v>1617</v>
      </c>
      <c r="B1510" s="1" t="s">
        <v>1608</v>
      </c>
      <c r="C1510" s="1" t="s">
        <v>92</v>
      </c>
      <c r="D1510" s="1" t="s">
        <v>110</v>
      </c>
      <c r="E1510" s="1" t="s">
        <v>89</v>
      </c>
      <c r="F1510" s="1" t="s">
        <v>90</v>
      </c>
      <c r="G1510" s="1" t="n">
        <v>25.8</v>
      </c>
      <c r="H1510" s="1" t="n">
        <v>2</v>
      </c>
      <c r="I1510" s="1" t="n">
        <v>2</v>
      </c>
      <c r="K1510" s="17" t="n">
        <v>800.9</v>
      </c>
      <c r="L1510" s="1" t="n">
        <v>5</v>
      </c>
      <c r="M1510" s="18" t="n">
        <f aca="false">IF(I1510&lt;=H1510,1,0)</f>
        <v>1</v>
      </c>
      <c r="N1510" s="1" t="n">
        <f aca="false">MAX(I1510-H1510,0)</f>
        <v>0</v>
      </c>
    </row>
    <row r="1511" customFormat="false" ht="15" hidden="false" customHeight="false" outlineLevel="0" collapsed="false">
      <c r="A1511" s="1" t="s">
        <v>1618</v>
      </c>
      <c r="B1511" s="1" t="s">
        <v>1608</v>
      </c>
      <c r="C1511" s="1" t="s">
        <v>105</v>
      </c>
      <c r="D1511" s="1" t="s">
        <v>110</v>
      </c>
      <c r="E1511" s="1" t="s">
        <v>103</v>
      </c>
      <c r="F1511" s="1" t="s">
        <v>90</v>
      </c>
      <c r="G1511" s="1" t="n">
        <v>4.8</v>
      </c>
      <c r="H1511" s="1" t="n">
        <v>2</v>
      </c>
      <c r="I1511" s="1" t="n">
        <v>2</v>
      </c>
      <c r="K1511" s="17" t="n">
        <v>643.29</v>
      </c>
      <c r="L1511" s="1" t="n">
        <v>4</v>
      </c>
      <c r="M1511" s="18" t="n">
        <f aca="false">IF(I1511&lt;=H1511,1,0)</f>
        <v>1</v>
      </c>
      <c r="N1511" s="1" t="n">
        <f aca="false">MAX(I1511-H1511,0)</f>
        <v>0</v>
      </c>
    </row>
    <row r="1512" customFormat="false" ht="15" hidden="false" customHeight="false" outlineLevel="0" collapsed="false">
      <c r="A1512" s="1" t="s">
        <v>1619</v>
      </c>
      <c r="B1512" s="1" t="s">
        <v>1608</v>
      </c>
      <c r="C1512" s="1" t="s">
        <v>105</v>
      </c>
      <c r="D1512" s="1" t="s">
        <v>96</v>
      </c>
      <c r="E1512" s="1" t="s">
        <v>101</v>
      </c>
      <c r="F1512" s="1" t="s">
        <v>90</v>
      </c>
      <c r="G1512" s="1" t="n">
        <v>10.1</v>
      </c>
      <c r="H1512" s="1" t="n">
        <v>5</v>
      </c>
      <c r="I1512" s="1" t="n">
        <v>5</v>
      </c>
      <c r="K1512" s="17" t="n">
        <v>402.1</v>
      </c>
      <c r="L1512" s="1" t="n">
        <v>4</v>
      </c>
      <c r="M1512" s="18" t="n">
        <f aca="false">IF(I1512&lt;=H1512,1,0)</f>
        <v>1</v>
      </c>
      <c r="N1512" s="1" t="n">
        <f aca="false">MAX(I1512-H1512,0)</f>
        <v>0</v>
      </c>
    </row>
    <row r="1513" customFormat="false" ht="15" hidden="false" customHeight="false" outlineLevel="0" collapsed="false">
      <c r="A1513" s="1" t="s">
        <v>1620</v>
      </c>
      <c r="B1513" s="1" t="s">
        <v>1608</v>
      </c>
      <c r="C1513" s="1" t="s">
        <v>95</v>
      </c>
      <c r="D1513" s="1" t="s">
        <v>93</v>
      </c>
      <c r="E1513" s="1" t="s">
        <v>89</v>
      </c>
      <c r="F1513" s="1" t="s">
        <v>116</v>
      </c>
      <c r="G1513" s="1" t="n">
        <v>0</v>
      </c>
      <c r="H1513" s="1" t="n">
        <v>2</v>
      </c>
      <c r="I1513" s="1" t="n">
        <v>2</v>
      </c>
      <c r="K1513" s="17" t="n">
        <v>410.12</v>
      </c>
      <c r="L1513" s="1" t="n">
        <v>5</v>
      </c>
      <c r="M1513" s="18" t="n">
        <f aca="false">IF(I1513&lt;=H1513,1,0)</f>
        <v>1</v>
      </c>
      <c r="N1513" s="1" t="n">
        <f aca="false">MAX(I1513-H1513,0)</f>
        <v>0</v>
      </c>
    </row>
    <row r="1514" customFormat="false" ht="15" hidden="false" customHeight="false" outlineLevel="0" collapsed="false">
      <c r="A1514" s="1" t="s">
        <v>1621</v>
      </c>
      <c r="B1514" s="1" t="s">
        <v>1608</v>
      </c>
      <c r="C1514" s="1" t="s">
        <v>92</v>
      </c>
      <c r="D1514" s="1" t="s">
        <v>88</v>
      </c>
      <c r="E1514" s="1" t="s">
        <v>103</v>
      </c>
      <c r="F1514" s="1" t="s">
        <v>90</v>
      </c>
      <c r="G1514" s="1" t="n">
        <v>4.8</v>
      </c>
      <c r="H1514" s="1" t="n">
        <v>3</v>
      </c>
      <c r="I1514" s="1" t="n">
        <v>2</v>
      </c>
      <c r="K1514" s="17" t="n">
        <v>682.32</v>
      </c>
      <c r="L1514" s="1" t="n">
        <v>4</v>
      </c>
      <c r="M1514" s="18" t="n">
        <f aca="false">IF(I1514&lt;=H1514,1,0)</f>
        <v>1</v>
      </c>
      <c r="N1514" s="1" t="n">
        <f aca="false">MAX(I1514-H1514,0)</f>
        <v>0</v>
      </c>
    </row>
    <row r="1515" customFormat="false" ht="15" hidden="false" customHeight="false" outlineLevel="0" collapsed="false">
      <c r="A1515" s="1" t="s">
        <v>1622</v>
      </c>
      <c r="B1515" s="1" t="s">
        <v>1608</v>
      </c>
      <c r="C1515" s="1" t="s">
        <v>100</v>
      </c>
      <c r="D1515" s="1" t="s">
        <v>93</v>
      </c>
      <c r="E1515" s="1" t="s">
        <v>89</v>
      </c>
      <c r="F1515" s="1" t="s">
        <v>90</v>
      </c>
      <c r="G1515" s="1" t="n">
        <v>7.2</v>
      </c>
      <c r="H1515" s="1" t="n">
        <v>2</v>
      </c>
      <c r="I1515" s="1" t="n">
        <v>2</v>
      </c>
      <c r="K1515" s="17" t="n">
        <v>239.51</v>
      </c>
      <c r="L1515" s="1" t="n">
        <v>4</v>
      </c>
      <c r="M1515" s="18" t="n">
        <f aca="false">IF(I1515&lt;=H1515,1,0)</f>
        <v>1</v>
      </c>
      <c r="N1515" s="1" t="n">
        <f aca="false">MAX(I1515-H1515,0)</f>
        <v>0</v>
      </c>
    </row>
    <row r="1516" customFormat="false" ht="15" hidden="false" customHeight="false" outlineLevel="0" collapsed="false">
      <c r="A1516" s="1" t="s">
        <v>1623</v>
      </c>
      <c r="B1516" s="1" t="s">
        <v>1608</v>
      </c>
      <c r="C1516" s="1" t="s">
        <v>92</v>
      </c>
      <c r="D1516" s="1" t="s">
        <v>88</v>
      </c>
      <c r="E1516" s="1" t="s">
        <v>89</v>
      </c>
      <c r="F1516" s="1" t="s">
        <v>90</v>
      </c>
      <c r="G1516" s="1" t="n">
        <v>7.3</v>
      </c>
      <c r="H1516" s="1" t="n">
        <v>3</v>
      </c>
      <c r="I1516" s="1" t="n">
        <v>3</v>
      </c>
      <c r="K1516" s="17" t="n">
        <v>508.13</v>
      </c>
      <c r="L1516" s="1" t="n">
        <v>4</v>
      </c>
      <c r="M1516" s="18" t="n">
        <f aca="false">IF(I1516&lt;=H1516,1,0)</f>
        <v>1</v>
      </c>
      <c r="N1516" s="1" t="n">
        <f aca="false">MAX(I1516-H1516,0)</f>
        <v>0</v>
      </c>
    </row>
    <row r="1517" customFormat="false" ht="15" hidden="false" customHeight="false" outlineLevel="0" collapsed="false">
      <c r="A1517" s="1" t="s">
        <v>1624</v>
      </c>
      <c r="B1517" s="1" t="s">
        <v>1608</v>
      </c>
      <c r="C1517" s="1" t="s">
        <v>92</v>
      </c>
      <c r="D1517" s="1" t="s">
        <v>88</v>
      </c>
      <c r="E1517" s="1" t="s">
        <v>89</v>
      </c>
      <c r="F1517" s="1" t="s">
        <v>90</v>
      </c>
      <c r="G1517" s="1" t="n">
        <v>8.7</v>
      </c>
      <c r="H1517" s="1" t="n">
        <v>3</v>
      </c>
      <c r="I1517" s="1" t="n">
        <v>3</v>
      </c>
      <c r="K1517" s="17" t="n">
        <v>219.48</v>
      </c>
      <c r="L1517" s="1" t="n">
        <v>5</v>
      </c>
      <c r="M1517" s="18" t="n">
        <f aca="false">IF(I1517&lt;=H1517,1,0)</f>
        <v>1</v>
      </c>
      <c r="N1517" s="1" t="n">
        <f aca="false">MAX(I1517-H1517,0)</f>
        <v>0</v>
      </c>
    </row>
    <row r="1518" customFormat="false" ht="15" hidden="false" customHeight="false" outlineLevel="0" collapsed="false">
      <c r="A1518" s="1" t="s">
        <v>1625</v>
      </c>
      <c r="B1518" s="1" t="s">
        <v>1608</v>
      </c>
      <c r="C1518" s="1" t="s">
        <v>105</v>
      </c>
      <c r="D1518" s="1" t="s">
        <v>93</v>
      </c>
      <c r="E1518" s="1" t="s">
        <v>97</v>
      </c>
      <c r="F1518" s="1" t="s">
        <v>90</v>
      </c>
      <c r="G1518" s="1" t="n">
        <v>13.5</v>
      </c>
      <c r="H1518" s="1" t="n">
        <v>2</v>
      </c>
      <c r="I1518" s="1" t="n">
        <v>2</v>
      </c>
      <c r="K1518" s="17" t="n">
        <v>576.73</v>
      </c>
      <c r="L1518" s="1" t="n">
        <v>4</v>
      </c>
      <c r="M1518" s="18" t="n">
        <f aca="false">IF(I1518&lt;=H1518,1,0)</f>
        <v>1</v>
      </c>
      <c r="N1518" s="1" t="n">
        <f aca="false">MAX(I1518-H1518,0)</f>
        <v>0</v>
      </c>
    </row>
    <row r="1519" customFormat="false" ht="15" hidden="false" customHeight="false" outlineLevel="0" collapsed="false">
      <c r="A1519" s="1" t="s">
        <v>1626</v>
      </c>
      <c r="B1519" s="1" t="s">
        <v>1608</v>
      </c>
      <c r="C1519" s="1" t="s">
        <v>145</v>
      </c>
      <c r="D1519" s="1" t="s">
        <v>110</v>
      </c>
      <c r="E1519" s="1" t="s">
        <v>89</v>
      </c>
      <c r="F1519" s="1" t="s">
        <v>116</v>
      </c>
      <c r="G1519" s="1" t="n">
        <v>0</v>
      </c>
      <c r="H1519" s="1" t="n">
        <v>2</v>
      </c>
      <c r="I1519" s="1" t="n">
        <v>2</v>
      </c>
      <c r="K1519" s="17" t="n">
        <v>722.7</v>
      </c>
      <c r="L1519" s="1" t="n">
        <v>4</v>
      </c>
      <c r="M1519" s="18" t="n">
        <f aca="false">IF(I1519&lt;=H1519,1,0)</f>
        <v>1</v>
      </c>
      <c r="N1519" s="1" t="n">
        <f aca="false">MAX(I1519-H1519,0)</f>
        <v>0</v>
      </c>
    </row>
    <row r="1520" customFormat="false" ht="15" hidden="false" customHeight="false" outlineLevel="0" collapsed="false">
      <c r="A1520" s="1" t="s">
        <v>1627</v>
      </c>
      <c r="B1520" s="1" t="s">
        <v>1608</v>
      </c>
      <c r="C1520" s="1" t="s">
        <v>92</v>
      </c>
      <c r="D1520" s="1" t="s">
        <v>88</v>
      </c>
      <c r="E1520" s="1" t="s">
        <v>89</v>
      </c>
      <c r="F1520" s="1" t="s">
        <v>90</v>
      </c>
      <c r="G1520" s="1" t="n">
        <v>20.1</v>
      </c>
      <c r="H1520" s="1" t="n">
        <v>3</v>
      </c>
      <c r="I1520" s="1" t="n">
        <v>3</v>
      </c>
      <c r="K1520" s="17" t="n">
        <v>713.69</v>
      </c>
      <c r="L1520" s="1" t="n">
        <v>5</v>
      </c>
      <c r="M1520" s="18" t="n">
        <f aca="false">IF(I1520&lt;=H1520,1,0)</f>
        <v>1</v>
      </c>
      <c r="N1520" s="1" t="n">
        <f aca="false">MAX(I1520-H1520,0)</f>
        <v>0</v>
      </c>
    </row>
    <row r="1521" customFormat="false" ht="15" hidden="false" customHeight="false" outlineLevel="0" collapsed="false">
      <c r="A1521" s="1" t="s">
        <v>1628</v>
      </c>
      <c r="B1521" s="1" t="s">
        <v>1608</v>
      </c>
      <c r="C1521" s="1" t="s">
        <v>92</v>
      </c>
      <c r="D1521" s="1" t="s">
        <v>96</v>
      </c>
      <c r="E1521" s="1" t="s">
        <v>101</v>
      </c>
      <c r="F1521" s="1" t="s">
        <v>90</v>
      </c>
      <c r="G1521" s="1" t="n">
        <v>1</v>
      </c>
      <c r="H1521" s="1" t="n">
        <v>5</v>
      </c>
      <c r="I1521" s="1" t="n">
        <v>5</v>
      </c>
      <c r="K1521" s="17" t="n">
        <v>302.46</v>
      </c>
      <c r="L1521" s="1" t="n">
        <v>5</v>
      </c>
      <c r="M1521" s="18" t="n">
        <f aca="false">IF(I1521&lt;=H1521,1,0)</f>
        <v>1</v>
      </c>
      <c r="N1521" s="1" t="n">
        <f aca="false">MAX(I1521-H1521,0)</f>
        <v>0</v>
      </c>
    </row>
    <row r="1522" customFormat="false" ht="15" hidden="false" customHeight="false" outlineLevel="0" collapsed="false">
      <c r="A1522" s="1" t="s">
        <v>1629</v>
      </c>
      <c r="B1522" s="1" t="s">
        <v>1608</v>
      </c>
      <c r="C1522" s="1" t="s">
        <v>92</v>
      </c>
      <c r="D1522" s="1" t="s">
        <v>110</v>
      </c>
      <c r="E1522" s="1" t="s">
        <v>89</v>
      </c>
      <c r="F1522" s="1" t="s">
        <v>116</v>
      </c>
      <c r="G1522" s="1" t="n">
        <v>0</v>
      </c>
      <c r="H1522" s="1" t="n">
        <v>1</v>
      </c>
      <c r="I1522" s="1" t="n">
        <v>1</v>
      </c>
      <c r="K1522" s="17" t="n">
        <v>869.84</v>
      </c>
      <c r="L1522" s="1" t="n">
        <v>5</v>
      </c>
      <c r="M1522" s="18" t="n">
        <f aca="false">IF(I1522&lt;=H1522,1,0)</f>
        <v>1</v>
      </c>
      <c r="N1522" s="1" t="n">
        <f aca="false">MAX(I1522-H1522,0)</f>
        <v>0</v>
      </c>
    </row>
    <row r="1523" customFormat="false" ht="15" hidden="false" customHeight="false" outlineLevel="0" collapsed="false">
      <c r="A1523" s="1" t="s">
        <v>1630</v>
      </c>
      <c r="B1523" s="1" t="s">
        <v>1608</v>
      </c>
      <c r="C1523" s="1" t="s">
        <v>92</v>
      </c>
      <c r="D1523" s="1" t="s">
        <v>96</v>
      </c>
      <c r="E1523" s="1" t="s">
        <v>89</v>
      </c>
      <c r="F1523" s="1" t="s">
        <v>90</v>
      </c>
      <c r="G1523" s="1" t="n">
        <v>8.7</v>
      </c>
      <c r="H1523" s="1" t="n">
        <v>5</v>
      </c>
      <c r="I1523" s="1" t="n">
        <v>5</v>
      </c>
      <c r="K1523" s="17" t="n">
        <v>532.41</v>
      </c>
      <c r="L1523" s="1" t="n">
        <v>5</v>
      </c>
      <c r="M1523" s="18" t="n">
        <f aca="false">IF(I1523&lt;=H1523,1,0)</f>
        <v>1</v>
      </c>
      <c r="N1523" s="1" t="n">
        <f aca="false">MAX(I1523-H1523,0)</f>
        <v>0</v>
      </c>
    </row>
    <row r="1524" customFormat="false" ht="15" hidden="false" customHeight="false" outlineLevel="0" collapsed="false">
      <c r="A1524" s="1" t="s">
        <v>1631</v>
      </c>
      <c r="B1524" s="1" t="s">
        <v>1608</v>
      </c>
      <c r="C1524" s="1" t="s">
        <v>105</v>
      </c>
      <c r="D1524" s="1" t="s">
        <v>88</v>
      </c>
      <c r="E1524" s="1" t="s">
        <v>89</v>
      </c>
      <c r="F1524" s="1" t="s">
        <v>116</v>
      </c>
      <c r="G1524" s="1" t="n">
        <v>0</v>
      </c>
      <c r="H1524" s="1" t="n">
        <v>2</v>
      </c>
      <c r="I1524" s="1" t="n">
        <v>2</v>
      </c>
      <c r="K1524" s="17" t="n">
        <v>158.98</v>
      </c>
      <c r="L1524" s="1" t="n">
        <v>4</v>
      </c>
      <c r="M1524" s="18" t="n">
        <f aca="false">IF(I1524&lt;=H1524,1,0)</f>
        <v>1</v>
      </c>
      <c r="N1524" s="1" t="n">
        <f aca="false">MAX(I1524-H1524,0)</f>
        <v>0</v>
      </c>
    </row>
    <row r="1525" customFormat="false" ht="15" hidden="false" customHeight="false" outlineLevel="0" collapsed="false">
      <c r="A1525" s="1" t="s">
        <v>1632</v>
      </c>
      <c r="B1525" s="1" t="s">
        <v>1608</v>
      </c>
      <c r="C1525" s="1" t="s">
        <v>105</v>
      </c>
      <c r="D1525" s="1" t="s">
        <v>110</v>
      </c>
      <c r="E1525" s="1" t="s">
        <v>89</v>
      </c>
      <c r="F1525" s="1" t="s">
        <v>90</v>
      </c>
      <c r="G1525" s="1" t="n">
        <v>7</v>
      </c>
      <c r="H1525" s="1" t="n">
        <v>2</v>
      </c>
      <c r="I1525" s="1" t="n">
        <v>2</v>
      </c>
      <c r="K1525" s="17" t="n">
        <v>855.06</v>
      </c>
      <c r="L1525" s="1" t="n">
        <v>5</v>
      </c>
      <c r="M1525" s="18" t="n">
        <f aca="false">IF(I1525&lt;=H1525,1,0)</f>
        <v>1</v>
      </c>
      <c r="N1525" s="1" t="n">
        <f aca="false">MAX(I1525-H1525,0)</f>
        <v>0</v>
      </c>
    </row>
    <row r="1526" customFormat="false" ht="15" hidden="false" customHeight="false" outlineLevel="0" collapsed="false">
      <c r="A1526" s="1" t="s">
        <v>1633</v>
      </c>
      <c r="B1526" s="1" t="s">
        <v>1608</v>
      </c>
      <c r="C1526" s="1" t="s">
        <v>87</v>
      </c>
      <c r="D1526" s="1" t="s">
        <v>93</v>
      </c>
      <c r="E1526" s="1" t="s">
        <v>101</v>
      </c>
      <c r="F1526" s="1" t="s">
        <v>90</v>
      </c>
      <c r="G1526" s="1" t="n">
        <v>6.4</v>
      </c>
      <c r="H1526" s="1" t="n">
        <v>2</v>
      </c>
      <c r="I1526" s="1" t="n">
        <v>2</v>
      </c>
      <c r="K1526" s="17" t="n">
        <v>428.76</v>
      </c>
      <c r="L1526" s="1" t="n">
        <v>5</v>
      </c>
      <c r="M1526" s="18" t="n">
        <f aca="false">IF(I1526&lt;=H1526,1,0)</f>
        <v>1</v>
      </c>
      <c r="N1526" s="1" t="n">
        <f aca="false">MAX(I1526-H1526,0)</f>
        <v>0</v>
      </c>
    </row>
    <row r="1527" customFormat="false" ht="15" hidden="false" customHeight="false" outlineLevel="0" collapsed="false">
      <c r="A1527" s="1" t="s">
        <v>1634</v>
      </c>
      <c r="B1527" s="1" t="s">
        <v>1608</v>
      </c>
      <c r="C1527" s="1" t="s">
        <v>92</v>
      </c>
      <c r="D1527" s="1" t="s">
        <v>88</v>
      </c>
      <c r="E1527" s="1" t="s">
        <v>89</v>
      </c>
      <c r="F1527" s="1" t="s">
        <v>90</v>
      </c>
      <c r="G1527" s="1" t="n">
        <v>13.7</v>
      </c>
      <c r="H1527" s="1" t="n">
        <v>3</v>
      </c>
      <c r="I1527" s="1" t="n">
        <v>3</v>
      </c>
      <c r="K1527" s="17" t="n">
        <v>361.75</v>
      </c>
      <c r="L1527" s="1" t="n">
        <v>5</v>
      </c>
      <c r="M1527" s="18" t="n">
        <f aca="false">IF(I1527&lt;=H1527,1,0)</f>
        <v>1</v>
      </c>
      <c r="N1527" s="1" t="n">
        <f aca="false">MAX(I1527-H1527,0)</f>
        <v>0</v>
      </c>
    </row>
    <row r="1528" customFormat="false" ht="15" hidden="false" customHeight="false" outlineLevel="0" collapsed="false">
      <c r="A1528" s="1" t="s">
        <v>1635</v>
      </c>
      <c r="B1528" s="1" t="s">
        <v>1608</v>
      </c>
      <c r="C1528" s="1" t="s">
        <v>92</v>
      </c>
      <c r="D1528" s="1" t="s">
        <v>88</v>
      </c>
      <c r="E1528" s="1" t="s">
        <v>89</v>
      </c>
      <c r="F1528" s="1" t="s">
        <v>116</v>
      </c>
      <c r="G1528" s="1" t="n">
        <v>0</v>
      </c>
      <c r="H1528" s="1" t="n">
        <v>3</v>
      </c>
      <c r="I1528" s="1" t="n">
        <v>3</v>
      </c>
      <c r="K1528" s="17" t="n">
        <v>488.35</v>
      </c>
      <c r="L1528" s="1" t="n">
        <v>4</v>
      </c>
      <c r="M1528" s="18" t="n">
        <f aca="false">IF(I1528&lt;=H1528,1,0)</f>
        <v>1</v>
      </c>
      <c r="N1528" s="1" t="n">
        <f aca="false">MAX(I1528-H1528,0)</f>
        <v>0</v>
      </c>
    </row>
    <row r="1529" customFormat="false" ht="15" hidden="false" customHeight="false" outlineLevel="0" collapsed="false">
      <c r="A1529" s="1" t="s">
        <v>1636</v>
      </c>
      <c r="B1529" s="1" t="s">
        <v>1608</v>
      </c>
      <c r="C1529" s="1" t="s">
        <v>92</v>
      </c>
      <c r="D1529" s="1" t="s">
        <v>88</v>
      </c>
      <c r="E1529" s="1" t="s">
        <v>89</v>
      </c>
      <c r="F1529" s="1" t="s">
        <v>90</v>
      </c>
      <c r="G1529" s="1" t="n">
        <v>23.7</v>
      </c>
      <c r="H1529" s="1" t="n">
        <v>3</v>
      </c>
      <c r="I1529" s="1" t="n">
        <v>3</v>
      </c>
      <c r="K1529" s="17" t="n">
        <v>956.57</v>
      </c>
      <c r="L1529" s="1" t="n">
        <v>3</v>
      </c>
      <c r="M1529" s="18" t="n">
        <f aca="false">IF(I1529&lt;=H1529,1,0)</f>
        <v>1</v>
      </c>
      <c r="N1529" s="1" t="n">
        <f aca="false">MAX(I1529-H1529,0)</f>
        <v>0</v>
      </c>
    </row>
    <row r="1530" customFormat="false" ht="15" hidden="false" customHeight="false" outlineLevel="0" collapsed="false">
      <c r="A1530" s="1" t="s">
        <v>1637</v>
      </c>
      <c r="B1530" s="1" t="s">
        <v>1608</v>
      </c>
      <c r="C1530" s="1" t="s">
        <v>92</v>
      </c>
      <c r="D1530" s="1" t="s">
        <v>88</v>
      </c>
      <c r="E1530" s="1" t="s">
        <v>97</v>
      </c>
      <c r="F1530" s="1" t="s">
        <v>90</v>
      </c>
      <c r="G1530" s="1" t="n">
        <v>9</v>
      </c>
      <c r="H1530" s="1" t="n">
        <v>3</v>
      </c>
      <c r="I1530" s="1" t="n">
        <v>3</v>
      </c>
      <c r="K1530" s="17" t="n">
        <v>255.21</v>
      </c>
      <c r="L1530" s="1" t="n">
        <v>4</v>
      </c>
      <c r="M1530" s="18" t="n">
        <f aca="false">IF(I1530&lt;=H1530,1,0)</f>
        <v>1</v>
      </c>
      <c r="N1530" s="1" t="n">
        <f aca="false">MAX(I1530-H1530,0)</f>
        <v>0</v>
      </c>
    </row>
    <row r="1531" customFormat="false" ht="15" hidden="false" customHeight="false" outlineLevel="0" collapsed="false">
      <c r="A1531" s="1" t="s">
        <v>1638</v>
      </c>
      <c r="B1531" s="1" t="s">
        <v>1608</v>
      </c>
      <c r="C1531" s="1" t="s">
        <v>92</v>
      </c>
      <c r="D1531" s="1" t="s">
        <v>88</v>
      </c>
      <c r="E1531" s="1" t="s">
        <v>89</v>
      </c>
      <c r="F1531" s="1" t="s">
        <v>90</v>
      </c>
      <c r="G1531" s="1" t="n">
        <v>5.9</v>
      </c>
      <c r="H1531" s="1" t="n">
        <v>3</v>
      </c>
      <c r="I1531" s="1" t="n">
        <v>3</v>
      </c>
      <c r="K1531" s="17" t="n">
        <v>396.96</v>
      </c>
      <c r="L1531" s="1" t="n">
        <v>4</v>
      </c>
      <c r="M1531" s="18" t="n">
        <f aca="false">IF(I1531&lt;=H1531,1,0)</f>
        <v>1</v>
      </c>
      <c r="N1531" s="1" t="n">
        <f aca="false">MAX(I1531-H1531,0)</f>
        <v>0</v>
      </c>
    </row>
    <row r="1532" customFormat="false" ht="15" hidden="false" customHeight="false" outlineLevel="0" collapsed="false">
      <c r="A1532" s="1" t="s">
        <v>1639</v>
      </c>
      <c r="B1532" s="1" t="s">
        <v>1608</v>
      </c>
      <c r="C1532" s="1" t="s">
        <v>92</v>
      </c>
      <c r="D1532" s="1" t="s">
        <v>88</v>
      </c>
      <c r="E1532" s="1" t="s">
        <v>89</v>
      </c>
      <c r="F1532" s="1" t="s">
        <v>116</v>
      </c>
      <c r="G1532" s="1" t="n">
        <v>0</v>
      </c>
      <c r="H1532" s="1" t="n">
        <v>2</v>
      </c>
      <c r="I1532" s="1" t="n">
        <v>2</v>
      </c>
      <c r="K1532" s="17" t="n">
        <v>149.19</v>
      </c>
      <c r="L1532" s="1" t="n">
        <v>5</v>
      </c>
      <c r="M1532" s="18" t="n">
        <f aca="false">IF(I1532&lt;=H1532,1,0)</f>
        <v>1</v>
      </c>
      <c r="N1532" s="1" t="n">
        <f aca="false">MAX(I1532-H1532,0)</f>
        <v>0</v>
      </c>
    </row>
    <row r="1533" customFormat="false" ht="15" hidden="false" customHeight="false" outlineLevel="0" collapsed="false">
      <c r="A1533" s="1" t="s">
        <v>1640</v>
      </c>
      <c r="B1533" s="1" t="s">
        <v>1608</v>
      </c>
      <c r="C1533" s="1" t="s">
        <v>95</v>
      </c>
      <c r="D1533" s="1" t="s">
        <v>88</v>
      </c>
      <c r="E1533" s="1" t="s">
        <v>89</v>
      </c>
      <c r="F1533" s="1" t="s">
        <v>90</v>
      </c>
      <c r="G1533" s="1" t="n">
        <v>12.2</v>
      </c>
      <c r="H1533" s="1" t="n">
        <v>3</v>
      </c>
      <c r="I1533" s="1" t="n">
        <v>3</v>
      </c>
      <c r="K1533" s="17" t="n">
        <v>1107.06</v>
      </c>
      <c r="L1533" s="1" t="n">
        <v>4</v>
      </c>
      <c r="M1533" s="18" t="n">
        <f aca="false">IF(I1533&lt;=H1533,1,0)</f>
        <v>1</v>
      </c>
      <c r="N1533" s="1" t="n">
        <f aca="false">MAX(I1533-H1533,0)</f>
        <v>0</v>
      </c>
    </row>
    <row r="1534" customFormat="false" ht="15" hidden="false" customHeight="false" outlineLevel="0" collapsed="false">
      <c r="A1534" s="1" t="s">
        <v>1641</v>
      </c>
      <c r="B1534" s="1" t="s">
        <v>1608</v>
      </c>
      <c r="C1534" s="1" t="s">
        <v>145</v>
      </c>
      <c r="D1534" s="1" t="s">
        <v>88</v>
      </c>
      <c r="E1534" s="1" t="s">
        <v>97</v>
      </c>
      <c r="F1534" s="1" t="s">
        <v>90</v>
      </c>
      <c r="G1534" s="1" t="n">
        <v>5.5</v>
      </c>
      <c r="H1534" s="1" t="n">
        <v>3</v>
      </c>
      <c r="I1534" s="1" t="n">
        <v>3</v>
      </c>
      <c r="K1534" s="17" t="n">
        <v>483.75</v>
      </c>
      <c r="L1534" s="1" t="n">
        <v>4</v>
      </c>
      <c r="M1534" s="18" t="n">
        <f aca="false">IF(I1534&lt;=H1534,1,0)</f>
        <v>1</v>
      </c>
      <c r="N1534" s="1" t="n">
        <f aca="false">MAX(I1534-H1534,0)</f>
        <v>0</v>
      </c>
    </row>
    <row r="1535" customFormat="false" ht="15" hidden="false" customHeight="false" outlineLevel="0" collapsed="false">
      <c r="A1535" s="1" t="s">
        <v>1642</v>
      </c>
      <c r="B1535" s="1" t="s">
        <v>1608</v>
      </c>
      <c r="C1535" s="1" t="s">
        <v>95</v>
      </c>
      <c r="D1535" s="1" t="s">
        <v>88</v>
      </c>
      <c r="E1535" s="1" t="s">
        <v>97</v>
      </c>
      <c r="F1535" s="1" t="s">
        <v>116</v>
      </c>
      <c r="G1535" s="1" t="n">
        <v>0</v>
      </c>
      <c r="H1535" s="1" t="n">
        <v>2</v>
      </c>
      <c r="I1535" s="1" t="n">
        <v>2</v>
      </c>
      <c r="K1535" s="17" t="n">
        <v>77.45</v>
      </c>
      <c r="L1535" s="1" t="n">
        <v>4</v>
      </c>
      <c r="M1535" s="18" t="n">
        <f aca="false">IF(I1535&lt;=H1535,1,0)</f>
        <v>1</v>
      </c>
      <c r="N1535" s="1" t="n">
        <f aca="false">MAX(I1535-H1535,0)</f>
        <v>0</v>
      </c>
    </row>
    <row r="1536" customFormat="false" ht="15" hidden="false" customHeight="false" outlineLevel="0" collapsed="false">
      <c r="A1536" s="1" t="s">
        <v>1643</v>
      </c>
      <c r="B1536" s="1" t="s">
        <v>1608</v>
      </c>
      <c r="C1536" s="1" t="s">
        <v>95</v>
      </c>
      <c r="D1536" s="1" t="s">
        <v>88</v>
      </c>
      <c r="E1536" s="1" t="s">
        <v>89</v>
      </c>
      <c r="F1536" s="1" t="s">
        <v>90</v>
      </c>
      <c r="G1536" s="1" t="n">
        <v>6.6</v>
      </c>
      <c r="H1536" s="1" t="n">
        <v>3</v>
      </c>
      <c r="I1536" s="1" t="n">
        <v>3</v>
      </c>
      <c r="K1536" s="17" t="n">
        <v>250.84</v>
      </c>
      <c r="L1536" s="1" t="n">
        <v>4</v>
      </c>
      <c r="M1536" s="18" t="n">
        <f aca="false">IF(I1536&lt;=H1536,1,0)</f>
        <v>1</v>
      </c>
      <c r="N1536" s="1" t="n">
        <f aca="false">MAX(I1536-H1536,0)</f>
        <v>0</v>
      </c>
    </row>
    <row r="1537" customFormat="false" ht="15" hidden="false" customHeight="false" outlineLevel="0" collapsed="false">
      <c r="A1537" s="1" t="s">
        <v>1644</v>
      </c>
      <c r="B1537" s="1" t="s">
        <v>1608</v>
      </c>
      <c r="C1537" s="1" t="s">
        <v>92</v>
      </c>
      <c r="D1537" s="1" t="s">
        <v>93</v>
      </c>
      <c r="E1537" s="1" t="s">
        <v>89</v>
      </c>
      <c r="F1537" s="1" t="s">
        <v>116</v>
      </c>
      <c r="G1537" s="1" t="n">
        <v>0</v>
      </c>
      <c r="H1537" s="1" t="n">
        <v>1</v>
      </c>
      <c r="I1537" s="1" t="n">
        <v>1</v>
      </c>
      <c r="K1537" s="17" t="n">
        <v>203.89</v>
      </c>
      <c r="L1537" s="1" t="n">
        <v>4</v>
      </c>
      <c r="M1537" s="18" t="n">
        <f aca="false">IF(I1537&lt;=H1537,1,0)</f>
        <v>1</v>
      </c>
      <c r="N1537" s="1" t="n">
        <f aca="false">MAX(I1537-H1537,0)</f>
        <v>0</v>
      </c>
    </row>
    <row r="1538" customFormat="false" ht="15" hidden="false" customHeight="false" outlineLevel="0" collapsed="false">
      <c r="A1538" s="1" t="s">
        <v>1645</v>
      </c>
      <c r="B1538" s="1" t="s">
        <v>1608</v>
      </c>
      <c r="C1538" s="1" t="s">
        <v>105</v>
      </c>
      <c r="D1538" s="1" t="s">
        <v>110</v>
      </c>
      <c r="E1538" s="1" t="s">
        <v>97</v>
      </c>
      <c r="F1538" s="1" t="s">
        <v>116</v>
      </c>
      <c r="G1538" s="1" t="n">
        <v>0</v>
      </c>
      <c r="H1538" s="1" t="n">
        <v>2</v>
      </c>
      <c r="I1538" s="1" t="n">
        <v>2</v>
      </c>
      <c r="K1538" s="17" t="n">
        <v>937.74</v>
      </c>
      <c r="L1538" s="1" t="n">
        <v>4</v>
      </c>
      <c r="M1538" s="18" t="n">
        <f aca="false">IF(I1538&lt;=H1538,1,0)</f>
        <v>1</v>
      </c>
      <c r="N1538" s="1" t="n">
        <f aca="false">MAX(I1538-H1538,0)</f>
        <v>0</v>
      </c>
    </row>
    <row r="1539" customFormat="false" ht="15" hidden="false" customHeight="false" outlineLevel="0" collapsed="false">
      <c r="A1539" s="1" t="s">
        <v>1646</v>
      </c>
      <c r="B1539" s="1" t="s">
        <v>1608</v>
      </c>
      <c r="C1539" s="1" t="s">
        <v>92</v>
      </c>
      <c r="D1539" s="1" t="s">
        <v>88</v>
      </c>
      <c r="E1539" s="1" t="s">
        <v>101</v>
      </c>
      <c r="F1539" s="1" t="s">
        <v>90</v>
      </c>
      <c r="G1539" s="1" t="n">
        <v>4.1</v>
      </c>
      <c r="H1539" s="1" t="n">
        <v>3</v>
      </c>
      <c r="I1539" s="1" t="n">
        <v>2</v>
      </c>
      <c r="K1539" s="17" t="n">
        <v>448.42</v>
      </c>
      <c r="L1539" s="1" t="n">
        <v>3</v>
      </c>
      <c r="M1539" s="18" t="n">
        <f aca="false">IF(I1539&lt;=H1539,1,0)</f>
        <v>1</v>
      </c>
      <c r="N1539" s="1" t="n">
        <f aca="false">MAX(I1539-H1539,0)</f>
        <v>0</v>
      </c>
    </row>
    <row r="1540" customFormat="false" ht="15" hidden="false" customHeight="false" outlineLevel="0" collapsed="false">
      <c r="A1540" s="1" t="s">
        <v>1647</v>
      </c>
      <c r="B1540" s="1" t="s">
        <v>1608</v>
      </c>
      <c r="C1540" s="1" t="s">
        <v>100</v>
      </c>
      <c r="D1540" s="1" t="s">
        <v>110</v>
      </c>
      <c r="E1540" s="1" t="s">
        <v>97</v>
      </c>
      <c r="F1540" s="1" t="s">
        <v>90</v>
      </c>
      <c r="G1540" s="1" t="n">
        <v>11.6</v>
      </c>
      <c r="H1540" s="1" t="n">
        <v>2</v>
      </c>
      <c r="I1540" s="1" t="n">
        <v>2</v>
      </c>
      <c r="K1540" s="17" t="n">
        <v>776.4</v>
      </c>
      <c r="L1540" s="1" t="n">
        <v>4</v>
      </c>
      <c r="M1540" s="18" t="n">
        <f aca="false">IF(I1540&lt;=H1540,1,0)</f>
        <v>1</v>
      </c>
      <c r="N1540" s="1" t="n">
        <f aca="false">MAX(I1540-H1540,0)</f>
        <v>0</v>
      </c>
    </row>
    <row r="1541" customFormat="false" ht="15" hidden="false" customHeight="false" outlineLevel="0" collapsed="false">
      <c r="A1541" s="1" t="s">
        <v>1648</v>
      </c>
      <c r="B1541" s="1" t="s">
        <v>1608</v>
      </c>
      <c r="C1541" s="1" t="s">
        <v>92</v>
      </c>
      <c r="D1541" s="1" t="s">
        <v>93</v>
      </c>
      <c r="E1541" s="1" t="s">
        <v>89</v>
      </c>
      <c r="F1541" s="1" t="s">
        <v>90</v>
      </c>
      <c r="G1541" s="1" t="n">
        <v>9.1</v>
      </c>
      <c r="H1541" s="1" t="n">
        <v>2</v>
      </c>
      <c r="I1541" s="1" t="n">
        <v>2</v>
      </c>
      <c r="K1541" s="17" t="n">
        <v>319.18</v>
      </c>
      <c r="L1541" s="1" t="n">
        <v>4</v>
      </c>
      <c r="M1541" s="18" t="n">
        <f aca="false">IF(I1541&lt;=H1541,1,0)</f>
        <v>1</v>
      </c>
      <c r="N1541" s="1" t="n">
        <f aca="false">MAX(I1541-H1541,0)</f>
        <v>0</v>
      </c>
    </row>
    <row r="1542" customFormat="false" ht="15" hidden="false" customHeight="false" outlineLevel="0" collapsed="false">
      <c r="A1542" s="1" t="s">
        <v>1649</v>
      </c>
      <c r="B1542" s="1" t="s">
        <v>1608</v>
      </c>
      <c r="C1542" s="1" t="s">
        <v>145</v>
      </c>
      <c r="D1542" s="1" t="s">
        <v>110</v>
      </c>
      <c r="E1542" s="1" t="s">
        <v>97</v>
      </c>
      <c r="F1542" s="1" t="s">
        <v>90</v>
      </c>
      <c r="G1542" s="1" t="n">
        <v>4.1</v>
      </c>
      <c r="H1542" s="1" t="n">
        <v>2</v>
      </c>
      <c r="I1542" s="1" t="n">
        <v>2</v>
      </c>
      <c r="K1542" s="17" t="n">
        <v>1004.01</v>
      </c>
      <c r="L1542" s="1" t="n">
        <v>5</v>
      </c>
      <c r="M1542" s="18" t="n">
        <f aca="false">IF(I1542&lt;=H1542,1,0)</f>
        <v>1</v>
      </c>
      <c r="N1542" s="1" t="n">
        <f aca="false">MAX(I1542-H1542,0)</f>
        <v>0</v>
      </c>
    </row>
    <row r="1543" customFormat="false" ht="15" hidden="false" customHeight="false" outlineLevel="0" collapsed="false">
      <c r="A1543" s="1" t="s">
        <v>1650</v>
      </c>
      <c r="B1543" s="1" t="s">
        <v>1608</v>
      </c>
      <c r="C1543" s="1" t="s">
        <v>92</v>
      </c>
      <c r="D1543" s="1" t="s">
        <v>88</v>
      </c>
      <c r="E1543" s="1" t="s">
        <v>89</v>
      </c>
      <c r="F1543" s="1" t="s">
        <v>90</v>
      </c>
      <c r="G1543" s="1" t="n">
        <v>9.8</v>
      </c>
      <c r="H1543" s="1" t="n">
        <v>3</v>
      </c>
      <c r="I1543" s="1" t="n">
        <v>3</v>
      </c>
      <c r="K1543" s="17" t="n">
        <v>283.95</v>
      </c>
      <c r="L1543" s="1" t="n">
        <v>5</v>
      </c>
      <c r="M1543" s="18" t="n">
        <f aca="false">IF(I1543&lt;=H1543,1,0)</f>
        <v>1</v>
      </c>
      <c r="N1543" s="1" t="n">
        <f aca="false">MAX(I1543-H1543,0)</f>
        <v>0</v>
      </c>
    </row>
    <row r="1544" customFormat="false" ht="15" hidden="false" customHeight="false" outlineLevel="0" collapsed="false">
      <c r="A1544" s="1" t="s">
        <v>1651</v>
      </c>
      <c r="B1544" s="1" t="s">
        <v>1608</v>
      </c>
      <c r="C1544" s="1" t="s">
        <v>105</v>
      </c>
      <c r="D1544" s="1" t="s">
        <v>88</v>
      </c>
      <c r="E1544" s="1" t="s">
        <v>89</v>
      </c>
      <c r="F1544" s="1" t="s">
        <v>116</v>
      </c>
      <c r="G1544" s="1" t="n">
        <v>0</v>
      </c>
      <c r="H1544" s="1" t="n">
        <v>2</v>
      </c>
      <c r="I1544" s="1" t="n">
        <v>2</v>
      </c>
      <c r="K1544" s="17" t="n">
        <v>190.18</v>
      </c>
      <c r="L1544" s="1" t="n">
        <v>4</v>
      </c>
      <c r="M1544" s="18" t="n">
        <f aca="false">IF(I1544&lt;=H1544,1,0)</f>
        <v>1</v>
      </c>
      <c r="N1544" s="1" t="n">
        <f aca="false">MAX(I1544-H1544,0)</f>
        <v>0</v>
      </c>
    </row>
    <row r="1545" customFormat="false" ht="15" hidden="false" customHeight="false" outlineLevel="0" collapsed="false">
      <c r="A1545" s="1" t="s">
        <v>1652</v>
      </c>
      <c r="B1545" s="1" t="s">
        <v>1608</v>
      </c>
      <c r="C1545" s="1" t="s">
        <v>95</v>
      </c>
      <c r="D1545" s="1" t="s">
        <v>88</v>
      </c>
      <c r="E1545" s="1" t="s">
        <v>97</v>
      </c>
      <c r="F1545" s="1" t="s">
        <v>90</v>
      </c>
      <c r="G1545" s="1" t="n">
        <v>7.2</v>
      </c>
      <c r="H1545" s="1" t="n">
        <v>3</v>
      </c>
      <c r="I1545" s="1" t="n">
        <v>3</v>
      </c>
      <c r="K1545" s="17" t="n">
        <v>750.09</v>
      </c>
      <c r="L1545" s="1" t="n">
        <v>4</v>
      </c>
      <c r="M1545" s="18" t="n">
        <f aca="false">IF(I1545&lt;=H1545,1,0)</f>
        <v>1</v>
      </c>
      <c r="N1545" s="1" t="n">
        <f aca="false">MAX(I1545-H1545,0)</f>
        <v>0</v>
      </c>
    </row>
    <row r="1546" customFormat="false" ht="15" hidden="false" customHeight="false" outlineLevel="0" collapsed="false">
      <c r="A1546" s="1" t="s">
        <v>1653</v>
      </c>
      <c r="B1546" s="1" t="s">
        <v>1608</v>
      </c>
      <c r="C1546" s="1" t="s">
        <v>95</v>
      </c>
      <c r="D1546" s="1" t="s">
        <v>88</v>
      </c>
      <c r="E1546" s="1" t="s">
        <v>97</v>
      </c>
      <c r="F1546" s="1" t="s">
        <v>90</v>
      </c>
      <c r="G1546" s="1" t="n">
        <v>5.4</v>
      </c>
      <c r="H1546" s="1" t="n">
        <v>3</v>
      </c>
      <c r="I1546" s="1" t="n">
        <v>3</v>
      </c>
      <c r="K1546" s="17" t="n">
        <v>426.11</v>
      </c>
      <c r="L1546" s="1" t="n">
        <v>4</v>
      </c>
      <c r="M1546" s="18" t="n">
        <f aca="false">IF(I1546&lt;=H1546,1,0)</f>
        <v>1</v>
      </c>
      <c r="N1546" s="1" t="n">
        <f aca="false">MAX(I1546-H1546,0)</f>
        <v>0</v>
      </c>
    </row>
    <row r="1547" customFormat="false" ht="15" hidden="false" customHeight="false" outlineLevel="0" collapsed="false">
      <c r="A1547" s="1" t="s">
        <v>1654</v>
      </c>
      <c r="B1547" s="1" t="s">
        <v>1608</v>
      </c>
      <c r="C1547" s="1" t="s">
        <v>92</v>
      </c>
      <c r="D1547" s="1" t="s">
        <v>96</v>
      </c>
      <c r="E1547" s="1" t="s">
        <v>89</v>
      </c>
      <c r="F1547" s="1" t="s">
        <v>90</v>
      </c>
      <c r="G1547" s="1" t="n">
        <v>20.1</v>
      </c>
      <c r="H1547" s="1" t="n">
        <v>5</v>
      </c>
      <c r="I1547" s="1" t="n">
        <v>6</v>
      </c>
      <c r="J1547" s="1" t="s">
        <v>361</v>
      </c>
      <c r="K1547" s="17" t="n">
        <v>262.48</v>
      </c>
      <c r="L1547" s="1" t="n">
        <v>3</v>
      </c>
      <c r="M1547" s="18" t="n">
        <f aca="false">IF(I1547&lt;=H1547,1,0)</f>
        <v>0</v>
      </c>
      <c r="N1547" s="1" t="n">
        <f aca="false">MAX(I1547-H1547,0)</f>
        <v>1</v>
      </c>
    </row>
    <row r="1548" customFormat="false" ht="15" hidden="false" customHeight="false" outlineLevel="0" collapsed="false">
      <c r="A1548" s="1" t="s">
        <v>1655</v>
      </c>
      <c r="B1548" s="1" t="s">
        <v>1608</v>
      </c>
      <c r="C1548" s="1" t="s">
        <v>105</v>
      </c>
      <c r="D1548" s="1" t="s">
        <v>96</v>
      </c>
      <c r="E1548" s="1" t="s">
        <v>89</v>
      </c>
      <c r="F1548" s="1" t="s">
        <v>90</v>
      </c>
      <c r="G1548" s="1" t="n">
        <v>8</v>
      </c>
      <c r="H1548" s="1" t="n">
        <v>5</v>
      </c>
      <c r="I1548" s="1" t="n">
        <v>5</v>
      </c>
      <c r="K1548" s="17" t="n">
        <v>216.55</v>
      </c>
      <c r="L1548" s="1" t="n">
        <v>5</v>
      </c>
      <c r="M1548" s="18" t="n">
        <f aca="false">IF(I1548&lt;=H1548,1,0)</f>
        <v>1</v>
      </c>
      <c r="N1548" s="1" t="n">
        <f aca="false">MAX(I1548-H1548,0)</f>
        <v>0</v>
      </c>
    </row>
    <row r="1549" customFormat="false" ht="15" hidden="false" customHeight="false" outlineLevel="0" collapsed="false">
      <c r="A1549" s="1" t="s">
        <v>1656</v>
      </c>
      <c r="B1549" s="1" t="s">
        <v>1608</v>
      </c>
      <c r="C1549" s="1" t="s">
        <v>105</v>
      </c>
      <c r="D1549" s="1" t="s">
        <v>93</v>
      </c>
      <c r="E1549" s="1" t="s">
        <v>103</v>
      </c>
      <c r="F1549" s="1" t="s">
        <v>90</v>
      </c>
      <c r="G1549" s="1" t="n">
        <v>7.1</v>
      </c>
      <c r="H1549" s="1" t="n">
        <v>2</v>
      </c>
      <c r="I1549" s="1" t="n">
        <v>2</v>
      </c>
      <c r="K1549" s="17" t="n">
        <v>255.26</v>
      </c>
      <c r="L1549" s="1" t="n">
        <v>5</v>
      </c>
      <c r="M1549" s="18" t="n">
        <f aca="false">IF(I1549&lt;=H1549,1,0)</f>
        <v>1</v>
      </c>
      <c r="N1549" s="1" t="n">
        <f aca="false">MAX(I1549-H1549,0)</f>
        <v>0</v>
      </c>
    </row>
    <row r="1550" customFormat="false" ht="15" hidden="false" customHeight="false" outlineLevel="0" collapsed="false">
      <c r="A1550" s="1" t="s">
        <v>1657</v>
      </c>
      <c r="B1550" s="1" t="s">
        <v>1608</v>
      </c>
      <c r="C1550" s="1" t="s">
        <v>92</v>
      </c>
      <c r="D1550" s="1" t="s">
        <v>88</v>
      </c>
      <c r="E1550" s="1" t="s">
        <v>101</v>
      </c>
      <c r="F1550" s="1" t="s">
        <v>90</v>
      </c>
      <c r="G1550" s="1" t="n">
        <v>1</v>
      </c>
      <c r="H1550" s="1" t="n">
        <v>3</v>
      </c>
      <c r="I1550" s="1" t="n">
        <v>3</v>
      </c>
      <c r="K1550" s="17" t="n">
        <v>539.1</v>
      </c>
      <c r="L1550" s="1" t="n">
        <v>4</v>
      </c>
      <c r="M1550" s="18" t="n">
        <f aca="false">IF(I1550&lt;=H1550,1,0)</f>
        <v>1</v>
      </c>
      <c r="N1550" s="1" t="n">
        <f aca="false">MAX(I1550-H1550,0)</f>
        <v>0</v>
      </c>
    </row>
    <row r="1551" customFormat="false" ht="15" hidden="false" customHeight="false" outlineLevel="0" collapsed="false">
      <c r="A1551" s="1" t="s">
        <v>1658</v>
      </c>
      <c r="B1551" s="1" t="s">
        <v>1608</v>
      </c>
      <c r="C1551" s="1" t="s">
        <v>105</v>
      </c>
      <c r="D1551" s="1" t="s">
        <v>93</v>
      </c>
      <c r="E1551" s="1" t="s">
        <v>97</v>
      </c>
      <c r="F1551" s="1" t="s">
        <v>90</v>
      </c>
      <c r="G1551" s="1" t="n">
        <v>1.5</v>
      </c>
      <c r="H1551" s="1" t="n">
        <v>2</v>
      </c>
      <c r="I1551" s="1" t="n">
        <v>2</v>
      </c>
      <c r="K1551" s="17" t="n">
        <v>320.75</v>
      </c>
      <c r="L1551" s="1" t="n">
        <v>4</v>
      </c>
      <c r="M1551" s="18" t="n">
        <f aca="false">IF(I1551&lt;=H1551,1,0)</f>
        <v>1</v>
      </c>
      <c r="N1551" s="1" t="n">
        <f aca="false">MAX(I1551-H1551,0)</f>
        <v>0</v>
      </c>
    </row>
    <row r="1552" customFormat="false" ht="15" hidden="false" customHeight="false" outlineLevel="0" collapsed="false">
      <c r="A1552" s="1" t="s">
        <v>1659</v>
      </c>
      <c r="B1552" s="1" t="s">
        <v>1608</v>
      </c>
      <c r="C1552" s="1" t="s">
        <v>92</v>
      </c>
      <c r="D1552" s="1" t="s">
        <v>88</v>
      </c>
      <c r="E1552" s="1" t="s">
        <v>89</v>
      </c>
      <c r="F1552" s="1" t="s">
        <v>90</v>
      </c>
      <c r="G1552" s="1" t="n">
        <v>10.9</v>
      </c>
      <c r="H1552" s="1" t="n">
        <v>3</v>
      </c>
      <c r="I1552" s="1" t="n">
        <v>4</v>
      </c>
      <c r="J1552" s="1" t="s">
        <v>117</v>
      </c>
      <c r="K1552" s="17" t="n">
        <v>403.76</v>
      </c>
      <c r="L1552" s="1" t="n">
        <v>3</v>
      </c>
      <c r="M1552" s="18" t="n">
        <f aca="false">IF(I1552&lt;=H1552,1,0)</f>
        <v>0</v>
      </c>
      <c r="N1552" s="1" t="n">
        <f aca="false">MAX(I1552-H1552,0)</f>
        <v>1</v>
      </c>
    </row>
    <row r="1553" customFormat="false" ht="15" hidden="false" customHeight="false" outlineLevel="0" collapsed="false">
      <c r="A1553" s="1" t="s">
        <v>1660</v>
      </c>
      <c r="B1553" s="1" t="s">
        <v>1608</v>
      </c>
      <c r="C1553" s="1" t="s">
        <v>92</v>
      </c>
      <c r="D1553" s="1" t="s">
        <v>88</v>
      </c>
      <c r="E1553" s="1" t="s">
        <v>89</v>
      </c>
      <c r="F1553" s="1" t="s">
        <v>90</v>
      </c>
      <c r="G1553" s="1" t="n">
        <v>13.9</v>
      </c>
      <c r="H1553" s="1" t="n">
        <v>3</v>
      </c>
      <c r="I1553" s="1" t="n">
        <v>3</v>
      </c>
      <c r="K1553" s="17" t="n">
        <v>254.49</v>
      </c>
      <c r="L1553" s="1" t="n">
        <v>4</v>
      </c>
      <c r="M1553" s="18" t="n">
        <f aca="false">IF(I1553&lt;=H1553,1,0)</f>
        <v>1</v>
      </c>
      <c r="N1553" s="1" t="n">
        <f aca="false">MAX(I1553-H1553,0)</f>
        <v>0</v>
      </c>
    </row>
    <row r="1554" customFormat="false" ht="15" hidden="false" customHeight="false" outlineLevel="0" collapsed="false">
      <c r="A1554" s="1" t="s">
        <v>1661</v>
      </c>
      <c r="B1554" s="1" t="s">
        <v>1608</v>
      </c>
      <c r="C1554" s="1" t="s">
        <v>105</v>
      </c>
      <c r="D1554" s="1" t="s">
        <v>88</v>
      </c>
      <c r="E1554" s="1" t="s">
        <v>103</v>
      </c>
      <c r="F1554" s="1" t="s">
        <v>90</v>
      </c>
      <c r="G1554" s="1" t="n">
        <v>2.8</v>
      </c>
      <c r="H1554" s="1" t="n">
        <v>3</v>
      </c>
      <c r="I1554" s="1" t="n">
        <v>3</v>
      </c>
      <c r="K1554" s="17" t="n">
        <v>414.2</v>
      </c>
      <c r="L1554" s="1" t="n">
        <v>5</v>
      </c>
      <c r="M1554" s="18" t="n">
        <f aca="false">IF(I1554&lt;=H1554,1,0)</f>
        <v>1</v>
      </c>
      <c r="N1554" s="1" t="n">
        <f aca="false">MAX(I1554-H1554,0)</f>
        <v>0</v>
      </c>
    </row>
    <row r="1555" customFormat="false" ht="15" hidden="false" customHeight="false" outlineLevel="0" collapsed="false">
      <c r="A1555" s="1" t="s">
        <v>1662</v>
      </c>
      <c r="B1555" s="1" t="s">
        <v>1608</v>
      </c>
      <c r="C1555" s="1" t="s">
        <v>92</v>
      </c>
      <c r="D1555" s="1" t="s">
        <v>88</v>
      </c>
      <c r="E1555" s="1" t="s">
        <v>89</v>
      </c>
      <c r="F1555" s="1" t="s">
        <v>90</v>
      </c>
      <c r="G1555" s="1" t="n">
        <v>25.8</v>
      </c>
      <c r="H1555" s="1" t="n">
        <v>3</v>
      </c>
      <c r="I1555" s="1" t="n">
        <v>3</v>
      </c>
      <c r="K1555" s="17" t="n">
        <v>349.18</v>
      </c>
      <c r="L1555" s="1" t="n">
        <v>4</v>
      </c>
      <c r="M1555" s="18" t="n">
        <f aca="false">IF(I1555&lt;=H1555,1,0)</f>
        <v>1</v>
      </c>
      <c r="N1555" s="1" t="n">
        <f aca="false">MAX(I1555-H1555,0)</f>
        <v>0</v>
      </c>
    </row>
    <row r="1556" customFormat="false" ht="15" hidden="false" customHeight="false" outlineLevel="0" collapsed="false">
      <c r="A1556" s="1" t="s">
        <v>1663</v>
      </c>
      <c r="B1556" s="1" t="s">
        <v>1608</v>
      </c>
      <c r="C1556" s="1" t="s">
        <v>92</v>
      </c>
      <c r="D1556" s="1" t="s">
        <v>88</v>
      </c>
      <c r="E1556" s="1" t="s">
        <v>89</v>
      </c>
      <c r="F1556" s="1" t="s">
        <v>116</v>
      </c>
      <c r="G1556" s="1" t="n">
        <v>0</v>
      </c>
      <c r="H1556" s="1" t="n">
        <v>3</v>
      </c>
      <c r="I1556" s="1" t="n">
        <v>3</v>
      </c>
      <c r="K1556" s="17" t="n">
        <v>446.2</v>
      </c>
      <c r="L1556" s="1" t="n">
        <v>5</v>
      </c>
      <c r="M1556" s="18" t="n">
        <f aca="false">IF(I1556&lt;=H1556,1,0)</f>
        <v>1</v>
      </c>
      <c r="N1556" s="1" t="n">
        <f aca="false">MAX(I1556-H1556,0)</f>
        <v>0</v>
      </c>
    </row>
    <row r="1557" customFormat="false" ht="15" hidden="false" customHeight="false" outlineLevel="0" collapsed="false">
      <c r="A1557" s="1" t="s">
        <v>1664</v>
      </c>
      <c r="B1557" s="1" t="s">
        <v>1608</v>
      </c>
      <c r="C1557" s="1" t="s">
        <v>92</v>
      </c>
      <c r="D1557" s="1" t="s">
        <v>88</v>
      </c>
      <c r="E1557" s="1" t="s">
        <v>97</v>
      </c>
      <c r="F1557" s="1" t="s">
        <v>90</v>
      </c>
      <c r="G1557" s="1" t="n">
        <v>11.6</v>
      </c>
      <c r="H1557" s="1" t="n">
        <v>3</v>
      </c>
      <c r="I1557" s="1" t="n">
        <v>3</v>
      </c>
      <c r="K1557" s="17" t="n">
        <v>560.09</v>
      </c>
      <c r="L1557" s="1" t="n">
        <v>4</v>
      </c>
      <c r="M1557" s="18" t="n">
        <f aca="false">IF(I1557&lt;=H1557,1,0)</f>
        <v>1</v>
      </c>
      <c r="N1557" s="1" t="n">
        <f aca="false">MAX(I1557-H1557,0)</f>
        <v>0</v>
      </c>
    </row>
    <row r="1558" customFormat="false" ht="15" hidden="false" customHeight="false" outlineLevel="0" collapsed="false">
      <c r="A1558" s="1" t="s">
        <v>1665</v>
      </c>
      <c r="B1558" s="1" t="s">
        <v>1608</v>
      </c>
      <c r="C1558" s="1" t="s">
        <v>92</v>
      </c>
      <c r="D1558" s="1" t="s">
        <v>88</v>
      </c>
      <c r="E1558" s="1" t="s">
        <v>97</v>
      </c>
      <c r="F1558" s="1" t="s">
        <v>90</v>
      </c>
      <c r="G1558" s="1" t="n">
        <v>1</v>
      </c>
      <c r="H1558" s="1" t="n">
        <v>3</v>
      </c>
      <c r="I1558" s="1" t="n">
        <v>3</v>
      </c>
      <c r="K1558" s="17" t="n">
        <v>264.15</v>
      </c>
      <c r="L1558" s="1" t="n">
        <v>5</v>
      </c>
      <c r="M1558" s="18" t="n">
        <f aca="false">IF(I1558&lt;=H1558,1,0)</f>
        <v>1</v>
      </c>
      <c r="N1558" s="1" t="n">
        <f aca="false">MAX(I1558-H1558,0)</f>
        <v>0</v>
      </c>
    </row>
    <row r="1559" customFormat="false" ht="15" hidden="false" customHeight="false" outlineLevel="0" collapsed="false">
      <c r="A1559" s="1" t="s">
        <v>1666</v>
      </c>
      <c r="B1559" s="1" t="s">
        <v>1608</v>
      </c>
      <c r="C1559" s="1" t="s">
        <v>105</v>
      </c>
      <c r="D1559" s="1" t="s">
        <v>96</v>
      </c>
      <c r="E1559" s="1" t="s">
        <v>103</v>
      </c>
      <c r="F1559" s="1" t="s">
        <v>90</v>
      </c>
      <c r="G1559" s="1" t="n">
        <v>5.3</v>
      </c>
      <c r="H1559" s="1" t="n">
        <v>5</v>
      </c>
      <c r="I1559" s="1" t="n">
        <v>5</v>
      </c>
      <c r="K1559" s="17" t="n">
        <v>324.08</v>
      </c>
      <c r="L1559" s="1" t="n">
        <v>5</v>
      </c>
      <c r="M1559" s="18" t="n">
        <f aca="false">IF(I1559&lt;=H1559,1,0)</f>
        <v>1</v>
      </c>
      <c r="N1559" s="1" t="n">
        <f aca="false">MAX(I1559-H1559,0)</f>
        <v>0</v>
      </c>
    </row>
    <row r="1560" customFormat="false" ht="15" hidden="false" customHeight="false" outlineLevel="0" collapsed="false">
      <c r="A1560" s="1" t="s">
        <v>1667</v>
      </c>
      <c r="B1560" s="1" t="s">
        <v>1608</v>
      </c>
      <c r="C1560" s="1" t="s">
        <v>92</v>
      </c>
      <c r="D1560" s="1" t="s">
        <v>88</v>
      </c>
      <c r="E1560" s="1" t="s">
        <v>89</v>
      </c>
      <c r="F1560" s="1" t="s">
        <v>90</v>
      </c>
      <c r="G1560" s="1" t="n">
        <v>6.6</v>
      </c>
      <c r="H1560" s="1" t="n">
        <v>3</v>
      </c>
      <c r="I1560" s="1" t="n">
        <v>3</v>
      </c>
      <c r="K1560" s="17" t="n">
        <v>370.19</v>
      </c>
      <c r="L1560" s="1" t="n">
        <v>5</v>
      </c>
      <c r="M1560" s="18" t="n">
        <f aca="false">IF(I1560&lt;=H1560,1,0)</f>
        <v>1</v>
      </c>
      <c r="N1560" s="1" t="n">
        <f aca="false">MAX(I1560-H1560,0)</f>
        <v>0</v>
      </c>
    </row>
    <row r="1561" customFormat="false" ht="15" hidden="false" customHeight="false" outlineLevel="0" collapsed="false">
      <c r="A1561" s="1" t="s">
        <v>1668</v>
      </c>
      <c r="B1561" s="1" t="s">
        <v>1608</v>
      </c>
      <c r="C1561" s="1" t="s">
        <v>92</v>
      </c>
      <c r="D1561" s="1" t="s">
        <v>88</v>
      </c>
      <c r="E1561" s="1" t="s">
        <v>97</v>
      </c>
      <c r="F1561" s="1" t="s">
        <v>116</v>
      </c>
      <c r="G1561" s="1" t="n">
        <v>0</v>
      </c>
      <c r="H1561" s="1" t="n">
        <v>2</v>
      </c>
      <c r="I1561" s="1" t="n">
        <v>1</v>
      </c>
      <c r="K1561" s="17" t="n">
        <v>174.56</v>
      </c>
      <c r="L1561" s="1" t="n">
        <v>4</v>
      </c>
      <c r="M1561" s="18" t="n">
        <f aca="false">IF(I1561&lt;=H1561,1,0)</f>
        <v>1</v>
      </c>
      <c r="N1561" s="1" t="n">
        <f aca="false">MAX(I1561-H1561,0)</f>
        <v>0</v>
      </c>
    </row>
    <row r="1562" customFormat="false" ht="15" hidden="false" customHeight="false" outlineLevel="0" collapsed="false">
      <c r="A1562" s="1" t="s">
        <v>1669</v>
      </c>
      <c r="B1562" s="1" t="s">
        <v>1608</v>
      </c>
      <c r="C1562" s="1" t="s">
        <v>92</v>
      </c>
      <c r="D1562" s="1" t="s">
        <v>88</v>
      </c>
      <c r="E1562" s="1" t="s">
        <v>89</v>
      </c>
      <c r="F1562" s="1" t="s">
        <v>90</v>
      </c>
      <c r="G1562" s="1" t="n">
        <v>10.9</v>
      </c>
      <c r="H1562" s="1" t="n">
        <v>3</v>
      </c>
      <c r="I1562" s="1" t="n">
        <v>3</v>
      </c>
      <c r="K1562" s="17" t="n">
        <v>221.71</v>
      </c>
      <c r="L1562" s="1" t="n">
        <v>4</v>
      </c>
      <c r="M1562" s="18" t="n">
        <f aca="false">IF(I1562&lt;=H1562,1,0)</f>
        <v>1</v>
      </c>
      <c r="N1562" s="1" t="n">
        <f aca="false">MAX(I1562-H1562,0)</f>
        <v>0</v>
      </c>
    </row>
    <row r="1563" customFormat="false" ht="15" hidden="false" customHeight="false" outlineLevel="0" collapsed="false">
      <c r="A1563" s="1" t="s">
        <v>1670</v>
      </c>
      <c r="B1563" s="1" t="s">
        <v>1608</v>
      </c>
      <c r="C1563" s="1" t="s">
        <v>105</v>
      </c>
      <c r="D1563" s="1" t="s">
        <v>88</v>
      </c>
      <c r="E1563" s="1" t="s">
        <v>89</v>
      </c>
      <c r="F1563" s="1" t="s">
        <v>116</v>
      </c>
      <c r="G1563" s="1" t="n">
        <v>0</v>
      </c>
      <c r="H1563" s="1" t="n">
        <v>2</v>
      </c>
      <c r="I1563" s="1" t="n">
        <v>1</v>
      </c>
      <c r="K1563" s="17" t="n">
        <v>446.86</v>
      </c>
      <c r="L1563" s="1" t="n">
        <v>5</v>
      </c>
      <c r="M1563" s="18" t="n">
        <f aca="false">IF(I1563&lt;=H1563,1,0)</f>
        <v>1</v>
      </c>
      <c r="N1563" s="1" t="n">
        <f aca="false">MAX(I1563-H1563,0)</f>
        <v>0</v>
      </c>
    </row>
    <row r="1564" customFormat="false" ht="15" hidden="false" customHeight="false" outlineLevel="0" collapsed="false">
      <c r="A1564" s="1" t="s">
        <v>1671</v>
      </c>
      <c r="B1564" s="1" t="s">
        <v>1608</v>
      </c>
      <c r="C1564" s="1" t="s">
        <v>87</v>
      </c>
      <c r="D1564" s="1" t="s">
        <v>88</v>
      </c>
      <c r="E1564" s="1" t="s">
        <v>89</v>
      </c>
      <c r="F1564" s="1" t="s">
        <v>90</v>
      </c>
      <c r="G1564" s="1" t="n">
        <v>8.6</v>
      </c>
      <c r="H1564" s="1" t="n">
        <v>3</v>
      </c>
      <c r="I1564" s="1" t="n">
        <v>3</v>
      </c>
      <c r="K1564" s="17" t="n">
        <v>839.26</v>
      </c>
      <c r="L1564" s="1" t="n">
        <v>4</v>
      </c>
      <c r="M1564" s="18" t="n">
        <f aca="false">IF(I1564&lt;=H1564,1,0)</f>
        <v>1</v>
      </c>
      <c r="N1564" s="1" t="n">
        <f aca="false">MAX(I1564-H1564,0)</f>
        <v>0</v>
      </c>
    </row>
    <row r="1565" customFormat="false" ht="15" hidden="false" customHeight="false" outlineLevel="0" collapsed="false">
      <c r="A1565" s="1" t="s">
        <v>1672</v>
      </c>
      <c r="B1565" s="1" t="s">
        <v>1608</v>
      </c>
      <c r="C1565" s="1" t="s">
        <v>105</v>
      </c>
      <c r="D1565" s="1" t="s">
        <v>96</v>
      </c>
      <c r="E1565" s="1" t="s">
        <v>97</v>
      </c>
      <c r="F1565" s="1" t="s">
        <v>90</v>
      </c>
      <c r="G1565" s="1" t="n">
        <v>5.9</v>
      </c>
      <c r="H1565" s="1" t="n">
        <v>5</v>
      </c>
      <c r="I1565" s="1" t="n">
        <v>5</v>
      </c>
      <c r="K1565" s="17" t="n">
        <v>276.03</v>
      </c>
      <c r="L1565" s="1" t="n">
        <v>3</v>
      </c>
      <c r="M1565" s="18" t="n">
        <f aca="false">IF(I1565&lt;=H1565,1,0)</f>
        <v>1</v>
      </c>
      <c r="N1565" s="1" t="n">
        <f aca="false">MAX(I1565-H1565,0)</f>
        <v>0</v>
      </c>
    </row>
    <row r="1566" customFormat="false" ht="15" hidden="false" customHeight="false" outlineLevel="0" collapsed="false">
      <c r="A1566" s="1" t="s">
        <v>1673</v>
      </c>
      <c r="B1566" s="1" t="s">
        <v>1608</v>
      </c>
      <c r="C1566" s="1" t="s">
        <v>95</v>
      </c>
      <c r="D1566" s="1" t="s">
        <v>88</v>
      </c>
      <c r="E1566" s="1" t="s">
        <v>89</v>
      </c>
      <c r="F1566" s="1" t="s">
        <v>116</v>
      </c>
      <c r="G1566" s="1" t="n">
        <v>0</v>
      </c>
      <c r="H1566" s="1" t="n">
        <v>2</v>
      </c>
      <c r="I1566" s="1" t="n">
        <v>1</v>
      </c>
      <c r="K1566" s="17" t="n">
        <v>225.69</v>
      </c>
      <c r="L1566" s="1" t="n">
        <v>4</v>
      </c>
      <c r="M1566" s="18" t="n">
        <f aca="false">IF(I1566&lt;=H1566,1,0)</f>
        <v>1</v>
      </c>
      <c r="N1566" s="1" t="n">
        <f aca="false">MAX(I1566-H1566,0)</f>
        <v>0</v>
      </c>
    </row>
    <row r="1567" customFormat="false" ht="15" hidden="false" customHeight="false" outlineLevel="0" collapsed="false">
      <c r="A1567" s="1" t="s">
        <v>1674</v>
      </c>
      <c r="B1567" s="1" t="s">
        <v>1608</v>
      </c>
      <c r="C1567" s="1" t="s">
        <v>92</v>
      </c>
      <c r="D1567" s="1" t="s">
        <v>96</v>
      </c>
      <c r="E1567" s="1" t="s">
        <v>97</v>
      </c>
      <c r="F1567" s="1" t="s">
        <v>90</v>
      </c>
      <c r="G1567" s="1" t="n">
        <v>1.5</v>
      </c>
      <c r="H1567" s="1" t="n">
        <v>5</v>
      </c>
      <c r="I1567" s="1" t="n">
        <v>5</v>
      </c>
      <c r="K1567" s="17" t="n">
        <v>295.53</v>
      </c>
      <c r="L1567" s="1" t="n">
        <v>5</v>
      </c>
      <c r="M1567" s="18" t="n">
        <f aca="false">IF(I1567&lt;=H1567,1,0)</f>
        <v>1</v>
      </c>
      <c r="N1567" s="1" t="n">
        <f aca="false">MAX(I1567-H1567,0)</f>
        <v>0</v>
      </c>
    </row>
    <row r="1568" customFormat="false" ht="15" hidden="false" customHeight="false" outlineLevel="0" collapsed="false">
      <c r="A1568" s="1" t="s">
        <v>1675</v>
      </c>
      <c r="B1568" s="1" t="s">
        <v>1608</v>
      </c>
      <c r="C1568" s="1" t="s">
        <v>105</v>
      </c>
      <c r="D1568" s="1" t="s">
        <v>88</v>
      </c>
      <c r="E1568" s="1" t="s">
        <v>97</v>
      </c>
      <c r="F1568" s="1" t="s">
        <v>90</v>
      </c>
      <c r="G1568" s="1" t="n">
        <v>1.8</v>
      </c>
      <c r="H1568" s="1" t="n">
        <v>3</v>
      </c>
      <c r="I1568" s="1" t="n">
        <v>3</v>
      </c>
      <c r="K1568" s="17" t="n">
        <v>214.14</v>
      </c>
      <c r="L1568" s="1" t="n">
        <v>5</v>
      </c>
      <c r="M1568" s="18" t="n">
        <f aca="false">IF(I1568&lt;=H1568,1,0)</f>
        <v>1</v>
      </c>
      <c r="N1568" s="1" t="n">
        <f aca="false">MAX(I1568-H1568,0)</f>
        <v>0</v>
      </c>
    </row>
    <row r="1569" customFormat="false" ht="15" hidden="false" customHeight="false" outlineLevel="0" collapsed="false">
      <c r="A1569" s="1" t="s">
        <v>1676</v>
      </c>
      <c r="B1569" s="1" t="s">
        <v>1608</v>
      </c>
      <c r="C1569" s="1" t="s">
        <v>92</v>
      </c>
      <c r="D1569" s="1" t="s">
        <v>88</v>
      </c>
      <c r="E1569" s="1" t="s">
        <v>89</v>
      </c>
      <c r="F1569" s="1" t="s">
        <v>116</v>
      </c>
      <c r="G1569" s="1" t="n">
        <v>0</v>
      </c>
      <c r="H1569" s="1" t="n">
        <v>3</v>
      </c>
      <c r="I1569" s="1" t="n">
        <v>3</v>
      </c>
      <c r="K1569" s="17" t="n">
        <v>582.03</v>
      </c>
      <c r="L1569" s="1" t="n">
        <v>4</v>
      </c>
      <c r="M1569" s="18" t="n">
        <f aca="false">IF(I1569&lt;=H1569,1,0)</f>
        <v>1</v>
      </c>
      <c r="N1569" s="1" t="n">
        <f aca="false">MAX(I1569-H1569,0)</f>
        <v>0</v>
      </c>
    </row>
    <row r="1570" customFormat="false" ht="15" hidden="false" customHeight="false" outlineLevel="0" collapsed="false">
      <c r="A1570" s="1" t="s">
        <v>1677</v>
      </c>
      <c r="B1570" s="1" t="s">
        <v>1608</v>
      </c>
      <c r="C1570" s="1" t="s">
        <v>145</v>
      </c>
      <c r="D1570" s="1" t="s">
        <v>88</v>
      </c>
      <c r="E1570" s="1" t="s">
        <v>89</v>
      </c>
      <c r="F1570" s="1" t="s">
        <v>90</v>
      </c>
      <c r="G1570" s="1" t="n">
        <v>11.4</v>
      </c>
      <c r="H1570" s="1" t="n">
        <v>3</v>
      </c>
      <c r="I1570" s="1" t="n">
        <v>5</v>
      </c>
      <c r="J1570" s="1" t="s">
        <v>117</v>
      </c>
      <c r="K1570" s="17" t="n">
        <v>671.96</v>
      </c>
      <c r="L1570" s="1" t="n">
        <v>3</v>
      </c>
      <c r="M1570" s="18" t="n">
        <f aca="false">IF(I1570&lt;=H1570,1,0)</f>
        <v>0</v>
      </c>
      <c r="N1570" s="1" t="n">
        <f aca="false">MAX(I1570-H1570,0)</f>
        <v>2</v>
      </c>
    </row>
    <row r="1571" customFormat="false" ht="15" hidden="false" customHeight="false" outlineLevel="0" collapsed="false">
      <c r="A1571" s="1" t="s">
        <v>1678</v>
      </c>
      <c r="B1571" s="1" t="s">
        <v>1608</v>
      </c>
      <c r="C1571" s="1" t="s">
        <v>92</v>
      </c>
      <c r="D1571" s="1" t="s">
        <v>88</v>
      </c>
      <c r="E1571" s="1" t="s">
        <v>89</v>
      </c>
      <c r="F1571" s="1" t="s">
        <v>90</v>
      </c>
      <c r="G1571" s="1" t="n">
        <v>10.2</v>
      </c>
      <c r="H1571" s="1" t="n">
        <v>3</v>
      </c>
      <c r="I1571" s="1" t="n">
        <v>2</v>
      </c>
      <c r="K1571" s="17" t="n">
        <v>339.48</v>
      </c>
      <c r="L1571" s="1" t="n">
        <v>4</v>
      </c>
      <c r="M1571" s="18" t="n">
        <f aca="false">IF(I1571&lt;=H1571,1,0)</f>
        <v>1</v>
      </c>
      <c r="N1571" s="1" t="n">
        <f aca="false">MAX(I1571-H1571,0)</f>
        <v>0</v>
      </c>
    </row>
    <row r="1572" customFormat="false" ht="15" hidden="false" customHeight="false" outlineLevel="0" collapsed="false">
      <c r="A1572" s="1" t="s">
        <v>1679</v>
      </c>
      <c r="B1572" s="1" t="s">
        <v>1608</v>
      </c>
      <c r="C1572" s="1" t="s">
        <v>87</v>
      </c>
      <c r="D1572" s="1" t="s">
        <v>110</v>
      </c>
      <c r="E1572" s="1" t="s">
        <v>89</v>
      </c>
      <c r="F1572" s="1" t="s">
        <v>90</v>
      </c>
      <c r="G1572" s="1" t="n">
        <v>10.4</v>
      </c>
      <c r="H1572" s="1" t="n">
        <v>2</v>
      </c>
      <c r="I1572" s="1" t="n">
        <v>2</v>
      </c>
      <c r="K1572" s="17" t="n">
        <v>834.92</v>
      </c>
      <c r="L1572" s="1" t="n">
        <v>4</v>
      </c>
      <c r="M1572" s="18" t="n">
        <f aca="false">IF(I1572&lt;=H1572,1,0)</f>
        <v>1</v>
      </c>
      <c r="N1572" s="1" t="n">
        <f aca="false">MAX(I1572-H1572,0)</f>
        <v>0</v>
      </c>
    </row>
    <row r="1573" customFormat="false" ht="15" hidden="false" customHeight="false" outlineLevel="0" collapsed="false">
      <c r="A1573" s="1" t="s">
        <v>1680</v>
      </c>
      <c r="B1573" s="1" t="s">
        <v>1608</v>
      </c>
      <c r="C1573" s="1" t="s">
        <v>105</v>
      </c>
      <c r="D1573" s="1" t="s">
        <v>93</v>
      </c>
      <c r="E1573" s="1" t="s">
        <v>103</v>
      </c>
      <c r="F1573" s="1" t="s">
        <v>90</v>
      </c>
      <c r="G1573" s="1" t="n">
        <v>6.8</v>
      </c>
      <c r="H1573" s="1" t="n">
        <v>2</v>
      </c>
      <c r="I1573" s="1" t="n">
        <v>2</v>
      </c>
      <c r="K1573" s="17" t="n">
        <v>236.8</v>
      </c>
      <c r="L1573" s="1" t="n">
        <v>4</v>
      </c>
      <c r="M1573" s="18" t="n">
        <f aca="false">IF(I1573&lt;=H1573,1,0)</f>
        <v>1</v>
      </c>
      <c r="N1573" s="1" t="n">
        <f aca="false">MAX(I1573-H1573,0)</f>
        <v>0</v>
      </c>
    </row>
    <row r="1574" customFormat="false" ht="15" hidden="false" customHeight="false" outlineLevel="0" collapsed="false">
      <c r="A1574" s="1" t="s">
        <v>1681</v>
      </c>
      <c r="B1574" s="1" t="s">
        <v>1608</v>
      </c>
      <c r="C1574" s="1" t="s">
        <v>92</v>
      </c>
      <c r="D1574" s="1" t="s">
        <v>88</v>
      </c>
      <c r="E1574" s="1" t="s">
        <v>89</v>
      </c>
      <c r="F1574" s="1" t="s">
        <v>90</v>
      </c>
      <c r="G1574" s="1" t="n">
        <v>8.4</v>
      </c>
      <c r="H1574" s="1" t="n">
        <v>3</v>
      </c>
      <c r="I1574" s="1" t="n">
        <v>3</v>
      </c>
      <c r="K1574" s="17" t="n">
        <v>274.02</v>
      </c>
      <c r="L1574" s="1" t="n">
        <v>3</v>
      </c>
      <c r="M1574" s="18" t="n">
        <f aca="false">IF(I1574&lt;=H1574,1,0)</f>
        <v>1</v>
      </c>
      <c r="N1574" s="1" t="n">
        <f aca="false">MAX(I1574-H1574,0)</f>
        <v>0</v>
      </c>
    </row>
    <row r="1575" customFormat="false" ht="15" hidden="false" customHeight="false" outlineLevel="0" collapsed="false">
      <c r="A1575" s="1" t="s">
        <v>1682</v>
      </c>
      <c r="B1575" s="1" t="s">
        <v>1608</v>
      </c>
      <c r="C1575" s="1" t="s">
        <v>92</v>
      </c>
      <c r="D1575" s="1" t="s">
        <v>88</v>
      </c>
      <c r="E1575" s="1" t="s">
        <v>89</v>
      </c>
      <c r="F1575" s="1" t="s">
        <v>90</v>
      </c>
      <c r="G1575" s="1" t="n">
        <v>10.5</v>
      </c>
      <c r="H1575" s="1" t="n">
        <v>3</v>
      </c>
      <c r="I1575" s="1" t="n">
        <v>5</v>
      </c>
      <c r="J1575" s="1" t="s">
        <v>125</v>
      </c>
      <c r="K1575" s="17" t="n">
        <v>305.34</v>
      </c>
      <c r="L1575" s="1" t="n">
        <v>3</v>
      </c>
      <c r="M1575" s="18" t="n">
        <f aca="false">IF(I1575&lt;=H1575,1,0)</f>
        <v>0</v>
      </c>
      <c r="N1575" s="1" t="n">
        <f aca="false">MAX(I1575-H1575,0)</f>
        <v>2</v>
      </c>
    </row>
    <row r="1576" customFormat="false" ht="15" hidden="false" customHeight="false" outlineLevel="0" collapsed="false">
      <c r="A1576" s="1" t="s">
        <v>1683</v>
      </c>
      <c r="B1576" s="1" t="s">
        <v>1608</v>
      </c>
      <c r="C1576" s="1" t="s">
        <v>92</v>
      </c>
      <c r="D1576" s="1" t="s">
        <v>88</v>
      </c>
      <c r="E1576" s="1" t="s">
        <v>97</v>
      </c>
      <c r="F1576" s="1" t="s">
        <v>90</v>
      </c>
      <c r="G1576" s="1" t="n">
        <v>5.4</v>
      </c>
      <c r="H1576" s="1" t="n">
        <v>3</v>
      </c>
      <c r="I1576" s="1" t="n">
        <v>3</v>
      </c>
      <c r="K1576" s="17" t="n">
        <v>485.21</v>
      </c>
      <c r="L1576" s="1" t="n">
        <v>5</v>
      </c>
      <c r="M1576" s="18" t="n">
        <f aca="false">IF(I1576&lt;=H1576,1,0)</f>
        <v>1</v>
      </c>
      <c r="N1576" s="1" t="n">
        <f aca="false">MAX(I1576-H1576,0)</f>
        <v>0</v>
      </c>
    </row>
    <row r="1577" customFormat="false" ht="15" hidden="false" customHeight="false" outlineLevel="0" collapsed="false">
      <c r="A1577" s="1" t="s">
        <v>1684</v>
      </c>
      <c r="B1577" s="1" t="s">
        <v>1608</v>
      </c>
      <c r="C1577" s="1" t="s">
        <v>92</v>
      </c>
      <c r="D1577" s="1" t="s">
        <v>88</v>
      </c>
      <c r="E1577" s="1" t="s">
        <v>101</v>
      </c>
      <c r="F1577" s="1" t="s">
        <v>90</v>
      </c>
      <c r="G1577" s="1" t="n">
        <v>11</v>
      </c>
      <c r="H1577" s="1" t="n">
        <v>3</v>
      </c>
      <c r="I1577" s="1" t="n">
        <v>5</v>
      </c>
      <c r="J1577" s="1" t="s">
        <v>199</v>
      </c>
      <c r="K1577" s="17" t="n">
        <v>572.15</v>
      </c>
      <c r="L1577" s="1" t="n">
        <v>3</v>
      </c>
      <c r="M1577" s="18" t="n">
        <f aca="false">IF(I1577&lt;=H1577,1,0)</f>
        <v>0</v>
      </c>
      <c r="N1577" s="1" t="n">
        <f aca="false">MAX(I1577-H1577,0)</f>
        <v>2</v>
      </c>
    </row>
    <row r="1578" customFormat="false" ht="15" hidden="false" customHeight="false" outlineLevel="0" collapsed="false">
      <c r="A1578" s="1" t="s">
        <v>1685</v>
      </c>
      <c r="B1578" s="1" t="s">
        <v>1608</v>
      </c>
      <c r="C1578" s="1" t="s">
        <v>105</v>
      </c>
      <c r="D1578" s="1" t="s">
        <v>88</v>
      </c>
      <c r="E1578" s="1" t="s">
        <v>97</v>
      </c>
      <c r="F1578" s="1" t="s">
        <v>90</v>
      </c>
      <c r="G1578" s="1" t="n">
        <v>9.3</v>
      </c>
      <c r="H1578" s="1" t="n">
        <v>3</v>
      </c>
      <c r="I1578" s="1" t="n">
        <v>3</v>
      </c>
      <c r="K1578" s="17" t="n">
        <v>307.16</v>
      </c>
      <c r="L1578" s="1" t="n">
        <v>5</v>
      </c>
      <c r="M1578" s="18" t="n">
        <f aca="false">IF(I1578&lt;=H1578,1,0)</f>
        <v>1</v>
      </c>
      <c r="N1578" s="1" t="n">
        <f aca="false">MAX(I1578-H1578,0)</f>
        <v>0</v>
      </c>
    </row>
    <row r="1579" customFormat="false" ht="15" hidden="false" customHeight="false" outlineLevel="0" collapsed="false">
      <c r="A1579" s="1" t="s">
        <v>1686</v>
      </c>
      <c r="B1579" s="1" t="s">
        <v>1608</v>
      </c>
      <c r="C1579" s="1" t="s">
        <v>105</v>
      </c>
      <c r="D1579" s="1" t="s">
        <v>88</v>
      </c>
      <c r="E1579" s="1" t="s">
        <v>89</v>
      </c>
      <c r="F1579" s="1" t="s">
        <v>90</v>
      </c>
      <c r="G1579" s="1" t="n">
        <v>9.3</v>
      </c>
      <c r="H1579" s="1" t="n">
        <v>3</v>
      </c>
      <c r="I1579" s="1" t="n">
        <v>3</v>
      </c>
      <c r="K1579" s="17" t="n">
        <v>630.26</v>
      </c>
      <c r="L1579" s="1" t="n">
        <v>4</v>
      </c>
      <c r="M1579" s="18" t="n">
        <f aca="false">IF(I1579&lt;=H1579,1,0)</f>
        <v>1</v>
      </c>
      <c r="N1579" s="1" t="n">
        <f aca="false">MAX(I1579-H1579,0)</f>
        <v>0</v>
      </c>
    </row>
    <row r="1580" customFormat="false" ht="15" hidden="false" customHeight="false" outlineLevel="0" collapsed="false">
      <c r="A1580" s="1" t="s">
        <v>1687</v>
      </c>
      <c r="B1580" s="1" t="s">
        <v>1608</v>
      </c>
      <c r="C1580" s="1" t="s">
        <v>105</v>
      </c>
      <c r="D1580" s="1" t="s">
        <v>88</v>
      </c>
      <c r="E1580" s="1" t="s">
        <v>89</v>
      </c>
      <c r="F1580" s="1" t="s">
        <v>90</v>
      </c>
      <c r="G1580" s="1" t="n">
        <v>7.1</v>
      </c>
      <c r="H1580" s="1" t="n">
        <v>3</v>
      </c>
      <c r="I1580" s="1" t="n">
        <v>3</v>
      </c>
      <c r="K1580" s="17" t="n">
        <v>470.96</v>
      </c>
      <c r="L1580" s="1" t="n">
        <v>5</v>
      </c>
      <c r="M1580" s="18" t="n">
        <f aca="false">IF(I1580&lt;=H1580,1,0)</f>
        <v>1</v>
      </c>
      <c r="N1580" s="1" t="n">
        <f aca="false">MAX(I1580-H1580,0)</f>
        <v>0</v>
      </c>
    </row>
    <row r="1581" customFormat="false" ht="15" hidden="false" customHeight="false" outlineLevel="0" collapsed="false">
      <c r="A1581" s="1" t="s">
        <v>1688</v>
      </c>
      <c r="B1581" s="1" t="s">
        <v>1608</v>
      </c>
      <c r="C1581" s="1" t="s">
        <v>92</v>
      </c>
      <c r="D1581" s="1" t="s">
        <v>88</v>
      </c>
      <c r="E1581" s="1" t="s">
        <v>101</v>
      </c>
      <c r="F1581" s="1" t="s">
        <v>90</v>
      </c>
      <c r="G1581" s="1" t="n">
        <v>4.2</v>
      </c>
      <c r="H1581" s="1" t="n">
        <v>3</v>
      </c>
      <c r="I1581" s="1" t="n">
        <v>3</v>
      </c>
      <c r="K1581" s="17" t="n">
        <v>807.38</v>
      </c>
      <c r="L1581" s="1" t="n">
        <v>5</v>
      </c>
      <c r="M1581" s="18" t="n">
        <f aca="false">IF(I1581&lt;=H1581,1,0)</f>
        <v>1</v>
      </c>
      <c r="N1581" s="1" t="n">
        <f aca="false">MAX(I1581-H1581,0)</f>
        <v>0</v>
      </c>
    </row>
    <row r="1582" customFormat="false" ht="15" hidden="false" customHeight="false" outlineLevel="0" collapsed="false">
      <c r="A1582" s="1" t="s">
        <v>1689</v>
      </c>
      <c r="B1582" s="1" t="s">
        <v>1608</v>
      </c>
      <c r="C1582" s="1" t="s">
        <v>100</v>
      </c>
      <c r="D1582" s="1" t="s">
        <v>96</v>
      </c>
      <c r="E1582" s="1" t="s">
        <v>89</v>
      </c>
      <c r="F1582" s="1" t="s">
        <v>90</v>
      </c>
      <c r="G1582" s="1" t="n">
        <v>13.8</v>
      </c>
      <c r="H1582" s="1" t="n">
        <v>5</v>
      </c>
      <c r="I1582" s="1" t="n">
        <v>6</v>
      </c>
      <c r="J1582" s="1" t="s">
        <v>133</v>
      </c>
      <c r="K1582" s="17" t="n">
        <v>804.19</v>
      </c>
      <c r="L1582" s="1" t="n">
        <v>3</v>
      </c>
      <c r="M1582" s="18" t="n">
        <f aca="false">IF(I1582&lt;=H1582,1,0)</f>
        <v>0</v>
      </c>
      <c r="N1582" s="1" t="n">
        <f aca="false">MAX(I1582-H1582,0)</f>
        <v>1</v>
      </c>
    </row>
    <row r="1583" customFormat="false" ht="15" hidden="false" customHeight="false" outlineLevel="0" collapsed="false">
      <c r="A1583" s="1" t="s">
        <v>1690</v>
      </c>
      <c r="B1583" s="1" t="s">
        <v>1608</v>
      </c>
      <c r="C1583" s="1" t="s">
        <v>105</v>
      </c>
      <c r="D1583" s="1" t="s">
        <v>93</v>
      </c>
      <c r="E1583" s="1" t="s">
        <v>89</v>
      </c>
      <c r="F1583" s="1" t="s">
        <v>90</v>
      </c>
      <c r="G1583" s="1" t="n">
        <v>16.8</v>
      </c>
      <c r="H1583" s="1" t="n">
        <v>2</v>
      </c>
      <c r="I1583" s="1" t="n">
        <v>1</v>
      </c>
      <c r="K1583" s="17" t="n">
        <v>428.42</v>
      </c>
      <c r="L1583" s="1" t="n">
        <v>4</v>
      </c>
      <c r="M1583" s="18" t="n">
        <f aca="false">IF(I1583&lt;=H1583,1,0)</f>
        <v>1</v>
      </c>
      <c r="N1583" s="1" t="n">
        <f aca="false">MAX(I1583-H1583,0)</f>
        <v>0</v>
      </c>
    </row>
    <row r="1584" customFormat="false" ht="15" hidden="false" customHeight="false" outlineLevel="0" collapsed="false">
      <c r="A1584" s="1" t="s">
        <v>1691</v>
      </c>
      <c r="B1584" s="1" t="s">
        <v>1608</v>
      </c>
      <c r="C1584" s="1" t="s">
        <v>100</v>
      </c>
      <c r="D1584" s="1" t="s">
        <v>88</v>
      </c>
      <c r="E1584" s="1" t="s">
        <v>89</v>
      </c>
      <c r="F1584" s="1" t="s">
        <v>90</v>
      </c>
      <c r="G1584" s="1" t="n">
        <v>6.5</v>
      </c>
      <c r="H1584" s="1" t="n">
        <v>3</v>
      </c>
      <c r="I1584" s="1" t="n">
        <v>3</v>
      </c>
      <c r="K1584" s="17" t="n">
        <v>387.54</v>
      </c>
      <c r="L1584" s="1" t="n">
        <v>4</v>
      </c>
      <c r="M1584" s="18" t="n">
        <f aca="false">IF(I1584&lt;=H1584,1,0)</f>
        <v>1</v>
      </c>
      <c r="N1584" s="1" t="n">
        <f aca="false">MAX(I1584-H1584,0)</f>
        <v>0</v>
      </c>
    </row>
    <row r="1585" customFormat="false" ht="15" hidden="false" customHeight="false" outlineLevel="0" collapsed="false">
      <c r="A1585" s="1" t="s">
        <v>1692</v>
      </c>
      <c r="B1585" s="1" t="s">
        <v>1608</v>
      </c>
      <c r="C1585" s="1" t="s">
        <v>92</v>
      </c>
      <c r="D1585" s="1" t="s">
        <v>88</v>
      </c>
      <c r="E1585" s="1" t="s">
        <v>97</v>
      </c>
      <c r="F1585" s="1" t="s">
        <v>90</v>
      </c>
      <c r="G1585" s="1" t="n">
        <v>1.3</v>
      </c>
      <c r="H1585" s="1" t="n">
        <v>3</v>
      </c>
      <c r="I1585" s="1" t="n">
        <v>2</v>
      </c>
      <c r="K1585" s="17" t="n">
        <v>381.58</v>
      </c>
      <c r="L1585" s="1" t="n">
        <v>5</v>
      </c>
      <c r="M1585" s="18" t="n">
        <f aca="false">IF(I1585&lt;=H1585,1,0)</f>
        <v>1</v>
      </c>
      <c r="N1585" s="1" t="n">
        <f aca="false">MAX(I1585-H1585,0)</f>
        <v>0</v>
      </c>
    </row>
    <row r="1586" customFormat="false" ht="15" hidden="false" customHeight="false" outlineLevel="0" collapsed="false">
      <c r="A1586" s="1" t="s">
        <v>1693</v>
      </c>
      <c r="B1586" s="1" t="s">
        <v>1608</v>
      </c>
      <c r="C1586" s="1" t="s">
        <v>105</v>
      </c>
      <c r="D1586" s="1" t="s">
        <v>93</v>
      </c>
      <c r="E1586" s="1" t="s">
        <v>89</v>
      </c>
      <c r="F1586" s="1" t="s">
        <v>90</v>
      </c>
      <c r="G1586" s="1" t="n">
        <v>6.9</v>
      </c>
      <c r="H1586" s="1" t="n">
        <v>2</v>
      </c>
      <c r="I1586" s="1" t="n">
        <v>2</v>
      </c>
      <c r="K1586" s="17" t="n">
        <v>449.13</v>
      </c>
      <c r="L1586" s="1" t="n">
        <v>5</v>
      </c>
      <c r="M1586" s="18" t="n">
        <f aca="false">IF(I1586&lt;=H1586,1,0)</f>
        <v>1</v>
      </c>
      <c r="N1586" s="1" t="n">
        <f aca="false">MAX(I1586-H1586,0)</f>
        <v>0</v>
      </c>
    </row>
    <row r="1587" customFormat="false" ht="15" hidden="false" customHeight="false" outlineLevel="0" collapsed="false">
      <c r="A1587" s="1" t="s">
        <v>1694</v>
      </c>
      <c r="B1587" s="1" t="s">
        <v>1608</v>
      </c>
      <c r="C1587" s="1" t="s">
        <v>92</v>
      </c>
      <c r="D1587" s="1" t="s">
        <v>88</v>
      </c>
      <c r="E1587" s="1" t="s">
        <v>103</v>
      </c>
      <c r="F1587" s="1" t="s">
        <v>116</v>
      </c>
      <c r="G1587" s="1" t="n">
        <v>0</v>
      </c>
      <c r="H1587" s="1" t="n">
        <v>2</v>
      </c>
      <c r="I1587" s="1" t="n">
        <v>2</v>
      </c>
      <c r="K1587" s="17" t="n">
        <v>537.51</v>
      </c>
      <c r="L1587" s="1" t="n">
        <v>4</v>
      </c>
      <c r="M1587" s="18" t="n">
        <f aca="false">IF(I1587&lt;=H1587,1,0)</f>
        <v>1</v>
      </c>
      <c r="N1587" s="1" t="n">
        <f aca="false">MAX(I1587-H1587,0)</f>
        <v>0</v>
      </c>
    </row>
    <row r="1588" customFormat="false" ht="15" hidden="false" customHeight="false" outlineLevel="0" collapsed="false">
      <c r="A1588" s="1" t="s">
        <v>1695</v>
      </c>
      <c r="B1588" s="1" t="s">
        <v>1608</v>
      </c>
      <c r="C1588" s="1" t="s">
        <v>92</v>
      </c>
      <c r="D1588" s="1" t="s">
        <v>93</v>
      </c>
      <c r="E1588" s="1" t="s">
        <v>103</v>
      </c>
      <c r="F1588" s="1" t="s">
        <v>90</v>
      </c>
      <c r="G1588" s="1" t="n">
        <v>4.4</v>
      </c>
      <c r="H1588" s="1" t="n">
        <v>2</v>
      </c>
      <c r="I1588" s="1" t="n">
        <v>2</v>
      </c>
      <c r="K1588" s="17" t="n">
        <v>432.71</v>
      </c>
      <c r="L1588" s="1" t="n">
        <v>4</v>
      </c>
      <c r="M1588" s="18" t="n">
        <f aca="false">IF(I1588&lt;=H1588,1,0)</f>
        <v>1</v>
      </c>
      <c r="N1588" s="1" t="n">
        <f aca="false">MAX(I1588-H1588,0)</f>
        <v>0</v>
      </c>
    </row>
    <row r="1589" customFormat="false" ht="15" hidden="false" customHeight="false" outlineLevel="0" collapsed="false">
      <c r="A1589" s="1" t="s">
        <v>1696</v>
      </c>
      <c r="B1589" s="1" t="s">
        <v>1608</v>
      </c>
      <c r="C1589" s="1" t="s">
        <v>95</v>
      </c>
      <c r="D1589" s="1" t="s">
        <v>96</v>
      </c>
      <c r="E1589" s="1" t="s">
        <v>97</v>
      </c>
      <c r="F1589" s="1" t="s">
        <v>90</v>
      </c>
      <c r="G1589" s="1" t="n">
        <v>1.5</v>
      </c>
      <c r="H1589" s="1" t="n">
        <v>5</v>
      </c>
      <c r="I1589" s="1" t="n">
        <v>5</v>
      </c>
      <c r="K1589" s="17" t="n">
        <v>335.71</v>
      </c>
      <c r="L1589" s="1" t="n">
        <v>5</v>
      </c>
      <c r="M1589" s="18" t="n">
        <f aca="false">IF(I1589&lt;=H1589,1,0)</f>
        <v>1</v>
      </c>
      <c r="N1589" s="1" t="n">
        <f aca="false">MAX(I1589-H1589,0)</f>
        <v>0</v>
      </c>
    </row>
    <row r="1590" customFormat="false" ht="15" hidden="false" customHeight="false" outlineLevel="0" collapsed="false">
      <c r="A1590" s="1" t="s">
        <v>1697</v>
      </c>
      <c r="B1590" s="1" t="s">
        <v>1608</v>
      </c>
      <c r="C1590" s="1" t="s">
        <v>92</v>
      </c>
      <c r="D1590" s="1" t="s">
        <v>88</v>
      </c>
      <c r="E1590" s="1" t="s">
        <v>103</v>
      </c>
      <c r="F1590" s="1" t="s">
        <v>90</v>
      </c>
      <c r="G1590" s="1" t="n">
        <v>10.4</v>
      </c>
      <c r="H1590" s="1" t="n">
        <v>3</v>
      </c>
      <c r="I1590" s="1" t="n">
        <v>3</v>
      </c>
      <c r="K1590" s="17" t="n">
        <v>484.41</v>
      </c>
      <c r="L1590" s="1" t="n">
        <v>4</v>
      </c>
      <c r="M1590" s="18" t="n">
        <f aca="false">IF(I1590&lt;=H1590,1,0)</f>
        <v>1</v>
      </c>
      <c r="N1590" s="1" t="n">
        <f aca="false">MAX(I1590-H1590,0)</f>
        <v>0</v>
      </c>
    </row>
    <row r="1591" customFormat="false" ht="15" hidden="false" customHeight="false" outlineLevel="0" collapsed="false">
      <c r="A1591" s="1" t="s">
        <v>1698</v>
      </c>
      <c r="B1591" s="1" t="s">
        <v>1608</v>
      </c>
      <c r="C1591" s="1" t="s">
        <v>95</v>
      </c>
      <c r="D1591" s="1" t="s">
        <v>88</v>
      </c>
      <c r="E1591" s="1" t="s">
        <v>89</v>
      </c>
      <c r="F1591" s="1" t="s">
        <v>90</v>
      </c>
      <c r="G1591" s="1" t="n">
        <v>9.5</v>
      </c>
      <c r="H1591" s="1" t="n">
        <v>3</v>
      </c>
      <c r="I1591" s="1" t="n">
        <v>3</v>
      </c>
      <c r="K1591" s="17" t="n">
        <v>345.12</v>
      </c>
      <c r="L1591" s="1" t="n">
        <v>5</v>
      </c>
      <c r="M1591" s="18" t="n">
        <f aca="false">IF(I1591&lt;=H1591,1,0)</f>
        <v>1</v>
      </c>
      <c r="N1591" s="1" t="n">
        <f aca="false">MAX(I1591-H1591,0)</f>
        <v>0</v>
      </c>
    </row>
    <row r="1592" customFormat="false" ht="15" hidden="false" customHeight="false" outlineLevel="0" collapsed="false">
      <c r="A1592" s="1" t="s">
        <v>1699</v>
      </c>
      <c r="B1592" s="1" t="s">
        <v>1608</v>
      </c>
      <c r="C1592" s="1" t="s">
        <v>105</v>
      </c>
      <c r="D1592" s="1" t="s">
        <v>96</v>
      </c>
      <c r="E1592" s="1" t="s">
        <v>101</v>
      </c>
      <c r="F1592" s="1" t="s">
        <v>90</v>
      </c>
      <c r="G1592" s="1" t="n">
        <v>4.9</v>
      </c>
      <c r="H1592" s="1" t="n">
        <v>5</v>
      </c>
      <c r="I1592" s="1" t="n">
        <v>5</v>
      </c>
      <c r="K1592" s="17" t="n">
        <v>502.39</v>
      </c>
      <c r="L1592" s="1" t="n">
        <v>5</v>
      </c>
      <c r="M1592" s="18" t="n">
        <f aca="false">IF(I1592&lt;=H1592,1,0)</f>
        <v>1</v>
      </c>
      <c r="N1592" s="1" t="n">
        <f aca="false">MAX(I1592-H1592,0)</f>
        <v>0</v>
      </c>
    </row>
    <row r="1593" customFormat="false" ht="15" hidden="false" customHeight="false" outlineLevel="0" collapsed="false">
      <c r="A1593" s="1" t="s">
        <v>1700</v>
      </c>
      <c r="B1593" s="1" t="s">
        <v>1608</v>
      </c>
      <c r="C1593" s="1" t="s">
        <v>100</v>
      </c>
      <c r="D1593" s="1" t="s">
        <v>93</v>
      </c>
      <c r="E1593" s="1" t="s">
        <v>97</v>
      </c>
      <c r="F1593" s="1" t="s">
        <v>90</v>
      </c>
      <c r="G1593" s="1" t="n">
        <v>3.9</v>
      </c>
      <c r="H1593" s="1" t="n">
        <v>2</v>
      </c>
      <c r="I1593" s="1" t="n">
        <v>2</v>
      </c>
      <c r="K1593" s="17" t="n">
        <v>476.83</v>
      </c>
      <c r="L1593" s="1" t="n">
        <v>5</v>
      </c>
      <c r="M1593" s="18" t="n">
        <f aca="false">IF(I1593&lt;=H1593,1,0)</f>
        <v>1</v>
      </c>
      <c r="N1593" s="1" t="n">
        <f aca="false">MAX(I1593-H1593,0)</f>
        <v>0</v>
      </c>
    </row>
    <row r="1594" customFormat="false" ht="15" hidden="false" customHeight="false" outlineLevel="0" collapsed="false">
      <c r="A1594" s="1" t="s">
        <v>1701</v>
      </c>
      <c r="B1594" s="1" t="s">
        <v>1608</v>
      </c>
      <c r="C1594" s="1" t="s">
        <v>95</v>
      </c>
      <c r="D1594" s="1" t="s">
        <v>88</v>
      </c>
      <c r="E1594" s="1" t="s">
        <v>103</v>
      </c>
      <c r="F1594" s="1" t="s">
        <v>116</v>
      </c>
      <c r="G1594" s="1" t="n">
        <v>0</v>
      </c>
      <c r="H1594" s="1" t="n">
        <v>2</v>
      </c>
      <c r="I1594" s="1" t="n">
        <v>2</v>
      </c>
      <c r="K1594" s="17" t="n">
        <v>331.21</v>
      </c>
      <c r="L1594" s="1" t="n">
        <v>4</v>
      </c>
      <c r="M1594" s="18" t="n">
        <f aca="false">IF(I1594&lt;=H1594,1,0)</f>
        <v>1</v>
      </c>
      <c r="N1594" s="1" t="n">
        <f aca="false">MAX(I1594-H1594,0)</f>
        <v>0</v>
      </c>
    </row>
    <row r="1595" customFormat="false" ht="15" hidden="false" customHeight="false" outlineLevel="0" collapsed="false">
      <c r="A1595" s="1" t="s">
        <v>1702</v>
      </c>
      <c r="B1595" s="1" t="s">
        <v>1608</v>
      </c>
      <c r="C1595" s="1" t="s">
        <v>92</v>
      </c>
      <c r="D1595" s="1" t="s">
        <v>88</v>
      </c>
      <c r="E1595" s="1" t="s">
        <v>101</v>
      </c>
      <c r="F1595" s="1" t="s">
        <v>116</v>
      </c>
      <c r="G1595" s="1" t="n">
        <v>0</v>
      </c>
      <c r="H1595" s="1" t="n">
        <v>2</v>
      </c>
      <c r="I1595" s="1" t="n">
        <v>2</v>
      </c>
      <c r="K1595" s="17" t="n">
        <v>89.15</v>
      </c>
      <c r="L1595" s="1" t="n">
        <v>5</v>
      </c>
      <c r="M1595" s="18" t="n">
        <f aca="false">IF(I1595&lt;=H1595,1,0)</f>
        <v>1</v>
      </c>
      <c r="N1595" s="1" t="n">
        <f aca="false">MAX(I1595-H1595,0)</f>
        <v>0</v>
      </c>
    </row>
    <row r="1596" customFormat="false" ht="15" hidden="false" customHeight="false" outlineLevel="0" collapsed="false">
      <c r="A1596" s="1" t="s">
        <v>1703</v>
      </c>
      <c r="B1596" s="1" t="s">
        <v>1608</v>
      </c>
      <c r="C1596" s="1" t="s">
        <v>87</v>
      </c>
      <c r="D1596" s="1" t="s">
        <v>96</v>
      </c>
      <c r="E1596" s="1" t="s">
        <v>97</v>
      </c>
      <c r="F1596" s="1" t="s">
        <v>116</v>
      </c>
      <c r="G1596" s="1" t="n">
        <v>0</v>
      </c>
      <c r="H1596" s="1" t="n">
        <v>4</v>
      </c>
      <c r="I1596" s="1" t="n">
        <v>4</v>
      </c>
      <c r="K1596" s="17" t="n">
        <v>498.39</v>
      </c>
      <c r="L1596" s="1" t="n">
        <v>4</v>
      </c>
      <c r="M1596" s="18" t="n">
        <f aca="false">IF(I1596&lt;=H1596,1,0)</f>
        <v>1</v>
      </c>
      <c r="N1596" s="1" t="n">
        <f aca="false">MAX(I1596-H1596,0)</f>
        <v>0</v>
      </c>
    </row>
    <row r="1597" customFormat="false" ht="15" hidden="false" customHeight="false" outlineLevel="0" collapsed="false">
      <c r="A1597" s="1" t="s">
        <v>1704</v>
      </c>
      <c r="B1597" s="1" t="s">
        <v>1608</v>
      </c>
      <c r="C1597" s="1" t="s">
        <v>92</v>
      </c>
      <c r="D1597" s="1" t="s">
        <v>96</v>
      </c>
      <c r="E1597" s="1" t="s">
        <v>89</v>
      </c>
      <c r="F1597" s="1" t="s">
        <v>90</v>
      </c>
      <c r="G1597" s="1" t="n">
        <v>15.9</v>
      </c>
      <c r="H1597" s="1" t="n">
        <v>5</v>
      </c>
      <c r="I1597" s="1" t="n">
        <v>7</v>
      </c>
      <c r="J1597" s="1" t="s">
        <v>117</v>
      </c>
      <c r="K1597" s="17" t="n">
        <v>371.07</v>
      </c>
      <c r="L1597" s="1" t="n">
        <v>3</v>
      </c>
      <c r="M1597" s="18" t="n">
        <f aca="false">IF(I1597&lt;=H1597,1,0)</f>
        <v>0</v>
      </c>
      <c r="N1597" s="1" t="n">
        <f aca="false">MAX(I1597-H1597,0)</f>
        <v>2</v>
      </c>
    </row>
    <row r="1598" customFormat="false" ht="15" hidden="false" customHeight="false" outlineLevel="0" collapsed="false">
      <c r="A1598" s="1" t="s">
        <v>1705</v>
      </c>
      <c r="B1598" s="1" t="s">
        <v>1608</v>
      </c>
      <c r="C1598" s="1" t="s">
        <v>105</v>
      </c>
      <c r="D1598" s="1" t="s">
        <v>96</v>
      </c>
      <c r="E1598" s="1" t="s">
        <v>97</v>
      </c>
      <c r="F1598" s="1" t="s">
        <v>90</v>
      </c>
      <c r="G1598" s="1" t="n">
        <v>5.2</v>
      </c>
      <c r="H1598" s="1" t="n">
        <v>5</v>
      </c>
      <c r="I1598" s="1" t="n">
        <v>5</v>
      </c>
      <c r="K1598" s="17" t="n">
        <v>362.03</v>
      </c>
      <c r="L1598" s="1" t="n">
        <v>3</v>
      </c>
      <c r="M1598" s="18" t="n">
        <f aca="false">IF(I1598&lt;=H1598,1,0)</f>
        <v>1</v>
      </c>
      <c r="N1598" s="1" t="n">
        <f aca="false">MAX(I1598-H1598,0)</f>
        <v>0</v>
      </c>
    </row>
    <row r="1599" customFormat="false" ht="15" hidden="false" customHeight="false" outlineLevel="0" collapsed="false">
      <c r="A1599" s="1" t="s">
        <v>1706</v>
      </c>
      <c r="B1599" s="1" t="s">
        <v>1608</v>
      </c>
      <c r="C1599" s="1" t="s">
        <v>92</v>
      </c>
      <c r="D1599" s="1" t="s">
        <v>96</v>
      </c>
      <c r="E1599" s="1" t="s">
        <v>89</v>
      </c>
      <c r="F1599" s="1" t="s">
        <v>90</v>
      </c>
      <c r="G1599" s="1" t="n">
        <v>14.7</v>
      </c>
      <c r="H1599" s="1" t="n">
        <v>5</v>
      </c>
      <c r="I1599" s="1" t="n">
        <v>4</v>
      </c>
      <c r="K1599" s="17" t="n">
        <v>230.34</v>
      </c>
      <c r="L1599" s="1" t="n">
        <v>4</v>
      </c>
      <c r="M1599" s="18" t="n">
        <f aca="false">IF(I1599&lt;=H1599,1,0)</f>
        <v>1</v>
      </c>
      <c r="N1599" s="1" t="n">
        <f aca="false">MAX(I1599-H1599,0)</f>
        <v>0</v>
      </c>
    </row>
    <row r="1600" customFormat="false" ht="15" hidden="false" customHeight="false" outlineLevel="0" collapsed="false">
      <c r="A1600" s="1" t="s">
        <v>1707</v>
      </c>
      <c r="B1600" s="1" t="s">
        <v>1608</v>
      </c>
      <c r="C1600" s="1" t="s">
        <v>92</v>
      </c>
      <c r="D1600" s="1" t="s">
        <v>88</v>
      </c>
      <c r="E1600" s="1" t="s">
        <v>89</v>
      </c>
      <c r="F1600" s="1" t="s">
        <v>90</v>
      </c>
      <c r="G1600" s="1" t="n">
        <v>7.7</v>
      </c>
      <c r="H1600" s="1" t="n">
        <v>3</v>
      </c>
      <c r="I1600" s="1" t="n">
        <v>3</v>
      </c>
      <c r="K1600" s="17" t="n">
        <v>1013.3</v>
      </c>
      <c r="L1600" s="1" t="n">
        <v>5</v>
      </c>
      <c r="M1600" s="18" t="n">
        <f aca="false">IF(I1600&lt;=H1600,1,0)</f>
        <v>1</v>
      </c>
      <c r="N1600" s="1" t="n">
        <f aca="false">MAX(I1600-H1600,0)</f>
        <v>0</v>
      </c>
    </row>
    <row r="1601" customFormat="false" ht="15" hidden="false" customHeight="false" outlineLevel="0" collapsed="false">
      <c r="A1601" s="1" t="s">
        <v>1708</v>
      </c>
      <c r="B1601" s="1" t="s">
        <v>1608</v>
      </c>
      <c r="C1601" s="1" t="s">
        <v>92</v>
      </c>
      <c r="D1601" s="1" t="s">
        <v>88</v>
      </c>
      <c r="E1601" s="1" t="s">
        <v>89</v>
      </c>
      <c r="F1601" s="1" t="s">
        <v>90</v>
      </c>
      <c r="G1601" s="1" t="n">
        <v>5.9</v>
      </c>
      <c r="H1601" s="1" t="n">
        <v>3</v>
      </c>
      <c r="I1601" s="1" t="n">
        <v>3</v>
      </c>
      <c r="K1601" s="17" t="n">
        <v>371.74</v>
      </c>
      <c r="L1601" s="1" t="n">
        <v>4</v>
      </c>
      <c r="M1601" s="18" t="n">
        <f aca="false">IF(I1601&lt;=H1601,1,0)</f>
        <v>1</v>
      </c>
      <c r="N1601" s="1" t="n">
        <f aca="false">MAX(I1601-H1601,0)</f>
        <v>0</v>
      </c>
    </row>
    <row r="1602" customFormat="false" ht="15" hidden="false" customHeight="false" outlineLevel="0" collapsed="false">
      <c r="A1602" s="1" t="s">
        <v>1709</v>
      </c>
      <c r="B1602" s="1" t="s">
        <v>1608</v>
      </c>
      <c r="C1602" s="1" t="s">
        <v>92</v>
      </c>
      <c r="D1602" s="1" t="s">
        <v>88</v>
      </c>
      <c r="E1602" s="1" t="s">
        <v>89</v>
      </c>
      <c r="F1602" s="1" t="s">
        <v>90</v>
      </c>
      <c r="G1602" s="1" t="n">
        <v>11.3</v>
      </c>
      <c r="H1602" s="1" t="n">
        <v>3</v>
      </c>
      <c r="I1602" s="1" t="n">
        <v>3</v>
      </c>
      <c r="K1602" s="17" t="n">
        <v>554.19</v>
      </c>
      <c r="L1602" s="1" t="n">
        <v>4</v>
      </c>
      <c r="M1602" s="18" t="n">
        <f aca="false">IF(I1602&lt;=H1602,1,0)</f>
        <v>1</v>
      </c>
      <c r="N1602" s="1" t="n">
        <f aca="false">MAX(I1602-H1602,0)</f>
        <v>0</v>
      </c>
    </row>
    <row r="1603" customFormat="false" ht="15" hidden="false" customHeight="false" outlineLevel="0" collapsed="false">
      <c r="A1603" s="1" t="s">
        <v>1710</v>
      </c>
      <c r="B1603" s="1" t="s">
        <v>1608</v>
      </c>
      <c r="C1603" s="1" t="s">
        <v>92</v>
      </c>
      <c r="D1603" s="1" t="s">
        <v>88</v>
      </c>
      <c r="E1603" s="1" t="s">
        <v>89</v>
      </c>
      <c r="F1603" s="1" t="s">
        <v>116</v>
      </c>
      <c r="G1603" s="1" t="n">
        <v>0</v>
      </c>
      <c r="H1603" s="1" t="n">
        <v>2</v>
      </c>
      <c r="I1603" s="1" t="n">
        <v>2</v>
      </c>
      <c r="K1603" s="17" t="n">
        <v>255.24</v>
      </c>
      <c r="L1603" s="1" t="n">
        <v>4</v>
      </c>
      <c r="M1603" s="18" t="n">
        <f aca="false">IF(I1603&lt;=H1603,1,0)</f>
        <v>1</v>
      </c>
      <c r="N1603" s="1" t="n">
        <f aca="false">MAX(I1603-H1603,0)</f>
        <v>0</v>
      </c>
    </row>
    <row r="1604" customFormat="false" ht="15" hidden="false" customHeight="false" outlineLevel="0" collapsed="false">
      <c r="A1604" s="1" t="s">
        <v>1711</v>
      </c>
      <c r="B1604" s="1" t="s">
        <v>1608</v>
      </c>
      <c r="C1604" s="1" t="s">
        <v>105</v>
      </c>
      <c r="D1604" s="1" t="s">
        <v>88</v>
      </c>
      <c r="E1604" s="1" t="s">
        <v>89</v>
      </c>
      <c r="F1604" s="1" t="s">
        <v>90</v>
      </c>
      <c r="G1604" s="1" t="n">
        <v>6.4</v>
      </c>
      <c r="H1604" s="1" t="n">
        <v>3</v>
      </c>
      <c r="I1604" s="1" t="n">
        <v>2</v>
      </c>
      <c r="K1604" s="17" t="n">
        <v>670.47</v>
      </c>
      <c r="L1604" s="1" t="n">
        <v>4</v>
      </c>
      <c r="M1604" s="18" t="n">
        <f aca="false">IF(I1604&lt;=H1604,1,0)</f>
        <v>1</v>
      </c>
      <c r="N1604" s="1" t="n">
        <f aca="false">MAX(I1604-H1604,0)</f>
        <v>0</v>
      </c>
    </row>
    <row r="1605" customFormat="false" ht="15" hidden="false" customHeight="false" outlineLevel="0" collapsed="false">
      <c r="A1605" s="1" t="s">
        <v>1712</v>
      </c>
      <c r="B1605" s="1" t="s">
        <v>1608</v>
      </c>
      <c r="C1605" s="1" t="s">
        <v>105</v>
      </c>
      <c r="D1605" s="1" t="s">
        <v>93</v>
      </c>
      <c r="E1605" s="1" t="s">
        <v>101</v>
      </c>
      <c r="F1605" s="1" t="s">
        <v>90</v>
      </c>
      <c r="G1605" s="1" t="n">
        <v>9.9</v>
      </c>
      <c r="H1605" s="1" t="n">
        <v>2</v>
      </c>
      <c r="I1605" s="1" t="n">
        <v>2</v>
      </c>
      <c r="K1605" s="17" t="n">
        <v>234.34</v>
      </c>
      <c r="L1605" s="1" t="n">
        <v>5</v>
      </c>
      <c r="M1605" s="18" t="n">
        <f aca="false">IF(I1605&lt;=H1605,1,0)</f>
        <v>1</v>
      </c>
      <c r="N1605" s="1" t="n">
        <f aca="false">MAX(I1605-H1605,0)</f>
        <v>0</v>
      </c>
    </row>
    <row r="1606" customFormat="false" ht="15" hidden="false" customHeight="false" outlineLevel="0" collapsed="false">
      <c r="A1606" s="1" t="s">
        <v>1713</v>
      </c>
      <c r="B1606" s="1" t="s">
        <v>1608</v>
      </c>
      <c r="C1606" s="1" t="s">
        <v>95</v>
      </c>
      <c r="D1606" s="1" t="s">
        <v>88</v>
      </c>
      <c r="E1606" s="1" t="s">
        <v>97</v>
      </c>
      <c r="F1606" s="1" t="s">
        <v>90</v>
      </c>
      <c r="G1606" s="1" t="n">
        <v>5.5</v>
      </c>
      <c r="H1606" s="1" t="n">
        <v>3</v>
      </c>
      <c r="I1606" s="1" t="n">
        <v>3</v>
      </c>
      <c r="K1606" s="17" t="n">
        <v>257.08</v>
      </c>
      <c r="L1606" s="1" t="n">
        <v>5</v>
      </c>
      <c r="M1606" s="18" t="n">
        <f aca="false">IF(I1606&lt;=H1606,1,0)</f>
        <v>1</v>
      </c>
      <c r="N1606" s="1" t="n">
        <f aca="false">MAX(I1606-H1606,0)</f>
        <v>0</v>
      </c>
    </row>
    <row r="1607" customFormat="false" ht="15" hidden="false" customHeight="false" outlineLevel="0" collapsed="false">
      <c r="A1607" s="1" t="s">
        <v>1714</v>
      </c>
      <c r="B1607" s="1" t="s">
        <v>1608</v>
      </c>
      <c r="C1607" s="1" t="s">
        <v>95</v>
      </c>
      <c r="D1607" s="1" t="s">
        <v>96</v>
      </c>
      <c r="E1607" s="1" t="s">
        <v>89</v>
      </c>
      <c r="F1607" s="1" t="s">
        <v>90</v>
      </c>
      <c r="G1607" s="1" t="n">
        <v>5.4</v>
      </c>
      <c r="H1607" s="1" t="n">
        <v>5</v>
      </c>
      <c r="I1607" s="1" t="n">
        <v>5</v>
      </c>
      <c r="K1607" s="17" t="n">
        <v>397.74</v>
      </c>
      <c r="L1607" s="1" t="n">
        <v>5</v>
      </c>
      <c r="M1607" s="18" t="n">
        <f aca="false">IF(I1607&lt;=H1607,1,0)</f>
        <v>1</v>
      </c>
      <c r="N1607" s="1" t="n">
        <f aca="false">MAX(I1607-H1607,0)</f>
        <v>0</v>
      </c>
    </row>
    <row r="1608" customFormat="false" ht="15" hidden="false" customHeight="false" outlineLevel="0" collapsed="false">
      <c r="A1608" s="1" t="s">
        <v>1715</v>
      </c>
      <c r="B1608" s="1" t="s">
        <v>1608</v>
      </c>
      <c r="C1608" s="1" t="s">
        <v>95</v>
      </c>
      <c r="D1608" s="1" t="s">
        <v>88</v>
      </c>
      <c r="E1608" s="1" t="s">
        <v>89</v>
      </c>
      <c r="F1608" s="1" t="s">
        <v>90</v>
      </c>
      <c r="G1608" s="1" t="n">
        <v>8.9</v>
      </c>
      <c r="H1608" s="1" t="n">
        <v>3</v>
      </c>
      <c r="I1608" s="1" t="n">
        <v>3</v>
      </c>
      <c r="K1608" s="17" t="n">
        <v>386.79</v>
      </c>
      <c r="L1608" s="1" t="n">
        <v>4</v>
      </c>
      <c r="M1608" s="18" t="n">
        <f aca="false">IF(I1608&lt;=H1608,1,0)</f>
        <v>1</v>
      </c>
      <c r="N1608" s="1" t="n">
        <f aca="false">MAX(I1608-H1608,0)</f>
        <v>0</v>
      </c>
    </row>
    <row r="1609" customFormat="false" ht="15" hidden="false" customHeight="false" outlineLevel="0" collapsed="false">
      <c r="A1609" s="1" t="s">
        <v>1716</v>
      </c>
      <c r="B1609" s="1" t="s">
        <v>1608</v>
      </c>
      <c r="C1609" s="1" t="s">
        <v>92</v>
      </c>
      <c r="D1609" s="1" t="s">
        <v>110</v>
      </c>
      <c r="E1609" s="1" t="s">
        <v>89</v>
      </c>
      <c r="F1609" s="1" t="s">
        <v>90</v>
      </c>
      <c r="G1609" s="1" t="n">
        <v>6.7</v>
      </c>
      <c r="H1609" s="1" t="n">
        <v>2</v>
      </c>
      <c r="I1609" s="1" t="n">
        <v>2</v>
      </c>
      <c r="K1609" s="17" t="n">
        <v>861.19</v>
      </c>
      <c r="L1609" s="1" t="n">
        <v>4</v>
      </c>
      <c r="M1609" s="18" t="n">
        <f aca="false">IF(I1609&lt;=H1609,1,0)</f>
        <v>1</v>
      </c>
      <c r="N1609" s="1" t="n">
        <f aca="false">MAX(I1609-H1609,0)</f>
        <v>0</v>
      </c>
    </row>
    <row r="1610" customFormat="false" ht="15" hidden="false" customHeight="false" outlineLevel="0" collapsed="false">
      <c r="A1610" s="1" t="s">
        <v>1717</v>
      </c>
      <c r="B1610" s="1" t="s">
        <v>1608</v>
      </c>
      <c r="C1610" s="1" t="s">
        <v>92</v>
      </c>
      <c r="D1610" s="1" t="s">
        <v>88</v>
      </c>
      <c r="E1610" s="1" t="s">
        <v>89</v>
      </c>
      <c r="F1610" s="1" t="s">
        <v>90</v>
      </c>
      <c r="G1610" s="1" t="n">
        <v>7.2</v>
      </c>
      <c r="H1610" s="1" t="n">
        <v>3</v>
      </c>
      <c r="I1610" s="1" t="n">
        <v>3</v>
      </c>
      <c r="K1610" s="17" t="n">
        <v>359.33</v>
      </c>
      <c r="L1610" s="1" t="n">
        <v>5</v>
      </c>
      <c r="M1610" s="18" t="n">
        <f aca="false">IF(I1610&lt;=H1610,1,0)</f>
        <v>1</v>
      </c>
      <c r="N1610" s="1" t="n">
        <f aca="false">MAX(I1610-H1610,0)</f>
        <v>0</v>
      </c>
    </row>
    <row r="1611" customFormat="false" ht="15" hidden="false" customHeight="false" outlineLevel="0" collapsed="false">
      <c r="A1611" s="1" t="s">
        <v>1718</v>
      </c>
      <c r="B1611" s="1" t="s">
        <v>1608</v>
      </c>
      <c r="C1611" s="1" t="s">
        <v>105</v>
      </c>
      <c r="D1611" s="1" t="s">
        <v>96</v>
      </c>
      <c r="E1611" s="1" t="s">
        <v>89</v>
      </c>
      <c r="F1611" s="1" t="s">
        <v>90</v>
      </c>
      <c r="G1611" s="1" t="n">
        <v>14</v>
      </c>
      <c r="H1611" s="1" t="n">
        <v>5</v>
      </c>
      <c r="I1611" s="1" t="n">
        <v>8</v>
      </c>
      <c r="J1611" s="1" t="s">
        <v>117</v>
      </c>
      <c r="K1611" s="17" t="n">
        <v>265</v>
      </c>
      <c r="L1611" s="1" t="n">
        <v>3</v>
      </c>
      <c r="M1611" s="18" t="n">
        <f aca="false">IF(I1611&lt;=H1611,1,0)</f>
        <v>0</v>
      </c>
      <c r="N1611" s="1" t="n">
        <f aca="false">MAX(I1611-H1611,0)</f>
        <v>3</v>
      </c>
    </row>
    <row r="1612" customFormat="false" ht="15" hidden="false" customHeight="false" outlineLevel="0" collapsed="false">
      <c r="A1612" s="1" t="s">
        <v>1719</v>
      </c>
      <c r="B1612" s="1" t="s">
        <v>1608</v>
      </c>
      <c r="C1612" s="1" t="s">
        <v>92</v>
      </c>
      <c r="D1612" s="1" t="s">
        <v>88</v>
      </c>
      <c r="E1612" s="1" t="s">
        <v>89</v>
      </c>
      <c r="F1612" s="1" t="s">
        <v>116</v>
      </c>
      <c r="G1612" s="1" t="n">
        <v>0</v>
      </c>
      <c r="H1612" s="1" t="n">
        <v>2</v>
      </c>
      <c r="I1612" s="1" t="n">
        <v>2</v>
      </c>
      <c r="K1612" s="17" t="n">
        <v>186.52</v>
      </c>
      <c r="L1612" s="1" t="n">
        <v>5</v>
      </c>
      <c r="M1612" s="18" t="n">
        <f aca="false">IF(I1612&lt;=H1612,1,0)</f>
        <v>1</v>
      </c>
      <c r="N1612" s="1" t="n">
        <f aca="false">MAX(I1612-H1612,0)</f>
        <v>0</v>
      </c>
    </row>
    <row r="1613" customFormat="false" ht="15" hidden="false" customHeight="false" outlineLevel="0" collapsed="false">
      <c r="A1613" s="1" t="s">
        <v>1720</v>
      </c>
      <c r="B1613" s="1" t="s">
        <v>1608</v>
      </c>
      <c r="C1613" s="1" t="s">
        <v>105</v>
      </c>
      <c r="D1613" s="1" t="s">
        <v>88</v>
      </c>
      <c r="E1613" s="1" t="s">
        <v>89</v>
      </c>
      <c r="F1613" s="1" t="s">
        <v>90</v>
      </c>
      <c r="G1613" s="1" t="n">
        <v>13.6</v>
      </c>
      <c r="H1613" s="1" t="n">
        <v>3</v>
      </c>
      <c r="I1613" s="1" t="n">
        <v>3</v>
      </c>
      <c r="K1613" s="17" t="n">
        <v>914.23</v>
      </c>
      <c r="L1613" s="1" t="n">
        <v>5</v>
      </c>
      <c r="M1613" s="18" t="n">
        <f aca="false">IF(I1613&lt;=H1613,1,0)</f>
        <v>1</v>
      </c>
      <c r="N1613" s="1" t="n">
        <f aca="false">MAX(I1613-H1613,0)</f>
        <v>0</v>
      </c>
    </row>
    <row r="1614" customFormat="false" ht="15" hidden="false" customHeight="false" outlineLevel="0" collapsed="false">
      <c r="A1614" s="1" t="s">
        <v>1721</v>
      </c>
      <c r="B1614" s="1" t="s">
        <v>1608</v>
      </c>
      <c r="C1614" s="1" t="s">
        <v>92</v>
      </c>
      <c r="D1614" s="1" t="s">
        <v>96</v>
      </c>
      <c r="E1614" s="1" t="s">
        <v>89</v>
      </c>
      <c r="F1614" s="1" t="s">
        <v>90</v>
      </c>
      <c r="G1614" s="1" t="n">
        <v>5.9</v>
      </c>
      <c r="H1614" s="1" t="n">
        <v>5</v>
      </c>
      <c r="I1614" s="1" t="n">
        <v>4</v>
      </c>
      <c r="K1614" s="17" t="n">
        <v>273.91</v>
      </c>
      <c r="L1614" s="1" t="n">
        <v>4</v>
      </c>
      <c r="M1614" s="18" t="n">
        <f aca="false">IF(I1614&lt;=H1614,1,0)</f>
        <v>1</v>
      </c>
      <c r="N1614" s="1" t="n">
        <f aca="false">MAX(I1614-H1614,0)</f>
        <v>0</v>
      </c>
    </row>
    <row r="1615" customFormat="false" ht="15" hidden="false" customHeight="false" outlineLevel="0" collapsed="false">
      <c r="A1615" s="1" t="s">
        <v>1722</v>
      </c>
      <c r="B1615" s="1" t="s">
        <v>1608</v>
      </c>
      <c r="C1615" s="1" t="s">
        <v>100</v>
      </c>
      <c r="D1615" s="1" t="s">
        <v>88</v>
      </c>
      <c r="E1615" s="1" t="s">
        <v>89</v>
      </c>
      <c r="F1615" s="1" t="s">
        <v>90</v>
      </c>
      <c r="G1615" s="1" t="n">
        <v>14.9</v>
      </c>
      <c r="H1615" s="1" t="n">
        <v>3</v>
      </c>
      <c r="I1615" s="1" t="n">
        <v>2</v>
      </c>
      <c r="K1615" s="17" t="n">
        <v>485.34</v>
      </c>
      <c r="L1615" s="1" t="n">
        <v>5</v>
      </c>
      <c r="M1615" s="18" t="n">
        <f aca="false">IF(I1615&lt;=H1615,1,0)</f>
        <v>1</v>
      </c>
      <c r="N1615" s="1" t="n">
        <f aca="false">MAX(I1615-H1615,0)</f>
        <v>0</v>
      </c>
    </row>
    <row r="1616" customFormat="false" ht="15" hidden="false" customHeight="false" outlineLevel="0" collapsed="false">
      <c r="A1616" s="1" t="s">
        <v>1723</v>
      </c>
      <c r="B1616" s="1" t="s">
        <v>1608</v>
      </c>
      <c r="C1616" s="1" t="s">
        <v>92</v>
      </c>
      <c r="D1616" s="1" t="s">
        <v>88</v>
      </c>
      <c r="E1616" s="1" t="s">
        <v>89</v>
      </c>
      <c r="F1616" s="1" t="s">
        <v>116</v>
      </c>
      <c r="G1616" s="1" t="n">
        <v>0</v>
      </c>
      <c r="H1616" s="1" t="n">
        <v>3</v>
      </c>
      <c r="I1616" s="1" t="n">
        <v>3</v>
      </c>
      <c r="K1616" s="17" t="n">
        <v>418.45</v>
      </c>
      <c r="L1616" s="1" t="n">
        <v>4</v>
      </c>
      <c r="M1616" s="18" t="n">
        <f aca="false">IF(I1616&lt;=H1616,1,0)</f>
        <v>1</v>
      </c>
      <c r="N1616" s="1" t="n">
        <f aca="false">MAX(I1616-H1616,0)</f>
        <v>0</v>
      </c>
    </row>
    <row r="1617" customFormat="false" ht="15" hidden="false" customHeight="false" outlineLevel="0" collapsed="false">
      <c r="A1617" s="1" t="s">
        <v>1724</v>
      </c>
      <c r="B1617" s="1" t="s">
        <v>1608</v>
      </c>
      <c r="C1617" s="1" t="s">
        <v>92</v>
      </c>
      <c r="D1617" s="1" t="s">
        <v>88</v>
      </c>
      <c r="E1617" s="1" t="s">
        <v>89</v>
      </c>
      <c r="F1617" s="1" t="s">
        <v>116</v>
      </c>
      <c r="G1617" s="1" t="n">
        <v>0</v>
      </c>
      <c r="H1617" s="1" t="n">
        <v>2</v>
      </c>
      <c r="I1617" s="1" t="n">
        <v>1</v>
      </c>
      <c r="K1617" s="17" t="n">
        <v>401.08</v>
      </c>
      <c r="L1617" s="1" t="n">
        <v>4</v>
      </c>
      <c r="M1617" s="18" t="n">
        <f aca="false">IF(I1617&lt;=H1617,1,0)</f>
        <v>1</v>
      </c>
      <c r="N1617" s="1" t="n">
        <f aca="false">MAX(I1617-H1617,0)</f>
        <v>0</v>
      </c>
    </row>
    <row r="1618" customFormat="false" ht="15" hidden="false" customHeight="false" outlineLevel="0" collapsed="false">
      <c r="A1618" s="1" t="s">
        <v>1725</v>
      </c>
      <c r="B1618" s="1" t="s">
        <v>1608</v>
      </c>
      <c r="C1618" s="1" t="s">
        <v>92</v>
      </c>
      <c r="D1618" s="1" t="s">
        <v>88</v>
      </c>
      <c r="E1618" s="1" t="s">
        <v>89</v>
      </c>
      <c r="F1618" s="1" t="s">
        <v>90</v>
      </c>
      <c r="G1618" s="1" t="n">
        <v>9.6</v>
      </c>
      <c r="H1618" s="1" t="n">
        <v>3</v>
      </c>
      <c r="I1618" s="1" t="n">
        <v>2</v>
      </c>
      <c r="K1618" s="17" t="n">
        <v>473.21</v>
      </c>
      <c r="L1618" s="1" t="n">
        <v>4</v>
      </c>
      <c r="M1618" s="18" t="n">
        <f aca="false">IF(I1618&lt;=H1618,1,0)</f>
        <v>1</v>
      </c>
      <c r="N1618" s="1" t="n">
        <f aca="false">MAX(I1618-H1618,0)</f>
        <v>0</v>
      </c>
    </row>
    <row r="1619" customFormat="false" ht="15" hidden="false" customHeight="false" outlineLevel="0" collapsed="false">
      <c r="A1619" s="1" t="s">
        <v>1726</v>
      </c>
      <c r="B1619" s="1" t="s">
        <v>1608</v>
      </c>
      <c r="C1619" s="1" t="s">
        <v>92</v>
      </c>
      <c r="D1619" s="1" t="s">
        <v>88</v>
      </c>
      <c r="E1619" s="1" t="s">
        <v>101</v>
      </c>
      <c r="F1619" s="1" t="s">
        <v>116</v>
      </c>
      <c r="G1619" s="1" t="n">
        <v>0</v>
      </c>
      <c r="H1619" s="1" t="n">
        <v>3</v>
      </c>
      <c r="I1619" s="1" t="n">
        <v>3</v>
      </c>
      <c r="K1619" s="17" t="n">
        <v>772.19</v>
      </c>
      <c r="L1619" s="1" t="n">
        <v>5</v>
      </c>
      <c r="M1619" s="18" t="n">
        <f aca="false">IF(I1619&lt;=H1619,1,0)</f>
        <v>1</v>
      </c>
      <c r="N1619" s="1" t="n">
        <f aca="false">MAX(I1619-H1619,0)</f>
        <v>0</v>
      </c>
    </row>
    <row r="1620" customFormat="false" ht="15" hidden="false" customHeight="false" outlineLevel="0" collapsed="false">
      <c r="A1620" s="1" t="s">
        <v>1727</v>
      </c>
      <c r="B1620" s="1" t="s">
        <v>1608</v>
      </c>
      <c r="C1620" s="1" t="s">
        <v>105</v>
      </c>
      <c r="D1620" s="1" t="s">
        <v>96</v>
      </c>
      <c r="E1620" s="1" t="s">
        <v>89</v>
      </c>
      <c r="F1620" s="1" t="s">
        <v>90</v>
      </c>
      <c r="G1620" s="1" t="n">
        <v>16</v>
      </c>
      <c r="H1620" s="1" t="n">
        <v>5</v>
      </c>
      <c r="I1620" s="1" t="n">
        <v>8</v>
      </c>
      <c r="J1620" s="1" t="s">
        <v>133</v>
      </c>
      <c r="K1620" s="17" t="n">
        <v>594.44</v>
      </c>
      <c r="L1620" s="1" t="n">
        <v>2</v>
      </c>
      <c r="M1620" s="18" t="n">
        <f aca="false">IF(I1620&lt;=H1620,1,0)</f>
        <v>0</v>
      </c>
      <c r="N1620" s="1" t="n">
        <f aca="false">MAX(I1620-H1620,0)</f>
        <v>3</v>
      </c>
    </row>
    <row r="1621" customFormat="false" ht="15" hidden="false" customHeight="false" outlineLevel="0" collapsed="false">
      <c r="A1621" s="1" t="s">
        <v>1728</v>
      </c>
      <c r="B1621" s="1" t="s">
        <v>1608</v>
      </c>
      <c r="C1621" s="1" t="s">
        <v>92</v>
      </c>
      <c r="D1621" s="1" t="s">
        <v>88</v>
      </c>
      <c r="E1621" s="1" t="s">
        <v>103</v>
      </c>
      <c r="F1621" s="1" t="s">
        <v>90</v>
      </c>
      <c r="G1621" s="1" t="n">
        <v>2</v>
      </c>
      <c r="H1621" s="1" t="n">
        <v>3</v>
      </c>
      <c r="I1621" s="1" t="n">
        <v>3</v>
      </c>
      <c r="K1621" s="17" t="n">
        <v>607.06</v>
      </c>
      <c r="L1621" s="1" t="n">
        <v>5</v>
      </c>
      <c r="M1621" s="18" t="n">
        <f aca="false">IF(I1621&lt;=H1621,1,0)</f>
        <v>1</v>
      </c>
      <c r="N1621" s="1" t="n">
        <f aca="false">MAX(I1621-H1621,0)</f>
        <v>0</v>
      </c>
    </row>
    <row r="1622" customFormat="false" ht="15" hidden="false" customHeight="false" outlineLevel="0" collapsed="false">
      <c r="A1622" s="1" t="s">
        <v>1729</v>
      </c>
      <c r="B1622" s="1" t="s">
        <v>1608</v>
      </c>
      <c r="C1622" s="1" t="s">
        <v>105</v>
      </c>
      <c r="D1622" s="1" t="s">
        <v>88</v>
      </c>
      <c r="E1622" s="1" t="s">
        <v>97</v>
      </c>
      <c r="F1622" s="1" t="s">
        <v>116</v>
      </c>
      <c r="G1622" s="1" t="n">
        <v>0</v>
      </c>
      <c r="H1622" s="1" t="n">
        <v>3</v>
      </c>
      <c r="I1622" s="1" t="n">
        <v>3</v>
      </c>
      <c r="K1622" s="17" t="n">
        <v>460.91</v>
      </c>
      <c r="L1622" s="1" t="n">
        <v>4</v>
      </c>
      <c r="M1622" s="18" t="n">
        <f aca="false">IF(I1622&lt;=H1622,1,0)</f>
        <v>1</v>
      </c>
      <c r="N1622" s="1" t="n">
        <f aca="false">MAX(I1622-H1622,0)</f>
        <v>0</v>
      </c>
    </row>
    <row r="1623" customFormat="false" ht="15" hidden="false" customHeight="false" outlineLevel="0" collapsed="false">
      <c r="A1623" s="1" t="s">
        <v>1730</v>
      </c>
      <c r="B1623" s="1" t="s">
        <v>1608</v>
      </c>
      <c r="C1623" s="1" t="s">
        <v>92</v>
      </c>
      <c r="D1623" s="1" t="s">
        <v>96</v>
      </c>
      <c r="E1623" s="1" t="s">
        <v>97</v>
      </c>
      <c r="F1623" s="1" t="s">
        <v>116</v>
      </c>
      <c r="G1623" s="1" t="n">
        <v>0</v>
      </c>
      <c r="H1623" s="1" t="n">
        <v>4</v>
      </c>
      <c r="I1623" s="1" t="n">
        <v>4</v>
      </c>
      <c r="K1623" s="17" t="n">
        <v>252.83</v>
      </c>
      <c r="L1623" s="1" t="n">
        <v>4</v>
      </c>
      <c r="M1623" s="18" t="n">
        <f aca="false">IF(I1623&lt;=H1623,1,0)</f>
        <v>1</v>
      </c>
      <c r="N1623" s="1" t="n">
        <f aca="false">MAX(I1623-H1623,0)</f>
        <v>0</v>
      </c>
    </row>
    <row r="1624" customFormat="false" ht="15" hidden="false" customHeight="false" outlineLevel="0" collapsed="false">
      <c r="A1624" s="1" t="s">
        <v>1731</v>
      </c>
      <c r="B1624" s="1" t="s">
        <v>1608</v>
      </c>
      <c r="C1624" s="1" t="s">
        <v>92</v>
      </c>
      <c r="D1624" s="1" t="s">
        <v>96</v>
      </c>
      <c r="E1624" s="1" t="s">
        <v>101</v>
      </c>
      <c r="F1624" s="1" t="s">
        <v>116</v>
      </c>
      <c r="G1624" s="1" t="n">
        <v>0</v>
      </c>
      <c r="H1624" s="1" t="n">
        <v>4</v>
      </c>
      <c r="I1624" s="1" t="n">
        <v>3</v>
      </c>
      <c r="K1624" s="17" t="n">
        <v>144.8</v>
      </c>
      <c r="L1624" s="1" t="n">
        <v>5</v>
      </c>
      <c r="M1624" s="18" t="n">
        <f aca="false">IF(I1624&lt;=H1624,1,0)</f>
        <v>1</v>
      </c>
      <c r="N1624" s="1" t="n">
        <f aca="false">MAX(I1624-H1624,0)</f>
        <v>0</v>
      </c>
    </row>
    <row r="1625" customFormat="false" ht="15" hidden="false" customHeight="false" outlineLevel="0" collapsed="false">
      <c r="A1625" s="1" t="s">
        <v>1732</v>
      </c>
      <c r="B1625" s="1" t="s">
        <v>1608</v>
      </c>
      <c r="C1625" s="1" t="s">
        <v>92</v>
      </c>
      <c r="D1625" s="1" t="s">
        <v>88</v>
      </c>
      <c r="E1625" s="1" t="s">
        <v>103</v>
      </c>
      <c r="F1625" s="1" t="s">
        <v>90</v>
      </c>
      <c r="G1625" s="1" t="n">
        <v>8.2</v>
      </c>
      <c r="H1625" s="1" t="n">
        <v>3</v>
      </c>
      <c r="I1625" s="1" t="n">
        <v>3</v>
      </c>
      <c r="K1625" s="17" t="n">
        <v>201.25</v>
      </c>
      <c r="L1625" s="1" t="n">
        <v>4</v>
      </c>
      <c r="M1625" s="18" t="n">
        <f aca="false">IF(I1625&lt;=H1625,1,0)</f>
        <v>1</v>
      </c>
      <c r="N1625" s="1" t="n">
        <f aca="false">MAX(I1625-H1625,0)</f>
        <v>0</v>
      </c>
    </row>
    <row r="1626" customFormat="false" ht="15" hidden="false" customHeight="false" outlineLevel="0" collapsed="false">
      <c r="A1626" s="1" t="s">
        <v>1733</v>
      </c>
      <c r="B1626" s="1" t="s">
        <v>1608</v>
      </c>
      <c r="C1626" s="1" t="s">
        <v>92</v>
      </c>
      <c r="D1626" s="1" t="s">
        <v>88</v>
      </c>
      <c r="E1626" s="1" t="s">
        <v>89</v>
      </c>
      <c r="F1626" s="1" t="s">
        <v>90</v>
      </c>
      <c r="G1626" s="1" t="n">
        <v>15.8</v>
      </c>
      <c r="H1626" s="1" t="n">
        <v>3</v>
      </c>
      <c r="I1626" s="1" t="n">
        <v>3</v>
      </c>
      <c r="K1626" s="17" t="n">
        <v>575.05</v>
      </c>
      <c r="L1626" s="1" t="n">
        <v>4</v>
      </c>
      <c r="M1626" s="18" t="n">
        <f aca="false">IF(I1626&lt;=H1626,1,0)</f>
        <v>1</v>
      </c>
      <c r="N1626" s="1" t="n">
        <f aca="false">MAX(I1626-H1626,0)</f>
        <v>0</v>
      </c>
    </row>
    <row r="1627" customFormat="false" ht="15" hidden="false" customHeight="false" outlineLevel="0" collapsed="false">
      <c r="A1627" s="1" t="s">
        <v>1734</v>
      </c>
      <c r="B1627" s="1" t="s">
        <v>1608</v>
      </c>
      <c r="C1627" s="1" t="s">
        <v>92</v>
      </c>
      <c r="D1627" s="1" t="s">
        <v>110</v>
      </c>
      <c r="E1627" s="1" t="s">
        <v>97</v>
      </c>
      <c r="F1627" s="1" t="s">
        <v>90</v>
      </c>
      <c r="G1627" s="1" t="n">
        <v>3.7</v>
      </c>
      <c r="H1627" s="1" t="n">
        <v>2</v>
      </c>
      <c r="I1627" s="1" t="n">
        <v>2</v>
      </c>
      <c r="K1627" s="17" t="n">
        <v>775.19</v>
      </c>
      <c r="L1627" s="1" t="n">
        <v>4</v>
      </c>
      <c r="M1627" s="18" t="n">
        <f aca="false">IF(I1627&lt;=H1627,1,0)</f>
        <v>1</v>
      </c>
      <c r="N1627" s="1" t="n">
        <f aca="false">MAX(I1627-H1627,0)</f>
        <v>0</v>
      </c>
    </row>
    <row r="1628" customFormat="false" ht="15" hidden="false" customHeight="false" outlineLevel="0" collapsed="false">
      <c r="A1628" s="1" t="s">
        <v>1735</v>
      </c>
      <c r="B1628" s="1" t="s">
        <v>1608</v>
      </c>
      <c r="C1628" s="1" t="s">
        <v>92</v>
      </c>
      <c r="D1628" s="1" t="s">
        <v>88</v>
      </c>
      <c r="E1628" s="1" t="s">
        <v>97</v>
      </c>
      <c r="F1628" s="1" t="s">
        <v>116</v>
      </c>
      <c r="G1628" s="1" t="n">
        <v>0</v>
      </c>
      <c r="H1628" s="1" t="n">
        <v>3</v>
      </c>
      <c r="I1628" s="1" t="n">
        <v>3</v>
      </c>
      <c r="K1628" s="17" t="n">
        <v>556.86</v>
      </c>
      <c r="L1628" s="1" t="n">
        <v>4</v>
      </c>
      <c r="M1628" s="18" t="n">
        <f aca="false">IF(I1628&lt;=H1628,1,0)</f>
        <v>1</v>
      </c>
      <c r="N1628" s="1" t="n">
        <f aca="false">MAX(I1628-H1628,0)</f>
        <v>0</v>
      </c>
    </row>
    <row r="1629" customFormat="false" ht="15" hidden="false" customHeight="false" outlineLevel="0" collapsed="false">
      <c r="A1629" s="1" t="s">
        <v>1736</v>
      </c>
      <c r="B1629" s="1" t="s">
        <v>1608</v>
      </c>
      <c r="C1629" s="1" t="s">
        <v>105</v>
      </c>
      <c r="D1629" s="1" t="s">
        <v>96</v>
      </c>
      <c r="E1629" s="1" t="s">
        <v>89</v>
      </c>
      <c r="F1629" s="1" t="s">
        <v>90</v>
      </c>
      <c r="G1629" s="1" t="n">
        <v>6.4</v>
      </c>
      <c r="H1629" s="1" t="n">
        <v>5</v>
      </c>
      <c r="I1629" s="1" t="n">
        <v>5</v>
      </c>
      <c r="K1629" s="17" t="n">
        <v>289.53</v>
      </c>
      <c r="L1629" s="1" t="n">
        <v>5</v>
      </c>
      <c r="M1629" s="18" t="n">
        <f aca="false">IF(I1629&lt;=H1629,1,0)</f>
        <v>1</v>
      </c>
      <c r="N1629" s="1" t="n">
        <f aca="false">MAX(I1629-H1629,0)</f>
        <v>0</v>
      </c>
    </row>
    <row r="1630" customFormat="false" ht="15" hidden="false" customHeight="false" outlineLevel="0" collapsed="false">
      <c r="A1630" s="1" t="s">
        <v>1737</v>
      </c>
      <c r="B1630" s="1" t="s">
        <v>1608</v>
      </c>
      <c r="C1630" s="1" t="s">
        <v>95</v>
      </c>
      <c r="D1630" s="1" t="s">
        <v>88</v>
      </c>
      <c r="E1630" s="1" t="s">
        <v>89</v>
      </c>
      <c r="F1630" s="1" t="s">
        <v>90</v>
      </c>
      <c r="G1630" s="1" t="n">
        <v>18.1</v>
      </c>
      <c r="H1630" s="1" t="n">
        <v>3</v>
      </c>
      <c r="I1630" s="1" t="n">
        <v>3</v>
      </c>
      <c r="K1630" s="17" t="n">
        <v>489.84</v>
      </c>
      <c r="L1630" s="1" t="n">
        <v>4</v>
      </c>
      <c r="M1630" s="18" t="n">
        <f aca="false">IF(I1630&lt;=H1630,1,0)</f>
        <v>1</v>
      </c>
      <c r="N1630" s="1" t="n">
        <f aca="false">MAX(I1630-H1630,0)</f>
        <v>0</v>
      </c>
    </row>
    <row r="1631" customFormat="false" ht="15" hidden="false" customHeight="false" outlineLevel="0" collapsed="false">
      <c r="A1631" s="1" t="s">
        <v>1738</v>
      </c>
      <c r="B1631" s="1" t="s">
        <v>1608</v>
      </c>
      <c r="C1631" s="1" t="s">
        <v>92</v>
      </c>
      <c r="D1631" s="1" t="s">
        <v>96</v>
      </c>
      <c r="E1631" s="1" t="s">
        <v>89</v>
      </c>
      <c r="F1631" s="1" t="s">
        <v>116</v>
      </c>
      <c r="G1631" s="1" t="n">
        <v>0</v>
      </c>
      <c r="H1631" s="1" t="n">
        <v>5</v>
      </c>
      <c r="I1631" s="1" t="n">
        <v>5</v>
      </c>
      <c r="K1631" s="17" t="n">
        <v>361.43</v>
      </c>
      <c r="L1631" s="1" t="n">
        <v>3</v>
      </c>
      <c r="M1631" s="18" t="n">
        <f aca="false">IF(I1631&lt;=H1631,1,0)</f>
        <v>1</v>
      </c>
      <c r="N1631" s="1" t="n">
        <f aca="false">MAX(I1631-H1631,0)</f>
        <v>0</v>
      </c>
    </row>
    <row r="1632" customFormat="false" ht="15" hidden="false" customHeight="false" outlineLevel="0" collapsed="false">
      <c r="A1632" s="1" t="s">
        <v>1739</v>
      </c>
      <c r="B1632" s="1" t="s">
        <v>1608</v>
      </c>
      <c r="C1632" s="1" t="s">
        <v>92</v>
      </c>
      <c r="D1632" s="1" t="s">
        <v>88</v>
      </c>
      <c r="E1632" s="1" t="s">
        <v>103</v>
      </c>
      <c r="F1632" s="1" t="s">
        <v>90</v>
      </c>
      <c r="G1632" s="1" t="n">
        <v>5.6</v>
      </c>
      <c r="H1632" s="1" t="n">
        <v>3</v>
      </c>
      <c r="I1632" s="1" t="n">
        <v>3</v>
      </c>
      <c r="K1632" s="17" t="n">
        <v>795.69</v>
      </c>
      <c r="L1632" s="1" t="n">
        <v>5</v>
      </c>
      <c r="M1632" s="18" t="n">
        <f aca="false">IF(I1632&lt;=H1632,1,0)</f>
        <v>1</v>
      </c>
      <c r="N1632" s="1" t="n">
        <f aca="false">MAX(I1632-H1632,0)</f>
        <v>0</v>
      </c>
    </row>
    <row r="1633" customFormat="false" ht="15" hidden="false" customHeight="false" outlineLevel="0" collapsed="false">
      <c r="A1633" s="1" t="s">
        <v>1740</v>
      </c>
      <c r="B1633" s="1" t="s">
        <v>1608</v>
      </c>
      <c r="C1633" s="1" t="s">
        <v>87</v>
      </c>
      <c r="D1633" s="1" t="s">
        <v>88</v>
      </c>
      <c r="E1633" s="1" t="s">
        <v>97</v>
      </c>
      <c r="F1633" s="1" t="s">
        <v>116</v>
      </c>
      <c r="G1633" s="1" t="n">
        <v>0</v>
      </c>
      <c r="H1633" s="1" t="n">
        <v>3</v>
      </c>
      <c r="I1633" s="1" t="n">
        <v>3</v>
      </c>
      <c r="K1633" s="17" t="n">
        <v>409.65</v>
      </c>
      <c r="L1633" s="1" t="n">
        <v>4</v>
      </c>
      <c r="M1633" s="18" t="n">
        <f aca="false">IF(I1633&lt;=H1633,1,0)</f>
        <v>1</v>
      </c>
      <c r="N1633" s="1" t="n">
        <f aca="false">MAX(I1633-H1633,0)</f>
        <v>0</v>
      </c>
    </row>
    <row r="1634" customFormat="false" ht="15" hidden="false" customHeight="false" outlineLevel="0" collapsed="false">
      <c r="A1634" s="1" t="s">
        <v>1741</v>
      </c>
      <c r="B1634" s="1" t="s">
        <v>1608</v>
      </c>
      <c r="C1634" s="1" t="s">
        <v>145</v>
      </c>
      <c r="D1634" s="1" t="s">
        <v>88</v>
      </c>
      <c r="E1634" s="1" t="s">
        <v>97</v>
      </c>
      <c r="F1634" s="1" t="s">
        <v>116</v>
      </c>
      <c r="G1634" s="1" t="n">
        <v>0</v>
      </c>
      <c r="H1634" s="1" t="n">
        <v>3</v>
      </c>
      <c r="I1634" s="1" t="n">
        <v>3</v>
      </c>
      <c r="K1634" s="17" t="n">
        <v>251.31</v>
      </c>
      <c r="L1634" s="1" t="n">
        <v>4</v>
      </c>
      <c r="M1634" s="18" t="n">
        <f aca="false">IF(I1634&lt;=H1634,1,0)</f>
        <v>1</v>
      </c>
      <c r="N1634" s="1" t="n">
        <f aca="false">MAX(I1634-H1634,0)</f>
        <v>0</v>
      </c>
    </row>
    <row r="1635" customFormat="false" ht="15" hidden="false" customHeight="false" outlineLevel="0" collapsed="false">
      <c r="A1635" s="1" t="s">
        <v>1742</v>
      </c>
      <c r="B1635" s="1" t="s">
        <v>1608</v>
      </c>
      <c r="C1635" s="1" t="s">
        <v>105</v>
      </c>
      <c r="D1635" s="1" t="s">
        <v>96</v>
      </c>
      <c r="E1635" s="1" t="s">
        <v>103</v>
      </c>
      <c r="F1635" s="1" t="s">
        <v>116</v>
      </c>
      <c r="G1635" s="1" t="n">
        <v>0</v>
      </c>
      <c r="H1635" s="1" t="n">
        <v>5</v>
      </c>
      <c r="I1635" s="1" t="n">
        <v>5</v>
      </c>
      <c r="K1635" s="17" t="n">
        <v>270.44</v>
      </c>
      <c r="L1635" s="1" t="n">
        <v>5</v>
      </c>
      <c r="M1635" s="18" t="n">
        <f aca="false">IF(I1635&lt;=H1635,1,0)</f>
        <v>1</v>
      </c>
      <c r="N1635" s="1" t="n">
        <f aca="false">MAX(I1635-H1635,0)</f>
        <v>0</v>
      </c>
    </row>
    <row r="1636" customFormat="false" ht="15" hidden="false" customHeight="false" outlineLevel="0" collapsed="false">
      <c r="A1636" s="1" t="s">
        <v>1743</v>
      </c>
      <c r="B1636" s="1" t="s">
        <v>1608</v>
      </c>
      <c r="C1636" s="1" t="s">
        <v>105</v>
      </c>
      <c r="D1636" s="1" t="s">
        <v>96</v>
      </c>
      <c r="E1636" s="1" t="s">
        <v>97</v>
      </c>
      <c r="F1636" s="1" t="s">
        <v>90</v>
      </c>
      <c r="G1636" s="1" t="n">
        <v>2.9</v>
      </c>
      <c r="H1636" s="1" t="n">
        <v>5</v>
      </c>
      <c r="I1636" s="1" t="n">
        <v>5</v>
      </c>
      <c r="K1636" s="17" t="n">
        <v>401.34</v>
      </c>
      <c r="L1636" s="1" t="n">
        <v>4</v>
      </c>
      <c r="M1636" s="18" t="n">
        <f aca="false">IF(I1636&lt;=H1636,1,0)</f>
        <v>1</v>
      </c>
      <c r="N1636" s="1" t="n">
        <f aca="false">MAX(I1636-H1636,0)</f>
        <v>0</v>
      </c>
    </row>
    <row r="1637" customFormat="false" ht="15" hidden="false" customHeight="false" outlineLevel="0" collapsed="false">
      <c r="A1637" s="1" t="s">
        <v>1744</v>
      </c>
      <c r="B1637" s="1" t="s">
        <v>1608</v>
      </c>
      <c r="C1637" s="1" t="s">
        <v>95</v>
      </c>
      <c r="D1637" s="1" t="s">
        <v>88</v>
      </c>
      <c r="E1637" s="1" t="s">
        <v>89</v>
      </c>
      <c r="F1637" s="1" t="s">
        <v>90</v>
      </c>
      <c r="G1637" s="1" t="n">
        <v>9.1</v>
      </c>
      <c r="H1637" s="1" t="n">
        <v>3</v>
      </c>
      <c r="I1637" s="1" t="n">
        <v>2</v>
      </c>
      <c r="K1637" s="17" t="n">
        <v>324.73</v>
      </c>
      <c r="L1637" s="1" t="n">
        <v>5</v>
      </c>
      <c r="M1637" s="18" t="n">
        <f aca="false">IF(I1637&lt;=H1637,1,0)</f>
        <v>1</v>
      </c>
      <c r="N1637" s="1" t="n">
        <f aca="false">MAX(I1637-H1637,0)</f>
        <v>0</v>
      </c>
    </row>
    <row r="1638" customFormat="false" ht="15" hidden="false" customHeight="false" outlineLevel="0" collapsed="false">
      <c r="A1638" s="1" t="s">
        <v>1745</v>
      </c>
      <c r="B1638" s="1" t="s">
        <v>1608</v>
      </c>
      <c r="C1638" s="1" t="s">
        <v>105</v>
      </c>
      <c r="D1638" s="1" t="s">
        <v>96</v>
      </c>
      <c r="E1638" s="1" t="s">
        <v>97</v>
      </c>
      <c r="F1638" s="1" t="s">
        <v>90</v>
      </c>
      <c r="G1638" s="1" t="n">
        <v>4.9</v>
      </c>
      <c r="H1638" s="1" t="n">
        <v>5</v>
      </c>
      <c r="I1638" s="1" t="n">
        <v>5</v>
      </c>
      <c r="K1638" s="17" t="n">
        <v>386.56</v>
      </c>
      <c r="L1638" s="1" t="n">
        <v>5</v>
      </c>
      <c r="M1638" s="18" t="n">
        <f aca="false">IF(I1638&lt;=H1638,1,0)</f>
        <v>1</v>
      </c>
      <c r="N1638" s="1" t="n">
        <f aca="false">MAX(I1638-H1638,0)</f>
        <v>0</v>
      </c>
    </row>
    <row r="1639" customFormat="false" ht="15" hidden="false" customHeight="false" outlineLevel="0" collapsed="false">
      <c r="A1639" s="1" t="s">
        <v>1746</v>
      </c>
      <c r="B1639" s="1" t="s">
        <v>1608</v>
      </c>
      <c r="C1639" s="1" t="s">
        <v>92</v>
      </c>
      <c r="D1639" s="1" t="s">
        <v>93</v>
      </c>
      <c r="E1639" s="1" t="s">
        <v>103</v>
      </c>
      <c r="F1639" s="1" t="s">
        <v>90</v>
      </c>
      <c r="G1639" s="1" t="n">
        <v>4.5</v>
      </c>
      <c r="H1639" s="1" t="n">
        <v>2</v>
      </c>
      <c r="I1639" s="1" t="n">
        <v>2</v>
      </c>
      <c r="K1639" s="17" t="n">
        <v>229.37</v>
      </c>
      <c r="L1639" s="1" t="n">
        <v>5</v>
      </c>
      <c r="M1639" s="18" t="n">
        <f aca="false">IF(I1639&lt;=H1639,1,0)</f>
        <v>1</v>
      </c>
      <c r="N1639" s="1" t="n">
        <f aca="false">MAX(I1639-H1639,0)</f>
        <v>0</v>
      </c>
    </row>
    <row r="1640" customFormat="false" ht="15" hidden="false" customHeight="false" outlineLevel="0" collapsed="false">
      <c r="A1640" s="1" t="s">
        <v>1747</v>
      </c>
      <c r="B1640" s="1" t="s">
        <v>1608</v>
      </c>
      <c r="C1640" s="1" t="s">
        <v>105</v>
      </c>
      <c r="D1640" s="1" t="s">
        <v>93</v>
      </c>
      <c r="E1640" s="1" t="s">
        <v>97</v>
      </c>
      <c r="F1640" s="1" t="s">
        <v>116</v>
      </c>
      <c r="G1640" s="1" t="n">
        <v>0</v>
      </c>
      <c r="H1640" s="1" t="n">
        <v>1</v>
      </c>
      <c r="I1640" s="1" t="n">
        <v>1</v>
      </c>
      <c r="K1640" s="17" t="n">
        <v>217.23</v>
      </c>
      <c r="L1640" s="1" t="n">
        <v>5</v>
      </c>
      <c r="M1640" s="18" t="n">
        <f aca="false">IF(I1640&lt;=H1640,1,0)</f>
        <v>1</v>
      </c>
      <c r="N1640" s="1" t="n">
        <f aca="false">MAX(I1640-H1640,0)</f>
        <v>0</v>
      </c>
    </row>
    <row r="1641" customFormat="false" ht="15" hidden="false" customHeight="false" outlineLevel="0" collapsed="false">
      <c r="A1641" s="1" t="s">
        <v>1748</v>
      </c>
      <c r="B1641" s="1" t="s">
        <v>1608</v>
      </c>
      <c r="C1641" s="1" t="s">
        <v>92</v>
      </c>
      <c r="D1641" s="1" t="s">
        <v>96</v>
      </c>
      <c r="E1641" s="1" t="s">
        <v>89</v>
      </c>
      <c r="F1641" s="1" t="s">
        <v>90</v>
      </c>
      <c r="G1641" s="1" t="n">
        <v>8.4</v>
      </c>
      <c r="H1641" s="1" t="n">
        <v>5</v>
      </c>
      <c r="I1641" s="1" t="n">
        <v>5</v>
      </c>
      <c r="K1641" s="17" t="n">
        <v>228.92</v>
      </c>
      <c r="L1641" s="1" t="n">
        <v>4</v>
      </c>
      <c r="M1641" s="18" t="n">
        <f aca="false">IF(I1641&lt;=H1641,1,0)</f>
        <v>1</v>
      </c>
      <c r="N1641" s="1" t="n">
        <f aca="false">MAX(I1641-H1641,0)</f>
        <v>0</v>
      </c>
    </row>
    <row r="1642" customFormat="false" ht="15" hidden="false" customHeight="false" outlineLevel="0" collapsed="false">
      <c r="A1642" s="1" t="s">
        <v>1749</v>
      </c>
      <c r="B1642" s="1" t="s">
        <v>1608</v>
      </c>
      <c r="C1642" s="1" t="s">
        <v>105</v>
      </c>
      <c r="D1642" s="1" t="s">
        <v>88</v>
      </c>
      <c r="E1642" s="1" t="s">
        <v>89</v>
      </c>
      <c r="F1642" s="1" t="s">
        <v>90</v>
      </c>
      <c r="G1642" s="1" t="n">
        <v>13.1</v>
      </c>
      <c r="H1642" s="1" t="n">
        <v>3</v>
      </c>
      <c r="I1642" s="1" t="n">
        <v>3</v>
      </c>
      <c r="K1642" s="17" t="n">
        <v>341.6</v>
      </c>
      <c r="L1642" s="1" t="n">
        <v>4</v>
      </c>
      <c r="M1642" s="18" t="n">
        <f aca="false">IF(I1642&lt;=H1642,1,0)</f>
        <v>1</v>
      </c>
      <c r="N1642" s="1" t="n">
        <f aca="false">MAX(I1642-H1642,0)</f>
        <v>0</v>
      </c>
    </row>
    <row r="1643" customFormat="false" ht="15" hidden="false" customHeight="false" outlineLevel="0" collapsed="false">
      <c r="A1643" s="1" t="s">
        <v>1750</v>
      </c>
      <c r="B1643" s="1" t="s">
        <v>1608</v>
      </c>
      <c r="C1643" s="1" t="s">
        <v>87</v>
      </c>
      <c r="D1643" s="1" t="s">
        <v>110</v>
      </c>
      <c r="E1643" s="1" t="s">
        <v>89</v>
      </c>
      <c r="F1643" s="1" t="s">
        <v>116</v>
      </c>
      <c r="G1643" s="1" t="n">
        <v>0</v>
      </c>
      <c r="H1643" s="1" t="n">
        <v>1</v>
      </c>
      <c r="I1643" s="1" t="n">
        <v>1</v>
      </c>
      <c r="K1643" s="17" t="n">
        <v>686.45</v>
      </c>
      <c r="L1643" s="1" t="n">
        <v>4</v>
      </c>
      <c r="M1643" s="18" t="n">
        <f aca="false">IF(I1643&lt;=H1643,1,0)</f>
        <v>1</v>
      </c>
      <c r="N1643" s="1" t="n">
        <f aca="false">MAX(I1643-H1643,0)</f>
        <v>0</v>
      </c>
    </row>
    <row r="1644" customFormat="false" ht="15" hidden="false" customHeight="false" outlineLevel="0" collapsed="false">
      <c r="A1644" s="1" t="s">
        <v>1751</v>
      </c>
      <c r="B1644" s="1" t="s">
        <v>1608</v>
      </c>
      <c r="C1644" s="1" t="s">
        <v>92</v>
      </c>
      <c r="D1644" s="1" t="s">
        <v>88</v>
      </c>
      <c r="E1644" s="1" t="s">
        <v>103</v>
      </c>
      <c r="F1644" s="1" t="s">
        <v>90</v>
      </c>
      <c r="G1644" s="1" t="n">
        <v>8.6</v>
      </c>
      <c r="H1644" s="1" t="n">
        <v>3</v>
      </c>
      <c r="I1644" s="1" t="n">
        <v>3</v>
      </c>
      <c r="K1644" s="17" t="n">
        <v>279.09</v>
      </c>
      <c r="L1644" s="1" t="n">
        <v>4</v>
      </c>
      <c r="M1644" s="18" t="n">
        <f aca="false">IF(I1644&lt;=H1644,1,0)</f>
        <v>1</v>
      </c>
      <c r="N1644" s="1" t="n">
        <f aca="false">MAX(I1644-H1644,0)</f>
        <v>0</v>
      </c>
    </row>
    <row r="1645" customFormat="false" ht="15" hidden="false" customHeight="false" outlineLevel="0" collapsed="false">
      <c r="A1645" s="1" t="s">
        <v>1752</v>
      </c>
      <c r="B1645" s="1" t="s">
        <v>1608</v>
      </c>
      <c r="C1645" s="1" t="s">
        <v>95</v>
      </c>
      <c r="D1645" s="1" t="s">
        <v>110</v>
      </c>
      <c r="E1645" s="1" t="s">
        <v>97</v>
      </c>
      <c r="F1645" s="1" t="s">
        <v>90</v>
      </c>
      <c r="G1645" s="1" t="n">
        <v>6</v>
      </c>
      <c r="H1645" s="1" t="n">
        <v>2</v>
      </c>
      <c r="I1645" s="1" t="n">
        <v>2</v>
      </c>
      <c r="K1645" s="17" t="n">
        <v>1077.2</v>
      </c>
      <c r="L1645" s="1" t="n">
        <v>5</v>
      </c>
      <c r="M1645" s="18" t="n">
        <f aca="false">IF(I1645&lt;=H1645,1,0)</f>
        <v>1</v>
      </c>
      <c r="N1645" s="1" t="n">
        <f aca="false">MAX(I1645-H1645,0)</f>
        <v>0</v>
      </c>
    </row>
    <row r="1646" customFormat="false" ht="15" hidden="false" customHeight="false" outlineLevel="0" collapsed="false">
      <c r="A1646" s="1" t="s">
        <v>1753</v>
      </c>
      <c r="B1646" s="1" t="s">
        <v>1608</v>
      </c>
      <c r="C1646" s="1" t="s">
        <v>92</v>
      </c>
      <c r="D1646" s="1" t="s">
        <v>88</v>
      </c>
      <c r="E1646" s="1" t="s">
        <v>97</v>
      </c>
      <c r="F1646" s="1" t="s">
        <v>90</v>
      </c>
      <c r="G1646" s="1" t="n">
        <v>4.7</v>
      </c>
      <c r="H1646" s="1" t="n">
        <v>3</v>
      </c>
      <c r="I1646" s="1" t="n">
        <v>2</v>
      </c>
      <c r="K1646" s="17" t="n">
        <v>201.21</v>
      </c>
      <c r="L1646" s="1" t="n">
        <v>5</v>
      </c>
      <c r="M1646" s="18" t="n">
        <f aca="false">IF(I1646&lt;=H1646,1,0)</f>
        <v>1</v>
      </c>
      <c r="N1646" s="1" t="n">
        <f aca="false">MAX(I1646-H1646,0)</f>
        <v>0</v>
      </c>
    </row>
    <row r="1647" customFormat="false" ht="15" hidden="false" customHeight="false" outlineLevel="0" collapsed="false">
      <c r="A1647" s="1" t="s">
        <v>1754</v>
      </c>
      <c r="B1647" s="1" t="s">
        <v>1608</v>
      </c>
      <c r="C1647" s="1" t="s">
        <v>87</v>
      </c>
      <c r="D1647" s="1" t="s">
        <v>96</v>
      </c>
      <c r="E1647" s="1" t="s">
        <v>89</v>
      </c>
      <c r="F1647" s="1" t="s">
        <v>90</v>
      </c>
      <c r="G1647" s="1" t="n">
        <v>15.7</v>
      </c>
      <c r="H1647" s="1" t="n">
        <v>5</v>
      </c>
      <c r="I1647" s="1" t="n">
        <v>5</v>
      </c>
      <c r="K1647" s="17" t="n">
        <v>616.41</v>
      </c>
      <c r="L1647" s="1" t="n">
        <v>4</v>
      </c>
      <c r="M1647" s="18" t="n">
        <f aca="false">IF(I1647&lt;=H1647,1,0)</f>
        <v>1</v>
      </c>
      <c r="N1647" s="1" t="n">
        <f aca="false">MAX(I1647-H1647,0)</f>
        <v>0</v>
      </c>
    </row>
    <row r="1648" customFormat="false" ht="15" hidden="false" customHeight="false" outlineLevel="0" collapsed="false">
      <c r="A1648" s="1" t="s">
        <v>1755</v>
      </c>
      <c r="B1648" s="1" t="s">
        <v>1608</v>
      </c>
      <c r="C1648" s="1" t="s">
        <v>105</v>
      </c>
      <c r="D1648" s="1" t="s">
        <v>88</v>
      </c>
      <c r="E1648" s="1" t="s">
        <v>89</v>
      </c>
      <c r="F1648" s="1" t="s">
        <v>90</v>
      </c>
      <c r="G1648" s="1" t="n">
        <v>14.4</v>
      </c>
      <c r="H1648" s="1" t="n">
        <v>3</v>
      </c>
      <c r="I1648" s="1" t="n">
        <v>3</v>
      </c>
      <c r="K1648" s="17" t="n">
        <v>512.76</v>
      </c>
      <c r="L1648" s="1" t="n">
        <v>5</v>
      </c>
      <c r="M1648" s="18" t="n">
        <f aca="false">IF(I1648&lt;=H1648,1,0)</f>
        <v>1</v>
      </c>
      <c r="N1648" s="1" t="n">
        <f aca="false">MAX(I1648-H1648,0)</f>
        <v>0</v>
      </c>
    </row>
    <row r="1649" customFormat="false" ht="15" hidden="false" customHeight="false" outlineLevel="0" collapsed="false">
      <c r="A1649" s="1" t="s">
        <v>1756</v>
      </c>
      <c r="B1649" s="1" t="s">
        <v>1608</v>
      </c>
      <c r="C1649" s="1" t="s">
        <v>92</v>
      </c>
      <c r="D1649" s="1" t="s">
        <v>88</v>
      </c>
      <c r="E1649" s="1" t="s">
        <v>97</v>
      </c>
      <c r="F1649" s="1" t="s">
        <v>90</v>
      </c>
      <c r="G1649" s="1" t="n">
        <v>3.2</v>
      </c>
      <c r="H1649" s="1" t="n">
        <v>3</v>
      </c>
      <c r="I1649" s="1" t="n">
        <v>2</v>
      </c>
      <c r="K1649" s="17" t="n">
        <v>193.98</v>
      </c>
      <c r="L1649" s="1" t="n">
        <v>5</v>
      </c>
      <c r="M1649" s="18" t="n">
        <f aca="false">IF(I1649&lt;=H1649,1,0)</f>
        <v>1</v>
      </c>
      <c r="N1649" s="1" t="n">
        <f aca="false">MAX(I1649-H1649,0)</f>
        <v>0</v>
      </c>
    </row>
    <row r="1650" customFormat="false" ht="15" hidden="false" customHeight="false" outlineLevel="0" collapsed="false">
      <c r="A1650" s="1" t="s">
        <v>1757</v>
      </c>
      <c r="B1650" s="1" t="s">
        <v>1608</v>
      </c>
      <c r="C1650" s="1" t="s">
        <v>145</v>
      </c>
      <c r="D1650" s="1" t="s">
        <v>88</v>
      </c>
      <c r="E1650" s="1" t="s">
        <v>89</v>
      </c>
      <c r="F1650" s="1" t="s">
        <v>90</v>
      </c>
      <c r="G1650" s="1" t="n">
        <v>9.4</v>
      </c>
      <c r="H1650" s="1" t="n">
        <v>3</v>
      </c>
      <c r="I1650" s="1" t="n">
        <v>3</v>
      </c>
      <c r="K1650" s="17" t="n">
        <v>404.65</v>
      </c>
      <c r="L1650" s="1" t="n">
        <v>4</v>
      </c>
      <c r="M1650" s="18" t="n">
        <f aca="false">IF(I1650&lt;=H1650,1,0)</f>
        <v>1</v>
      </c>
      <c r="N1650" s="1" t="n">
        <f aca="false">MAX(I1650-H1650,0)</f>
        <v>0</v>
      </c>
    </row>
    <row r="1651" customFormat="false" ht="15" hidden="false" customHeight="false" outlineLevel="0" collapsed="false">
      <c r="A1651" s="1" t="s">
        <v>1758</v>
      </c>
      <c r="B1651" s="1" t="s">
        <v>1608</v>
      </c>
      <c r="C1651" s="1" t="s">
        <v>100</v>
      </c>
      <c r="D1651" s="1" t="s">
        <v>88</v>
      </c>
      <c r="E1651" s="1" t="s">
        <v>89</v>
      </c>
      <c r="F1651" s="1" t="s">
        <v>90</v>
      </c>
      <c r="G1651" s="1" t="n">
        <v>13.4</v>
      </c>
      <c r="H1651" s="1" t="n">
        <v>3</v>
      </c>
      <c r="I1651" s="1" t="n">
        <v>3</v>
      </c>
      <c r="K1651" s="17" t="n">
        <v>511.88</v>
      </c>
      <c r="L1651" s="1" t="n">
        <v>5</v>
      </c>
      <c r="M1651" s="18" t="n">
        <f aca="false">IF(I1651&lt;=H1651,1,0)</f>
        <v>1</v>
      </c>
      <c r="N1651" s="1" t="n">
        <f aca="false">MAX(I1651-H1651,0)</f>
        <v>0</v>
      </c>
    </row>
    <row r="1652" customFormat="false" ht="15" hidden="false" customHeight="false" outlineLevel="0" collapsed="false">
      <c r="A1652" s="1" t="s">
        <v>1759</v>
      </c>
      <c r="B1652" s="1" t="s">
        <v>1608</v>
      </c>
      <c r="C1652" s="1" t="s">
        <v>87</v>
      </c>
      <c r="D1652" s="1" t="s">
        <v>96</v>
      </c>
      <c r="E1652" s="1" t="s">
        <v>89</v>
      </c>
      <c r="F1652" s="1" t="s">
        <v>116</v>
      </c>
      <c r="G1652" s="1" t="n">
        <v>0</v>
      </c>
      <c r="H1652" s="1" t="n">
        <v>4</v>
      </c>
      <c r="I1652" s="1" t="n">
        <v>4</v>
      </c>
      <c r="K1652" s="17" t="n">
        <v>534.59</v>
      </c>
      <c r="L1652" s="1" t="n">
        <v>5</v>
      </c>
      <c r="M1652" s="18" t="n">
        <f aca="false">IF(I1652&lt;=H1652,1,0)</f>
        <v>1</v>
      </c>
      <c r="N1652" s="1" t="n">
        <f aca="false">MAX(I1652-H1652,0)</f>
        <v>0</v>
      </c>
    </row>
    <row r="1653" customFormat="false" ht="15" hidden="false" customHeight="false" outlineLevel="0" collapsed="false">
      <c r="A1653" s="1" t="s">
        <v>1760</v>
      </c>
      <c r="B1653" s="1" t="s">
        <v>1608</v>
      </c>
      <c r="C1653" s="1" t="s">
        <v>95</v>
      </c>
      <c r="D1653" s="1" t="s">
        <v>88</v>
      </c>
      <c r="E1653" s="1" t="s">
        <v>89</v>
      </c>
      <c r="F1653" s="1" t="s">
        <v>90</v>
      </c>
      <c r="G1653" s="1" t="n">
        <v>8.5</v>
      </c>
      <c r="H1653" s="1" t="n">
        <v>3</v>
      </c>
      <c r="I1653" s="1" t="n">
        <v>3</v>
      </c>
      <c r="K1653" s="17" t="n">
        <v>462.33</v>
      </c>
      <c r="L1653" s="1" t="n">
        <v>5</v>
      </c>
      <c r="M1653" s="18" t="n">
        <f aca="false">IF(I1653&lt;=H1653,1,0)</f>
        <v>1</v>
      </c>
      <c r="N1653" s="1" t="n">
        <f aca="false">MAX(I1653-H1653,0)</f>
        <v>0</v>
      </c>
    </row>
    <row r="1654" customFormat="false" ht="15" hidden="false" customHeight="false" outlineLevel="0" collapsed="false">
      <c r="A1654" s="1" t="s">
        <v>1761</v>
      </c>
      <c r="B1654" s="1" t="s">
        <v>1608</v>
      </c>
      <c r="C1654" s="1" t="s">
        <v>92</v>
      </c>
      <c r="D1654" s="1" t="s">
        <v>93</v>
      </c>
      <c r="E1654" s="1" t="s">
        <v>97</v>
      </c>
      <c r="F1654" s="1" t="s">
        <v>116</v>
      </c>
      <c r="G1654" s="1" t="n">
        <v>0</v>
      </c>
      <c r="H1654" s="1" t="n">
        <v>1</v>
      </c>
      <c r="I1654" s="1" t="n">
        <v>1</v>
      </c>
      <c r="K1654" s="17" t="n">
        <v>87.11</v>
      </c>
      <c r="L1654" s="1" t="n">
        <v>4</v>
      </c>
      <c r="M1654" s="18" t="n">
        <f aca="false">IF(I1654&lt;=H1654,1,0)</f>
        <v>1</v>
      </c>
      <c r="N1654" s="1" t="n">
        <f aca="false">MAX(I1654-H1654,0)</f>
        <v>0</v>
      </c>
    </row>
    <row r="1655" customFormat="false" ht="15" hidden="false" customHeight="false" outlineLevel="0" collapsed="false">
      <c r="A1655" s="1" t="s">
        <v>1762</v>
      </c>
      <c r="B1655" s="1" t="s">
        <v>1608</v>
      </c>
      <c r="C1655" s="1" t="s">
        <v>92</v>
      </c>
      <c r="D1655" s="1" t="s">
        <v>110</v>
      </c>
      <c r="E1655" s="1" t="s">
        <v>97</v>
      </c>
      <c r="F1655" s="1" t="s">
        <v>90</v>
      </c>
      <c r="G1655" s="1" t="n">
        <v>1.4</v>
      </c>
      <c r="H1655" s="1" t="n">
        <v>2</v>
      </c>
      <c r="I1655" s="1" t="n">
        <v>2</v>
      </c>
      <c r="K1655" s="17" t="n">
        <v>612.02</v>
      </c>
      <c r="L1655" s="1" t="n">
        <v>5</v>
      </c>
      <c r="M1655" s="18" t="n">
        <f aca="false">IF(I1655&lt;=H1655,1,0)</f>
        <v>1</v>
      </c>
      <c r="N1655" s="1" t="n">
        <f aca="false">MAX(I1655-H1655,0)</f>
        <v>0</v>
      </c>
    </row>
    <row r="1656" customFormat="false" ht="15" hidden="false" customHeight="false" outlineLevel="0" collapsed="false">
      <c r="A1656" s="1" t="s">
        <v>1763</v>
      </c>
      <c r="B1656" s="1" t="s">
        <v>1608</v>
      </c>
      <c r="C1656" s="1" t="s">
        <v>105</v>
      </c>
      <c r="D1656" s="1" t="s">
        <v>93</v>
      </c>
      <c r="E1656" s="1" t="s">
        <v>89</v>
      </c>
      <c r="F1656" s="1" t="s">
        <v>90</v>
      </c>
      <c r="G1656" s="1" t="n">
        <v>7.7</v>
      </c>
      <c r="H1656" s="1" t="n">
        <v>2</v>
      </c>
      <c r="I1656" s="1" t="n">
        <v>2</v>
      </c>
      <c r="K1656" s="17" t="n">
        <v>418.44</v>
      </c>
      <c r="L1656" s="1" t="n">
        <v>5</v>
      </c>
      <c r="M1656" s="18" t="n">
        <f aca="false">IF(I1656&lt;=H1656,1,0)</f>
        <v>1</v>
      </c>
      <c r="N1656" s="1" t="n">
        <f aca="false">MAX(I1656-H1656,0)</f>
        <v>0</v>
      </c>
    </row>
    <row r="1657" customFormat="false" ht="15" hidden="false" customHeight="false" outlineLevel="0" collapsed="false">
      <c r="A1657" s="1" t="s">
        <v>1764</v>
      </c>
      <c r="B1657" s="1" t="s">
        <v>1608</v>
      </c>
      <c r="C1657" s="1" t="s">
        <v>92</v>
      </c>
      <c r="D1657" s="1" t="s">
        <v>88</v>
      </c>
      <c r="E1657" s="1" t="s">
        <v>97</v>
      </c>
      <c r="F1657" s="1" t="s">
        <v>90</v>
      </c>
      <c r="G1657" s="1" t="n">
        <v>2.8</v>
      </c>
      <c r="H1657" s="1" t="n">
        <v>3</v>
      </c>
      <c r="I1657" s="1" t="n">
        <v>3</v>
      </c>
      <c r="K1657" s="17" t="n">
        <v>1233.82</v>
      </c>
      <c r="L1657" s="1" t="n">
        <v>5</v>
      </c>
      <c r="M1657" s="18" t="n">
        <f aca="false">IF(I1657&lt;=H1657,1,0)</f>
        <v>1</v>
      </c>
      <c r="N1657" s="1" t="n">
        <f aca="false">MAX(I1657-H1657,0)</f>
        <v>0</v>
      </c>
    </row>
    <row r="1658" customFormat="false" ht="15" hidden="false" customHeight="false" outlineLevel="0" collapsed="false">
      <c r="A1658" s="1" t="s">
        <v>1765</v>
      </c>
      <c r="B1658" s="1" t="s">
        <v>1608</v>
      </c>
      <c r="C1658" s="1" t="s">
        <v>145</v>
      </c>
      <c r="D1658" s="1" t="s">
        <v>96</v>
      </c>
      <c r="E1658" s="1" t="s">
        <v>89</v>
      </c>
      <c r="F1658" s="1" t="s">
        <v>90</v>
      </c>
      <c r="G1658" s="1" t="n">
        <v>16.3</v>
      </c>
      <c r="H1658" s="1" t="n">
        <v>5</v>
      </c>
      <c r="I1658" s="1" t="n">
        <v>5</v>
      </c>
      <c r="K1658" s="17" t="n">
        <v>239.89</v>
      </c>
      <c r="L1658" s="1" t="n">
        <v>5</v>
      </c>
      <c r="M1658" s="18" t="n">
        <f aca="false">IF(I1658&lt;=H1658,1,0)</f>
        <v>1</v>
      </c>
      <c r="N1658" s="1" t="n">
        <f aca="false">MAX(I1658-H1658,0)</f>
        <v>0</v>
      </c>
    </row>
    <row r="1659" customFormat="false" ht="15" hidden="false" customHeight="false" outlineLevel="0" collapsed="false">
      <c r="A1659" s="1" t="s">
        <v>1766</v>
      </c>
      <c r="B1659" s="1" t="s">
        <v>1608</v>
      </c>
      <c r="C1659" s="1" t="s">
        <v>105</v>
      </c>
      <c r="D1659" s="1" t="s">
        <v>96</v>
      </c>
      <c r="E1659" s="1" t="s">
        <v>97</v>
      </c>
      <c r="F1659" s="1" t="s">
        <v>90</v>
      </c>
      <c r="G1659" s="1" t="n">
        <v>2.6</v>
      </c>
      <c r="H1659" s="1" t="n">
        <v>5</v>
      </c>
      <c r="I1659" s="1" t="n">
        <v>5</v>
      </c>
      <c r="K1659" s="17" t="n">
        <v>371.91</v>
      </c>
      <c r="L1659" s="1" t="n">
        <v>4</v>
      </c>
      <c r="M1659" s="18" t="n">
        <f aca="false">IF(I1659&lt;=H1659,1,0)</f>
        <v>1</v>
      </c>
      <c r="N1659" s="1" t="n">
        <f aca="false">MAX(I1659-H1659,0)</f>
        <v>0</v>
      </c>
    </row>
    <row r="1660" customFormat="false" ht="15" hidden="false" customHeight="false" outlineLevel="0" collapsed="false">
      <c r="A1660" s="1" t="s">
        <v>1767</v>
      </c>
      <c r="B1660" s="1" t="s">
        <v>1608</v>
      </c>
      <c r="C1660" s="1" t="s">
        <v>87</v>
      </c>
      <c r="D1660" s="1" t="s">
        <v>93</v>
      </c>
      <c r="E1660" s="1" t="s">
        <v>97</v>
      </c>
      <c r="F1660" s="1" t="s">
        <v>90</v>
      </c>
      <c r="G1660" s="1" t="n">
        <v>20.1</v>
      </c>
      <c r="H1660" s="1" t="n">
        <v>2</v>
      </c>
      <c r="I1660" s="1" t="n">
        <v>3</v>
      </c>
      <c r="J1660" s="1" t="s">
        <v>208</v>
      </c>
      <c r="K1660" s="17" t="n">
        <v>672.08</v>
      </c>
      <c r="L1660" s="1" t="n">
        <v>4</v>
      </c>
      <c r="M1660" s="18" t="n">
        <f aca="false">IF(I1660&lt;=H1660,1,0)</f>
        <v>0</v>
      </c>
      <c r="N1660" s="1" t="n">
        <f aca="false">MAX(I1660-H1660,0)</f>
        <v>1</v>
      </c>
    </row>
    <row r="1661" customFormat="false" ht="15" hidden="false" customHeight="false" outlineLevel="0" collapsed="false">
      <c r="A1661" s="1" t="s">
        <v>1768</v>
      </c>
      <c r="B1661" s="1" t="s">
        <v>1608</v>
      </c>
      <c r="C1661" s="1" t="s">
        <v>105</v>
      </c>
      <c r="D1661" s="1" t="s">
        <v>88</v>
      </c>
      <c r="E1661" s="1" t="s">
        <v>89</v>
      </c>
      <c r="F1661" s="1" t="s">
        <v>90</v>
      </c>
      <c r="G1661" s="1" t="n">
        <v>15.2</v>
      </c>
      <c r="H1661" s="1" t="n">
        <v>3</v>
      </c>
      <c r="I1661" s="1" t="n">
        <v>3</v>
      </c>
      <c r="K1661" s="17" t="n">
        <v>420.72</v>
      </c>
      <c r="L1661" s="1" t="n">
        <v>5</v>
      </c>
      <c r="M1661" s="18" t="n">
        <f aca="false">IF(I1661&lt;=H1661,1,0)</f>
        <v>1</v>
      </c>
      <c r="N1661" s="1" t="n">
        <f aca="false">MAX(I1661-H1661,0)</f>
        <v>0</v>
      </c>
    </row>
    <row r="1662" customFormat="false" ht="15" hidden="false" customHeight="false" outlineLevel="0" collapsed="false">
      <c r="A1662" s="1" t="s">
        <v>1769</v>
      </c>
      <c r="B1662" s="1" t="s">
        <v>1608</v>
      </c>
      <c r="C1662" s="1" t="s">
        <v>92</v>
      </c>
      <c r="D1662" s="1" t="s">
        <v>93</v>
      </c>
      <c r="E1662" s="1" t="s">
        <v>89</v>
      </c>
      <c r="F1662" s="1" t="s">
        <v>116</v>
      </c>
      <c r="G1662" s="1" t="n">
        <v>0</v>
      </c>
      <c r="H1662" s="1" t="n">
        <v>2</v>
      </c>
      <c r="I1662" s="1" t="n">
        <v>2</v>
      </c>
      <c r="K1662" s="17" t="n">
        <v>222.07</v>
      </c>
      <c r="L1662" s="1" t="n">
        <v>5</v>
      </c>
      <c r="M1662" s="18" t="n">
        <f aca="false">IF(I1662&lt;=H1662,1,0)</f>
        <v>1</v>
      </c>
      <c r="N1662" s="1" t="n">
        <f aca="false">MAX(I1662-H1662,0)</f>
        <v>0</v>
      </c>
    </row>
    <row r="1663" customFormat="false" ht="15" hidden="false" customHeight="false" outlineLevel="0" collapsed="false">
      <c r="A1663" s="1" t="s">
        <v>1770</v>
      </c>
      <c r="B1663" s="1" t="s">
        <v>1608</v>
      </c>
      <c r="C1663" s="1" t="s">
        <v>92</v>
      </c>
      <c r="D1663" s="1" t="s">
        <v>93</v>
      </c>
      <c r="E1663" s="1" t="s">
        <v>97</v>
      </c>
      <c r="F1663" s="1" t="s">
        <v>90</v>
      </c>
      <c r="G1663" s="1" t="n">
        <v>8.2</v>
      </c>
      <c r="H1663" s="1" t="n">
        <v>2</v>
      </c>
      <c r="I1663" s="1" t="n">
        <v>2</v>
      </c>
      <c r="K1663" s="17" t="n">
        <v>451.37</v>
      </c>
      <c r="L1663" s="1" t="n">
        <v>4</v>
      </c>
      <c r="M1663" s="18" t="n">
        <f aca="false">IF(I1663&lt;=H1663,1,0)</f>
        <v>1</v>
      </c>
      <c r="N1663" s="1" t="n">
        <f aca="false">MAX(I1663-H1663,0)</f>
        <v>0</v>
      </c>
    </row>
    <row r="1664" customFormat="false" ht="15" hidden="false" customHeight="false" outlineLevel="0" collapsed="false">
      <c r="A1664" s="1" t="s">
        <v>1771</v>
      </c>
      <c r="B1664" s="1" t="s">
        <v>1608</v>
      </c>
      <c r="C1664" s="1" t="s">
        <v>105</v>
      </c>
      <c r="D1664" s="1" t="s">
        <v>93</v>
      </c>
      <c r="E1664" s="1" t="s">
        <v>97</v>
      </c>
      <c r="F1664" s="1" t="s">
        <v>90</v>
      </c>
      <c r="G1664" s="1" t="n">
        <v>14.6</v>
      </c>
      <c r="H1664" s="1" t="n">
        <v>2</v>
      </c>
      <c r="I1664" s="1" t="n">
        <v>2</v>
      </c>
      <c r="K1664" s="17" t="n">
        <v>558.95</v>
      </c>
      <c r="L1664" s="1" t="n">
        <v>5</v>
      </c>
      <c r="M1664" s="18" t="n">
        <f aca="false">IF(I1664&lt;=H1664,1,0)</f>
        <v>1</v>
      </c>
      <c r="N1664" s="1" t="n">
        <f aca="false">MAX(I1664-H1664,0)</f>
        <v>0</v>
      </c>
    </row>
    <row r="1665" customFormat="false" ht="15" hidden="false" customHeight="false" outlineLevel="0" collapsed="false">
      <c r="A1665" s="1" t="s">
        <v>1772</v>
      </c>
      <c r="B1665" s="1" t="s">
        <v>1608</v>
      </c>
      <c r="C1665" s="1" t="s">
        <v>100</v>
      </c>
      <c r="D1665" s="1" t="s">
        <v>88</v>
      </c>
      <c r="E1665" s="1" t="s">
        <v>103</v>
      </c>
      <c r="F1665" s="1" t="s">
        <v>90</v>
      </c>
      <c r="G1665" s="1" t="n">
        <v>5.1</v>
      </c>
      <c r="H1665" s="1" t="n">
        <v>3</v>
      </c>
      <c r="I1665" s="1" t="n">
        <v>3</v>
      </c>
      <c r="K1665" s="17" t="n">
        <v>200.1</v>
      </c>
      <c r="L1665" s="1" t="n">
        <v>5</v>
      </c>
      <c r="M1665" s="18" t="n">
        <f aca="false">IF(I1665&lt;=H1665,1,0)</f>
        <v>1</v>
      </c>
      <c r="N1665" s="1" t="n">
        <f aca="false">MAX(I1665-H1665,0)</f>
        <v>0</v>
      </c>
    </row>
    <row r="1666" customFormat="false" ht="15" hidden="false" customHeight="false" outlineLevel="0" collapsed="false">
      <c r="A1666" s="1" t="s">
        <v>1773</v>
      </c>
      <c r="B1666" s="1" t="s">
        <v>1608</v>
      </c>
      <c r="C1666" s="1" t="s">
        <v>100</v>
      </c>
      <c r="D1666" s="1" t="s">
        <v>93</v>
      </c>
      <c r="E1666" s="1" t="s">
        <v>89</v>
      </c>
      <c r="F1666" s="1" t="s">
        <v>90</v>
      </c>
      <c r="G1666" s="1" t="n">
        <v>16.7</v>
      </c>
      <c r="H1666" s="1" t="n">
        <v>2</v>
      </c>
      <c r="I1666" s="1" t="n">
        <v>2</v>
      </c>
      <c r="K1666" s="17" t="n">
        <v>236.7</v>
      </c>
      <c r="L1666" s="1" t="n">
        <v>5</v>
      </c>
      <c r="M1666" s="18" t="n">
        <f aca="false">IF(I1666&lt;=H1666,1,0)</f>
        <v>1</v>
      </c>
      <c r="N1666" s="1" t="n">
        <f aca="false">MAX(I1666-H1666,0)</f>
        <v>0</v>
      </c>
    </row>
    <row r="1667" customFormat="false" ht="15" hidden="false" customHeight="false" outlineLevel="0" collapsed="false">
      <c r="A1667" s="1" t="s">
        <v>1774</v>
      </c>
      <c r="B1667" s="1" t="s">
        <v>1608</v>
      </c>
      <c r="C1667" s="1" t="s">
        <v>105</v>
      </c>
      <c r="D1667" s="1" t="s">
        <v>88</v>
      </c>
      <c r="E1667" s="1" t="s">
        <v>89</v>
      </c>
      <c r="F1667" s="1" t="s">
        <v>90</v>
      </c>
      <c r="G1667" s="1" t="n">
        <v>7</v>
      </c>
      <c r="H1667" s="1" t="n">
        <v>3</v>
      </c>
      <c r="I1667" s="1" t="n">
        <v>3</v>
      </c>
      <c r="K1667" s="17" t="n">
        <v>249.92</v>
      </c>
      <c r="L1667" s="1" t="n">
        <v>5</v>
      </c>
      <c r="M1667" s="18" t="n">
        <f aca="false">IF(I1667&lt;=H1667,1,0)</f>
        <v>1</v>
      </c>
      <c r="N1667" s="1" t="n">
        <f aca="false">MAX(I1667-H1667,0)</f>
        <v>0</v>
      </c>
    </row>
    <row r="1668" customFormat="false" ht="15" hidden="false" customHeight="false" outlineLevel="0" collapsed="false">
      <c r="A1668" s="1" t="s">
        <v>1775</v>
      </c>
      <c r="B1668" s="1" t="s">
        <v>1608</v>
      </c>
      <c r="C1668" s="1" t="s">
        <v>95</v>
      </c>
      <c r="D1668" s="1" t="s">
        <v>88</v>
      </c>
      <c r="E1668" s="1" t="s">
        <v>89</v>
      </c>
      <c r="F1668" s="1" t="s">
        <v>90</v>
      </c>
      <c r="G1668" s="1" t="n">
        <v>10.7</v>
      </c>
      <c r="H1668" s="1" t="n">
        <v>3</v>
      </c>
      <c r="I1668" s="1" t="n">
        <v>3</v>
      </c>
      <c r="K1668" s="17" t="n">
        <v>939.39</v>
      </c>
      <c r="L1668" s="1" t="n">
        <v>5</v>
      </c>
      <c r="M1668" s="18" t="n">
        <f aca="false">IF(I1668&lt;=H1668,1,0)</f>
        <v>1</v>
      </c>
      <c r="N1668" s="1" t="n">
        <f aca="false">MAX(I1668-H1668,0)</f>
        <v>0</v>
      </c>
    </row>
    <row r="1669" customFormat="false" ht="15" hidden="false" customHeight="false" outlineLevel="0" collapsed="false">
      <c r="A1669" s="1" t="s">
        <v>1776</v>
      </c>
      <c r="B1669" s="1" t="s">
        <v>1608</v>
      </c>
      <c r="C1669" s="1" t="s">
        <v>105</v>
      </c>
      <c r="D1669" s="1" t="s">
        <v>88</v>
      </c>
      <c r="E1669" s="1" t="s">
        <v>89</v>
      </c>
      <c r="F1669" s="1" t="s">
        <v>90</v>
      </c>
      <c r="G1669" s="1" t="n">
        <v>9.8</v>
      </c>
      <c r="H1669" s="1" t="n">
        <v>3</v>
      </c>
      <c r="I1669" s="1" t="n">
        <v>2</v>
      </c>
      <c r="K1669" s="17" t="n">
        <v>472.29</v>
      </c>
      <c r="L1669" s="1" t="n">
        <v>4</v>
      </c>
      <c r="M1669" s="18" t="n">
        <f aca="false">IF(I1669&lt;=H1669,1,0)</f>
        <v>1</v>
      </c>
      <c r="N1669" s="1" t="n">
        <f aca="false">MAX(I1669-H1669,0)</f>
        <v>0</v>
      </c>
    </row>
    <row r="1670" customFormat="false" ht="15" hidden="false" customHeight="false" outlineLevel="0" collapsed="false">
      <c r="A1670" s="1" t="s">
        <v>1777</v>
      </c>
      <c r="B1670" s="1" t="s">
        <v>1608</v>
      </c>
      <c r="C1670" s="1" t="s">
        <v>92</v>
      </c>
      <c r="D1670" s="1" t="s">
        <v>93</v>
      </c>
      <c r="E1670" s="1" t="s">
        <v>97</v>
      </c>
      <c r="F1670" s="1" t="s">
        <v>90</v>
      </c>
      <c r="G1670" s="1" t="n">
        <v>7.3</v>
      </c>
      <c r="H1670" s="1" t="n">
        <v>2</v>
      </c>
      <c r="I1670" s="1" t="n">
        <v>1</v>
      </c>
      <c r="K1670" s="17" t="n">
        <v>270.32</v>
      </c>
      <c r="L1670" s="1" t="n">
        <v>4</v>
      </c>
      <c r="M1670" s="18" t="n">
        <f aca="false">IF(I1670&lt;=H1670,1,0)</f>
        <v>1</v>
      </c>
      <c r="N1670" s="1" t="n">
        <f aca="false">MAX(I1670-H1670,0)</f>
        <v>0</v>
      </c>
    </row>
    <row r="1671" customFormat="false" ht="15" hidden="false" customHeight="false" outlineLevel="0" collapsed="false">
      <c r="A1671" s="1" t="s">
        <v>1778</v>
      </c>
      <c r="B1671" s="1" t="s">
        <v>1608</v>
      </c>
      <c r="C1671" s="1" t="s">
        <v>87</v>
      </c>
      <c r="D1671" s="1" t="s">
        <v>88</v>
      </c>
      <c r="E1671" s="1" t="s">
        <v>89</v>
      </c>
      <c r="F1671" s="1" t="s">
        <v>90</v>
      </c>
      <c r="G1671" s="1" t="n">
        <v>6.7</v>
      </c>
      <c r="H1671" s="1" t="n">
        <v>3</v>
      </c>
      <c r="I1671" s="1" t="n">
        <v>3</v>
      </c>
      <c r="K1671" s="17" t="n">
        <v>300.73</v>
      </c>
      <c r="L1671" s="1" t="n">
        <v>5</v>
      </c>
      <c r="M1671" s="18" t="n">
        <f aca="false">IF(I1671&lt;=H1671,1,0)</f>
        <v>1</v>
      </c>
      <c r="N1671" s="1" t="n">
        <f aca="false">MAX(I1671-H1671,0)</f>
        <v>0</v>
      </c>
    </row>
    <row r="1672" customFormat="false" ht="15" hidden="false" customHeight="false" outlineLevel="0" collapsed="false">
      <c r="A1672" s="1" t="s">
        <v>1779</v>
      </c>
      <c r="B1672" s="1" t="s">
        <v>1608</v>
      </c>
      <c r="C1672" s="1" t="s">
        <v>92</v>
      </c>
      <c r="D1672" s="1" t="s">
        <v>88</v>
      </c>
      <c r="E1672" s="1" t="s">
        <v>89</v>
      </c>
      <c r="F1672" s="1" t="s">
        <v>90</v>
      </c>
      <c r="G1672" s="1" t="n">
        <v>8.4</v>
      </c>
      <c r="H1672" s="1" t="n">
        <v>3</v>
      </c>
      <c r="I1672" s="1" t="n">
        <v>6</v>
      </c>
      <c r="J1672" s="1" t="s">
        <v>459</v>
      </c>
      <c r="K1672" s="17" t="n">
        <v>369.97</v>
      </c>
      <c r="L1672" s="1" t="n">
        <v>3</v>
      </c>
      <c r="M1672" s="18" t="n">
        <f aca="false">IF(I1672&lt;=H1672,1,0)</f>
        <v>0</v>
      </c>
      <c r="N1672" s="1" t="n">
        <f aca="false">MAX(I1672-H1672,0)</f>
        <v>3</v>
      </c>
    </row>
    <row r="1673" customFormat="false" ht="15" hidden="false" customHeight="false" outlineLevel="0" collapsed="false">
      <c r="A1673" s="1" t="s">
        <v>1780</v>
      </c>
      <c r="B1673" s="1" t="s">
        <v>1608</v>
      </c>
      <c r="C1673" s="1" t="s">
        <v>105</v>
      </c>
      <c r="D1673" s="1" t="s">
        <v>96</v>
      </c>
      <c r="E1673" s="1" t="s">
        <v>103</v>
      </c>
      <c r="F1673" s="1" t="s">
        <v>90</v>
      </c>
      <c r="G1673" s="1" t="n">
        <v>3.8</v>
      </c>
      <c r="H1673" s="1" t="n">
        <v>5</v>
      </c>
      <c r="I1673" s="1" t="n">
        <v>5</v>
      </c>
      <c r="K1673" s="17" t="n">
        <v>360.28</v>
      </c>
      <c r="L1673" s="1" t="n">
        <v>5</v>
      </c>
      <c r="M1673" s="18" t="n">
        <f aca="false">IF(I1673&lt;=H1673,1,0)</f>
        <v>1</v>
      </c>
      <c r="N1673" s="1" t="n">
        <f aca="false">MAX(I1673-H1673,0)</f>
        <v>0</v>
      </c>
    </row>
    <row r="1674" customFormat="false" ht="15" hidden="false" customHeight="false" outlineLevel="0" collapsed="false">
      <c r="A1674" s="1" t="s">
        <v>1781</v>
      </c>
      <c r="B1674" s="1" t="s">
        <v>1608</v>
      </c>
      <c r="C1674" s="1" t="s">
        <v>92</v>
      </c>
      <c r="D1674" s="1" t="s">
        <v>88</v>
      </c>
      <c r="E1674" s="1" t="s">
        <v>89</v>
      </c>
      <c r="F1674" s="1" t="s">
        <v>90</v>
      </c>
      <c r="G1674" s="1" t="n">
        <v>10.7</v>
      </c>
      <c r="H1674" s="1" t="n">
        <v>3</v>
      </c>
      <c r="I1674" s="1" t="n">
        <v>3</v>
      </c>
      <c r="K1674" s="17" t="n">
        <v>262.93</v>
      </c>
      <c r="L1674" s="1" t="n">
        <v>4</v>
      </c>
      <c r="M1674" s="18" t="n">
        <f aca="false">IF(I1674&lt;=H1674,1,0)</f>
        <v>1</v>
      </c>
      <c r="N1674" s="1" t="n">
        <f aca="false">MAX(I1674-H1674,0)</f>
        <v>0</v>
      </c>
    </row>
    <row r="1675" customFormat="false" ht="15" hidden="false" customHeight="false" outlineLevel="0" collapsed="false">
      <c r="A1675" s="1" t="s">
        <v>1782</v>
      </c>
      <c r="B1675" s="1" t="s">
        <v>1608</v>
      </c>
      <c r="C1675" s="1" t="s">
        <v>105</v>
      </c>
      <c r="D1675" s="1" t="s">
        <v>88</v>
      </c>
      <c r="E1675" s="1" t="s">
        <v>101</v>
      </c>
      <c r="F1675" s="1" t="s">
        <v>90</v>
      </c>
      <c r="G1675" s="1" t="n">
        <v>7.1</v>
      </c>
      <c r="H1675" s="1" t="n">
        <v>3</v>
      </c>
      <c r="I1675" s="1" t="n">
        <v>3</v>
      </c>
      <c r="K1675" s="17" t="n">
        <v>279.72</v>
      </c>
      <c r="L1675" s="1" t="n">
        <v>4</v>
      </c>
      <c r="M1675" s="18" t="n">
        <f aca="false">IF(I1675&lt;=H1675,1,0)</f>
        <v>1</v>
      </c>
      <c r="N1675" s="1" t="n">
        <f aca="false">MAX(I1675-H1675,0)</f>
        <v>0</v>
      </c>
    </row>
    <row r="1676" customFormat="false" ht="15" hidden="false" customHeight="false" outlineLevel="0" collapsed="false">
      <c r="A1676" s="1" t="s">
        <v>1783</v>
      </c>
      <c r="B1676" s="1" t="s">
        <v>1608</v>
      </c>
      <c r="C1676" s="1" t="s">
        <v>92</v>
      </c>
      <c r="D1676" s="1" t="s">
        <v>88</v>
      </c>
      <c r="E1676" s="1" t="s">
        <v>97</v>
      </c>
      <c r="F1676" s="1" t="s">
        <v>90</v>
      </c>
      <c r="G1676" s="1" t="n">
        <v>6.1</v>
      </c>
      <c r="H1676" s="1" t="n">
        <v>3</v>
      </c>
      <c r="I1676" s="1" t="n">
        <v>3</v>
      </c>
      <c r="K1676" s="17" t="n">
        <v>400.06</v>
      </c>
      <c r="L1676" s="1" t="n">
        <v>4</v>
      </c>
      <c r="M1676" s="18" t="n">
        <f aca="false">IF(I1676&lt;=H1676,1,0)</f>
        <v>1</v>
      </c>
      <c r="N1676" s="1" t="n">
        <f aca="false">MAX(I1676-H1676,0)</f>
        <v>0</v>
      </c>
    </row>
    <row r="1677" customFormat="false" ht="15" hidden="false" customHeight="false" outlineLevel="0" collapsed="false">
      <c r="A1677" s="1" t="s">
        <v>1784</v>
      </c>
      <c r="B1677" s="1" t="s">
        <v>1608</v>
      </c>
      <c r="C1677" s="1" t="s">
        <v>105</v>
      </c>
      <c r="D1677" s="1" t="s">
        <v>88</v>
      </c>
      <c r="E1677" s="1" t="s">
        <v>89</v>
      </c>
      <c r="F1677" s="1" t="s">
        <v>116</v>
      </c>
      <c r="G1677" s="1" t="n">
        <v>0</v>
      </c>
      <c r="H1677" s="1" t="n">
        <v>2</v>
      </c>
      <c r="I1677" s="1" t="n">
        <v>2</v>
      </c>
      <c r="K1677" s="17" t="n">
        <v>241.34</v>
      </c>
      <c r="L1677" s="1" t="n">
        <v>4</v>
      </c>
      <c r="M1677" s="18" t="n">
        <f aca="false">IF(I1677&lt;=H1677,1,0)</f>
        <v>1</v>
      </c>
      <c r="N1677" s="1" t="n">
        <f aca="false">MAX(I1677-H1677,0)</f>
        <v>0</v>
      </c>
    </row>
    <row r="1678" customFormat="false" ht="15" hidden="false" customHeight="false" outlineLevel="0" collapsed="false">
      <c r="A1678" s="1" t="s">
        <v>1785</v>
      </c>
      <c r="B1678" s="1" t="s">
        <v>1608</v>
      </c>
      <c r="C1678" s="1" t="s">
        <v>100</v>
      </c>
      <c r="D1678" s="1" t="s">
        <v>88</v>
      </c>
      <c r="E1678" s="1" t="s">
        <v>97</v>
      </c>
      <c r="F1678" s="1" t="s">
        <v>90</v>
      </c>
      <c r="G1678" s="1" t="n">
        <v>3.4</v>
      </c>
      <c r="H1678" s="1" t="n">
        <v>3</v>
      </c>
      <c r="I1678" s="1" t="n">
        <v>3</v>
      </c>
      <c r="K1678" s="17" t="n">
        <v>276.74</v>
      </c>
      <c r="L1678" s="1" t="n">
        <v>5</v>
      </c>
      <c r="M1678" s="18" t="n">
        <f aca="false">IF(I1678&lt;=H1678,1,0)</f>
        <v>1</v>
      </c>
      <c r="N1678" s="1" t="n">
        <f aca="false">MAX(I1678-H1678,0)</f>
        <v>0</v>
      </c>
    </row>
    <row r="1679" customFormat="false" ht="15" hidden="false" customHeight="false" outlineLevel="0" collapsed="false">
      <c r="A1679" s="1" t="s">
        <v>1786</v>
      </c>
      <c r="B1679" s="1" t="s">
        <v>1608</v>
      </c>
      <c r="C1679" s="1" t="s">
        <v>92</v>
      </c>
      <c r="D1679" s="1" t="s">
        <v>96</v>
      </c>
      <c r="E1679" s="1" t="s">
        <v>101</v>
      </c>
      <c r="F1679" s="1" t="s">
        <v>90</v>
      </c>
      <c r="G1679" s="1" t="n">
        <v>2.4</v>
      </c>
      <c r="H1679" s="1" t="n">
        <v>5</v>
      </c>
      <c r="I1679" s="1" t="n">
        <v>5</v>
      </c>
      <c r="K1679" s="17" t="n">
        <v>197.07</v>
      </c>
      <c r="L1679" s="1" t="n">
        <v>5</v>
      </c>
      <c r="M1679" s="18" t="n">
        <f aca="false">IF(I1679&lt;=H1679,1,0)</f>
        <v>1</v>
      </c>
      <c r="N1679" s="1" t="n">
        <f aca="false">MAX(I1679-H1679,0)</f>
        <v>0</v>
      </c>
    </row>
    <row r="1680" customFormat="false" ht="15" hidden="false" customHeight="false" outlineLevel="0" collapsed="false">
      <c r="A1680" s="1" t="s">
        <v>1787</v>
      </c>
      <c r="B1680" s="1" t="s">
        <v>1608</v>
      </c>
      <c r="C1680" s="1" t="s">
        <v>95</v>
      </c>
      <c r="D1680" s="1" t="s">
        <v>93</v>
      </c>
      <c r="E1680" s="1" t="s">
        <v>97</v>
      </c>
      <c r="F1680" s="1" t="s">
        <v>90</v>
      </c>
      <c r="G1680" s="1" t="n">
        <v>1.7</v>
      </c>
      <c r="H1680" s="1" t="n">
        <v>2</v>
      </c>
      <c r="I1680" s="1" t="n">
        <v>2</v>
      </c>
      <c r="K1680" s="17" t="n">
        <v>269.02</v>
      </c>
      <c r="L1680" s="1" t="n">
        <v>5</v>
      </c>
      <c r="M1680" s="18" t="n">
        <f aca="false">IF(I1680&lt;=H1680,1,0)</f>
        <v>1</v>
      </c>
      <c r="N1680" s="1" t="n">
        <f aca="false">MAX(I1680-H1680,0)</f>
        <v>0</v>
      </c>
    </row>
    <row r="1681" customFormat="false" ht="15" hidden="false" customHeight="false" outlineLevel="0" collapsed="false">
      <c r="A1681" s="1" t="s">
        <v>1788</v>
      </c>
      <c r="B1681" s="1" t="s">
        <v>1608</v>
      </c>
      <c r="C1681" s="1" t="s">
        <v>100</v>
      </c>
      <c r="D1681" s="1" t="s">
        <v>88</v>
      </c>
      <c r="E1681" s="1" t="s">
        <v>89</v>
      </c>
      <c r="F1681" s="1" t="s">
        <v>90</v>
      </c>
      <c r="G1681" s="1" t="n">
        <v>8.7</v>
      </c>
      <c r="H1681" s="1" t="n">
        <v>3</v>
      </c>
      <c r="I1681" s="1" t="n">
        <v>3</v>
      </c>
      <c r="K1681" s="17" t="n">
        <v>365.43</v>
      </c>
      <c r="L1681" s="1" t="n">
        <v>5</v>
      </c>
      <c r="M1681" s="18" t="n">
        <f aca="false">IF(I1681&lt;=H1681,1,0)</f>
        <v>1</v>
      </c>
      <c r="N1681" s="1" t="n">
        <f aca="false">MAX(I1681-H1681,0)</f>
        <v>0</v>
      </c>
    </row>
    <row r="1682" customFormat="false" ht="15" hidden="false" customHeight="false" outlineLevel="0" collapsed="false">
      <c r="A1682" s="1" t="s">
        <v>1789</v>
      </c>
      <c r="B1682" s="1" t="s">
        <v>1608</v>
      </c>
      <c r="C1682" s="1" t="s">
        <v>145</v>
      </c>
      <c r="D1682" s="1" t="s">
        <v>88</v>
      </c>
      <c r="E1682" s="1" t="s">
        <v>89</v>
      </c>
      <c r="F1682" s="1" t="s">
        <v>90</v>
      </c>
      <c r="G1682" s="1" t="n">
        <v>5.9</v>
      </c>
      <c r="H1682" s="1" t="n">
        <v>3</v>
      </c>
      <c r="I1682" s="1" t="n">
        <v>3</v>
      </c>
      <c r="K1682" s="17" t="n">
        <v>220.02</v>
      </c>
      <c r="L1682" s="1" t="n">
        <v>5</v>
      </c>
      <c r="M1682" s="18" t="n">
        <f aca="false">IF(I1682&lt;=H1682,1,0)</f>
        <v>1</v>
      </c>
      <c r="N1682" s="1" t="n">
        <f aca="false">MAX(I1682-H1682,0)</f>
        <v>0</v>
      </c>
    </row>
    <row r="1683" customFormat="false" ht="15" hidden="false" customHeight="false" outlineLevel="0" collapsed="false">
      <c r="A1683" s="1" t="s">
        <v>1790</v>
      </c>
      <c r="B1683" s="1" t="s">
        <v>1608</v>
      </c>
      <c r="C1683" s="1" t="s">
        <v>105</v>
      </c>
      <c r="D1683" s="1" t="s">
        <v>93</v>
      </c>
      <c r="E1683" s="1" t="s">
        <v>89</v>
      </c>
      <c r="F1683" s="1" t="s">
        <v>90</v>
      </c>
      <c r="G1683" s="1" t="n">
        <v>13.6</v>
      </c>
      <c r="H1683" s="1" t="n">
        <v>2</v>
      </c>
      <c r="I1683" s="1" t="n">
        <v>2</v>
      </c>
      <c r="K1683" s="17" t="n">
        <v>636</v>
      </c>
      <c r="L1683" s="1" t="n">
        <v>4</v>
      </c>
      <c r="M1683" s="18" t="n">
        <f aca="false">IF(I1683&lt;=H1683,1,0)</f>
        <v>1</v>
      </c>
      <c r="N1683" s="1" t="n">
        <f aca="false">MAX(I1683-H1683,0)</f>
        <v>0</v>
      </c>
    </row>
    <row r="1684" customFormat="false" ht="15" hidden="false" customHeight="false" outlineLevel="0" collapsed="false">
      <c r="A1684" s="1" t="s">
        <v>1791</v>
      </c>
      <c r="B1684" s="1" t="s">
        <v>1608</v>
      </c>
      <c r="C1684" s="1" t="s">
        <v>105</v>
      </c>
      <c r="D1684" s="1" t="s">
        <v>88</v>
      </c>
      <c r="E1684" s="1" t="s">
        <v>97</v>
      </c>
      <c r="F1684" s="1" t="s">
        <v>90</v>
      </c>
      <c r="G1684" s="1" t="n">
        <v>8.1</v>
      </c>
      <c r="H1684" s="1" t="n">
        <v>3</v>
      </c>
      <c r="I1684" s="1" t="n">
        <v>3</v>
      </c>
      <c r="K1684" s="17" t="n">
        <v>294.87</v>
      </c>
      <c r="L1684" s="1" t="n">
        <v>4</v>
      </c>
      <c r="M1684" s="18" t="n">
        <f aca="false">IF(I1684&lt;=H1684,1,0)</f>
        <v>1</v>
      </c>
      <c r="N1684" s="1" t="n">
        <f aca="false">MAX(I1684-H1684,0)</f>
        <v>0</v>
      </c>
    </row>
    <row r="1685" customFormat="false" ht="15" hidden="false" customHeight="false" outlineLevel="0" collapsed="false">
      <c r="A1685" s="1" t="s">
        <v>1792</v>
      </c>
      <c r="B1685" s="1" t="s">
        <v>1608</v>
      </c>
      <c r="C1685" s="1" t="s">
        <v>95</v>
      </c>
      <c r="D1685" s="1" t="s">
        <v>93</v>
      </c>
      <c r="E1685" s="1" t="s">
        <v>103</v>
      </c>
      <c r="F1685" s="1" t="s">
        <v>90</v>
      </c>
      <c r="G1685" s="1" t="n">
        <v>10.2</v>
      </c>
      <c r="H1685" s="1" t="n">
        <v>2</v>
      </c>
      <c r="I1685" s="1" t="n">
        <v>2</v>
      </c>
      <c r="K1685" s="17" t="n">
        <v>288.01</v>
      </c>
      <c r="L1685" s="1" t="n">
        <v>5</v>
      </c>
      <c r="M1685" s="18" t="n">
        <f aca="false">IF(I1685&lt;=H1685,1,0)</f>
        <v>1</v>
      </c>
      <c r="N1685" s="1" t="n">
        <f aca="false">MAX(I1685-H1685,0)</f>
        <v>0</v>
      </c>
    </row>
    <row r="1686" customFormat="false" ht="15" hidden="false" customHeight="false" outlineLevel="0" collapsed="false">
      <c r="A1686" s="1" t="s">
        <v>1793</v>
      </c>
      <c r="B1686" s="1" t="s">
        <v>1608</v>
      </c>
      <c r="C1686" s="1" t="s">
        <v>92</v>
      </c>
      <c r="D1686" s="1" t="s">
        <v>88</v>
      </c>
      <c r="E1686" s="1" t="s">
        <v>97</v>
      </c>
      <c r="F1686" s="1" t="s">
        <v>90</v>
      </c>
      <c r="G1686" s="1" t="n">
        <v>2.4</v>
      </c>
      <c r="H1686" s="1" t="n">
        <v>3</v>
      </c>
      <c r="I1686" s="1" t="n">
        <v>3</v>
      </c>
      <c r="K1686" s="17" t="n">
        <v>667.31</v>
      </c>
      <c r="L1686" s="1" t="n">
        <v>4</v>
      </c>
      <c r="M1686" s="18" t="n">
        <f aca="false">IF(I1686&lt;=H1686,1,0)</f>
        <v>1</v>
      </c>
      <c r="N1686" s="1" t="n">
        <f aca="false">MAX(I1686-H1686,0)</f>
        <v>0</v>
      </c>
    </row>
    <row r="1687" customFormat="false" ht="15" hidden="false" customHeight="false" outlineLevel="0" collapsed="false">
      <c r="A1687" s="1" t="s">
        <v>1794</v>
      </c>
      <c r="B1687" s="1" t="s">
        <v>1608</v>
      </c>
      <c r="C1687" s="1" t="s">
        <v>105</v>
      </c>
      <c r="D1687" s="1" t="s">
        <v>88</v>
      </c>
      <c r="E1687" s="1" t="s">
        <v>89</v>
      </c>
      <c r="F1687" s="1" t="s">
        <v>90</v>
      </c>
      <c r="G1687" s="1" t="n">
        <v>14.3</v>
      </c>
      <c r="H1687" s="1" t="n">
        <v>3</v>
      </c>
      <c r="I1687" s="1" t="n">
        <v>3</v>
      </c>
      <c r="K1687" s="17" t="n">
        <v>569.18</v>
      </c>
      <c r="L1687" s="1" t="n">
        <v>5</v>
      </c>
      <c r="M1687" s="18" t="n">
        <f aca="false">IF(I1687&lt;=H1687,1,0)</f>
        <v>1</v>
      </c>
      <c r="N1687" s="1" t="n">
        <f aca="false">MAX(I1687-H1687,0)</f>
        <v>0</v>
      </c>
    </row>
    <row r="1688" customFormat="false" ht="15" hidden="false" customHeight="false" outlineLevel="0" collapsed="false">
      <c r="A1688" s="1" t="s">
        <v>1795</v>
      </c>
      <c r="B1688" s="1" t="s">
        <v>1608</v>
      </c>
      <c r="C1688" s="1" t="s">
        <v>92</v>
      </c>
      <c r="D1688" s="1" t="s">
        <v>88</v>
      </c>
      <c r="E1688" s="1" t="s">
        <v>101</v>
      </c>
      <c r="F1688" s="1" t="s">
        <v>116</v>
      </c>
      <c r="G1688" s="1" t="n">
        <v>0</v>
      </c>
      <c r="H1688" s="1" t="n">
        <v>2</v>
      </c>
      <c r="I1688" s="1" t="n">
        <v>1</v>
      </c>
      <c r="K1688" s="17" t="n">
        <v>723.7</v>
      </c>
      <c r="L1688" s="1" t="n">
        <v>5</v>
      </c>
      <c r="M1688" s="18" t="n">
        <f aca="false">IF(I1688&lt;=H1688,1,0)</f>
        <v>1</v>
      </c>
      <c r="N1688" s="1" t="n">
        <f aca="false">MAX(I1688-H1688,0)</f>
        <v>0</v>
      </c>
    </row>
    <row r="1689" customFormat="false" ht="15" hidden="false" customHeight="false" outlineLevel="0" collapsed="false">
      <c r="A1689" s="1" t="s">
        <v>1796</v>
      </c>
      <c r="B1689" s="1" t="s">
        <v>1608</v>
      </c>
      <c r="C1689" s="1" t="s">
        <v>92</v>
      </c>
      <c r="D1689" s="1" t="s">
        <v>88</v>
      </c>
      <c r="E1689" s="1" t="s">
        <v>89</v>
      </c>
      <c r="F1689" s="1" t="s">
        <v>90</v>
      </c>
      <c r="G1689" s="1" t="n">
        <v>6.4</v>
      </c>
      <c r="H1689" s="1" t="n">
        <v>3</v>
      </c>
      <c r="I1689" s="1" t="n">
        <v>3</v>
      </c>
      <c r="K1689" s="17" t="n">
        <v>637.99</v>
      </c>
      <c r="L1689" s="1" t="n">
        <v>5</v>
      </c>
      <c r="M1689" s="18" t="n">
        <f aca="false">IF(I1689&lt;=H1689,1,0)</f>
        <v>1</v>
      </c>
      <c r="N1689" s="1" t="n">
        <f aca="false">MAX(I1689-H1689,0)</f>
        <v>0</v>
      </c>
    </row>
    <row r="1690" customFormat="false" ht="15" hidden="false" customHeight="false" outlineLevel="0" collapsed="false">
      <c r="A1690" s="1" t="s">
        <v>1797</v>
      </c>
      <c r="B1690" s="1" t="s">
        <v>1608</v>
      </c>
      <c r="C1690" s="1" t="s">
        <v>92</v>
      </c>
      <c r="D1690" s="1" t="s">
        <v>96</v>
      </c>
      <c r="E1690" s="1" t="s">
        <v>97</v>
      </c>
      <c r="F1690" s="1" t="s">
        <v>90</v>
      </c>
      <c r="G1690" s="1" t="n">
        <v>0.1</v>
      </c>
      <c r="H1690" s="1" t="n">
        <v>5</v>
      </c>
      <c r="I1690" s="1" t="n">
        <v>5</v>
      </c>
      <c r="K1690" s="17" t="n">
        <v>1259.93</v>
      </c>
      <c r="L1690" s="1" t="n">
        <v>4</v>
      </c>
      <c r="M1690" s="18" t="n">
        <f aca="false">IF(I1690&lt;=H1690,1,0)</f>
        <v>1</v>
      </c>
      <c r="N1690" s="1" t="n">
        <f aca="false">MAX(I1690-H1690,0)</f>
        <v>0</v>
      </c>
    </row>
    <row r="1691" customFormat="false" ht="15" hidden="false" customHeight="false" outlineLevel="0" collapsed="false">
      <c r="A1691" s="1" t="s">
        <v>1798</v>
      </c>
      <c r="B1691" s="1" t="s">
        <v>1608</v>
      </c>
      <c r="C1691" s="1" t="s">
        <v>92</v>
      </c>
      <c r="D1691" s="1" t="s">
        <v>96</v>
      </c>
      <c r="E1691" s="1" t="s">
        <v>89</v>
      </c>
      <c r="F1691" s="1" t="s">
        <v>116</v>
      </c>
      <c r="G1691" s="1" t="n">
        <v>0</v>
      </c>
      <c r="H1691" s="1" t="n">
        <v>4</v>
      </c>
      <c r="I1691" s="1" t="n">
        <v>4</v>
      </c>
      <c r="K1691" s="17" t="n">
        <v>316.81</v>
      </c>
      <c r="L1691" s="1" t="n">
        <v>5</v>
      </c>
      <c r="M1691" s="18" t="n">
        <f aca="false">IF(I1691&lt;=H1691,1,0)</f>
        <v>1</v>
      </c>
      <c r="N1691" s="1" t="n">
        <f aca="false">MAX(I1691-H1691,0)</f>
        <v>0</v>
      </c>
    </row>
    <row r="1692" customFormat="false" ht="15" hidden="false" customHeight="false" outlineLevel="0" collapsed="false">
      <c r="A1692" s="1" t="s">
        <v>1799</v>
      </c>
      <c r="B1692" s="1" t="s">
        <v>1608</v>
      </c>
      <c r="C1692" s="1" t="s">
        <v>92</v>
      </c>
      <c r="D1692" s="1" t="s">
        <v>88</v>
      </c>
      <c r="E1692" s="1" t="s">
        <v>89</v>
      </c>
      <c r="F1692" s="1" t="s">
        <v>90</v>
      </c>
      <c r="G1692" s="1" t="n">
        <v>11.1</v>
      </c>
      <c r="H1692" s="1" t="n">
        <v>3</v>
      </c>
      <c r="I1692" s="1" t="n">
        <v>3</v>
      </c>
      <c r="K1692" s="17" t="n">
        <v>509.74</v>
      </c>
      <c r="L1692" s="1" t="n">
        <v>4</v>
      </c>
      <c r="M1692" s="18" t="n">
        <f aca="false">IF(I1692&lt;=H1692,1,0)</f>
        <v>1</v>
      </c>
      <c r="N1692" s="1" t="n">
        <f aca="false">MAX(I1692-H1692,0)</f>
        <v>0</v>
      </c>
    </row>
    <row r="1693" customFormat="false" ht="15" hidden="false" customHeight="false" outlineLevel="0" collapsed="false">
      <c r="A1693" s="1" t="s">
        <v>1800</v>
      </c>
      <c r="B1693" s="1" t="s">
        <v>1608</v>
      </c>
      <c r="C1693" s="1" t="s">
        <v>92</v>
      </c>
      <c r="D1693" s="1" t="s">
        <v>93</v>
      </c>
      <c r="E1693" s="1" t="s">
        <v>97</v>
      </c>
      <c r="F1693" s="1" t="s">
        <v>90</v>
      </c>
      <c r="G1693" s="1" t="n">
        <v>4</v>
      </c>
      <c r="H1693" s="1" t="n">
        <v>2</v>
      </c>
      <c r="I1693" s="1" t="n">
        <v>2</v>
      </c>
      <c r="K1693" s="17" t="n">
        <v>445.96</v>
      </c>
      <c r="L1693" s="1" t="n">
        <v>4</v>
      </c>
      <c r="M1693" s="18" t="n">
        <f aca="false">IF(I1693&lt;=H1693,1,0)</f>
        <v>1</v>
      </c>
      <c r="N1693" s="1" t="n">
        <f aca="false">MAX(I1693-H1693,0)</f>
        <v>0</v>
      </c>
    </row>
    <row r="1694" customFormat="false" ht="15" hidden="false" customHeight="false" outlineLevel="0" collapsed="false">
      <c r="A1694" s="1" t="s">
        <v>1801</v>
      </c>
      <c r="B1694" s="1" t="s">
        <v>1608</v>
      </c>
      <c r="C1694" s="1" t="s">
        <v>95</v>
      </c>
      <c r="D1694" s="1" t="s">
        <v>96</v>
      </c>
      <c r="E1694" s="1" t="s">
        <v>101</v>
      </c>
      <c r="F1694" s="1" t="s">
        <v>90</v>
      </c>
      <c r="G1694" s="1" t="n">
        <v>8.5</v>
      </c>
      <c r="H1694" s="1" t="n">
        <v>5</v>
      </c>
      <c r="I1694" s="1" t="n">
        <v>5</v>
      </c>
      <c r="K1694" s="17" t="n">
        <v>313.76</v>
      </c>
      <c r="L1694" s="1" t="n">
        <v>4</v>
      </c>
      <c r="M1694" s="18" t="n">
        <f aca="false">IF(I1694&lt;=H1694,1,0)</f>
        <v>1</v>
      </c>
      <c r="N1694" s="1" t="n">
        <f aca="false">MAX(I1694-H1694,0)</f>
        <v>0</v>
      </c>
    </row>
    <row r="1695" customFormat="false" ht="15" hidden="false" customHeight="false" outlineLevel="0" collapsed="false">
      <c r="A1695" s="1" t="s">
        <v>1802</v>
      </c>
      <c r="B1695" s="1" t="s">
        <v>1608</v>
      </c>
      <c r="C1695" s="1" t="s">
        <v>95</v>
      </c>
      <c r="D1695" s="1" t="s">
        <v>88</v>
      </c>
      <c r="E1695" s="1" t="s">
        <v>89</v>
      </c>
      <c r="F1695" s="1" t="s">
        <v>90</v>
      </c>
      <c r="G1695" s="1" t="n">
        <v>9.2</v>
      </c>
      <c r="H1695" s="1" t="n">
        <v>3</v>
      </c>
      <c r="I1695" s="1" t="n">
        <v>3</v>
      </c>
      <c r="K1695" s="17" t="n">
        <v>564.39</v>
      </c>
      <c r="L1695" s="1" t="n">
        <v>5</v>
      </c>
      <c r="M1695" s="18" t="n">
        <f aca="false">IF(I1695&lt;=H1695,1,0)</f>
        <v>1</v>
      </c>
      <c r="N1695" s="1" t="n">
        <f aca="false">MAX(I1695-H1695,0)</f>
        <v>0</v>
      </c>
    </row>
    <row r="1696" customFormat="false" ht="15" hidden="false" customHeight="false" outlineLevel="0" collapsed="false">
      <c r="A1696" s="1" t="s">
        <v>1803</v>
      </c>
      <c r="B1696" s="1" t="s">
        <v>1608</v>
      </c>
      <c r="C1696" s="1" t="s">
        <v>87</v>
      </c>
      <c r="D1696" s="1" t="s">
        <v>110</v>
      </c>
      <c r="E1696" s="1" t="s">
        <v>89</v>
      </c>
      <c r="F1696" s="1" t="s">
        <v>116</v>
      </c>
      <c r="G1696" s="1" t="n">
        <v>0</v>
      </c>
      <c r="H1696" s="1" t="n">
        <v>2</v>
      </c>
      <c r="I1696" s="1" t="n">
        <v>2</v>
      </c>
      <c r="K1696" s="17" t="n">
        <v>956.74</v>
      </c>
      <c r="L1696" s="1" t="n">
        <v>4</v>
      </c>
      <c r="M1696" s="18" t="n">
        <f aca="false">IF(I1696&lt;=H1696,1,0)</f>
        <v>1</v>
      </c>
      <c r="N1696" s="1" t="n">
        <f aca="false">MAX(I1696-H1696,0)</f>
        <v>0</v>
      </c>
    </row>
    <row r="1697" customFormat="false" ht="15" hidden="false" customHeight="false" outlineLevel="0" collapsed="false">
      <c r="A1697" s="1" t="s">
        <v>1804</v>
      </c>
      <c r="B1697" s="1" t="s">
        <v>1608</v>
      </c>
      <c r="C1697" s="1" t="s">
        <v>92</v>
      </c>
      <c r="D1697" s="1" t="s">
        <v>88</v>
      </c>
      <c r="E1697" s="1" t="s">
        <v>103</v>
      </c>
      <c r="F1697" s="1" t="s">
        <v>116</v>
      </c>
      <c r="G1697" s="1" t="n">
        <v>0</v>
      </c>
      <c r="H1697" s="1" t="n">
        <v>2</v>
      </c>
      <c r="I1697" s="1" t="n">
        <v>2</v>
      </c>
      <c r="K1697" s="17" t="n">
        <v>313.68</v>
      </c>
      <c r="L1697" s="1" t="n">
        <v>4</v>
      </c>
      <c r="M1697" s="18" t="n">
        <f aca="false">IF(I1697&lt;=H1697,1,0)</f>
        <v>1</v>
      </c>
      <c r="N1697" s="1" t="n">
        <f aca="false">MAX(I1697-H1697,0)</f>
        <v>0</v>
      </c>
    </row>
    <row r="1698" customFormat="false" ht="15" hidden="false" customHeight="false" outlineLevel="0" collapsed="false">
      <c r="A1698" s="1" t="s">
        <v>1805</v>
      </c>
      <c r="B1698" s="1" t="s">
        <v>1608</v>
      </c>
      <c r="C1698" s="1" t="s">
        <v>105</v>
      </c>
      <c r="D1698" s="1" t="s">
        <v>110</v>
      </c>
      <c r="E1698" s="1" t="s">
        <v>89</v>
      </c>
      <c r="F1698" s="1" t="s">
        <v>90</v>
      </c>
      <c r="G1698" s="1" t="n">
        <v>10.3</v>
      </c>
      <c r="H1698" s="1" t="n">
        <v>2</v>
      </c>
      <c r="I1698" s="1" t="n">
        <v>2</v>
      </c>
      <c r="K1698" s="17" t="n">
        <v>703.14</v>
      </c>
      <c r="L1698" s="1" t="n">
        <v>4</v>
      </c>
      <c r="M1698" s="18" t="n">
        <f aca="false">IF(I1698&lt;=H1698,1,0)</f>
        <v>1</v>
      </c>
      <c r="N1698" s="1" t="n">
        <f aca="false">MAX(I1698-H1698,0)</f>
        <v>0</v>
      </c>
    </row>
    <row r="1699" customFormat="false" ht="15" hidden="false" customHeight="false" outlineLevel="0" collapsed="false">
      <c r="A1699" s="1" t="s">
        <v>1806</v>
      </c>
      <c r="B1699" s="1" t="s">
        <v>1608</v>
      </c>
      <c r="C1699" s="1" t="s">
        <v>92</v>
      </c>
      <c r="D1699" s="1" t="s">
        <v>96</v>
      </c>
      <c r="E1699" s="1" t="s">
        <v>97</v>
      </c>
      <c r="F1699" s="1" t="s">
        <v>116</v>
      </c>
      <c r="G1699" s="1" t="n">
        <v>0</v>
      </c>
      <c r="H1699" s="1" t="n">
        <v>5</v>
      </c>
      <c r="I1699" s="1" t="n">
        <v>5</v>
      </c>
      <c r="K1699" s="17" t="n">
        <v>524.9</v>
      </c>
      <c r="L1699" s="1" t="n">
        <v>4</v>
      </c>
      <c r="M1699" s="18" t="n">
        <f aca="false">IF(I1699&lt;=H1699,1,0)</f>
        <v>1</v>
      </c>
      <c r="N1699" s="1" t="n">
        <f aca="false">MAX(I1699-H1699,0)</f>
        <v>0</v>
      </c>
    </row>
    <row r="1700" customFormat="false" ht="15" hidden="false" customHeight="false" outlineLevel="0" collapsed="false">
      <c r="A1700" s="1" t="s">
        <v>1807</v>
      </c>
      <c r="B1700" s="1" t="s">
        <v>1608</v>
      </c>
      <c r="C1700" s="1" t="s">
        <v>105</v>
      </c>
      <c r="D1700" s="1" t="s">
        <v>88</v>
      </c>
      <c r="E1700" s="1" t="s">
        <v>97</v>
      </c>
      <c r="F1700" s="1" t="s">
        <v>116</v>
      </c>
      <c r="G1700" s="1" t="n">
        <v>0</v>
      </c>
      <c r="H1700" s="1" t="n">
        <v>3</v>
      </c>
      <c r="I1700" s="1" t="n">
        <v>3</v>
      </c>
      <c r="K1700" s="17" t="n">
        <v>218.57</v>
      </c>
      <c r="L1700" s="1" t="n">
        <v>5</v>
      </c>
      <c r="M1700" s="18" t="n">
        <f aca="false">IF(I1700&lt;=H1700,1,0)</f>
        <v>1</v>
      </c>
      <c r="N1700" s="1" t="n">
        <f aca="false">MAX(I1700-H1700,0)</f>
        <v>0</v>
      </c>
    </row>
    <row r="1701" customFormat="false" ht="15" hidden="false" customHeight="false" outlineLevel="0" collapsed="false">
      <c r="A1701" s="1" t="s">
        <v>1808</v>
      </c>
      <c r="B1701" s="1" t="s">
        <v>1608</v>
      </c>
      <c r="C1701" s="1" t="s">
        <v>92</v>
      </c>
      <c r="D1701" s="1" t="s">
        <v>88</v>
      </c>
      <c r="E1701" s="1" t="s">
        <v>103</v>
      </c>
      <c r="F1701" s="1" t="s">
        <v>90</v>
      </c>
      <c r="G1701" s="1" t="n">
        <v>2.8</v>
      </c>
      <c r="H1701" s="1" t="n">
        <v>3</v>
      </c>
      <c r="I1701" s="1" t="n">
        <v>3</v>
      </c>
      <c r="K1701" s="17" t="n">
        <v>409.91</v>
      </c>
      <c r="L1701" s="1" t="n">
        <v>4</v>
      </c>
      <c r="M1701" s="18" t="n">
        <f aca="false">IF(I1701&lt;=H1701,1,0)</f>
        <v>1</v>
      </c>
      <c r="N1701" s="1" t="n">
        <f aca="false">MAX(I1701-H1701,0)</f>
        <v>0</v>
      </c>
    </row>
    <row r="1702" customFormat="false" ht="15" hidden="false" customHeight="false" outlineLevel="0" collapsed="false">
      <c r="A1702" s="1" t="s">
        <v>1809</v>
      </c>
      <c r="B1702" s="1" t="s">
        <v>1608</v>
      </c>
      <c r="C1702" s="1" t="s">
        <v>92</v>
      </c>
      <c r="D1702" s="1" t="s">
        <v>88</v>
      </c>
      <c r="E1702" s="1" t="s">
        <v>89</v>
      </c>
      <c r="F1702" s="1" t="s">
        <v>90</v>
      </c>
      <c r="G1702" s="1" t="n">
        <v>10.9</v>
      </c>
      <c r="H1702" s="1" t="n">
        <v>3</v>
      </c>
      <c r="I1702" s="1" t="n">
        <v>3</v>
      </c>
      <c r="K1702" s="17" t="n">
        <v>832.71</v>
      </c>
      <c r="L1702" s="1" t="n">
        <v>5</v>
      </c>
      <c r="M1702" s="18" t="n">
        <f aca="false">IF(I1702&lt;=H1702,1,0)</f>
        <v>1</v>
      </c>
      <c r="N1702" s="1" t="n">
        <f aca="false">MAX(I1702-H1702,0)</f>
        <v>0</v>
      </c>
    </row>
    <row r="1703" customFormat="false" ht="15" hidden="false" customHeight="false" outlineLevel="0" collapsed="false">
      <c r="A1703" s="1" t="s">
        <v>1810</v>
      </c>
      <c r="B1703" s="1" t="s">
        <v>1608</v>
      </c>
      <c r="C1703" s="1" t="s">
        <v>92</v>
      </c>
      <c r="D1703" s="1" t="s">
        <v>88</v>
      </c>
      <c r="E1703" s="1" t="s">
        <v>89</v>
      </c>
      <c r="F1703" s="1" t="s">
        <v>90</v>
      </c>
      <c r="G1703" s="1" t="n">
        <v>5.2</v>
      </c>
      <c r="H1703" s="1" t="n">
        <v>3</v>
      </c>
      <c r="I1703" s="1" t="n">
        <v>3</v>
      </c>
      <c r="K1703" s="17" t="n">
        <v>496.8</v>
      </c>
      <c r="L1703" s="1" t="n">
        <v>4</v>
      </c>
      <c r="M1703" s="18" t="n">
        <f aca="false">IF(I1703&lt;=H1703,1,0)</f>
        <v>1</v>
      </c>
      <c r="N1703" s="1" t="n">
        <f aca="false">MAX(I1703-H1703,0)</f>
        <v>0</v>
      </c>
    </row>
    <row r="1704" customFormat="false" ht="15" hidden="false" customHeight="false" outlineLevel="0" collapsed="false">
      <c r="A1704" s="1" t="s">
        <v>1811</v>
      </c>
      <c r="B1704" s="1" t="s">
        <v>1608</v>
      </c>
      <c r="C1704" s="1" t="s">
        <v>92</v>
      </c>
      <c r="D1704" s="1" t="s">
        <v>96</v>
      </c>
      <c r="E1704" s="1" t="s">
        <v>101</v>
      </c>
      <c r="F1704" s="1" t="s">
        <v>90</v>
      </c>
      <c r="G1704" s="1" t="n">
        <v>17.3</v>
      </c>
      <c r="H1704" s="1" t="n">
        <v>5</v>
      </c>
      <c r="I1704" s="1" t="n">
        <v>5</v>
      </c>
      <c r="K1704" s="17" t="n">
        <v>519.45</v>
      </c>
      <c r="L1704" s="1" t="n">
        <v>5</v>
      </c>
      <c r="M1704" s="18" t="n">
        <f aca="false">IF(I1704&lt;=H1704,1,0)</f>
        <v>1</v>
      </c>
      <c r="N1704" s="1" t="n">
        <f aca="false">MAX(I1704-H1704,0)</f>
        <v>0</v>
      </c>
    </row>
    <row r="1705" customFormat="false" ht="15" hidden="false" customHeight="false" outlineLevel="0" collapsed="false">
      <c r="A1705" s="1" t="s">
        <v>1812</v>
      </c>
      <c r="B1705" s="1" t="s">
        <v>1608</v>
      </c>
      <c r="C1705" s="1" t="s">
        <v>100</v>
      </c>
      <c r="D1705" s="1" t="s">
        <v>93</v>
      </c>
      <c r="E1705" s="1" t="s">
        <v>89</v>
      </c>
      <c r="F1705" s="1" t="s">
        <v>90</v>
      </c>
      <c r="G1705" s="1" t="n">
        <v>12.9</v>
      </c>
      <c r="H1705" s="1" t="n">
        <v>2</v>
      </c>
      <c r="I1705" s="1" t="n">
        <v>2</v>
      </c>
      <c r="K1705" s="17" t="n">
        <v>281.28</v>
      </c>
      <c r="L1705" s="1" t="n">
        <v>5</v>
      </c>
      <c r="M1705" s="18" t="n">
        <f aca="false">IF(I1705&lt;=H1705,1,0)</f>
        <v>1</v>
      </c>
      <c r="N1705" s="1" t="n">
        <f aca="false">MAX(I1705-H1705,0)</f>
        <v>0</v>
      </c>
    </row>
    <row r="1706" customFormat="false" ht="15" hidden="false" customHeight="false" outlineLevel="0" collapsed="false">
      <c r="A1706" s="1" t="s">
        <v>1813</v>
      </c>
      <c r="B1706" s="1" t="s">
        <v>1608</v>
      </c>
      <c r="C1706" s="1" t="s">
        <v>105</v>
      </c>
      <c r="D1706" s="1" t="s">
        <v>96</v>
      </c>
      <c r="E1706" s="1" t="s">
        <v>103</v>
      </c>
      <c r="F1706" s="1" t="s">
        <v>116</v>
      </c>
      <c r="G1706" s="1" t="n">
        <v>0</v>
      </c>
      <c r="H1706" s="1" t="n">
        <v>4</v>
      </c>
      <c r="I1706" s="1" t="n">
        <v>4</v>
      </c>
      <c r="K1706" s="17" t="n">
        <v>528.29</v>
      </c>
      <c r="L1706" s="1" t="n">
        <v>5</v>
      </c>
      <c r="M1706" s="18" t="n">
        <f aca="false">IF(I1706&lt;=H1706,1,0)</f>
        <v>1</v>
      </c>
      <c r="N1706" s="1" t="n">
        <f aca="false">MAX(I1706-H1706,0)</f>
        <v>0</v>
      </c>
    </row>
    <row r="1707" customFormat="false" ht="15" hidden="false" customHeight="false" outlineLevel="0" collapsed="false">
      <c r="A1707" s="1" t="s">
        <v>1814</v>
      </c>
      <c r="B1707" s="1" t="s">
        <v>1608</v>
      </c>
      <c r="C1707" s="1" t="s">
        <v>92</v>
      </c>
      <c r="D1707" s="1" t="s">
        <v>96</v>
      </c>
      <c r="E1707" s="1" t="s">
        <v>103</v>
      </c>
      <c r="F1707" s="1" t="s">
        <v>90</v>
      </c>
      <c r="G1707" s="1" t="n">
        <v>0.2</v>
      </c>
      <c r="H1707" s="1" t="n">
        <v>5</v>
      </c>
      <c r="I1707" s="1" t="n">
        <v>5</v>
      </c>
      <c r="K1707" s="17" t="n">
        <v>234.78</v>
      </c>
      <c r="L1707" s="1" t="n">
        <v>5</v>
      </c>
      <c r="M1707" s="18" t="n">
        <f aca="false">IF(I1707&lt;=H1707,1,0)</f>
        <v>1</v>
      </c>
      <c r="N1707" s="1" t="n">
        <f aca="false">MAX(I1707-H1707,0)</f>
        <v>0</v>
      </c>
    </row>
    <row r="1708" customFormat="false" ht="15" hidden="false" customHeight="false" outlineLevel="0" collapsed="false">
      <c r="A1708" s="1" t="s">
        <v>1815</v>
      </c>
      <c r="B1708" s="1" t="s">
        <v>1608</v>
      </c>
      <c r="C1708" s="1" t="s">
        <v>92</v>
      </c>
      <c r="D1708" s="1" t="s">
        <v>88</v>
      </c>
      <c r="E1708" s="1" t="s">
        <v>97</v>
      </c>
      <c r="F1708" s="1" t="s">
        <v>90</v>
      </c>
      <c r="G1708" s="1" t="n">
        <v>5.3</v>
      </c>
      <c r="H1708" s="1" t="n">
        <v>3</v>
      </c>
      <c r="I1708" s="1" t="n">
        <v>3</v>
      </c>
      <c r="K1708" s="17" t="n">
        <v>223.98</v>
      </c>
      <c r="L1708" s="1" t="n">
        <v>4</v>
      </c>
      <c r="M1708" s="18" t="n">
        <f aca="false">IF(I1708&lt;=H1708,1,0)</f>
        <v>1</v>
      </c>
      <c r="N1708" s="1" t="n">
        <f aca="false">MAX(I1708-H1708,0)</f>
        <v>0</v>
      </c>
    </row>
    <row r="1709" customFormat="false" ht="15" hidden="false" customHeight="false" outlineLevel="0" collapsed="false">
      <c r="A1709" s="1" t="s">
        <v>1816</v>
      </c>
      <c r="B1709" s="1" t="s">
        <v>1608</v>
      </c>
      <c r="C1709" s="1" t="s">
        <v>145</v>
      </c>
      <c r="D1709" s="1" t="s">
        <v>96</v>
      </c>
      <c r="E1709" s="1" t="s">
        <v>103</v>
      </c>
      <c r="F1709" s="1" t="s">
        <v>90</v>
      </c>
      <c r="G1709" s="1" t="n">
        <v>7.5</v>
      </c>
      <c r="H1709" s="1" t="n">
        <v>5</v>
      </c>
      <c r="I1709" s="1" t="n">
        <v>5</v>
      </c>
      <c r="K1709" s="17" t="n">
        <v>379.94</v>
      </c>
      <c r="L1709" s="1" t="n">
        <v>4</v>
      </c>
      <c r="M1709" s="18" t="n">
        <f aca="false">IF(I1709&lt;=H1709,1,0)</f>
        <v>1</v>
      </c>
      <c r="N1709" s="1" t="n">
        <f aca="false">MAX(I1709-H1709,0)</f>
        <v>0</v>
      </c>
    </row>
    <row r="1710" customFormat="false" ht="15" hidden="false" customHeight="false" outlineLevel="0" collapsed="false">
      <c r="A1710" s="1" t="s">
        <v>1817</v>
      </c>
      <c r="B1710" s="1" t="s">
        <v>1608</v>
      </c>
      <c r="C1710" s="1" t="s">
        <v>92</v>
      </c>
      <c r="D1710" s="1" t="s">
        <v>110</v>
      </c>
      <c r="E1710" s="1" t="s">
        <v>103</v>
      </c>
      <c r="F1710" s="1" t="s">
        <v>90</v>
      </c>
      <c r="G1710" s="1" t="n">
        <v>3.8</v>
      </c>
      <c r="H1710" s="1" t="n">
        <v>2</v>
      </c>
      <c r="I1710" s="1" t="n">
        <v>2</v>
      </c>
      <c r="K1710" s="17" t="n">
        <v>999.99</v>
      </c>
      <c r="L1710" s="1" t="n">
        <v>5</v>
      </c>
      <c r="M1710" s="18" t="n">
        <f aca="false">IF(I1710&lt;=H1710,1,0)</f>
        <v>1</v>
      </c>
      <c r="N1710" s="1" t="n">
        <f aca="false">MAX(I1710-H1710,0)</f>
        <v>0</v>
      </c>
    </row>
    <row r="1711" customFormat="false" ht="15" hidden="false" customHeight="false" outlineLevel="0" collapsed="false">
      <c r="A1711" s="1" t="s">
        <v>1818</v>
      </c>
      <c r="B1711" s="1" t="s">
        <v>1608</v>
      </c>
      <c r="C1711" s="1" t="s">
        <v>92</v>
      </c>
      <c r="D1711" s="1" t="s">
        <v>88</v>
      </c>
      <c r="E1711" s="1" t="s">
        <v>89</v>
      </c>
      <c r="F1711" s="1" t="s">
        <v>90</v>
      </c>
      <c r="G1711" s="1" t="n">
        <v>8.4</v>
      </c>
      <c r="H1711" s="1" t="n">
        <v>3</v>
      </c>
      <c r="I1711" s="1" t="n">
        <v>5</v>
      </c>
      <c r="J1711" s="1" t="s">
        <v>117</v>
      </c>
      <c r="K1711" s="17" t="n">
        <v>325.77</v>
      </c>
      <c r="L1711" s="1" t="n">
        <v>3</v>
      </c>
      <c r="M1711" s="18" t="n">
        <f aca="false">IF(I1711&lt;=H1711,1,0)</f>
        <v>0</v>
      </c>
      <c r="N1711" s="1" t="n">
        <f aca="false">MAX(I1711-H1711,0)</f>
        <v>2</v>
      </c>
    </row>
    <row r="1712" customFormat="false" ht="15" hidden="false" customHeight="false" outlineLevel="0" collapsed="false">
      <c r="A1712" s="1" t="s">
        <v>1819</v>
      </c>
      <c r="B1712" s="1" t="s">
        <v>1608</v>
      </c>
      <c r="C1712" s="1" t="s">
        <v>145</v>
      </c>
      <c r="D1712" s="1" t="s">
        <v>88</v>
      </c>
      <c r="E1712" s="1" t="s">
        <v>89</v>
      </c>
      <c r="F1712" s="1" t="s">
        <v>90</v>
      </c>
      <c r="G1712" s="1" t="n">
        <v>13.4</v>
      </c>
      <c r="H1712" s="1" t="n">
        <v>3</v>
      </c>
      <c r="I1712" s="1" t="n">
        <v>3</v>
      </c>
      <c r="K1712" s="17" t="n">
        <v>276.17</v>
      </c>
      <c r="L1712" s="1" t="n">
        <v>5</v>
      </c>
      <c r="M1712" s="18" t="n">
        <f aca="false">IF(I1712&lt;=H1712,1,0)</f>
        <v>1</v>
      </c>
      <c r="N1712" s="1" t="n">
        <f aca="false">MAX(I1712-H1712,0)</f>
        <v>0</v>
      </c>
    </row>
    <row r="1713" customFormat="false" ht="15" hidden="false" customHeight="false" outlineLevel="0" collapsed="false">
      <c r="A1713" s="1" t="s">
        <v>1820</v>
      </c>
      <c r="B1713" s="1" t="s">
        <v>1608</v>
      </c>
      <c r="C1713" s="1" t="s">
        <v>92</v>
      </c>
      <c r="D1713" s="1" t="s">
        <v>88</v>
      </c>
      <c r="E1713" s="1" t="s">
        <v>103</v>
      </c>
      <c r="F1713" s="1" t="s">
        <v>90</v>
      </c>
      <c r="G1713" s="1" t="n">
        <v>8.4</v>
      </c>
      <c r="H1713" s="1" t="n">
        <v>3</v>
      </c>
      <c r="I1713" s="1" t="n">
        <v>3</v>
      </c>
      <c r="K1713" s="17" t="n">
        <v>237.5</v>
      </c>
      <c r="L1713" s="1" t="n">
        <v>4</v>
      </c>
      <c r="M1713" s="18" t="n">
        <f aca="false">IF(I1713&lt;=H1713,1,0)</f>
        <v>1</v>
      </c>
      <c r="N1713" s="1" t="n">
        <f aca="false">MAX(I1713-H1713,0)</f>
        <v>0</v>
      </c>
    </row>
    <row r="1714" customFormat="false" ht="15" hidden="false" customHeight="false" outlineLevel="0" collapsed="false">
      <c r="A1714" s="1" t="s">
        <v>1821</v>
      </c>
      <c r="B1714" s="1" t="s">
        <v>1608</v>
      </c>
      <c r="C1714" s="1" t="s">
        <v>92</v>
      </c>
      <c r="D1714" s="1" t="s">
        <v>96</v>
      </c>
      <c r="E1714" s="1" t="s">
        <v>103</v>
      </c>
      <c r="F1714" s="1" t="s">
        <v>90</v>
      </c>
      <c r="G1714" s="1" t="n">
        <v>4.2</v>
      </c>
      <c r="H1714" s="1" t="n">
        <v>5</v>
      </c>
      <c r="I1714" s="1" t="n">
        <v>5</v>
      </c>
      <c r="K1714" s="17" t="n">
        <v>530.06</v>
      </c>
      <c r="L1714" s="1" t="n">
        <v>5</v>
      </c>
      <c r="M1714" s="18" t="n">
        <f aca="false">IF(I1714&lt;=H1714,1,0)</f>
        <v>1</v>
      </c>
      <c r="N1714" s="1" t="n">
        <f aca="false">MAX(I1714-H1714,0)</f>
        <v>0</v>
      </c>
    </row>
    <row r="1715" customFormat="false" ht="15" hidden="false" customHeight="false" outlineLevel="0" collapsed="false">
      <c r="A1715" s="1" t="s">
        <v>1822</v>
      </c>
      <c r="B1715" s="1" t="s">
        <v>1608</v>
      </c>
      <c r="C1715" s="1" t="s">
        <v>145</v>
      </c>
      <c r="D1715" s="1" t="s">
        <v>88</v>
      </c>
      <c r="E1715" s="1" t="s">
        <v>103</v>
      </c>
      <c r="F1715" s="1" t="s">
        <v>90</v>
      </c>
      <c r="G1715" s="1" t="n">
        <v>10.9</v>
      </c>
      <c r="H1715" s="1" t="n">
        <v>3</v>
      </c>
      <c r="I1715" s="1" t="n">
        <v>4</v>
      </c>
      <c r="J1715" s="1" t="s">
        <v>208</v>
      </c>
      <c r="K1715" s="17" t="n">
        <v>331.13</v>
      </c>
      <c r="L1715" s="1" t="n">
        <v>3</v>
      </c>
      <c r="M1715" s="18" t="n">
        <f aca="false">IF(I1715&lt;=H1715,1,0)</f>
        <v>0</v>
      </c>
      <c r="N1715" s="1" t="n">
        <f aca="false">MAX(I1715-H1715,0)</f>
        <v>1</v>
      </c>
    </row>
    <row r="1716" customFormat="false" ht="15" hidden="false" customHeight="false" outlineLevel="0" collapsed="false">
      <c r="A1716" s="1" t="s">
        <v>1823</v>
      </c>
      <c r="B1716" s="1" t="s">
        <v>1608</v>
      </c>
      <c r="C1716" s="1" t="s">
        <v>145</v>
      </c>
      <c r="D1716" s="1" t="s">
        <v>88</v>
      </c>
      <c r="E1716" s="1" t="s">
        <v>97</v>
      </c>
      <c r="F1716" s="1" t="s">
        <v>90</v>
      </c>
      <c r="G1716" s="1" t="n">
        <v>4.4</v>
      </c>
      <c r="H1716" s="1" t="n">
        <v>3</v>
      </c>
      <c r="I1716" s="1" t="n">
        <v>3</v>
      </c>
      <c r="K1716" s="17" t="n">
        <v>314.18</v>
      </c>
      <c r="L1716" s="1" t="n">
        <v>5</v>
      </c>
      <c r="M1716" s="18" t="n">
        <f aca="false">IF(I1716&lt;=H1716,1,0)</f>
        <v>1</v>
      </c>
      <c r="N1716" s="1" t="n">
        <f aca="false">MAX(I1716-H1716,0)</f>
        <v>0</v>
      </c>
    </row>
    <row r="1717" customFormat="false" ht="15" hidden="false" customHeight="false" outlineLevel="0" collapsed="false">
      <c r="A1717" s="1" t="s">
        <v>1824</v>
      </c>
      <c r="B1717" s="1" t="s">
        <v>1608</v>
      </c>
      <c r="C1717" s="1" t="s">
        <v>105</v>
      </c>
      <c r="D1717" s="1" t="s">
        <v>88</v>
      </c>
      <c r="E1717" s="1" t="s">
        <v>89</v>
      </c>
      <c r="F1717" s="1" t="s">
        <v>90</v>
      </c>
      <c r="G1717" s="1" t="n">
        <v>10.6</v>
      </c>
      <c r="H1717" s="1" t="n">
        <v>3</v>
      </c>
      <c r="I1717" s="1" t="n">
        <v>3</v>
      </c>
      <c r="K1717" s="17" t="n">
        <v>402.02</v>
      </c>
      <c r="L1717" s="1" t="n">
        <v>4</v>
      </c>
      <c r="M1717" s="18" t="n">
        <f aca="false">IF(I1717&lt;=H1717,1,0)</f>
        <v>1</v>
      </c>
      <c r="N1717" s="1" t="n">
        <f aca="false">MAX(I1717-H1717,0)</f>
        <v>0</v>
      </c>
    </row>
    <row r="1718" customFormat="false" ht="15" hidden="false" customHeight="false" outlineLevel="0" collapsed="false">
      <c r="A1718" s="1" t="s">
        <v>1825</v>
      </c>
      <c r="B1718" s="1" t="s">
        <v>1608</v>
      </c>
      <c r="C1718" s="1" t="s">
        <v>105</v>
      </c>
      <c r="D1718" s="1" t="s">
        <v>96</v>
      </c>
      <c r="E1718" s="1" t="s">
        <v>89</v>
      </c>
      <c r="F1718" s="1" t="s">
        <v>116</v>
      </c>
      <c r="G1718" s="1" t="n">
        <v>0</v>
      </c>
      <c r="H1718" s="1" t="n">
        <v>5</v>
      </c>
      <c r="I1718" s="1" t="n">
        <v>5</v>
      </c>
      <c r="K1718" s="17" t="n">
        <v>455.04</v>
      </c>
      <c r="L1718" s="1" t="n">
        <v>4</v>
      </c>
      <c r="M1718" s="18" t="n">
        <f aca="false">IF(I1718&lt;=H1718,1,0)</f>
        <v>1</v>
      </c>
      <c r="N1718" s="1" t="n">
        <f aca="false">MAX(I1718-H1718,0)</f>
        <v>0</v>
      </c>
    </row>
    <row r="1719" customFormat="false" ht="15" hidden="false" customHeight="false" outlineLevel="0" collapsed="false">
      <c r="A1719" s="1" t="s">
        <v>1826</v>
      </c>
      <c r="B1719" s="1" t="s">
        <v>1608</v>
      </c>
      <c r="C1719" s="1" t="s">
        <v>105</v>
      </c>
      <c r="D1719" s="1" t="s">
        <v>96</v>
      </c>
      <c r="E1719" s="1" t="s">
        <v>89</v>
      </c>
      <c r="F1719" s="1" t="s">
        <v>90</v>
      </c>
      <c r="G1719" s="1" t="n">
        <v>10.9</v>
      </c>
      <c r="H1719" s="1" t="n">
        <v>5</v>
      </c>
      <c r="I1719" s="1" t="n">
        <v>5</v>
      </c>
      <c r="K1719" s="17" t="n">
        <v>674.4</v>
      </c>
      <c r="L1719" s="1" t="n">
        <v>5</v>
      </c>
      <c r="M1719" s="18" t="n">
        <f aca="false">IF(I1719&lt;=H1719,1,0)</f>
        <v>1</v>
      </c>
      <c r="N1719" s="1" t="n">
        <f aca="false">MAX(I1719-H1719,0)</f>
        <v>0</v>
      </c>
    </row>
    <row r="1720" customFormat="false" ht="15" hidden="false" customHeight="false" outlineLevel="0" collapsed="false">
      <c r="A1720" s="1" t="s">
        <v>1827</v>
      </c>
      <c r="B1720" s="1" t="s">
        <v>1608</v>
      </c>
      <c r="C1720" s="1" t="s">
        <v>92</v>
      </c>
      <c r="D1720" s="1" t="s">
        <v>96</v>
      </c>
      <c r="E1720" s="1" t="s">
        <v>89</v>
      </c>
      <c r="F1720" s="1" t="s">
        <v>90</v>
      </c>
      <c r="G1720" s="1" t="n">
        <v>4.9</v>
      </c>
      <c r="H1720" s="1" t="n">
        <v>5</v>
      </c>
      <c r="I1720" s="1" t="n">
        <v>4</v>
      </c>
      <c r="K1720" s="17" t="n">
        <v>695.73</v>
      </c>
      <c r="L1720" s="1" t="n">
        <v>4</v>
      </c>
      <c r="M1720" s="18" t="n">
        <f aca="false">IF(I1720&lt;=H1720,1,0)</f>
        <v>1</v>
      </c>
      <c r="N1720" s="1" t="n">
        <f aca="false">MAX(I1720-H1720,0)</f>
        <v>0</v>
      </c>
    </row>
    <row r="1721" customFormat="false" ht="15" hidden="false" customHeight="false" outlineLevel="0" collapsed="false">
      <c r="A1721" s="1" t="s">
        <v>1828</v>
      </c>
      <c r="B1721" s="1" t="s">
        <v>1608</v>
      </c>
      <c r="C1721" s="1" t="s">
        <v>100</v>
      </c>
      <c r="D1721" s="1" t="s">
        <v>88</v>
      </c>
      <c r="E1721" s="1" t="s">
        <v>89</v>
      </c>
      <c r="F1721" s="1" t="s">
        <v>90</v>
      </c>
      <c r="G1721" s="1" t="n">
        <v>6.3</v>
      </c>
      <c r="H1721" s="1" t="n">
        <v>3</v>
      </c>
      <c r="I1721" s="1" t="n">
        <v>3</v>
      </c>
      <c r="K1721" s="17" t="n">
        <v>509.69</v>
      </c>
      <c r="L1721" s="1" t="n">
        <v>4</v>
      </c>
      <c r="M1721" s="18" t="n">
        <f aca="false">IF(I1721&lt;=H1721,1,0)</f>
        <v>1</v>
      </c>
      <c r="N1721" s="1" t="n">
        <f aca="false">MAX(I1721-H1721,0)</f>
        <v>0</v>
      </c>
    </row>
    <row r="1722" customFormat="false" ht="15" hidden="false" customHeight="false" outlineLevel="0" collapsed="false">
      <c r="A1722" s="1" t="s">
        <v>1829</v>
      </c>
      <c r="B1722" s="1" t="s">
        <v>1608</v>
      </c>
      <c r="C1722" s="1" t="s">
        <v>92</v>
      </c>
      <c r="D1722" s="1" t="s">
        <v>88</v>
      </c>
      <c r="E1722" s="1" t="s">
        <v>89</v>
      </c>
      <c r="F1722" s="1" t="s">
        <v>90</v>
      </c>
      <c r="G1722" s="1" t="n">
        <v>7.7</v>
      </c>
      <c r="H1722" s="1" t="n">
        <v>3</v>
      </c>
      <c r="I1722" s="1" t="n">
        <v>4</v>
      </c>
      <c r="J1722" s="1" t="s">
        <v>208</v>
      </c>
      <c r="K1722" s="17" t="n">
        <v>519.94</v>
      </c>
      <c r="L1722" s="1" t="n">
        <v>3</v>
      </c>
      <c r="M1722" s="18" t="n">
        <f aca="false">IF(I1722&lt;=H1722,1,0)</f>
        <v>0</v>
      </c>
      <c r="N1722" s="1" t="n">
        <f aca="false">MAX(I1722-H1722,0)</f>
        <v>1</v>
      </c>
    </row>
    <row r="1723" customFormat="false" ht="15" hidden="false" customHeight="false" outlineLevel="0" collapsed="false">
      <c r="A1723" s="1" t="s">
        <v>1830</v>
      </c>
      <c r="B1723" s="1" t="s">
        <v>1608</v>
      </c>
      <c r="C1723" s="1" t="s">
        <v>105</v>
      </c>
      <c r="D1723" s="1" t="s">
        <v>93</v>
      </c>
      <c r="E1723" s="1" t="s">
        <v>103</v>
      </c>
      <c r="F1723" s="1" t="s">
        <v>90</v>
      </c>
      <c r="G1723" s="1" t="n">
        <v>3.8</v>
      </c>
      <c r="H1723" s="1" t="n">
        <v>2</v>
      </c>
      <c r="I1723" s="1" t="n">
        <v>3</v>
      </c>
      <c r="J1723" s="1" t="s">
        <v>133</v>
      </c>
      <c r="K1723" s="17" t="n">
        <v>319.77</v>
      </c>
      <c r="L1723" s="1" t="n">
        <v>3</v>
      </c>
      <c r="M1723" s="18" t="n">
        <f aca="false">IF(I1723&lt;=H1723,1,0)</f>
        <v>0</v>
      </c>
      <c r="N1723" s="1" t="n">
        <f aca="false">MAX(I1723-H1723,0)</f>
        <v>1</v>
      </c>
    </row>
    <row r="1724" customFormat="false" ht="15" hidden="false" customHeight="false" outlineLevel="0" collapsed="false">
      <c r="A1724" s="1" t="s">
        <v>1831</v>
      </c>
      <c r="B1724" s="1" t="s">
        <v>1608</v>
      </c>
      <c r="C1724" s="1" t="s">
        <v>92</v>
      </c>
      <c r="D1724" s="1" t="s">
        <v>96</v>
      </c>
      <c r="E1724" s="1" t="s">
        <v>89</v>
      </c>
      <c r="F1724" s="1" t="s">
        <v>90</v>
      </c>
      <c r="G1724" s="1" t="n">
        <v>10.5</v>
      </c>
      <c r="H1724" s="1" t="n">
        <v>5</v>
      </c>
      <c r="I1724" s="1" t="n">
        <v>5</v>
      </c>
      <c r="K1724" s="17" t="n">
        <v>297.05</v>
      </c>
      <c r="L1724" s="1" t="n">
        <v>5</v>
      </c>
      <c r="M1724" s="18" t="n">
        <f aca="false">IF(I1724&lt;=H1724,1,0)</f>
        <v>1</v>
      </c>
      <c r="N1724" s="1" t="n">
        <f aca="false">MAX(I1724-H1724,0)</f>
        <v>0</v>
      </c>
    </row>
    <row r="1725" customFormat="false" ht="15" hidden="false" customHeight="false" outlineLevel="0" collapsed="false">
      <c r="A1725" s="1" t="s">
        <v>1832</v>
      </c>
      <c r="B1725" s="1" t="s">
        <v>1608</v>
      </c>
      <c r="C1725" s="1" t="s">
        <v>105</v>
      </c>
      <c r="D1725" s="1" t="s">
        <v>88</v>
      </c>
      <c r="E1725" s="1" t="s">
        <v>89</v>
      </c>
      <c r="F1725" s="1" t="s">
        <v>90</v>
      </c>
      <c r="G1725" s="1" t="n">
        <v>7.8</v>
      </c>
      <c r="H1725" s="1" t="n">
        <v>3</v>
      </c>
      <c r="I1725" s="1" t="n">
        <v>3</v>
      </c>
      <c r="K1725" s="17" t="n">
        <v>505.98</v>
      </c>
      <c r="L1725" s="1" t="n">
        <v>4</v>
      </c>
      <c r="M1725" s="18" t="n">
        <f aca="false">IF(I1725&lt;=H1725,1,0)</f>
        <v>1</v>
      </c>
      <c r="N1725" s="1" t="n">
        <f aca="false">MAX(I1725-H1725,0)</f>
        <v>0</v>
      </c>
    </row>
    <row r="1726" customFormat="false" ht="15" hidden="false" customHeight="false" outlineLevel="0" collapsed="false">
      <c r="A1726" s="1" t="s">
        <v>1833</v>
      </c>
      <c r="B1726" s="1" t="s">
        <v>1608</v>
      </c>
      <c r="C1726" s="1" t="s">
        <v>92</v>
      </c>
      <c r="D1726" s="1" t="s">
        <v>88</v>
      </c>
      <c r="E1726" s="1" t="s">
        <v>89</v>
      </c>
      <c r="F1726" s="1" t="s">
        <v>90</v>
      </c>
      <c r="G1726" s="1" t="n">
        <v>9.4</v>
      </c>
      <c r="H1726" s="1" t="n">
        <v>3</v>
      </c>
      <c r="I1726" s="1" t="n">
        <v>3</v>
      </c>
      <c r="K1726" s="17" t="n">
        <v>228.62</v>
      </c>
      <c r="L1726" s="1" t="n">
        <v>4</v>
      </c>
      <c r="M1726" s="18" t="n">
        <f aca="false">IF(I1726&lt;=H1726,1,0)</f>
        <v>1</v>
      </c>
      <c r="N1726" s="1" t="n">
        <f aca="false">MAX(I1726-H1726,0)</f>
        <v>0</v>
      </c>
    </row>
    <row r="1727" customFormat="false" ht="15" hidden="false" customHeight="false" outlineLevel="0" collapsed="false">
      <c r="A1727" s="1" t="s">
        <v>1834</v>
      </c>
      <c r="B1727" s="1" t="s">
        <v>1608</v>
      </c>
      <c r="C1727" s="1" t="s">
        <v>95</v>
      </c>
      <c r="D1727" s="1" t="s">
        <v>88</v>
      </c>
      <c r="E1727" s="1" t="s">
        <v>103</v>
      </c>
      <c r="F1727" s="1" t="s">
        <v>90</v>
      </c>
      <c r="G1727" s="1" t="n">
        <v>5</v>
      </c>
      <c r="H1727" s="1" t="n">
        <v>3</v>
      </c>
      <c r="I1727" s="1" t="n">
        <v>3</v>
      </c>
      <c r="K1727" s="17" t="n">
        <v>554.93</v>
      </c>
      <c r="L1727" s="1" t="n">
        <v>5</v>
      </c>
      <c r="M1727" s="18" t="n">
        <f aca="false">IF(I1727&lt;=H1727,1,0)</f>
        <v>1</v>
      </c>
      <c r="N1727" s="1" t="n">
        <f aca="false">MAX(I1727-H1727,0)</f>
        <v>0</v>
      </c>
    </row>
    <row r="1728" customFormat="false" ht="15" hidden="false" customHeight="false" outlineLevel="0" collapsed="false">
      <c r="A1728" s="1" t="s">
        <v>1835</v>
      </c>
      <c r="B1728" s="1" t="s">
        <v>1608</v>
      </c>
      <c r="C1728" s="1" t="s">
        <v>100</v>
      </c>
      <c r="D1728" s="1" t="s">
        <v>88</v>
      </c>
      <c r="E1728" s="1" t="s">
        <v>89</v>
      </c>
      <c r="F1728" s="1" t="s">
        <v>90</v>
      </c>
      <c r="G1728" s="1" t="n">
        <v>6.6</v>
      </c>
      <c r="H1728" s="1" t="n">
        <v>3</v>
      </c>
      <c r="I1728" s="1" t="n">
        <v>3</v>
      </c>
      <c r="K1728" s="17" t="n">
        <v>408.93</v>
      </c>
      <c r="L1728" s="1" t="n">
        <v>4</v>
      </c>
      <c r="M1728" s="18" t="n">
        <f aca="false">IF(I1728&lt;=H1728,1,0)</f>
        <v>1</v>
      </c>
      <c r="N1728" s="1" t="n">
        <f aca="false">MAX(I1728-H1728,0)</f>
        <v>0</v>
      </c>
    </row>
    <row r="1729" customFormat="false" ht="15" hidden="false" customHeight="false" outlineLevel="0" collapsed="false">
      <c r="A1729" s="1" t="s">
        <v>1836</v>
      </c>
      <c r="B1729" s="1" t="s">
        <v>1608</v>
      </c>
      <c r="C1729" s="1" t="s">
        <v>92</v>
      </c>
      <c r="D1729" s="1" t="s">
        <v>88</v>
      </c>
      <c r="E1729" s="1" t="s">
        <v>89</v>
      </c>
      <c r="F1729" s="1" t="s">
        <v>116</v>
      </c>
      <c r="G1729" s="1" t="n">
        <v>0</v>
      </c>
      <c r="H1729" s="1" t="n">
        <v>3</v>
      </c>
      <c r="I1729" s="1" t="n">
        <v>3</v>
      </c>
      <c r="K1729" s="17" t="n">
        <v>225.13</v>
      </c>
      <c r="L1729" s="1" t="n">
        <v>4</v>
      </c>
      <c r="M1729" s="18" t="n">
        <f aca="false">IF(I1729&lt;=H1729,1,0)</f>
        <v>1</v>
      </c>
      <c r="N1729" s="1" t="n">
        <f aca="false">MAX(I1729-H1729,0)</f>
        <v>0</v>
      </c>
    </row>
    <row r="1730" customFormat="false" ht="15" hidden="false" customHeight="false" outlineLevel="0" collapsed="false">
      <c r="A1730" s="1" t="s">
        <v>1837</v>
      </c>
      <c r="B1730" s="1" t="s">
        <v>1608</v>
      </c>
      <c r="C1730" s="1" t="s">
        <v>95</v>
      </c>
      <c r="D1730" s="1" t="s">
        <v>93</v>
      </c>
      <c r="E1730" s="1" t="s">
        <v>97</v>
      </c>
      <c r="F1730" s="1" t="s">
        <v>116</v>
      </c>
      <c r="G1730" s="1" t="n">
        <v>0</v>
      </c>
      <c r="H1730" s="1" t="n">
        <v>1</v>
      </c>
      <c r="I1730" s="1" t="n">
        <v>1</v>
      </c>
      <c r="K1730" s="17" t="n">
        <v>124.33</v>
      </c>
      <c r="L1730" s="1" t="n">
        <v>4</v>
      </c>
      <c r="M1730" s="18" t="n">
        <f aca="false">IF(I1730&lt;=H1730,1,0)</f>
        <v>1</v>
      </c>
      <c r="N1730" s="1" t="n">
        <f aca="false">MAX(I1730-H1730,0)</f>
        <v>0</v>
      </c>
    </row>
    <row r="1731" customFormat="false" ht="15" hidden="false" customHeight="false" outlineLevel="0" collapsed="false">
      <c r="A1731" s="1" t="s">
        <v>1838</v>
      </c>
      <c r="B1731" s="1" t="s">
        <v>1608</v>
      </c>
      <c r="C1731" s="1" t="s">
        <v>92</v>
      </c>
      <c r="D1731" s="1" t="s">
        <v>88</v>
      </c>
      <c r="E1731" s="1" t="s">
        <v>89</v>
      </c>
      <c r="F1731" s="1" t="s">
        <v>90</v>
      </c>
      <c r="G1731" s="1" t="n">
        <v>13.7</v>
      </c>
      <c r="H1731" s="1" t="n">
        <v>3</v>
      </c>
      <c r="I1731" s="1" t="n">
        <v>3</v>
      </c>
      <c r="K1731" s="17" t="n">
        <v>336.46</v>
      </c>
      <c r="L1731" s="1" t="n">
        <v>5</v>
      </c>
      <c r="M1731" s="18" t="n">
        <f aca="false">IF(I1731&lt;=H1731,1,0)</f>
        <v>1</v>
      </c>
      <c r="N1731" s="1" t="n">
        <f aca="false">MAX(I1731-H1731,0)</f>
        <v>0</v>
      </c>
    </row>
    <row r="1732" customFormat="false" ht="15" hidden="false" customHeight="false" outlineLevel="0" collapsed="false">
      <c r="A1732" s="1" t="s">
        <v>1839</v>
      </c>
      <c r="B1732" s="1" t="s">
        <v>1608</v>
      </c>
      <c r="C1732" s="1" t="s">
        <v>105</v>
      </c>
      <c r="D1732" s="1" t="s">
        <v>88</v>
      </c>
      <c r="E1732" s="1" t="s">
        <v>97</v>
      </c>
      <c r="F1732" s="1" t="s">
        <v>90</v>
      </c>
      <c r="G1732" s="1" t="n">
        <v>11.2</v>
      </c>
      <c r="H1732" s="1" t="n">
        <v>3</v>
      </c>
      <c r="I1732" s="1" t="n">
        <v>3</v>
      </c>
      <c r="K1732" s="17" t="n">
        <v>998.16</v>
      </c>
      <c r="L1732" s="1" t="n">
        <v>5</v>
      </c>
      <c r="M1732" s="18" t="n">
        <f aca="false">IF(I1732&lt;=H1732,1,0)</f>
        <v>1</v>
      </c>
      <c r="N1732" s="1" t="n">
        <f aca="false">MAX(I1732-H1732,0)</f>
        <v>0</v>
      </c>
    </row>
    <row r="1733" customFormat="false" ht="15" hidden="false" customHeight="false" outlineLevel="0" collapsed="false">
      <c r="A1733" s="1" t="s">
        <v>1840</v>
      </c>
      <c r="B1733" s="1" t="s">
        <v>1608</v>
      </c>
      <c r="C1733" s="1" t="s">
        <v>92</v>
      </c>
      <c r="D1733" s="1" t="s">
        <v>96</v>
      </c>
      <c r="E1733" s="1" t="s">
        <v>89</v>
      </c>
      <c r="F1733" s="1" t="s">
        <v>90</v>
      </c>
      <c r="G1733" s="1" t="n">
        <v>7.7</v>
      </c>
      <c r="H1733" s="1" t="n">
        <v>5</v>
      </c>
      <c r="I1733" s="1" t="n">
        <v>4</v>
      </c>
      <c r="K1733" s="17" t="n">
        <v>218.02</v>
      </c>
      <c r="L1733" s="1" t="n">
        <v>4</v>
      </c>
      <c r="M1733" s="18" t="n">
        <f aca="false">IF(I1733&lt;=H1733,1,0)</f>
        <v>1</v>
      </c>
      <c r="N1733" s="1" t="n">
        <f aca="false">MAX(I1733-H1733,0)</f>
        <v>0</v>
      </c>
    </row>
    <row r="1734" customFormat="false" ht="15" hidden="false" customHeight="false" outlineLevel="0" collapsed="false">
      <c r="A1734" s="1" t="s">
        <v>1841</v>
      </c>
      <c r="B1734" s="1" t="s">
        <v>1608</v>
      </c>
      <c r="C1734" s="1" t="s">
        <v>100</v>
      </c>
      <c r="D1734" s="1" t="s">
        <v>88</v>
      </c>
      <c r="E1734" s="1" t="s">
        <v>103</v>
      </c>
      <c r="F1734" s="1" t="s">
        <v>90</v>
      </c>
      <c r="G1734" s="1" t="n">
        <v>19.5</v>
      </c>
      <c r="H1734" s="1" t="n">
        <v>3</v>
      </c>
      <c r="I1734" s="1" t="n">
        <v>3</v>
      </c>
      <c r="K1734" s="17" t="n">
        <v>635.41</v>
      </c>
      <c r="L1734" s="1" t="n">
        <v>4</v>
      </c>
      <c r="M1734" s="18" t="n">
        <f aca="false">IF(I1734&lt;=H1734,1,0)</f>
        <v>1</v>
      </c>
      <c r="N1734" s="1" t="n">
        <f aca="false">MAX(I1734-H1734,0)</f>
        <v>0</v>
      </c>
    </row>
    <row r="1735" customFormat="false" ht="15" hidden="false" customHeight="false" outlineLevel="0" collapsed="false">
      <c r="A1735" s="1" t="s">
        <v>1842</v>
      </c>
      <c r="B1735" s="1" t="s">
        <v>1608</v>
      </c>
      <c r="C1735" s="1" t="s">
        <v>105</v>
      </c>
      <c r="D1735" s="1" t="s">
        <v>88</v>
      </c>
      <c r="E1735" s="1" t="s">
        <v>97</v>
      </c>
      <c r="F1735" s="1" t="s">
        <v>90</v>
      </c>
      <c r="G1735" s="1" t="n">
        <v>9.6</v>
      </c>
      <c r="H1735" s="1" t="n">
        <v>3</v>
      </c>
      <c r="I1735" s="1" t="n">
        <v>3</v>
      </c>
      <c r="K1735" s="17" t="n">
        <v>477.15</v>
      </c>
      <c r="L1735" s="1" t="n">
        <v>4</v>
      </c>
      <c r="M1735" s="18" t="n">
        <f aca="false">IF(I1735&lt;=H1735,1,0)</f>
        <v>1</v>
      </c>
      <c r="N1735" s="1" t="n">
        <f aca="false">MAX(I1735-H1735,0)</f>
        <v>0</v>
      </c>
    </row>
    <row r="1736" customFormat="false" ht="15" hidden="false" customHeight="false" outlineLevel="0" collapsed="false">
      <c r="A1736" s="1" t="s">
        <v>1843</v>
      </c>
      <c r="B1736" s="1" t="s">
        <v>1608</v>
      </c>
      <c r="C1736" s="1" t="s">
        <v>105</v>
      </c>
      <c r="D1736" s="1" t="s">
        <v>88</v>
      </c>
      <c r="E1736" s="1" t="s">
        <v>89</v>
      </c>
      <c r="F1736" s="1" t="s">
        <v>90</v>
      </c>
      <c r="G1736" s="1" t="n">
        <v>14.5</v>
      </c>
      <c r="H1736" s="1" t="n">
        <v>3</v>
      </c>
      <c r="I1736" s="1" t="n">
        <v>3</v>
      </c>
      <c r="K1736" s="17" t="n">
        <v>606.78</v>
      </c>
      <c r="L1736" s="1" t="n">
        <v>4</v>
      </c>
      <c r="M1736" s="18" t="n">
        <f aca="false">IF(I1736&lt;=H1736,1,0)</f>
        <v>1</v>
      </c>
      <c r="N1736" s="1" t="n">
        <f aca="false">MAX(I1736-H1736,0)</f>
        <v>0</v>
      </c>
    </row>
    <row r="1737" customFormat="false" ht="15" hidden="false" customHeight="false" outlineLevel="0" collapsed="false">
      <c r="A1737" s="1" t="s">
        <v>1844</v>
      </c>
      <c r="B1737" s="1" t="s">
        <v>1608</v>
      </c>
      <c r="C1737" s="1" t="s">
        <v>105</v>
      </c>
      <c r="D1737" s="1" t="s">
        <v>110</v>
      </c>
      <c r="E1737" s="1" t="s">
        <v>97</v>
      </c>
      <c r="F1737" s="1" t="s">
        <v>90</v>
      </c>
      <c r="G1737" s="1" t="n">
        <v>6.4</v>
      </c>
      <c r="H1737" s="1" t="n">
        <v>2</v>
      </c>
      <c r="I1737" s="1" t="n">
        <v>4</v>
      </c>
      <c r="J1737" s="1" t="s">
        <v>117</v>
      </c>
      <c r="K1737" s="17" t="n">
        <v>863.8</v>
      </c>
      <c r="L1737" s="1" t="n">
        <v>3</v>
      </c>
      <c r="M1737" s="18" t="n">
        <f aca="false">IF(I1737&lt;=H1737,1,0)</f>
        <v>0</v>
      </c>
      <c r="N1737" s="1" t="n">
        <f aca="false">MAX(I1737-H1737,0)</f>
        <v>2</v>
      </c>
    </row>
    <row r="1738" customFormat="false" ht="15" hidden="false" customHeight="false" outlineLevel="0" collapsed="false">
      <c r="A1738" s="1" t="s">
        <v>1845</v>
      </c>
      <c r="B1738" s="1" t="s">
        <v>1608</v>
      </c>
      <c r="C1738" s="1" t="s">
        <v>87</v>
      </c>
      <c r="D1738" s="1" t="s">
        <v>96</v>
      </c>
      <c r="E1738" s="1" t="s">
        <v>89</v>
      </c>
      <c r="F1738" s="1" t="s">
        <v>90</v>
      </c>
      <c r="G1738" s="1" t="n">
        <v>8.4</v>
      </c>
      <c r="H1738" s="1" t="n">
        <v>5</v>
      </c>
      <c r="I1738" s="1" t="n">
        <v>5</v>
      </c>
      <c r="K1738" s="17" t="n">
        <v>334.22</v>
      </c>
      <c r="L1738" s="1" t="n">
        <v>4</v>
      </c>
      <c r="M1738" s="18" t="n">
        <f aca="false">IF(I1738&lt;=H1738,1,0)</f>
        <v>1</v>
      </c>
      <c r="N1738" s="1" t="n">
        <f aca="false">MAX(I1738-H1738,0)</f>
        <v>0</v>
      </c>
    </row>
    <row r="1739" customFormat="false" ht="15" hidden="false" customHeight="false" outlineLevel="0" collapsed="false">
      <c r="A1739" s="1" t="s">
        <v>1846</v>
      </c>
      <c r="B1739" s="1" t="s">
        <v>1608</v>
      </c>
      <c r="C1739" s="1" t="s">
        <v>105</v>
      </c>
      <c r="D1739" s="1" t="s">
        <v>96</v>
      </c>
      <c r="E1739" s="1" t="s">
        <v>89</v>
      </c>
      <c r="F1739" s="1" t="s">
        <v>90</v>
      </c>
      <c r="G1739" s="1" t="n">
        <v>16.9</v>
      </c>
      <c r="H1739" s="1" t="n">
        <v>5</v>
      </c>
      <c r="I1739" s="1" t="n">
        <v>7</v>
      </c>
      <c r="J1739" s="1" t="s">
        <v>459</v>
      </c>
      <c r="K1739" s="17" t="n">
        <v>277.3</v>
      </c>
      <c r="L1739" s="1" t="n">
        <v>3</v>
      </c>
      <c r="M1739" s="18" t="n">
        <f aca="false">IF(I1739&lt;=H1739,1,0)</f>
        <v>0</v>
      </c>
      <c r="N1739" s="1" t="n">
        <f aca="false">MAX(I1739-H1739,0)</f>
        <v>2</v>
      </c>
    </row>
    <row r="1740" customFormat="false" ht="15" hidden="false" customHeight="false" outlineLevel="0" collapsed="false">
      <c r="A1740" s="1" t="s">
        <v>1847</v>
      </c>
      <c r="B1740" s="1" t="s">
        <v>1608</v>
      </c>
      <c r="C1740" s="1" t="s">
        <v>87</v>
      </c>
      <c r="D1740" s="1" t="s">
        <v>110</v>
      </c>
      <c r="E1740" s="1" t="s">
        <v>101</v>
      </c>
      <c r="F1740" s="1" t="s">
        <v>90</v>
      </c>
      <c r="G1740" s="1" t="n">
        <v>8.3</v>
      </c>
      <c r="H1740" s="1" t="n">
        <v>2</v>
      </c>
      <c r="I1740" s="1" t="n">
        <v>2</v>
      </c>
      <c r="K1740" s="17" t="n">
        <v>676.26</v>
      </c>
      <c r="L1740" s="1" t="n">
        <v>5</v>
      </c>
      <c r="M1740" s="18" t="n">
        <f aca="false">IF(I1740&lt;=H1740,1,0)</f>
        <v>1</v>
      </c>
      <c r="N1740" s="1" t="n">
        <f aca="false">MAX(I1740-H1740,0)</f>
        <v>0</v>
      </c>
    </row>
    <row r="1741" customFormat="false" ht="15" hidden="false" customHeight="false" outlineLevel="0" collapsed="false">
      <c r="A1741" s="1" t="s">
        <v>1848</v>
      </c>
      <c r="B1741" s="1" t="s">
        <v>1608</v>
      </c>
      <c r="C1741" s="1" t="s">
        <v>92</v>
      </c>
      <c r="D1741" s="1" t="s">
        <v>88</v>
      </c>
      <c r="E1741" s="1" t="s">
        <v>89</v>
      </c>
      <c r="F1741" s="1" t="s">
        <v>116</v>
      </c>
      <c r="G1741" s="1" t="n">
        <v>0</v>
      </c>
      <c r="H1741" s="1" t="n">
        <v>3</v>
      </c>
      <c r="I1741" s="1" t="n">
        <v>3</v>
      </c>
      <c r="K1741" s="17" t="n">
        <v>298.22</v>
      </c>
      <c r="L1741" s="1" t="n">
        <v>4</v>
      </c>
      <c r="M1741" s="18" t="n">
        <f aca="false">IF(I1741&lt;=H1741,1,0)</f>
        <v>1</v>
      </c>
      <c r="N1741" s="1" t="n">
        <f aca="false">MAX(I1741-H1741,0)</f>
        <v>0</v>
      </c>
    </row>
    <row r="1742" customFormat="false" ht="15" hidden="false" customHeight="false" outlineLevel="0" collapsed="false">
      <c r="A1742" s="1" t="s">
        <v>1849</v>
      </c>
      <c r="B1742" s="1" t="s">
        <v>1608</v>
      </c>
      <c r="C1742" s="1" t="s">
        <v>92</v>
      </c>
      <c r="D1742" s="1" t="s">
        <v>110</v>
      </c>
      <c r="E1742" s="1" t="s">
        <v>89</v>
      </c>
      <c r="F1742" s="1" t="s">
        <v>90</v>
      </c>
      <c r="G1742" s="1" t="n">
        <v>12.8</v>
      </c>
      <c r="H1742" s="1" t="n">
        <v>2</v>
      </c>
      <c r="I1742" s="1" t="n">
        <v>2</v>
      </c>
      <c r="K1742" s="17" t="n">
        <v>747.29</v>
      </c>
      <c r="L1742" s="1" t="n">
        <v>4</v>
      </c>
      <c r="M1742" s="18" t="n">
        <f aca="false">IF(I1742&lt;=H1742,1,0)</f>
        <v>1</v>
      </c>
      <c r="N1742" s="1" t="n">
        <f aca="false">MAX(I1742-H1742,0)</f>
        <v>0</v>
      </c>
    </row>
    <row r="1743" customFormat="false" ht="15" hidden="false" customHeight="false" outlineLevel="0" collapsed="false">
      <c r="A1743" s="1" t="s">
        <v>1850</v>
      </c>
      <c r="B1743" s="1" t="s">
        <v>1608</v>
      </c>
      <c r="C1743" s="1" t="s">
        <v>92</v>
      </c>
      <c r="D1743" s="1" t="s">
        <v>93</v>
      </c>
      <c r="E1743" s="1" t="s">
        <v>97</v>
      </c>
      <c r="F1743" s="1" t="s">
        <v>90</v>
      </c>
      <c r="G1743" s="1" t="n">
        <v>6.3</v>
      </c>
      <c r="H1743" s="1" t="n">
        <v>2</v>
      </c>
      <c r="I1743" s="1" t="n">
        <v>2</v>
      </c>
      <c r="K1743" s="17" t="n">
        <v>230.99</v>
      </c>
      <c r="L1743" s="1" t="n">
        <v>4</v>
      </c>
      <c r="M1743" s="18" t="n">
        <f aca="false">IF(I1743&lt;=H1743,1,0)</f>
        <v>1</v>
      </c>
      <c r="N1743" s="1" t="n">
        <f aca="false">MAX(I1743-H1743,0)</f>
        <v>0</v>
      </c>
    </row>
    <row r="1744" customFormat="false" ht="15" hidden="false" customHeight="false" outlineLevel="0" collapsed="false">
      <c r="A1744" s="1" t="s">
        <v>1851</v>
      </c>
      <c r="B1744" s="1" t="s">
        <v>1608</v>
      </c>
      <c r="C1744" s="1" t="s">
        <v>92</v>
      </c>
      <c r="D1744" s="1" t="s">
        <v>88</v>
      </c>
      <c r="E1744" s="1" t="s">
        <v>97</v>
      </c>
      <c r="F1744" s="1" t="s">
        <v>90</v>
      </c>
      <c r="G1744" s="1" t="n">
        <v>11.1</v>
      </c>
      <c r="H1744" s="1" t="n">
        <v>3</v>
      </c>
      <c r="I1744" s="1" t="n">
        <v>6</v>
      </c>
      <c r="J1744" s="1" t="s">
        <v>208</v>
      </c>
      <c r="K1744" s="17" t="n">
        <v>238.17</v>
      </c>
      <c r="L1744" s="1" t="n">
        <v>3</v>
      </c>
      <c r="M1744" s="18" t="n">
        <f aca="false">IF(I1744&lt;=H1744,1,0)</f>
        <v>0</v>
      </c>
      <c r="N1744" s="1" t="n">
        <f aca="false">MAX(I1744-H1744,0)</f>
        <v>3</v>
      </c>
    </row>
    <row r="1745" customFormat="false" ht="15" hidden="false" customHeight="false" outlineLevel="0" collapsed="false">
      <c r="A1745" s="1" t="s">
        <v>1852</v>
      </c>
      <c r="B1745" s="1" t="s">
        <v>1608</v>
      </c>
      <c r="C1745" s="1" t="s">
        <v>92</v>
      </c>
      <c r="D1745" s="1" t="s">
        <v>93</v>
      </c>
      <c r="E1745" s="1" t="s">
        <v>97</v>
      </c>
      <c r="F1745" s="1" t="s">
        <v>90</v>
      </c>
      <c r="G1745" s="1" t="n">
        <v>4.7</v>
      </c>
      <c r="H1745" s="1" t="n">
        <v>2</v>
      </c>
      <c r="I1745" s="1" t="n">
        <v>2</v>
      </c>
      <c r="K1745" s="17" t="n">
        <v>249.8</v>
      </c>
      <c r="L1745" s="1" t="n">
        <v>5</v>
      </c>
      <c r="M1745" s="18" t="n">
        <f aca="false">IF(I1745&lt;=H1745,1,0)</f>
        <v>1</v>
      </c>
      <c r="N1745" s="1" t="n">
        <f aca="false">MAX(I1745-H1745,0)</f>
        <v>0</v>
      </c>
    </row>
    <row r="1746" customFormat="false" ht="15" hidden="false" customHeight="false" outlineLevel="0" collapsed="false">
      <c r="A1746" s="1" t="s">
        <v>1853</v>
      </c>
      <c r="B1746" s="1" t="s">
        <v>1608</v>
      </c>
      <c r="C1746" s="1" t="s">
        <v>92</v>
      </c>
      <c r="D1746" s="1" t="s">
        <v>88</v>
      </c>
      <c r="E1746" s="1" t="s">
        <v>89</v>
      </c>
      <c r="F1746" s="1" t="s">
        <v>90</v>
      </c>
      <c r="G1746" s="1" t="n">
        <v>15.9</v>
      </c>
      <c r="H1746" s="1" t="n">
        <v>3</v>
      </c>
      <c r="I1746" s="1" t="n">
        <v>2</v>
      </c>
      <c r="K1746" s="17" t="n">
        <v>286.05</v>
      </c>
      <c r="L1746" s="1" t="n">
        <v>4</v>
      </c>
      <c r="M1746" s="18" t="n">
        <f aca="false">IF(I1746&lt;=H1746,1,0)</f>
        <v>1</v>
      </c>
      <c r="N1746" s="1" t="n">
        <f aca="false">MAX(I1746-H1746,0)</f>
        <v>0</v>
      </c>
    </row>
    <row r="1747" customFormat="false" ht="15" hidden="false" customHeight="false" outlineLevel="0" collapsed="false">
      <c r="A1747" s="1" t="s">
        <v>1854</v>
      </c>
      <c r="B1747" s="1" t="s">
        <v>1608</v>
      </c>
      <c r="C1747" s="1" t="s">
        <v>92</v>
      </c>
      <c r="D1747" s="1" t="s">
        <v>96</v>
      </c>
      <c r="E1747" s="1" t="s">
        <v>89</v>
      </c>
      <c r="F1747" s="1" t="s">
        <v>90</v>
      </c>
      <c r="G1747" s="1" t="n">
        <v>14.2</v>
      </c>
      <c r="H1747" s="1" t="n">
        <v>5</v>
      </c>
      <c r="I1747" s="1" t="n">
        <v>5</v>
      </c>
      <c r="K1747" s="17" t="n">
        <v>251.38</v>
      </c>
      <c r="L1747" s="1" t="n">
        <v>5</v>
      </c>
      <c r="M1747" s="18" t="n">
        <f aca="false">IF(I1747&lt;=H1747,1,0)</f>
        <v>1</v>
      </c>
      <c r="N1747" s="1" t="n">
        <f aca="false">MAX(I1747-H1747,0)</f>
        <v>0</v>
      </c>
    </row>
    <row r="1748" customFormat="false" ht="15" hidden="false" customHeight="false" outlineLevel="0" collapsed="false">
      <c r="A1748" s="1" t="s">
        <v>1855</v>
      </c>
      <c r="B1748" s="1" t="s">
        <v>1608</v>
      </c>
      <c r="C1748" s="1" t="s">
        <v>87</v>
      </c>
      <c r="D1748" s="1" t="s">
        <v>88</v>
      </c>
      <c r="E1748" s="1" t="s">
        <v>97</v>
      </c>
      <c r="F1748" s="1" t="s">
        <v>90</v>
      </c>
      <c r="G1748" s="1" t="n">
        <v>3.5</v>
      </c>
      <c r="H1748" s="1" t="n">
        <v>3</v>
      </c>
      <c r="I1748" s="1" t="n">
        <v>2</v>
      </c>
      <c r="K1748" s="17" t="n">
        <v>432.35</v>
      </c>
      <c r="L1748" s="1" t="n">
        <v>5</v>
      </c>
      <c r="M1748" s="18" t="n">
        <f aca="false">IF(I1748&lt;=H1748,1,0)</f>
        <v>1</v>
      </c>
      <c r="N1748" s="1" t="n">
        <f aca="false">MAX(I1748-H1748,0)</f>
        <v>0</v>
      </c>
    </row>
    <row r="1749" customFormat="false" ht="15" hidden="false" customHeight="false" outlineLevel="0" collapsed="false">
      <c r="A1749" s="1" t="s">
        <v>1856</v>
      </c>
      <c r="B1749" s="1" t="s">
        <v>1608</v>
      </c>
      <c r="C1749" s="1" t="s">
        <v>92</v>
      </c>
      <c r="D1749" s="1" t="s">
        <v>96</v>
      </c>
      <c r="E1749" s="1" t="s">
        <v>103</v>
      </c>
      <c r="F1749" s="1" t="s">
        <v>90</v>
      </c>
      <c r="G1749" s="1" t="n">
        <v>7.8</v>
      </c>
      <c r="H1749" s="1" t="n">
        <v>5</v>
      </c>
      <c r="I1749" s="1" t="n">
        <v>5</v>
      </c>
      <c r="K1749" s="17" t="n">
        <v>279.7</v>
      </c>
      <c r="L1749" s="1" t="n">
        <v>5</v>
      </c>
      <c r="M1749" s="18" t="n">
        <f aca="false">IF(I1749&lt;=H1749,1,0)</f>
        <v>1</v>
      </c>
      <c r="N1749" s="1" t="n">
        <f aca="false">MAX(I1749-H1749,0)</f>
        <v>0</v>
      </c>
    </row>
    <row r="1750" customFormat="false" ht="15" hidden="false" customHeight="false" outlineLevel="0" collapsed="false">
      <c r="A1750" s="1" t="s">
        <v>1857</v>
      </c>
      <c r="B1750" s="1" t="s">
        <v>1608</v>
      </c>
      <c r="C1750" s="1" t="s">
        <v>92</v>
      </c>
      <c r="D1750" s="1" t="s">
        <v>88</v>
      </c>
      <c r="E1750" s="1" t="s">
        <v>103</v>
      </c>
      <c r="F1750" s="1" t="s">
        <v>116</v>
      </c>
      <c r="G1750" s="1" t="n">
        <v>0</v>
      </c>
      <c r="H1750" s="1" t="n">
        <v>3</v>
      </c>
      <c r="I1750" s="1" t="n">
        <v>3</v>
      </c>
      <c r="K1750" s="17" t="n">
        <v>378.1</v>
      </c>
      <c r="L1750" s="1" t="n">
        <v>4</v>
      </c>
      <c r="M1750" s="18" t="n">
        <f aca="false">IF(I1750&lt;=H1750,1,0)</f>
        <v>1</v>
      </c>
      <c r="N1750" s="1" t="n">
        <f aca="false">MAX(I1750-H1750,0)</f>
        <v>0</v>
      </c>
    </row>
    <row r="1751" customFormat="false" ht="15" hidden="false" customHeight="false" outlineLevel="0" collapsed="false">
      <c r="A1751" s="1" t="s">
        <v>1858</v>
      </c>
      <c r="B1751" s="1" t="s">
        <v>1608</v>
      </c>
      <c r="C1751" s="1" t="s">
        <v>92</v>
      </c>
      <c r="D1751" s="1" t="s">
        <v>88</v>
      </c>
      <c r="E1751" s="1" t="s">
        <v>103</v>
      </c>
      <c r="F1751" s="1" t="s">
        <v>116</v>
      </c>
      <c r="G1751" s="1" t="n">
        <v>0</v>
      </c>
      <c r="H1751" s="1" t="n">
        <v>2</v>
      </c>
      <c r="I1751" s="1" t="n">
        <v>2</v>
      </c>
      <c r="K1751" s="17" t="n">
        <v>195.6</v>
      </c>
      <c r="L1751" s="1" t="n">
        <v>5</v>
      </c>
      <c r="M1751" s="18" t="n">
        <f aca="false">IF(I1751&lt;=H1751,1,0)</f>
        <v>1</v>
      </c>
      <c r="N1751" s="1" t="n">
        <f aca="false">MAX(I1751-H1751,0)</f>
        <v>0</v>
      </c>
    </row>
    <row r="1752" customFormat="false" ht="15" hidden="false" customHeight="false" outlineLevel="0" collapsed="false">
      <c r="A1752" s="1" t="s">
        <v>1859</v>
      </c>
      <c r="B1752" s="1" t="s">
        <v>1608</v>
      </c>
      <c r="C1752" s="1" t="s">
        <v>92</v>
      </c>
      <c r="D1752" s="1" t="s">
        <v>88</v>
      </c>
      <c r="E1752" s="1" t="s">
        <v>89</v>
      </c>
      <c r="F1752" s="1" t="s">
        <v>116</v>
      </c>
      <c r="G1752" s="1" t="n">
        <v>0</v>
      </c>
      <c r="H1752" s="1" t="n">
        <v>2</v>
      </c>
      <c r="I1752" s="1" t="n">
        <v>2</v>
      </c>
      <c r="K1752" s="17" t="n">
        <v>192.11</v>
      </c>
      <c r="L1752" s="1" t="n">
        <v>5</v>
      </c>
      <c r="M1752" s="18" t="n">
        <f aca="false">IF(I1752&lt;=H1752,1,0)</f>
        <v>1</v>
      </c>
      <c r="N1752" s="1" t="n">
        <f aca="false">MAX(I1752-H1752,0)</f>
        <v>0</v>
      </c>
    </row>
    <row r="1753" customFormat="false" ht="15" hidden="false" customHeight="false" outlineLevel="0" collapsed="false">
      <c r="A1753" s="1" t="s">
        <v>1860</v>
      </c>
      <c r="B1753" s="1" t="s">
        <v>1608</v>
      </c>
      <c r="C1753" s="1" t="s">
        <v>105</v>
      </c>
      <c r="D1753" s="1" t="s">
        <v>96</v>
      </c>
      <c r="E1753" s="1" t="s">
        <v>97</v>
      </c>
      <c r="F1753" s="1" t="s">
        <v>116</v>
      </c>
      <c r="G1753" s="1" t="n">
        <v>0</v>
      </c>
      <c r="H1753" s="1" t="n">
        <v>4</v>
      </c>
      <c r="I1753" s="1" t="n">
        <v>4</v>
      </c>
      <c r="K1753" s="17" t="n">
        <v>201.29</v>
      </c>
      <c r="L1753" s="1" t="n">
        <v>5</v>
      </c>
      <c r="M1753" s="18" t="n">
        <f aca="false">IF(I1753&lt;=H1753,1,0)</f>
        <v>1</v>
      </c>
      <c r="N1753" s="1" t="n">
        <f aca="false">MAX(I1753-H1753,0)</f>
        <v>0</v>
      </c>
    </row>
    <row r="1754" customFormat="false" ht="15" hidden="false" customHeight="false" outlineLevel="0" collapsed="false">
      <c r="A1754" s="1" t="s">
        <v>1861</v>
      </c>
      <c r="B1754" s="1" t="s">
        <v>1608</v>
      </c>
      <c r="C1754" s="1" t="s">
        <v>92</v>
      </c>
      <c r="D1754" s="1" t="s">
        <v>96</v>
      </c>
      <c r="E1754" s="1" t="s">
        <v>97</v>
      </c>
      <c r="F1754" s="1" t="s">
        <v>116</v>
      </c>
      <c r="G1754" s="1" t="n">
        <v>0</v>
      </c>
      <c r="H1754" s="1" t="n">
        <v>4</v>
      </c>
      <c r="I1754" s="1" t="n">
        <v>4</v>
      </c>
      <c r="K1754" s="17" t="n">
        <v>264.66</v>
      </c>
      <c r="L1754" s="1" t="n">
        <v>4</v>
      </c>
      <c r="M1754" s="18" t="n">
        <f aca="false">IF(I1754&lt;=H1754,1,0)</f>
        <v>1</v>
      </c>
      <c r="N1754" s="1" t="n">
        <f aca="false">MAX(I1754-H1754,0)</f>
        <v>0</v>
      </c>
    </row>
    <row r="1755" customFormat="false" ht="15" hidden="false" customHeight="false" outlineLevel="0" collapsed="false">
      <c r="A1755" s="1" t="s">
        <v>1862</v>
      </c>
      <c r="B1755" s="1" t="s">
        <v>1608</v>
      </c>
      <c r="C1755" s="1" t="s">
        <v>92</v>
      </c>
      <c r="D1755" s="1" t="s">
        <v>88</v>
      </c>
      <c r="E1755" s="1" t="s">
        <v>103</v>
      </c>
      <c r="F1755" s="1" t="s">
        <v>90</v>
      </c>
      <c r="G1755" s="1" t="n">
        <v>9.5</v>
      </c>
      <c r="H1755" s="1" t="n">
        <v>3</v>
      </c>
      <c r="I1755" s="1" t="n">
        <v>3</v>
      </c>
      <c r="K1755" s="17" t="n">
        <v>342.49</v>
      </c>
      <c r="L1755" s="1" t="n">
        <v>4</v>
      </c>
      <c r="M1755" s="18" t="n">
        <f aca="false">IF(I1755&lt;=H1755,1,0)</f>
        <v>1</v>
      </c>
      <c r="N1755" s="1" t="n">
        <f aca="false">MAX(I1755-H1755,0)</f>
        <v>0</v>
      </c>
    </row>
    <row r="1756" customFormat="false" ht="15" hidden="false" customHeight="false" outlineLevel="0" collapsed="false">
      <c r="A1756" s="1" t="s">
        <v>1863</v>
      </c>
      <c r="B1756" s="1" t="s">
        <v>1608</v>
      </c>
      <c r="C1756" s="1" t="s">
        <v>92</v>
      </c>
      <c r="D1756" s="1" t="s">
        <v>88</v>
      </c>
      <c r="E1756" s="1" t="s">
        <v>89</v>
      </c>
      <c r="F1756" s="1" t="s">
        <v>90</v>
      </c>
      <c r="G1756" s="1" t="n">
        <v>10.6</v>
      </c>
      <c r="H1756" s="1" t="n">
        <v>3</v>
      </c>
      <c r="I1756" s="1" t="n">
        <v>2</v>
      </c>
      <c r="K1756" s="17" t="n">
        <v>261.42</v>
      </c>
      <c r="L1756" s="1" t="n">
        <v>4</v>
      </c>
      <c r="M1756" s="18" t="n">
        <f aca="false">IF(I1756&lt;=H1756,1,0)</f>
        <v>1</v>
      </c>
      <c r="N1756" s="1" t="n">
        <f aca="false">MAX(I1756-H1756,0)</f>
        <v>0</v>
      </c>
    </row>
    <row r="1757" customFormat="false" ht="15" hidden="false" customHeight="false" outlineLevel="0" collapsed="false">
      <c r="A1757" s="1" t="s">
        <v>1864</v>
      </c>
      <c r="B1757" s="1" t="s">
        <v>1608</v>
      </c>
      <c r="C1757" s="1" t="s">
        <v>92</v>
      </c>
      <c r="D1757" s="1" t="s">
        <v>88</v>
      </c>
      <c r="E1757" s="1" t="s">
        <v>101</v>
      </c>
      <c r="F1757" s="1" t="s">
        <v>90</v>
      </c>
      <c r="G1757" s="1" t="n">
        <v>11.6</v>
      </c>
      <c r="H1757" s="1" t="n">
        <v>3</v>
      </c>
      <c r="I1757" s="1" t="n">
        <v>3</v>
      </c>
      <c r="K1757" s="17" t="n">
        <v>247.37</v>
      </c>
      <c r="L1757" s="1" t="n">
        <v>4</v>
      </c>
      <c r="M1757" s="18" t="n">
        <f aca="false">IF(I1757&lt;=H1757,1,0)</f>
        <v>1</v>
      </c>
      <c r="N1757" s="1" t="n">
        <f aca="false">MAX(I1757-H1757,0)</f>
        <v>0</v>
      </c>
    </row>
    <row r="1758" customFormat="false" ht="15" hidden="false" customHeight="false" outlineLevel="0" collapsed="false">
      <c r="A1758" s="1" t="s">
        <v>1865</v>
      </c>
      <c r="B1758" s="1" t="s">
        <v>1608</v>
      </c>
      <c r="C1758" s="1" t="s">
        <v>100</v>
      </c>
      <c r="D1758" s="1" t="s">
        <v>88</v>
      </c>
      <c r="E1758" s="1" t="s">
        <v>89</v>
      </c>
      <c r="F1758" s="1" t="s">
        <v>90</v>
      </c>
      <c r="G1758" s="1" t="n">
        <v>6.7</v>
      </c>
      <c r="H1758" s="1" t="n">
        <v>3</v>
      </c>
      <c r="I1758" s="1" t="n">
        <v>3</v>
      </c>
      <c r="K1758" s="17" t="n">
        <v>274.34</v>
      </c>
      <c r="L1758" s="1" t="n">
        <v>5</v>
      </c>
      <c r="M1758" s="18" t="n">
        <f aca="false">IF(I1758&lt;=H1758,1,0)</f>
        <v>1</v>
      </c>
      <c r="N1758" s="1" t="n">
        <f aca="false">MAX(I1758-H1758,0)</f>
        <v>0</v>
      </c>
    </row>
    <row r="1759" customFormat="false" ht="15" hidden="false" customHeight="false" outlineLevel="0" collapsed="false">
      <c r="A1759" s="1" t="s">
        <v>1866</v>
      </c>
      <c r="B1759" s="1" t="s">
        <v>1608</v>
      </c>
      <c r="C1759" s="1" t="s">
        <v>105</v>
      </c>
      <c r="D1759" s="1" t="s">
        <v>88</v>
      </c>
      <c r="E1759" s="1" t="s">
        <v>89</v>
      </c>
      <c r="F1759" s="1" t="s">
        <v>116</v>
      </c>
      <c r="G1759" s="1" t="n">
        <v>0</v>
      </c>
      <c r="H1759" s="1" t="n">
        <v>3</v>
      </c>
      <c r="I1759" s="1" t="n">
        <v>3</v>
      </c>
      <c r="K1759" s="17" t="n">
        <v>759.28</v>
      </c>
      <c r="L1759" s="1" t="n">
        <v>4</v>
      </c>
      <c r="M1759" s="18" t="n">
        <f aca="false">IF(I1759&lt;=H1759,1,0)</f>
        <v>1</v>
      </c>
      <c r="N1759" s="1" t="n">
        <f aca="false">MAX(I1759-H1759,0)</f>
        <v>0</v>
      </c>
    </row>
    <row r="1760" customFormat="false" ht="15" hidden="false" customHeight="false" outlineLevel="0" collapsed="false">
      <c r="A1760" s="1" t="s">
        <v>1867</v>
      </c>
      <c r="B1760" s="1" t="s">
        <v>1608</v>
      </c>
      <c r="C1760" s="1" t="s">
        <v>92</v>
      </c>
      <c r="D1760" s="1" t="s">
        <v>88</v>
      </c>
      <c r="E1760" s="1" t="s">
        <v>97</v>
      </c>
      <c r="F1760" s="1" t="s">
        <v>90</v>
      </c>
      <c r="G1760" s="1" t="n">
        <v>6.4</v>
      </c>
      <c r="H1760" s="1" t="n">
        <v>3</v>
      </c>
      <c r="I1760" s="1" t="n">
        <v>4</v>
      </c>
      <c r="J1760" s="1" t="s">
        <v>459</v>
      </c>
      <c r="K1760" s="17" t="n">
        <v>327.33</v>
      </c>
      <c r="M1760" s="18" t="n">
        <f aca="false">IF(I1760&lt;=H1760,1,0)</f>
        <v>0</v>
      </c>
      <c r="N1760" s="1" t="n">
        <f aca="false">MAX(I1760-H1760,0)</f>
        <v>1</v>
      </c>
    </row>
    <row r="1761" customFormat="false" ht="15" hidden="false" customHeight="false" outlineLevel="0" collapsed="false">
      <c r="A1761" s="1" t="s">
        <v>1868</v>
      </c>
      <c r="B1761" s="1" t="s">
        <v>1608</v>
      </c>
      <c r="C1761" s="1" t="s">
        <v>92</v>
      </c>
      <c r="D1761" s="1" t="s">
        <v>96</v>
      </c>
      <c r="E1761" s="1" t="s">
        <v>97</v>
      </c>
      <c r="F1761" s="1" t="s">
        <v>116</v>
      </c>
      <c r="G1761" s="1" t="n">
        <v>0</v>
      </c>
      <c r="H1761" s="1" t="n">
        <v>4</v>
      </c>
      <c r="I1761" s="1" t="n">
        <v>4</v>
      </c>
      <c r="K1761" s="17" t="n">
        <v>118.21</v>
      </c>
      <c r="L1761" s="1" t="n">
        <v>5</v>
      </c>
      <c r="M1761" s="18" t="n">
        <f aca="false">IF(I1761&lt;=H1761,1,0)</f>
        <v>1</v>
      </c>
      <c r="N1761" s="1" t="n">
        <f aca="false">MAX(I1761-H1761,0)</f>
        <v>0</v>
      </c>
    </row>
    <row r="1762" customFormat="false" ht="15" hidden="false" customHeight="false" outlineLevel="0" collapsed="false">
      <c r="A1762" s="1" t="s">
        <v>1869</v>
      </c>
      <c r="B1762" s="1" t="s">
        <v>1608</v>
      </c>
      <c r="C1762" s="1" t="s">
        <v>92</v>
      </c>
      <c r="D1762" s="1" t="s">
        <v>96</v>
      </c>
      <c r="E1762" s="1" t="s">
        <v>97</v>
      </c>
      <c r="F1762" s="1" t="s">
        <v>90</v>
      </c>
      <c r="G1762" s="1" t="n">
        <v>2.4</v>
      </c>
      <c r="H1762" s="1" t="n">
        <v>5</v>
      </c>
      <c r="I1762" s="1" t="n">
        <v>5</v>
      </c>
      <c r="K1762" s="17" t="n">
        <v>693.44</v>
      </c>
      <c r="L1762" s="1" t="n">
        <v>5</v>
      </c>
      <c r="M1762" s="18" t="n">
        <f aca="false">IF(I1762&lt;=H1762,1,0)</f>
        <v>1</v>
      </c>
      <c r="N1762" s="1" t="n">
        <f aca="false">MAX(I1762-H1762,0)</f>
        <v>0</v>
      </c>
    </row>
    <row r="1763" customFormat="false" ht="15" hidden="false" customHeight="false" outlineLevel="0" collapsed="false">
      <c r="A1763" s="1" t="s">
        <v>1870</v>
      </c>
      <c r="B1763" s="1" t="s">
        <v>1608</v>
      </c>
      <c r="C1763" s="1" t="s">
        <v>95</v>
      </c>
      <c r="D1763" s="1" t="s">
        <v>88</v>
      </c>
      <c r="E1763" s="1" t="s">
        <v>97</v>
      </c>
      <c r="F1763" s="1" t="s">
        <v>90</v>
      </c>
      <c r="G1763" s="1" t="n">
        <v>4.9</v>
      </c>
      <c r="H1763" s="1" t="n">
        <v>3</v>
      </c>
      <c r="I1763" s="1" t="n">
        <v>3</v>
      </c>
      <c r="K1763" s="17" t="n">
        <v>290.54</v>
      </c>
      <c r="L1763" s="1" t="n">
        <v>4</v>
      </c>
      <c r="M1763" s="18" t="n">
        <f aca="false">IF(I1763&lt;=H1763,1,0)</f>
        <v>1</v>
      </c>
      <c r="N1763" s="1" t="n">
        <f aca="false">MAX(I1763-H1763,0)</f>
        <v>0</v>
      </c>
    </row>
    <row r="1764" customFormat="false" ht="15" hidden="false" customHeight="false" outlineLevel="0" collapsed="false">
      <c r="A1764" s="1" t="s">
        <v>1871</v>
      </c>
      <c r="B1764" s="1" t="s">
        <v>1608</v>
      </c>
      <c r="C1764" s="1" t="s">
        <v>95</v>
      </c>
      <c r="D1764" s="1" t="s">
        <v>88</v>
      </c>
      <c r="E1764" s="1" t="s">
        <v>89</v>
      </c>
      <c r="F1764" s="1" t="s">
        <v>90</v>
      </c>
      <c r="G1764" s="1" t="n">
        <v>11.4</v>
      </c>
      <c r="H1764" s="1" t="n">
        <v>3</v>
      </c>
      <c r="I1764" s="1" t="n">
        <v>3</v>
      </c>
      <c r="K1764" s="17" t="n">
        <v>276.64</v>
      </c>
      <c r="L1764" s="1" t="n">
        <v>5</v>
      </c>
      <c r="M1764" s="18" t="n">
        <f aca="false">IF(I1764&lt;=H1764,1,0)</f>
        <v>1</v>
      </c>
      <c r="N1764" s="1" t="n">
        <f aca="false">MAX(I1764-H1764,0)</f>
        <v>0</v>
      </c>
    </row>
    <row r="1765" customFormat="false" ht="15" hidden="false" customHeight="false" outlineLevel="0" collapsed="false">
      <c r="A1765" s="1" t="s">
        <v>1872</v>
      </c>
      <c r="B1765" s="1" t="s">
        <v>1608</v>
      </c>
      <c r="C1765" s="1" t="s">
        <v>95</v>
      </c>
      <c r="D1765" s="1" t="s">
        <v>110</v>
      </c>
      <c r="E1765" s="1" t="s">
        <v>89</v>
      </c>
      <c r="F1765" s="1" t="s">
        <v>90</v>
      </c>
      <c r="G1765" s="1" t="n">
        <v>21.4</v>
      </c>
      <c r="H1765" s="1" t="n">
        <v>2</v>
      </c>
      <c r="I1765" s="1" t="n">
        <v>2</v>
      </c>
      <c r="K1765" s="17" t="n">
        <v>733.98</v>
      </c>
      <c r="L1765" s="1" t="n">
        <v>5</v>
      </c>
      <c r="M1765" s="18" t="n">
        <f aca="false">IF(I1765&lt;=H1765,1,0)</f>
        <v>1</v>
      </c>
      <c r="N1765" s="1" t="n">
        <f aca="false">MAX(I1765-H1765,0)</f>
        <v>0</v>
      </c>
    </row>
    <row r="1766" customFormat="false" ht="15" hidden="false" customHeight="false" outlineLevel="0" collapsed="false">
      <c r="A1766" s="1" t="s">
        <v>1873</v>
      </c>
      <c r="B1766" s="1" t="s">
        <v>1608</v>
      </c>
      <c r="C1766" s="1" t="s">
        <v>92</v>
      </c>
      <c r="D1766" s="1" t="s">
        <v>96</v>
      </c>
      <c r="E1766" s="1" t="s">
        <v>89</v>
      </c>
      <c r="F1766" s="1" t="s">
        <v>90</v>
      </c>
      <c r="G1766" s="1" t="n">
        <v>5.9</v>
      </c>
      <c r="H1766" s="1" t="n">
        <v>5</v>
      </c>
      <c r="I1766" s="1" t="n">
        <v>5</v>
      </c>
      <c r="K1766" s="17" t="n">
        <v>324.59</v>
      </c>
      <c r="L1766" s="1" t="n">
        <v>5</v>
      </c>
      <c r="M1766" s="18" t="n">
        <f aca="false">IF(I1766&lt;=H1766,1,0)</f>
        <v>1</v>
      </c>
      <c r="N1766" s="1" t="n">
        <f aca="false">MAX(I1766-H1766,0)</f>
        <v>0</v>
      </c>
    </row>
    <row r="1767" customFormat="false" ht="15" hidden="false" customHeight="false" outlineLevel="0" collapsed="false">
      <c r="A1767" s="1" t="s">
        <v>1874</v>
      </c>
      <c r="B1767" s="1" t="s">
        <v>1608</v>
      </c>
      <c r="C1767" s="1" t="s">
        <v>92</v>
      </c>
      <c r="D1767" s="1" t="s">
        <v>93</v>
      </c>
      <c r="E1767" s="1" t="s">
        <v>89</v>
      </c>
      <c r="F1767" s="1" t="s">
        <v>90</v>
      </c>
      <c r="G1767" s="1" t="n">
        <v>17.7</v>
      </c>
      <c r="H1767" s="1" t="n">
        <v>2</v>
      </c>
      <c r="I1767" s="1" t="n">
        <v>2</v>
      </c>
      <c r="K1767" s="17" t="n">
        <v>351.28</v>
      </c>
      <c r="L1767" s="1" t="n">
        <v>5</v>
      </c>
      <c r="M1767" s="18" t="n">
        <f aca="false">IF(I1767&lt;=H1767,1,0)</f>
        <v>1</v>
      </c>
      <c r="N1767" s="1" t="n">
        <f aca="false">MAX(I1767-H1767,0)</f>
        <v>0</v>
      </c>
    </row>
    <row r="1768" customFormat="false" ht="15" hidden="false" customHeight="false" outlineLevel="0" collapsed="false">
      <c r="A1768" s="1" t="s">
        <v>1875</v>
      </c>
      <c r="B1768" s="1" t="s">
        <v>1608</v>
      </c>
      <c r="C1768" s="1" t="s">
        <v>95</v>
      </c>
      <c r="D1768" s="1" t="s">
        <v>96</v>
      </c>
      <c r="E1768" s="1" t="s">
        <v>89</v>
      </c>
      <c r="F1768" s="1" t="s">
        <v>90</v>
      </c>
      <c r="G1768" s="1" t="n">
        <v>8.3</v>
      </c>
      <c r="H1768" s="1" t="n">
        <v>5</v>
      </c>
      <c r="I1768" s="1" t="n">
        <v>5</v>
      </c>
      <c r="K1768" s="17" t="n">
        <v>903.38</v>
      </c>
      <c r="L1768" s="1" t="n">
        <v>5</v>
      </c>
      <c r="M1768" s="18" t="n">
        <f aca="false">IF(I1768&lt;=H1768,1,0)</f>
        <v>1</v>
      </c>
      <c r="N1768" s="1" t="n">
        <f aca="false">MAX(I1768-H1768,0)</f>
        <v>0</v>
      </c>
    </row>
    <row r="1769" customFormat="false" ht="15" hidden="false" customHeight="false" outlineLevel="0" collapsed="false">
      <c r="A1769" s="1" t="s">
        <v>1876</v>
      </c>
      <c r="B1769" s="1" t="s">
        <v>1608</v>
      </c>
      <c r="C1769" s="1" t="s">
        <v>105</v>
      </c>
      <c r="D1769" s="1" t="s">
        <v>110</v>
      </c>
      <c r="E1769" s="1" t="s">
        <v>97</v>
      </c>
      <c r="F1769" s="1" t="s">
        <v>116</v>
      </c>
      <c r="G1769" s="1" t="n">
        <v>0</v>
      </c>
      <c r="H1769" s="1" t="n">
        <v>1</v>
      </c>
      <c r="I1769" s="1" t="n">
        <v>1</v>
      </c>
      <c r="K1769" s="17" t="n">
        <v>587.92</v>
      </c>
      <c r="L1769" s="1" t="n">
        <v>5</v>
      </c>
      <c r="M1769" s="18" t="n">
        <f aca="false">IF(I1769&lt;=H1769,1,0)</f>
        <v>1</v>
      </c>
      <c r="N1769" s="1" t="n">
        <f aca="false">MAX(I1769-H1769,0)</f>
        <v>0</v>
      </c>
    </row>
    <row r="1770" customFormat="false" ht="15" hidden="false" customHeight="false" outlineLevel="0" collapsed="false">
      <c r="A1770" s="1" t="s">
        <v>1877</v>
      </c>
      <c r="B1770" s="1" t="s">
        <v>1608</v>
      </c>
      <c r="C1770" s="1" t="s">
        <v>105</v>
      </c>
      <c r="D1770" s="1" t="s">
        <v>88</v>
      </c>
      <c r="E1770" s="1" t="s">
        <v>97</v>
      </c>
      <c r="F1770" s="1" t="s">
        <v>90</v>
      </c>
      <c r="G1770" s="1" t="n">
        <v>15.4</v>
      </c>
      <c r="H1770" s="1" t="n">
        <v>3</v>
      </c>
      <c r="I1770" s="1" t="n">
        <v>3</v>
      </c>
      <c r="K1770" s="17" t="n">
        <v>318.21</v>
      </c>
      <c r="L1770" s="1" t="n">
        <v>4</v>
      </c>
      <c r="M1770" s="18" t="n">
        <f aca="false">IF(I1770&lt;=H1770,1,0)</f>
        <v>1</v>
      </c>
      <c r="N1770" s="1" t="n">
        <f aca="false">MAX(I1770-H1770,0)</f>
        <v>0</v>
      </c>
    </row>
    <row r="1771" customFormat="false" ht="15" hidden="false" customHeight="false" outlineLevel="0" collapsed="false">
      <c r="A1771" s="1" t="s">
        <v>1878</v>
      </c>
      <c r="B1771" s="1" t="s">
        <v>1608</v>
      </c>
      <c r="C1771" s="1" t="s">
        <v>92</v>
      </c>
      <c r="D1771" s="1" t="s">
        <v>88</v>
      </c>
      <c r="E1771" s="1" t="s">
        <v>89</v>
      </c>
      <c r="F1771" s="1" t="s">
        <v>116</v>
      </c>
      <c r="G1771" s="1" t="n">
        <v>0</v>
      </c>
      <c r="H1771" s="1" t="n">
        <v>3</v>
      </c>
      <c r="I1771" s="1" t="n">
        <v>3</v>
      </c>
      <c r="K1771" s="17" t="n">
        <v>322.32</v>
      </c>
      <c r="L1771" s="1" t="n">
        <v>5</v>
      </c>
      <c r="M1771" s="18" t="n">
        <f aca="false">IF(I1771&lt;=H1771,1,0)</f>
        <v>1</v>
      </c>
      <c r="N1771" s="1" t="n">
        <f aca="false">MAX(I1771-H1771,0)</f>
        <v>0</v>
      </c>
    </row>
    <row r="1772" customFormat="false" ht="15" hidden="false" customHeight="false" outlineLevel="0" collapsed="false">
      <c r="A1772" s="1" t="s">
        <v>1879</v>
      </c>
      <c r="B1772" s="1" t="s">
        <v>1608</v>
      </c>
      <c r="C1772" s="1" t="s">
        <v>95</v>
      </c>
      <c r="D1772" s="1" t="s">
        <v>88</v>
      </c>
      <c r="E1772" s="1" t="s">
        <v>89</v>
      </c>
      <c r="F1772" s="1" t="s">
        <v>90</v>
      </c>
      <c r="G1772" s="1" t="n">
        <v>14.5</v>
      </c>
      <c r="H1772" s="1" t="n">
        <v>3</v>
      </c>
      <c r="I1772" s="1" t="n">
        <v>3</v>
      </c>
      <c r="K1772" s="17" t="n">
        <v>407.84</v>
      </c>
      <c r="L1772" s="1" t="n">
        <v>5</v>
      </c>
      <c r="M1772" s="18" t="n">
        <f aca="false">IF(I1772&lt;=H1772,1,0)</f>
        <v>1</v>
      </c>
      <c r="N1772" s="1" t="n">
        <f aca="false">MAX(I1772-H1772,0)</f>
        <v>0</v>
      </c>
    </row>
    <row r="1773" customFormat="false" ht="15" hidden="false" customHeight="false" outlineLevel="0" collapsed="false">
      <c r="A1773" s="1" t="s">
        <v>1880</v>
      </c>
      <c r="B1773" s="1" t="s">
        <v>1608</v>
      </c>
      <c r="C1773" s="1" t="s">
        <v>92</v>
      </c>
      <c r="D1773" s="1" t="s">
        <v>88</v>
      </c>
      <c r="E1773" s="1" t="s">
        <v>89</v>
      </c>
      <c r="F1773" s="1" t="s">
        <v>90</v>
      </c>
      <c r="G1773" s="1" t="n">
        <v>11.9</v>
      </c>
      <c r="H1773" s="1" t="n">
        <v>3</v>
      </c>
      <c r="I1773" s="1" t="n">
        <v>6</v>
      </c>
      <c r="J1773" s="1" t="s">
        <v>208</v>
      </c>
      <c r="K1773" s="17" t="n">
        <v>760</v>
      </c>
      <c r="L1773" s="1" t="n">
        <v>4</v>
      </c>
      <c r="M1773" s="18" t="n">
        <f aca="false">IF(I1773&lt;=H1773,1,0)</f>
        <v>0</v>
      </c>
      <c r="N1773" s="1" t="n">
        <f aca="false">MAX(I1773-H1773,0)</f>
        <v>3</v>
      </c>
    </row>
    <row r="1774" customFormat="false" ht="15" hidden="false" customHeight="false" outlineLevel="0" collapsed="false">
      <c r="A1774" s="1" t="s">
        <v>1881</v>
      </c>
      <c r="B1774" s="1" t="s">
        <v>1608</v>
      </c>
      <c r="C1774" s="1" t="s">
        <v>105</v>
      </c>
      <c r="D1774" s="1" t="s">
        <v>96</v>
      </c>
      <c r="E1774" s="1" t="s">
        <v>89</v>
      </c>
      <c r="F1774" s="1" t="s">
        <v>90</v>
      </c>
      <c r="G1774" s="1" t="n">
        <v>19.7</v>
      </c>
      <c r="H1774" s="1" t="n">
        <v>5</v>
      </c>
      <c r="I1774" s="1" t="n">
        <v>5</v>
      </c>
      <c r="K1774" s="17" t="n">
        <v>254.84</v>
      </c>
      <c r="L1774" s="1" t="n">
        <v>4</v>
      </c>
      <c r="M1774" s="18" t="n">
        <f aca="false">IF(I1774&lt;=H1774,1,0)</f>
        <v>1</v>
      </c>
      <c r="N1774" s="1" t="n">
        <f aca="false">MAX(I1774-H1774,0)</f>
        <v>0</v>
      </c>
    </row>
    <row r="1775" customFormat="false" ht="15" hidden="false" customHeight="false" outlineLevel="0" collapsed="false">
      <c r="A1775" s="1" t="s">
        <v>1882</v>
      </c>
      <c r="B1775" s="1" t="s">
        <v>1608</v>
      </c>
      <c r="C1775" s="1" t="s">
        <v>105</v>
      </c>
      <c r="D1775" s="1" t="s">
        <v>88</v>
      </c>
      <c r="E1775" s="1" t="s">
        <v>97</v>
      </c>
      <c r="F1775" s="1" t="s">
        <v>90</v>
      </c>
      <c r="G1775" s="1" t="n">
        <v>16.9</v>
      </c>
      <c r="H1775" s="1" t="n">
        <v>3</v>
      </c>
      <c r="I1775" s="1" t="n">
        <v>3</v>
      </c>
      <c r="K1775" s="17" t="n">
        <v>420.61</v>
      </c>
      <c r="L1775" s="1" t="n">
        <v>4</v>
      </c>
      <c r="M1775" s="18" t="n">
        <f aca="false">IF(I1775&lt;=H1775,1,0)</f>
        <v>1</v>
      </c>
      <c r="N1775" s="1" t="n">
        <f aca="false">MAX(I1775-H1775,0)</f>
        <v>0</v>
      </c>
    </row>
    <row r="1776" customFormat="false" ht="15" hidden="false" customHeight="false" outlineLevel="0" collapsed="false">
      <c r="A1776" s="1" t="s">
        <v>1883</v>
      </c>
      <c r="B1776" s="1" t="s">
        <v>1608</v>
      </c>
      <c r="C1776" s="1" t="s">
        <v>92</v>
      </c>
      <c r="D1776" s="1" t="s">
        <v>110</v>
      </c>
      <c r="E1776" s="1" t="s">
        <v>97</v>
      </c>
      <c r="F1776" s="1" t="s">
        <v>90</v>
      </c>
      <c r="G1776" s="1" t="n">
        <v>5.3</v>
      </c>
      <c r="H1776" s="1" t="n">
        <v>2</v>
      </c>
      <c r="I1776" s="1" t="n">
        <v>2</v>
      </c>
      <c r="K1776" s="17" t="n">
        <v>704.1</v>
      </c>
      <c r="L1776" s="1" t="n">
        <v>4</v>
      </c>
      <c r="M1776" s="18" t="n">
        <f aca="false">IF(I1776&lt;=H1776,1,0)</f>
        <v>1</v>
      </c>
      <c r="N1776" s="1" t="n">
        <f aca="false">MAX(I1776-H1776,0)</f>
        <v>0</v>
      </c>
    </row>
    <row r="1777" customFormat="false" ht="15" hidden="false" customHeight="false" outlineLevel="0" collapsed="false">
      <c r="A1777" s="1" t="s">
        <v>1884</v>
      </c>
      <c r="B1777" s="1" t="s">
        <v>1608</v>
      </c>
      <c r="C1777" s="1" t="s">
        <v>92</v>
      </c>
      <c r="D1777" s="1" t="s">
        <v>88</v>
      </c>
      <c r="E1777" s="1" t="s">
        <v>103</v>
      </c>
      <c r="F1777" s="1" t="s">
        <v>90</v>
      </c>
      <c r="G1777" s="1" t="n">
        <v>19.6</v>
      </c>
      <c r="H1777" s="1" t="n">
        <v>3</v>
      </c>
      <c r="I1777" s="1" t="n">
        <v>3</v>
      </c>
      <c r="K1777" s="17" t="n">
        <v>233.97</v>
      </c>
      <c r="L1777" s="1" t="n">
        <v>5</v>
      </c>
      <c r="M1777" s="18" t="n">
        <f aca="false">IF(I1777&lt;=H1777,1,0)</f>
        <v>1</v>
      </c>
      <c r="N1777" s="1" t="n">
        <f aca="false">MAX(I1777-H1777,0)</f>
        <v>0</v>
      </c>
    </row>
    <row r="1778" customFormat="false" ht="15" hidden="false" customHeight="false" outlineLevel="0" collapsed="false">
      <c r="A1778" s="1" t="s">
        <v>1885</v>
      </c>
      <c r="B1778" s="1" t="s">
        <v>1608</v>
      </c>
      <c r="C1778" s="1" t="s">
        <v>92</v>
      </c>
      <c r="D1778" s="1" t="s">
        <v>88</v>
      </c>
      <c r="E1778" s="1" t="s">
        <v>89</v>
      </c>
      <c r="F1778" s="1" t="s">
        <v>90</v>
      </c>
      <c r="G1778" s="1" t="n">
        <v>11.8</v>
      </c>
      <c r="H1778" s="1" t="n">
        <v>3</v>
      </c>
      <c r="I1778" s="1" t="n">
        <v>3</v>
      </c>
      <c r="K1778" s="17" t="n">
        <v>328.2</v>
      </c>
      <c r="L1778" s="1" t="n">
        <v>4</v>
      </c>
      <c r="M1778" s="18" t="n">
        <f aca="false">IF(I1778&lt;=H1778,1,0)</f>
        <v>1</v>
      </c>
      <c r="N1778" s="1" t="n">
        <f aca="false">MAX(I1778-H1778,0)</f>
        <v>0</v>
      </c>
    </row>
    <row r="1779" customFormat="false" ht="15" hidden="false" customHeight="false" outlineLevel="0" collapsed="false">
      <c r="A1779" s="1" t="s">
        <v>1886</v>
      </c>
      <c r="B1779" s="1" t="s">
        <v>1608</v>
      </c>
      <c r="C1779" s="1" t="s">
        <v>87</v>
      </c>
      <c r="D1779" s="1" t="s">
        <v>88</v>
      </c>
      <c r="E1779" s="1" t="s">
        <v>97</v>
      </c>
      <c r="F1779" s="1" t="s">
        <v>90</v>
      </c>
      <c r="G1779" s="1" t="n">
        <v>12.6</v>
      </c>
      <c r="H1779" s="1" t="n">
        <v>3</v>
      </c>
      <c r="I1779" s="1" t="n">
        <v>5</v>
      </c>
      <c r="J1779" s="1" t="s">
        <v>199</v>
      </c>
      <c r="K1779" s="17" t="n">
        <v>458.72</v>
      </c>
      <c r="L1779" s="1" t="n">
        <v>4</v>
      </c>
      <c r="M1779" s="18" t="n">
        <f aca="false">IF(I1779&lt;=H1779,1,0)</f>
        <v>0</v>
      </c>
      <c r="N1779" s="1" t="n">
        <f aca="false">MAX(I1779-H1779,0)</f>
        <v>2</v>
      </c>
    </row>
    <row r="1780" customFormat="false" ht="15" hidden="false" customHeight="false" outlineLevel="0" collapsed="false">
      <c r="A1780" s="1" t="s">
        <v>1887</v>
      </c>
      <c r="B1780" s="1" t="s">
        <v>1608</v>
      </c>
      <c r="C1780" s="1" t="s">
        <v>92</v>
      </c>
      <c r="D1780" s="1" t="s">
        <v>96</v>
      </c>
      <c r="E1780" s="1" t="s">
        <v>97</v>
      </c>
      <c r="F1780" s="1" t="s">
        <v>90</v>
      </c>
      <c r="G1780" s="1" t="n">
        <v>5.5</v>
      </c>
      <c r="H1780" s="1" t="n">
        <v>5</v>
      </c>
      <c r="I1780" s="1" t="n">
        <v>5</v>
      </c>
      <c r="K1780" s="17" t="n">
        <v>779.87</v>
      </c>
      <c r="L1780" s="1" t="n">
        <v>4</v>
      </c>
      <c r="M1780" s="18" t="n">
        <f aca="false">IF(I1780&lt;=H1780,1,0)</f>
        <v>1</v>
      </c>
      <c r="N1780" s="1" t="n">
        <f aca="false">MAX(I1780-H1780,0)</f>
        <v>0</v>
      </c>
    </row>
    <row r="1781" customFormat="false" ht="15" hidden="false" customHeight="false" outlineLevel="0" collapsed="false">
      <c r="A1781" s="1" t="s">
        <v>1888</v>
      </c>
      <c r="B1781" s="1" t="s">
        <v>1608</v>
      </c>
      <c r="C1781" s="1" t="s">
        <v>92</v>
      </c>
      <c r="D1781" s="1" t="s">
        <v>96</v>
      </c>
      <c r="E1781" s="1" t="s">
        <v>89</v>
      </c>
      <c r="F1781" s="1" t="s">
        <v>90</v>
      </c>
      <c r="G1781" s="1" t="n">
        <v>5.7</v>
      </c>
      <c r="H1781" s="1" t="n">
        <v>5</v>
      </c>
      <c r="I1781" s="1" t="n">
        <v>7</v>
      </c>
      <c r="J1781" s="1" t="s">
        <v>133</v>
      </c>
      <c r="K1781" s="17" t="n">
        <v>446.86</v>
      </c>
      <c r="L1781" s="1" t="n">
        <v>2</v>
      </c>
      <c r="M1781" s="18" t="n">
        <f aca="false">IF(I1781&lt;=H1781,1,0)</f>
        <v>0</v>
      </c>
      <c r="N1781" s="1" t="n">
        <f aca="false">MAX(I1781-H1781,0)</f>
        <v>2</v>
      </c>
    </row>
    <row r="1782" customFormat="false" ht="15" hidden="false" customHeight="false" outlineLevel="0" collapsed="false">
      <c r="A1782" s="1" t="s">
        <v>1889</v>
      </c>
      <c r="B1782" s="1" t="s">
        <v>1608</v>
      </c>
      <c r="C1782" s="1" t="s">
        <v>92</v>
      </c>
      <c r="D1782" s="1" t="s">
        <v>88</v>
      </c>
      <c r="E1782" s="1" t="s">
        <v>89</v>
      </c>
      <c r="F1782" s="1" t="s">
        <v>90</v>
      </c>
      <c r="G1782" s="1" t="n">
        <v>8.9</v>
      </c>
      <c r="H1782" s="1" t="n">
        <v>3</v>
      </c>
      <c r="I1782" s="1" t="n">
        <v>3</v>
      </c>
      <c r="K1782" s="17" t="n">
        <v>333.32</v>
      </c>
      <c r="L1782" s="1" t="n">
        <v>4</v>
      </c>
      <c r="M1782" s="18" t="n">
        <f aca="false">IF(I1782&lt;=H1782,1,0)</f>
        <v>1</v>
      </c>
      <c r="N1782" s="1" t="n">
        <f aca="false">MAX(I1782-H1782,0)</f>
        <v>0</v>
      </c>
    </row>
    <row r="1783" customFormat="false" ht="15" hidden="false" customHeight="false" outlineLevel="0" collapsed="false">
      <c r="A1783" s="1" t="s">
        <v>1890</v>
      </c>
      <c r="B1783" s="1" t="s">
        <v>1608</v>
      </c>
      <c r="C1783" s="1" t="s">
        <v>92</v>
      </c>
      <c r="D1783" s="1" t="s">
        <v>88</v>
      </c>
      <c r="E1783" s="1" t="s">
        <v>97</v>
      </c>
      <c r="F1783" s="1" t="s">
        <v>116</v>
      </c>
      <c r="G1783" s="1" t="n">
        <v>0</v>
      </c>
      <c r="H1783" s="1" t="n">
        <v>2</v>
      </c>
      <c r="I1783" s="1" t="n">
        <v>2</v>
      </c>
      <c r="K1783" s="17" t="n">
        <v>250.41</v>
      </c>
      <c r="L1783" s="1" t="n">
        <v>4</v>
      </c>
      <c r="M1783" s="18" t="n">
        <f aca="false">IF(I1783&lt;=H1783,1,0)</f>
        <v>1</v>
      </c>
      <c r="N1783" s="1" t="n">
        <f aca="false">MAX(I1783-H1783,0)</f>
        <v>0</v>
      </c>
    </row>
    <row r="1784" customFormat="false" ht="15" hidden="false" customHeight="false" outlineLevel="0" collapsed="false">
      <c r="A1784" s="1" t="s">
        <v>1891</v>
      </c>
      <c r="B1784" s="1" t="s">
        <v>1608</v>
      </c>
      <c r="C1784" s="1" t="s">
        <v>92</v>
      </c>
      <c r="D1784" s="1" t="s">
        <v>96</v>
      </c>
      <c r="E1784" s="1" t="s">
        <v>97</v>
      </c>
      <c r="F1784" s="1" t="s">
        <v>90</v>
      </c>
      <c r="G1784" s="1" t="n">
        <v>5.3</v>
      </c>
      <c r="H1784" s="1" t="n">
        <v>5</v>
      </c>
      <c r="I1784" s="1" t="n">
        <v>5</v>
      </c>
      <c r="K1784" s="17" t="n">
        <v>346.34</v>
      </c>
      <c r="L1784" s="1" t="n">
        <v>5</v>
      </c>
      <c r="M1784" s="18" t="n">
        <f aca="false">IF(I1784&lt;=H1784,1,0)</f>
        <v>1</v>
      </c>
      <c r="N1784" s="1" t="n">
        <f aca="false">MAX(I1784-H1784,0)</f>
        <v>0</v>
      </c>
    </row>
    <row r="1785" customFormat="false" ht="15" hidden="false" customHeight="false" outlineLevel="0" collapsed="false">
      <c r="A1785" s="1" t="s">
        <v>1892</v>
      </c>
      <c r="B1785" s="1" t="s">
        <v>1608</v>
      </c>
      <c r="C1785" s="1" t="s">
        <v>92</v>
      </c>
      <c r="D1785" s="1" t="s">
        <v>88</v>
      </c>
      <c r="E1785" s="1" t="s">
        <v>97</v>
      </c>
      <c r="F1785" s="1" t="s">
        <v>116</v>
      </c>
      <c r="G1785" s="1" t="n">
        <v>0</v>
      </c>
      <c r="H1785" s="1" t="n">
        <v>2</v>
      </c>
      <c r="I1785" s="1" t="n">
        <v>2</v>
      </c>
      <c r="K1785" s="17" t="n">
        <v>94.94</v>
      </c>
      <c r="L1785" s="1" t="n">
        <v>5</v>
      </c>
      <c r="M1785" s="18" t="n">
        <f aca="false">IF(I1785&lt;=H1785,1,0)</f>
        <v>1</v>
      </c>
      <c r="N1785" s="1" t="n">
        <f aca="false">MAX(I1785-H1785,0)</f>
        <v>0</v>
      </c>
    </row>
    <row r="1786" customFormat="false" ht="15" hidden="false" customHeight="false" outlineLevel="0" collapsed="false">
      <c r="A1786" s="1" t="s">
        <v>1893</v>
      </c>
      <c r="B1786" s="1" t="s">
        <v>1608</v>
      </c>
      <c r="C1786" s="1" t="s">
        <v>92</v>
      </c>
      <c r="D1786" s="1" t="s">
        <v>88</v>
      </c>
      <c r="E1786" s="1" t="s">
        <v>89</v>
      </c>
      <c r="F1786" s="1" t="s">
        <v>90</v>
      </c>
      <c r="G1786" s="1" t="n">
        <v>7.5</v>
      </c>
      <c r="H1786" s="1" t="n">
        <v>3</v>
      </c>
      <c r="I1786" s="1" t="n">
        <v>3</v>
      </c>
      <c r="K1786" s="17" t="n">
        <v>250.6</v>
      </c>
      <c r="L1786" s="1" t="n">
        <v>5</v>
      </c>
      <c r="M1786" s="18" t="n">
        <f aca="false">IF(I1786&lt;=H1786,1,0)</f>
        <v>1</v>
      </c>
      <c r="N1786" s="1" t="n">
        <f aca="false">MAX(I1786-H1786,0)</f>
        <v>0</v>
      </c>
    </row>
    <row r="1787" customFormat="false" ht="15" hidden="false" customHeight="false" outlineLevel="0" collapsed="false">
      <c r="A1787" s="1" t="s">
        <v>1894</v>
      </c>
      <c r="B1787" s="1" t="s">
        <v>1608</v>
      </c>
      <c r="C1787" s="1" t="s">
        <v>92</v>
      </c>
      <c r="D1787" s="1" t="s">
        <v>96</v>
      </c>
      <c r="E1787" s="1" t="s">
        <v>89</v>
      </c>
      <c r="F1787" s="1" t="s">
        <v>116</v>
      </c>
      <c r="G1787" s="1" t="n">
        <v>0</v>
      </c>
      <c r="H1787" s="1" t="n">
        <v>4</v>
      </c>
      <c r="I1787" s="1" t="n">
        <v>4</v>
      </c>
      <c r="K1787" s="17" t="n">
        <v>174.01</v>
      </c>
      <c r="L1787" s="1" t="n">
        <v>5</v>
      </c>
      <c r="M1787" s="18" t="n">
        <f aca="false">IF(I1787&lt;=H1787,1,0)</f>
        <v>1</v>
      </c>
      <c r="N1787" s="1" t="n">
        <f aca="false">MAX(I1787-H1787,0)</f>
        <v>0</v>
      </c>
    </row>
    <row r="1788" customFormat="false" ht="15" hidden="false" customHeight="false" outlineLevel="0" collapsed="false">
      <c r="A1788" s="1" t="s">
        <v>1895</v>
      </c>
      <c r="B1788" s="1" t="s">
        <v>1608</v>
      </c>
      <c r="C1788" s="1" t="s">
        <v>87</v>
      </c>
      <c r="D1788" s="1" t="s">
        <v>88</v>
      </c>
      <c r="E1788" s="1" t="s">
        <v>101</v>
      </c>
      <c r="F1788" s="1" t="s">
        <v>90</v>
      </c>
      <c r="G1788" s="1" t="n">
        <v>5.9</v>
      </c>
      <c r="H1788" s="1" t="n">
        <v>3</v>
      </c>
      <c r="I1788" s="1" t="n">
        <v>2</v>
      </c>
      <c r="K1788" s="17" t="n">
        <v>762.82</v>
      </c>
      <c r="L1788" s="1" t="n">
        <v>4</v>
      </c>
      <c r="M1788" s="18" t="n">
        <f aca="false">IF(I1788&lt;=H1788,1,0)</f>
        <v>1</v>
      </c>
      <c r="N1788" s="1" t="n">
        <f aca="false">MAX(I1788-H1788,0)</f>
        <v>0</v>
      </c>
    </row>
    <row r="1789" customFormat="false" ht="15" hidden="false" customHeight="false" outlineLevel="0" collapsed="false">
      <c r="A1789" s="1" t="s">
        <v>1896</v>
      </c>
      <c r="B1789" s="1" t="s">
        <v>1608</v>
      </c>
      <c r="C1789" s="1" t="s">
        <v>92</v>
      </c>
      <c r="D1789" s="1" t="s">
        <v>88</v>
      </c>
      <c r="E1789" s="1" t="s">
        <v>97</v>
      </c>
      <c r="F1789" s="1" t="s">
        <v>90</v>
      </c>
      <c r="G1789" s="1" t="n">
        <v>2.6</v>
      </c>
      <c r="H1789" s="1" t="n">
        <v>3</v>
      </c>
      <c r="I1789" s="1" t="n">
        <v>3</v>
      </c>
      <c r="K1789" s="17" t="n">
        <v>453.95</v>
      </c>
      <c r="L1789" s="1" t="n">
        <v>5</v>
      </c>
      <c r="M1789" s="18" t="n">
        <f aca="false">IF(I1789&lt;=H1789,1,0)</f>
        <v>1</v>
      </c>
      <c r="N1789" s="1" t="n">
        <f aca="false">MAX(I1789-H1789,0)</f>
        <v>0</v>
      </c>
    </row>
    <row r="1790" customFormat="false" ht="15" hidden="false" customHeight="false" outlineLevel="0" collapsed="false">
      <c r="A1790" s="1" t="s">
        <v>1897</v>
      </c>
      <c r="B1790" s="1" t="s">
        <v>1608</v>
      </c>
      <c r="C1790" s="1" t="s">
        <v>105</v>
      </c>
      <c r="D1790" s="1" t="s">
        <v>88</v>
      </c>
      <c r="E1790" s="1" t="s">
        <v>97</v>
      </c>
      <c r="F1790" s="1" t="s">
        <v>116</v>
      </c>
      <c r="G1790" s="1" t="n">
        <v>0</v>
      </c>
      <c r="H1790" s="1" t="n">
        <v>2</v>
      </c>
      <c r="I1790" s="1" t="n">
        <v>2</v>
      </c>
      <c r="K1790" s="17" t="n">
        <v>557.82</v>
      </c>
      <c r="L1790" s="1" t="n">
        <v>4</v>
      </c>
      <c r="M1790" s="18" t="n">
        <f aca="false">IF(I1790&lt;=H1790,1,0)</f>
        <v>1</v>
      </c>
      <c r="N1790" s="1" t="n">
        <f aca="false">MAX(I1790-H1790,0)</f>
        <v>0</v>
      </c>
    </row>
    <row r="1791" customFormat="false" ht="15" hidden="false" customHeight="false" outlineLevel="0" collapsed="false">
      <c r="A1791" s="1" t="s">
        <v>1898</v>
      </c>
      <c r="B1791" s="1" t="s">
        <v>1608</v>
      </c>
      <c r="C1791" s="1" t="s">
        <v>92</v>
      </c>
      <c r="D1791" s="1" t="s">
        <v>93</v>
      </c>
      <c r="E1791" s="1" t="s">
        <v>97</v>
      </c>
      <c r="F1791" s="1" t="s">
        <v>116</v>
      </c>
      <c r="G1791" s="1" t="n">
        <v>0</v>
      </c>
      <c r="H1791" s="1" t="n">
        <v>2</v>
      </c>
      <c r="I1791" s="1" t="n">
        <v>2</v>
      </c>
      <c r="K1791" s="17" t="n">
        <v>293.53</v>
      </c>
      <c r="L1791" s="1" t="n">
        <v>5</v>
      </c>
      <c r="M1791" s="18" t="n">
        <f aca="false">IF(I1791&lt;=H1791,1,0)</f>
        <v>1</v>
      </c>
      <c r="N1791" s="1" t="n">
        <f aca="false">MAX(I1791-H1791,0)</f>
        <v>0</v>
      </c>
    </row>
    <row r="1792" customFormat="false" ht="15" hidden="false" customHeight="false" outlineLevel="0" collapsed="false">
      <c r="A1792" s="1" t="s">
        <v>1899</v>
      </c>
      <c r="B1792" s="1" t="s">
        <v>1608</v>
      </c>
      <c r="C1792" s="1" t="s">
        <v>100</v>
      </c>
      <c r="D1792" s="1" t="s">
        <v>93</v>
      </c>
      <c r="E1792" s="1" t="s">
        <v>103</v>
      </c>
      <c r="F1792" s="1" t="s">
        <v>90</v>
      </c>
      <c r="G1792" s="1" t="n">
        <v>10</v>
      </c>
      <c r="H1792" s="1" t="n">
        <v>2</v>
      </c>
      <c r="I1792" s="1" t="n">
        <v>3</v>
      </c>
      <c r="J1792" s="1" t="s">
        <v>117</v>
      </c>
      <c r="K1792" s="17" t="n">
        <v>294.02</v>
      </c>
      <c r="L1792" s="1" t="n">
        <v>3</v>
      </c>
      <c r="M1792" s="18" t="n">
        <f aca="false">IF(I1792&lt;=H1792,1,0)</f>
        <v>0</v>
      </c>
      <c r="N1792" s="1" t="n">
        <f aca="false">MAX(I1792-H1792,0)</f>
        <v>1</v>
      </c>
    </row>
    <row r="1793" customFormat="false" ht="15" hidden="false" customHeight="false" outlineLevel="0" collapsed="false">
      <c r="A1793" s="1" t="s">
        <v>1900</v>
      </c>
      <c r="B1793" s="1" t="s">
        <v>1608</v>
      </c>
      <c r="C1793" s="1" t="s">
        <v>92</v>
      </c>
      <c r="D1793" s="1" t="s">
        <v>88</v>
      </c>
      <c r="E1793" s="1" t="s">
        <v>97</v>
      </c>
      <c r="F1793" s="1" t="s">
        <v>90</v>
      </c>
      <c r="G1793" s="1" t="n">
        <v>2.7</v>
      </c>
      <c r="H1793" s="1" t="n">
        <v>3</v>
      </c>
      <c r="I1793" s="1" t="n">
        <v>3</v>
      </c>
      <c r="K1793" s="17" t="n">
        <v>325.95</v>
      </c>
      <c r="L1793" s="1" t="n">
        <v>5</v>
      </c>
      <c r="M1793" s="18" t="n">
        <f aca="false">IF(I1793&lt;=H1793,1,0)</f>
        <v>1</v>
      </c>
      <c r="N1793" s="1" t="n">
        <f aca="false">MAX(I1793-H1793,0)</f>
        <v>0</v>
      </c>
    </row>
    <row r="1794" customFormat="false" ht="15" hidden="false" customHeight="false" outlineLevel="0" collapsed="false">
      <c r="A1794" s="1" t="s">
        <v>1901</v>
      </c>
      <c r="B1794" s="1" t="s">
        <v>1608</v>
      </c>
      <c r="C1794" s="1" t="s">
        <v>92</v>
      </c>
      <c r="D1794" s="1" t="s">
        <v>110</v>
      </c>
      <c r="E1794" s="1" t="s">
        <v>89</v>
      </c>
      <c r="F1794" s="1" t="s">
        <v>116</v>
      </c>
      <c r="G1794" s="1" t="n">
        <v>0</v>
      </c>
      <c r="H1794" s="1" t="n">
        <v>1</v>
      </c>
      <c r="I1794" s="1" t="n">
        <v>1</v>
      </c>
      <c r="K1794" s="17" t="n">
        <v>627.92</v>
      </c>
      <c r="L1794" s="1" t="n">
        <v>5</v>
      </c>
      <c r="M1794" s="18" t="n">
        <f aca="false">IF(I1794&lt;=H1794,1,0)</f>
        <v>1</v>
      </c>
      <c r="N1794" s="1" t="n">
        <f aca="false">MAX(I1794-H1794,0)</f>
        <v>0</v>
      </c>
    </row>
    <row r="1795" customFormat="false" ht="15" hidden="false" customHeight="false" outlineLevel="0" collapsed="false">
      <c r="A1795" s="1" t="s">
        <v>1902</v>
      </c>
      <c r="B1795" s="1" t="s">
        <v>1608</v>
      </c>
      <c r="C1795" s="1" t="s">
        <v>92</v>
      </c>
      <c r="D1795" s="1" t="s">
        <v>96</v>
      </c>
      <c r="E1795" s="1" t="s">
        <v>103</v>
      </c>
      <c r="F1795" s="1" t="s">
        <v>90</v>
      </c>
      <c r="G1795" s="1" t="n">
        <v>7.9</v>
      </c>
      <c r="H1795" s="1" t="n">
        <v>5</v>
      </c>
      <c r="I1795" s="1" t="n">
        <v>4</v>
      </c>
      <c r="K1795" s="17" t="n">
        <v>198.71</v>
      </c>
      <c r="L1795" s="1" t="n">
        <v>4</v>
      </c>
      <c r="M1795" s="18" t="n">
        <f aca="false">IF(I1795&lt;=H1795,1,0)</f>
        <v>1</v>
      </c>
      <c r="N1795" s="1" t="n">
        <f aca="false">MAX(I1795-H1795,0)</f>
        <v>0</v>
      </c>
    </row>
    <row r="1796" customFormat="false" ht="15" hidden="false" customHeight="false" outlineLevel="0" collapsed="false">
      <c r="A1796" s="1" t="s">
        <v>1903</v>
      </c>
      <c r="B1796" s="1" t="s">
        <v>1608</v>
      </c>
      <c r="C1796" s="1" t="s">
        <v>95</v>
      </c>
      <c r="D1796" s="1" t="s">
        <v>93</v>
      </c>
      <c r="E1796" s="1" t="s">
        <v>89</v>
      </c>
      <c r="F1796" s="1" t="s">
        <v>90</v>
      </c>
      <c r="G1796" s="1" t="n">
        <v>19.8</v>
      </c>
      <c r="H1796" s="1" t="n">
        <v>2</v>
      </c>
      <c r="I1796" s="1" t="n">
        <v>2</v>
      </c>
      <c r="K1796" s="17" t="n">
        <v>318.64</v>
      </c>
      <c r="L1796" s="1" t="n">
        <v>4</v>
      </c>
      <c r="M1796" s="18" t="n">
        <f aca="false">IF(I1796&lt;=H1796,1,0)</f>
        <v>1</v>
      </c>
      <c r="N1796" s="1" t="n">
        <f aca="false">MAX(I1796-H1796,0)</f>
        <v>0</v>
      </c>
    </row>
    <row r="1797" customFormat="false" ht="15" hidden="false" customHeight="false" outlineLevel="0" collapsed="false">
      <c r="A1797" s="1" t="s">
        <v>1904</v>
      </c>
      <c r="B1797" s="1" t="s">
        <v>1608</v>
      </c>
      <c r="C1797" s="1" t="s">
        <v>92</v>
      </c>
      <c r="D1797" s="1" t="s">
        <v>88</v>
      </c>
      <c r="E1797" s="1" t="s">
        <v>101</v>
      </c>
      <c r="F1797" s="1" t="s">
        <v>90</v>
      </c>
      <c r="G1797" s="1" t="n">
        <v>0.8</v>
      </c>
      <c r="H1797" s="1" t="n">
        <v>3</v>
      </c>
      <c r="I1797" s="1" t="n">
        <v>2</v>
      </c>
      <c r="K1797" s="17" t="n">
        <v>740.72</v>
      </c>
      <c r="L1797" s="1" t="n">
        <v>4</v>
      </c>
      <c r="M1797" s="18" t="n">
        <f aca="false">IF(I1797&lt;=H1797,1,0)</f>
        <v>1</v>
      </c>
      <c r="N1797" s="1" t="n">
        <f aca="false">MAX(I1797-H1797,0)</f>
        <v>0</v>
      </c>
    </row>
    <row r="1798" customFormat="false" ht="15" hidden="false" customHeight="false" outlineLevel="0" collapsed="false">
      <c r="A1798" s="1" t="s">
        <v>1905</v>
      </c>
      <c r="B1798" s="1" t="s">
        <v>1608</v>
      </c>
      <c r="C1798" s="1" t="s">
        <v>145</v>
      </c>
      <c r="D1798" s="1" t="s">
        <v>88</v>
      </c>
      <c r="E1798" s="1" t="s">
        <v>103</v>
      </c>
      <c r="F1798" s="1" t="s">
        <v>116</v>
      </c>
      <c r="G1798" s="1" t="n">
        <v>0</v>
      </c>
      <c r="H1798" s="1" t="n">
        <v>2</v>
      </c>
      <c r="I1798" s="1" t="n">
        <v>2</v>
      </c>
      <c r="K1798" s="17" t="n">
        <v>371.67</v>
      </c>
      <c r="L1798" s="1" t="n">
        <v>4</v>
      </c>
      <c r="M1798" s="18" t="n">
        <f aca="false">IF(I1798&lt;=H1798,1,0)</f>
        <v>1</v>
      </c>
      <c r="N1798" s="1" t="n">
        <f aca="false">MAX(I1798-H1798,0)</f>
        <v>0</v>
      </c>
    </row>
    <row r="1799" customFormat="false" ht="15" hidden="false" customHeight="false" outlineLevel="0" collapsed="false">
      <c r="A1799" s="1" t="s">
        <v>1906</v>
      </c>
      <c r="B1799" s="1" t="s">
        <v>1608</v>
      </c>
      <c r="C1799" s="1" t="s">
        <v>105</v>
      </c>
      <c r="D1799" s="1" t="s">
        <v>93</v>
      </c>
      <c r="E1799" s="1" t="s">
        <v>97</v>
      </c>
      <c r="F1799" s="1" t="s">
        <v>90</v>
      </c>
      <c r="G1799" s="1" t="n">
        <v>3.5</v>
      </c>
      <c r="H1799" s="1" t="n">
        <v>2</v>
      </c>
      <c r="I1799" s="1" t="n">
        <v>2</v>
      </c>
      <c r="K1799" s="17" t="n">
        <v>442.21</v>
      </c>
      <c r="L1799" s="1" t="n">
        <v>4</v>
      </c>
      <c r="M1799" s="18" t="n">
        <f aca="false">IF(I1799&lt;=H1799,1,0)</f>
        <v>1</v>
      </c>
      <c r="N1799" s="1" t="n">
        <f aca="false">MAX(I1799-H1799,0)</f>
        <v>0</v>
      </c>
    </row>
    <row r="1800" customFormat="false" ht="15" hidden="false" customHeight="false" outlineLevel="0" collapsed="false">
      <c r="A1800" s="1" t="s">
        <v>1907</v>
      </c>
      <c r="B1800" s="1" t="s">
        <v>1608</v>
      </c>
      <c r="C1800" s="1" t="s">
        <v>92</v>
      </c>
      <c r="D1800" s="1" t="s">
        <v>88</v>
      </c>
      <c r="E1800" s="1" t="s">
        <v>103</v>
      </c>
      <c r="F1800" s="1" t="s">
        <v>90</v>
      </c>
      <c r="G1800" s="1" t="n">
        <v>6.5</v>
      </c>
      <c r="H1800" s="1" t="n">
        <v>3</v>
      </c>
      <c r="I1800" s="1" t="n">
        <v>3</v>
      </c>
      <c r="K1800" s="17" t="n">
        <v>360.49</v>
      </c>
      <c r="L1800" s="1" t="n">
        <v>5</v>
      </c>
      <c r="M1800" s="18" t="n">
        <f aca="false">IF(I1800&lt;=H1800,1,0)</f>
        <v>1</v>
      </c>
      <c r="N1800" s="1" t="n">
        <f aca="false">MAX(I1800-H1800,0)</f>
        <v>0</v>
      </c>
    </row>
    <row r="1801" customFormat="false" ht="15" hidden="false" customHeight="false" outlineLevel="0" collapsed="false">
      <c r="A1801" s="1" t="s">
        <v>1908</v>
      </c>
      <c r="B1801" s="1" t="s">
        <v>1608</v>
      </c>
      <c r="C1801" s="1" t="s">
        <v>92</v>
      </c>
      <c r="D1801" s="1" t="s">
        <v>93</v>
      </c>
      <c r="E1801" s="1" t="s">
        <v>89</v>
      </c>
      <c r="F1801" s="1" t="s">
        <v>116</v>
      </c>
      <c r="G1801" s="1" t="n">
        <v>0</v>
      </c>
      <c r="H1801" s="1" t="n">
        <v>1</v>
      </c>
      <c r="I1801" s="1" t="n">
        <v>1</v>
      </c>
      <c r="K1801" s="17" t="n">
        <v>610.1</v>
      </c>
      <c r="L1801" s="1" t="n">
        <v>4</v>
      </c>
      <c r="M1801" s="18" t="n">
        <f aca="false">IF(I1801&lt;=H1801,1,0)</f>
        <v>1</v>
      </c>
      <c r="N1801" s="1" t="n">
        <f aca="false">MAX(I1801-H1801,0)</f>
        <v>0</v>
      </c>
    </row>
    <row r="1802" customFormat="false" ht="15" hidden="false" customHeight="false" outlineLevel="0" collapsed="false">
      <c r="A1802" s="1" t="s">
        <v>1909</v>
      </c>
      <c r="B1802" s="1" t="s">
        <v>1608</v>
      </c>
      <c r="C1802" s="1" t="s">
        <v>95</v>
      </c>
      <c r="D1802" s="1" t="s">
        <v>93</v>
      </c>
      <c r="E1802" s="1" t="s">
        <v>101</v>
      </c>
      <c r="F1802" s="1" t="s">
        <v>90</v>
      </c>
      <c r="G1802" s="1" t="n">
        <v>2.3</v>
      </c>
      <c r="H1802" s="1" t="n">
        <v>2</v>
      </c>
      <c r="I1802" s="1" t="n">
        <v>2</v>
      </c>
      <c r="K1802" s="17" t="n">
        <v>295.57</v>
      </c>
      <c r="L1802" s="1" t="n">
        <v>4</v>
      </c>
      <c r="M1802" s="18" t="n">
        <f aca="false">IF(I1802&lt;=H1802,1,0)</f>
        <v>1</v>
      </c>
      <c r="N1802" s="1" t="n">
        <f aca="false">MAX(I1802-H1802,0)</f>
        <v>0</v>
      </c>
    </row>
    <row r="1803" customFormat="false" ht="15" hidden="false" customHeight="false" outlineLevel="0" collapsed="false">
      <c r="A1803" s="1" t="s">
        <v>1910</v>
      </c>
      <c r="B1803" s="1" t="s">
        <v>1608</v>
      </c>
      <c r="C1803" s="1" t="s">
        <v>95</v>
      </c>
      <c r="D1803" s="1" t="s">
        <v>96</v>
      </c>
      <c r="E1803" s="1" t="s">
        <v>89</v>
      </c>
      <c r="F1803" s="1" t="s">
        <v>116</v>
      </c>
      <c r="G1803" s="1" t="n">
        <v>0</v>
      </c>
      <c r="H1803" s="1" t="n">
        <v>5</v>
      </c>
      <c r="I1803" s="1" t="n">
        <v>5</v>
      </c>
      <c r="K1803" s="17" t="n">
        <v>332.93</v>
      </c>
      <c r="L1803" s="1" t="n">
        <v>4</v>
      </c>
      <c r="M1803" s="18" t="n">
        <f aca="false">IF(I1803&lt;=H1803,1,0)</f>
        <v>1</v>
      </c>
      <c r="N1803" s="1" t="n">
        <f aca="false">MAX(I1803-H1803,0)</f>
        <v>0</v>
      </c>
    </row>
    <row r="1804" customFormat="false" ht="15" hidden="false" customHeight="false" outlineLevel="0" collapsed="false">
      <c r="A1804" s="1" t="s">
        <v>1911</v>
      </c>
      <c r="B1804" s="1" t="s">
        <v>1608</v>
      </c>
      <c r="C1804" s="1" t="s">
        <v>92</v>
      </c>
      <c r="D1804" s="1" t="s">
        <v>96</v>
      </c>
      <c r="E1804" s="1" t="s">
        <v>97</v>
      </c>
      <c r="F1804" s="1" t="s">
        <v>90</v>
      </c>
      <c r="G1804" s="1" t="n">
        <v>22.2</v>
      </c>
      <c r="H1804" s="1" t="n">
        <v>5</v>
      </c>
      <c r="I1804" s="1" t="n">
        <v>5</v>
      </c>
      <c r="K1804" s="17" t="n">
        <v>1331.24</v>
      </c>
      <c r="L1804" s="1" t="n">
        <v>5</v>
      </c>
      <c r="M1804" s="18" t="n">
        <f aca="false">IF(I1804&lt;=H1804,1,0)</f>
        <v>1</v>
      </c>
      <c r="N1804" s="1" t="n">
        <f aca="false">MAX(I1804-H1804,0)</f>
        <v>0</v>
      </c>
    </row>
    <row r="1805" customFormat="false" ht="15" hidden="false" customHeight="false" outlineLevel="0" collapsed="false">
      <c r="A1805" s="1" t="s">
        <v>1912</v>
      </c>
      <c r="B1805" s="1" t="s">
        <v>1608</v>
      </c>
      <c r="C1805" s="1" t="s">
        <v>95</v>
      </c>
      <c r="D1805" s="1" t="s">
        <v>96</v>
      </c>
      <c r="E1805" s="1" t="s">
        <v>89</v>
      </c>
      <c r="F1805" s="1" t="s">
        <v>90</v>
      </c>
      <c r="G1805" s="1" t="n">
        <v>17.3</v>
      </c>
      <c r="H1805" s="1" t="n">
        <v>5</v>
      </c>
      <c r="I1805" s="1" t="n">
        <v>5</v>
      </c>
      <c r="K1805" s="17" t="n">
        <v>219.38</v>
      </c>
      <c r="L1805" s="1" t="n">
        <v>4</v>
      </c>
      <c r="M1805" s="18" t="n">
        <f aca="false">IF(I1805&lt;=H1805,1,0)</f>
        <v>1</v>
      </c>
      <c r="N1805" s="1" t="n">
        <f aca="false">MAX(I1805-H1805,0)</f>
        <v>0</v>
      </c>
    </row>
    <row r="1806" customFormat="false" ht="15" hidden="false" customHeight="false" outlineLevel="0" collapsed="false">
      <c r="A1806" s="1" t="s">
        <v>1913</v>
      </c>
      <c r="B1806" s="1" t="s">
        <v>1608</v>
      </c>
      <c r="C1806" s="1" t="s">
        <v>92</v>
      </c>
      <c r="D1806" s="1" t="s">
        <v>88</v>
      </c>
      <c r="E1806" s="1" t="s">
        <v>101</v>
      </c>
      <c r="F1806" s="1" t="s">
        <v>90</v>
      </c>
      <c r="G1806" s="1" t="n">
        <v>4.8</v>
      </c>
      <c r="H1806" s="1" t="n">
        <v>3</v>
      </c>
      <c r="I1806" s="1" t="n">
        <v>3</v>
      </c>
      <c r="K1806" s="17" t="n">
        <v>524.1</v>
      </c>
      <c r="L1806" s="1" t="n">
        <v>5</v>
      </c>
      <c r="M1806" s="18" t="n">
        <f aca="false">IF(I1806&lt;=H1806,1,0)</f>
        <v>1</v>
      </c>
      <c r="N1806" s="1" t="n">
        <f aca="false">MAX(I1806-H1806,0)</f>
        <v>0</v>
      </c>
    </row>
    <row r="1807" customFormat="false" ht="15" hidden="false" customHeight="false" outlineLevel="0" collapsed="false">
      <c r="A1807" s="1" t="s">
        <v>1914</v>
      </c>
      <c r="B1807" s="1" t="s">
        <v>1608</v>
      </c>
      <c r="C1807" s="1" t="s">
        <v>92</v>
      </c>
      <c r="D1807" s="1" t="s">
        <v>88</v>
      </c>
      <c r="E1807" s="1" t="s">
        <v>89</v>
      </c>
      <c r="F1807" s="1" t="s">
        <v>90</v>
      </c>
      <c r="G1807" s="1" t="n">
        <v>9.3</v>
      </c>
      <c r="H1807" s="1" t="n">
        <v>3</v>
      </c>
      <c r="I1807" s="1" t="n">
        <v>3</v>
      </c>
      <c r="K1807" s="17" t="n">
        <v>419.35</v>
      </c>
      <c r="L1807" s="1" t="n">
        <v>4</v>
      </c>
      <c r="M1807" s="18" t="n">
        <f aca="false">IF(I1807&lt;=H1807,1,0)</f>
        <v>1</v>
      </c>
      <c r="N1807" s="1" t="n">
        <f aca="false">MAX(I1807-H1807,0)</f>
        <v>0</v>
      </c>
    </row>
    <row r="1808" customFormat="false" ht="15" hidden="false" customHeight="false" outlineLevel="0" collapsed="false">
      <c r="A1808" s="1" t="s">
        <v>1915</v>
      </c>
      <c r="B1808" s="1" t="s">
        <v>1608</v>
      </c>
      <c r="C1808" s="1" t="s">
        <v>105</v>
      </c>
      <c r="D1808" s="1" t="s">
        <v>96</v>
      </c>
      <c r="E1808" s="1" t="s">
        <v>89</v>
      </c>
      <c r="F1808" s="1" t="s">
        <v>90</v>
      </c>
      <c r="G1808" s="1" t="n">
        <v>9</v>
      </c>
      <c r="H1808" s="1" t="n">
        <v>5</v>
      </c>
      <c r="I1808" s="1" t="n">
        <v>8</v>
      </c>
      <c r="J1808" s="1" t="s">
        <v>459</v>
      </c>
      <c r="K1808" s="17" t="n">
        <v>622.14</v>
      </c>
      <c r="L1808" s="1" t="n">
        <v>3</v>
      </c>
      <c r="M1808" s="18" t="n">
        <f aca="false">IF(I1808&lt;=H1808,1,0)</f>
        <v>0</v>
      </c>
      <c r="N1808" s="1" t="n">
        <f aca="false">MAX(I1808-H1808,0)</f>
        <v>3</v>
      </c>
    </row>
    <row r="1809" customFormat="false" ht="15" hidden="false" customHeight="false" outlineLevel="0" collapsed="false">
      <c r="A1809" s="1" t="s">
        <v>1916</v>
      </c>
      <c r="B1809" s="1" t="s">
        <v>1608</v>
      </c>
      <c r="C1809" s="1" t="s">
        <v>95</v>
      </c>
      <c r="D1809" s="1" t="s">
        <v>96</v>
      </c>
      <c r="E1809" s="1" t="s">
        <v>89</v>
      </c>
      <c r="F1809" s="1" t="s">
        <v>116</v>
      </c>
      <c r="G1809" s="1" t="n">
        <v>0</v>
      </c>
      <c r="H1809" s="1" t="n">
        <v>5</v>
      </c>
      <c r="I1809" s="1" t="n">
        <v>5</v>
      </c>
      <c r="K1809" s="17" t="n">
        <v>418.71</v>
      </c>
      <c r="L1809" s="1" t="n">
        <v>4</v>
      </c>
      <c r="M1809" s="18" t="n">
        <f aca="false">IF(I1809&lt;=H1809,1,0)</f>
        <v>1</v>
      </c>
      <c r="N1809" s="1" t="n">
        <f aca="false">MAX(I1809-H1809,0)</f>
        <v>0</v>
      </c>
    </row>
    <row r="1810" customFormat="false" ht="15" hidden="false" customHeight="false" outlineLevel="0" collapsed="false">
      <c r="A1810" s="1" t="s">
        <v>1917</v>
      </c>
      <c r="B1810" s="1" t="s">
        <v>1608</v>
      </c>
      <c r="C1810" s="1" t="s">
        <v>92</v>
      </c>
      <c r="D1810" s="1" t="s">
        <v>93</v>
      </c>
      <c r="E1810" s="1" t="s">
        <v>89</v>
      </c>
      <c r="F1810" s="1" t="s">
        <v>90</v>
      </c>
      <c r="G1810" s="1" t="n">
        <v>14.1</v>
      </c>
      <c r="H1810" s="1" t="n">
        <v>2</v>
      </c>
      <c r="I1810" s="1" t="n">
        <v>1</v>
      </c>
      <c r="K1810" s="17" t="n">
        <v>324.95</v>
      </c>
      <c r="L1810" s="1" t="n">
        <v>4</v>
      </c>
      <c r="M1810" s="18" t="n">
        <f aca="false">IF(I1810&lt;=H1810,1,0)</f>
        <v>1</v>
      </c>
      <c r="N1810" s="1" t="n">
        <f aca="false">MAX(I1810-H1810,0)</f>
        <v>0</v>
      </c>
    </row>
    <row r="1811" customFormat="false" ht="15" hidden="false" customHeight="false" outlineLevel="0" collapsed="false">
      <c r="A1811" s="1" t="s">
        <v>1918</v>
      </c>
      <c r="B1811" s="1" t="s">
        <v>1608</v>
      </c>
      <c r="C1811" s="1" t="s">
        <v>105</v>
      </c>
      <c r="D1811" s="1" t="s">
        <v>96</v>
      </c>
      <c r="E1811" s="1" t="s">
        <v>97</v>
      </c>
      <c r="F1811" s="1" t="s">
        <v>90</v>
      </c>
      <c r="G1811" s="1" t="n">
        <v>5.1</v>
      </c>
      <c r="H1811" s="1" t="n">
        <v>5</v>
      </c>
      <c r="I1811" s="1" t="n">
        <v>5</v>
      </c>
      <c r="K1811" s="17" t="n">
        <v>299.33</v>
      </c>
      <c r="L1811" s="1" t="n">
        <v>4</v>
      </c>
      <c r="M1811" s="18" t="n">
        <f aca="false">IF(I1811&lt;=H1811,1,0)</f>
        <v>1</v>
      </c>
      <c r="N1811" s="1" t="n">
        <f aca="false">MAX(I1811-H1811,0)</f>
        <v>0</v>
      </c>
    </row>
    <row r="1812" customFormat="false" ht="15" hidden="false" customHeight="false" outlineLevel="0" collapsed="false">
      <c r="A1812" s="1" t="s">
        <v>1919</v>
      </c>
      <c r="B1812" s="1" t="s">
        <v>1608</v>
      </c>
      <c r="C1812" s="1" t="s">
        <v>105</v>
      </c>
      <c r="D1812" s="1" t="s">
        <v>93</v>
      </c>
      <c r="E1812" s="1" t="s">
        <v>103</v>
      </c>
      <c r="F1812" s="1" t="s">
        <v>90</v>
      </c>
      <c r="G1812" s="1" t="n">
        <v>2.8</v>
      </c>
      <c r="H1812" s="1" t="n">
        <v>2</v>
      </c>
      <c r="I1812" s="1" t="n">
        <v>2</v>
      </c>
      <c r="K1812" s="17" t="n">
        <v>418.41</v>
      </c>
      <c r="L1812" s="1" t="n">
        <v>4</v>
      </c>
      <c r="M1812" s="18" t="n">
        <f aca="false">IF(I1812&lt;=H1812,1,0)</f>
        <v>1</v>
      </c>
      <c r="N1812" s="1" t="n">
        <f aca="false">MAX(I1812-H1812,0)</f>
        <v>0</v>
      </c>
    </row>
    <row r="1813" customFormat="false" ht="15" hidden="false" customHeight="false" outlineLevel="0" collapsed="false">
      <c r="A1813" s="1" t="s">
        <v>1920</v>
      </c>
      <c r="B1813" s="1" t="s">
        <v>1608</v>
      </c>
      <c r="C1813" s="1" t="s">
        <v>92</v>
      </c>
      <c r="D1813" s="1" t="s">
        <v>88</v>
      </c>
      <c r="E1813" s="1" t="s">
        <v>103</v>
      </c>
      <c r="F1813" s="1" t="s">
        <v>90</v>
      </c>
      <c r="G1813" s="1" t="n">
        <v>16.7</v>
      </c>
      <c r="H1813" s="1" t="n">
        <v>3</v>
      </c>
      <c r="I1813" s="1" t="n">
        <v>3</v>
      </c>
      <c r="K1813" s="17" t="n">
        <v>228.54</v>
      </c>
      <c r="L1813" s="1" t="n">
        <v>4</v>
      </c>
      <c r="M1813" s="18" t="n">
        <f aca="false">IF(I1813&lt;=H1813,1,0)</f>
        <v>1</v>
      </c>
      <c r="N1813" s="1" t="n">
        <f aca="false">MAX(I1813-H1813,0)</f>
        <v>0</v>
      </c>
    </row>
    <row r="1814" customFormat="false" ht="15" hidden="false" customHeight="false" outlineLevel="0" collapsed="false">
      <c r="A1814" s="1" t="s">
        <v>1921</v>
      </c>
      <c r="B1814" s="1" t="s">
        <v>1608</v>
      </c>
      <c r="C1814" s="1" t="s">
        <v>92</v>
      </c>
      <c r="D1814" s="1" t="s">
        <v>93</v>
      </c>
      <c r="E1814" s="1" t="s">
        <v>89</v>
      </c>
      <c r="F1814" s="1" t="s">
        <v>90</v>
      </c>
      <c r="G1814" s="1" t="n">
        <v>13.9</v>
      </c>
      <c r="H1814" s="1" t="n">
        <v>2</v>
      </c>
      <c r="I1814" s="1" t="n">
        <v>2</v>
      </c>
      <c r="K1814" s="17" t="n">
        <v>364.07</v>
      </c>
      <c r="L1814" s="1" t="n">
        <v>4</v>
      </c>
      <c r="M1814" s="18" t="n">
        <f aca="false">IF(I1814&lt;=H1814,1,0)</f>
        <v>1</v>
      </c>
      <c r="N1814" s="1" t="n">
        <f aca="false">MAX(I1814-H1814,0)</f>
        <v>0</v>
      </c>
    </row>
    <row r="1815" customFormat="false" ht="15" hidden="false" customHeight="false" outlineLevel="0" collapsed="false">
      <c r="A1815" s="1" t="s">
        <v>1922</v>
      </c>
      <c r="B1815" s="1" t="s">
        <v>1608</v>
      </c>
      <c r="C1815" s="1" t="s">
        <v>105</v>
      </c>
      <c r="D1815" s="1" t="s">
        <v>88</v>
      </c>
      <c r="E1815" s="1" t="s">
        <v>89</v>
      </c>
      <c r="F1815" s="1" t="s">
        <v>90</v>
      </c>
      <c r="G1815" s="1" t="n">
        <v>15.4</v>
      </c>
      <c r="H1815" s="1" t="n">
        <v>3</v>
      </c>
      <c r="I1815" s="1" t="n">
        <v>3</v>
      </c>
      <c r="K1815" s="17" t="n">
        <v>235.3</v>
      </c>
      <c r="L1815" s="1" t="n">
        <v>4</v>
      </c>
      <c r="M1815" s="18" t="n">
        <f aca="false">IF(I1815&lt;=H1815,1,0)</f>
        <v>1</v>
      </c>
      <c r="N1815" s="1" t="n">
        <f aca="false">MAX(I1815-H1815,0)</f>
        <v>0</v>
      </c>
    </row>
    <row r="1816" customFormat="false" ht="15" hidden="false" customHeight="false" outlineLevel="0" collapsed="false">
      <c r="A1816" s="1" t="s">
        <v>1923</v>
      </c>
      <c r="B1816" s="1" t="s">
        <v>1608</v>
      </c>
      <c r="C1816" s="1" t="s">
        <v>105</v>
      </c>
      <c r="D1816" s="1" t="s">
        <v>88</v>
      </c>
      <c r="E1816" s="1" t="s">
        <v>97</v>
      </c>
      <c r="F1816" s="1" t="s">
        <v>90</v>
      </c>
      <c r="G1816" s="1" t="n">
        <v>7.9</v>
      </c>
      <c r="H1816" s="1" t="n">
        <v>3</v>
      </c>
      <c r="I1816" s="1" t="n">
        <v>3</v>
      </c>
      <c r="K1816" s="17" t="n">
        <v>299.27</v>
      </c>
      <c r="L1816" s="1" t="n">
        <v>4</v>
      </c>
      <c r="M1816" s="18" t="n">
        <f aca="false">IF(I1816&lt;=H1816,1,0)</f>
        <v>1</v>
      </c>
      <c r="N1816" s="1" t="n">
        <f aca="false">MAX(I1816-H1816,0)</f>
        <v>0</v>
      </c>
    </row>
    <row r="1817" customFormat="false" ht="15" hidden="false" customHeight="false" outlineLevel="0" collapsed="false">
      <c r="A1817" s="1" t="s">
        <v>1924</v>
      </c>
      <c r="B1817" s="1" t="s">
        <v>1608</v>
      </c>
      <c r="C1817" s="1" t="s">
        <v>95</v>
      </c>
      <c r="D1817" s="1" t="s">
        <v>93</v>
      </c>
      <c r="E1817" s="1" t="s">
        <v>89</v>
      </c>
      <c r="F1817" s="1" t="s">
        <v>116</v>
      </c>
      <c r="G1817" s="1" t="n">
        <v>0</v>
      </c>
      <c r="H1817" s="1" t="n">
        <v>1</v>
      </c>
      <c r="I1817" s="1" t="n">
        <v>4</v>
      </c>
      <c r="J1817" s="1" t="s">
        <v>459</v>
      </c>
      <c r="K1817" s="17" t="n">
        <v>385.53</v>
      </c>
      <c r="L1817" s="1" t="n">
        <v>3</v>
      </c>
      <c r="M1817" s="18" t="n">
        <f aca="false">IF(I1817&lt;=H1817,1,0)</f>
        <v>0</v>
      </c>
      <c r="N1817" s="1" t="n">
        <f aca="false">MAX(I1817-H1817,0)</f>
        <v>3</v>
      </c>
    </row>
    <row r="1818" customFormat="false" ht="15" hidden="false" customHeight="false" outlineLevel="0" collapsed="false">
      <c r="A1818" s="1" t="s">
        <v>1925</v>
      </c>
      <c r="B1818" s="1" t="s">
        <v>1608</v>
      </c>
      <c r="C1818" s="1" t="s">
        <v>92</v>
      </c>
      <c r="D1818" s="1" t="s">
        <v>96</v>
      </c>
      <c r="E1818" s="1" t="s">
        <v>97</v>
      </c>
      <c r="F1818" s="1" t="s">
        <v>90</v>
      </c>
      <c r="G1818" s="1" t="n">
        <v>6.5</v>
      </c>
      <c r="H1818" s="1" t="n">
        <v>5</v>
      </c>
      <c r="I1818" s="1" t="n">
        <v>4</v>
      </c>
      <c r="K1818" s="17" t="n">
        <v>647.33</v>
      </c>
      <c r="L1818" s="1" t="n">
        <v>4</v>
      </c>
      <c r="M1818" s="18" t="n">
        <f aca="false">IF(I1818&lt;=H1818,1,0)</f>
        <v>1</v>
      </c>
      <c r="N1818" s="1" t="n">
        <f aca="false">MAX(I1818-H1818,0)</f>
        <v>0</v>
      </c>
    </row>
    <row r="1819" customFormat="false" ht="15" hidden="false" customHeight="false" outlineLevel="0" collapsed="false">
      <c r="A1819" s="1" t="s">
        <v>1926</v>
      </c>
      <c r="B1819" s="1" t="s">
        <v>1608</v>
      </c>
      <c r="C1819" s="1" t="s">
        <v>105</v>
      </c>
      <c r="D1819" s="1" t="s">
        <v>110</v>
      </c>
      <c r="E1819" s="1" t="s">
        <v>101</v>
      </c>
      <c r="F1819" s="1" t="s">
        <v>90</v>
      </c>
      <c r="G1819" s="1" t="n">
        <v>2.2</v>
      </c>
      <c r="H1819" s="1" t="n">
        <v>2</v>
      </c>
      <c r="I1819" s="1" t="n">
        <v>2</v>
      </c>
      <c r="K1819" s="17" t="n">
        <v>812.29</v>
      </c>
      <c r="L1819" s="1" t="n">
        <v>4</v>
      </c>
      <c r="M1819" s="18" t="n">
        <f aca="false">IF(I1819&lt;=H1819,1,0)</f>
        <v>1</v>
      </c>
      <c r="N1819" s="1" t="n">
        <f aca="false">MAX(I1819-H1819,0)</f>
        <v>0</v>
      </c>
    </row>
    <row r="1820" customFormat="false" ht="15" hidden="false" customHeight="false" outlineLevel="0" collapsed="false">
      <c r="A1820" s="1" t="s">
        <v>1927</v>
      </c>
      <c r="B1820" s="1" t="s">
        <v>1608</v>
      </c>
      <c r="C1820" s="1" t="s">
        <v>105</v>
      </c>
      <c r="D1820" s="1" t="s">
        <v>93</v>
      </c>
      <c r="E1820" s="1" t="s">
        <v>103</v>
      </c>
      <c r="F1820" s="1" t="s">
        <v>90</v>
      </c>
      <c r="G1820" s="1" t="n">
        <v>4.2</v>
      </c>
      <c r="H1820" s="1" t="n">
        <v>2</v>
      </c>
      <c r="I1820" s="1" t="n">
        <v>2</v>
      </c>
      <c r="K1820" s="17" t="n">
        <v>222.2</v>
      </c>
      <c r="L1820" s="1" t="n">
        <v>5</v>
      </c>
      <c r="M1820" s="18" t="n">
        <f aca="false">IF(I1820&lt;=H1820,1,0)</f>
        <v>1</v>
      </c>
      <c r="N1820" s="1" t="n">
        <f aca="false">MAX(I1820-H1820,0)</f>
        <v>0</v>
      </c>
    </row>
    <row r="1821" customFormat="false" ht="15" hidden="false" customHeight="false" outlineLevel="0" collapsed="false">
      <c r="A1821" s="1" t="s">
        <v>1928</v>
      </c>
      <c r="B1821" s="1" t="s">
        <v>1608</v>
      </c>
      <c r="C1821" s="1" t="s">
        <v>100</v>
      </c>
      <c r="D1821" s="1" t="s">
        <v>93</v>
      </c>
      <c r="E1821" s="1" t="s">
        <v>103</v>
      </c>
      <c r="F1821" s="1" t="s">
        <v>90</v>
      </c>
      <c r="G1821" s="1" t="n">
        <v>2.9</v>
      </c>
      <c r="H1821" s="1" t="n">
        <v>2</v>
      </c>
      <c r="I1821" s="1" t="n">
        <v>2</v>
      </c>
      <c r="K1821" s="17" t="n">
        <v>208.67</v>
      </c>
      <c r="L1821" s="1" t="n">
        <v>4</v>
      </c>
      <c r="M1821" s="18" t="n">
        <f aca="false">IF(I1821&lt;=H1821,1,0)</f>
        <v>1</v>
      </c>
      <c r="N1821" s="1" t="n">
        <f aca="false">MAX(I1821-H1821,0)</f>
        <v>0</v>
      </c>
    </row>
    <row r="1822" customFormat="false" ht="15" hidden="false" customHeight="false" outlineLevel="0" collapsed="false">
      <c r="A1822" s="1" t="s">
        <v>1929</v>
      </c>
      <c r="B1822" s="1" t="s">
        <v>1608</v>
      </c>
      <c r="C1822" s="1" t="s">
        <v>92</v>
      </c>
      <c r="D1822" s="1" t="s">
        <v>88</v>
      </c>
      <c r="E1822" s="1" t="s">
        <v>97</v>
      </c>
      <c r="F1822" s="1" t="s">
        <v>90</v>
      </c>
      <c r="G1822" s="1" t="n">
        <v>5.9</v>
      </c>
      <c r="H1822" s="1" t="n">
        <v>3</v>
      </c>
      <c r="I1822" s="1" t="n">
        <v>3</v>
      </c>
      <c r="K1822" s="17" t="n">
        <v>750.76</v>
      </c>
      <c r="L1822" s="1" t="n">
        <v>5</v>
      </c>
      <c r="M1822" s="18" t="n">
        <f aca="false">IF(I1822&lt;=H1822,1,0)</f>
        <v>1</v>
      </c>
      <c r="N1822" s="1" t="n">
        <f aca="false">MAX(I1822-H1822,0)</f>
        <v>0</v>
      </c>
    </row>
    <row r="1823" customFormat="false" ht="15" hidden="false" customHeight="false" outlineLevel="0" collapsed="false">
      <c r="A1823" s="1" t="s">
        <v>1930</v>
      </c>
      <c r="B1823" s="1" t="s">
        <v>1608</v>
      </c>
      <c r="C1823" s="1" t="s">
        <v>105</v>
      </c>
      <c r="D1823" s="1" t="s">
        <v>96</v>
      </c>
      <c r="E1823" s="1" t="s">
        <v>89</v>
      </c>
      <c r="F1823" s="1" t="s">
        <v>90</v>
      </c>
      <c r="G1823" s="1" t="n">
        <v>10.4</v>
      </c>
      <c r="H1823" s="1" t="n">
        <v>5</v>
      </c>
      <c r="I1823" s="1" t="n">
        <v>4</v>
      </c>
      <c r="K1823" s="17" t="n">
        <v>223.18</v>
      </c>
      <c r="L1823" s="1" t="n">
        <v>3</v>
      </c>
      <c r="M1823" s="18" t="n">
        <f aca="false">IF(I1823&lt;=H1823,1,0)</f>
        <v>1</v>
      </c>
      <c r="N1823" s="1" t="n">
        <f aca="false">MAX(I1823-H1823,0)</f>
        <v>0</v>
      </c>
    </row>
    <row r="1824" customFormat="false" ht="15" hidden="false" customHeight="false" outlineLevel="0" collapsed="false">
      <c r="A1824" s="1" t="s">
        <v>1931</v>
      </c>
      <c r="B1824" s="1" t="s">
        <v>1608</v>
      </c>
      <c r="C1824" s="1" t="s">
        <v>92</v>
      </c>
      <c r="D1824" s="1" t="s">
        <v>93</v>
      </c>
      <c r="E1824" s="1" t="s">
        <v>89</v>
      </c>
      <c r="F1824" s="1" t="s">
        <v>116</v>
      </c>
      <c r="G1824" s="1" t="n">
        <v>0</v>
      </c>
      <c r="H1824" s="1" t="n">
        <v>1</v>
      </c>
      <c r="I1824" s="1" t="n">
        <v>1</v>
      </c>
      <c r="K1824" s="17" t="n">
        <v>209.08</v>
      </c>
      <c r="L1824" s="1" t="n">
        <v>5</v>
      </c>
      <c r="M1824" s="18" t="n">
        <f aca="false">IF(I1824&lt;=H1824,1,0)</f>
        <v>1</v>
      </c>
      <c r="N1824" s="1" t="n">
        <f aca="false">MAX(I1824-H1824,0)</f>
        <v>0</v>
      </c>
    </row>
    <row r="1825" customFormat="false" ht="15" hidden="false" customHeight="false" outlineLevel="0" collapsed="false">
      <c r="A1825" s="1" t="s">
        <v>1932</v>
      </c>
      <c r="B1825" s="1" t="s">
        <v>1608</v>
      </c>
      <c r="C1825" s="1" t="s">
        <v>100</v>
      </c>
      <c r="D1825" s="1" t="s">
        <v>88</v>
      </c>
      <c r="E1825" s="1" t="s">
        <v>103</v>
      </c>
      <c r="F1825" s="1" t="s">
        <v>90</v>
      </c>
      <c r="G1825" s="1" t="n">
        <v>4.5</v>
      </c>
      <c r="H1825" s="1" t="n">
        <v>3</v>
      </c>
      <c r="I1825" s="1" t="n">
        <v>3</v>
      </c>
      <c r="K1825" s="17" t="n">
        <v>266.41</v>
      </c>
      <c r="L1825" s="1" t="n">
        <v>4</v>
      </c>
      <c r="M1825" s="18" t="n">
        <f aca="false">IF(I1825&lt;=H1825,1,0)</f>
        <v>1</v>
      </c>
      <c r="N1825" s="1" t="n">
        <f aca="false">MAX(I1825-H1825,0)</f>
        <v>0</v>
      </c>
    </row>
    <row r="1826" customFormat="false" ht="15" hidden="false" customHeight="false" outlineLevel="0" collapsed="false">
      <c r="A1826" s="1" t="s">
        <v>1933</v>
      </c>
      <c r="B1826" s="1" t="s">
        <v>1608</v>
      </c>
      <c r="C1826" s="1" t="s">
        <v>87</v>
      </c>
      <c r="D1826" s="1" t="s">
        <v>96</v>
      </c>
      <c r="E1826" s="1" t="s">
        <v>103</v>
      </c>
      <c r="F1826" s="1" t="s">
        <v>90</v>
      </c>
      <c r="G1826" s="1" t="n">
        <v>4.5</v>
      </c>
      <c r="H1826" s="1" t="n">
        <v>5</v>
      </c>
      <c r="I1826" s="1" t="n">
        <v>5</v>
      </c>
      <c r="K1826" s="17" t="n">
        <v>347.56</v>
      </c>
      <c r="L1826" s="1" t="n">
        <v>5</v>
      </c>
      <c r="M1826" s="18" t="n">
        <f aca="false">IF(I1826&lt;=H1826,1,0)</f>
        <v>1</v>
      </c>
      <c r="N1826" s="1" t="n">
        <f aca="false">MAX(I1826-H1826,0)</f>
        <v>0</v>
      </c>
    </row>
    <row r="1827" customFormat="false" ht="15" hidden="false" customHeight="false" outlineLevel="0" collapsed="false">
      <c r="A1827" s="1" t="s">
        <v>1934</v>
      </c>
      <c r="B1827" s="1" t="s">
        <v>1608</v>
      </c>
      <c r="C1827" s="1" t="s">
        <v>92</v>
      </c>
      <c r="D1827" s="1" t="s">
        <v>88</v>
      </c>
      <c r="E1827" s="1" t="s">
        <v>97</v>
      </c>
      <c r="F1827" s="1" t="s">
        <v>90</v>
      </c>
      <c r="G1827" s="1" t="n">
        <v>2.9</v>
      </c>
      <c r="H1827" s="1" t="n">
        <v>3</v>
      </c>
      <c r="I1827" s="1" t="n">
        <v>3</v>
      </c>
      <c r="K1827" s="17" t="n">
        <v>228.59</v>
      </c>
      <c r="L1827" s="1" t="n">
        <v>4</v>
      </c>
      <c r="M1827" s="18" t="n">
        <f aca="false">IF(I1827&lt;=H1827,1,0)</f>
        <v>1</v>
      </c>
      <c r="N1827" s="1" t="n">
        <f aca="false">MAX(I1827-H1827,0)</f>
        <v>0</v>
      </c>
    </row>
    <row r="1828" customFormat="false" ht="15" hidden="false" customHeight="false" outlineLevel="0" collapsed="false">
      <c r="A1828" s="1" t="s">
        <v>1935</v>
      </c>
      <c r="B1828" s="1" t="s">
        <v>1608</v>
      </c>
      <c r="C1828" s="1" t="s">
        <v>92</v>
      </c>
      <c r="D1828" s="1" t="s">
        <v>88</v>
      </c>
      <c r="E1828" s="1" t="s">
        <v>97</v>
      </c>
      <c r="F1828" s="1" t="s">
        <v>90</v>
      </c>
      <c r="G1828" s="1" t="n">
        <v>10.1</v>
      </c>
      <c r="H1828" s="1" t="n">
        <v>3</v>
      </c>
      <c r="I1828" s="1" t="n">
        <v>3</v>
      </c>
      <c r="K1828" s="17" t="n">
        <v>313.18</v>
      </c>
      <c r="L1828" s="1" t="n">
        <v>5</v>
      </c>
      <c r="M1828" s="18" t="n">
        <f aca="false">IF(I1828&lt;=H1828,1,0)</f>
        <v>1</v>
      </c>
      <c r="N1828" s="1" t="n">
        <f aca="false">MAX(I1828-H1828,0)</f>
        <v>0</v>
      </c>
    </row>
    <row r="1829" customFormat="false" ht="15" hidden="false" customHeight="false" outlineLevel="0" collapsed="false">
      <c r="A1829" s="1" t="s">
        <v>1936</v>
      </c>
      <c r="B1829" s="1" t="s">
        <v>1608</v>
      </c>
      <c r="C1829" s="1" t="s">
        <v>92</v>
      </c>
      <c r="D1829" s="1" t="s">
        <v>110</v>
      </c>
      <c r="E1829" s="1" t="s">
        <v>89</v>
      </c>
      <c r="F1829" s="1" t="s">
        <v>116</v>
      </c>
      <c r="G1829" s="1" t="n">
        <v>0</v>
      </c>
      <c r="H1829" s="1" t="n">
        <v>1</v>
      </c>
      <c r="I1829" s="1" t="n">
        <v>1</v>
      </c>
      <c r="K1829" s="17" t="n">
        <v>564.74</v>
      </c>
      <c r="L1829" s="1" t="n">
        <v>4</v>
      </c>
      <c r="M1829" s="18" t="n">
        <f aca="false">IF(I1829&lt;=H1829,1,0)</f>
        <v>1</v>
      </c>
      <c r="N1829" s="1" t="n">
        <f aca="false">MAX(I1829-H1829,0)</f>
        <v>0</v>
      </c>
    </row>
    <row r="1830" customFormat="false" ht="15" hidden="false" customHeight="false" outlineLevel="0" collapsed="false">
      <c r="A1830" s="1" t="s">
        <v>1937</v>
      </c>
      <c r="B1830" s="1" t="s">
        <v>1608</v>
      </c>
      <c r="C1830" s="1" t="s">
        <v>92</v>
      </c>
      <c r="D1830" s="1" t="s">
        <v>88</v>
      </c>
      <c r="E1830" s="1" t="s">
        <v>89</v>
      </c>
      <c r="F1830" s="1" t="s">
        <v>116</v>
      </c>
      <c r="G1830" s="1" t="n">
        <v>0</v>
      </c>
      <c r="H1830" s="1" t="n">
        <v>3</v>
      </c>
      <c r="I1830" s="1" t="n">
        <v>3</v>
      </c>
      <c r="K1830" s="17" t="n">
        <v>227.3</v>
      </c>
      <c r="L1830" s="1" t="n">
        <v>4</v>
      </c>
      <c r="M1830" s="18" t="n">
        <f aca="false">IF(I1830&lt;=H1830,1,0)</f>
        <v>1</v>
      </c>
      <c r="N1830" s="1" t="n">
        <f aca="false">MAX(I1830-H1830,0)</f>
        <v>0</v>
      </c>
    </row>
    <row r="1831" customFormat="false" ht="15" hidden="false" customHeight="false" outlineLevel="0" collapsed="false">
      <c r="A1831" s="1" t="s">
        <v>1938</v>
      </c>
      <c r="B1831" s="1" t="s">
        <v>1608</v>
      </c>
      <c r="C1831" s="1" t="s">
        <v>105</v>
      </c>
      <c r="D1831" s="1" t="s">
        <v>93</v>
      </c>
      <c r="E1831" s="1" t="s">
        <v>101</v>
      </c>
      <c r="F1831" s="1" t="s">
        <v>90</v>
      </c>
      <c r="G1831" s="1" t="n">
        <v>2.2</v>
      </c>
      <c r="H1831" s="1" t="n">
        <v>2</v>
      </c>
      <c r="I1831" s="1" t="n">
        <v>2</v>
      </c>
      <c r="K1831" s="17" t="n">
        <v>587.88</v>
      </c>
      <c r="L1831" s="1" t="n">
        <v>4</v>
      </c>
      <c r="M1831" s="18" t="n">
        <f aca="false">IF(I1831&lt;=H1831,1,0)</f>
        <v>1</v>
      </c>
      <c r="N1831" s="1" t="n">
        <f aca="false">MAX(I1831-H1831,0)</f>
        <v>0</v>
      </c>
    </row>
    <row r="1832" customFormat="false" ht="15" hidden="false" customHeight="false" outlineLevel="0" collapsed="false">
      <c r="A1832" s="1" t="s">
        <v>1939</v>
      </c>
      <c r="B1832" s="1" t="s">
        <v>1608</v>
      </c>
      <c r="C1832" s="1" t="s">
        <v>105</v>
      </c>
      <c r="D1832" s="1" t="s">
        <v>96</v>
      </c>
      <c r="E1832" s="1" t="s">
        <v>89</v>
      </c>
      <c r="F1832" s="1" t="s">
        <v>90</v>
      </c>
      <c r="G1832" s="1" t="n">
        <v>5.8</v>
      </c>
      <c r="H1832" s="1" t="n">
        <v>5</v>
      </c>
      <c r="I1832" s="1" t="n">
        <v>5</v>
      </c>
      <c r="K1832" s="17" t="n">
        <v>465.42</v>
      </c>
      <c r="L1832" s="1" t="n">
        <v>4</v>
      </c>
      <c r="M1832" s="18" t="n">
        <f aca="false">IF(I1832&lt;=H1832,1,0)</f>
        <v>1</v>
      </c>
      <c r="N1832" s="1" t="n">
        <f aca="false">MAX(I1832-H1832,0)</f>
        <v>0</v>
      </c>
    </row>
    <row r="1833" customFormat="false" ht="15" hidden="false" customHeight="false" outlineLevel="0" collapsed="false">
      <c r="A1833" s="1" t="s">
        <v>1940</v>
      </c>
      <c r="B1833" s="1" t="s">
        <v>1608</v>
      </c>
      <c r="C1833" s="1" t="s">
        <v>92</v>
      </c>
      <c r="D1833" s="1" t="s">
        <v>88</v>
      </c>
      <c r="E1833" s="1" t="s">
        <v>97</v>
      </c>
      <c r="F1833" s="1" t="s">
        <v>116</v>
      </c>
      <c r="G1833" s="1" t="n">
        <v>0</v>
      </c>
      <c r="H1833" s="1" t="n">
        <v>2</v>
      </c>
      <c r="I1833" s="1" t="n">
        <v>2</v>
      </c>
      <c r="K1833" s="17" t="n">
        <v>358.78</v>
      </c>
      <c r="L1833" s="1" t="n">
        <v>4</v>
      </c>
      <c r="M1833" s="18" t="n">
        <f aca="false">IF(I1833&lt;=H1833,1,0)</f>
        <v>1</v>
      </c>
      <c r="N1833" s="1" t="n">
        <f aca="false">MAX(I1833-H1833,0)</f>
        <v>0</v>
      </c>
    </row>
    <row r="1834" customFormat="false" ht="15" hidden="false" customHeight="false" outlineLevel="0" collapsed="false">
      <c r="A1834" s="1" t="s">
        <v>1941</v>
      </c>
      <c r="B1834" s="1" t="s">
        <v>1608</v>
      </c>
      <c r="C1834" s="1" t="s">
        <v>145</v>
      </c>
      <c r="D1834" s="1" t="s">
        <v>88</v>
      </c>
      <c r="E1834" s="1" t="s">
        <v>97</v>
      </c>
      <c r="F1834" s="1" t="s">
        <v>90</v>
      </c>
      <c r="G1834" s="1" t="n">
        <v>21.9</v>
      </c>
      <c r="H1834" s="1" t="n">
        <v>3</v>
      </c>
      <c r="I1834" s="1" t="n">
        <v>3</v>
      </c>
      <c r="K1834" s="17" t="n">
        <v>470.88</v>
      </c>
      <c r="L1834" s="1" t="n">
        <v>5</v>
      </c>
      <c r="M1834" s="18" t="n">
        <f aca="false">IF(I1834&lt;=H1834,1,0)</f>
        <v>1</v>
      </c>
      <c r="N1834" s="1" t="n">
        <f aca="false">MAX(I1834-H1834,0)</f>
        <v>0</v>
      </c>
    </row>
    <row r="1835" customFormat="false" ht="15" hidden="false" customHeight="false" outlineLevel="0" collapsed="false">
      <c r="A1835" s="1" t="s">
        <v>1942</v>
      </c>
      <c r="B1835" s="1" t="s">
        <v>1608</v>
      </c>
      <c r="C1835" s="1" t="s">
        <v>95</v>
      </c>
      <c r="D1835" s="1" t="s">
        <v>88</v>
      </c>
      <c r="E1835" s="1" t="s">
        <v>89</v>
      </c>
      <c r="F1835" s="1" t="s">
        <v>90</v>
      </c>
      <c r="G1835" s="1" t="n">
        <v>8.1</v>
      </c>
      <c r="H1835" s="1" t="n">
        <v>3</v>
      </c>
      <c r="I1835" s="1" t="n">
        <v>2</v>
      </c>
      <c r="K1835" s="17" t="n">
        <v>574.15</v>
      </c>
      <c r="L1835" s="1" t="n">
        <v>3</v>
      </c>
      <c r="M1835" s="18" t="n">
        <f aca="false">IF(I1835&lt;=H1835,1,0)</f>
        <v>1</v>
      </c>
      <c r="N1835" s="1" t="n">
        <f aca="false">MAX(I1835-H1835,0)</f>
        <v>0</v>
      </c>
    </row>
    <row r="1836" customFormat="false" ht="15" hidden="false" customHeight="false" outlineLevel="0" collapsed="false">
      <c r="A1836" s="1" t="s">
        <v>1943</v>
      </c>
      <c r="B1836" s="1" t="s">
        <v>1608</v>
      </c>
      <c r="C1836" s="1" t="s">
        <v>92</v>
      </c>
      <c r="D1836" s="1" t="s">
        <v>93</v>
      </c>
      <c r="E1836" s="1" t="s">
        <v>89</v>
      </c>
      <c r="F1836" s="1" t="s">
        <v>90</v>
      </c>
      <c r="G1836" s="1" t="n">
        <v>9.6</v>
      </c>
      <c r="H1836" s="1" t="n">
        <v>2</v>
      </c>
      <c r="I1836" s="1" t="n">
        <v>5</v>
      </c>
      <c r="J1836" s="1" t="s">
        <v>117</v>
      </c>
      <c r="K1836" s="17" t="n">
        <v>277.76</v>
      </c>
      <c r="L1836" s="1" t="n">
        <v>3</v>
      </c>
      <c r="M1836" s="18" t="n">
        <f aca="false">IF(I1836&lt;=H1836,1,0)</f>
        <v>0</v>
      </c>
      <c r="N1836" s="1" t="n">
        <f aca="false">MAX(I1836-H1836,0)</f>
        <v>3</v>
      </c>
    </row>
    <row r="1837" customFormat="false" ht="15" hidden="false" customHeight="false" outlineLevel="0" collapsed="false">
      <c r="A1837" s="1" t="s">
        <v>1944</v>
      </c>
      <c r="B1837" s="1" t="s">
        <v>1608</v>
      </c>
      <c r="C1837" s="1" t="s">
        <v>95</v>
      </c>
      <c r="D1837" s="1" t="s">
        <v>96</v>
      </c>
      <c r="E1837" s="1" t="s">
        <v>89</v>
      </c>
      <c r="F1837" s="1" t="s">
        <v>90</v>
      </c>
      <c r="G1837" s="1" t="n">
        <v>10</v>
      </c>
      <c r="H1837" s="1" t="n">
        <v>5</v>
      </c>
      <c r="I1837" s="1" t="n">
        <v>5</v>
      </c>
      <c r="K1837" s="17" t="n">
        <v>1298.26</v>
      </c>
      <c r="L1837" s="1" t="n">
        <v>4</v>
      </c>
      <c r="M1837" s="18" t="n">
        <f aca="false">IF(I1837&lt;=H1837,1,0)</f>
        <v>1</v>
      </c>
      <c r="N1837" s="1" t="n">
        <f aca="false">MAX(I1837-H1837,0)</f>
        <v>0</v>
      </c>
    </row>
    <row r="1838" customFormat="false" ht="15" hidden="false" customHeight="false" outlineLevel="0" collapsed="false">
      <c r="A1838" s="1" t="s">
        <v>1945</v>
      </c>
      <c r="B1838" s="1" t="s">
        <v>1608</v>
      </c>
      <c r="C1838" s="1" t="s">
        <v>92</v>
      </c>
      <c r="D1838" s="1" t="s">
        <v>88</v>
      </c>
      <c r="E1838" s="1" t="s">
        <v>97</v>
      </c>
      <c r="F1838" s="1" t="s">
        <v>90</v>
      </c>
      <c r="G1838" s="1" t="n">
        <v>5</v>
      </c>
      <c r="H1838" s="1" t="n">
        <v>3</v>
      </c>
      <c r="I1838" s="1" t="n">
        <v>3</v>
      </c>
      <c r="K1838" s="17" t="n">
        <v>479.67</v>
      </c>
      <c r="L1838" s="1" t="n">
        <v>4</v>
      </c>
      <c r="M1838" s="18" t="n">
        <f aca="false">IF(I1838&lt;=H1838,1,0)</f>
        <v>1</v>
      </c>
      <c r="N1838" s="1" t="n">
        <f aca="false">MAX(I1838-H1838,0)</f>
        <v>0</v>
      </c>
    </row>
    <row r="1839" customFormat="false" ht="15" hidden="false" customHeight="false" outlineLevel="0" collapsed="false">
      <c r="A1839" s="1" t="s">
        <v>1946</v>
      </c>
      <c r="B1839" s="1" t="s">
        <v>1608</v>
      </c>
      <c r="C1839" s="1" t="s">
        <v>92</v>
      </c>
      <c r="D1839" s="1" t="s">
        <v>96</v>
      </c>
      <c r="E1839" s="1" t="s">
        <v>89</v>
      </c>
      <c r="F1839" s="1" t="s">
        <v>116</v>
      </c>
      <c r="G1839" s="1" t="n">
        <v>0</v>
      </c>
      <c r="H1839" s="1" t="n">
        <v>5</v>
      </c>
      <c r="I1839" s="1" t="n">
        <v>5</v>
      </c>
      <c r="K1839" s="17" t="n">
        <v>400.79</v>
      </c>
      <c r="L1839" s="1" t="n">
        <v>4</v>
      </c>
      <c r="M1839" s="18" t="n">
        <f aca="false">IF(I1839&lt;=H1839,1,0)</f>
        <v>1</v>
      </c>
      <c r="N1839" s="1" t="n">
        <f aca="false">MAX(I1839-H1839,0)</f>
        <v>0</v>
      </c>
    </row>
    <row r="1840" customFormat="false" ht="15" hidden="false" customHeight="false" outlineLevel="0" collapsed="false">
      <c r="A1840" s="1" t="s">
        <v>1947</v>
      </c>
      <c r="B1840" s="1" t="s">
        <v>1608</v>
      </c>
      <c r="C1840" s="1" t="s">
        <v>105</v>
      </c>
      <c r="D1840" s="1" t="s">
        <v>88</v>
      </c>
      <c r="E1840" s="1" t="s">
        <v>89</v>
      </c>
      <c r="F1840" s="1" t="s">
        <v>90</v>
      </c>
      <c r="G1840" s="1" t="n">
        <v>8.7</v>
      </c>
      <c r="H1840" s="1" t="n">
        <v>3</v>
      </c>
      <c r="I1840" s="1" t="n">
        <v>3</v>
      </c>
      <c r="K1840" s="17" t="n">
        <v>546.66</v>
      </c>
      <c r="L1840" s="1" t="n">
        <v>4</v>
      </c>
      <c r="M1840" s="18" t="n">
        <f aca="false">IF(I1840&lt;=H1840,1,0)</f>
        <v>1</v>
      </c>
      <c r="N1840" s="1" t="n">
        <f aca="false">MAX(I1840-H1840,0)</f>
        <v>0</v>
      </c>
    </row>
    <row r="1841" customFormat="false" ht="15" hidden="false" customHeight="false" outlineLevel="0" collapsed="false">
      <c r="A1841" s="1" t="s">
        <v>1948</v>
      </c>
      <c r="B1841" s="1" t="s">
        <v>1608</v>
      </c>
      <c r="C1841" s="1" t="s">
        <v>92</v>
      </c>
      <c r="D1841" s="1" t="s">
        <v>93</v>
      </c>
      <c r="E1841" s="1" t="s">
        <v>89</v>
      </c>
      <c r="F1841" s="1" t="s">
        <v>90</v>
      </c>
      <c r="G1841" s="1" t="n">
        <v>6.1</v>
      </c>
      <c r="H1841" s="1" t="n">
        <v>2</v>
      </c>
      <c r="I1841" s="1" t="n">
        <v>2</v>
      </c>
      <c r="K1841" s="17" t="n">
        <v>237.05</v>
      </c>
      <c r="L1841" s="1" t="n">
        <v>5</v>
      </c>
      <c r="M1841" s="18" t="n">
        <f aca="false">IF(I1841&lt;=H1841,1,0)</f>
        <v>1</v>
      </c>
      <c r="N1841" s="1" t="n">
        <f aca="false">MAX(I1841-H1841,0)</f>
        <v>0</v>
      </c>
    </row>
    <row r="1842" customFormat="false" ht="15" hidden="false" customHeight="false" outlineLevel="0" collapsed="false">
      <c r="A1842" s="1" t="s">
        <v>1949</v>
      </c>
      <c r="B1842" s="1" t="s">
        <v>1608</v>
      </c>
      <c r="C1842" s="1" t="s">
        <v>95</v>
      </c>
      <c r="D1842" s="1" t="s">
        <v>96</v>
      </c>
      <c r="E1842" s="1" t="s">
        <v>89</v>
      </c>
      <c r="F1842" s="1" t="s">
        <v>90</v>
      </c>
      <c r="G1842" s="1" t="n">
        <v>8</v>
      </c>
      <c r="H1842" s="1" t="n">
        <v>5</v>
      </c>
      <c r="I1842" s="1" t="n">
        <v>5</v>
      </c>
      <c r="K1842" s="17" t="n">
        <v>523.88</v>
      </c>
      <c r="L1842" s="1" t="n">
        <v>5</v>
      </c>
      <c r="M1842" s="18" t="n">
        <f aca="false">IF(I1842&lt;=H1842,1,0)</f>
        <v>1</v>
      </c>
      <c r="N1842" s="1" t="n">
        <f aca="false">MAX(I1842-H1842,0)</f>
        <v>0</v>
      </c>
    </row>
    <row r="1843" customFormat="false" ht="15" hidden="false" customHeight="false" outlineLevel="0" collapsed="false">
      <c r="A1843" s="1" t="s">
        <v>1950</v>
      </c>
      <c r="B1843" s="1" t="s">
        <v>1608</v>
      </c>
      <c r="C1843" s="1" t="s">
        <v>92</v>
      </c>
      <c r="D1843" s="1" t="s">
        <v>88</v>
      </c>
      <c r="E1843" s="1" t="s">
        <v>89</v>
      </c>
      <c r="F1843" s="1" t="s">
        <v>90</v>
      </c>
      <c r="G1843" s="1" t="n">
        <v>7.6</v>
      </c>
      <c r="H1843" s="1" t="n">
        <v>3</v>
      </c>
      <c r="I1843" s="1" t="n">
        <v>3</v>
      </c>
      <c r="K1843" s="17" t="n">
        <v>489.95</v>
      </c>
      <c r="L1843" s="1" t="n">
        <v>4</v>
      </c>
      <c r="M1843" s="18" t="n">
        <f aca="false">IF(I1843&lt;=H1843,1,0)</f>
        <v>1</v>
      </c>
      <c r="N1843" s="1" t="n">
        <f aca="false">MAX(I1843-H1843,0)</f>
        <v>0</v>
      </c>
    </row>
    <row r="1844" customFormat="false" ht="15" hidden="false" customHeight="false" outlineLevel="0" collapsed="false">
      <c r="A1844" s="1" t="s">
        <v>1951</v>
      </c>
      <c r="B1844" s="1" t="s">
        <v>1608</v>
      </c>
      <c r="C1844" s="1" t="s">
        <v>92</v>
      </c>
      <c r="D1844" s="1" t="s">
        <v>110</v>
      </c>
      <c r="E1844" s="1" t="s">
        <v>97</v>
      </c>
      <c r="F1844" s="1" t="s">
        <v>90</v>
      </c>
      <c r="G1844" s="1" t="n">
        <v>15.9</v>
      </c>
      <c r="H1844" s="1" t="n">
        <v>2</v>
      </c>
      <c r="I1844" s="1" t="n">
        <v>2</v>
      </c>
      <c r="K1844" s="17" t="n">
        <v>1026.98</v>
      </c>
      <c r="L1844" s="1" t="n">
        <v>4</v>
      </c>
      <c r="M1844" s="18" t="n">
        <f aca="false">IF(I1844&lt;=H1844,1,0)</f>
        <v>1</v>
      </c>
      <c r="N1844" s="1" t="n">
        <f aca="false">MAX(I1844-H1844,0)</f>
        <v>0</v>
      </c>
    </row>
    <row r="1845" customFormat="false" ht="15" hidden="false" customHeight="false" outlineLevel="0" collapsed="false">
      <c r="A1845" s="1" t="s">
        <v>1952</v>
      </c>
      <c r="B1845" s="1" t="s">
        <v>1608</v>
      </c>
      <c r="C1845" s="1" t="s">
        <v>95</v>
      </c>
      <c r="D1845" s="1" t="s">
        <v>88</v>
      </c>
      <c r="E1845" s="1" t="s">
        <v>89</v>
      </c>
      <c r="F1845" s="1" t="s">
        <v>116</v>
      </c>
      <c r="G1845" s="1" t="n">
        <v>0</v>
      </c>
      <c r="H1845" s="1" t="n">
        <v>2</v>
      </c>
      <c r="I1845" s="1" t="n">
        <v>2</v>
      </c>
      <c r="K1845" s="17" t="n">
        <v>295.62</v>
      </c>
      <c r="L1845" s="1" t="n">
        <v>5</v>
      </c>
      <c r="M1845" s="18" t="n">
        <f aca="false">IF(I1845&lt;=H1845,1,0)</f>
        <v>1</v>
      </c>
      <c r="N1845" s="1" t="n">
        <f aca="false">MAX(I1845-H1845,0)</f>
        <v>0</v>
      </c>
    </row>
    <row r="1846" customFormat="false" ht="15" hidden="false" customHeight="false" outlineLevel="0" collapsed="false">
      <c r="A1846" s="1" t="s">
        <v>1953</v>
      </c>
      <c r="B1846" s="1" t="s">
        <v>1608</v>
      </c>
      <c r="C1846" s="1" t="s">
        <v>92</v>
      </c>
      <c r="D1846" s="1" t="s">
        <v>88</v>
      </c>
      <c r="E1846" s="1" t="s">
        <v>89</v>
      </c>
      <c r="F1846" s="1" t="s">
        <v>90</v>
      </c>
      <c r="G1846" s="1" t="n">
        <v>5.7</v>
      </c>
      <c r="H1846" s="1" t="n">
        <v>3</v>
      </c>
      <c r="I1846" s="1" t="n">
        <v>3</v>
      </c>
      <c r="K1846" s="17" t="n">
        <v>514.21</v>
      </c>
      <c r="L1846" s="1" t="n">
        <v>5</v>
      </c>
      <c r="M1846" s="18" t="n">
        <f aca="false">IF(I1846&lt;=H1846,1,0)</f>
        <v>1</v>
      </c>
      <c r="N1846" s="1" t="n">
        <f aca="false">MAX(I1846-H1846,0)</f>
        <v>0</v>
      </c>
    </row>
    <row r="1847" customFormat="false" ht="15" hidden="false" customHeight="false" outlineLevel="0" collapsed="false">
      <c r="A1847" s="1" t="s">
        <v>1954</v>
      </c>
      <c r="B1847" s="1" t="s">
        <v>1608</v>
      </c>
      <c r="C1847" s="1" t="s">
        <v>95</v>
      </c>
      <c r="D1847" s="1" t="s">
        <v>93</v>
      </c>
      <c r="E1847" s="1" t="s">
        <v>103</v>
      </c>
      <c r="F1847" s="1" t="s">
        <v>90</v>
      </c>
      <c r="G1847" s="1" t="n">
        <v>0.7</v>
      </c>
      <c r="H1847" s="1" t="n">
        <v>2</v>
      </c>
      <c r="I1847" s="1" t="n">
        <v>2</v>
      </c>
      <c r="K1847" s="17" t="n">
        <v>461.81</v>
      </c>
      <c r="L1847" s="1" t="n">
        <v>5</v>
      </c>
      <c r="M1847" s="18" t="n">
        <f aca="false">IF(I1847&lt;=H1847,1,0)</f>
        <v>1</v>
      </c>
      <c r="N1847" s="1" t="n">
        <f aca="false">MAX(I1847-H1847,0)</f>
        <v>0</v>
      </c>
    </row>
    <row r="1848" customFormat="false" ht="15" hidden="false" customHeight="false" outlineLevel="0" collapsed="false">
      <c r="A1848" s="1" t="s">
        <v>1955</v>
      </c>
      <c r="B1848" s="1" t="s">
        <v>1608</v>
      </c>
      <c r="C1848" s="1" t="s">
        <v>105</v>
      </c>
      <c r="D1848" s="1" t="s">
        <v>93</v>
      </c>
      <c r="E1848" s="1" t="s">
        <v>103</v>
      </c>
      <c r="F1848" s="1" t="s">
        <v>90</v>
      </c>
      <c r="G1848" s="1" t="n">
        <v>13.1</v>
      </c>
      <c r="H1848" s="1" t="n">
        <v>2</v>
      </c>
      <c r="I1848" s="1" t="n">
        <v>2</v>
      </c>
      <c r="K1848" s="17" t="n">
        <v>479.68</v>
      </c>
      <c r="L1848" s="1" t="n">
        <v>4</v>
      </c>
      <c r="M1848" s="18" t="n">
        <f aca="false">IF(I1848&lt;=H1848,1,0)</f>
        <v>1</v>
      </c>
      <c r="N1848" s="1" t="n">
        <f aca="false">MAX(I1848-H1848,0)</f>
        <v>0</v>
      </c>
    </row>
    <row r="1849" customFormat="false" ht="15" hidden="false" customHeight="false" outlineLevel="0" collapsed="false">
      <c r="A1849" s="1" t="s">
        <v>1956</v>
      </c>
      <c r="B1849" s="1" t="s">
        <v>1608</v>
      </c>
      <c r="C1849" s="1" t="s">
        <v>92</v>
      </c>
      <c r="D1849" s="1" t="s">
        <v>93</v>
      </c>
      <c r="E1849" s="1" t="s">
        <v>89</v>
      </c>
      <c r="F1849" s="1" t="s">
        <v>90</v>
      </c>
      <c r="G1849" s="1" t="n">
        <v>13.9</v>
      </c>
      <c r="H1849" s="1" t="n">
        <v>2</v>
      </c>
      <c r="I1849" s="1" t="n">
        <v>2</v>
      </c>
      <c r="K1849" s="17" t="n">
        <v>365.37</v>
      </c>
      <c r="L1849" s="1" t="n">
        <v>5</v>
      </c>
      <c r="M1849" s="18" t="n">
        <f aca="false">IF(I1849&lt;=H1849,1,0)</f>
        <v>1</v>
      </c>
      <c r="N1849" s="1" t="n">
        <f aca="false">MAX(I1849-H1849,0)</f>
        <v>0</v>
      </c>
    </row>
    <row r="1850" customFormat="false" ht="15" hidden="false" customHeight="false" outlineLevel="0" collapsed="false">
      <c r="A1850" s="1" t="s">
        <v>1957</v>
      </c>
      <c r="B1850" s="1" t="s">
        <v>1608</v>
      </c>
      <c r="C1850" s="1" t="s">
        <v>92</v>
      </c>
      <c r="D1850" s="1" t="s">
        <v>88</v>
      </c>
      <c r="E1850" s="1" t="s">
        <v>89</v>
      </c>
      <c r="F1850" s="1" t="s">
        <v>116</v>
      </c>
      <c r="G1850" s="1" t="n">
        <v>0</v>
      </c>
      <c r="H1850" s="1" t="n">
        <v>2</v>
      </c>
      <c r="I1850" s="1" t="n">
        <v>2</v>
      </c>
      <c r="K1850" s="17" t="n">
        <v>245.21</v>
      </c>
      <c r="L1850" s="1" t="n">
        <v>4</v>
      </c>
      <c r="M1850" s="18" t="n">
        <f aca="false">IF(I1850&lt;=H1850,1,0)</f>
        <v>1</v>
      </c>
      <c r="N1850" s="1" t="n">
        <f aca="false">MAX(I1850-H1850,0)</f>
        <v>0</v>
      </c>
    </row>
    <row r="1851" customFormat="false" ht="15" hidden="false" customHeight="false" outlineLevel="0" collapsed="false">
      <c r="A1851" s="1" t="s">
        <v>1958</v>
      </c>
      <c r="B1851" s="1" t="s">
        <v>1608</v>
      </c>
      <c r="C1851" s="1" t="s">
        <v>92</v>
      </c>
      <c r="D1851" s="1" t="s">
        <v>93</v>
      </c>
      <c r="E1851" s="1" t="s">
        <v>97</v>
      </c>
      <c r="F1851" s="1" t="s">
        <v>90</v>
      </c>
      <c r="G1851" s="1" t="n">
        <v>8</v>
      </c>
      <c r="H1851" s="1" t="n">
        <v>2</v>
      </c>
      <c r="I1851" s="1" t="n">
        <v>2</v>
      </c>
      <c r="K1851" s="17" t="n">
        <v>683.86</v>
      </c>
      <c r="L1851" s="1" t="n">
        <v>5</v>
      </c>
      <c r="M1851" s="18" t="n">
        <f aca="false">IF(I1851&lt;=H1851,1,0)</f>
        <v>1</v>
      </c>
      <c r="N1851" s="1" t="n">
        <f aca="false">MAX(I1851-H1851,0)</f>
        <v>0</v>
      </c>
    </row>
    <row r="1852" customFormat="false" ht="15" hidden="false" customHeight="false" outlineLevel="0" collapsed="false">
      <c r="A1852" s="1" t="s">
        <v>1959</v>
      </c>
      <c r="B1852" s="1" t="s">
        <v>1608</v>
      </c>
      <c r="C1852" s="1" t="s">
        <v>92</v>
      </c>
      <c r="D1852" s="1" t="s">
        <v>88</v>
      </c>
      <c r="E1852" s="1" t="s">
        <v>97</v>
      </c>
      <c r="F1852" s="1" t="s">
        <v>90</v>
      </c>
      <c r="G1852" s="1" t="n">
        <v>6.2</v>
      </c>
      <c r="H1852" s="1" t="n">
        <v>3</v>
      </c>
      <c r="I1852" s="1" t="n">
        <v>2</v>
      </c>
      <c r="K1852" s="17" t="n">
        <v>921.45</v>
      </c>
      <c r="L1852" s="1" t="n">
        <v>5</v>
      </c>
      <c r="M1852" s="18" t="n">
        <f aca="false">IF(I1852&lt;=H1852,1,0)</f>
        <v>1</v>
      </c>
      <c r="N1852" s="1" t="n">
        <f aca="false">MAX(I1852-H1852,0)</f>
        <v>0</v>
      </c>
    </row>
    <row r="1853" customFormat="false" ht="15" hidden="false" customHeight="false" outlineLevel="0" collapsed="false">
      <c r="A1853" s="1" t="s">
        <v>1960</v>
      </c>
      <c r="B1853" s="1" t="s">
        <v>1608</v>
      </c>
      <c r="C1853" s="1" t="s">
        <v>95</v>
      </c>
      <c r="D1853" s="1" t="s">
        <v>93</v>
      </c>
      <c r="E1853" s="1" t="s">
        <v>97</v>
      </c>
      <c r="F1853" s="1" t="s">
        <v>116</v>
      </c>
      <c r="G1853" s="1" t="n">
        <v>0</v>
      </c>
      <c r="H1853" s="1" t="n">
        <v>1</v>
      </c>
      <c r="I1853" s="1" t="n">
        <v>1</v>
      </c>
      <c r="K1853" s="17" t="n">
        <v>234.29</v>
      </c>
      <c r="L1853" s="1" t="n">
        <v>4</v>
      </c>
      <c r="M1853" s="18" t="n">
        <f aca="false">IF(I1853&lt;=H1853,1,0)</f>
        <v>1</v>
      </c>
      <c r="N1853" s="1" t="n">
        <f aca="false">MAX(I1853-H1853,0)</f>
        <v>0</v>
      </c>
    </row>
    <row r="1854" customFormat="false" ht="15" hidden="false" customHeight="false" outlineLevel="0" collapsed="false">
      <c r="A1854" s="1" t="s">
        <v>1961</v>
      </c>
      <c r="B1854" s="1" t="s">
        <v>1608</v>
      </c>
      <c r="C1854" s="1" t="s">
        <v>92</v>
      </c>
      <c r="D1854" s="1" t="s">
        <v>88</v>
      </c>
      <c r="E1854" s="1" t="s">
        <v>89</v>
      </c>
      <c r="F1854" s="1" t="s">
        <v>90</v>
      </c>
      <c r="G1854" s="1" t="n">
        <v>10.4</v>
      </c>
      <c r="H1854" s="1" t="n">
        <v>3</v>
      </c>
      <c r="I1854" s="1" t="n">
        <v>3</v>
      </c>
      <c r="K1854" s="17" t="n">
        <v>427.8</v>
      </c>
      <c r="L1854" s="1" t="n">
        <v>5</v>
      </c>
      <c r="M1854" s="18" t="n">
        <f aca="false">IF(I1854&lt;=H1854,1,0)</f>
        <v>1</v>
      </c>
      <c r="N1854" s="1" t="n">
        <f aca="false">MAX(I1854-H1854,0)</f>
        <v>0</v>
      </c>
    </row>
    <row r="1855" customFormat="false" ht="15" hidden="false" customHeight="false" outlineLevel="0" collapsed="false">
      <c r="A1855" s="1" t="s">
        <v>1962</v>
      </c>
      <c r="B1855" s="1" t="s">
        <v>1608</v>
      </c>
      <c r="C1855" s="1" t="s">
        <v>100</v>
      </c>
      <c r="D1855" s="1" t="s">
        <v>88</v>
      </c>
      <c r="E1855" s="1" t="s">
        <v>97</v>
      </c>
      <c r="F1855" s="1" t="s">
        <v>90</v>
      </c>
      <c r="G1855" s="1" t="n">
        <v>4.8</v>
      </c>
      <c r="H1855" s="1" t="n">
        <v>3</v>
      </c>
      <c r="I1855" s="1" t="n">
        <v>3</v>
      </c>
      <c r="K1855" s="17" t="n">
        <v>325.76</v>
      </c>
      <c r="L1855" s="1" t="n">
        <v>5</v>
      </c>
      <c r="M1855" s="18" t="n">
        <f aca="false">IF(I1855&lt;=H1855,1,0)</f>
        <v>1</v>
      </c>
      <c r="N1855" s="1" t="n">
        <f aca="false">MAX(I1855-H1855,0)</f>
        <v>0</v>
      </c>
    </row>
    <row r="1856" customFormat="false" ht="15" hidden="false" customHeight="false" outlineLevel="0" collapsed="false">
      <c r="A1856" s="1" t="s">
        <v>1963</v>
      </c>
      <c r="B1856" s="1" t="s">
        <v>1608</v>
      </c>
      <c r="C1856" s="1" t="s">
        <v>105</v>
      </c>
      <c r="D1856" s="1" t="s">
        <v>88</v>
      </c>
      <c r="E1856" s="1" t="s">
        <v>103</v>
      </c>
      <c r="F1856" s="1" t="s">
        <v>90</v>
      </c>
      <c r="G1856" s="1" t="n">
        <v>5</v>
      </c>
      <c r="H1856" s="1" t="n">
        <v>3</v>
      </c>
      <c r="I1856" s="1" t="n">
        <v>3</v>
      </c>
      <c r="K1856" s="17" t="n">
        <v>493.56</v>
      </c>
      <c r="L1856" s="1" t="n">
        <v>5</v>
      </c>
      <c r="M1856" s="18" t="n">
        <f aca="false">IF(I1856&lt;=H1856,1,0)</f>
        <v>1</v>
      </c>
      <c r="N1856" s="1" t="n">
        <f aca="false">MAX(I1856-H1856,0)</f>
        <v>0</v>
      </c>
    </row>
    <row r="1857" customFormat="false" ht="15" hidden="false" customHeight="false" outlineLevel="0" collapsed="false">
      <c r="A1857" s="1" t="s">
        <v>1964</v>
      </c>
      <c r="B1857" s="1" t="s">
        <v>1608</v>
      </c>
      <c r="C1857" s="1" t="s">
        <v>100</v>
      </c>
      <c r="D1857" s="1" t="s">
        <v>110</v>
      </c>
      <c r="E1857" s="1" t="s">
        <v>103</v>
      </c>
      <c r="F1857" s="1" t="s">
        <v>90</v>
      </c>
      <c r="G1857" s="1" t="n">
        <v>10.5</v>
      </c>
      <c r="H1857" s="1" t="n">
        <v>2</v>
      </c>
      <c r="I1857" s="1" t="n">
        <v>2</v>
      </c>
      <c r="K1857" s="17" t="n">
        <v>969.8</v>
      </c>
      <c r="L1857" s="1" t="n">
        <v>4</v>
      </c>
      <c r="M1857" s="18" t="n">
        <f aca="false">IF(I1857&lt;=H1857,1,0)</f>
        <v>1</v>
      </c>
      <c r="N1857" s="1" t="n">
        <f aca="false">MAX(I1857-H1857,0)</f>
        <v>0</v>
      </c>
    </row>
    <row r="1858" customFormat="false" ht="15" hidden="false" customHeight="false" outlineLevel="0" collapsed="false">
      <c r="A1858" s="1" t="s">
        <v>1965</v>
      </c>
      <c r="B1858" s="1" t="s">
        <v>1608</v>
      </c>
      <c r="C1858" s="1" t="s">
        <v>145</v>
      </c>
      <c r="D1858" s="1" t="s">
        <v>88</v>
      </c>
      <c r="E1858" s="1" t="s">
        <v>89</v>
      </c>
      <c r="F1858" s="1" t="s">
        <v>90</v>
      </c>
      <c r="G1858" s="1" t="n">
        <v>17.7</v>
      </c>
      <c r="H1858" s="1" t="n">
        <v>3</v>
      </c>
      <c r="I1858" s="1" t="n">
        <v>3</v>
      </c>
      <c r="K1858" s="17" t="n">
        <v>461.93</v>
      </c>
      <c r="L1858" s="1" t="n">
        <v>4</v>
      </c>
      <c r="M1858" s="18" t="n">
        <f aca="false">IF(I1858&lt;=H1858,1,0)</f>
        <v>1</v>
      </c>
      <c r="N1858" s="1" t="n">
        <f aca="false">MAX(I1858-H1858,0)</f>
        <v>0</v>
      </c>
    </row>
    <row r="1859" customFormat="false" ht="15" hidden="false" customHeight="false" outlineLevel="0" collapsed="false">
      <c r="A1859" s="1" t="s">
        <v>1966</v>
      </c>
      <c r="B1859" s="1" t="s">
        <v>1608</v>
      </c>
      <c r="C1859" s="1" t="s">
        <v>100</v>
      </c>
      <c r="D1859" s="1" t="s">
        <v>93</v>
      </c>
      <c r="E1859" s="1" t="s">
        <v>97</v>
      </c>
      <c r="F1859" s="1" t="s">
        <v>90</v>
      </c>
      <c r="G1859" s="1" t="n">
        <v>3.6</v>
      </c>
      <c r="H1859" s="1" t="n">
        <v>2</v>
      </c>
      <c r="I1859" s="1" t="n">
        <v>2</v>
      </c>
      <c r="K1859" s="17" t="n">
        <v>444.76</v>
      </c>
      <c r="L1859" s="1" t="n">
        <v>5</v>
      </c>
      <c r="M1859" s="18" t="n">
        <f aca="false">IF(I1859&lt;=H1859,1,0)</f>
        <v>1</v>
      </c>
      <c r="N1859" s="1" t="n">
        <f aca="false">MAX(I1859-H1859,0)</f>
        <v>0</v>
      </c>
    </row>
    <row r="1860" customFormat="false" ht="15" hidden="false" customHeight="false" outlineLevel="0" collapsed="false">
      <c r="A1860" s="1" t="s">
        <v>1967</v>
      </c>
      <c r="B1860" s="1" t="s">
        <v>1608</v>
      </c>
      <c r="C1860" s="1" t="s">
        <v>105</v>
      </c>
      <c r="D1860" s="1" t="s">
        <v>88</v>
      </c>
      <c r="E1860" s="1" t="s">
        <v>103</v>
      </c>
      <c r="F1860" s="1" t="s">
        <v>90</v>
      </c>
      <c r="G1860" s="1" t="n">
        <v>7.7</v>
      </c>
      <c r="H1860" s="1" t="n">
        <v>3</v>
      </c>
      <c r="I1860" s="1" t="n">
        <v>3</v>
      </c>
      <c r="K1860" s="17" t="n">
        <v>274.83</v>
      </c>
      <c r="L1860" s="1" t="n">
        <v>4</v>
      </c>
      <c r="M1860" s="18" t="n">
        <f aca="false">IF(I1860&lt;=H1860,1,0)</f>
        <v>1</v>
      </c>
      <c r="N1860" s="1" t="n">
        <f aca="false">MAX(I1860-H1860,0)</f>
        <v>0</v>
      </c>
    </row>
    <row r="1861" customFormat="false" ht="15" hidden="false" customHeight="false" outlineLevel="0" collapsed="false">
      <c r="A1861" s="1" t="s">
        <v>1968</v>
      </c>
      <c r="B1861" s="1" t="s">
        <v>1608</v>
      </c>
      <c r="C1861" s="1" t="s">
        <v>87</v>
      </c>
      <c r="D1861" s="1" t="s">
        <v>88</v>
      </c>
      <c r="E1861" s="1" t="s">
        <v>89</v>
      </c>
      <c r="F1861" s="1" t="s">
        <v>90</v>
      </c>
      <c r="G1861" s="1" t="n">
        <v>9.9</v>
      </c>
      <c r="H1861" s="1" t="n">
        <v>3</v>
      </c>
      <c r="I1861" s="1" t="n">
        <v>2</v>
      </c>
      <c r="K1861" s="17" t="n">
        <v>347.73</v>
      </c>
      <c r="L1861" s="1" t="n">
        <v>5</v>
      </c>
      <c r="M1861" s="18" t="n">
        <f aca="false">IF(I1861&lt;=H1861,1,0)</f>
        <v>1</v>
      </c>
      <c r="N1861" s="1" t="n">
        <f aca="false">MAX(I1861-H1861,0)</f>
        <v>0</v>
      </c>
    </row>
    <row r="1862" customFormat="false" ht="15" hidden="false" customHeight="false" outlineLevel="0" collapsed="false">
      <c r="A1862" s="1" t="s">
        <v>1969</v>
      </c>
      <c r="B1862" s="1" t="s">
        <v>1608</v>
      </c>
      <c r="C1862" s="1" t="s">
        <v>95</v>
      </c>
      <c r="D1862" s="1" t="s">
        <v>93</v>
      </c>
      <c r="E1862" s="1" t="s">
        <v>89</v>
      </c>
      <c r="F1862" s="1" t="s">
        <v>90</v>
      </c>
      <c r="G1862" s="1" t="n">
        <v>16.3</v>
      </c>
      <c r="H1862" s="1" t="n">
        <v>2</v>
      </c>
      <c r="I1862" s="1" t="n">
        <v>2</v>
      </c>
      <c r="K1862" s="17" t="n">
        <v>504.19</v>
      </c>
      <c r="L1862" s="1" t="n">
        <v>5</v>
      </c>
      <c r="M1862" s="18" t="n">
        <f aca="false">IF(I1862&lt;=H1862,1,0)</f>
        <v>1</v>
      </c>
      <c r="N1862" s="1" t="n">
        <f aca="false">MAX(I1862-H1862,0)</f>
        <v>0</v>
      </c>
    </row>
    <row r="1863" customFormat="false" ht="15" hidden="false" customHeight="false" outlineLevel="0" collapsed="false">
      <c r="A1863" s="1" t="s">
        <v>1970</v>
      </c>
      <c r="B1863" s="1" t="s">
        <v>1608</v>
      </c>
      <c r="C1863" s="1" t="s">
        <v>95</v>
      </c>
      <c r="D1863" s="1" t="s">
        <v>96</v>
      </c>
      <c r="E1863" s="1" t="s">
        <v>101</v>
      </c>
      <c r="F1863" s="1" t="s">
        <v>90</v>
      </c>
      <c r="G1863" s="1" t="n">
        <v>3.6</v>
      </c>
      <c r="H1863" s="1" t="n">
        <v>5</v>
      </c>
      <c r="I1863" s="1" t="n">
        <v>5</v>
      </c>
      <c r="K1863" s="17" t="n">
        <v>700.38</v>
      </c>
      <c r="L1863" s="1" t="n">
        <v>5</v>
      </c>
      <c r="M1863" s="18" t="n">
        <f aca="false">IF(I1863&lt;=H1863,1,0)</f>
        <v>1</v>
      </c>
      <c r="N1863" s="1" t="n">
        <f aca="false">MAX(I1863-H1863,0)</f>
        <v>0</v>
      </c>
    </row>
    <row r="1864" customFormat="false" ht="15" hidden="false" customHeight="false" outlineLevel="0" collapsed="false">
      <c r="A1864" s="1" t="s">
        <v>1971</v>
      </c>
      <c r="B1864" s="1" t="s">
        <v>1608</v>
      </c>
      <c r="C1864" s="1" t="s">
        <v>95</v>
      </c>
      <c r="D1864" s="1" t="s">
        <v>93</v>
      </c>
      <c r="E1864" s="1" t="s">
        <v>89</v>
      </c>
      <c r="F1864" s="1" t="s">
        <v>116</v>
      </c>
      <c r="G1864" s="1" t="n">
        <v>0</v>
      </c>
      <c r="H1864" s="1" t="n">
        <v>2</v>
      </c>
      <c r="I1864" s="1" t="n">
        <v>2</v>
      </c>
      <c r="K1864" s="17" t="n">
        <v>228.82</v>
      </c>
      <c r="L1864" s="1" t="n">
        <v>5</v>
      </c>
      <c r="M1864" s="18" t="n">
        <f aca="false">IF(I1864&lt;=H1864,1,0)</f>
        <v>1</v>
      </c>
      <c r="N1864" s="1" t="n">
        <f aca="false">MAX(I1864-H1864,0)</f>
        <v>0</v>
      </c>
    </row>
    <row r="1865" customFormat="false" ht="15" hidden="false" customHeight="false" outlineLevel="0" collapsed="false">
      <c r="A1865" s="1" t="s">
        <v>1972</v>
      </c>
      <c r="B1865" s="1" t="s">
        <v>1608</v>
      </c>
      <c r="C1865" s="1" t="s">
        <v>95</v>
      </c>
      <c r="D1865" s="1" t="s">
        <v>88</v>
      </c>
      <c r="E1865" s="1" t="s">
        <v>89</v>
      </c>
      <c r="F1865" s="1" t="s">
        <v>90</v>
      </c>
      <c r="G1865" s="1" t="n">
        <v>9.3</v>
      </c>
      <c r="H1865" s="1" t="n">
        <v>3</v>
      </c>
      <c r="I1865" s="1" t="n">
        <v>3</v>
      </c>
      <c r="K1865" s="17" t="n">
        <v>318.23</v>
      </c>
      <c r="L1865" s="1" t="n">
        <v>5</v>
      </c>
      <c r="M1865" s="18" t="n">
        <f aca="false">IF(I1865&lt;=H1865,1,0)</f>
        <v>1</v>
      </c>
      <c r="N1865" s="1" t="n">
        <f aca="false">MAX(I1865-H1865,0)</f>
        <v>0</v>
      </c>
    </row>
    <row r="1866" customFormat="false" ht="15" hidden="false" customHeight="false" outlineLevel="0" collapsed="false">
      <c r="A1866" s="1" t="s">
        <v>1973</v>
      </c>
      <c r="B1866" s="1" t="s">
        <v>1608</v>
      </c>
      <c r="C1866" s="1" t="s">
        <v>95</v>
      </c>
      <c r="D1866" s="1" t="s">
        <v>88</v>
      </c>
      <c r="E1866" s="1" t="s">
        <v>89</v>
      </c>
      <c r="F1866" s="1" t="s">
        <v>90</v>
      </c>
      <c r="G1866" s="1" t="n">
        <v>11.9</v>
      </c>
      <c r="H1866" s="1" t="n">
        <v>3</v>
      </c>
      <c r="I1866" s="1" t="n">
        <v>4</v>
      </c>
      <c r="J1866" s="1" t="s">
        <v>117</v>
      </c>
      <c r="K1866" s="17" t="n">
        <v>631.99</v>
      </c>
      <c r="L1866" s="1" t="n">
        <v>3</v>
      </c>
      <c r="M1866" s="18" t="n">
        <f aca="false">IF(I1866&lt;=H1866,1,0)</f>
        <v>0</v>
      </c>
      <c r="N1866" s="1" t="n">
        <f aca="false">MAX(I1866-H1866,0)</f>
        <v>1</v>
      </c>
    </row>
    <row r="1867" customFormat="false" ht="15" hidden="false" customHeight="false" outlineLevel="0" collapsed="false">
      <c r="A1867" s="1" t="s">
        <v>1974</v>
      </c>
      <c r="B1867" s="1" t="s">
        <v>1608</v>
      </c>
      <c r="C1867" s="1" t="s">
        <v>105</v>
      </c>
      <c r="D1867" s="1" t="s">
        <v>88</v>
      </c>
      <c r="E1867" s="1" t="s">
        <v>101</v>
      </c>
      <c r="F1867" s="1" t="s">
        <v>90</v>
      </c>
      <c r="G1867" s="1" t="n">
        <v>9.7</v>
      </c>
      <c r="H1867" s="1" t="n">
        <v>3</v>
      </c>
      <c r="I1867" s="1" t="n">
        <v>2</v>
      </c>
      <c r="K1867" s="17" t="n">
        <v>577.76</v>
      </c>
      <c r="L1867" s="1" t="n">
        <v>5</v>
      </c>
      <c r="M1867" s="18" t="n">
        <f aca="false">IF(I1867&lt;=H1867,1,0)</f>
        <v>1</v>
      </c>
      <c r="N1867" s="1" t="n">
        <f aca="false">MAX(I1867-H1867,0)</f>
        <v>0</v>
      </c>
    </row>
    <row r="1868" customFormat="false" ht="15" hidden="false" customHeight="false" outlineLevel="0" collapsed="false">
      <c r="A1868" s="1" t="s">
        <v>1975</v>
      </c>
      <c r="B1868" s="1" t="s">
        <v>1608</v>
      </c>
      <c r="C1868" s="1" t="s">
        <v>105</v>
      </c>
      <c r="D1868" s="1" t="s">
        <v>88</v>
      </c>
      <c r="E1868" s="1" t="s">
        <v>89</v>
      </c>
      <c r="F1868" s="1" t="s">
        <v>90</v>
      </c>
      <c r="G1868" s="1" t="n">
        <v>6.3</v>
      </c>
      <c r="H1868" s="1" t="n">
        <v>3</v>
      </c>
      <c r="I1868" s="1" t="n">
        <v>3</v>
      </c>
      <c r="K1868" s="17" t="n">
        <v>307.45</v>
      </c>
      <c r="L1868" s="1" t="n">
        <v>4</v>
      </c>
      <c r="M1868" s="18" t="n">
        <f aca="false">IF(I1868&lt;=H1868,1,0)</f>
        <v>1</v>
      </c>
      <c r="N1868" s="1" t="n">
        <f aca="false">MAX(I1868-H1868,0)</f>
        <v>0</v>
      </c>
    </row>
    <row r="1869" customFormat="false" ht="15" hidden="false" customHeight="false" outlineLevel="0" collapsed="false">
      <c r="A1869" s="1" t="s">
        <v>1976</v>
      </c>
      <c r="B1869" s="1" t="s">
        <v>1608</v>
      </c>
      <c r="C1869" s="1" t="s">
        <v>105</v>
      </c>
      <c r="D1869" s="1" t="s">
        <v>88</v>
      </c>
      <c r="E1869" s="1" t="s">
        <v>89</v>
      </c>
      <c r="F1869" s="1" t="s">
        <v>90</v>
      </c>
      <c r="G1869" s="1" t="n">
        <v>5.7</v>
      </c>
      <c r="H1869" s="1" t="n">
        <v>3</v>
      </c>
      <c r="I1869" s="1" t="n">
        <v>3</v>
      </c>
      <c r="K1869" s="17" t="n">
        <v>285.83</v>
      </c>
      <c r="L1869" s="1" t="n">
        <v>4</v>
      </c>
      <c r="M1869" s="18" t="n">
        <f aca="false">IF(I1869&lt;=H1869,1,0)</f>
        <v>1</v>
      </c>
      <c r="N1869" s="1" t="n">
        <f aca="false">MAX(I1869-H1869,0)</f>
        <v>0</v>
      </c>
    </row>
    <row r="1870" customFormat="false" ht="15" hidden="false" customHeight="false" outlineLevel="0" collapsed="false">
      <c r="A1870" s="1" t="s">
        <v>1977</v>
      </c>
      <c r="B1870" s="1" t="s">
        <v>1608</v>
      </c>
      <c r="C1870" s="1" t="s">
        <v>92</v>
      </c>
      <c r="D1870" s="1" t="s">
        <v>88</v>
      </c>
      <c r="E1870" s="1" t="s">
        <v>89</v>
      </c>
      <c r="F1870" s="1" t="s">
        <v>90</v>
      </c>
      <c r="G1870" s="1" t="n">
        <v>13.4</v>
      </c>
      <c r="H1870" s="1" t="n">
        <v>3</v>
      </c>
      <c r="I1870" s="1" t="n">
        <v>3</v>
      </c>
      <c r="K1870" s="17" t="n">
        <v>518.01</v>
      </c>
      <c r="L1870" s="1" t="n">
        <v>4</v>
      </c>
      <c r="M1870" s="18" t="n">
        <f aca="false">IF(I1870&lt;=H1870,1,0)</f>
        <v>1</v>
      </c>
      <c r="N1870" s="1" t="n">
        <f aca="false">MAX(I1870-H1870,0)</f>
        <v>0</v>
      </c>
    </row>
    <row r="1871" customFormat="false" ht="15" hidden="false" customHeight="false" outlineLevel="0" collapsed="false">
      <c r="A1871" s="1" t="s">
        <v>1978</v>
      </c>
      <c r="B1871" s="1" t="s">
        <v>1608</v>
      </c>
      <c r="C1871" s="1" t="s">
        <v>95</v>
      </c>
      <c r="D1871" s="1" t="s">
        <v>88</v>
      </c>
      <c r="E1871" s="1" t="s">
        <v>97</v>
      </c>
      <c r="F1871" s="1" t="s">
        <v>90</v>
      </c>
      <c r="G1871" s="1" t="n">
        <v>5</v>
      </c>
      <c r="H1871" s="1" t="n">
        <v>3</v>
      </c>
      <c r="I1871" s="1" t="n">
        <v>3</v>
      </c>
      <c r="K1871" s="17" t="n">
        <v>272.29</v>
      </c>
      <c r="L1871" s="1" t="n">
        <v>5</v>
      </c>
      <c r="M1871" s="18" t="n">
        <f aca="false">IF(I1871&lt;=H1871,1,0)</f>
        <v>1</v>
      </c>
      <c r="N1871" s="1" t="n">
        <f aca="false">MAX(I1871-H1871,0)</f>
        <v>0</v>
      </c>
    </row>
    <row r="1872" customFormat="false" ht="15" hidden="false" customHeight="false" outlineLevel="0" collapsed="false">
      <c r="A1872" s="1" t="s">
        <v>1979</v>
      </c>
      <c r="B1872" s="1" t="s">
        <v>1608</v>
      </c>
      <c r="C1872" s="1" t="s">
        <v>95</v>
      </c>
      <c r="D1872" s="1" t="s">
        <v>88</v>
      </c>
      <c r="E1872" s="1" t="s">
        <v>89</v>
      </c>
      <c r="F1872" s="1" t="s">
        <v>90</v>
      </c>
      <c r="G1872" s="1" t="n">
        <v>12.4</v>
      </c>
      <c r="H1872" s="1" t="n">
        <v>3</v>
      </c>
      <c r="I1872" s="1" t="n">
        <v>3</v>
      </c>
      <c r="K1872" s="17" t="n">
        <v>489.75</v>
      </c>
      <c r="L1872" s="1" t="n">
        <v>5</v>
      </c>
      <c r="M1872" s="18" t="n">
        <f aca="false">IF(I1872&lt;=H1872,1,0)</f>
        <v>1</v>
      </c>
      <c r="N1872" s="1" t="n">
        <f aca="false">MAX(I1872-H1872,0)</f>
        <v>0</v>
      </c>
    </row>
    <row r="1873" customFormat="false" ht="15" hidden="false" customHeight="false" outlineLevel="0" collapsed="false">
      <c r="A1873" s="1" t="s">
        <v>1980</v>
      </c>
      <c r="B1873" s="1" t="s">
        <v>1608</v>
      </c>
      <c r="C1873" s="1" t="s">
        <v>92</v>
      </c>
      <c r="D1873" s="1" t="s">
        <v>93</v>
      </c>
      <c r="E1873" s="1" t="s">
        <v>97</v>
      </c>
      <c r="F1873" s="1" t="s">
        <v>116</v>
      </c>
      <c r="G1873" s="1" t="n">
        <v>0</v>
      </c>
      <c r="H1873" s="1" t="n">
        <v>1</v>
      </c>
      <c r="I1873" s="1" t="n">
        <v>1</v>
      </c>
      <c r="K1873" s="17" t="n">
        <v>474.34</v>
      </c>
      <c r="L1873" s="1" t="n">
        <v>4</v>
      </c>
      <c r="M1873" s="18" t="n">
        <f aca="false">IF(I1873&lt;=H1873,1,0)</f>
        <v>1</v>
      </c>
      <c r="N1873" s="1" t="n">
        <f aca="false">MAX(I1873-H1873,0)</f>
        <v>0</v>
      </c>
    </row>
    <row r="1874" customFormat="false" ht="15" hidden="false" customHeight="false" outlineLevel="0" collapsed="false">
      <c r="A1874" s="1" t="s">
        <v>1981</v>
      </c>
      <c r="B1874" s="1" t="s">
        <v>1608</v>
      </c>
      <c r="C1874" s="1" t="s">
        <v>92</v>
      </c>
      <c r="D1874" s="1" t="s">
        <v>110</v>
      </c>
      <c r="E1874" s="1" t="s">
        <v>97</v>
      </c>
      <c r="F1874" s="1" t="s">
        <v>90</v>
      </c>
      <c r="G1874" s="1" t="n">
        <v>7.4</v>
      </c>
      <c r="H1874" s="1" t="n">
        <v>2</v>
      </c>
      <c r="I1874" s="1" t="n">
        <v>2</v>
      </c>
      <c r="K1874" s="17" t="n">
        <v>861.32</v>
      </c>
      <c r="L1874" s="1" t="n">
        <v>5</v>
      </c>
      <c r="M1874" s="18" t="n">
        <f aca="false">IF(I1874&lt;=H1874,1,0)</f>
        <v>1</v>
      </c>
      <c r="N1874" s="1" t="n">
        <f aca="false">MAX(I1874-H1874,0)</f>
        <v>0</v>
      </c>
    </row>
    <row r="1875" customFormat="false" ht="15" hidden="false" customHeight="false" outlineLevel="0" collapsed="false">
      <c r="A1875" s="1" t="s">
        <v>1982</v>
      </c>
      <c r="B1875" s="1" t="s">
        <v>1608</v>
      </c>
      <c r="C1875" s="1" t="s">
        <v>145</v>
      </c>
      <c r="D1875" s="1" t="s">
        <v>96</v>
      </c>
      <c r="E1875" s="1" t="s">
        <v>97</v>
      </c>
      <c r="F1875" s="1" t="s">
        <v>90</v>
      </c>
      <c r="G1875" s="1" t="n">
        <v>7.6</v>
      </c>
      <c r="H1875" s="1" t="n">
        <v>5</v>
      </c>
      <c r="I1875" s="1" t="n">
        <v>5</v>
      </c>
      <c r="K1875" s="17" t="n">
        <v>463.9</v>
      </c>
      <c r="L1875" s="1" t="n">
        <v>5</v>
      </c>
      <c r="M1875" s="18" t="n">
        <f aca="false">IF(I1875&lt;=H1875,1,0)</f>
        <v>1</v>
      </c>
      <c r="N1875" s="1" t="n">
        <f aca="false">MAX(I1875-H1875,0)</f>
        <v>0</v>
      </c>
    </row>
    <row r="1876" customFormat="false" ht="15" hidden="false" customHeight="false" outlineLevel="0" collapsed="false">
      <c r="A1876" s="1" t="s">
        <v>1983</v>
      </c>
      <c r="B1876" s="1" t="s">
        <v>1608</v>
      </c>
      <c r="C1876" s="1" t="s">
        <v>95</v>
      </c>
      <c r="D1876" s="1" t="s">
        <v>93</v>
      </c>
      <c r="E1876" s="1" t="s">
        <v>89</v>
      </c>
      <c r="F1876" s="1" t="s">
        <v>90</v>
      </c>
      <c r="G1876" s="1" t="n">
        <v>7.7</v>
      </c>
      <c r="H1876" s="1" t="n">
        <v>2</v>
      </c>
      <c r="I1876" s="1" t="n">
        <v>1</v>
      </c>
      <c r="K1876" s="17" t="n">
        <v>688.05</v>
      </c>
      <c r="L1876" s="1" t="n">
        <v>5</v>
      </c>
      <c r="M1876" s="18" t="n">
        <f aca="false">IF(I1876&lt;=H1876,1,0)</f>
        <v>1</v>
      </c>
      <c r="N1876" s="1" t="n">
        <f aca="false">MAX(I1876-H1876,0)</f>
        <v>0</v>
      </c>
    </row>
    <row r="1877" customFormat="false" ht="15" hidden="false" customHeight="false" outlineLevel="0" collapsed="false">
      <c r="A1877" s="1" t="s">
        <v>1984</v>
      </c>
      <c r="B1877" s="1" t="s">
        <v>1608</v>
      </c>
      <c r="C1877" s="1" t="s">
        <v>105</v>
      </c>
      <c r="D1877" s="1" t="s">
        <v>88</v>
      </c>
      <c r="E1877" s="1" t="s">
        <v>97</v>
      </c>
      <c r="F1877" s="1" t="s">
        <v>90</v>
      </c>
      <c r="G1877" s="1" t="n">
        <v>1.7</v>
      </c>
      <c r="H1877" s="1" t="n">
        <v>3</v>
      </c>
      <c r="I1877" s="1" t="n">
        <v>3</v>
      </c>
      <c r="K1877" s="17" t="n">
        <v>520.24</v>
      </c>
      <c r="L1877" s="1" t="n">
        <v>5</v>
      </c>
      <c r="M1877" s="18" t="n">
        <f aca="false">IF(I1877&lt;=H1877,1,0)</f>
        <v>1</v>
      </c>
      <c r="N1877" s="1" t="n">
        <f aca="false">MAX(I1877-H1877,0)</f>
        <v>0</v>
      </c>
    </row>
    <row r="1878" customFormat="false" ht="15" hidden="false" customHeight="false" outlineLevel="0" collapsed="false">
      <c r="A1878" s="1" t="s">
        <v>1985</v>
      </c>
      <c r="B1878" s="1" t="s">
        <v>1608</v>
      </c>
      <c r="C1878" s="1" t="s">
        <v>105</v>
      </c>
      <c r="D1878" s="1" t="s">
        <v>88</v>
      </c>
      <c r="E1878" s="1" t="s">
        <v>89</v>
      </c>
      <c r="F1878" s="1" t="s">
        <v>90</v>
      </c>
      <c r="G1878" s="1" t="n">
        <v>9.2</v>
      </c>
      <c r="H1878" s="1" t="n">
        <v>3</v>
      </c>
      <c r="I1878" s="1" t="n">
        <v>3</v>
      </c>
      <c r="K1878" s="17" t="n">
        <v>283.79</v>
      </c>
      <c r="L1878" s="1" t="n">
        <v>5</v>
      </c>
      <c r="M1878" s="18" t="n">
        <f aca="false">IF(I1878&lt;=H1878,1,0)</f>
        <v>1</v>
      </c>
      <c r="N1878" s="1" t="n">
        <f aca="false">MAX(I1878-H1878,0)</f>
        <v>0</v>
      </c>
    </row>
    <row r="1879" customFormat="false" ht="15" hidden="false" customHeight="false" outlineLevel="0" collapsed="false">
      <c r="A1879" s="1" t="s">
        <v>1986</v>
      </c>
      <c r="B1879" s="1" t="s">
        <v>1608</v>
      </c>
      <c r="C1879" s="1" t="s">
        <v>92</v>
      </c>
      <c r="D1879" s="1" t="s">
        <v>96</v>
      </c>
      <c r="E1879" s="1" t="s">
        <v>89</v>
      </c>
      <c r="F1879" s="1" t="s">
        <v>90</v>
      </c>
      <c r="G1879" s="1" t="n">
        <v>6.4</v>
      </c>
      <c r="H1879" s="1" t="n">
        <v>5</v>
      </c>
      <c r="I1879" s="1" t="n">
        <v>5</v>
      </c>
      <c r="K1879" s="17" t="n">
        <v>345.01</v>
      </c>
      <c r="L1879" s="1" t="n">
        <v>4</v>
      </c>
      <c r="M1879" s="18" t="n">
        <f aca="false">IF(I1879&lt;=H1879,1,0)</f>
        <v>1</v>
      </c>
      <c r="N1879" s="1" t="n">
        <f aca="false">MAX(I1879-H1879,0)</f>
        <v>0</v>
      </c>
    </row>
    <row r="1880" customFormat="false" ht="15" hidden="false" customHeight="false" outlineLevel="0" collapsed="false">
      <c r="A1880" s="1" t="s">
        <v>1987</v>
      </c>
      <c r="B1880" s="1" t="s">
        <v>1608</v>
      </c>
      <c r="C1880" s="1" t="s">
        <v>92</v>
      </c>
      <c r="D1880" s="1" t="s">
        <v>88</v>
      </c>
      <c r="E1880" s="1" t="s">
        <v>97</v>
      </c>
      <c r="F1880" s="1" t="s">
        <v>90</v>
      </c>
      <c r="G1880" s="1" t="n">
        <v>9.7</v>
      </c>
      <c r="H1880" s="1" t="n">
        <v>3</v>
      </c>
      <c r="I1880" s="1" t="n">
        <v>2</v>
      </c>
      <c r="K1880" s="17" t="n">
        <v>918.21</v>
      </c>
      <c r="L1880" s="1" t="n">
        <v>4</v>
      </c>
      <c r="M1880" s="18" t="n">
        <f aca="false">IF(I1880&lt;=H1880,1,0)</f>
        <v>1</v>
      </c>
      <c r="N1880" s="1" t="n">
        <f aca="false">MAX(I1880-H1880,0)</f>
        <v>0</v>
      </c>
    </row>
    <row r="1881" customFormat="false" ht="15" hidden="false" customHeight="false" outlineLevel="0" collapsed="false">
      <c r="A1881" s="1" t="s">
        <v>1988</v>
      </c>
      <c r="B1881" s="1" t="s">
        <v>1608</v>
      </c>
      <c r="C1881" s="1" t="s">
        <v>95</v>
      </c>
      <c r="D1881" s="1" t="s">
        <v>88</v>
      </c>
      <c r="E1881" s="1" t="s">
        <v>97</v>
      </c>
      <c r="F1881" s="1" t="s">
        <v>90</v>
      </c>
      <c r="G1881" s="1" t="n">
        <v>14.3</v>
      </c>
      <c r="H1881" s="1" t="n">
        <v>3</v>
      </c>
      <c r="I1881" s="1" t="n">
        <v>5</v>
      </c>
      <c r="J1881" s="1" t="s">
        <v>117</v>
      </c>
      <c r="K1881" s="17" t="n">
        <v>698.43</v>
      </c>
      <c r="L1881" s="1" t="n">
        <v>2</v>
      </c>
      <c r="M1881" s="18" t="n">
        <f aca="false">IF(I1881&lt;=H1881,1,0)</f>
        <v>0</v>
      </c>
      <c r="N1881" s="1" t="n">
        <f aca="false">MAX(I1881-H1881,0)</f>
        <v>2</v>
      </c>
    </row>
    <row r="1882" customFormat="false" ht="15" hidden="false" customHeight="false" outlineLevel="0" collapsed="false">
      <c r="A1882" s="1" t="s">
        <v>1989</v>
      </c>
      <c r="B1882" s="1" t="s">
        <v>1608</v>
      </c>
      <c r="C1882" s="1" t="s">
        <v>92</v>
      </c>
      <c r="D1882" s="1" t="s">
        <v>93</v>
      </c>
      <c r="E1882" s="1" t="s">
        <v>97</v>
      </c>
      <c r="F1882" s="1" t="s">
        <v>116</v>
      </c>
      <c r="G1882" s="1" t="n">
        <v>0</v>
      </c>
      <c r="H1882" s="1" t="n">
        <v>2</v>
      </c>
      <c r="I1882" s="1" t="n">
        <v>1</v>
      </c>
      <c r="K1882" s="17" t="n">
        <v>316.07</v>
      </c>
      <c r="L1882" s="1" t="n">
        <v>5</v>
      </c>
      <c r="M1882" s="18" t="n">
        <f aca="false">IF(I1882&lt;=H1882,1,0)</f>
        <v>1</v>
      </c>
      <c r="N1882" s="1" t="n">
        <f aca="false">MAX(I1882-H1882,0)</f>
        <v>0</v>
      </c>
    </row>
    <row r="1883" customFormat="false" ht="15" hidden="false" customHeight="false" outlineLevel="0" collapsed="false">
      <c r="A1883" s="1" t="s">
        <v>1990</v>
      </c>
      <c r="B1883" s="1" t="s">
        <v>1608</v>
      </c>
      <c r="C1883" s="1" t="s">
        <v>95</v>
      </c>
      <c r="D1883" s="1" t="s">
        <v>88</v>
      </c>
      <c r="E1883" s="1" t="s">
        <v>89</v>
      </c>
      <c r="F1883" s="1" t="s">
        <v>90</v>
      </c>
      <c r="G1883" s="1" t="n">
        <v>8.1</v>
      </c>
      <c r="H1883" s="1" t="n">
        <v>3</v>
      </c>
      <c r="I1883" s="1" t="n">
        <v>3</v>
      </c>
      <c r="K1883" s="17" t="n">
        <v>251.4</v>
      </c>
      <c r="L1883" s="1" t="n">
        <v>5</v>
      </c>
      <c r="M1883" s="18" t="n">
        <f aca="false">IF(I1883&lt;=H1883,1,0)</f>
        <v>1</v>
      </c>
      <c r="N1883" s="1" t="n">
        <f aca="false">MAX(I1883-H1883,0)</f>
        <v>0</v>
      </c>
    </row>
    <row r="1884" customFormat="false" ht="15" hidden="false" customHeight="false" outlineLevel="0" collapsed="false">
      <c r="A1884" s="1" t="s">
        <v>1991</v>
      </c>
      <c r="B1884" s="1" t="s">
        <v>1608</v>
      </c>
      <c r="C1884" s="1" t="s">
        <v>92</v>
      </c>
      <c r="D1884" s="1" t="s">
        <v>88</v>
      </c>
      <c r="E1884" s="1" t="s">
        <v>97</v>
      </c>
      <c r="F1884" s="1" t="s">
        <v>90</v>
      </c>
      <c r="G1884" s="1" t="n">
        <v>3.4</v>
      </c>
      <c r="H1884" s="1" t="n">
        <v>3</v>
      </c>
      <c r="I1884" s="1" t="n">
        <v>3</v>
      </c>
      <c r="K1884" s="17" t="n">
        <v>309.26</v>
      </c>
      <c r="L1884" s="1" t="n">
        <v>4</v>
      </c>
      <c r="M1884" s="18" t="n">
        <f aca="false">IF(I1884&lt;=H1884,1,0)</f>
        <v>1</v>
      </c>
      <c r="N1884" s="1" t="n">
        <f aca="false">MAX(I1884-H1884,0)</f>
        <v>0</v>
      </c>
    </row>
    <row r="1885" customFormat="false" ht="15" hidden="false" customHeight="false" outlineLevel="0" collapsed="false">
      <c r="A1885" s="1" t="s">
        <v>1992</v>
      </c>
      <c r="B1885" s="1" t="s">
        <v>1608</v>
      </c>
      <c r="C1885" s="1" t="s">
        <v>92</v>
      </c>
      <c r="D1885" s="1" t="s">
        <v>88</v>
      </c>
      <c r="E1885" s="1" t="s">
        <v>103</v>
      </c>
      <c r="F1885" s="1" t="s">
        <v>90</v>
      </c>
      <c r="G1885" s="1" t="n">
        <v>7.8</v>
      </c>
      <c r="H1885" s="1" t="n">
        <v>3</v>
      </c>
      <c r="I1885" s="1" t="n">
        <v>3</v>
      </c>
      <c r="K1885" s="17" t="n">
        <v>399.22</v>
      </c>
      <c r="L1885" s="1" t="n">
        <v>4</v>
      </c>
      <c r="M1885" s="18" t="n">
        <f aca="false">IF(I1885&lt;=H1885,1,0)</f>
        <v>1</v>
      </c>
      <c r="N1885" s="1" t="n">
        <f aca="false">MAX(I1885-H1885,0)</f>
        <v>0</v>
      </c>
    </row>
    <row r="1886" customFormat="false" ht="15" hidden="false" customHeight="false" outlineLevel="0" collapsed="false">
      <c r="A1886" s="1" t="s">
        <v>1993</v>
      </c>
      <c r="B1886" s="1" t="s">
        <v>1608</v>
      </c>
      <c r="C1886" s="1" t="s">
        <v>145</v>
      </c>
      <c r="D1886" s="1" t="s">
        <v>88</v>
      </c>
      <c r="E1886" s="1" t="s">
        <v>89</v>
      </c>
      <c r="F1886" s="1" t="s">
        <v>90</v>
      </c>
      <c r="G1886" s="1" t="n">
        <v>12.8</v>
      </c>
      <c r="H1886" s="1" t="n">
        <v>3</v>
      </c>
      <c r="I1886" s="1" t="n">
        <v>6</v>
      </c>
      <c r="J1886" s="1" t="s">
        <v>133</v>
      </c>
      <c r="K1886" s="17" t="n">
        <v>219.46</v>
      </c>
      <c r="L1886" s="1" t="n">
        <v>4</v>
      </c>
      <c r="M1886" s="18" t="n">
        <f aca="false">IF(I1886&lt;=H1886,1,0)</f>
        <v>0</v>
      </c>
      <c r="N1886" s="1" t="n">
        <f aca="false">MAX(I1886-H1886,0)</f>
        <v>3</v>
      </c>
    </row>
    <row r="1887" customFormat="false" ht="15" hidden="false" customHeight="false" outlineLevel="0" collapsed="false">
      <c r="A1887" s="1" t="s">
        <v>1994</v>
      </c>
      <c r="B1887" s="1" t="s">
        <v>1608</v>
      </c>
      <c r="C1887" s="1" t="s">
        <v>92</v>
      </c>
      <c r="D1887" s="1" t="s">
        <v>110</v>
      </c>
      <c r="E1887" s="1" t="s">
        <v>97</v>
      </c>
      <c r="F1887" s="1" t="s">
        <v>90</v>
      </c>
      <c r="G1887" s="1" t="n">
        <v>13.4</v>
      </c>
      <c r="H1887" s="1" t="n">
        <v>2</v>
      </c>
      <c r="I1887" s="1" t="n">
        <v>2</v>
      </c>
      <c r="K1887" s="17" t="n">
        <v>627.96</v>
      </c>
      <c r="L1887" s="1" t="n">
        <v>5</v>
      </c>
      <c r="M1887" s="18" t="n">
        <f aca="false">IF(I1887&lt;=H1887,1,0)</f>
        <v>1</v>
      </c>
      <c r="N1887" s="1" t="n">
        <f aca="false">MAX(I1887-H1887,0)</f>
        <v>0</v>
      </c>
    </row>
    <row r="1888" customFormat="false" ht="15" hidden="false" customHeight="false" outlineLevel="0" collapsed="false">
      <c r="A1888" s="1" t="s">
        <v>1995</v>
      </c>
      <c r="B1888" s="1" t="s">
        <v>1608</v>
      </c>
      <c r="C1888" s="1" t="s">
        <v>92</v>
      </c>
      <c r="D1888" s="1" t="s">
        <v>96</v>
      </c>
      <c r="E1888" s="1" t="s">
        <v>97</v>
      </c>
      <c r="F1888" s="1" t="s">
        <v>90</v>
      </c>
      <c r="G1888" s="1" t="n">
        <v>3.4</v>
      </c>
      <c r="H1888" s="1" t="n">
        <v>5</v>
      </c>
      <c r="I1888" s="1" t="n">
        <v>5</v>
      </c>
      <c r="K1888" s="17" t="n">
        <v>365.25</v>
      </c>
      <c r="L1888" s="1" t="n">
        <v>5</v>
      </c>
      <c r="M1888" s="18" t="n">
        <f aca="false">IF(I1888&lt;=H1888,1,0)</f>
        <v>1</v>
      </c>
      <c r="N1888" s="1" t="n">
        <f aca="false">MAX(I1888-H1888,0)</f>
        <v>0</v>
      </c>
    </row>
    <row r="1889" customFormat="false" ht="15" hidden="false" customHeight="false" outlineLevel="0" collapsed="false">
      <c r="A1889" s="1" t="s">
        <v>1996</v>
      </c>
      <c r="B1889" s="1" t="s">
        <v>1608</v>
      </c>
      <c r="C1889" s="1" t="s">
        <v>105</v>
      </c>
      <c r="D1889" s="1" t="s">
        <v>96</v>
      </c>
      <c r="E1889" s="1" t="s">
        <v>101</v>
      </c>
      <c r="F1889" s="1" t="s">
        <v>90</v>
      </c>
      <c r="G1889" s="1" t="n">
        <v>3.6</v>
      </c>
      <c r="H1889" s="1" t="n">
        <v>5</v>
      </c>
      <c r="I1889" s="1" t="n">
        <v>4</v>
      </c>
      <c r="K1889" s="17" t="n">
        <v>316.81</v>
      </c>
      <c r="L1889" s="1" t="n">
        <v>4</v>
      </c>
      <c r="M1889" s="18" t="n">
        <f aca="false">IF(I1889&lt;=H1889,1,0)</f>
        <v>1</v>
      </c>
      <c r="N1889" s="1" t="n">
        <f aca="false">MAX(I1889-H1889,0)</f>
        <v>0</v>
      </c>
    </row>
    <row r="1890" customFormat="false" ht="15" hidden="false" customHeight="false" outlineLevel="0" collapsed="false">
      <c r="A1890" s="1" t="s">
        <v>1997</v>
      </c>
      <c r="B1890" s="1" t="s">
        <v>1608</v>
      </c>
      <c r="C1890" s="1" t="s">
        <v>92</v>
      </c>
      <c r="D1890" s="1" t="s">
        <v>88</v>
      </c>
      <c r="E1890" s="1" t="s">
        <v>89</v>
      </c>
      <c r="F1890" s="1" t="s">
        <v>90</v>
      </c>
      <c r="G1890" s="1" t="n">
        <v>5.5</v>
      </c>
      <c r="H1890" s="1" t="n">
        <v>3</v>
      </c>
      <c r="I1890" s="1" t="n">
        <v>4</v>
      </c>
      <c r="J1890" s="1" t="s">
        <v>125</v>
      </c>
      <c r="K1890" s="17" t="n">
        <v>401.88</v>
      </c>
      <c r="L1890" s="1" t="n">
        <v>4</v>
      </c>
      <c r="M1890" s="18" t="n">
        <f aca="false">IF(I1890&lt;=H1890,1,0)</f>
        <v>0</v>
      </c>
      <c r="N1890" s="1" t="n">
        <f aca="false">MAX(I1890-H1890,0)</f>
        <v>1</v>
      </c>
    </row>
    <row r="1891" customFormat="false" ht="15" hidden="false" customHeight="false" outlineLevel="0" collapsed="false">
      <c r="A1891" s="1" t="s">
        <v>1998</v>
      </c>
      <c r="B1891" s="1" t="s">
        <v>1608</v>
      </c>
      <c r="C1891" s="1" t="s">
        <v>92</v>
      </c>
      <c r="D1891" s="1" t="s">
        <v>110</v>
      </c>
      <c r="E1891" s="1" t="s">
        <v>97</v>
      </c>
      <c r="F1891" s="1" t="s">
        <v>90</v>
      </c>
      <c r="G1891" s="1" t="n">
        <v>9.4</v>
      </c>
      <c r="H1891" s="1" t="n">
        <v>2</v>
      </c>
      <c r="I1891" s="1" t="n">
        <v>2</v>
      </c>
      <c r="K1891" s="17" t="n">
        <v>975.98</v>
      </c>
      <c r="L1891" s="1" t="n">
        <v>5</v>
      </c>
      <c r="M1891" s="18" t="n">
        <f aca="false">IF(I1891&lt;=H1891,1,0)</f>
        <v>1</v>
      </c>
      <c r="N1891" s="1" t="n">
        <f aca="false">MAX(I1891-H1891,0)</f>
        <v>0</v>
      </c>
    </row>
    <row r="1892" customFormat="false" ht="15" hidden="false" customHeight="false" outlineLevel="0" collapsed="false">
      <c r="A1892" s="1" t="s">
        <v>1999</v>
      </c>
      <c r="B1892" s="1" t="s">
        <v>1608</v>
      </c>
      <c r="C1892" s="1" t="s">
        <v>95</v>
      </c>
      <c r="D1892" s="1" t="s">
        <v>88</v>
      </c>
      <c r="E1892" s="1" t="s">
        <v>101</v>
      </c>
      <c r="F1892" s="1" t="s">
        <v>90</v>
      </c>
      <c r="G1892" s="1" t="n">
        <v>3.9</v>
      </c>
      <c r="H1892" s="1" t="n">
        <v>3</v>
      </c>
      <c r="I1892" s="1" t="n">
        <v>3</v>
      </c>
      <c r="K1892" s="17" t="n">
        <v>417.42</v>
      </c>
      <c r="L1892" s="1" t="n">
        <v>4</v>
      </c>
      <c r="M1892" s="18" t="n">
        <f aca="false">IF(I1892&lt;=H1892,1,0)</f>
        <v>1</v>
      </c>
      <c r="N1892" s="1" t="n">
        <f aca="false">MAX(I1892-H1892,0)</f>
        <v>0</v>
      </c>
    </row>
    <row r="1893" customFormat="false" ht="15" hidden="false" customHeight="false" outlineLevel="0" collapsed="false">
      <c r="A1893" s="1" t="s">
        <v>2000</v>
      </c>
      <c r="B1893" s="1" t="s">
        <v>1608</v>
      </c>
      <c r="C1893" s="1" t="s">
        <v>105</v>
      </c>
      <c r="D1893" s="1" t="s">
        <v>96</v>
      </c>
      <c r="E1893" s="1" t="s">
        <v>97</v>
      </c>
      <c r="F1893" s="1" t="s">
        <v>90</v>
      </c>
      <c r="G1893" s="1" t="n">
        <v>11.5</v>
      </c>
      <c r="H1893" s="1" t="n">
        <v>5</v>
      </c>
      <c r="I1893" s="1" t="n">
        <v>5</v>
      </c>
      <c r="K1893" s="17" t="n">
        <v>302.98</v>
      </c>
      <c r="L1893" s="1" t="n">
        <v>4</v>
      </c>
      <c r="M1893" s="18" t="n">
        <f aca="false">IF(I1893&lt;=H1893,1,0)</f>
        <v>1</v>
      </c>
      <c r="N1893" s="1" t="n">
        <f aca="false">MAX(I1893-H1893,0)</f>
        <v>0</v>
      </c>
    </row>
    <row r="1894" customFormat="false" ht="15" hidden="false" customHeight="false" outlineLevel="0" collapsed="false">
      <c r="A1894" s="1" t="s">
        <v>2001</v>
      </c>
      <c r="B1894" s="1" t="s">
        <v>1608</v>
      </c>
      <c r="C1894" s="1" t="s">
        <v>92</v>
      </c>
      <c r="D1894" s="1" t="s">
        <v>88</v>
      </c>
      <c r="E1894" s="1" t="s">
        <v>89</v>
      </c>
      <c r="F1894" s="1" t="s">
        <v>90</v>
      </c>
      <c r="G1894" s="1" t="n">
        <v>12.7</v>
      </c>
      <c r="H1894" s="1" t="n">
        <v>3</v>
      </c>
      <c r="I1894" s="1" t="n">
        <v>3</v>
      </c>
      <c r="K1894" s="17" t="n">
        <v>851.57</v>
      </c>
      <c r="L1894" s="1" t="n">
        <v>5</v>
      </c>
      <c r="M1894" s="18" t="n">
        <f aca="false">IF(I1894&lt;=H1894,1,0)</f>
        <v>1</v>
      </c>
      <c r="N1894" s="1" t="n">
        <f aca="false">MAX(I1894-H1894,0)</f>
        <v>0</v>
      </c>
    </row>
    <row r="1895" customFormat="false" ht="15" hidden="false" customHeight="false" outlineLevel="0" collapsed="false">
      <c r="A1895" s="1" t="s">
        <v>2002</v>
      </c>
      <c r="B1895" s="1" t="s">
        <v>1608</v>
      </c>
      <c r="C1895" s="1" t="s">
        <v>95</v>
      </c>
      <c r="D1895" s="1" t="s">
        <v>88</v>
      </c>
      <c r="E1895" s="1" t="s">
        <v>89</v>
      </c>
      <c r="F1895" s="1" t="s">
        <v>90</v>
      </c>
      <c r="G1895" s="1" t="n">
        <v>9.2</v>
      </c>
      <c r="H1895" s="1" t="n">
        <v>3</v>
      </c>
      <c r="I1895" s="1" t="n">
        <v>3</v>
      </c>
      <c r="K1895" s="17" t="n">
        <v>328.71</v>
      </c>
      <c r="L1895" s="1" t="n">
        <v>4</v>
      </c>
      <c r="M1895" s="18" t="n">
        <f aca="false">IF(I1895&lt;=H1895,1,0)</f>
        <v>1</v>
      </c>
      <c r="N1895" s="1" t="n">
        <f aca="false">MAX(I1895-H1895,0)</f>
        <v>0</v>
      </c>
    </row>
    <row r="1896" customFormat="false" ht="15" hidden="false" customHeight="false" outlineLevel="0" collapsed="false">
      <c r="A1896" s="1" t="s">
        <v>2003</v>
      </c>
      <c r="B1896" s="1" t="s">
        <v>1608</v>
      </c>
      <c r="C1896" s="1" t="s">
        <v>92</v>
      </c>
      <c r="D1896" s="1" t="s">
        <v>93</v>
      </c>
      <c r="E1896" s="1" t="s">
        <v>97</v>
      </c>
      <c r="F1896" s="1" t="s">
        <v>90</v>
      </c>
      <c r="G1896" s="1" t="n">
        <v>5.3</v>
      </c>
      <c r="H1896" s="1" t="n">
        <v>2</v>
      </c>
      <c r="I1896" s="1" t="n">
        <v>2</v>
      </c>
      <c r="K1896" s="17" t="n">
        <v>353.1</v>
      </c>
      <c r="L1896" s="1" t="n">
        <v>4</v>
      </c>
      <c r="M1896" s="18" t="n">
        <f aca="false">IF(I1896&lt;=H1896,1,0)</f>
        <v>1</v>
      </c>
      <c r="N1896" s="1" t="n">
        <f aca="false">MAX(I1896-H1896,0)</f>
        <v>0</v>
      </c>
    </row>
    <row r="1897" customFormat="false" ht="15" hidden="false" customHeight="false" outlineLevel="0" collapsed="false">
      <c r="A1897" s="1" t="s">
        <v>2004</v>
      </c>
      <c r="B1897" s="1" t="s">
        <v>1608</v>
      </c>
      <c r="C1897" s="1" t="s">
        <v>92</v>
      </c>
      <c r="D1897" s="1" t="s">
        <v>88</v>
      </c>
      <c r="E1897" s="1" t="s">
        <v>97</v>
      </c>
      <c r="F1897" s="1" t="s">
        <v>90</v>
      </c>
      <c r="G1897" s="1" t="n">
        <v>5.7</v>
      </c>
      <c r="H1897" s="1" t="n">
        <v>3</v>
      </c>
      <c r="I1897" s="1" t="n">
        <v>3</v>
      </c>
      <c r="K1897" s="17" t="n">
        <v>477.78</v>
      </c>
      <c r="L1897" s="1" t="n">
        <v>4</v>
      </c>
      <c r="M1897" s="18" t="n">
        <f aca="false">IF(I1897&lt;=H1897,1,0)</f>
        <v>1</v>
      </c>
      <c r="N1897" s="1" t="n">
        <f aca="false">MAX(I1897-H1897,0)</f>
        <v>0</v>
      </c>
    </row>
    <row r="1898" customFormat="false" ht="15" hidden="false" customHeight="false" outlineLevel="0" collapsed="false">
      <c r="A1898" s="1" t="s">
        <v>2005</v>
      </c>
      <c r="B1898" s="1" t="s">
        <v>1608</v>
      </c>
      <c r="C1898" s="1" t="s">
        <v>92</v>
      </c>
      <c r="D1898" s="1" t="s">
        <v>96</v>
      </c>
      <c r="E1898" s="1" t="s">
        <v>89</v>
      </c>
      <c r="F1898" s="1" t="s">
        <v>90</v>
      </c>
      <c r="G1898" s="1" t="n">
        <v>11.4</v>
      </c>
      <c r="H1898" s="1" t="n">
        <v>5</v>
      </c>
      <c r="I1898" s="1" t="n">
        <v>7</v>
      </c>
      <c r="J1898" s="1" t="s">
        <v>208</v>
      </c>
      <c r="K1898" s="17" t="n">
        <v>238.79</v>
      </c>
      <c r="L1898" s="1" t="n">
        <v>4</v>
      </c>
      <c r="M1898" s="18" t="n">
        <f aca="false">IF(I1898&lt;=H1898,1,0)</f>
        <v>0</v>
      </c>
      <c r="N1898" s="1" t="n">
        <f aca="false">MAX(I1898-H1898,0)</f>
        <v>2</v>
      </c>
    </row>
    <row r="1899" customFormat="false" ht="15" hidden="false" customHeight="false" outlineLevel="0" collapsed="false">
      <c r="A1899" s="1" t="s">
        <v>2006</v>
      </c>
      <c r="B1899" s="1" t="s">
        <v>1608</v>
      </c>
      <c r="C1899" s="1" t="s">
        <v>92</v>
      </c>
      <c r="D1899" s="1" t="s">
        <v>88</v>
      </c>
      <c r="E1899" s="1" t="s">
        <v>103</v>
      </c>
      <c r="F1899" s="1" t="s">
        <v>90</v>
      </c>
      <c r="G1899" s="1" t="n">
        <v>3.1</v>
      </c>
      <c r="H1899" s="1" t="n">
        <v>3</v>
      </c>
      <c r="I1899" s="1" t="n">
        <v>3</v>
      </c>
      <c r="K1899" s="17" t="n">
        <v>919.95</v>
      </c>
      <c r="L1899" s="1" t="n">
        <v>4</v>
      </c>
      <c r="M1899" s="18" t="n">
        <f aca="false">IF(I1899&lt;=H1899,1,0)</f>
        <v>1</v>
      </c>
      <c r="N1899" s="1" t="n">
        <f aca="false">MAX(I1899-H1899,0)</f>
        <v>0</v>
      </c>
    </row>
    <row r="1900" customFormat="false" ht="15" hidden="false" customHeight="false" outlineLevel="0" collapsed="false">
      <c r="A1900" s="1" t="s">
        <v>2007</v>
      </c>
      <c r="B1900" s="1" t="s">
        <v>1608</v>
      </c>
      <c r="C1900" s="1" t="s">
        <v>92</v>
      </c>
      <c r="D1900" s="1" t="s">
        <v>88</v>
      </c>
      <c r="E1900" s="1" t="s">
        <v>97</v>
      </c>
      <c r="F1900" s="1" t="s">
        <v>90</v>
      </c>
      <c r="G1900" s="1" t="n">
        <v>5.9</v>
      </c>
      <c r="H1900" s="1" t="n">
        <v>3</v>
      </c>
      <c r="I1900" s="1" t="n">
        <v>3</v>
      </c>
      <c r="K1900" s="17" t="n">
        <v>850.51</v>
      </c>
      <c r="L1900" s="1" t="n">
        <v>5</v>
      </c>
      <c r="M1900" s="18" t="n">
        <f aca="false">IF(I1900&lt;=H1900,1,0)</f>
        <v>1</v>
      </c>
      <c r="N1900" s="1" t="n">
        <f aca="false">MAX(I1900-H1900,0)</f>
        <v>0</v>
      </c>
    </row>
    <row r="1901" customFormat="false" ht="15" hidden="false" customHeight="false" outlineLevel="0" collapsed="false">
      <c r="A1901" s="1" t="s">
        <v>2008</v>
      </c>
      <c r="B1901" s="1" t="s">
        <v>1608</v>
      </c>
      <c r="C1901" s="1" t="s">
        <v>92</v>
      </c>
      <c r="D1901" s="1" t="s">
        <v>88</v>
      </c>
      <c r="E1901" s="1" t="s">
        <v>89</v>
      </c>
      <c r="F1901" s="1" t="s">
        <v>90</v>
      </c>
      <c r="G1901" s="1" t="n">
        <v>14.3</v>
      </c>
      <c r="H1901" s="1" t="n">
        <v>3</v>
      </c>
      <c r="I1901" s="1" t="n">
        <v>3</v>
      </c>
      <c r="K1901" s="17" t="n">
        <v>370.33</v>
      </c>
      <c r="L1901" s="1" t="n">
        <v>4</v>
      </c>
      <c r="M1901" s="18" t="n">
        <f aca="false">IF(I1901&lt;=H1901,1,0)</f>
        <v>1</v>
      </c>
      <c r="N1901" s="1" t="n">
        <f aca="false">MAX(I1901-H1901,0)</f>
        <v>0</v>
      </c>
    </row>
    <row r="1902" customFormat="false" ht="15" hidden="false" customHeight="false" outlineLevel="0" collapsed="false">
      <c r="A1902" s="1" t="s">
        <v>2009</v>
      </c>
      <c r="B1902" s="1" t="s">
        <v>1608</v>
      </c>
      <c r="C1902" s="1" t="s">
        <v>92</v>
      </c>
      <c r="D1902" s="1" t="s">
        <v>88</v>
      </c>
      <c r="E1902" s="1" t="s">
        <v>97</v>
      </c>
      <c r="F1902" s="1" t="s">
        <v>90</v>
      </c>
      <c r="G1902" s="1" t="n">
        <v>6.3</v>
      </c>
      <c r="H1902" s="1" t="n">
        <v>3</v>
      </c>
      <c r="I1902" s="1" t="n">
        <v>3</v>
      </c>
      <c r="K1902" s="17" t="n">
        <v>388.3</v>
      </c>
      <c r="L1902" s="1" t="n">
        <v>5</v>
      </c>
      <c r="M1902" s="18" t="n">
        <f aca="false">IF(I1902&lt;=H1902,1,0)</f>
        <v>1</v>
      </c>
      <c r="N1902" s="1" t="n">
        <f aca="false">MAX(I1902-H1902,0)</f>
        <v>0</v>
      </c>
    </row>
    <row r="1903" customFormat="false" ht="15" hidden="false" customHeight="false" outlineLevel="0" collapsed="false">
      <c r="A1903" s="1" t="s">
        <v>2010</v>
      </c>
      <c r="B1903" s="1" t="s">
        <v>1608</v>
      </c>
      <c r="C1903" s="1" t="s">
        <v>105</v>
      </c>
      <c r="D1903" s="1" t="s">
        <v>96</v>
      </c>
      <c r="E1903" s="1" t="s">
        <v>89</v>
      </c>
      <c r="F1903" s="1" t="s">
        <v>90</v>
      </c>
      <c r="G1903" s="1" t="n">
        <v>7.5</v>
      </c>
      <c r="H1903" s="1" t="n">
        <v>5</v>
      </c>
      <c r="I1903" s="1" t="n">
        <v>5</v>
      </c>
      <c r="K1903" s="17" t="n">
        <v>372.5</v>
      </c>
      <c r="L1903" s="1" t="n">
        <v>5</v>
      </c>
      <c r="M1903" s="18" t="n">
        <f aca="false">IF(I1903&lt;=H1903,1,0)</f>
        <v>1</v>
      </c>
      <c r="N1903" s="1" t="n">
        <f aca="false">MAX(I1903-H1903,0)</f>
        <v>0</v>
      </c>
    </row>
    <row r="1904" customFormat="false" ht="15" hidden="false" customHeight="false" outlineLevel="0" collapsed="false">
      <c r="A1904" s="1" t="s">
        <v>2011</v>
      </c>
      <c r="B1904" s="1" t="s">
        <v>1608</v>
      </c>
      <c r="C1904" s="1" t="s">
        <v>95</v>
      </c>
      <c r="D1904" s="1" t="s">
        <v>88</v>
      </c>
      <c r="E1904" s="1" t="s">
        <v>89</v>
      </c>
      <c r="F1904" s="1" t="s">
        <v>90</v>
      </c>
      <c r="G1904" s="1" t="n">
        <v>15.8</v>
      </c>
      <c r="H1904" s="1" t="n">
        <v>3</v>
      </c>
      <c r="I1904" s="1" t="n">
        <v>6</v>
      </c>
      <c r="J1904" s="1" t="s">
        <v>459</v>
      </c>
      <c r="K1904" s="17" t="n">
        <v>494.16</v>
      </c>
      <c r="L1904" s="1" t="n">
        <v>3</v>
      </c>
      <c r="M1904" s="18" t="n">
        <f aca="false">IF(I1904&lt;=H1904,1,0)</f>
        <v>0</v>
      </c>
      <c r="N1904" s="1" t="n">
        <f aca="false">MAX(I1904-H1904,0)</f>
        <v>3</v>
      </c>
    </row>
    <row r="1905" customFormat="false" ht="15" hidden="false" customHeight="false" outlineLevel="0" collapsed="false">
      <c r="A1905" s="1" t="s">
        <v>2012</v>
      </c>
      <c r="B1905" s="1" t="s">
        <v>1608</v>
      </c>
      <c r="C1905" s="1" t="s">
        <v>95</v>
      </c>
      <c r="D1905" s="1" t="s">
        <v>88</v>
      </c>
      <c r="E1905" s="1" t="s">
        <v>89</v>
      </c>
      <c r="F1905" s="1" t="s">
        <v>90</v>
      </c>
      <c r="G1905" s="1" t="n">
        <v>12.4</v>
      </c>
      <c r="H1905" s="1" t="n">
        <v>3</v>
      </c>
      <c r="I1905" s="1" t="n">
        <v>3</v>
      </c>
      <c r="K1905" s="17" t="n">
        <v>689.57</v>
      </c>
      <c r="L1905" s="1" t="n">
        <v>4</v>
      </c>
      <c r="M1905" s="18" t="n">
        <f aca="false">IF(I1905&lt;=H1905,1,0)</f>
        <v>1</v>
      </c>
      <c r="N1905" s="1" t="n">
        <f aca="false">MAX(I1905-H1905,0)</f>
        <v>0</v>
      </c>
    </row>
    <row r="1906" customFormat="false" ht="15" hidden="false" customHeight="false" outlineLevel="0" collapsed="false">
      <c r="A1906" s="1" t="s">
        <v>2013</v>
      </c>
      <c r="B1906" s="1" t="s">
        <v>1608</v>
      </c>
      <c r="C1906" s="1" t="s">
        <v>92</v>
      </c>
      <c r="D1906" s="1" t="s">
        <v>110</v>
      </c>
      <c r="E1906" s="1" t="s">
        <v>89</v>
      </c>
      <c r="F1906" s="1" t="s">
        <v>116</v>
      </c>
      <c r="G1906" s="1" t="n">
        <v>0</v>
      </c>
      <c r="H1906" s="1" t="n">
        <v>1</v>
      </c>
      <c r="I1906" s="1" t="n">
        <v>4</v>
      </c>
      <c r="J1906" s="1" t="s">
        <v>361</v>
      </c>
      <c r="K1906" s="17" t="n">
        <v>786.26</v>
      </c>
      <c r="L1906" s="1" t="n">
        <v>4</v>
      </c>
      <c r="M1906" s="18" t="n">
        <f aca="false">IF(I1906&lt;=H1906,1,0)</f>
        <v>0</v>
      </c>
      <c r="N1906" s="1" t="n">
        <f aca="false">MAX(I1906-H1906,0)</f>
        <v>3</v>
      </c>
    </row>
    <row r="1907" customFormat="false" ht="15" hidden="false" customHeight="false" outlineLevel="0" collapsed="false">
      <c r="A1907" s="1" t="s">
        <v>2014</v>
      </c>
      <c r="B1907" s="1" t="s">
        <v>1608</v>
      </c>
      <c r="C1907" s="1" t="s">
        <v>92</v>
      </c>
      <c r="D1907" s="1" t="s">
        <v>96</v>
      </c>
      <c r="E1907" s="1" t="s">
        <v>97</v>
      </c>
      <c r="F1907" s="1" t="s">
        <v>90</v>
      </c>
      <c r="G1907" s="1" t="n">
        <v>4.5</v>
      </c>
      <c r="H1907" s="1" t="n">
        <v>5</v>
      </c>
      <c r="I1907" s="1" t="n">
        <v>5</v>
      </c>
      <c r="K1907" s="17" t="n">
        <v>236.45</v>
      </c>
      <c r="L1907" s="1" t="n">
        <v>5</v>
      </c>
      <c r="M1907" s="18" t="n">
        <f aca="false">IF(I1907&lt;=H1907,1,0)</f>
        <v>1</v>
      </c>
      <c r="N1907" s="1" t="n">
        <f aca="false">MAX(I1907-H1907,0)</f>
        <v>0</v>
      </c>
    </row>
    <row r="1908" customFormat="false" ht="15" hidden="false" customHeight="false" outlineLevel="0" collapsed="false">
      <c r="A1908" s="1" t="s">
        <v>2015</v>
      </c>
      <c r="B1908" s="1" t="s">
        <v>1608</v>
      </c>
      <c r="C1908" s="1" t="s">
        <v>92</v>
      </c>
      <c r="D1908" s="1" t="s">
        <v>88</v>
      </c>
      <c r="E1908" s="1" t="s">
        <v>89</v>
      </c>
      <c r="F1908" s="1" t="s">
        <v>90</v>
      </c>
      <c r="G1908" s="1" t="n">
        <v>8</v>
      </c>
      <c r="H1908" s="1" t="n">
        <v>3</v>
      </c>
      <c r="I1908" s="1" t="n">
        <v>3</v>
      </c>
      <c r="K1908" s="17" t="n">
        <v>205.3</v>
      </c>
      <c r="L1908" s="1" t="n">
        <v>5</v>
      </c>
      <c r="M1908" s="18" t="n">
        <f aca="false">IF(I1908&lt;=H1908,1,0)</f>
        <v>1</v>
      </c>
      <c r="N1908" s="1" t="n">
        <f aca="false">MAX(I1908-H1908,0)</f>
        <v>0</v>
      </c>
    </row>
    <row r="1909" customFormat="false" ht="15" hidden="false" customHeight="false" outlineLevel="0" collapsed="false">
      <c r="A1909" s="1" t="s">
        <v>2016</v>
      </c>
      <c r="B1909" s="1" t="s">
        <v>1608</v>
      </c>
      <c r="C1909" s="1" t="s">
        <v>105</v>
      </c>
      <c r="D1909" s="1" t="s">
        <v>96</v>
      </c>
      <c r="E1909" s="1" t="s">
        <v>89</v>
      </c>
      <c r="F1909" s="1" t="s">
        <v>90</v>
      </c>
      <c r="G1909" s="1" t="n">
        <v>12.8</v>
      </c>
      <c r="H1909" s="1" t="n">
        <v>5</v>
      </c>
      <c r="I1909" s="1" t="n">
        <v>5</v>
      </c>
      <c r="K1909" s="17" t="n">
        <v>421.53</v>
      </c>
      <c r="L1909" s="1" t="n">
        <v>4</v>
      </c>
      <c r="M1909" s="18" t="n">
        <f aca="false">IF(I1909&lt;=H1909,1,0)</f>
        <v>1</v>
      </c>
      <c r="N1909" s="1" t="n">
        <f aca="false">MAX(I1909-H1909,0)</f>
        <v>0</v>
      </c>
    </row>
    <row r="1910" customFormat="false" ht="15" hidden="false" customHeight="false" outlineLevel="0" collapsed="false">
      <c r="A1910" s="1" t="s">
        <v>2017</v>
      </c>
      <c r="B1910" s="1" t="s">
        <v>1608</v>
      </c>
      <c r="C1910" s="1" t="s">
        <v>105</v>
      </c>
      <c r="D1910" s="1" t="s">
        <v>93</v>
      </c>
      <c r="E1910" s="1" t="s">
        <v>89</v>
      </c>
      <c r="F1910" s="1" t="s">
        <v>90</v>
      </c>
      <c r="G1910" s="1" t="n">
        <v>26.5</v>
      </c>
      <c r="H1910" s="1" t="n">
        <v>2</v>
      </c>
      <c r="I1910" s="1" t="n">
        <v>2</v>
      </c>
      <c r="K1910" s="17" t="n">
        <v>375.26</v>
      </c>
      <c r="L1910" s="1" t="n">
        <v>4</v>
      </c>
      <c r="M1910" s="18" t="n">
        <f aca="false">IF(I1910&lt;=H1910,1,0)</f>
        <v>1</v>
      </c>
      <c r="N1910" s="1" t="n">
        <f aca="false">MAX(I1910-H1910,0)</f>
        <v>0</v>
      </c>
    </row>
    <row r="1911" customFormat="false" ht="15" hidden="false" customHeight="false" outlineLevel="0" collapsed="false">
      <c r="A1911" s="1" t="s">
        <v>2018</v>
      </c>
      <c r="B1911" s="1" t="s">
        <v>1608</v>
      </c>
      <c r="C1911" s="1" t="s">
        <v>145</v>
      </c>
      <c r="D1911" s="1" t="s">
        <v>88</v>
      </c>
      <c r="E1911" s="1" t="s">
        <v>97</v>
      </c>
      <c r="F1911" s="1" t="s">
        <v>90</v>
      </c>
      <c r="G1911" s="1" t="n">
        <v>6.7</v>
      </c>
      <c r="H1911" s="1" t="n">
        <v>3</v>
      </c>
      <c r="I1911" s="1" t="n">
        <v>3</v>
      </c>
      <c r="K1911" s="17" t="n">
        <v>474.22</v>
      </c>
      <c r="L1911" s="1" t="n">
        <v>5</v>
      </c>
      <c r="M1911" s="18" t="n">
        <f aca="false">IF(I1911&lt;=H1911,1,0)</f>
        <v>1</v>
      </c>
      <c r="N1911" s="1" t="n">
        <f aca="false">MAX(I1911-H1911,0)</f>
        <v>0</v>
      </c>
    </row>
    <row r="1912" customFormat="false" ht="15" hidden="false" customHeight="false" outlineLevel="0" collapsed="false">
      <c r="A1912" s="1" t="s">
        <v>2019</v>
      </c>
      <c r="B1912" s="1" t="s">
        <v>1608</v>
      </c>
      <c r="C1912" s="1" t="s">
        <v>105</v>
      </c>
      <c r="D1912" s="1" t="s">
        <v>88</v>
      </c>
      <c r="E1912" s="1" t="s">
        <v>89</v>
      </c>
      <c r="F1912" s="1" t="s">
        <v>90</v>
      </c>
      <c r="G1912" s="1" t="n">
        <v>8.4</v>
      </c>
      <c r="H1912" s="1" t="n">
        <v>3</v>
      </c>
      <c r="I1912" s="1" t="n">
        <v>4</v>
      </c>
      <c r="J1912" s="1" t="s">
        <v>125</v>
      </c>
      <c r="K1912" s="17" t="n">
        <v>484.74</v>
      </c>
      <c r="L1912" s="1" t="n">
        <v>3</v>
      </c>
      <c r="M1912" s="18" t="n">
        <f aca="false">IF(I1912&lt;=H1912,1,0)</f>
        <v>0</v>
      </c>
      <c r="N1912" s="1" t="n">
        <f aca="false">MAX(I1912-H1912,0)</f>
        <v>1</v>
      </c>
    </row>
    <row r="1913" customFormat="false" ht="15" hidden="false" customHeight="false" outlineLevel="0" collapsed="false">
      <c r="A1913" s="1" t="s">
        <v>2020</v>
      </c>
      <c r="B1913" s="1" t="s">
        <v>1608</v>
      </c>
      <c r="C1913" s="1" t="s">
        <v>95</v>
      </c>
      <c r="D1913" s="1" t="s">
        <v>110</v>
      </c>
      <c r="E1913" s="1" t="s">
        <v>89</v>
      </c>
      <c r="F1913" s="1" t="s">
        <v>116</v>
      </c>
      <c r="G1913" s="1" t="n">
        <v>0</v>
      </c>
      <c r="H1913" s="1" t="n">
        <v>1</v>
      </c>
      <c r="I1913" s="1" t="n">
        <v>1</v>
      </c>
      <c r="K1913" s="17" t="n">
        <v>514.52</v>
      </c>
      <c r="L1913" s="1" t="n">
        <v>4</v>
      </c>
      <c r="M1913" s="18" t="n">
        <f aca="false">IF(I1913&lt;=H1913,1,0)</f>
        <v>1</v>
      </c>
      <c r="N1913" s="1" t="n">
        <f aca="false">MAX(I1913-H1913,0)</f>
        <v>0</v>
      </c>
    </row>
    <row r="1914" customFormat="false" ht="15" hidden="false" customHeight="false" outlineLevel="0" collapsed="false">
      <c r="A1914" s="1" t="s">
        <v>2021</v>
      </c>
      <c r="B1914" s="1" t="s">
        <v>1608</v>
      </c>
      <c r="C1914" s="1" t="s">
        <v>92</v>
      </c>
      <c r="D1914" s="1" t="s">
        <v>96</v>
      </c>
      <c r="E1914" s="1" t="s">
        <v>97</v>
      </c>
      <c r="F1914" s="1" t="s">
        <v>90</v>
      </c>
      <c r="G1914" s="1" t="n">
        <v>8.7</v>
      </c>
      <c r="H1914" s="1" t="n">
        <v>5</v>
      </c>
      <c r="I1914" s="1" t="n">
        <v>5</v>
      </c>
      <c r="K1914" s="17" t="n">
        <v>356.85</v>
      </c>
      <c r="L1914" s="1" t="n">
        <v>4</v>
      </c>
      <c r="M1914" s="18" t="n">
        <f aca="false">IF(I1914&lt;=H1914,1,0)</f>
        <v>1</v>
      </c>
      <c r="N1914" s="1" t="n">
        <f aca="false">MAX(I1914-H1914,0)</f>
        <v>0</v>
      </c>
    </row>
    <row r="1915" customFormat="false" ht="15" hidden="false" customHeight="false" outlineLevel="0" collapsed="false">
      <c r="A1915" s="1" t="s">
        <v>2022</v>
      </c>
      <c r="B1915" s="1" t="s">
        <v>1608</v>
      </c>
      <c r="C1915" s="1" t="s">
        <v>95</v>
      </c>
      <c r="D1915" s="1" t="s">
        <v>88</v>
      </c>
      <c r="E1915" s="1" t="s">
        <v>89</v>
      </c>
      <c r="F1915" s="1" t="s">
        <v>90</v>
      </c>
      <c r="G1915" s="1" t="n">
        <v>11.4</v>
      </c>
      <c r="H1915" s="1" t="n">
        <v>3</v>
      </c>
      <c r="I1915" s="1" t="n">
        <v>3</v>
      </c>
      <c r="K1915" s="17" t="n">
        <v>460.02</v>
      </c>
      <c r="L1915" s="1" t="n">
        <v>4</v>
      </c>
      <c r="M1915" s="18" t="n">
        <f aca="false">IF(I1915&lt;=H1915,1,0)</f>
        <v>1</v>
      </c>
      <c r="N1915" s="1" t="n">
        <f aca="false">MAX(I1915-H1915,0)</f>
        <v>0</v>
      </c>
    </row>
    <row r="1916" customFormat="false" ht="15" hidden="false" customHeight="false" outlineLevel="0" collapsed="false">
      <c r="A1916" s="1" t="s">
        <v>2023</v>
      </c>
      <c r="B1916" s="1" t="s">
        <v>1608</v>
      </c>
      <c r="C1916" s="1" t="s">
        <v>95</v>
      </c>
      <c r="D1916" s="1" t="s">
        <v>88</v>
      </c>
      <c r="E1916" s="1" t="s">
        <v>103</v>
      </c>
      <c r="F1916" s="1" t="s">
        <v>90</v>
      </c>
      <c r="G1916" s="1" t="n">
        <v>4.6</v>
      </c>
      <c r="H1916" s="1" t="n">
        <v>3</v>
      </c>
      <c r="I1916" s="1" t="n">
        <v>3</v>
      </c>
      <c r="K1916" s="17" t="n">
        <v>211.38</v>
      </c>
      <c r="L1916" s="1" t="n">
        <v>4</v>
      </c>
      <c r="M1916" s="18" t="n">
        <f aca="false">IF(I1916&lt;=H1916,1,0)</f>
        <v>1</v>
      </c>
      <c r="N1916" s="1" t="n">
        <f aca="false">MAX(I1916-H1916,0)</f>
        <v>0</v>
      </c>
    </row>
    <row r="1917" customFormat="false" ht="15" hidden="false" customHeight="false" outlineLevel="0" collapsed="false">
      <c r="A1917" s="1" t="s">
        <v>2024</v>
      </c>
      <c r="B1917" s="1" t="s">
        <v>1608</v>
      </c>
      <c r="C1917" s="1" t="s">
        <v>92</v>
      </c>
      <c r="D1917" s="1" t="s">
        <v>88</v>
      </c>
      <c r="E1917" s="1" t="s">
        <v>89</v>
      </c>
      <c r="F1917" s="1" t="s">
        <v>116</v>
      </c>
      <c r="G1917" s="1" t="n">
        <v>0</v>
      </c>
      <c r="H1917" s="1" t="n">
        <v>2</v>
      </c>
      <c r="I1917" s="1" t="n">
        <v>2</v>
      </c>
      <c r="K1917" s="17" t="n">
        <v>78.03</v>
      </c>
      <c r="L1917" s="1" t="n">
        <v>4</v>
      </c>
      <c r="M1917" s="18" t="n">
        <f aca="false">IF(I1917&lt;=H1917,1,0)</f>
        <v>1</v>
      </c>
      <c r="N1917" s="1" t="n">
        <f aca="false">MAX(I1917-H1917,0)</f>
        <v>0</v>
      </c>
    </row>
    <row r="1918" customFormat="false" ht="15" hidden="false" customHeight="false" outlineLevel="0" collapsed="false">
      <c r="A1918" s="1" t="s">
        <v>2025</v>
      </c>
      <c r="B1918" s="1" t="s">
        <v>1608</v>
      </c>
      <c r="C1918" s="1" t="s">
        <v>105</v>
      </c>
      <c r="D1918" s="1" t="s">
        <v>88</v>
      </c>
      <c r="E1918" s="1" t="s">
        <v>97</v>
      </c>
      <c r="F1918" s="1" t="s">
        <v>90</v>
      </c>
      <c r="G1918" s="1" t="n">
        <v>2.5</v>
      </c>
      <c r="H1918" s="1" t="n">
        <v>3</v>
      </c>
      <c r="I1918" s="1" t="n">
        <v>3</v>
      </c>
      <c r="K1918" s="17" t="n">
        <v>387.58</v>
      </c>
      <c r="L1918" s="1" t="n">
        <v>4</v>
      </c>
      <c r="M1918" s="18" t="n">
        <f aca="false">IF(I1918&lt;=H1918,1,0)</f>
        <v>1</v>
      </c>
      <c r="N1918" s="1" t="n">
        <f aca="false">MAX(I1918-H1918,0)</f>
        <v>0</v>
      </c>
    </row>
    <row r="1919" customFormat="false" ht="15" hidden="false" customHeight="false" outlineLevel="0" collapsed="false">
      <c r="A1919" s="1" t="s">
        <v>2026</v>
      </c>
      <c r="B1919" s="1" t="s">
        <v>1608</v>
      </c>
      <c r="C1919" s="1" t="s">
        <v>92</v>
      </c>
      <c r="D1919" s="1" t="s">
        <v>88</v>
      </c>
      <c r="E1919" s="1" t="s">
        <v>89</v>
      </c>
      <c r="F1919" s="1" t="s">
        <v>90</v>
      </c>
      <c r="G1919" s="1" t="n">
        <v>9.5</v>
      </c>
      <c r="H1919" s="1" t="n">
        <v>3</v>
      </c>
      <c r="I1919" s="1" t="n">
        <v>3</v>
      </c>
      <c r="K1919" s="17" t="n">
        <v>1221.52</v>
      </c>
      <c r="L1919" s="1" t="n">
        <v>4</v>
      </c>
      <c r="M1919" s="18" t="n">
        <f aca="false">IF(I1919&lt;=H1919,1,0)</f>
        <v>1</v>
      </c>
      <c r="N1919" s="1" t="n">
        <f aca="false">MAX(I1919-H1919,0)</f>
        <v>0</v>
      </c>
    </row>
    <row r="1920" customFormat="false" ht="15" hidden="false" customHeight="false" outlineLevel="0" collapsed="false">
      <c r="A1920" s="1" t="s">
        <v>2027</v>
      </c>
      <c r="B1920" s="1" t="s">
        <v>1608</v>
      </c>
      <c r="C1920" s="1" t="s">
        <v>92</v>
      </c>
      <c r="D1920" s="1" t="s">
        <v>88</v>
      </c>
      <c r="E1920" s="1" t="s">
        <v>89</v>
      </c>
      <c r="F1920" s="1" t="s">
        <v>116</v>
      </c>
      <c r="G1920" s="1" t="n">
        <v>0</v>
      </c>
      <c r="H1920" s="1" t="n">
        <v>2</v>
      </c>
      <c r="I1920" s="1" t="n">
        <v>2</v>
      </c>
      <c r="K1920" s="17" t="n">
        <v>339.04</v>
      </c>
      <c r="L1920" s="1" t="n">
        <v>4</v>
      </c>
      <c r="M1920" s="18" t="n">
        <f aca="false">IF(I1920&lt;=H1920,1,0)</f>
        <v>1</v>
      </c>
      <c r="N1920" s="1" t="n">
        <f aca="false">MAX(I1920-H1920,0)</f>
        <v>0</v>
      </c>
    </row>
    <row r="1921" customFormat="false" ht="15" hidden="false" customHeight="false" outlineLevel="0" collapsed="false">
      <c r="A1921" s="1" t="s">
        <v>2028</v>
      </c>
      <c r="B1921" s="1" t="s">
        <v>1608</v>
      </c>
      <c r="C1921" s="1" t="s">
        <v>100</v>
      </c>
      <c r="D1921" s="1" t="s">
        <v>96</v>
      </c>
      <c r="E1921" s="1" t="s">
        <v>89</v>
      </c>
      <c r="F1921" s="1" t="s">
        <v>90</v>
      </c>
      <c r="G1921" s="1" t="n">
        <v>7.2</v>
      </c>
      <c r="H1921" s="1" t="n">
        <v>5</v>
      </c>
      <c r="I1921" s="1" t="n">
        <v>5</v>
      </c>
      <c r="K1921" s="17" t="n">
        <v>725.99</v>
      </c>
      <c r="L1921" s="1" t="n">
        <v>5</v>
      </c>
      <c r="M1921" s="18" t="n">
        <f aca="false">IF(I1921&lt;=H1921,1,0)</f>
        <v>1</v>
      </c>
      <c r="N1921" s="1" t="n">
        <f aca="false">MAX(I1921-H1921,0)</f>
        <v>0</v>
      </c>
    </row>
    <row r="1922" customFormat="false" ht="15" hidden="false" customHeight="false" outlineLevel="0" collapsed="false">
      <c r="A1922" s="1" t="s">
        <v>2029</v>
      </c>
      <c r="B1922" s="1" t="s">
        <v>1608</v>
      </c>
      <c r="C1922" s="1" t="s">
        <v>95</v>
      </c>
      <c r="D1922" s="1" t="s">
        <v>96</v>
      </c>
      <c r="E1922" s="1" t="s">
        <v>103</v>
      </c>
      <c r="F1922" s="1" t="s">
        <v>90</v>
      </c>
      <c r="G1922" s="1" t="n">
        <v>5</v>
      </c>
      <c r="H1922" s="1" t="n">
        <v>5</v>
      </c>
      <c r="I1922" s="1" t="n">
        <v>5</v>
      </c>
      <c r="K1922" s="17" t="n">
        <v>1012.84</v>
      </c>
      <c r="L1922" s="1" t="n">
        <v>5</v>
      </c>
      <c r="M1922" s="18" t="n">
        <f aca="false">IF(I1922&lt;=H1922,1,0)</f>
        <v>1</v>
      </c>
      <c r="N1922" s="1" t="n">
        <f aca="false">MAX(I1922-H1922,0)</f>
        <v>0</v>
      </c>
    </row>
    <row r="1923" customFormat="false" ht="15" hidden="false" customHeight="false" outlineLevel="0" collapsed="false">
      <c r="A1923" s="1" t="s">
        <v>2030</v>
      </c>
      <c r="B1923" s="1" t="s">
        <v>1608</v>
      </c>
      <c r="C1923" s="1" t="s">
        <v>87</v>
      </c>
      <c r="D1923" s="1" t="s">
        <v>93</v>
      </c>
      <c r="E1923" s="1" t="s">
        <v>89</v>
      </c>
      <c r="F1923" s="1" t="s">
        <v>116</v>
      </c>
      <c r="G1923" s="1" t="n">
        <v>0</v>
      </c>
      <c r="H1923" s="1" t="n">
        <v>2</v>
      </c>
      <c r="I1923" s="1" t="n">
        <v>1</v>
      </c>
      <c r="K1923" s="17" t="n">
        <v>666.75</v>
      </c>
      <c r="L1923" s="1" t="n">
        <v>5</v>
      </c>
      <c r="M1923" s="18" t="n">
        <f aca="false">IF(I1923&lt;=H1923,1,0)</f>
        <v>1</v>
      </c>
      <c r="N1923" s="1" t="n">
        <f aca="false">MAX(I1923-H1923,0)</f>
        <v>0</v>
      </c>
    </row>
    <row r="1924" customFormat="false" ht="15" hidden="false" customHeight="false" outlineLevel="0" collapsed="false">
      <c r="A1924" s="1" t="s">
        <v>2031</v>
      </c>
      <c r="B1924" s="1" t="s">
        <v>1608</v>
      </c>
      <c r="C1924" s="1" t="s">
        <v>105</v>
      </c>
      <c r="D1924" s="1" t="s">
        <v>88</v>
      </c>
      <c r="E1924" s="1" t="s">
        <v>103</v>
      </c>
      <c r="F1924" s="1" t="s">
        <v>90</v>
      </c>
      <c r="G1924" s="1" t="n">
        <v>2.9</v>
      </c>
      <c r="H1924" s="1" t="n">
        <v>3</v>
      </c>
      <c r="I1924" s="1" t="n">
        <v>3</v>
      </c>
      <c r="K1924" s="17" t="n">
        <v>509.51</v>
      </c>
      <c r="L1924" s="1" t="n">
        <v>4</v>
      </c>
      <c r="M1924" s="18" t="n">
        <f aca="false">IF(I1924&lt;=H1924,1,0)</f>
        <v>1</v>
      </c>
      <c r="N1924" s="1" t="n">
        <f aca="false">MAX(I1924-H1924,0)</f>
        <v>0</v>
      </c>
    </row>
    <row r="1925" customFormat="false" ht="15" hidden="false" customHeight="false" outlineLevel="0" collapsed="false">
      <c r="A1925" s="1" t="s">
        <v>2032</v>
      </c>
      <c r="B1925" s="1" t="s">
        <v>1608</v>
      </c>
      <c r="C1925" s="1" t="s">
        <v>105</v>
      </c>
      <c r="D1925" s="1" t="s">
        <v>88</v>
      </c>
      <c r="E1925" s="1" t="s">
        <v>103</v>
      </c>
      <c r="F1925" s="1" t="s">
        <v>116</v>
      </c>
      <c r="G1925" s="1" t="n">
        <v>0</v>
      </c>
      <c r="H1925" s="1" t="n">
        <v>2</v>
      </c>
      <c r="I1925" s="1" t="n">
        <v>2</v>
      </c>
      <c r="K1925" s="17" t="n">
        <v>118.19</v>
      </c>
      <c r="L1925" s="1" t="n">
        <v>4</v>
      </c>
      <c r="M1925" s="18" t="n">
        <f aca="false">IF(I1925&lt;=H1925,1,0)</f>
        <v>1</v>
      </c>
      <c r="N1925" s="1" t="n">
        <f aca="false">MAX(I1925-H1925,0)</f>
        <v>0</v>
      </c>
    </row>
    <row r="1926" customFormat="false" ht="15" hidden="false" customHeight="false" outlineLevel="0" collapsed="false">
      <c r="A1926" s="1" t="s">
        <v>2033</v>
      </c>
      <c r="B1926" s="1" t="s">
        <v>1608</v>
      </c>
      <c r="C1926" s="1" t="s">
        <v>92</v>
      </c>
      <c r="D1926" s="1" t="s">
        <v>96</v>
      </c>
      <c r="E1926" s="1" t="s">
        <v>103</v>
      </c>
      <c r="F1926" s="1" t="s">
        <v>90</v>
      </c>
      <c r="G1926" s="1" t="n">
        <v>7.8</v>
      </c>
      <c r="H1926" s="1" t="n">
        <v>5</v>
      </c>
      <c r="I1926" s="1" t="n">
        <v>5</v>
      </c>
      <c r="K1926" s="17" t="n">
        <v>413.06</v>
      </c>
      <c r="L1926" s="1" t="n">
        <v>5</v>
      </c>
      <c r="M1926" s="18" t="n">
        <f aca="false">IF(I1926&lt;=H1926,1,0)</f>
        <v>1</v>
      </c>
      <c r="N1926" s="1" t="n">
        <f aca="false">MAX(I1926-H1926,0)</f>
        <v>0</v>
      </c>
    </row>
    <row r="1927" customFormat="false" ht="15" hidden="false" customHeight="false" outlineLevel="0" collapsed="false">
      <c r="A1927" s="1" t="s">
        <v>2034</v>
      </c>
      <c r="B1927" s="1" t="s">
        <v>1608</v>
      </c>
      <c r="C1927" s="1" t="s">
        <v>105</v>
      </c>
      <c r="D1927" s="1" t="s">
        <v>93</v>
      </c>
      <c r="E1927" s="1" t="s">
        <v>89</v>
      </c>
      <c r="F1927" s="1" t="s">
        <v>90</v>
      </c>
      <c r="G1927" s="1" t="n">
        <v>10.3</v>
      </c>
      <c r="H1927" s="1" t="n">
        <v>2</v>
      </c>
      <c r="I1927" s="1" t="n">
        <v>2</v>
      </c>
      <c r="K1927" s="17" t="n">
        <v>428.44</v>
      </c>
      <c r="L1927" s="1" t="n">
        <v>4</v>
      </c>
      <c r="M1927" s="18" t="n">
        <f aca="false">IF(I1927&lt;=H1927,1,0)</f>
        <v>1</v>
      </c>
      <c r="N1927" s="1" t="n">
        <f aca="false">MAX(I1927-H1927,0)</f>
        <v>0</v>
      </c>
    </row>
    <row r="1928" customFormat="false" ht="15" hidden="false" customHeight="false" outlineLevel="0" collapsed="false">
      <c r="A1928" s="1" t="s">
        <v>2035</v>
      </c>
      <c r="B1928" s="1" t="s">
        <v>1608</v>
      </c>
      <c r="C1928" s="1" t="s">
        <v>95</v>
      </c>
      <c r="D1928" s="1" t="s">
        <v>93</v>
      </c>
      <c r="E1928" s="1" t="s">
        <v>89</v>
      </c>
      <c r="F1928" s="1" t="s">
        <v>90</v>
      </c>
      <c r="G1928" s="1" t="n">
        <v>13.2</v>
      </c>
      <c r="H1928" s="1" t="n">
        <v>2</v>
      </c>
      <c r="I1928" s="1" t="n">
        <v>2</v>
      </c>
      <c r="K1928" s="17" t="n">
        <v>431.86</v>
      </c>
      <c r="L1928" s="1" t="n">
        <v>5</v>
      </c>
      <c r="M1928" s="18" t="n">
        <f aca="false">IF(I1928&lt;=H1928,1,0)</f>
        <v>1</v>
      </c>
      <c r="N1928" s="1" t="n">
        <f aca="false">MAX(I1928-H1928,0)</f>
        <v>0</v>
      </c>
    </row>
    <row r="1929" customFormat="false" ht="15" hidden="false" customHeight="false" outlineLevel="0" collapsed="false">
      <c r="A1929" s="1" t="s">
        <v>2036</v>
      </c>
      <c r="B1929" s="1" t="s">
        <v>1608</v>
      </c>
      <c r="C1929" s="1" t="s">
        <v>92</v>
      </c>
      <c r="D1929" s="1" t="s">
        <v>93</v>
      </c>
      <c r="E1929" s="1" t="s">
        <v>89</v>
      </c>
      <c r="F1929" s="1" t="s">
        <v>116</v>
      </c>
      <c r="G1929" s="1" t="n">
        <v>0</v>
      </c>
      <c r="H1929" s="1" t="n">
        <v>1</v>
      </c>
      <c r="I1929" s="1" t="n">
        <v>1</v>
      </c>
      <c r="K1929" s="17" t="n">
        <v>104.21</v>
      </c>
      <c r="L1929" s="1" t="n">
        <v>4</v>
      </c>
      <c r="M1929" s="18" t="n">
        <f aca="false">IF(I1929&lt;=H1929,1,0)</f>
        <v>1</v>
      </c>
      <c r="N1929" s="1" t="n">
        <f aca="false">MAX(I1929-H1929,0)</f>
        <v>0</v>
      </c>
    </row>
    <row r="1930" customFormat="false" ht="15" hidden="false" customHeight="false" outlineLevel="0" collapsed="false">
      <c r="A1930" s="1" t="s">
        <v>2037</v>
      </c>
      <c r="B1930" s="1" t="s">
        <v>1608</v>
      </c>
      <c r="C1930" s="1" t="s">
        <v>95</v>
      </c>
      <c r="D1930" s="1" t="s">
        <v>88</v>
      </c>
      <c r="E1930" s="1" t="s">
        <v>103</v>
      </c>
      <c r="F1930" s="1" t="s">
        <v>90</v>
      </c>
      <c r="G1930" s="1" t="n">
        <v>2.8</v>
      </c>
      <c r="H1930" s="1" t="n">
        <v>3</v>
      </c>
      <c r="I1930" s="1" t="n">
        <v>3</v>
      </c>
      <c r="K1930" s="17" t="n">
        <v>677.59</v>
      </c>
      <c r="L1930" s="1" t="n">
        <v>5</v>
      </c>
      <c r="M1930" s="18" t="n">
        <f aca="false">IF(I1930&lt;=H1930,1,0)</f>
        <v>1</v>
      </c>
      <c r="N1930" s="1" t="n">
        <f aca="false">MAX(I1930-H1930,0)</f>
        <v>0</v>
      </c>
    </row>
    <row r="1931" customFormat="false" ht="15" hidden="false" customHeight="false" outlineLevel="0" collapsed="false">
      <c r="A1931" s="1" t="s">
        <v>2038</v>
      </c>
      <c r="B1931" s="1" t="s">
        <v>1608</v>
      </c>
      <c r="C1931" s="1" t="s">
        <v>100</v>
      </c>
      <c r="D1931" s="1" t="s">
        <v>88</v>
      </c>
      <c r="E1931" s="1" t="s">
        <v>89</v>
      </c>
      <c r="F1931" s="1" t="s">
        <v>90</v>
      </c>
      <c r="G1931" s="1" t="n">
        <v>11</v>
      </c>
      <c r="H1931" s="1" t="n">
        <v>3</v>
      </c>
      <c r="I1931" s="1" t="n">
        <v>3</v>
      </c>
      <c r="K1931" s="17" t="n">
        <v>308.31</v>
      </c>
      <c r="L1931" s="1" t="n">
        <v>4</v>
      </c>
      <c r="M1931" s="18" t="n">
        <f aca="false">IF(I1931&lt;=H1931,1,0)</f>
        <v>1</v>
      </c>
      <c r="N1931" s="1" t="n">
        <f aca="false">MAX(I1931-H1931,0)</f>
        <v>0</v>
      </c>
    </row>
    <row r="1932" customFormat="false" ht="15" hidden="false" customHeight="false" outlineLevel="0" collapsed="false">
      <c r="A1932" s="1" t="s">
        <v>2039</v>
      </c>
      <c r="B1932" s="1" t="s">
        <v>1608</v>
      </c>
      <c r="C1932" s="1" t="s">
        <v>105</v>
      </c>
      <c r="D1932" s="1" t="s">
        <v>88</v>
      </c>
      <c r="E1932" s="1" t="s">
        <v>97</v>
      </c>
      <c r="F1932" s="1" t="s">
        <v>116</v>
      </c>
      <c r="G1932" s="1" t="n">
        <v>0</v>
      </c>
      <c r="H1932" s="1" t="n">
        <v>3</v>
      </c>
      <c r="I1932" s="1" t="n">
        <v>3</v>
      </c>
      <c r="K1932" s="17" t="n">
        <v>646.52</v>
      </c>
      <c r="L1932" s="1" t="n">
        <v>5</v>
      </c>
      <c r="M1932" s="18" t="n">
        <f aca="false">IF(I1932&lt;=H1932,1,0)</f>
        <v>1</v>
      </c>
      <c r="N1932" s="1" t="n">
        <f aca="false">MAX(I1932-H1932,0)</f>
        <v>0</v>
      </c>
    </row>
    <row r="1933" customFormat="false" ht="15" hidden="false" customHeight="false" outlineLevel="0" collapsed="false">
      <c r="A1933" s="1" t="s">
        <v>2040</v>
      </c>
      <c r="B1933" s="1" t="s">
        <v>1608</v>
      </c>
      <c r="C1933" s="1" t="s">
        <v>105</v>
      </c>
      <c r="D1933" s="1" t="s">
        <v>88</v>
      </c>
      <c r="E1933" s="1" t="s">
        <v>101</v>
      </c>
      <c r="F1933" s="1" t="s">
        <v>116</v>
      </c>
      <c r="G1933" s="1" t="n">
        <v>0</v>
      </c>
      <c r="H1933" s="1" t="n">
        <v>3</v>
      </c>
      <c r="I1933" s="1" t="n">
        <v>3</v>
      </c>
      <c r="K1933" s="17" t="n">
        <v>405.67</v>
      </c>
      <c r="L1933" s="1" t="n">
        <v>5</v>
      </c>
      <c r="M1933" s="18" t="n">
        <f aca="false">IF(I1933&lt;=H1933,1,0)</f>
        <v>1</v>
      </c>
      <c r="N1933" s="1" t="n">
        <f aca="false">MAX(I1933-H1933,0)</f>
        <v>0</v>
      </c>
    </row>
    <row r="1934" customFormat="false" ht="15" hidden="false" customHeight="false" outlineLevel="0" collapsed="false">
      <c r="A1934" s="1" t="s">
        <v>2041</v>
      </c>
      <c r="B1934" s="1" t="s">
        <v>1608</v>
      </c>
      <c r="C1934" s="1" t="s">
        <v>92</v>
      </c>
      <c r="D1934" s="1" t="s">
        <v>88</v>
      </c>
      <c r="E1934" s="1" t="s">
        <v>89</v>
      </c>
      <c r="F1934" s="1" t="s">
        <v>116</v>
      </c>
      <c r="G1934" s="1" t="n">
        <v>0</v>
      </c>
      <c r="H1934" s="1" t="n">
        <v>2</v>
      </c>
      <c r="I1934" s="1" t="n">
        <v>1</v>
      </c>
      <c r="K1934" s="17" t="n">
        <v>182.8</v>
      </c>
      <c r="L1934" s="1" t="n">
        <v>4</v>
      </c>
      <c r="M1934" s="18" t="n">
        <f aca="false">IF(I1934&lt;=H1934,1,0)</f>
        <v>1</v>
      </c>
      <c r="N1934" s="1" t="n">
        <f aca="false">MAX(I1934-H1934,0)</f>
        <v>0</v>
      </c>
    </row>
    <row r="1935" customFormat="false" ht="15" hidden="false" customHeight="false" outlineLevel="0" collapsed="false">
      <c r="A1935" s="1" t="s">
        <v>2042</v>
      </c>
      <c r="B1935" s="1" t="s">
        <v>1608</v>
      </c>
      <c r="C1935" s="1" t="s">
        <v>105</v>
      </c>
      <c r="D1935" s="1" t="s">
        <v>88</v>
      </c>
      <c r="E1935" s="1" t="s">
        <v>97</v>
      </c>
      <c r="F1935" s="1" t="s">
        <v>90</v>
      </c>
      <c r="G1935" s="1" t="n">
        <v>6</v>
      </c>
      <c r="H1935" s="1" t="n">
        <v>3</v>
      </c>
      <c r="I1935" s="1" t="n">
        <v>3</v>
      </c>
      <c r="K1935" s="17" t="n">
        <v>391.51</v>
      </c>
      <c r="L1935" s="1" t="n">
        <v>4</v>
      </c>
      <c r="M1935" s="18" t="n">
        <f aca="false">IF(I1935&lt;=H1935,1,0)</f>
        <v>1</v>
      </c>
      <c r="N1935" s="1" t="n">
        <f aca="false">MAX(I1935-H1935,0)</f>
        <v>0</v>
      </c>
    </row>
    <row r="1936" customFormat="false" ht="15" hidden="false" customHeight="false" outlineLevel="0" collapsed="false">
      <c r="A1936" s="1" t="s">
        <v>2043</v>
      </c>
      <c r="B1936" s="1" t="s">
        <v>1608</v>
      </c>
      <c r="C1936" s="1" t="s">
        <v>92</v>
      </c>
      <c r="D1936" s="1" t="s">
        <v>96</v>
      </c>
      <c r="E1936" s="1" t="s">
        <v>89</v>
      </c>
      <c r="F1936" s="1" t="s">
        <v>90</v>
      </c>
      <c r="G1936" s="1" t="n">
        <v>6.6</v>
      </c>
      <c r="H1936" s="1" t="n">
        <v>5</v>
      </c>
      <c r="I1936" s="1" t="n">
        <v>4</v>
      </c>
      <c r="K1936" s="17" t="n">
        <v>294.05</v>
      </c>
      <c r="L1936" s="1" t="n">
        <v>5</v>
      </c>
      <c r="M1936" s="18" t="n">
        <f aca="false">IF(I1936&lt;=H1936,1,0)</f>
        <v>1</v>
      </c>
      <c r="N1936" s="1" t="n">
        <f aca="false">MAX(I1936-H1936,0)</f>
        <v>0</v>
      </c>
    </row>
    <row r="1937" customFormat="false" ht="15" hidden="false" customHeight="false" outlineLevel="0" collapsed="false">
      <c r="A1937" s="1" t="s">
        <v>2044</v>
      </c>
      <c r="B1937" s="1" t="s">
        <v>1608</v>
      </c>
      <c r="C1937" s="1" t="s">
        <v>92</v>
      </c>
      <c r="D1937" s="1" t="s">
        <v>88</v>
      </c>
      <c r="E1937" s="1" t="s">
        <v>97</v>
      </c>
      <c r="F1937" s="1" t="s">
        <v>90</v>
      </c>
      <c r="G1937" s="1" t="n">
        <v>4.6</v>
      </c>
      <c r="H1937" s="1" t="n">
        <v>3</v>
      </c>
      <c r="I1937" s="1" t="n">
        <v>3</v>
      </c>
      <c r="K1937" s="17" t="n">
        <v>201.93</v>
      </c>
      <c r="L1937" s="1" t="n">
        <v>5</v>
      </c>
      <c r="M1937" s="18" t="n">
        <f aca="false">IF(I1937&lt;=H1937,1,0)</f>
        <v>1</v>
      </c>
      <c r="N1937" s="1" t="n">
        <f aca="false">MAX(I1937-H1937,0)</f>
        <v>0</v>
      </c>
    </row>
    <row r="1938" customFormat="false" ht="15" hidden="false" customHeight="false" outlineLevel="0" collapsed="false">
      <c r="A1938" s="1" t="s">
        <v>2045</v>
      </c>
      <c r="B1938" s="1" t="s">
        <v>1608</v>
      </c>
      <c r="C1938" s="1" t="s">
        <v>92</v>
      </c>
      <c r="D1938" s="1" t="s">
        <v>88</v>
      </c>
      <c r="E1938" s="1" t="s">
        <v>89</v>
      </c>
      <c r="F1938" s="1" t="s">
        <v>90</v>
      </c>
      <c r="G1938" s="1" t="n">
        <v>11.8</v>
      </c>
      <c r="H1938" s="1" t="n">
        <v>3</v>
      </c>
      <c r="I1938" s="1" t="n">
        <v>3</v>
      </c>
      <c r="K1938" s="17" t="n">
        <v>797.13</v>
      </c>
      <c r="L1938" s="1" t="n">
        <v>5</v>
      </c>
      <c r="M1938" s="18" t="n">
        <f aca="false">IF(I1938&lt;=H1938,1,0)</f>
        <v>1</v>
      </c>
      <c r="N1938" s="1" t="n">
        <f aca="false">MAX(I1938-H1938,0)</f>
        <v>0</v>
      </c>
    </row>
    <row r="1939" customFormat="false" ht="15" hidden="false" customHeight="false" outlineLevel="0" collapsed="false">
      <c r="A1939" s="1" t="s">
        <v>2046</v>
      </c>
      <c r="B1939" s="1" t="s">
        <v>1608</v>
      </c>
      <c r="C1939" s="1" t="s">
        <v>145</v>
      </c>
      <c r="D1939" s="1" t="s">
        <v>93</v>
      </c>
      <c r="E1939" s="1" t="s">
        <v>89</v>
      </c>
      <c r="F1939" s="1" t="s">
        <v>90</v>
      </c>
      <c r="G1939" s="1" t="n">
        <v>5.4</v>
      </c>
      <c r="H1939" s="1" t="n">
        <v>2</v>
      </c>
      <c r="I1939" s="1" t="n">
        <v>1</v>
      </c>
      <c r="K1939" s="17" t="n">
        <v>1051.67</v>
      </c>
      <c r="L1939" s="1" t="n">
        <v>5</v>
      </c>
      <c r="M1939" s="18" t="n">
        <f aca="false">IF(I1939&lt;=H1939,1,0)</f>
        <v>1</v>
      </c>
      <c r="N1939" s="1" t="n">
        <f aca="false">MAX(I1939-H1939,0)</f>
        <v>0</v>
      </c>
    </row>
    <row r="1940" customFormat="false" ht="15" hidden="false" customHeight="false" outlineLevel="0" collapsed="false">
      <c r="A1940" s="1" t="s">
        <v>2047</v>
      </c>
      <c r="B1940" s="1" t="s">
        <v>1608</v>
      </c>
      <c r="C1940" s="1" t="s">
        <v>87</v>
      </c>
      <c r="D1940" s="1" t="s">
        <v>93</v>
      </c>
      <c r="E1940" s="1" t="s">
        <v>97</v>
      </c>
      <c r="F1940" s="1" t="s">
        <v>90</v>
      </c>
      <c r="G1940" s="1" t="n">
        <v>1.7</v>
      </c>
      <c r="H1940" s="1" t="n">
        <v>2</v>
      </c>
      <c r="I1940" s="1" t="n">
        <v>2</v>
      </c>
      <c r="K1940" s="17" t="n">
        <v>283.24</v>
      </c>
      <c r="L1940" s="1" t="n">
        <v>5</v>
      </c>
      <c r="M1940" s="18" t="n">
        <f aca="false">IF(I1940&lt;=H1940,1,0)</f>
        <v>1</v>
      </c>
      <c r="N1940" s="1" t="n">
        <f aca="false">MAX(I1940-H1940,0)</f>
        <v>0</v>
      </c>
    </row>
    <row r="1941" customFormat="false" ht="15" hidden="false" customHeight="false" outlineLevel="0" collapsed="false">
      <c r="A1941" s="1" t="s">
        <v>2048</v>
      </c>
      <c r="B1941" s="1" t="s">
        <v>1608</v>
      </c>
      <c r="C1941" s="1" t="s">
        <v>87</v>
      </c>
      <c r="D1941" s="1" t="s">
        <v>88</v>
      </c>
      <c r="E1941" s="1" t="s">
        <v>97</v>
      </c>
      <c r="F1941" s="1" t="s">
        <v>116</v>
      </c>
      <c r="G1941" s="1" t="n">
        <v>0</v>
      </c>
      <c r="H1941" s="1" t="n">
        <v>2</v>
      </c>
      <c r="I1941" s="1" t="n">
        <v>2</v>
      </c>
      <c r="K1941" s="17" t="n">
        <v>527.55</v>
      </c>
      <c r="L1941" s="1" t="n">
        <v>4</v>
      </c>
      <c r="M1941" s="18" t="n">
        <f aca="false">IF(I1941&lt;=H1941,1,0)</f>
        <v>1</v>
      </c>
      <c r="N1941" s="1" t="n">
        <f aca="false">MAX(I1941-H1941,0)</f>
        <v>0</v>
      </c>
    </row>
    <row r="1942" customFormat="false" ht="15" hidden="false" customHeight="false" outlineLevel="0" collapsed="false">
      <c r="A1942" s="1" t="s">
        <v>2049</v>
      </c>
      <c r="B1942" s="1" t="s">
        <v>1608</v>
      </c>
      <c r="C1942" s="1" t="s">
        <v>95</v>
      </c>
      <c r="D1942" s="1" t="s">
        <v>88</v>
      </c>
      <c r="E1942" s="1" t="s">
        <v>89</v>
      </c>
      <c r="F1942" s="1" t="s">
        <v>90</v>
      </c>
      <c r="G1942" s="1" t="n">
        <v>11</v>
      </c>
      <c r="H1942" s="1" t="n">
        <v>3</v>
      </c>
      <c r="I1942" s="1" t="n">
        <v>2</v>
      </c>
      <c r="K1942" s="17" t="n">
        <v>334.86</v>
      </c>
      <c r="L1942" s="1" t="n">
        <v>5</v>
      </c>
      <c r="M1942" s="18" t="n">
        <f aca="false">IF(I1942&lt;=H1942,1,0)</f>
        <v>1</v>
      </c>
      <c r="N1942" s="1" t="n">
        <f aca="false">MAX(I1942-H1942,0)</f>
        <v>0</v>
      </c>
    </row>
    <row r="1943" customFormat="false" ht="15" hidden="false" customHeight="false" outlineLevel="0" collapsed="false">
      <c r="A1943" s="1" t="s">
        <v>2050</v>
      </c>
      <c r="B1943" s="1" t="s">
        <v>1608</v>
      </c>
      <c r="C1943" s="1" t="s">
        <v>87</v>
      </c>
      <c r="D1943" s="1" t="s">
        <v>88</v>
      </c>
      <c r="E1943" s="1" t="s">
        <v>89</v>
      </c>
      <c r="F1943" s="1" t="s">
        <v>116</v>
      </c>
      <c r="G1943" s="1" t="n">
        <v>0</v>
      </c>
      <c r="H1943" s="1" t="n">
        <v>2</v>
      </c>
      <c r="I1943" s="1" t="n">
        <v>3</v>
      </c>
      <c r="J1943" s="1" t="s">
        <v>208</v>
      </c>
      <c r="K1943" s="17" t="n">
        <v>223.22</v>
      </c>
      <c r="L1943" s="1" t="n">
        <v>3</v>
      </c>
      <c r="M1943" s="18" t="n">
        <f aca="false">IF(I1943&lt;=H1943,1,0)</f>
        <v>0</v>
      </c>
      <c r="N1943" s="1" t="n">
        <f aca="false">MAX(I1943-H1943,0)</f>
        <v>1</v>
      </c>
    </row>
    <row r="1944" customFormat="false" ht="15" hidden="false" customHeight="false" outlineLevel="0" collapsed="false">
      <c r="A1944" s="1" t="s">
        <v>2051</v>
      </c>
      <c r="B1944" s="1" t="s">
        <v>1608</v>
      </c>
      <c r="C1944" s="1" t="s">
        <v>92</v>
      </c>
      <c r="D1944" s="1" t="s">
        <v>88</v>
      </c>
      <c r="E1944" s="1" t="s">
        <v>89</v>
      </c>
      <c r="F1944" s="1" t="s">
        <v>90</v>
      </c>
      <c r="G1944" s="1" t="n">
        <v>14.6</v>
      </c>
      <c r="H1944" s="1" t="n">
        <v>3</v>
      </c>
      <c r="I1944" s="1" t="n">
        <v>3</v>
      </c>
      <c r="K1944" s="17" t="n">
        <v>405.06</v>
      </c>
      <c r="L1944" s="1" t="n">
        <v>5</v>
      </c>
      <c r="M1944" s="18" t="n">
        <f aca="false">IF(I1944&lt;=H1944,1,0)</f>
        <v>1</v>
      </c>
      <c r="N1944" s="1" t="n">
        <f aca="false">MAX(I1944-H1944,0)</f>
        <v>0</v>
      </c>
    </row>
    <row r="1945" customFormat="false" ht="15" hidden="false" customHeight="false" outlineLevel="0" collapsed="false">
      <c r="A1945" s="1" t="s">
        <v>2052</v>
      </c>
      <c r="B1945" s="1" t="s">
        <v>1608</v>
      </c>
      <c r="C1945" s="1" t="s">
        <v>145</v>
      </c>
      <c r="D1945" s="1" t="s">
        <v>96</v>
      </c>
      <c r="E1945" s="1" t="s">
        <v>89</v>
      </c>
      <c r="F1945" s="1" t="s">
        <v>90</v>
      </c>
      <c r="G1945" s="1" t="n">
        <v>9.6</v>
      </c>
      <c r="H1945" s="1" t="n">
        <v>5</v>
      </c>
      <c r="I1945" s="1" t="n">
        <v>7</v>
      </c>
      <c r="J1945" s="1" t="s">
        <v>117</v>
      </c>
      <c r="K1945" s="17" t="n">
        <v>288.99</v>
      </c>
      <c r="L1945" s="1" t="n">
        <v>3</v>
      </c>
      <c r="M1945" s="18" t="n">
        <f aca="false">IF(I1945&lt;=H1945,1,0)</f>
        <v>0</v>
      </c>
      <c r="N1945" s="1" t="n">
        <f aca="false">MAX(I1945-H1945,0)</f>
        <v>2</v>
      </c>
    </row>
    <row r="1946" customFormat="false" ht="15" hidden="false" customHeight="false" outlineLevel="0" collapsed="false">
      <c r="A1946" s="1" t="s">
        <v>2053</v>
      </c>
      <c r="B1946" s="1" t="s">
        <v>1608</v>
      </c>
      <c r="C1946" s="1" t="s">
        <v>95</v>
      </c>
      <c r="D1946" s="1" t="s">
        <v>88</v>
      </c>
      <c r="E1946" s="1" t="s">
        <v>89</v>
      </c>
      <c r="F1946" s="1" t="s">
        <v>90</v>
      </c>
      <c r="G1946" s="1" t="n">
        <v>10.7</v>
      </c>
      <c r="H1946" s="1" t="n">
        <v>3</v>
      </c>
      <c r="I1946" s="1" t="n">
        <v>5</v>
      </c>
      <c r="J1946" s="1" t="s">
        <v>199</v>
      </c>
      <c r="K1946" s="17" t="n">
        <v>909.37</v>
      </c>
      <c r="L1946" s="1" t="n">
        <v>3</v>
      </c>
      <c r="M1946" s="18" t="n">
        <f aca="false">IF(I1946&lt;=H1946,1,0)</f>
        <v>0</v>
      </c>
      <c r="N1946" s="1" t="n">
        <f aca="false">MAX(I1946-H1946,0)</f>
        <v>2</v>
      </c>
    </row>
    <row r="1947" customFormat="false" ht="15" hidden="false" customHeight="false" outlineLevel="0" collapsed="false">
      <c r="A1947" s="1" t="s">
        <v>2054</v>
      </c>
      <c r="B1947" s="1" t="s">
        <v>1608</v>
      </c>
      <c r="C1947" s="1" t="s">
        <v>87</v>
      </c>
      <c r="D1947" s="1" t="s">
        <v>96</v>
      </c>
      <c r="E1947" s="1" t="s">
        <v>89</v>
      </c>
      <c r="F1947" s="1" t="s">
        <v>90</v>
      </c>
      <c r="G1947" s="1" t="n">
        <v>16.1</v>
      </c>
      <c r="H1947" s="1" t="n">
        <v>5</v>
      </c>
      <c r="I1947" s="1" t="n">
        <v>5</v>
      </c>
      <c r="K1947" s="17" t="n">
        <v>286.55</v>
      </c>
      <c r="L1947" s="1" t="n">
        <v>5</v>
      </c>
      <c r="M1947" s="18" t="n">
        <f aca="false">IF(I1947&lt;=H1947,1,0)</f>
        <v>1</v>
      </c>
      <c r="N1947" s="1" t="n">
        <f aca="false">MAX(I1947-H1947,0)</f>
        <v>0</v>
      </c>
    </row>
    <row r="1948" customFormat="false" ht="15" hidden="false" customHeight="false" outlineLevel="0" collapsed="false">
      <c r="A1948" s="1" t="s">
        <v>2055</v>
      </c>
      <c r="B1948" s="1" t="s">
        <v>1608</v>
      </c>
      <c r="C1948" s="1" t="s">
        <v>100</v>
      </c>
      <c r="D1948" s="1" t="s">
        <v>88</v>
      </c>
      <c r="E1948" s="1" t="s">
        <v>103</v>
      </c>
      <c r="F1948" s="1" t="s">
        <v>90</v>
      </c>
      <c r="G1948" s="1" t="n">
        <v>5.3</v>
      </c>
      <c r="H1948" s="1" t="n">
        <v>3</v>
      </c>
      <c r="I1948" s="1" t="n">
        <v>3</v>
      </c>
      <c r="K1948" s="17" t="n">
        <v>694.54</v>
      </c>
      <c r="L1948" s="1" t="n">
        <v>5</v>
      </c>
      <c r="M1948" s="18" t="n">
        <f aca="false">IF(I1948&lt;=H1948,1,0)</f>
        <v>1</v>
      </c>
      <c r="N1948" s="1" t="n">
        <f aca="false">MAX(I1948-H1948,0)</f>
        <v>0</v>
      </c>
    </row>
    <row r="1949" customFormat="false" ht="15" hidden="false" customHeight="false" outlineLevel="0" collapsed="false">
      <c r="A1949" s="1" t="s">
        <v>2056</v>
      </c>
      <c r="B1949" s="1" t="s">
        <v>1608</v>
      </c>
      <c r="C1949" s="1" t="s">
        <v>92</v>
      </c>
      <c r="D1949" s="1" t="s">
        <v>110</v>
      </c>
      <c r="E1949" s="1" t="s">
        <v>97</v>
      </c>
      <c r="F1949" s="1" t="s">
        <v>90</v>
      </c>
      <c r="G1949" s="1" t="n">
        <v>4.1</v>
      </c>
      <c r="H1949" s="1" t="n">
        <v>2</v>
      </c>
      <c r="I1949" s="1" t="n">
        <v>2</v>
      </c>
      <c r="K1949" s="17" t="n">
        <v>793.34</v>
      </c>
      <c r="L1949" s="1" t="n">
        <v>5</v>
      </c>
      <c r="M1949" s="18" t="n">
        <f aca="false">IF(I1949&lt;=H1949,1,0)</f>
        <v>1</v>
      </c>
      <c r="N1949" s="1" t="n">
        <f aca="false">MAX(I1949-H1949,0)</f>
        <v>0</v>
      </c>
    </row>
    <row r="1950" customFormat="false" ht="15" hidden="false" customHeight="false" outlineLevel="0" collapsed="false">
      <c r="A1950" s="1" t="s">
        <v>2057</v>
      </c>
      <c r="B1950" s="1" t="s">
        <v>1608</v>
      </c>
      <c r="C1950" s="1" t="s">
        <v>95</v>
      </c>
      <c r="D1950" s="1" t="s">
        <v>88</v>
      </c>
      <c r="E1950" s="1" t="s">
        <v>103</v>
      </c>
      <c r="F1950" s="1" t="s">
        <v>90</v>
      </c>
      <c r="G1950" s="1" t="n">
        <v>6.9</v>
      </c>
      <c r="H1950" s="1" t="n">
        <v>3</v>
      </c>
      <c r="I1950" s="1" t="n">
        <v>3</v>
      </c>
      <c r="K1950" s="17" t="n">
        <v>343.34</v>
      </c>
      <c r="L1950" s="1" t="n">
        <v>5</v>
      </c>
      <c r="M1950" s="18" t="n">
        <f aca="false">IF(I1950&lt;=H1950,1,0)</f>
        <v>1</v>
      </c>
      <c r="N1950" s="1" t="n">
        <f aca="false">MAX(I1950-H1950,0)</f>
        <v>0</v>
      </c>
    </row>
    <row r="1951" customFormat="false" ht="15" hidden="false" customHeight="false" outlineLevel="0" collapsed="false">
      <c r="A1951" s="1" t="s">
        <v>2058</v>
      </c>
      <c r="B1951" s="1" t="s">
        <v>1608</v>
      </c>
      <c r="C1951" s="1" t="s">
        <v>92</v>
      </c>
      <c r="D1951" s="1" t="s">
        <v>110</v>
      </c>
      <c r="E1951" s="1" t="s">
        <v>103</v>
      </c>
      <c r="F1951" s="1" t="s">
        <v>90</v>
      </c>
      <c r="G1951" s="1" t="n">
        <v>11.4</v>
      </c>
      <c r="H1951" s="1" t="n">
        <v>2</v>
      </c>
      <c r="I1951" s="1" t="n">
        <v>2</v>
      </c>
      <c r="K1951" s="17" t="n">
        <v>663.57</v>
      </c>
      <c r="L1951" s="1" t="n">
        <v>5</v>
      </c>
      <c r="M1951" s="18" t="n">
        <f aca="false">IF(I1951&lt;=H1951,1,0)</f>
        <v>1</v>
      </c>
      <c r="N1951" s="1" t="n">
        <f aca="false">MAX(I1951-H1951,0)</f>
        <v>0</v>
      </c>
    </row>
    <row r="1952" customFormat="false" ht="15" hidden="false" customHeight="false" outlineLevel="0" collapsed="false">
      <c r="A1952" s="1" t="s">
        <v>2059</v>
      </c>
      <c r="B1952" s="1" t="s">
        <v>1608</v>
      </c>
      <c r="C1952" s="1" t="s">
        <v>87</v>
      </c>
      <c r="D1952" s="1" t="s">
        <v>88</v>
      </c>
      <c r="E1952" s="1" t="s">
        <v>89</v>
      </c>
      <c r="F1952" s="1" t="s">
        <v>90</v>
      </c>
      <c r="G1952" s="1" t="n">
        <v>6.7</v>
      </c>
      <c r="H1952" s="1" t="n">
        <v>3</v>
      </c>
      <c r="I1952" s="1" t="n">
        <v>3</v>
      </c>
      <c r="K1952" s="17" t="n">
        <v>403.3</v>
      </c>
      <c r="L1952" s="1" t="n">
        <v>4</v>
      </c>
      <c r="M1952" s="18" t="n">
        <f aca="false">IF(I1952&lt;=H1952,1,0)</f>
        <v>1</v>
      </c>
      <c r="N1952" s="1" t="n">
        <f aca="false">MAX(I1952-H1952,0)</f>
        <v>0</v>
      </c>
    </row>
    <row r="1953" customFormat="false" ht="15" hidden="false" customHeight="false" outlineLevel="0" collapsed="false">
      <c r="A1953" s="1" t="s">
        <v>2060</v>
      </c>
      <c r="B1953" s="1" t="s">
        <v>1608</v>
      </c>
      <c r="C1953" s="1" t="s">
        <v>92</v>
      </c>
      <c r="D1953" s="1" t="s">
        <v>96</v>
      </c>
      <c r="E1953" s="1" t="s">
        <v>103</v>
      </c>
      <c r="F1953" s="1" t="s">
        <v>90</v>
      </c>
      <c r="G1953" s="1" t="n">
        <v>3.8</v>
      </c>
      <c r="H1953" s="1" t="n">
        <v>5</v>
      </c>
      <c r="I1953" s="1" t="n">
        <v>5</v>
      </c>
      <c r="K1953" s="17" t="n">
        <v>264.04</v>
      </c>
      <c r="L1953" s="1" t="n">
        <v>4</v>
      </c>
      <c r="M1953" s="18" t="n">
        <f aca="false">IF(I1953&lt;=H1953,1,0)</f>
        <v>1</v>
      </c>
      <c r="N1953" s="1" t="n">
        <f aca="false">MAX(I1953-H1953,0)</f>
        <v>0</v>
      </c>
    </row>
    <row r="1954" customFormat="false" ht="15" hidden="false" customHeight="false" outlineLevel="0" collapsed="false">
      <c r="A1954" s="1" t="s">
        <v>2061</v>
      </c>
      <c r="B1954" s="1" t="s">
        <v>1608</v>
      </c>
      <c r="C1954" s="1" t="s">
        <v>105</v>
      </c>
      <c r="D1954" s="1" t="s">
        <v>93</v>
      </c>
      <c r="E1954" s="1" t="s">
        <v>89</v>
      </c>
      <c r="F1954" s="1" t="s">
        <v>90</v>
      </c>
      <c r="G1954" s="1" t="n">
        <v>15.3</v>
      </c>
      <c r="H1954" s="1" t="n">
        <v>2</v>
      </c>
      <c r="I1954" s="1" t="n">
        <v>1</v>
      </c>
      <c r="K1954" s="17" t="n">
        <v>872.02</v>
      </c>
      <c r="L1954" s="1" t="n">
        <v>5</v>
      </c>
      <c r="M1954" s="18" t="n">
        <f aca="false">IF(I1954&lt;=H1954,1,0)</f>
        <v>1</v>
      </c>
      <c r="N1954" s="1" t="n">
        <f aca="false">MAX(I1954-H1954,0)</f>
        <v>0</v>
      </c>
    </row>
    <row r="1955" customFormat="false" ht="15" hidden="false" customHeight="false" outlineLevel="0" collapsed="false">
      <c r="A1955" s="1" t="s">
        <v>2062</v>
      </c>
      <c r="B1955" s="1" t="s">
        <v>1608</v>
      </c>
      <c r="C1955" s="1" t="s">
        <v>105</v>
      </c>
      <c r="D1955" s="1" t="s">
        <v>96</v>
      </c>
      <c r="E1955" s="1" t="s">
        <v>89</v>
      </c>
      <c r="F1955" s="1" t="s">
        <v>90</v>
      </c>
      <c r="G1955" s="1" t="n">
        <v>15.6</v>
      </c>
      <c r="H1955" s="1" t="n">
        <v>5</v>
      </c>
      <c r="I1955" s="1" t="n">
        <v>5</v>
      </c>
      <c r="K1955" s="17" t="n">
        <v>746.7</v>
      </c>
      <c r="L1955" s="1" t="n">
        <v>5</v>
      </c>
      <c r="M1955" s="18" t="n">
        <f aca="false">IF(I1955&lt;=H1955,1,0)</f>
        <v>1</v>
      </c>
      <c r="N1955" s="1" t="n">
        <f aca="false">MAX(I1955-H1955,0)</f>
        <v>0</v>
      </c>
    </row>
    <row r="1956" customFormat="false" ht="15" hidden="false" customHeight="false" outlineLevel="0" collapsed="false">
      <c r="A1956" s="1" t="s">
        <v>2063</v>
      </c>
      <c r="B1956" s="1" t="s">
        <v>1608</v>
      </c>
      <c r="C1956" s="1" t="s">
        <v>100</v>
      </c>
      <c r="D1956" s="1" t="s">
        <v>88</v>
      </c>
      <c r="E1956" s="1" t="s">
        <v>97</v>
      </c>
      <c r="F1956" s="1" t="s">
        <v>90</v>
      </c>
      <c r="G1956" s="1" t="n">
        <v>6.2</v>
      </c>
      <c r="H1956" s="1" t="n">
        <v>3</v>
      </c>
      <c r="I1956" s="1" t="n">
        <v>3</v>
      </c>
      <c r="K1956" s="17" t="n">
        <v>521.09</v>
      </c>
      <c r="L1956" s="1" t="n">
        <v>5</v>
      </c>
      <c r="M1956" s="18" t="n">
        <f aca="false">IF(I1956&lt;=H1956,1,0)</f>
        <v>1</v>
      </c>
      <c r="N1956" s="1" t="n">
        <f aca="false">MAX(I1956-H1956,0)</f>
        <v>0</v>
      </c>
    </row>
    <row r="1957" customFormat="false" ht="15" hidden="false" customHeight="false" outlineLevel="0" collapsed="false">
      <c r="A1957" s="1" t="s">
        <v>2064</v>
      </c>
      <c r="B1957" s="1" t="s">
        <v>1608</v>
      </c>
      <c r="C1957" s="1" t="s">
        <v>105</v>
      </c>
      <c r="D1957" s="1" t="s">
        <v>93</v>
      </c>
      <c r="E1957" s="1" t="s">
        <v>89</v>
      </c>
      <c r="F1957" s="1" t="s">
        <v>90</v>
      </c>
      <c r="G1957" s="1" t="n">
        <v>13.4</v>
      </c>
      <c r="H1957" s="1" t="n">
        <v>2</v>
      </c>
      <c r="I1957" s="1" t="n">
        <v>1</v>
      </c>
      <c r="K1957" s="17" t="n">
        <v>233.46</v>
      </c>
      <c r="L1957" s="1" t="n">
        <v>4</v>
      </c>
      <c r="M1957" s="18" t="n">
        <f aca="false">IF(I1957&lt;=H1957,1,0)</f>
        <v>1</v>
      </c>
      <c r="N1957" s="1" t="n">
        <f aca="false">MAX(I1957-H1957,0)</f>
        <v>0</v>
      </c>
    </row>
    <row r="1958" customFormat="false" ht="15" hidden="false" customHeight="false" outlineLevel="0" collapsed="false">
      <c r="A1958" s="1" t="s">
        <v>2065</v>
      </c>
      <c r="B1958" s="1" t="s">
        <v>1608</v>
      </c>
      <c r="C1958" s="1" t="s">
        <v>145</v>
      </c>
      <c r="D1958" s="1" t="s">
        <v>88</v>
      </c>
      <c r="E1958" s="1" t="s">
        <v>97</v>
      </c>
      <c r="F1958" s="1" t="s">
        <v>90</v>
      </c>
      <c r="G1958" s="1" t="n">
        <v>3.1</v>
      </c>
      <c r="H1958" s="1" t="n">
        <v>3</v>
      </c>
      <c r="I1958" s="1" t="n">
        <v>2</v>
      </c>
      <c r="K1958" s="17" t="n">
        <v>563.1</v>
      </c>
      <c r="L1958" s="1" t="n">
        <v>4</v>
      </c>
      <c r="M1958" s="18" t="n">
        <f aca="false">IF(I1958&lt;=H1958,1,0)</f>
        <v>1</v>
      </c>
      <c r="N1958" s="1" t="n">
        <f aca="false">MAX(I1958-H1958,0)</f>
        <v>0</v>
      </c>
    </row>
    <row r="1959" customFormat="false" ht="15" hidden="false" customHeight="false" outlineLevel="0" collapsed="false">
      <c r="A1959" s="1" t="s">
        <v>2066</v>
      </c>
      <c r="B1959" s="1" t="s">
        <v>1608</v>
      </c>
      <c r="C1959" s="1" t="s">
        <v>92</v>
      </c>
      <c r="D1959" s="1" t="s">
        <v>96</v>
      </c>
      <c r="E1959" s="1" t="s">
        <v>103</v>
      </c>
      <c r="F1959" s="1" t="s">
        <v>90</v>
      </c>
      <c r="G1959" s="1" t="n">
        <v>0.3</v>
      </c>
      <c r="H1959" s="1" t="n">
        <v>5</v>
      </c>
      <c r="I1959" s="1" t="n">
        <v>5</v>
      </c>
      <c r="K1959" s="17" t="n">
        <v>474.2</v>
      </c>
      <c r="L1959" s="1" t="n">
        <v>4</v>
      </c>
      <c r="M1959" s="18" t="n">
        <f aca="false">IF(I1959&lt;=H1959,1,0)</f>
        <v>1</v>
      </c>
      <c r="N1959" s="1" t="n">
        <f aca="false">MAX(I1959-H1959,0)</f>
        <v>0</v>
      </c>
    </row>
    <row r="1960" customFormat="false" ht="15" hidden="false" customHeight="false" outlineLevel="0" collapsed="false">
      <c r="A1960" s="1" t="s">
        <v>2067</v>
      </c>
      <c r="B1960" s="1" t="s">
        <v>1608</v>
      </c>
      <c r="C1960" s="1" t="s">
        <v>105</v>
      </c>
      <c r="D1960" s="1" t="s">
        <v>110</v>
      </c>
      <c r="E1960" s="1" t="s">
        <v>97</v>
      </c>
      <c r="F1960" s="1" t="s">
        <v>90</v>
      </c>
      <c r="G1960" s="1" t="n">
        <v>1.7</v>
      </c>
      <c r="H1960" s="1" t="n">
        <v>2</v>
      </c>
      <c r="I1960" s="1" t="n">
        <v>2</v>
      </c>
      <c r="K1960" s="17" t="n">
        <v>1178.92</v>
      </c>
      <c r="L1960" s="1" t="n">
        <v>4</v>
      </c>
      <c r="M1960" s="18" t="n">
        <f aca="false">IF(I1960&lt;=H1960,1,0)</f>
        <v>1</v>
      </c>
      <c r="N1960" s="1" t="n">
        <f aca="false">MAX(I1960-H1960,0)</f>
        <v>0</v>
      </c>
    </row>
    <row r="1961" customFormat="false" ht="15" hidden="false" customHeight="false" outlineLevel="0" collapsed="false">
      <c r="A1961" s="1" t="s">
        <v>2068</v>
      </c>
      <c r="B1961" s="1" t="s">
        <v>1608</v>
      </c>
      <c r="C1961" s="1" t="s">
        <v>100</v>
      </c>
      <c r="D1961" s="1" t="s">
        <v>93</v>
      </c>
      <c r="E1961" s="1" t="s">
        <v>101</v>
      </c>
      <c r="F1961" s="1" t="s">
        <v>90</v>
      </c>
      <c r="G1961" s="1" t="n">
        <v>4.1</v>
      </c>
      <c r="H1961" s="1" t="n">
        <v>2</v>
      </c>
      <c r="I1961" s="1" t="n">
        <v>2</v>
      </c>
      <c r="K1961" s="17" t="n">
        <v>377.32</v>
      </c>
      <c r="L1961" s="1" t="n">
        <v>4</v>
      </c>
      <c r="M1961" s="18" t="n">
        <f aca="false">IF(I1961&lt;=H1961,1,0)</f>
        <v>1</v>
      </c>
      <c r="N1961" s="1" t="n">
        <f aca="false">MAX(I1961-H1961,0)</f>
        <v>0</v>
      </c>
    </row>
    <row r="1962" customFormat="false" ht="15" hidden="false" customHeight="false" outlineLevel="0" collapsed="false">
      <c r="A1962" s="1" t="s">
        <v>2069</v>
      </c>
      <c r="B1962" s="1" t="s">
        <v>2070</v>
      </c>
      <c r="C1962" s="1" t="s">
        <v>92</v>
      </c>
      <c r="D1962" s="1" t="s">
        <v>110</v>
      </c>
      <c r="E1962" s="1" t="s">
        <v>89</v>
      </c>
      <c r="F1962" s="1" t="s">
        <v>90</v>
      </c>
      <c r="G1962" s="1" t="n">
        <v>8.8</v>
      </c>
      <c r="H1962" s="1" t="n">
        <v>2</v>
      </c>
      <c r="I1962" s="1" t="n">
        <v>2</v>
      </c>
      <c r="K1962" s="17" t="n">
        <v>1092.91</v>
      </c>
      <c r="L1962" s="1" t="n">
        <v>5</v>
      </c>
      <c r="M1962" s="18" t="n">
        <f aca="false">IF(I1962&lt;=H1962,1,0)</f>
        <v>1</v>
      </c>
      <c r="N1962" s="1" t="n">
        <f aca="false">MAX(I1962-H1962,0)</f>
        <v>0</v>
      </c>
    </row>
    <row r="1963" customFormat="false" ht="15" hidden="false" customHeight="false" outlineLevel="0" collapsed="false">
      <c r="A1963" s="1" t="s">
        <v>2071</v>
      </c>
      <c r="B1963" s="1" t="s">
        <v>2070</v>
      </c>
      <c r="C1963" s="1" t="s">
        <v>105</v>
      </c>
      <c r="D1963" s="1" t="s">
        <v>88</v>
      </c>
      <c r="E1963" s="1" t="s">
        <v>89</v>
      </c>
      <c r="F1963" s="1" t="s">
        <v>90</v>
      </c>
      <c r="G1963" s="1" t="n">
        <v>17.6</v>
      </c>
      <c r="H1963" s="1" t="n">
        <v>3</v>
      </c>
      <c r="I1963" s="1" t="n">
        <v>2</v>
      </c>
      <c r="K1963" s="17" t="n">
        <v>386.51</v>
      </c>
      <c r="L1963" s="1" t="n">
        <v>5</v>
      </c>
      <c r="M1963" s="18" t="n">
        <f aca="false">IF(I1963&lt;=H1963,1,0)</f>
        <v>1</v>
      </c>
      <c r="N1963" s="1" t="n">
        <f aca="false">MAX(I1963-H1963,0)</f>
        <v>0</v>
      </c>
    </row>
    <row r="1964" customFormat="false" ht="15" hidden="false" customHeight="false" outlineLevel="0" collapsed="false">
      <c r="A1964" s="1" t="s">
        <v>2072</v>
      </c>
      <c r="B1964" s="1" t="s">
        <v>2070</v>
      </c>
      <c r="C1964" s="1" t="s">
        <v>92</v>
      </c>
      <c r="D1964" s="1" t="s">
        <v>88</v>
      </c>
      <c r="E1964" s="1" t="s">
        <v>89</v>
      </c>
      <c r="F1964" s="1" t="s">
        <v>90</v>
      </c>
      <c r="G1964" s="1" t="n">
        <v>8.8</v>
      </c>
      <c r="H1964" s="1" t="n">
        <v>3</v>
      </c>
      <c r="I1964" s="1" t="n">
        <v>3</v>
      </c>
      <c r="K1964" s="17" t="n">
        <v>245.52</v>
      </c>
      <c r="L1964" s="1" t="n">
        <v>5</v>
      </c>
      <c r="M1964" s="18" t="n">
        <f aca="false">IF(I1964&lt;=H1964,1,0)</f>
        <v>1</v>
      </c>
      <c r="N1964" s="1" t="n">
        <f aca="false">MAX(I1964-H1964,0)</f>
        <v>0</v>
      </c>
    </row>
    <row r="1965" customFormat="false" ht="15" hidden="false" customHeight="false" outlineLevel="0" collapsed="false">
      <c r="A1965" s="1" t="s">
        <v>2073</v>
      </c>
      <c r="B1965" s="1" t="s">
        <v>2070</v>
      </c>
      <c r="C1965" s="1" t="s">
        <v>145</v>
      </c>
      <c r="D1965" s="1" t="s">
        <v>88</v>
      </c>
      <c r="E1965" s="1" t="s">
        <v>89</v>
      </c>
      <c r="F1965" s="1" t="s">
        <v>90</v>
      </c>
      <c r="G1965" s="1" t="n">
        <v>8.6</v>
      </c>
      <c r="H1965" s="1" t="n">
        <v>3</v>
      </c>
      <c r="I1965" s="1" t="n">
        <v>2</v>
      </c>
      <c r="K1965" s="17" t="n">
        <v>591.72</v>
      </c>
      <c r="L1965" s="1" t="n">
        <v>4</v>
      </c>
      <c r="M1965" s="18" t="n">
        <f aca="false">IF(I1965&lt;=H1965,1,0)</f>
        <v>1</v>
      </c>
      <c r="N1965" s="1" t="n">
        <f aca="false">MAX(I1965-H1965,0)</f>
        <v>0</v>
      </c>
    </row>
    <row r="1966" customFormat="false" ht="15" hidden="false" customHeight="false" outlineLevel="0" collapsed="false">
      <c r="A1966" s="1" t="s">
        <v>2074</v>
      </c>
      <c r="B1966" s="1" t="s">
        <v>2070</v>
      </c>
      <c r="C1966" s="1" t="s">
        <v>92</v>
      </c>
      <c r="D1966" s="1" t="s">
        <v>88</v>
      </c>
      <c r="E1966" s="1" t="s">
        <v>103</v>
      </c>
      <c r="F1966" s="1" t="s">
        <v>90</v>
      </c>
      <c r="G1966" s="1" t="n">
        <v>7.9</v>
      </c>
      <c r="H1966" s="1" t="n">
        <v>3</v>
      </c>
      <c r="I1966" s="1" t="n">
        <v>3</v>
      </c>
      <c r="K1966" s="17" t="n">
        <v>471.22</v>
      </c>
      <c r="L1966" s="1" t="n">
        <v>3</v>
      </c>
      <c r="M1966" s="18" t="n">
        <f aca="false">IF(I1966&lt;=H1966,1,0)</f>
        <v>1</v>
      </c>
      <c r="N1966" s="1" t="n">
        <f aca="false">MAX(I1966-H1966,0)</f>
        <v>0</v>
      </c>
    </row>
    <row r="1967" customFormat="false" ht="15" hidden="false" customHeight="false" outlineLevel="0" collapsed="false">
      <c r="A1967" s="1" t="s">
        <v>2075</v>
      </c>
      <c r="B1967" s="1" t="s">
        <v>2070</v>
      </c>
      <c r="C1967" s="1" t="s">
        <v>145</v>
      </c>
      <c r="D1967" s="1" t="s">
        <v>88</v>
      </c>
      <c r="E1967" s="1" t="s">
        <v>103</v>
      </c>
      <c r="F1967" s="1" t="s">
        <v>116</v>
      </c>
      <c r="G1967" s="1" t="n">
        <v>0</v>
      </c>
      <c r="H1967" s="1" t="n">
        <v>3</v>
      </c>
      <c r="I1967" s="1" t="n">
        <v>3</v>
      </c>
      <c r="K1967" s="17" t="n">
        <v>274.74</v>
      </c>
      <c r="L1967" s="1" t="n">
        <v>4</v>
      </c>
      <c r="M1967" s="18" t="n">
        <f aca="false">IF(I1967&lt;=H1967,1,0)</f>
        <v>1</v>
      </c>
      <c r="N1967" s="1" t="n">
        <f aca="false">MAX(I1967-H1967,0)</f>
        <v>0</v>
      </c>
    </row>
    <row r="1968" customFormat="false" ht="15" hidden="false" customHeight="false" outlineLevel="0" collapsed="false">
      <c r="A1968" s="1" t="s">
        <v>2076</v>
      </c>
      <c r="B1968" s="1" t="s">
        <v>2070</v>
      </c>
      <c r="C1968" s="1" t="s">
        <v>95</v>
      </c>
      <c r="D1968" s="1" t="s">
        <v>88</v>
      </c>
      <c r="E1968" s="1" t="s">
        <v>103</v>
      </c>
      <c r="F1968" s="1" t="s">
        <v>116</v>
      </c>
      <c r="G1968" s="1" t="n">
        <v>0</v>
      </c>
      <c r="H1968" s="1" t="n">
        <v>2</v>
      </c>
      <c r="I1968" s="1" t="n">
        <v>2</v>
      </c>
      <c r="K1968" s="17" t="n">
        <v>166.57</v>
      </c>
      <c r="L1968" s="1" t="n">
        <v>5</v>
      </c>
      <c r="M1968" s="18" t="n">
        <f aca="false">IF(I1968&lt;=H1968,1,0)</f>
        <v>1</v>
      </c>
      <c r="N1968" s="1" t="n">
        <f aca="false">MAX(I1968-H1968,0)</f>
        <v>0</v>
      </c>
    </row>
    <row r="1969" customFormat="false" ht="15" hidden="false" customHeight="false" outlineLevel="0" collapsed="false">
      <c r="A1969" s="1" t="s">
        <v>2077</v>
      </c>
      <c r="B1969" s="1" t="s">
        <v>2070</v>
      </c>
      <c r="C1969" s="1" t="s">
        <v>105</v>
      </c>
      <c r="D1969" s="1" t="s">
        <v>88</v>
      </c>
      <c r="E1969" s="1" t="s">
        <v>103</v>
      </c>
      <c r="F1969" s="1" t="s">
        <v>90</v>
      </c>
      <c r="G1969" s="1" t="n">
        <v>6.5</v>
      </c>
      <c r="H1969" s="1" t="n">
        <v>3</v>
      </c>
      <c r="I1969" s="1" t="n">
        <v>3</v>
      </c>
      <c r="K1969" s="17" t="n">
        <v>925.7</v>
      </c>
      <c r="L1969" s="1" t="n">
        <v>5</v>
      </c>
      <c r="M1969" s="18" t="n">
        <f aca="false">IF(I1969&lt;=H1969,1,0)</f>
        <v>1</v>
      </c>
      <c r="N1969" s="1" t="n">
        <f aca="false">MAX(I1969-H1969,0)</f>
        <v>0</v>
      </c>
    </row>
    <row r="1970" customFormat="false" ht="15" hidden="false" customHeight="false" outlineLevel="0" collapsed="false">
      <c r="A1970" s="1" t="s">
        <v>2078</v>
      </c>
      <c r="B1970" s="1" t="s">
        <v>2070</v>
      </c>
      <c r="C1970" s="1" t="s">
        <v>95</v>
      </c>
      <c r="D1970" s="1" t="s">
        <v>88</v>
      </c>
      <c r="E1970" s="1" t="s">
        <v>89</v>
      </c>
      <c r="F1970" s="1" t="s">
        <v>116</v>
      </c>
      <c r="G1970" s="1" t="n">
        <v>0</v>
      </c>
      <c r="H1970" s="1" t="n">
        <v>3</v>
      </c>
      <c r="I1970" s="1" t="n">
        <v>3</v>
      </c>
      <c r="K1970" s="17" t="n">
        <v>340.95</v>
      </c>
      <c r="L1970" s="1" t="n">
        <v>5</v>
      </c>
      <c r="M1970" s="18" t="n">
        <f aca="false">IF(I1970&lt;=H1970,1,0)</f>
        <v>1</v>
      </c>
      <c r="N1970" s="1" t="n">
        <f aca="false">MAX(I1970-H1970,0)</f>
        <v>0</v>
      </c>
    </row>
    <row r="1971" customFormat="false" ht="15" hidden="false" customHeight="false" outlineLevel="0" collapsed="false">
      <c r="A1971" s="1" t="s">
        <v>2079</v>
      </c>
      <c r="B1971" s="1" t="s">
        <v>2070</v>
      </c>
      <c r="C1971" s="1" t="s">
        <v>87</v>
      </c>
      <c r="D1971" s="1" t="s">
        <v>88</v>
      </c>
      <c r="E1971" s="1" t="s">
        <v>97</v>
      </c>
      <c r="F1971" s="1" t="s">
        <v>90</v>
      </c>
      <c r="G1971" s="1" t="n">
        <v>6.9</v>
      </c>
      <c r="H1971" s="1" t="n">
        <v>3</v>
      </c>
      <c r="I1971" s="1" t="n">
        <v>6</v>
      </c>
      <c r="J1971" s="1" t="s">
        <v>208</v>
      </c>
      <c r="K1971" s="17" t="n">
        <v>261.76</v>
      </c>
      <c r="L1971" s="1" t="n">
        <v>3</v>
      </c>
      <c r="M1971" s="18" t="n">
        <f aca="false">IF(I1971&lt;=H1971,1,0)</f>
        <v>0</v>
      </c>
      <c r="N1971" s="1" t="n">
        <f aca="false">MAX(I1971-H1971,0)</f>
        <v>3</v>
      </c>
    </row>
    <row r="1972" customFormat="false" ht="15" hidden="false" customHeight="false" outlineLevel="0" collapsed="false">
      <c r="A1972" s="1" t="s">
        <v>2080</v>
      </c>
      <c r="B1972" s="1" t="s">
        <v>2070</v>
      </c>
      <c r="C1972" s="1" t="s">
        <v>105</v>
      </c>
      <c r="D1972" s="1" t="s">
        <v>96</v>
      </c>
      <c r="E1972" s="1" t="s">
        <v>89</v>
      </c>
      <c r="F1972" s="1" t="s">
        <v>90</v>
      </c>
      <c r="G1972" s="1" t="n">
        <v>12.6</v>
      </c>
      <c r="H1972" s="1" t="n">
        <v>5</v>
      </c>
      <c r="I1972" s="1" t="n">
        <v>5</v>
      </c>
      <c r="K1972" s="17" t="n">
        <v>315.39</v>
      </c>
      <c r="L1972" s="1" t="n">
        <v>5</v>
      </c>
      <c r="M1972" s="18" t="n">
        <f aca="false">IF(I1972&lt;=H1972,1,0)</f>
        <v>1</v>
      </c>
      <c r="N1972" s="1" t="n">
        <f aca="false">MAX(I1972-H1972,0)</f>
        <v>0</v>
      </c>
    </row>
    <row r="1973" customFormat="false" ht="15" hidden="false" customHeight="false" outlineLevel="0" collapsed="false">
      <c r="A1973" s="1" t="s">
        <v>2081</v>
      </c>
      <c r="B1973" s="1" t="s">
        <v>2070</v>
      </c>
      <c r="C1973" s="1" t="s">
        <v>92</v>
      </c>
      <c r="D1973" s="1" t="s">
        <v>88</v>
      </c>
      <c r="E1973" s="1" t="s">
        <v>89</v>
      </c>
      <c r="F1973" s="1" t="s">
        <v>90</v>
      </c>
      <c r="G1973" s="1" t="n">
        <v>4.6</v>
      </c>
      <c r="H1973" s="1" t="n">
        <v>3</v>
      </c>
      <c r="I1973" s="1" t="n">
        <v>3</v>
      </c>
      <c r="K1973" s="17" t="n">
        <v>791.02</v>
      </c>
      <c r="L1973" s="1" t="n">
        <v>4</v>
      </c>
      <c r="M1973" s="18" t="n">
        <f aca="false">IF(I1973&lt;=H1973,1,0)</f>
        <v>1</v>
      </c>
      <c r="N1973" s="1" t="n">
        <f aca="false">MAX(I1973-H1973,0)</f>
        <v>0</v>
      </c>
    </row>
    <row r="1974" customFormat="false" ht="15" hidden="false" customHeight="false" outlineLevel="0" collapsed="false">
      <c r="A1974" s="1" t="s">
        <v>2082</v>
      </c>
      <c r="B1974" s="1" t="s">
        <v>2070</v>
      </c>
      <c r="C1974" s="1" t="s">
        <v>87</v>
      </c>
      <c r="D1974" s="1" t="s">
        <v>88</v>
      </c>
      <c r="E1974" s="1" t="s">
        <v>89</v>
      </c>
      <c r="F1974" s="1" t="s">
        <v>90</v>
      </c>
      <c r="G1974" s="1" t="n">
        <v>8.4</v>
      </c>
      <c r="H1974" s="1" t="n">
        <v>3</v>
      </c>
      <c r="I1974" s="1" t="n">
        <v>3</v>
      </c>
      <c r="K1974" s="17" t="n">
        <v>623.13</v>
      </c>
      <c r="L1974" s="1" t="n">
        <v>5</v>
      </c>
      <c r="M1974" s="18" t="n">
        <f aca="false">IF(I1974&lt;=H1974,1,0)</f>
        <v>1</v>
      </c>
      <c r="N1974" s="1" t="n">
        <f aca="false">MAX(I1974-H1974,0)</f>
        <v>0</v>
      </c>
    </row>
    <row r="1975" customFormat="false" ht="15" hidden="false" customHeight="false" outlineLevel="0" collapsed="false">
      <c r="A1975" s="1" t="s">
        <v>2083</v>
      </c>
      <c r="B1975" s="1" t="s">
        <v>2070</v>
      </c>
      <c r="C1975" s="1" t="s">
        <v>95</v>
      </c>
      <c r="D1975" s="1" t="s">
        <v>110</v>
      </c>
      <c r="E1975" s="1" t="s">
        <v>89</v>
      </c>
      <c r="F1975" s="1" t="s">
        <v>90</v>
      </c>
      <c r="G1975" s="1" t="n">
        <v>5.3</v>
      </c>
      <c r="H1975" s="1" t="n">
        <v>2</v>
      </c>
      <c r="I1975" s="1" t="n">
        <v>2</v>
      </c>
      <c r="K1975" s="17" t="n">
        <v>683.65</v>
      </c>
      <c r="L1975" s="1" t="n">
        <v>5</v>
      </c>
      <c r="M1975" s="18" t="n">
        <f aca="false">IF(I1975&lt;=H1975,1,0)</f>
        <v>1</v>
      </c>
      <c r="N1975" s="1" t="n">
        <f aca="false">MAX(I1975-H1975,0)</f>
        <v>0</v>
      </c>
    </row>
    <row r="1976" customFormat="false" ht="15" hidden="false" customHeight="false" outlineLevel="0" collapsed="false">
      <c r="A1976" s="1" t="s">
        <v>2084</v>
      </c>
      <c r="B1976" s="1" t="s">
        <v>2070</v>
      </c>
      <c r="C1976" s="1" t="s">
        <v>145</v>
      </c>
      <c r="D1976" s="1" t="s">
        <v>93</v>
      </c>
      <c r="E1976" s="1" t="s">
        <v>89</v>
      </c>
      <c r="F1976" s="1" t="s">
        <v>90</v>
      </c>
      <c r="G1976" s="1" t="n">
        <v>17.1</v>
      </c>
      <c r="H1976" s="1" t="n">
        <v>2</v>
      </c>
      <c r="I1976" s="1" t="n">
        <v>2</v>
      </c>
      <c r="K1976" s="17" t="n">
        <v>628.25</v>
      </c>
      <c r="L1976" s="1" t="n">
        <v>5</v>
      </c>
      <c r="M1976" s="18" t="n">
        <f aca="false">IF(I1976&lt;=H1976,1,0)</f>
        <v>1</v>
      </c>
      <c r="N1976" s="1" t="n">
        <f aca="false">MAX(I1976-H1976,0)</f>
        <v>0</v>
      </c>
    </row>
    <row r="1977" customFormat="false" ht="15" hidden="false" customHeight="false" outlineLevel="0" collapsed="false">
      <c r="A1977" s="1" t="s">
        <v>2085</v>
      </c>
      <c r="B1977" s="1" t="s">
        <v>2070</v>
      </c>
      <c r="C1977" s="1" t="s">
        <v>92</v>
      </c>
      <c r="D1977" s="1" t="s">
        <v>96</v>
      </c>
      <c r="E1977" s="1" t="s">
        <v>103</v>
      </c>
      <c r="F1977" s="1" t="s">
        <v>116</v>
      </c>
      <c r="G1977" s="1" t="n">
        <v>0</v>
      </c>
      <c r="H1977" s="1" t="n">
        <v>5</v>
      </c>
      <c r="I1977" s="1" t="n">
        <v>5</v>
      </c>
      <c r="K1977" s="17" t="n">
        <v>495.72</v>
      </c>
      <c r="L1977" s="1" t="n">
        <v>5</v>
      </c>
      <c r="M1977" s="18" t="n">
        <f aca="false">IF(I1977&lt;=H1977,1,0)</f>
        <v>1</v>
      </c>
      <c r="N1977" s="1" t="n">
        <f aca="false">MAX(I1977-H1977,0)</f>
        <v>0</v>
      </c>
    </row>
    <row r="1978" customFormat="false" ht="15" hidden="false" customHeight="false" outlineLevel="0" collapsed="false">
      <c r="A1978" s="1" t="s">
        <v>2086</v>
      </c>
      <c r="B1978" s="1" t="s">
        <v>2070</v>
      </c>
      <c r="C1978" s="1" t="s">
        <v>92</v>
      </c>
      <c r="D1978" s="1" t="s">
        <v>96</v>
      </c>
      <c r="E1978" s="1" t="s">
        <v>97</v>
      </c>
      <c r="F1978" s="1" t="s">
        <v>90</v>
      </c>
      <c r="G1978" s="1" t="n">
        <v>5.5</v>
      </c>
      <c r="H1978" s="1" t="n">
        <v>5</v>
      </c>
      <c r="I1978" s="1" t="n">
        <v>5</v>
      </c>
      <c r="K1978" s="17" t="n">
        <v>320.08</v>
      </c>
      <c r="L1978" s="1" t="n">
        <v>5</v>
      </c>
      <c r="M1978" s="18" t="n">
        <f aca="false">IF(I1978&lt;=H1978,1,0)</f>
        <v>1</v>
      </c>
      <c r="N1978" s="1" t="n">
        <f aca="false">MAX(I1978-H1978,0)</f>
        <v>0</v>
      </c>
    </row>
    <row r="1979" customFormat="false" ht="15" hidden="false" customHeight="false" outlineLevel="0" collapsed="false">
      <c r="A1979" s="1" t="s">
        <v>2087</v>
      </c>
      <c r="B1979" s="1" t="s">
        <v>2070</v>
      </c>
      <c r="C1979" s="1" t="s">
        <v>92</v>
      </c>
      <c r="D1979" s="1" t="s">
        <v>88</v>
      </c>
      <c r="E1979" s="1" t="s">
        <v>89</v>
      </c>
      <c r="F1979" s="1" t="s">
        <v>116</v>
      </c>
      <c r="G1979" s="1" t="n">
        <v>0</v>
      </c>
      <c r="H1979" s="1" t="n">
        <v>2</v>
      </c>
      <c r="I1979" s="1" t="n">
        <v>2</v>
      </c>
      <c r="K1979" s="17" t="n">
        <v>95.18</v>
      </c>
      <c r="L1979" s="1" t="n">
        <v>5</v>
      </c>
      <c r="M1979" s="18" t="n">
        <f aca="false">IF(I1979&lt;=H1979,1,0)</f>
        <v>1</v>
      </c>
      <c r="N1979" s="1" t="n">
        <f aca="false">MAX(I1979-H1979,0)</f>
        <v>0</v>
      </c>
    </row>
    <row r="1980" customFormat="false" ht="15" hidden="false" customHeight="false" outlineLevel="0" collapsed="false">
      <c r="A1980" s="1" t="s">
        <v>2088</v>
      </c>
      <c r="B1980" s="1" t="s">
        <v>2070</v>
      </c>
      <c r="C1980" s="1" t="s">
        <v>92</v>
      </c>
      <c r="D1980" s="1" t="s">
        <v>93</v>
      </c>
      <c r="E1980" s="1" t="s">
        <v>97</v>
      </c>
      <c r="F1980" s="1" t="s">
        <v>116</v>
      </c>
      <c r="G1980" s="1" t="n">
        <v>0</v>
      </c>
      <c r="H1980" s="1" t="n">
        <v>2</v>
      </c>
      <c r="I1980" s="1" t="n">
        <v>2</v>
      </c>
      <c r="K1980" s="17" t="n">
        <v>394.71</v>
      </c>
      <c r="L1980" s="1" t="n">
        <v>4</v>
      </c>
      <c r="M1980" s="18" t="n">
        <f aca="false">IF(I1980&lt;=H1980,1,0)</f>
        <v>1</v>
      </c>
      <c r="N1980" s="1" t="n">
        <f aca="false">MAX(I1980-H1980,0)</f>
        <v>0</v>
      </c>
    </row>
    <row r="1981" customFormat="false" ht="15" hidden="false" customHeight="false" outlineLevel="0" collapsed="false">
      <c r="A1981" s="1" t="s">
        <v>2089</v>
      </c>
      <c r="B1981" s="1" t="s">
        <v>2070</v>
      </c>
      <c r="C1981" s="1" t="s">
        <v>95</v>
      </c>
      <c r="D1981" s="1" t="s">
        <v>93</v>
      </c>
      <c r="E1981" s="1" t="s">
        <v>89</v>
      </c>
      <c r="F1981" s="1" t="s">
        <v>116</v>
      </c>
      <c r="G1981" s="1" t="n">
        <v>0</v>
      </c>
      <c r="H1981" s="1" t="n">
        <v>1</v>
      </c>
      <c r="I1981" s="1" t="n">
        <v>1</v>
      </c>
      <c r="K1981" s="17" t="n">
        <v>209.97</v>
      </c>
      <c r="L1981" s="1" t="n">
        <v>3</v>
      </c>
      <c r="M1981" s="18" t="n">
        <f aca="false">IF(I1981&lt;=H1981,1,0)</f>
        <v>1</v>
      </c>
      <c r="N1981" s="1" t="n">
        <f aca="false">MAX(I1981-H1981,0)</f>
        <v>0</v>
      </c>
    </row>
    <row r="1982" customFormat="false" ht="15" hidden="false" customHeight="false" outlineLevel="0" collapsed="false">
      <c r="A1982" s="1" t="s">
        <v>2090</v>
      </c>
      <c r="B1982" s="1" t="s">
        <v>2070</v>
      </c>
      <c r="C1982" s="1" t="s">
        <v>105</v>
      </c>
      <c r="D1982" s="1" t="s">
        <v>96</v>
      </c>
      <c r="E1982" s="1" t="s">
        <v>89</v>
      </c>
      <c r="F1982" s="1" t="s">
        <v>90</v>
      </c>
      <c r="G1982" s="1" t="n">
        <v>13</v>
      </c>
      <c r="H1982" s="1" t="n">
        <v>5</v>
      </c>
      <c r="I1982" s="1" t="n">
        <v>5</v>
      </c>
      <c r="K1982" s="17" t="n">
        <v>296.88</v>
      </c>
      <c r="L1982" s="1" t="n">
        <v>5</v>
      </c>
      <c r="M1982" s="18" t="n">
        <f aca="false">IF(I1982&lt;=H1982,1,0)</f>
        <v>1</v>
      </c>
      <c r="N1982" s="1" t="n">
        <f aca="false">MAX(I1982-H1982,0)</f>
        <v>0</v>
      </c>
    </row>
    <row r="1983" customFormat="false" ht="15" hidden="false" customHeight="false" outlineLevel="0" collapsed="false">
      <c r="A1983" s="1" t="s">
        <v>2091</v>
      </c>
      <c r="B1983" s="1" t="s">
        <v>2070</v>
      </c>
      <c r="C1983" s="1" t="s">
        <v>92</v>
      </c>
      <c r="D1983" s="1" t="s">
        <v>88</v>
      </c>
      <c r="E1983" s="1" t="s">
        <v>89</v>
      </c>
      <c r="F1983" s="1" t="s">
        <v>90</v>
      </c>
      <c r="G1983" s="1" t="n">
        <v>11.8</v>
      </c>
      <c r="H1983" s="1" t="n">
        <v>3</v>
      </c>
      <c r="I1983" s="1" t="n">
        <v>3</v>
      </c>
      <c r="K1983" s="17" t="n">
        <v>365.61</v>
      </c>
      <c r="L1983" s="1" t="n">
        <v>4</v>
      </c>
      <c r="M1983" s="18" t="n">
        <f aca="false">IF(I1983&lt;=H1983,1,0)</f>
        <v>1</v>
      </c>
      <c r="N1983" s="1" t="n">
        <f aca="false">MAX(I1983-H1983,0)</f>
        <v>0</v>
      </c>
    </row>
    <row r="1984" customFormat="false" ht="15" hidden="false" customHeight="false" outlineLevel="0" collapsed="false">
      <c r="A1984" s="1" t="s">
        <v>2092</v>
      </c>
      <c r="B1984" s="1" t="s">
        <v>2070</v>
      </c>
      <c r="C1984" s="1" t="s">
        <v>92</v>
      </c>
      <c r="D1984" s="1" t="s">
        <v>93</v>
      </c>
      <c r="E1984" s="1" t="s">
        <v>101</v>
      </c>
      <c r="F1984" s="1" t="s">
        <v>116</v>
      </c>
      <c r="G1984" s="1" t="n">
        <v>0</v>
      </c>
      <c r="H1984" s="1" t="n">
        <v>2</v>
      </c>
      <c r="I1984" s="1" t="n">
        <v>2</v>
      </c>
      <c r="K1984" s="17" t="n">
        <v>455.39</v>
      </c>
      <c r="L1984" s="1" t="n">
        <v>5</v>
      </c>
      <c r="M1984" s="18" t="n">
        <f aca="false">IF(I1984&lt;=H1984,1,0)</f>
        <v>1</v>
      </c>
      <c r="N1984" s="1" t="n">
        <f aca="false">MAX(I1984-H1984,0)</f>
        <v>0</v>
      </c>
    </row>
    <row r="1985" customFormat="false" ht="15" hidden="false" customHeight="false" outlineLevel="0" collapsed="false">
      <c r="A1985" s="1" t="s">
        <v>2093</v>
      </c>
      <c r="B1985" s="1" t="s">
        <v>2070</v>
      </c>
      <c r="C1985" s="1" t="s">
        <v>92</v>
      </c>
      <c r="D1985" s="1" t="s">
        <v>88</v>
      </c>
      <c r="E1985" s="1" t="s">
        <v>89</v>
      </c>
      <c r="F1985" s="1" t="s">
        <v>116</v>
      </c>
      <c r="G1985" s="1" t="n">
        <v>0</v>
      </c>
      <c r="H1985" s="1" t="n">
        <v>2</v>
      </c>
      <c r="I1985" s="1" t="n">
        <v>2</v>
      </c>
      <c r="K1985" s="17" t="n">
        <v>281.99</v>
      </c>
      <c r="L1985" s="1" t="n">
        <v>4</v>
      </c>
      <c r="M1985" s="18" t="n">
        <f aca="false">IF(I1985&lt;=H1985,1,0)</f>
        <v>1</v>
      </c>
      <c r="N1985" s="1" t="n">
        <f aca="false">MAX(I1985-H1985,0)</f>
        <v>0</v>
      </c>
    </row>
    <row r="1986" customFormat="false" ht="15" hidden="false" customHeight="false" outlineLevel="0" collapsed="false">
      <c r="A1986" s="1" t="s">
        <v>2094</v>
      </c>
      <c r="B1986" s="1" t="s">
        <v>2070</v>
      </c>
      <c r="C1986" s="1" t="s">
        <v>95</v>
      </c>
      <c r="D1986" s="1" t="s">
        <v>88</v>
      </c>
      <c r="E1986" s="1" t="s">
        <v>103</v>
      </c>
      <c r="F1986" s="1" t="s">
        <v>90</v>
      </c>
      <c r="G1986" s="1" t="n">
        <v>5.1</v>
      </c>
      <c r="H1986" s="1" t="n">
        <v>3</v>
      </c>
      <c r="I1986" s="1" t="n">
        <v>3</v>
      </c>
      <c r="K1986" s="17" t="n">
        <v>229.45</v>
      </c>
      <c r="L1986" s="1" t="n">
        <v>5</v>
      </c>
      <c r="M1986" s="18" t="n">
        <f aca="false">IF(I1986&lt;=H1986,1,0)</f>
        <v>1</v>
      </c>
      <c r="N1986" s="1" t="n">
        <f aca="false">MAX(I1986-H1986,0)</f>
        <v>0</v>
      </c>
    </row>
    <row r="1987" customFormat="false" ht="15" hidden="false" customHeight="false" outlineLevel="0" collapsed="false">
      <c r="A1987" s="1" t="s">
        <v>2095</v>
      </c>
      <c r="B1987" s="1" t="s">
        <v>2070</v>
      </c>
      <c r="C1987" s="1" t="s">
        <v>92</v>
      </c>
      <c r="D1987" s="1" t="s">
        <v>88</v>
      </c>
      <c r="E1987" s="1" t="s">
        <v>97</v>
      </c>
      <c r="F1987" s="1" t="s">
        <v>90</v>
      </c>
      <c r="G1987" s="1" t="n">
        <v>1.8</v>
      </c>
      <c r="H1987" s="1" t="n">
        <v>3</v>
      </c>
      <c r="I1987" s="1" t="n">
        <v>3</v>
      </c>
      <c r="K1987" s="17" t="n">
        <v>457.44</v>
      </c>
      <c r="L1987" s="1" t="n">
        <v>5</v>
      </c>
      <c r="M1987" s="18" t="n">
        <f aca="false">IF(I1987&lt;=H1987,1,0)</f>
        <v>1</v>
      </c>
      <c r="N1987" s="1" t="n">
        <f aca="false">MAX(I1987-H1987,0)</f>
        <v>0</v>
      </c>
    </row>
    <row r="1988" customFormat="false" ht="15" hidden="false" customHeight="false" outlineLevel="0" collapsed="false">
      <c r="A1988" s="1" t="s">
        <v>2096</v>
      </c>
      <c r="B1988" s="1" t="s">
        <v>2070</v>
      </c>
      <c r="C1988" s="1" t="s">
        <v>105</v>
      </c>
      <c r="D1988" s="1" t="s">
        <v>96</v>
      </c>
      <c r="E1988" s="1" t="s">
        <v>101</v>
      </c>
      <c r="F1988" s="1" t="s">
        <v>90</v>
      </c>
      <c r="G1988" s="1" t="n">
        <v>5.8</v>
      </c>
      <c r="H1988" s="1" t="n">
        <v>5</v>
      </c>
      <c r="I1988" s="1" t="n">
        <v>5</v>
      </c>
      <c r="K1988" s="17" t="n">
        <v>517.32</v>
      </c>
      <c r="L1988" s="1" t="n">
        <v>5</v>
      </c>
      <c r="M1988" s="18" t="n">
        <f aca="false">IF(I1988&lt;=H1988,1,0)</f>
        <v>1</v>
      </c>
      <c r="N1988" s="1" t="n">
        <f aca="false">MAX(I1988-H1988,0)</f>
        <v>0</v>
      </c>
    </row>
    <row r="1989" customFormat="false" ht="15" hidden="false" customHeight="false" outlineLevel="0" collapsed="false">
      <c r="A1989" s="1" t="s">
        <v>2097</v>
      </c>
      <c r="B1989" s="1" t="s">
        <v>2070</v>
      </c>
      <c r="C1989" s="1" t="s">
        <v>95</v>
      </c>
      <c r="D1989" s="1" t="s">
        <v>96</v>
      </c>
      <c r="E1989" s="1" t="s">
        <v>89</v>
      </c>
      <c r="F1989" s="1" t="s">
        <v>90</v>
      </c>
      <c r="G1989" s="1" t="n">
        <v>15.6</v>
      </c>
      <c r="H1989" s="1" t="n">
        <v>5</v>
      </c>
      <c r="I1989" s="1" t="n">
        <v>5</v>
      </c>
      <c r="K1989" s="17" t="n">
        <v>334.54</v>
      </c>
      <c r="L1989" s="1" t="n">
        <v>5</v>
      </c>
      <c r="M1989" s="18" t="n">
        <f aca="false">IF(I1989&lt;=H1989,1,0)</f>
        <v>1</v>
      </c>
      <c r="N1989" s="1" t="n">
        <f aca="false">MAX(I1989-H1989,0)</f>
        <v>0</v>
      </c>
    </row>
    <row r="1990" customFormat="false" ht="15" hidden="false" customHeight="false" outlineLevel="0" collapsed="false">
      <c r="A1990" s="1" t="s">
        <v>2098</v>
      </c>
      <c r="B1990" s="1" t="s">
        <v>2070</v>
      </c>
      <c r="C1990" s="1" t="s">
        <v>105</v>
      </c>
      <c r="D1990" s="1" t="s">
        <v>93</v>
      </c>
      <c r="E1990" s="1" t="s">
        <v>89</v>
      </c>
      <c r="F1990" s="1" t="s">
        <v>90</v>
      </c>
      <c r="G1990" s="1" t="n">
        <v>11.9</v>
      </c>
      <c r="H1990" s="1" t="n">
        <v>2</v>
      </c>
      <c r="I1990" s="1" t="n">
        <v>4</v>
      </c>
      <c r="J1990" s="1" t="s">
        <v>117</v>
      </c>
      <c r="K1990" s="17" t="n">
        <v>327.78</v>
      </c>
      <c r="L1990" s="1" t="n">
        <v>4</v>
      </c>
      <c r="M1990" s="18" t="n">
        <f aca="false">IF(I1990&lt;=H1990,1,0)</f>
        <v>0</v>
      </c>
      <c r="N1990" s="1" t="n">
        <f aca="false">MAX(I1990-H1990,0)</f>
        <v>2</v>
      </c>
    </row>
    <row r="1991" customFormat="false" ht="15" hidden="false" customHeight="false" outlineLevel="0" collapsed="false">
      <c r="A1991" s="1" t="s">
        <v>2099</v>
      </c>
      <c r="B1991" s="1" t="s">
        <v>2070</v>
      </c>
      <c r="C1991" s="1" t="s">
        <v>92</v>
      </c>
      <c r="D1991" s="1" t="s">
        <v>96</v>
      </c>
      <c r="E1991" s="1" t="s">
        <v>89</v>
      </c>
      <c r="F1991" s="1" t="s">
        <v>90</v>
      </c>
      <c r="G1991" s="1" t="n">
        <v>6.6</v>
      </c>
      <c r="H1991" s="1" t="n">
        <v>5</v>
      </c>
      <c r="I1991" s="1" t="n">
        <v>5</v>
      </c>
      <c r="K1991" s="17" t="n">
        <v>316.06</v>
      </c>
      <c r="L1991" s="1" t="n">
        <v>4</v>
      </c>
      <c r="M1991" s="18" t="n">
        <f aca="false">IF(I1991&lt;=H1991,1,0)</f>
        <v>1</v>
      </c>
      <c r="N1991" s="1" t="n">
        <f aca="false">MAX(I1991-H1991,0)</f>
        <v>0</v>
      </c>
    </row>
    <row r="1992" customFormat="false" ht="15" hidden="false" customHeight="false" outlineLevel="0" collapsed="false">
      <c r="A1992" s="1" t="s">
        <v>2100</v>
      </c>
      <c r="B1992" s="1" t="s">
        <v>2070</v>
      </c>
      <c r="C1992" s="1" t="s">
        <v>92</v>
      </c>
      <c r="D1992" s="1" t="s">
        <v>93</v>
      </c>
      <c r="E1992" s="1" t="s">
        <v>89</v>
      </c>
      <c r="F1992" s="1" t="s">
        <v>90</v>
      </c>
      <c r="G1992" s="1" t="n">
        <v>6.1</v>
      </c>
      <c r="H1992" s="1" t="n">
        <v>2</v>
      </c>
      <c r="I1992" s="1" t="n">
        <v>2</v>
      </c>
      <c r="K1992" s="17" t="n">
        <v>423.55</v>
      </c>
      <c r="L1992" s="1" t="n">
        <v>4</v>
      </c>
      <c r="M1992" s="18" t="n">
        <f aca="false">IF(I1992&lt;=H1992,1,0)</f>
        <v>1</v>
      </c>
      <c r="N1992" s="1" t="n">
        <f aca="false">MAX(I1992-H1992,0)</f>
        <v>0</v>
      </c>
    </row>
    <row r="1993" customFormat="false" ht="15" hidden="false" customHeight="false" outlineLevel="0" collapsed="false">
      <c r="A1993" s="1" t="s">
        <v>2101</v>
      </c>
      <c r="B1993" s="1" t="s">
        <v>2070</v>
      </c>
      <c r="C1993" s="1" t="s">
        <v>92</v>
      </c>
      <c r="D1993" s="1" t="s">
        <v>88</v>
      </c>
      <c r="E1993" s="1" t="s">
        <v>97</v>
      </c>
      <c r="F1993" s="1" t="s">
        <v>116</v>
      </c>
      <c r="G1993" s="1" t="n">
        <v>0</v>
      </c>
      <c r="H1993" s="1" t="n">
        <v>2</v>
      </c>
      <c r="I1993" s="1" t="n">
        <v>2</v>
      </c>
      <c r="K1993" s="17" t="n">
        <v>251.43</v>
      </c>
      <c r="L1993" s="1" t="n">
        <v>4</v>
      </c>
      <c r="M1993" s="18" t="n">
        <f aca="false">IF(I1993&lt;=H1993,1,0)</f>
        <v>1</v>
      </c>
      <c r="N1993" s="1" t="n">
        <f aca="false">MAX(I1993-H1993,0)</f>
        <v>0</v>
      </c>
    </row>
    <row r="1994" customFormat="false" ht="15" hidden="false" customHeight="false" outlineLevel="0" collapsed="false">
      <c r="A1994" s="1" t="s">
        <v>2102</v>
      </c>
      <c r="B1994" s="1" t="s">
        <v>2070</v>
      </c>
      <c r="C1994" s="1" t="s">
        <v>105</v>
      </c>
      <c r="D1994" s="1" t="s">
        <v>88</v>
      </c>
      <c r="E1994" s="1" t="s">
        <v>97</v>
      </c>
      <c r="F1994" s="1" t="s">
        <v>90</v>
      </c>
      <c r="G1994" s="1" t="n">
        <v>5.5</v>
      </c>
      <c r="H1994" s="1" t="n">
        <v>3</v>
      </c>
      <c r="I1994" s="1" t="n">
        <v>3</v>
      </c>
      <c r="K1994" s="17" t="n">
        <v>307.56</v>
      </c>
      <c r="L1994" s="1" t="n">
        <v>5</v>
      </c>
      <c r="M1994" s="18" t="n">
        <f aca="false">IF(I1994&lt;=H1994,1,0)</f>
        <v>1</v>
      </c>
      <c r="N1994" s="1" t="n">
        <f aca="false">MAX(I1994-H1994,0)</f>
        <v>0</v>
      </c>
    </row>
    <row r="1995" customFormat="false" ht="15" hidden="false" customHeight="false" outlineLevel="0" collapsed="false">
      <c r="A1995" s="1" t="s">
        <v>2103</v>
      </c>
      <c r="B1995" s="1" t="s">
        <v>2070</v>
      </c>
      <c r="C1995" s="1" t="s">
        <v>105</v>
      </c>
      <c r="D1995" s="1" t="s">
        <v>110</v>
      </c>
      <c r="E1995" s="1" t="s">
        <v>103</v>
      </c>
      <c r="F1995" s="1" t="s">
        <v>90</v>
      </c>
      <c r="G1995" s="1" t="n">
        <v>9.8</v>
      </c>
      <c r="H1995" s="1" t="n">
        <v>2</v>
      </c>
      <c r="I1995" s="1" t="n">
        <v>2</v>
      </c>
      <c r="K1995" s="17" t="n">
        <v>763.07</v>
      </c>
      <c r="L1995" s="1" t="n">
        <v>5</v>
      </c>
      <c r="M1995" s="18" t="n">
        <f aca="false">IF(I1995&lt;=H1995,1,0)</f>
        <v>1</v>
      </c>
      <c r="N1995" s="1" t="n">
        <f aca="false">MAX(I1995-H1995,0)</f>
        <v>0</v>
      </c>
    </row>
    <row r="1996" customFormat="false" ht="15" hidden="false" customHeight="false" outlineLevel="0" collapsed="false">
      <c r="A1996" s="1" t="s">
        <v>2104</v>
      </c>
      <c r="B1996" s="1" t="s">
        <v>2070</v>
      </c>
      <c r="C1996" s="1" t="s">
        <v>92</v>
      </c>
      <c r="D1996" s="1" t="s">
        <v>88</v>
      </c>
      <c r="E1996" s="1" t="s">
        <v>89</v>
      </c>
      <c r="F1996" s="1" t="s">
        <v>90</v>
      </c>
      <c r="G1996" s="1" t="n">
        <v>9.4</v>
      </c>
      <c r="H1996" s="1" t="n">
        <v>3</v>
      </c>
      <c r="I1996" s="1" t="n">
        <v>3</v>
      </c>
      <c r="K1996" s="17" t="n">
        <v>271.64</v>
      </c>
      <c r="L1996" s="1" t="n">
        <v>5</v>
      </c>
      <c r="M1996" s="18" t="n">
        <f aca="false">IF(I1996&lt;=H1996,1,0)</f>
        <v>1</v>
      </c>
      <c r="N1996" s="1" t="n">
        <f aca="false">MAX(I1996-H1996,0)</f>
        <v>0</v>
      </c>
    </row>
    <row r="1997" customFormat="false" ht="15" hidden="false" customHeight="false" outlineLevel="0" collapsed="false">
      <c r="A1997" s="1" t="s">
        <v>2105</v>
      </c>
      <c r="B1997" s="1" t="s">
        <v>2070</v>
      </c>
      <c r="C1997" s="1" t="s">
        <v>92</v>
      </c>
      <c r="D1997" s="1" t="s">
        <v>88</v>
      </c>
      <c r="E1997" s="1" t="s">
        <v>103</v>
      </c>
      <c r="F1997" s="1" t="s">
        <v>90</v>
      </c>
      <c r="G1997" s="1" t="n">
        <v>4.4</v>
      </c>
      <c r="H1997" s="1" t="n">
        <v>3</v>
      </c>
      <c r="I1997" s="1" t="n">
        <v>3</v>
      </c>
      <c r="K1997" s="17" t="n">
        <v>356.83</v>
      </c>
      <c r="L1997" s="1" t="n">
        <v>5</v>
      </c>
      <c r="M1997" s="18" t="n">
        <f aca="false">IF(I1997&lt;=H1997,1,0)</f>
        <v>1</v>
      </c>
      <c r="N1997" s="1" t="n">
        <f aca="false">MAX(I1997-H1997,0)</f>
        <v>0</v>
      </c>
    </row>
    <row r="1998" customFormat="false" ht="15" hidden="false" customHeight="false" outlineLevel="0" collapsed="false">
      <c r="A1998" s="1" t="s">
        <v>2106</v>
      </c>
      <c r="B1998" s="1" t="s">
        <v>2070</v>
      </c>
      <c r="C1998" s="1" t="s">
        <v>92</v>
      </c>
      <c r="D1998" s="1" t="s">
        <v>93</v>
      </c>
      <c r="E1998" s="1" t="s">
        <v>89</v>
      </c>
      <c r="F1998" s="1" t="s">
        <v>116</v>
      </c>
      <c r="G1998" s="1" t="n">
        <v>0</v>
      </c>
      <c r="H1998" s="1" t="n">
        <v>2</v>
      </c>
      <c r="I1998" s="1" t="n">
        <v>2</v>
      </c>
      <c r="K1998" s="17" t="n">
        <v>326.67</v>
      </c>
      <c r="L1998" s="1" t="n">
        <v>5</v>
      </c>
      <c r="M1998" s="18" t="n">
        <f aca="false">IF(I1998&lt;=H1998,1,0)</f>
        <v>1</v>
      </c>
      <c r="N1998" s="1" t="n">
        <f aca="false">MAX(I1998-H1998,0)</f>
        <v>0</v>
      </c>
    </row>
    <row r="1999" customFormat="false" ht="15" hidden="false" customHeight="false" outlineLevel="0" collapsed="false">
      <c r="A1999" s="1" t="s">
        <v>2107</v>
      </c>
      <c r="B1999" s="1" t="s">
        <v>2070</v>
      </c>
      <c r="C1999" s="1" t="s">
        <v>145</v>
      </c>
      <c r="D1999" s="1" t="s">
        <v>93</v>
      </c>
      <c r="E1999" s="1" t="s">
        <v>89</v>
      </c>
      <c r="F1999" s="1" t="s">
        <v>90</v>
      </c>
      <c r="G1999" s="1" t="n">
        <v>10.4</v>
      </c>
      <c r="H1999" s="1" t="n">
        <v>2</v>
      </c>
      <c r="I1999" s="1" t="n">
        <v>2</v>
      </c>
      <c r="K1999" s="17" t="n">
        <v>233.53</v>
      </c>
      <c r="L1999" s="1" t="n">
        <v>4</v>
      </c>
      <c r="M1999" s="18" t="n">
        <f aca="false">IF(I1999&lt;=H1999,1,0)</f>
        <v>1</v>
      </c>
      <c r="N1999" s="1" t="n">
        <f aca="false">MAX(I1999-H1999,0)</f>
        <v>0</v>
      </c>
    </row>
    <row r="2000" customFormat="false" ht="15" hidden="false" customHeight="false" outlineLevel="0" collapsed="false">
      <c r="A2000" s="1" t="s">
        <v>2108</v>
      </c>
      <c r="B2000" s="1" t="s">
        <v>2070</v>
      </c>
      <c r="C2000" s="1" t="s">
        <v>100</v>
      </c>
      <c r="D2000" s="1" t="s">
        <v>88</v>
      </c>
      <c r="E2000" s="1" t="s">
        <v>89</v>
      </c>
      <c r="F2000" s="1" t="s">
        <v>90</v>
      </c>
      <c r="G2000" s="1" t="n">
        <v>11.1</v>
      </c>
      <c r="H2000" s="1" t="n">
        <v>3</v>
      </c>
      <c r="I2000" s="1" t="n">
        <v>3</v>
      </c>
      <c r="K2000" s="17" t="n">
        <v>275.01</v>
      </c>
      <c r="L2000" s="1" t="n">
        <v>5</v>
      </c>
      <c r="M2000" s="18" t="n">
        <f aca="false">IF(I2000&lt;=H2000,1,0)</f>
        <v>1</v>
      </c>
      <c r="N2000" s="1" t="n">
        <f aca="false">MAX(I2000-H2000,0)</f>
        <v>0</v>
      </c>
    </row>
    <row r="2001" customFormat="false" ht="15" hidden="false" customHeight="false" outlineLevel="0" collapsed="false">
      <c r="A2001" s="1" t="s">
        <v>2109</v>
      </c>
      <c r="B2001" s="1" t="s">
        <v>2070</v>
      </c>
      <c r="C2001" s="1" t="s">
        <v>92</v>
      </c>
      <c r="D2001" s="1" t="s">
        <v>93</v>
      </c>
      <c r="E2001" s="1" t="s">
        <v>103</v>
      </c>
      <c r="F2001" s="1" t="s">
        <v>116</v>
      </c>
      <c r="G2001" s="1" t="n">
        <v>0</v>
      </c>
      <c r="H2001" s="1" t="n">
        <v>2</v>
      </c>
      <c r="I2001" s="1" t="n">
        <v>1</v>
      </c>
      <c r="K2001" s="17" t="n">
        <v>294.52</v>
      </c>
      <c r="L2001" s="1" t="n">
        <v>4</v>
      </c>
      <c r="M2001" s="18" t="n">
        <f aca="false">IF(I2001&lt;=H2001,1,0)</f>
        <v>1</v>
      </c>
      <c r="N2001" s="1" t="n">
        <f aca="false">MAX(I2001-H2001,0)</f>
        <v>0</v>
      </c>
    </row>
    <row r="2002" customFormat="false" ht="15" hidden="false" customHeight="false" outlineLevel="0" collapsed="false">
      <c r="A2002" s="1" t="s">
        <v>2110</v>
      </c>
      <c r="B2002" s="1" t="s">
        <v>2070</v>
      </c>
      <c r="C2002" s="1" t="s">
        <v>95</v>
      </c>
      <c r="D2002" s="1" t="s">
        <v>88</v>
      </c>
      <c r="E2002" s="1" t="s">
        <v>97</v>
      </c>
      <c r="F2002" s="1" t="s">
        <v>90</v>
      </c>
      <c r="G2002" s="1" t="n">
        <v>8.3</v>
      </c>
      <c r="H2002" s="1" t="n">
        <v>3</v>
      </c>
      <c r="I2002" s="1" t="n">
        <v>2</v>
      </c>
      <c r="K2002" s="17" t="n">
        <v>623.52</v>
      </c>
      <c r="L2002" s="1" t="n">
        <v>4</v>
      </c>
      <c r="M2002" s="18" t="n">
        <f aca="false">IF(I2002&lt;=H2002,1,0)</f>
        <v>1</v>
      </c>
      <c r="N2002" s="1" t="n">
        <f aca="false">MAX(I2002-H2002,0)</f>
        <v>0</v>
      </c>
    </row>
    <row r="2003" customFormat="false" ht="15" hidden="false" customHeight="false" outlineLevel="0" collapsed="false">
      <c r="A2003" s="1" t="s">
        <v>2111</v>
      </c>
      <c r="B2003" s="1" t="s">
        <v>2070</v>
      </c>
      <c r="C2003" s="1" t="s">
        <v>105</v>
      </c>
      <c r="D2003" s="1" t="s">
        <v>96</v>
      </c>
      <c r="E2003" s="1" t="s">
        <v>103</v>
      </c>
      <c r="F2003" s="1" t="s">
        <v>90</v>
      </c>
      <c r="G2003" s="1" t="n">
        <v>7</v>
      </c>
      <c r="H2003" s="1" t="n">
        <v>5</v>
      </c>
      <c r="I2003" s="1" t="n">
        <v>4</v>
      </c>
      <c r="K2003" s="17" t="n">
        <v>578.52</v>
      </c>
      <c r="L2003" s="1" t="n">
        <v>4</v>
      </c>
      <c r="M2003" s="18" t="n">
        <f aca="false">IF(I2003&lt;=H2003,1,0)</f>
        <v>1</v>
      </c>
      <c r="N2003" s="1" t="n">
        <f aca="false">MAX(I2003-H2003,0)</f>
        <v>0</v>
      </c>
    </row>
    <row r="2004" customFormat="false" ht="15" hidden="false" customHeight="false" outlineLevel="0" collapsed="false">
      <c r="A2004" s="1" t="s">
        <v>2112</v>
      </c>
      <c r="B2004" s="1" t="s">
        <v>2070</v>
      </c>
      <c r="C2004" s="1" t="s">
        <v>92</v>
      </c>
      <c r="D2004" s="1" t="s">
        <v>88</v>
      </c>
      <c r="E2004" s="1" t="s">
        <v>97</v>
      </c>
      <c r="F2004" s="1" t="s">
        <v>90</v>
      </c>
      <c r="G2004" s="1" t="n">
        <v>9.1</v>
      </c>
      <c r="H2004" s="1" t="n">
        <v>3</v>
      </c>
      <c r="I2004" s="1" t="n">
        <v>3</v>
      </c>
      <c r="K2004" s="17" t="n">
        <v>291.45</v>
      </c>
      <c r="L2004" s="1" t="n">
        <v>4</v>
      </c>
      <c r="M2004" s="18" t="n">
        <f aca="false">IF(I2004&lt;=H2004,1,0)</f>
        <v>1</v>
      </c>
      <c r="N2004" s="1" t="n">
        <f aca="false">MAX(I2004-H2004,0)</f>
        <v>0</v>
      </c>
    </row>
    <row r="2005" customFormat="false" ht="15" hidden="false" customHeight="false" outlineLevel="0" collapsed="false">
      <c r="A2005" s="1" t="s">
        <v>2113</v>
      </c>
      <c r="B2005" s="1" t="s">
        <v>2070</v>
      </c>
      <c r="C2005" s="1" t="s">
        <v>95</v>
      </c>
      <c r="D2005" s="1" t="s">
        <v>96</v>
      </c>
      <c r="E2005" s="1" t="s">
        <v>97</v>
      </c>
      <c r="F2005" s="1" t="s">
        <v>90</v>
      </c>
      <c r="G2005" s="1" t="n">
        <v>3.7</v>
      </c>
      <c r="H2005" s="1" t="n">
        <v>5</v>
      </c>
      <c r="I2005" s="1" t="n">
        <v>5</v>
      </c>
      <c r="K2005" s="17" t="n">
        <v>311.03</v>
      </c>
      <c r="L2005" s="1" t="n">
        <v>5</v>
      </c>
      <c r="M2005" s="18" t="n">
        <f aca="false">IF(I2005&lt;=H2005,1,0)</f>
        <v>1</v>
      </c>
      <c r="N2005" s="1" t="n">
        <f aca="false">MAX(I2005-H2005,0)</f>
        <v>0</v>
      </c>
    </row>
    <row r="2006" customFormat="false" ht="15" hidden="false" customHeight="false" outlineLevel="0" collapsed="false">
      <c r="A2006" s="1" t="s">
        <v>2114</v>
      </c>
      <c r="B2006" s="1" t="s">
        <v>2070</v>
      </c>
      <c r="C2006" s="1" t="s">
        <v>92</v>
      </c>
      <c r="D2006" s="1" t="s">
        <v>96</v>
      </c>
      <c r="E2006" s="1" t="s">
        <v>89</v>
      </c>
      <c r="F2006" s="1" t="s">
        <v>90</v>
      </c>
      <c r="G2006" s="1" t="n">
        <v>10.5</v>
      </c>
      <c r="H2006" s="1" t="n">
        <v>5</v>
      </c>
      <c r="I2006" s="1" t="n">
        <v>5</v>
      </c>
      <c r="K2006" s="17" t="n">
        <v>1102.1</v>
      </c>
      <c r="L2006" s="1" t="n">
        <v>5</v>
      </c>
      <c r="M2006" s="18" t="n">
        <f aca="false">IF(I2006&lt;=H2006,1,0)</f>
        <v>1</v>
      </c>
      <c r="N2006" s="1" t="n">
        <f aca="false">MAX(I2006-H2006,0)</f>
        <v>0</v>
      </c>
    </row>
    <row r="2007" customFormat="false" ht="15" hidden="false" customHeight="false" outlineLevel="0" collapsed="false">
      <c r="A2007" s="1" t="s">
        <v>2115</v>
      </c>
      <c r="B2007" s="1" t="s">
        <v>2070</v>
      </c>
      <c r="C2007" s="1" t="s">
        <v>92</v>
      </c>
      <c r="D2007" s="1" t="s">
        <v>110</v>
      </c>
      <c r="E2007" s="1" t="s">
        <v>97</v>
      </c>
      <c r="F2007" s="1" t="s">
        <v>90</v>
      </c>
      <c r="G2007" s="1" t="n">
        <v>8.5</v>
      </c>
      <c r="H2007" s="1" t="n">
        <v>2</v>
      </c>
      <c r="I2007" s="1" t="n">
        <v>2</v>
      </c>
      <c r="K2007" s="17" t="n">
        <v>831.88</v>
      </c>
      <c r="L2007" s="1" t="n">
        <v>5</v>
      </c>
      <c r="M2007" s="18" t="n">
        <f aca="false">IF(I2007&lt;=H2007,1,0)</f>
        <v>1</v>
      </c>
      <c r="N2007" s="1" t="n">
        <f aca="false">MAX(I2007-H2007,0)</f>
        <v>0</v>
      </c>
    </row>
    <row r="2008" customFormat="false" ht="15" hidden="false" customHeight="false" outlineLevel="0" collapsed="false">
      <c r="A2008" s="1" t="s">
        <v>2116</v>
      </c>
      <c r="B2008" s="1" t="s">
        <v>2070</v>
      </c>
      <c r="C2008" s="1" t="s">
        <v>92</v>
      </c>
      <c r="D2008" s="1" t="s">
        <v>88</v>
      </c>
      <c r="E2008" s="1" t="s">
        <v>97</v>
      </c>
      <c r="F2008" s="1" t="s">
        <v>90</v>
      </c>
      <c r="G2008" s="1" t="n">
        <v>4.5</v>
      </c>
      <c r="H2008" s="1" t="n">
        <v>3</v>
      </c>
      <c r="I2008" s="1" t="n">
        <v>3</v>
      </c>
      <c r="K2008" s="17" t="n">
        <v>584.66</v>
      </c>
      <c r="L2008" s="1" t="n">
        <v>4</v>
      </c>
      <c r="M2008" s="18" t="n">
        <f aca="false">IF(I2008&lt;=H2008,1,0)</f>
        <v>1</v>
      </c>
      <c r="N2008" s="1" t="n">
        <f aca="false">MAX(I2008-H2008,0)</f>
        <v>0</v>
      </c>
    </row>
    <row r="2009" customFormat="false" ht="15" hidden="false" customHeight="false" outlineLevel="0" collapsed="false">
      <c r="A2009" s="1" t="s">
        <v>2117</v>
      </c>
      <c r="B2009" s="1" t="s">
        <v>2070</v>
      </c>
      <c r="C2009" s="1" t="s">
        <v>92</v>
      </c>
      <c r="D2009" s="1" t="s">
        <v>93</v>
      </c>
      <c r="E2009" s="1" t="s">
        <v>89</v>
      </c>
      <c r="F2009" s="1" t="s">
        <v>90</v>
      </c>
      <c r="G2009" s="1" t="n">
        <v>7.5</v>
      </c>
      <c r="H2009" s="1" t="n">
        <v>2</v>
      </c>
      <c r="I2009" s="1" t="n">
        <v>2</v>
      </c>
      <c r="K2009" s="17" t="n">
        <v>431.63</v>
      </c>
      <c r="L2009" s="1" t="n">
        <v>3</v>
      </c>
      <c r="M2009" s="18" t="n">
        <f aca="false">IF(I2009&lt;=H2009,1,0)</f>
        <v>1</v>
      </c>
      <c r="N2009" s="1" t="n">
        <f aca="false">MAX(I2009-H2009,0)</f>
        <v>0</v>
      </c>
    </row>
    <row r="2010" customFormat="false" ht="15" hidden="false" customHeight="false" outlineLevel="0" collapsed="false">
      <c r="A2010" s="1" t="s">
        <v>2118</v>
      </c>
      <c r="B2010" s="1" t="s">
        <v>2070</v>
      </c>
      <c r="C2010" s="1" t="s">
        <v>87</v>
      </c>
      <c r="D2010" s="1" t="s">
        <v>93</v>
      </c>
      <c r="E2010" s="1" t="s">
        <v>89</v>
      </c>
      <c r="F2010" s="1" t="s">
        <v>90</v>
      </c>
      <c r="G2010" s="1" t="n">
        <v>11.2</v>
      </c>
      <c r="H2010" s="1" t="n">
        <v>2</v>
      </c>
      <c r="I2010" s="1" t="n">
        <v>1</v>
      </c>
      <c r="K2010" s="17" t="n">
        <v>314.89</v>
      </c>
      <c r="L2010" s="1" t="n">
        <v>4</v>
      </c>
      <c r="M2010" s="18" t="n">
        <f aca="false">IF(I2010&lt;=H2010,1,0)</f>
        <v>1</v>
      </c>
      <c r="N2010" s="1" t="n">
        <f aca="false">MAX(I2010-H2010,0)</f>
        <v>0</v>
      </c>
    </row>
    <row r="2011" customFormat="false" ht="15" hidden="false" customHeight="false" outlineLevel="0" collapsed="false">
      <c r="A2011" s="1" t="s">
        <v>2119</v>
      </c>
      <c r="B2011" s="1" t="s">
        <v>2070</v>
      </c>
      <c r="C2011" s="1" t="s">
        <v>105</v>
      </c>
      <c r="D2011" s="1" t="s">
        <v>88</v>
      </c>
      <c r="E2011" s="1" t="s">
        <v>89</v>
      </c>
      <c r="F2011" s="1" t="s">
        <v>90</v>
      </c>
      <c r="G2011" s="1" t="n">
        <v>10</v>
      </c>
      <c r="H2011" s="1" t="n">
        <v>3</v>
      </c>
      <c r="I2011" s="1" t="n">
        <v>3</v>
      </c>
      <c r="K2011" s="17" t="n">
        <v>292.35</v>
      </c>
      <c r="L2011" s="1" t="n">
        <v>5</v>
      </c>
      <c r="M2011" s="18" t="n">
        <f aca="false">IF(I2011&lt;=H2011,1,0)</f>
        <v>1</v>
      </c>
      <c r="N2011" s="1" t="n">
        <f aca="false">MAX(I2011-H2011,0)</f>
        <v>0</v>
      </c>
    </row>
    <row r="2012" customFormat="false" ht="15" hidden="false" customHeight="false" outlineLevel="0" collapsed="false">
      <c r="A2012" s="1" t="s">
        <v>2120</v>
      </c>
      <c r="B2012" s="1" t="s">
        <v>2070</v>
      </c>
      <c r="C2012" s="1" t="s">
        <v>92</v>
      </c>
      <c r="D2012" s="1" t="s">
        <v>88</v>
      </c>
      <c r="E2012" s="1" t="s">
        <v>103</v>
      </c>
      <c r="F2012" s="1" t="s">
        <v>116</v>
      </c>
      <c r="G2012" s="1" t="n">
        <v>0</v>
      </c>
      <c r="H2012" s="1" t="n">
        <v>2</v>
      </c>
      <c r="I2012" s="1" t="n">
        <v>2</v>
      </c>
      <c r="K2012" s="17" t="n">
        <v>181.03</v>
      </c>
      <c r="L2012" s="1" t="n">
        <v>5</v>
      </c>
      <c r="M2012" s="18" t="n">
        <f aca="false">IF(I2012&lt;=H2012,1,0)</f>
        <v>1</v>
      </c>
      <c r="N2012" s="1" t="n">
        <f aca="false">MAX(I2012-H2012,0)</f>
        <v>0</v>
      </c>
    </row>
    <row r="2013" customFormat="false" ht="15" hidden="false" customHeight="false" outlineLevel="0" collapsed="false">
      <c r="A2013" s="1" t="s">
        <v>2121</v>
      </c>
      <c r="B2013" s="1" t="s">
        <v>2070</v>
      </c>
      <c r="C2013" s="1" t="s">
        <v>145</v>
      </c>
      <c r="D2013" s="1" t="s">
        <v>93</v>
      </c>
      <c r="E2013" s="1" t="s">
        <v>97</v>
      </c>
      <c r="F2013" s="1" t="s">
        <v>90</v>
      </c>
      <c r="G2013" s="1" t="n">
        <v>2.8</v>
      </c>
      <c r="H2013" s="1" t="n">
        <v>2</v>
      </c>
      <c r="I2013" s="1" t="n">
        <v>2</v>
      </c>
      <c r="K2013" s="17" t="n">
        <v>450.43</v>
      </c>
      <c r="L2013" s="1" t="n">
        <v>4</v>
      </c>
      <c r="M2013" s="18" t="n">
        <f aca="false">IF(I2013&lt;=H2013,1,0)</f>
        <v>1</v>
      </c>
      <c r="N2013" s="1" t="n">
        <f aca="false">MAX(I2013-H2013,0)</f>
        <v>0</v>
      </c>
    </row>
    <row r="2014" customFormat="false" ht="15" hidden="false" customHeight="false" outlineLevel="0" collapsed="false">
      <c r="A2014" s="1" t="s">
        <v>2122</v>
      </c>
      <c r="B2014" s="1" t="s">
        <v>2070</v>
      </c>
      <c r="C2014" s="1" t="s">
        <v>87</v>
      </c>
      <c r="D2014" s="1" t="s">
        <v>88</v>
      </c>
      <c r="E2014" s="1" t="s">
        <v>97</v>
      </c>
      <c r="F2014" s="1" t="s">
        <v>90</v>
      </c>
      <c r="G2014" s="1" t="n">
        <v>4.9</v>
      </c>
      <c r="H2014" s="1" t="n">
        <v>3</v>
      </c>
      <c r="I2014" s="1" t="n">
        <v>2</v>
      </c>
      <c r="K2014" s="17" t="n">
        <v>339.67</v>
      </c>
      <c r="L2014" s="1" t="n">
        <v>5</v>
      </c>
      <c r="M2014" s="18" t="n">
        <f aca="false">IF(I2014&lt;=H2014,1,0)</f>
        <v>1</v>
      </c>
      <c r="N2014" s="1" t="n">
        <f aca="false">MAX(I2014-H2014,0)</f>
        <v>0</v>
      </c>
    </row>
    <row r="2015" customFormat="false" ht="15" hidden="false" customHeight="false" outlineLevel="0" collapsed="false">
      <c r="A2015" s="1" t="s">
        <v>2123</v>
      </c>
      <c r="B2015" s="1" t="s">
        <v>2070</v>
      </c>
      <c r="C2015" s="1" t="s">
        <v>87</v>
      </c>
      <c r="D2015" s="1" t="s">
        <v>88</v>
      </c>
      <c r="E2015" s="1" t="s">
        <v>89</v>
      </c>
      <c r="F2015" s="1" t="s">
        <v>90</v>
      </c>
      <c r="G2015" s="1" t="n">
        <v>12.6</v>
      </c>
      <c r="H2015" s="1" t="n">
        <v>3</v>
      </c>
      <c r="I2015" s="1" t="n">
        <v>2</v>
      </c>
      <c r="K2015" s="17" t="n">
        <v>273.8</v>
      </c>
      <c r="L2015" s="1" t="n">
        <v>5</v>
      </c>
      <c r="M2015" s="18" t="n">
        <f aca="false">IF(I2015&lt;=H2015,1,0)</f>
        <v>1</v>
      </c>
      <c r="N2015" s="1" t="n">
        <f aca="false">MAX(I2015-H2015,0)</f>
        <v>0</v>
      </c>
    </row>
    <row r="2016" customFormat="false" ht="15" hidden="false" customHeight="false" outlineLevel="0" collapsed="false">
      <c r="A2016" s="1" t="s">
        <v>2124</v>
      </c>
      <c r="B2016" s="1" t="s">
        <v>2070</v>
      </c>
      <c r="C2016" s="1" t="s">
        <v>92</v>
      </c>
      <c r="D2016" s="1" t="s">
        <v>88</v>
      </c>
      <c r="E2016" s="1" t="s">
        <v>89</v>
      </c>
      <c r="F2016" s="1" t="s">
        <v>116</v>
      </c>
      <c r="G2016" s="1" t="n">
        <v>0</v>
      </c>
      <c r="H2016" s="1" t="n">
        <v>3</v>
      </c>
      <c r="I2016" s="1" t="n">
        <v>2</v>
      </c>
      <c r="K2016" s="17" t="n">
        <v>1164.34</v>
      </c>
      <c r="L2016" s="1" t="n">
        <v>5</v>
      </c>
      <c r="M2016" s="18" t="n">
        <f aca="false">IF(I2016&lt;=H2016,1,0)</f>
        <v>1</v>
      </c>
      <c r="N2016" s="1" t="n">
        <f aca="false">MAX(I2016-H2016,0)</f>
        <v>0</v>
      </c>
    </row>
    <row r="2017" customFormat="false" ht="15" hidden="false" customHeight="false" outlineLevel="0" collapsed="false">
      <c r="A2017" s="1" t="s">
        <v>2125</v>
      </c>
      <c r="B2017" s="1" t="s">
        <v>2070</v>
      </c>
      <c r="C2017" s="1" t="s">
        <v>95</v>
      </c>
      <c r="D2017" s="1" t="s">
        <v>88</v>
      </c>
      <c r="E2017" s="1" t="s">
        <v>97</v>
      </c>
      <c r="F2017" s="1" t="s">
        <v>90</v>
      </c>
      <c r="G2017" s="1" t="n">
        <v>7.3</v>
      </c>
      <c r="H2017" s="1" t="n">
        <v>3</v>
      </c>
      <c r="I2017" s="1" t="n">
        <v>3</v>
      </c>
      <c r="K2017" s="17" t="n">
        <v>239.41</v>
      </c>
      <c r="L2017" s="1" t="n">
        <v>4</v>
      </c>
      <c r="M2017" s="18" t="n">
        <f aca="false">IF(I2017&lt;=H2017,1,0)</f>
        <v>1</v>
      </c>
      <c r="N2017" s="1" t="n">
        <f aca="false">MAX(I2017-H2017,0)</f>
        <v>0</v>
      </c>
    </row>
    <row r="2018" customFormat="false" ht="15" hidden="false" customHeight="false" outlineLevel="0" collapsed="false">
      <c r="A2018" s="1" t="s">
        <v>2126</v>
      </c>
      <c r="B2018" s="1" t="s">
        <v>2070</v>
      </c>
      <c r="C2018" s="1" t="s">
        <v>95</v>
      </c>
      <c r="D2018" s="1" t="s">
        <v>96</v>
      </c>
      <c r="E2018" s="1" t="s">
        <v>97</v>
      </c>
      <c r="F2018" s="1" t="s">
        <v>90</v>
      </c>
      <c r="G2018" s="1" t="n">
        <v>4.2</v>
      </c>
      <c r="H2018" s="1" t="n">
        <v>5</v>
      </c>
      <c r="I2018" s="1" t="n">
        <v>5</v>
      </c>
      <c r="K2018" s="17" t="n">
        <v>380.16</v>
      </c>
      <c r="L2018" s="1" t="n">
        <v>4</v>
      </c>
      <c r="M2018" s="18" t="n">
        <f aca="false">IF(I2018&lt;=H2018,1,0)</f>
        <v>1</v>
      </c>
      <c r="N2018" s="1" t="n">
        <f aca="false">MAX(I2018-H2018,0)</f>
        <v>0</v>
      </c>
    </row>
    <row r="2019" customFormat="false" ht="15" hidden="false" customHeight="false" outlineLevel="0" collapsed="false">
      <c r="A2019" s="1" t="s">
        <v>2127</v>
      </c>
      <c r="B2019" s="1" t="s">
        <v>2070</v>
      </c>
      <c r="C2019" s="1" t="s">
        <v>92</v>
      </c>
      <c r="D2019" s="1" t="s">
        <v>88</v>
      </c>
      <c r="E2019" s="1" t="s">
        <v>97</v>
      </c>
      <c r="F2019" s="1" t="s">
        <v>90</v>
      </c>
      <c r="G2019" s="1" t="n">
        <v>4</v>
      </c>
      <c r="H2019" s="1" t="n">
        <v>3</v>
      </c>
      <c r="I2019" s="1" t="n">
        <v>3</v>
      </c>
      <c r="K2019" s="17" t="n">
        <v>419.49</v>
      </c>
      <c r="L2019" s="1" t="n">
        <v>4</v>
      </c>
      <c r="M2019" s="18" t="n">
        <f aca="false">IF(I2019&lt;=H2019,1,0)</f>
        <v>1</v>
      </c>
      <c r="N2019" s="1" t="n">
        <f aca="false">MAX(I2019-H2019,0)</f>
        <v>0</v>
      </c>
    </row>
    <row r="2020" customFormat="false" ht="15" hidden="false" customHeight="false" outlineLevel="0" collapsed="false">
      <c r="A2020" s="1" t="s">
        <v>2128</v>
      </c>
      <c r="B2020" s="1" t="s">
        <v>2070</v>
      </c>
      <c r="C2020" s="1" t="s">
        <v>92</v>
      </c>
      <c r="D2020" s="1" t="s">
        <v>96</v>
      </c>
      <c r="E2020" s="1" t="s">
        <v>101</v>
      </c>
      <c r="F2020" s="1" t="s">
        <v>90</v>
      </c>
      <c r="G2020" s="1" t="n">
        <v>4.6</v>
      </c>
      <c r="H2020" s="1" t="n">
        <v>5</v>
      </c>
      <c r="I2020" s="1" t="n">
        <v>5</v>
      </c>
      <c r="K2020" s="17" t="n">
        <v>271.98</v>
      </c>
      <c r="L2020" s="1" t="n">
        <v>5</v>
      </c>
      <c r="M2020" s="18" t="n">
        <f aca="false">IF(I2020&lt;=H2020,1,0)</f>
        <v>1</v>
      </c>
      <c r="N2020" s="1" t="n">
        <f aca="false">MAX(I2020-H2020,0)</f>
        <v>0</v>
      </c>
    </row>
    <row r="2021" customFormat="false" ht="15" hidden="false" customHeight="false" outlineLevel="0" collapsed="false">
      <c r="A2021" s="1" t="s">
        <v>2129</v>
      </c>
      <c r="B2021" s="1" t="s">
        <v>2070</v>
      </c>
      <c r="C2021" s="1" t="s">
        <v>95</v>
      </c>
      <c r="D2021" s="1" t="s">
        <v>110</v>
      </c>
      <c r="E2021" s="1" t="s">
        <v>103</v>
      </c>
      <c r="F2021" s="1" t="s">
        <v>90</v>
      </c>
      <c r="G2021" s="1" t="n">
        <v>4.7</v>
      </c>
      <c r="H2021" s="1" t="n">
        <v>2</v>
      </c>
      <c r="I2021" s="1" t="n">
        <v>2</v>
      </c>
      <c r="K2021" s="17" t="n">
        <v>617.41</v>
      </c>
      <c r="L2021" s="1" t="n">
        <v>5</v>
      </c>
      <c r="M2021" s="18" t="n">
        <f aca="false">IF(I2021&lt;=H2021,1,0)</f>
        <v>1</v>
      </c>
      <c r="N2021" s="1" t="n">
        <f aca="false">MAX(I2021-H2021,0)</f>
        <v>0</v>
      </c>
    </row>
    <row r="2022" customFormat="false" ht="15" hidden="false" customHeight="false" outlineLevel="0" collapsed="false">
      <c r="A2022" s="1" t="s">
        <v>2130</v>
      </c>
      <c r="B2022" s="1" t="s">
        <v>2070</v>
      </c>
      <c r="C2022" s="1" t="s">
        <v>92</v>
      </c>
      <c r="D2022" s="1" t="s">
        <v>88</v>
      </c>
      <c r="E2022" s="1" t="s">
        <v>89</v>
      </c>
      <c r="F2022" s="1" t="s">
        <v>90</v>
      </c>
      <c r="G2022" s="1" t="n">
        <v>8.7</v>
      </c>
      <c r="H2022" s="1" t="n">
        <v>3</v>
      </c>
      <c r="I2022" s="1" t="n">
        <v>3</v>
      </c>
      <c r="K2022" s="17" t="n">
        <v>514.59</v>
      </c>
      <c r="L2022" s="1" t="n">
        <v>4</v>
      </c>
      <c r="M2022" s="18" t="n">
        <f aca="false">IF(I2022&lt;=H2022,1,0)</f>
        <v>1</v>
      </c>
      <c r="N2022" s="1" t="n">
        <f aca="false">MAX(I2022-H2022,0)</f>
        <v>0</v>
      </c>
    </row>
    <row r="2023" customFormat="false" ht="15" hidden="false" customHeight="false" outlineLevel="0" collapsed="false">
      <c r="A2023" s="1" t="s">
        <v>2131</v>
      </c>
      <c r="B2023" s="1" t="s">
        <v>2070</v>
      </c>
      <c r="C2023" s="1" t="s">
        <v>105</v>
      </c>
      <c r="D2023" s="1" t="s">
        <v>96</v>
      </c>
      <c r="E2023" s="1" t="s">
        <v>89</v>
      </c>
      <c r="F2023" s="1" t="s">
        <v>90</v>
      </c>
      <c r="G2023" s="1" t="n">
        <v>11.5</v>
      </c>
      <c r="H2023" s="1" t="n">
        <v>5</v>
      </c>
      <c r="I2023" s="1" t="n">
        <v>5</v>
      </c>
      <c r="K2023" s="17" t="n">
        <v>366.87</v>
      </c>
      <c r="L2023" s="1" t="n">
        <v>5</v>
      </c>
      <c r="M2023" s="18" t="n">
        <f aca="false">IF(I2023&lt;=H2023,1,0)</f>
        <v>1</v>
      </c>
      <c r="N2023" s="1" t="n">
        <f aca="false">MAX(I2023-H2023,0)</f>
        <v>0</v>
      </c>
    </row>
    <row r="2024" customFormat="false" ht="15" hidden="false" customHeight="false" outlineLevel="0" collapsed="false">
      <c r="A2024" s="1" t="s">
        <v>2132</v>
      </c>
      <c r="B2024" s="1" t="s">
        <v>2070</v>
      </c>
      <c r="C2024" s="1" t="s">
        <v>92</v>
      </c>
      <c r="D2024" s="1" t="s">
        <v>88</v>
      </c>
      <c r="E2024" s="1" t="s">
        <v>89</v>
      </c>
      <c r="F2024" s="1" t="s">
        <v>90</v>
      </c>
      <c r="G2024" s="1" t="n">
        <v>7.2</v>
      </c>
      <c r="H2024" s="1" t="n">
        <v>3</v>
      </c>
      <c r="I2024" s="1" t="n">
        <v>2</v>
      </c>
      <c r="K2024" s="17" t="n">
        <v>1062.18</v>
      </c>
      <c r="L2024" s="1" t="n">
        <v>5</v>
      </c>
      <c r="M2024" s="18" t="n">
        <f aca="false">IF(I2024&lt;=H2024,1,0)</f>
        <v>1</v>
      </c>
      <c r="N2024" s="1" t="n">
        <f aca="false">MAX(I2024-H2024,0)</f>
        <v>0</v>
      </c>
    </row>
    <row r="2025" customFormat="false" ht="15" hidden="false" customHeight="false" outlineLevel="0" collapsed="false">
      <c r="A2025" s="1" t="s">
        <v>2133</v>
      </c>
      <c r="B2025" s="1" t="s">
        <v>2070</v>
      </c>
      <c r="C2025" s="1" t="s">
        <v>92</v>
      </c>
      <c r="D2025" s="1" t="s">
        <v>93</v>
      </c>
      <c r="E2025" s="1" t="s">
        <v>97</v>
      </c>
      <c r="F2025" s="1" t="s">
        <v>90</v>
      </c>
      <c r="G2025" s="1" t="n">
        <v>7.5</v>
      </c>
      <c r="H2025" s="1" t="n">
        <v>2</v>
      </c>
      <c r="I2025" s="1" t="n">
        <v>2</v>
      </c>
      <c r="K2025" s="17" t="n">
        <v>341.94</v>
      </c>
      <c r="L2025" s="1" t="n">
        <v>5</v>
      </c>
      <c r="M2025" s="18" t="n">
        <f aca="false">IF(I2025&lt;=H2025,1,0)</f>
        <v>1</v>
      </c>
      <c r="N2025" s="1" t="n">
        <f aca="false">MAX(I2025-H2025,0)</f>
        <v>0</v>
      </c>
    </row>
    <row r="2026" customFormat="false" ht="15" hidden="false" customHeight="false" outlineLevel="0" collapsed="false">
      <c r="A2026" s="1" t="s">
        <v>2134</v>
      </c>
      <c r="B2026" s="1" t="s">
        <v>2070</v>
      </c>
      <c r="C2026" s="1" t="s">
        <v>95</v>
      </c>
      <c r="D2026" s="1" t="s">
        <v>110</v>
      </c>
      <c r="E2026" s="1" t="s">
        <v>103</v>
      </c>
      <c r="F2026" s="1" t="s">
        <v>90</v>
      </c>
      <c r="G2026" s="1" t="n">
        <v>2.4</v>
      </c>
      <c r="H2026" s="1" t="n">
        <v>2</v>
      </c>
      <c r="I2026" s="1" t="n">
        <v>2</v>
      </c>
      <c r="K2026" s="17" t="n">
        <v>1247.61</v>
      </c>
      <c r="L2026" s="1" t="n">
        <v>4</v>
      </c>
      <c r="M2026" s="18" t="n">
        <f aca="false">IF(I2026&lt;=H2026,1,0)</f>
        <v>1</v>
      </c>
      <c r="N2026" s="1" t="n">
        <f aca="false">MAX(I2026-H2026,0)</f>
        <v>0</v>
      </c>
    </row>
    <row r="2027" customFormat="false" ht="15" hidden="false" customHeight="false" outlineLevel="0" collapsed="false">
      <c r="A2027" s="1" t="s">
        <v>2135</v>
      </c>
      <c r="B2027" s="1" t="s">
        <v>2070</v>
      </c>
      <c r="C2027" s="1" t="s">
        <v>95</v>
      </c>
      <c r="D2027" s="1" t="s">
        <v>96</v>
      </c>
      <c r="E2027" s="1" t="s">
        <v>89</v>
      </c>
      <c r="F2027" s="1" t="s">
        <v>90</v>
      </c>
      <c r="G2027" s="1" t="n">
        <v>13.4</v>
      </c>
      <c r="H2027" s="1" t="n">
        <v>5</v>
      </c>
      <c r="I2027" s="1" t="n">
        <v>7</v>
      </c>
      <c r="J2027" s="1" t="s">
        <v>133</v>
      </c>
      <c r="K2027" s="17" t="n">
        <v>416.89</v>
      </c>
      <c r="L2027" s="1" t="n">
        <v>3</v>
      </c>
      <c r="M2027" s="18" t="n">
        <f aca="false">IF(I2027&lt;=H2027,1,0)</f>
        <v>0</v>
      </c>
      <c r="N2027" s="1" t="n">
        <f aca="false">MAX(I2027-H2027,0)</f>
        <v>2</v>
      </c>
    </row>
    <row r="2028" customFormat="false" ht="15" hidden="false" customHeight="false" outlineLevel="0" collapsed="false">
      <c r="A2028" s="1" t="s">
        <v>2136</v>
      </c>
      <c r="B2028" s="1" t="s">
        <v>2070</v>
      </c>
      <c r="C2028" s="1" t="s">
        <v>92</v>
      </c>
      <c r="D2028" s="1" t="s">
        <v>110</v>
      </c>
      <c r="E2028" s="1" t="s">
        <v>89</v>
      </c>
      <c r="F2028" s="1" t="s">
        <v>90</v>
      </c>
      <c r="G2028" s="1" t="n">
        <v>10.5</v>
      </c>
      <c r="H2028" s="1" t="n">
        <v>2</v>
      </c>
      <c r="I2028" s="1" t="n">
        <v>2</v>
      </c>
      <c r="K2028" s="17" t="n">
        <v>792.47</v>
      </c>
      <c r="L2028" s="1" t="n">
        <v>4</v>
      </c>
      <c r="M2028" s="18" t="n">
        <f aca="false">IF(I2028&lt;=H2028,1,0)</f>
        <v>1</v>
      </c>
      <c r="N2028" s="1" t="n">
        <f aca="false">MAX(I2028-H2028,0)</f>
        <v>0</v>
      </c>
    </row>
    <row r="2029" customFormat="false" ht="15" hidden="false" customHeight="false" outlineLevel="0" collapsed="false">
      <c r="A2029" s="1" t="s">
        <v>2137</v>
      </c>
      <c r="B2029" s="1" t="s">
        <v>2070</v>
      </c>
      <c r="C2029" s="1" t="s">
        <v>95</v>
      </c>
      <c r="D2029" s="1" t="s">
        <v>88</v>
      </c>
      <c r="E2029" s="1" t="s">
        <v>97</v>
      </c>
      <c r="F2029" s="1" t="s">
        <v>116</v>
      </c>
      <c r="G2029" s="1" t="n">
        <v>0</v>
      </c>
      <c r="H2029" s="1" t="n">
        <v>3</v>
      </c>
      <c r="I2029" s="1" t="n">
        <v>3</v>
      </c>
      <c r="K2029" s="17" t="n">
        <v>448.56</v>
      </c>
      <c r="L2029" s="1" t="n">
        <v>4</v>
      </c>
      <c r="M2029" s="18" t="n">
        <f aca="false">IF(I2029&lt;=H2029,1,0)</f>
        <v>1</v>
      </c>
      <c r="N2029" s="1" t="n">
        <f aca="false">MAX(I2029-H2029,0)</f>
        <v>0</v>
      </c>
    </row>
    <row r="2030" customFormat="false" ht="15" hidden="false" customHeight="false" outlineLevel="0" collapsed="false">
      <c r="A2030" s="1" t="s">
        <v>2138</v>
      </c>
      <c r="B2030" s="1" t="s">
        <v>2070</v>
      </c>
      <c r="C2030" s="1" t="s">
        <v>92</v>
      </c>
      <c r="D2030" s="1" t="s">
        <v>110</v>
      </c>
      <c r="E2030" s="1" t="s">
        <v>97</v>
      </c>
      <c r="F2030" s="1" t="s">
        <v>90</v>
      </c>
      <c r="G2030" s="1" t="n">
        <v>5.4</v>
      </c>
      <c r="H2030" s="1" t="n">
        <v>2</v>
      </c>
      <c r="I2030" s="1" t="n">
        <v>1</v>
      </c>
      <c r="K2030" s="17" t="n">
        <v>730.93</v>
      </c>
      <c r="L2030" s="1" t="n">
        <v>5</v>
      </c>
      <c r="M2030" s="18" t="n">
        <f aca="false">IF(I2030&lt;=H2030,1,0)</f>
        <v>1</v>
      </c>
      <c r="N2030" s="1" t="n">
        <f aca="false">MAX(I2030-H2030,0)</f>
        <v>0</v>
      </c>
    </row>
    <row r="2031" customFormat="false" ht="15" hidden="false" customHeight="false" outlineLevel="0" collapsed="false">
      <c r="A2031" s="1" t="s">
        <v>2139</v>
      </c>
      <c r="B2031" s="1" t="s">
        <v>2070</v>
      </c>
      <c r="C2031" s="1" t="s">
        <v>95</v>
      </c>
      <c r="D2031" s="1" t="s">
        <v>88</v>
      </c>
      <c r="E2031" s="1" t="s">
        <v>103</v>
      </c>
      <c r="F2031" s="1" t="s">
        <v>90</v>
      </c>
      <c r="G2031" s="1" t="n">
        <v>5.6</v>
      </c>
      <c r="H2031" s="1" t="n">
        <v>3</v>
      </c>
      <c r="I2031" s="1" t="n">
        <v>3</v>
      </c>
      <c r="K2031" s="17" t="n">
        <v>211.28</v>
      </c>
      <c r="L2031" s="1" t="n">
        <v>5</v>
      </c>
      <c r="M2031" s="18" t="n">
        <f aca="false">IF(I2031&lt;=H2031,1,0)</f>
        <v>1</v>
      </c>
      <c r="N2031" s="1" t="n">
        <f aca="false">MAX(I2031-H2031,0)</f>
        <v>0</v>
      </c>
    </row>
    <row r="2032" customFormat="false" ht="15" hidden="false" customHeight="false" outlineLevel="0" collapsed="false">
      <c r="A2032" s="1" t="s">
        <v>2140</v>
      </c>
      <c r="B2032" s="1" t="s">
        <v>2070</v>
      </c>
      <c r="C2032" s="1" t="s">
        <v>92</v>
      </c>
      <c r="D2032" s="1" t="s">
        <v>96</v>
      </c>
      <c r="E2032" s="1" t="s">
        <v>89</v>
      </c>
      <c r="F2032" s="1" t="s">
        <v>90</v>
      </c>
      <c r="G2032" s="1" t="n">
        <v>16.2</v>
      </c>
      <c r="H2032" s="1" t="n">
        <v>5</v>
      </c>
      <c r="I2032" s="1" t="n">
        <v>7</v>
      </c>
      <c r="J2032" s="1" t="s">
        <v>117</v>
      </c>
      <c r="K2032" s="17" t="n">
        <v>255.68</v>
      </c>
      <c r="L2032" s="1" t="n">
        <v>3</v>
      </c>
      <c r="M2032" s="18" t="n">
        <f aca="false">IF(I2032&lt;=H2032,1,0)</f>
        <v>0</v>
      </c>
      <c r="N2032" s="1" t="n">
        <f aca="false">MAX(I2032-H2032,0)</f>
        <v>2</v>
      </c>
    </row>
    <row r="2033" customFormat="false" ht="15" hidden="false" customHeight="false" outlineLevel="0" collapsed="false">
      <c r="A2033" s="1" t="s">
        <v>2141</v>
      </c>
      <c r="B2033" s="1" t="s">
        <v>2070</v>
      </c>
      <c r="C2033" s="1" t="s">
        <v>92</v>
      </c>
      <c r="D2033" s="1" t="s">
        <v>96</v>
      </c>
      <c r="E2033" s="1" t="s">
        <v>89</v>
      </c>
      <c r="F2033" s="1" t="s">
        <v>90</v>
      </c>
      <c r="G2033" s="1" t="n">
        <v>14</v>
      </c>
      <c r="H2033" s="1" t="n">
        <v>5</v>
      </c>
      <c r="I2033" s="1" t="n">
        <v>5</v>
      </c>
      <c r="K2033" s="17" t="n">
        <v>362.57</v>
      </c>
      <c r="L2033" s="1" t="n">
        <v>5</v>
      </c>
      <c r="M2033" s="18" t="n">
        <f aca="false">IF(I2033&lt;=H2033,1,0)</f>
        <v>1</v>
      </c>
      <c r="N2033" s="1" t="n">
        <f aca="false">MAX(I2033-H2033,0)</f>
        <v>0</v>
      </c>
    </row>
    <row r="2034" customFormat="false" ht="15" hidden="false" customHeight="false" outlineLevel="0" collapsed="false">
      <c r="A2034" s="1" t="s">
        <v>2142</v>
      </c>
      <c r="B2034" s="1" t="s">
        <v>2070</v>
      </c>
      <c r="C2034" s="1" t="s">
        <v>95</v>
      </c>
      <c r="D2034" s="1" t="s">
        <v>88</v>
      </c>
      <c r="E2034" s="1" t="s">
        <v>97</v>
      </c>
      <c r="F2034" s="1" t="s">
        <v>90</v>
      </c>
      <c r="G2034" s="1" t="n">
        <v>8.7</v>
      </c>
      <c r="H2034" s="1" t="n">
        <v>3</v>
      </c>
      <c r="I2034" s="1" t="n">
        <v>3</v>
      </c>
      <c r="K2034" s="17" t="n">
        <v>262.31</v>
      </c>
      <c r="L2034" s="1" t="n">
        <v>5</v>
      </c>
      <c r="M2034" s="18" t="n">
        <f aca="false">IF(I2034&lt;=H2034,1,0)</f>
        <v>1</v>
      </c>
      <c r="N2034" s="1" t="n">
        <f aca="false">MAX(I2034-H2034,0)</f>
        <v>0</v>
      </c>
    </row>
    <row r="2035" customFormat="false" ht="15" hidden="false" customHeight="false" outlineLevel="0" collapsed="false">
      <c r="A2035" s="1" t="s">
        <v>2143</v>
      </c>
      <c r="B2035" s="1" t="s">
        <v>2070</v>
      </c>
      <c r="C2035" s="1" t="s">
        <v>105</v>
      </c>
      <c r="D2035" s="1" t="s">
        <v>110</v>
      </c>
      <c r="E2035" s="1" t="s">
        <v>89</v>
      </c>
      <c r="F2035" s="1" t="s">
        <v>90</v>
      </c>
      <c r="G2035" s="1" t="n">
        <v>13.6</v>
      </c>
      <c r="H2035" s="1" t="n">
        <v>2</v>
      </c>
      <c r="I2035" s="1" t="n">
        <v>2</v>
      </c>
      <c r="K2035" s="17" t="n">
        <v>744.48</v>
      </c>
      <c r="L2035" s="1" t="n">
        <v>5</v>
      </c>
      <c r="M2035" s="18" t="n">
        <f aca="false">IF(I2035&lt;=H2035,1,0)</f>
        <v>1</v>
      </c>
      <c r="N2035" s="1" t="n">
        <f aca="false">MAX(I2035-H2035,0)</f>
        <v>0</v>
      </c>
    </row>
    <row r="2036" customFormat="false" ht="15" hidden="false" customHeight="false" outlineLevel="0" collapsed="false">
      <c r="A2036" s="1" t="s">
        <v>2144</v>
      </c>
      <c r="B2036" s="1" t="s">
        <v>2070</v>
      </c>
      <c r="C2036" s="1" t="s">
        <v>92</v>
      </c>
      <c r="D2036" s="1" t="s">
        <v>88</v>
      </c>
      <c r="E2036" s="1" t="s">
        <v>97</v>
      </c>
      <c r="F2036" s="1" t="s">
        <v>90</v>
      </c>
      <c r="G2036" s="1" t="n">
        <v>10.1</v>
      </c>
      <c r="H2036" s="1" t="n">
        <v>3</v>
      </c>
      <c r="I2036" s="1" t="n">
        <v>2</v>
      </c>
      <c r="K2036" s="17" t="n">
        <v>430.52</v>
      </c>
      <c r="L2036" s="1" t="n">
        <v>5</v>
      </c>
      <c r="M2036" s="18" t="n">
        <f aca="false">IF(I2036&lt;=H2036,1,0)</f>
        <v>1</v>
      </c>
      <c r="N2036" s="1" t="n">
        <f aca="false">MAX(I2036-H2036,0)</f>
        <v>0</v>
      </c>
    </row>
    <row r="2037" customFormat="false" ht="15" hidden="false" customHeight="false" outlineLevel="0" collapsed="false">
      <c r="A2037" s="1" t="s">
        <v>2145</v>
      </c>
      <c r="B2037" s="1" t="s">
        <v>2070</v>
      </c>
      <c r="C2037" s="1" t="s">
        <v>87</v>
      </c>
      <c r="D2037" s="1" t="s">
        <v>96</v>
      </c>
      <c r="E2037" s="1" t="s">
        <v>103</v>
      </c>
      <c r="F2037" s="1" t="s">
        <v>90</v>
      </c>
      <c r="G2037" s="1" t="n">
        <v>8</v>
      </c>
      <c r="H2037" s="1" t="n">
        <v>5</v>
      </c>
      <c r="I2037" s="1" t="n">
        <v>4</v>
      </c>
      <c r="K2037" s="17" t="n">
        <v>285.8</v>
      </c>
      <c r="L2037" s="1" t="n">
        <v>4</v>
      </c>
      <c r="M2037" s="18" t="n">
        <f aca="false">IF(I2037&lt;=H2037,1,0)</f>
        <v>1</v>
      </c>
      <c r="N2037" s="1" t="n">
        <f aca="false">MAX(I2037-H2037,0)</f>
        <v>0</v>
      </c>
    </row>
    <row r="2038" customFormat="false" ht="15" hidden="false" customHeight="false" outlineLevel="0" collapsed="false">
      <c r="A2038" s="1" t="s">
        <v>2146</v>
      </c>
      <c r="B2038" s="1" t="s">
        <v>2070</v>
      </c>
      <c r="C2038" s="1" t="s">
        <v>95</v>
      </c>
      <c r="D2038" s="1" t="s">
        <v>88</v>
      </c>
      <c r="E2038" s="1" t="s">
        <v>97</v>
      </c>
      <c r="F2038" s="1" t="s">
        <v>90</v>
      </c>
      <c r="G2038" s="1" t="n">
        <v>11.1</v>
      </c>
      <c r="H2038" s="1" t="n">
        <v>3</v>
      </c>
      <c r="I2038" s="1" t="n">
        <v>3</v>
      </c>
      <c r="K2038" s="17" t="n">
        <v>350.25</v>
      </c>
      <c r="L2038" s="1" t="n">
        <v>4</v>
      </c>
      <c r="M2038" s="18" t="n">
        <f aca="false">IF(I2038&lt;=H2038,1,0)</f>
        <v>1</v>
      </c>
      <c r="N2038" s="1" t="n">
        <f aca="false">MAX(I2038-H2038,0)</f>
        <v>0</v>
      </c>
    </row>
    <row r="2039" customFormat="false" ht="15" hidden="false" customHeight="false" outlineLevel="0" collapsed="false">
      <c r="A2039" s="1" t="s">
        <v>2147</v>
      </c>
      <c r="B2039" s="1" t="s">
        <v>2070</v>
      </c>
      <c r="C2039" s="1" t="s">
        <v>105</v>
      </c>
      <c r="D2039" s="1" t="s">
        <v>110</v>
      </c>
      <c r="E2039" s="1" t="s">
        <v>97</v>
      </c>
      <c r="F2039" s="1" t="s">
        <v>90</v>
      </c>
      <c r="G2039" s="1" t="n">
        <v>3.3</v>
      </c>
      <c r="H2039" s="1" t="n">
        <v>2</v>
      </c>
      <c r="I2039" s="1" t="n">
        <v>2</v>
      </c>
      <c r="K2039" s="17" t="n">
        <v>773.12</v>
      </c>
      <c r="L2039" s="1" t="n">
        <v>5</v>
      </c>
      <c r="M2039" s="18" t="n">
        <f aca="false">IF(I2039&lt;=H2039,1,0)</f>
        <v>1</v>
      </c>
      <c r="N2039" s="1" t="n">
        <f aca="false">MAX(I2039-H2039,0)</f>
        <v>0</v>
      </c>
    </row>
    <row r="2040" customFormat="false" ht="15" hidden="false" customHeight="false" outlineLevel="0" collapsed="false">
      <c r="A2040" s="1" t="s">
        <v>2148</v>
      </c>
      <c r="B2040" s="1" t="s">
        <v>2070</v>
      </c>
      <c r="C2040" s="1" t="s">
        <v>105</v>
      </c>
      <c r="D2040" s="1" t="s">
        <v>93</v>
      </c>
      <c r="E2040" s="1" t="s">
        <v>103</v>
      </c>
      <c r="F2040" s="1" t="s">
        <v>90</v>
      </c>
      <c r="G2040" s="1" t="n">
        <v>11.3</v>
      </c>
      <c r="H2040" s="1" t="n">
        <v>2</v>
      </c>
      <c r="I2040" s="1" t="n">
        <v>2</v>
      </c>
      <c r="K2040" s="17" t="n">
        <v>407.25</v>
      </c>
      <c r="L2040" s="1" t="n">
        <v>4</v>
      </c>
      <c r="M2040" s="18" t="n">
        <f aca="false">IF(I2040&lt;=H2040,1,0)</f>
        <v>1</v>
      </c>
      <c r="N2040" s="1" t="n">
        <f aca="false">MAX(I2040-H2040,0)</f>
        <v>0</v>
      </c>
    </row>
    <row r="2041" customFormat="false" ht="15" hidden="false" customHeight="false" outlineLevel="0" collapsed="false">
      <c r="A2041" s="1" t="s">
        <v>2149</v>
      </c>
      <c r="B2041" s="1" t="s">
        <v>2070</v>
      </c>
      <c r="C2041" s="1" t="s">
        <v>92</v>
      </c>
      <c r="D2041" s="1" t="s">
        <v>88</v>
      </c>
      <c r="E2041" s="1" t="s">
        <v>89</v>
      </c>
      <c r="F2041" s="1" t="s">
        <v>90</v>
      </c>
      <c r="G2041" s="1" t="n">
        <v>12.4</v>
      </c>
      <c r="H2041" s="1" t="n">
        <v>3</v>
      </c>
      <c r="I2041" s="1" t="n">
        <v>2</v>
      </c>
      <c r="K2041" s="17" t="n">
        <v>748.5</v>
      </c>
      <c r="L2041" s="1" t="n">
        <v>4</v>
      </c>
      <c r="M2041" s="18" t="n">
        <f aca="false">IF(I2041&lt;=H2041,1,0)</f>
        <v>1</v>
      </c>
      <c r="N2041" s="1" t="n">
        <f aca="false">MAX(I2041-H2041,0)</f>
        <v>0</v>
      </c>
    </row>
    <row r="2042" customFormat="false" ht="15" hidden="false" customHeight="false" outlineLevel="0" collapsed="false">
      <c r="A2042" s="1" t="s">
        <v>2150</v>
      </c>
      <c r="B2042" s="1" t="s">
        <v>2070</v>
      </c>
      <c r="C2042" s="1" t="s">
        <v>105</v>
      </c>
      <c r="D2042" s="1" t="s">
        <v>88</v>
      </c>
      <c r="E2042" s="1" t="s">
        <v>89</v>
      </c>
      <c r="F2042" s="1" t="s">
        <v>90</v>
      </c>
      <c r="G2042" s="1" t="n">
        <v>7.1</v>
      </c>
      <c r="H2042" s="1" t="n">
        <v>3</v>
      </c>
      <c r="I2042" s="1" t="n">
        <v>4</v>
      </c>
      <c r="J2042" s="1" t="s">
        <v>208</v>
      </c>
      <c r="K2042" s="17" t="n">
        <v>266.56</v>
      </c>
      <c r="L2042" s="1" t="n">
        <v>3</v>
      </c>
      <c r="M2042" s="18" t="n">
        <f aca="false">IF(I2042&lt;=H2042,1,0)</f>
        <v>0</v>
      </c>
      <c r="N2042" s="1" t="n">
        <f aca="false">MAX(I2042-H2042,0)</f>
        <v>1</v>
      </c>
    </row>
    <row r="2043" customFormat="false" ht="15" hidden="false" customHeight="false" outlineLevel="0" collapsed="false">
      <c r="A2043" s="1" t="s">
        <v>2151</v>
      </c>
      <c r="B2043" s="1" t="s">
        <v>2070</v>
      </c>
      <c r="C2043" s="1" t="s">
        <v>95</v>
      </c>
      <c r="D2043" s="1" t="s">
        <v>96</v>
      </c>
      <c r="E2043" s="1" t="s">
        <v>89</v>
      </c>
      <c r="F2043" s="1" t="s">
        <v>90</v>
      </c>
      <c r="G2043" s="1" t="n">
        <v>8.8</v>
      </c>
      <c r="H2043" s="1" t="n">
        <v>5</v>
      </c>
      <c r="I2043" s="1" t="n">
        <v>5</v>
      </c>
      <c r="K2043" s="17" t="n">
        <v>414.27</v>
      </c>
      <c r="L2043" s="1" t="n">
        <v>4</v>
      </c>
      <c r="M2043" s="18" t="n">
        <f aca="false">IF(I2043&lt;=H2043,1,0)</f>
        <v>1</v>
      </c>
      <c r="N2043" s="1" t="n">
        <f aca="false">MAX(I2043-H2043,0)</f>
        <v>0</v>
      </c>
    </row>
    <row r="2044" customFormat="false" ht="15" hidden="false" customHeight="false" outlineLevel="0" collapsed="false">
      <c r="A2044" s="1" t="s">
        <v>2152</v>
      </c>
      <c r="B2044" s="1" t="s">
        <v>2070</v>
      </c>
      <c r="C2044" s="1" t="s">
        <v>145</v>
      </c>
      <c r="D2044" s="1" t="s">
        <v>96</v>
      </c>
      <c r="E2044" s="1" t="s">
        <v>89</v>
      </c>
      <c r="F2044" s="1" t="s">
        <v>116</v>
      </c>
      <c r="G2044" s="1" t="n">
        <v>0</v>
      </c>
      <c r="H2044" s="1" t="n">
        <v>5</v>
      </c>
      <c r="I2044" s="1" t="n">
        <v>5</v>
      </c>
      <c r="K2044" s="17" t="n">
        <v>236.41</v>
      </c>
      <c r="L2044" s="1" t="n">
        <v>5</v>
      </c>
      <c r="M2044" s="18" t="n">
        <f aca="false">IF(I2044&lt;=H2044,1,0)</f>
        <v>1</v>
      </c>
      <c r="N2044" s="1" t="n">
        <f aca="false">MAX(I2044-H2044,0)</f>
        <v>0</v>
      </c>
    </row>
    <row r="2045" customFormat="false" ht="15" hidden="false" customHeight="false" outlineLevel="0" collapsed="false">
      <c r="A2045" s="1" t="s">
        <v>2153</v>
      </c>
      <c r="B2045" s="1" t="s">
        <v>2070</v>
      </c>
      <c r="C2045" s="1" t="s">
        <v>105</v>
      </c>
      <c r="D2045" s="1" t="s">
        <v>88</v>
      </c>
      <c r="E2045" s="1" t="s">
        <v>89</v>
      </c>
      <c r="F2045" s="1" t="s">
        <v>90</v>
      </c>
      <c r="G2045" s="1" t="n">
        <v>9.3</v>
      </c>
      <c r="H2045" s="1" t="n">
        <v>3</v>
      </c>
      <c r="I2045" s="1" t="n">
        <v>3</v>
      </c>
      <c r="K2045" s="17" t="n">
        <v>263.84</v>
      </c>
      <c r="L2045" s="1" t="n">
        <v>4</v>
      </c>
      <c r="M2045" s="18" t="n">
        <f aca="false">IF(I2045&lt;=H2045,1,0)</f>
        <v>1</v>
      </c>
      <c r="N2045" s="1" t="n">
        <f aca="false">MAX(I2045-H2045,0)</f>
        <v>0</v>
      </c>
    </row>
    <row r="2046" customFormat="false" ht="15" hidden="false" customHeight="false" outlineLevel="0" collapsed="false">
      <c r="A2046" s="1" t="s">
        <v>2154</v>
      </c>
      <c r="B2046" s="1" t="s">
        <v>2070</v>
      </c>
      <c r="C2046" s="1" t="s">
        <v>92</v>
      </c>
      <c r="D2046" s="1" t="s">
        <v>88</v>
      </c>
      <c r="E2046" s="1" t="s">
        <v>89</v>
      </c>
      <c r="F2046" s="1" t="s">
        <v>90</v>
      </c>
      <c r="G2046" s="1" t="n">
        <v>11.4</v>
      </c>
      <c r="H2046" s="1" t="n">
        <v>3</v>
      </c>
      <c r="I2046" s="1" t="n">
        <v>2</v>
      </c>
      <c r="K2046" s="17" t="n">
        <v>614.07</v>
      </c>
      <c r="L2046" s="1" t="n">
        <v>4</v>
      </c>
      <c r="M2046" s="18" t="n">
        <f aca="false">IF(I2046&lt;=H2046,1,0)</f>
        <v>1</v>
      </c>
      <c r="N2046" s="1" t="n">
        <f aca="false">MAX(I2046-H2046,0)</f>
        <v>0</v>
      </c>
    </row>
    <row r="2047" customFormat="false" ht="15" hidden="false" customHeight="false" outlineLevel="0" collapsed="false">
      <c r="A2047" s="1" t="s">
        <v>2155</v>
      </c>
      <c r="B2047" s="1" t="s">
        <v>2070</v>
      </c>
      <c r="C2047" s="1" t="s">
        <v>95</v>
      </c>
      <c r="D2047" s="1" t="s">
        <v>88</v>
      </c>
      <c r="E2047" s="1" t="s">
        <v>101</v>
      </c>
      <c r="F2047" s="1" t="s">
        <v>90</v>
      </c>
      <c r="G2047" s="1" t="n">
        <v>8.2</v>
      </c>
      <c r="H2047" s="1" t="n">
        <v>3</v>
      </c>
      <c r="I2047" s="1" t="n">
        <v>3</v>
      </c>
      <c r="K2047" s="17" t="n">
        <v>573.64</v>
      </c>
      <c r="L2047" s="1" t="n">
        <v>5</v>
      </c>
      <c r="M2047" s="18" t="n">
        <f aca="false">IF(I2047&lt;=H2047,1,0)</f>
        <v>1</v>
      </c>
      <c r="N2047" s="1" t="n">
        <f aca="false">MAX(I2047-H2047,0)</f>
        <v>0</v>
      </c>
    </row>
    <row r="2048" customFormat="false" ht="15" hidden="false" customHeight="false" outlineLevel="0" collapsed="false">
      <c r="A2048" s="1" t="s">
        <v>2156</v>
      </c>
      <c r="B2048" s="1" t="s">
        <v>2070</v>
      </c>
      <c r="C2048" s="1" t="s">
        <v>92</v>
      </c>
      <c r="D2048" s="1" t="s">
        <v>96</v>
      </c>
      <c r="E2048" s="1" t="s">
        <v>89</v>
      </c>
      <c r="F2048" s="1" t="s">
        <v>90</v>
      </c>
      <c r="G2048" s="1" t="n">
        <v>9</v>
      </c>
      <c r="H2048" s="1" t="n">
        <v>5</v>
      </c>
      <c r="I2048" s="1" t="n">
        <v>5</v>
      </c>
      <c r="K2048" s="17" t="n">
        <v>623.52</v>
      </c>
      <c r="L2048" s="1" t="n">
        <v>5</v>
      </c>
      <c r="M2048" s="18" t="n">
        <f aca="false">IF(I2048&lt;=H2048,1,0)</f>
        <v>1</v>
      </c>
      <c r="N2048" s="1" t="n">
        <f aca="false">MAX(I2048-H2048,0)</f>
        <v>0</v>
      </c>
    </row>
    <row r="2049" customFormat="false" ht="15" hidden="false" customHeight="false" outlineLevel="0" collapsed="false">
      <c r="A2049" s="1" t="s">
        <v>2157</v>
      </c>
      <c r="B2049" s="1" t="s">
        <v>2070</v>
      </c>
      <c r="C2049" s="1" t="s">
        <v>95</v>
      </c>
      <c r="D2049" s="1" t="s">
        <v>110</v>
      </c>
      <c r="E2049" s="1" t="s">
        <v>89</v>
      </c>
      <c r="F2049" s="1" t="s">
        <v>90</v>
      </c>
      <c r="G2049" s="1" t="n">
        <v>8</v>
      </c>
      <c r="H2049" s="1" t="n">
        <v>2</v>
      </c>
      <c r="I2049" s="1" t="n">
        <v>2</v>
      </c>
      <c r="K2049" s="17" t="n">
        <v>918.52</v>
      </c>
      <c r="L2049" s="1" t="n">
        <v>5</v>
      </c>
      <c r="M2049" s="18" t="n">
        <f aca="false">IF(I2049&lt;=H2049,1,0)</f>
        <v>1</v>
      </c>
      <c r="N2049" s="1" t="n">
        <f aca="false">MAX(I2049-H2049,0)</f>
        <v>0</v>
      </c>
    </row>
    <row r="2050" customFormat="false" ht="15" hidden="false" customHeight="false" outlineLevel="0" collapsed="false">
      <c r="A2050" s="1" t="s">
        <v>2158</v>
      </c>
      <c r="B2050" s="1" t="s">
        <v>2070</v>
      </c>
      <c r="C2050" s="1" t="s">
        <v>95</v>
      </c>
      <c r="D2050" s="1" t="s">
        <v>88</v>
      </c>
      <c r="E2050" s="1" t="s">
        <v>89</v>
      </c>
      <c r="F2050" s="1" t="s">
        <v>90</v>
      </c>
      <c r="G2050" s="1" t="n">
        <v>11</v>
      </c>
      <c r="H2050" s="1" t="n">
        <v>3</v>
      </c>
      <c r="I2050" s="1" t="n">
        <v>6</v>
      </c>
      <c r="J2050" s="1" t="s">
        <v>117</v>
      </c>
      <c r="K2050" s="17" t="n">
        <v>606.93</v>
      </c>
      <c r="L2050" s="1" t="n">
        <v>3</v>
      </c>
      <c r="M2050" s="18" t="n">
        <f aca="false">IF(I2050&lt;=H2050,1,0)</f>
        <v>0</v>
      </c>
      <c r="N2050" s="1" t="n">
        <f aca="false">MAX(I2050-H2050,0)</f>
        <v>3</v>
      </c>
    </row>
    <row r="2051" customFormat="false" ht="15" hidden="false" customHeight="false" outlineLevel="0" collapsed="false">
      <c r="A2051" s="1" t="s">
        <v>2159</v>
      </c>
      <c r="B2051" s="1" t="s">
        <v>2070</v>
      </c>
      <c r="C2051" s="1" t="s">
        <v>92</v>
      </c>
      <c r="D2051" s="1" t="s">
        <v>96</v>
      </c>
      <c r="E2051" s="1" t="s">
        <v>101</v>
      </c>
      <c r="F2051" s="1" t="s">
        <v>90</v>
      </c>
      <c r="G2051" s="1" t="n">
        <v>2.3</v>
      </c>
      <c r="H2051" s="1" t="n">
        <v>5</v>
      </c>
      <c r="I2051" s="1" t="n">
        <v>5</v>
      </c>
      <c r="K2051" s="17" t="n">
        <v>548.5</v>
      </c>
      <c r="L2051" s="1" t="n">
        <v>5</v>
      </c>
      <c r="M2051" s="18" t="n">
        <f aca="false">IF(I2051&lt;=H2051,1,0)</f>
        <v>1</v>
      </c>
      <c r="N2051" s="1" t="n">
        <f aca="false">MAX(I2051-H2051,0)</f>
        <v>0</v>
      </c>
    </row>
    <row r="2052" customFormat="false" ht="15" hidden="false" customHeight="false" outlineLevel="0" collapsed="false">
      <c r="A2052" s="1" t="s">
        <v>2160</v>
      </c>
      <c r="B2052" s="1" t="s">
        <v>2070</v>
      </c>
      <c r="C2052" s="1" t="s">
        <v>95</v>
      </c>
      <c r="D2052" s="1" t="s">
        <v>110</v>
      </c>
      <c r="E2052" s="1" t="s">
        <v>97</v>
      </c>
      <c r="F2052" s="1" t="s">
        <v>116</v>
      </c>
      <c r="G2052" s="1" t="n">
        <v>0</v>
      </c>
      <c r="H2052" s="1" t="n">
        <v>2</v>
      </c>
      <c r="I2052" s="1" t="n">
        <v>2</v>
      </c>
      <c r="K2052" s="17" t="n">
        <v>995.95</v>
      </c>
      <c r="L2052" s="1" t="n">
        <v>4</v>
      </c>
      <c r="M2052" s="18" t="n">
        <f aca="false">IF(I2052&lt;=H2052,1,0)</f>
        <v>1</v>
      </c>
      <c r="N2052" s="1" t="n">
        <f aca="false">MAX(I2052-H2052,0)</f>
        <v>0</v>
      </c>
    </row>
    <row r="2053" customFormat="false" ht="15" hidden="false" customHeight="false" outlineLevel="0" collapsed="false">
      <c r="A2053" s="1" t="s">
        <v>2161</v>
      </c>
      <c r="B2053" s="1" t="s">
        <v>2070</v>
      </c>
      <c r="C2053" s="1" t="s">
        <v>92</v>
      </c>
      <c r="D2053" s="1" t="s">
        <v>96</v>
      </c>
      <c r="E2053" s="1" t="s">
        <v>97</v>
      </c>
      <c r="F2053" s="1" t="s">
        <v>90</v>
      </c>
      <c r="G2053" s="1" t="n">
        <v>6</v>
      </c>
      <c r="H2053" s="1" t="n">
        <v>5</v>
      </c>
      <c r="I2053" s="1" t="n">
        <v>5</v>
      </c>
      <c r="K2053" s="17" t="n">
        <v>505.71</v>
      </c>
      <c r="L2053" s="1" t="n">
        <v>4</v>
      </c>
      <c r="M2053" s="18" t="n">
        <f aca="false">IF(I2053&lt;=H2053,1,0)</f>
        <v>1</v>
      </c>
      <c r="N2053" s="1" t="n">
        <f aca="false">MAX(I2053-H2053,0)</f>
        <v>0</v>
      </c>
    </row>
    <row r="2054" customFormat="false" ht="15" hidden="false" customHeight="false" outlineLevel="0" collapsed="false">
      <c r="A2054" s="1" t="s">
        <v>2162</v>
      </c>
      <c r="B2054" s="1" t="s">
        <v>2070</v>
      </c>
      <c r="C2054" s="1" t="s">
        <v>92</v>
      </c>
      <c r="D2054" s="1" t="s">
        <v>110</v>
      </c>
      <c r="E2054" s="1" t="s">
        <v>103</v>
      </c>
      <c r="F2054" s="1" t="s">
        <v>90</v>
      </c>
      <c r="G2054" s="1" t="n">
        <v>14</v>
      </c>
      <c r="H2054" s="1" t="n">
        <v>2</v>
      </c>
      <c r="I2054" s="1" t="n">
        <v>2</v>
      </c>
      <c r="K2054" s="17" t="n">
        <v>733.33</v>
      </c>
      <c r="L2054" s="1" t="n">
        <v>4</v>
      </c>
      <c r="M2054" s="18" t="n">
        <f aca="false">IF(I2054&lt;=H2054,1,0)</f>
        <v>1</v>
      </c>
      <c r="N2054" s="1" t="n">
        <f aca="false">MAX(I2054-H2054,0)</f>
        <v>0</v>
      </c>
    </row>
    <row r="2055" customFormat="false" ht="15" hidden="false" customHeight="false" outlineLevel="0" collapsed="false">
      <c r="A2055" s="1" t="s">
        <v>2163</v>
      </c>
      <c r="B2055" s="1" t="s">
        <v>2070</v>
      </c>
      <c r="C2055" s="1" t="s">
        <v>95</v>
      </c>
      <c r="D2055" s="1" t="s">
        <v>88</v>
      </c>
      <c r="E2055" s="1" t="s">
        <v>89</v>
      </c>
      <c r="F2055" s="1" t="s">
        <v>90</v>
      </c>
      <c r="G2055" s="1" t="n">
        <v>7.3</v>
      </c>
      <c r="H2055" s="1" t="n">
        <v>3</v>
      </c>
      <c r="I2055" s="1" t="n">
        <v>2</v>
      </c>
      <c r="K2055" s="17" t="n">
        <v>374.72</v>
      </c>
      <c r="L2055" s="1" t="n">
        <v>4</v>
      </c>
      <c r="M2055" s="18" t="n">
        <f aca="false">IF(I2055&lt;=H2055,1,0)</f>
        <v>1</v>
      </c>
      <c r="N2055" s="1" t="n">
        <f aca="false">MAX(I2055-H2055,0)</f>
        <v>0</v>
      </c>
    </row>
    <row r="2056" customFormat="false" ht="15" hidden="false" customHeight="false" outlineLevel="0" collapsed="false">
      <c r="A2056" s="1" t="s">
        <v>2164</v>
      </c>
      <c r="B2056" s="1" t="s">
        <v>2070</v>
      </c>
      <c r="C2056" s="1" t="s">
        <v>92</v>
      </c>
      <c r="D2056" s="1" t="s">
        <v>93</v>
      </c>
      <c r="E2056" s="1" t="s">
        <v>89</v>
      </c>
      <c r="F2056" s="1" t="s">
        <v>90</v>
      </c>
      <c r="G2056" s="1" t="n">
        <v>7.3</v>
      </c>
      <c r="H2056" s="1" t="n">
        <v>2</v>
      </c>
      <c r="I2056" s="1" t="n">
        <v>1</v>
      </c>
      <c r="K2056" s="17" t="n">
        <v>255.78</v>
      </c>
      <c r="L2056" s="1" t="n">
        <v>5</v>
      </c>
      <c r="M2056" s="18" t="n">
        <f aca="false">IF(I2056&lt;=H2056,1,0)</f>
        <v>1</v>
      </c>
      <c r="N2056" s="1" t="n">
        <f aca="false">MAX(I2056-H2056,0)</f>
        <v>0</v>
      </c>
    </row>
    <row r="2057" customFormat="false" ht="15" hidden="false" customHeight="false" outlineLevel="0" collapsed="false">
      <c r="A2057" s="1" t="s">
        <v>2165</v>
      </c>
      <c r="B2057" s="1" t="s">
        <v>2070</v>
      </c>
      <c r="C2057" s="1" t="s">
        <v>92</v>
      </c>
      <c r="D2057" s="1" t="s">
        <v>93</v>
      </c>
      <c r="E2057" s="1" t="s">
        <v>97</v>
      </c>
      <c r="F2057" s="1" t="s">
        <v>90</v>
      </c>
      <c r="G2057" s="1" t="n">
        <v>5.9</v>
      </c>
      <c r="H2057" s="1" t="n">
        <v>2</v>
      </c>
      <c r="I2057" s="1" t="n">
        <v>1</v>
      </c>
      <c r="K2057" s="17" t="n">
        <v>375.49</v>
      </c>
      <c r="L2057" s="1" t="n">
        <v>4</v>
      </c>
      <c r="M2057" s="18" t="n">
        <f aca="false">IF(I2057&lt;=H2057,1,0)</f>
        <v>1</v>
      </c>
      <c r="N2057" s="1" t="n">
        <f aca="false">MAX(I2057-H2057,0)</f>
        <v>0</v>
      </c>
    </row>
    <row r="2058" customFormat="false" ht="15" hidden="false" customHeight="false" outlineLevel="0" collapsed="false">
      <c r="A2058" s="1" t="s">
        <v>2166</v>
      </c>
      <c r="B2058" s="1" t="s">
        <v>2070</v>
      </c>
      <c r="C2058" s="1" t="s">
        <v>92</v>
      </c>
      <c r="D2058" s="1" t="s">
        <v>88</v>
      </c>
      <c r="E2058" s="1" t="s">
        <v>89</v>
      </c>
      <c r="F2058" s="1" t="s">
        <v>90</v>
      </c>
      <c r="G2058" s="1" t="n">
        <v>5.7</v>
      </c>
      <c r="H2058" s="1" t="n">
        <v>3</v>
      </c>
      <c r="I2058" s="1" t="n">
        <v>2</v>
      </c>
      <c r="K2058" s="17" t="n">
        <v>860.6</v>
      </c>
      <c r="L2058" s="1" t="n">
        <v>4</v>
      </c>
      <c r="M2058" s="18" t="n">
        <f aca="false">IF(I2058&lt;=H2058,1,0)</f>
        <v>1</v>
      </c>
      <c r="N2058" s="1" t="n">
        <f aca="false">MAX(I2058-H2058,0)</f>
        <v>0</v>
      </c>
    </row>
    <row r="2059" customFormat="false" ht="15" hidden="false" customHeight="false" outlineLevel="0" collapsed="false">
      <c r="A2059" s="1" t="s">
        <v>2167</v>
      </c>
      <c r="B2059" s="1" t="s">
        <v>2070</v>
      </c>
      <c r="C2059" s="1" t="s">
        <v>105</v>
      </c>
      <c r="D2059" s="1" t="s">
        <v>88</v>
      </c>
      <c r="E2059" s="1" t="s">
        <v>89</v>
      </c>
      <c r="F2059" s="1" t="s">
        <v>116</v>
      </c>
      <c r="G2059" s="1" t="n">
        <v>0</v>
      </c>
      <c r="H2059" s="1" t="n">
        <v>2</v>
      </c>
      <c r="I2059" s="1" t="n">
        <v>2</v>
      </c>
      <c r="K2059" s="17" t="n">
        <v>75.28</v>
      </c>
      <c r="L2059" s="1" t="n">
        <v>5</v>
      </c>
      <c r="M2059" s="18" t="n">
        <f aca="false">IF(I2059&lt;=H2059,1,0)</f>
        <v>1</v>
      </c>
      <c r="N2059" s="1" t="n">
        <f aca="false">MAX(I2059-H2059,0)</f>
        <v>0</v>
      </c>
    </row>
    <row r="2060" customFormat="false" ht="15" hidden="false" customHeight="false" outlineLevel="0" collapsed="false">
      <c r="A2060" s="1" t="s">
        <v>2168</v>
      </c>
      <c r="B2060" s="1" t="s">
        <v>2070</v>
      </c>
      <c r="C2060" s="1" t="s">
        <v>87</v>
      </c>
      <c r="D2060" s="1" t="s">
        <v>93</v>
      </c>
      <c r="E2060" s="1" t="s">
        <v>89</v>
      </c>
      <c r="F2060" s="1" t="s">
        <v>90</v>
      </c>
      <c r="G2060" s="1" t="n">
        <v>22.3</v>
      </c>
      <c r="H2060" s="1" t="n">
        <v>2</v>
      </c>
      <c r="I2060" s="1" t="n">
        <v>2</v>
      </c>
      <c r="K2060" s="17" t="n">
        <v>279.02</v>
      </c>
      <c r="L2060" s="1" t="n">
        <v>4</v>
      </c>
      <c r="M2060" s="18" t="n">
        <f aca="false">IF(I2060&lt;=H2060,1,0)</f>
        <v>1</v>
      </c>
      <c r="N2060" s="1" t="n">
        <f aca="false">MAX(I2060-H2060,0)</f>
        <v>0</v>
      </c>
    </row>
    <row r="2061" customFormat="false" ht="15" hidden="false" customHeight="false" outlineLevel="0" collapsed="false">
      <c r="A2061" s="1" t="s">
        <v>2169</v>
      </c>
      <c r="B2061" s="1" t="s">
        <v>2070</v>
      </c>
      <c r="C2061" s="1" t="s">
        <v>105</v>
      </c>
      <c r="D2061" s="1" t="s">
        <v>88</v>
      </c>
      <c r="E2061" s="1" t="s">
        <v>97</v>
      </c>
      <c r="F2061" s="1" t="s">
        <v>90</v>
      </c>
      <c r="G2061" s="1" t="n">
        <v>2.6</v>
      </c>
      <c r="H2061" s="1" t="n">
        <v>3</v>
      </c>
      <c r="I2061" s="1" t="n">
        <v>3</v>
      </c>
      <c r="K2061" s="17" t="n">
        <v>467.4</v>
      </c>
      <c r="L2061" s="1" t="n">
        <v>5</v>
      </c>
      <c r="M2061" s="18" t="n">
        <f aca="false">IF(I2061&lt;=H2061,1,0)</f>
        <v>1</v>
      </c>
      <c r="N2061" s="1" t="n">
        <f aca="false">MAX(I2061-H2061,0)</f>
        <v>0</v>
      </c>
    </row>
    <row r="2062" customFormat="false" ht="15" hidden="false" customHeight="false" outlineLevel="0" collapsed="false">
      <c r="A2062" s="1" t="s">
        <v>2170</v>
      </c>
      <c r="B2062" s="1" t="s">
        <v>2070</v>
      </c>
      <c r="C2062" s="1" t="s">
        <v>105</v>
      </c>
      <c r="D2062" s="1" t="s">
        <v>88</v>
      </c>
      <c r="E2062" s="1" t="s">
        <v>89</v>
      </c>
      <c r="F2062" s="1" t="s">
        <v>116</v>
      </c>
      <c r="G2062" s="1" t="n">
        <v>0</v>
      </c>
      <c r="H2062" s="1" t="n">
        <v>3</v>
      </c>
      <c r="I2062" s="1" t="n">
        <v>3</v>
      </c>
      <c r="K2062" s="17" t="n">
        <v>208.17</v>
      </c>
      <c r="L2062" s="1" t="n">
        <v>3</v>
      </c>
      <c r="M2062" s="18" t="n">
        <f aca="false">IF(I2062&lt;=H2062,1,0)</f>
        <v>1</v>
      </c>
      <c r="N2062" s="1" t="n">
        <f aca="false">MAX(I2062-H2062,0)</f>
        <v>0</v>
      </c>
    </row>
    <row r="2063" customFormat="false" ht="15" hidden="false" customHeight="false" outlineLevel="0" collapsed="false">
      <c r="A2063" s="1" t="s">
        <v>2171</v>
      </c>
      <c r="B2063" s="1" t="s">
        <v>2070</v>
      </c>
      <c r="C2063" s="1" t="s">
        <v>105</v>
      </c>
      <c r="D2063" s="1" t="s">
        <v>88</v>
      </c>
      <c r="E2063" s="1" t="s">
        <v>89</v>
      </c>
      <c r="F2063" s="1" t="s">
        <v>116</v>
      </c>
      <c r="G2063" s="1" t="n">
        <v>0</v>
      </c>
      <c r="H2063" s="1" t="n">
        <v>2</v>
      </c>
      <c r="I2063" s="1" t="n">
        <v>2</v>
      </c>
      <c r="K2063" s="17" t="n">
        <v>318.51</v>
      </c>
      <c r="L2063" s="1" t="n">
        <v>4</v>
      </c>
      <c r="M2063" s="18" t="n">
        <f aca="false">IF(I2063&lt;=H2063,1,0)</f>
        <v>1</v>
      </c>
      <c r="N2063" s="1" t="n">
        <f aca="false">MAX(I2063-H2063,0)</f>
        <v>0</v>
      </c>
    </row>
    <row r="2064" customFormat="false" ht="15" hidden="false" customHeight="false" outlineLevel="0" collapsed="false">
      <c r="A2064" s="1" t="s">
        <v>2172</v>
      </c>
      <c r="B2064" s="1" t="s">
        <v>2070</v>
      </c>
      <c r="C2064" s="1" t="s">
        <v>92</v>
      </c>
      <c r="D2064" s="1" t="s">
        <v>88</v>
      </c>
      <c r="E2064" s="1" t="s">
        <v>97</v>
      </c>
      <c r="F2064" s="1" t="s">
        <v>116</v>
      </c>
      <c r="G2064" s="1" t="n">
        <v>0</v>
      </c>
      <c r="H2064" s="1" t="n">
        <v>2</v>
      </c>
      <c r="I2064" s="1" t="n">
        <v>2</v>
      </c>
      <c r="K2064" s="17" t="n">
        <v>229.53</v>
      </c>
      <c r="L2064" s="1" t="n">
        <v>4</v>
      </c>
      <c r="M2064" s="18" t="n">
        <f aca="false">IF(I2064&lt;=H2064,1,0)</f>
        <v>1</v>
      </c>
      <c r="N2064" s="1" t="n">
        <f aca="false">MAX(I2064-H2064,0)</f>
        <v>0</v>
      </c>
    </row>
    <row r="2065" customFormat="false" ht="15" hidden="false" customHeight="false" outlineLevel="0" collapsed="false">
      <c r="A2065" s="1" t="s">
        <v>2173</v>
      </c>
      <c r="B2065" s="1" t="s">
        <v>2070</v>
      </c>
      <c r="C2065" s="1" t="s">
        <v>145</v>
      </c>
      <c r="D2065" s="1" t="s">
        <v>88</v>
      </c>
      <c r="E2065" s="1" t="s">
        <v>89</v>
      </c>
      <c r="F2065" s="1" t="s">
        <v>90</v>
      </c>
      <c r="G2065" s="1" t="n">
        <v>6.9</v>
      </c>
      <c r="H2065" s="1" t="n">
        <v>3</v>
      </c>
      <c r="I2065" s="1" t="n">
        <v>5</v>
      </c>
      <c r="J2065" s="1" t="s">
        <v>117</v>
      </c>
      <c r="K2065" s="17" t="n">
        <v>361.96</v>
      </c>
      <c r="L2065" s="1" t="n">
        <v>3</v>
      </c>
      <c r="M2065" s="18" t="n">
        <f aca="false">IF(I2065&lt;=H2065,1,0)</f>
        <v>0</v>
      </c>
      <c r="N2065" s="1" t="n">
        <f aca="false">MAX(I2065-H2065,0)</f>
        <v>2</v>
      </c>
    </row>
    <row r="2066" customFormat="false" ht="15" hidden="false" customHeight="false" outlineLevel="0" collapsed="false">
      <c r="A2066" s="1" t="s">
        <v>2174</v>
      </c>
      <c r="B2066" s="1" t="s">
        <v>2070</v>
      </c>
      <c r="C2066" s="1" t="s">
        <v>145</v>
      </c>
      <c r="D2066" s="1" t="s">
        <v>88</v>
      </c>
      <c r="E2066" s="1" t="s">
        <v>89</v>
      </c>
      <c r="F2066" s="1" t="s">
        <v>90</v>
      </c>
      <c r="G2066" s="1" t="n">
        <v>25.6</v>
      </c>
      <c r="H2066" s="1" t="n">
        <v>3</v>
      </c>
      <c r="I2066" s="1" t="n">
        <v>3</v>
      </c>
      <c r="K2066" s="17" t="n">
        <v>475.17</v>
      </c>
      <c r="L2066" s="1" t="n">
        <v>5</v>
      </c>
      <c r="M2066" s="18" t="n">
        <f aca="false">IF(I2066&lt;=H2066,1,0)</f>
        <v>1</v>
      </c>
      <c r="N2066" s="1" t="n">
        <f aca="false">MAX(I2066-H2066,0)</f>
        <v>0</v>
      </c>
    </row>
    <row r="2067" customFormat="false" ht="15" hidden="false" customHeight="false" outlineLevel="0" collapsed="false">
      <c r="A2067" s="1" t="s">
        <v>2175</v>
      </c>
      <c r="B2067" s="1" t="s">
        <v>2070</v>
      </c>
      <c r="C2067" s="1" t="s">
        <v>92</v>
      </c>
      <c r="D2067" s="1" t="s">
        <v>96</v>
      </c>
      <c r="E2067" s="1" t="s">
        <v>89</v>
      </c>
      <c r="F2067" s="1" t="s">
        <v>90</v>
      </c>
      <c r="G2067" s="1" t="n">
        <v>19.1</v>
      </c>
      <c r="H2067" s="1" t="n">
        <v>5</v>
      </c>
      <c r="I2067" s="1" t="n">
        <v>5</v>
      </c>
      <c r="K2067" s="17" t="n">
        <v>519.83</v>
      </c>
      <c r="L2067" s="1" t="n">
        <v>5</v>
      </c>
      <c r="M2067" s="18" t="n">
        <f aca="false">IF(I2067&lt;=H2067,1,0)</f>
        <v>1</v>
      </c>
      <c r="N2067" s="1" t="n">
        <f aca="false">MAX(I2067-H2067,0)</f>
        <v>0</v>
      </c>
    </row>
    <row r="2068" customFormat="false" ht="15" hidden="false" customHeight="false" outlineLevel="0" collapsed="false">
      <c r="A2068" s="1" t="s">
        <v>2176</v>
      </c>
      <c r="B2068" s="1" t="s">
        <v>2070</v>
      </c>
      <c r="C2068" s="1" t="s">
        <v>87</v>
      </c>
      <c r="D2068" s="1" t="s">
        <v>93</v>
      </c>
      <c r="E2068" s="1" t="s">
        <v>89</v>
      </c>
      <c r="F2068" s="1" t="s">
        <v>90</v>
      </c>
      <c r="G2068" s="1" t="n">
        <v>10.7</v>
      </c>
      <c r="H2068" s="1" t="n">
        <v>2</v>
      </c>
      <c r="I2068" s="1" t="n">
        <v>2</v>
      </c>
      <c r="K2068" s="17" t="n">
        <v>558.51</v>
      </c>
      <c r="L2068" s="1" t="n">
        <v>5</v>
      </c>
      <c r="M2068" s="18" t="n">
        <f aca="false">IF(I2068&lt;=H2068,1,0)</f>
        <v>1</v>
      </c>
      <c r="N2068" s="1" t="n">
        <f aca="false">MAX(I2068-H2068,0)</f>
        <v>0</v>
      </c>
    </row>
    <row r="2069" customFormat="false" ht="15" hidden="false" customHeight="false" outlineLevel="0" collapsed="false">
      <c r="A2069" s="1" t="s">
        <v>2177</v>
      </c>
      <c r="B2069" s="1" t="s">
        <v>2070</v>
      </c>
      <c r="C2069" s="1" t="s">
        <v>95</v>
      </c>
      <c r="D2069" s="1" t="s">
        <v>110</v>
      </c>
      <c r="E2069" s="1" t="s">
        <v>103</v>
      </c>
      <c r="F2069" s="1" t="s">
        <v>90</v>
      </c>
      <c r="G2069" s="1" t="n">
        <v>1.5</v>
      </c>
      <c r="H2069" s="1" t="n">
        <v>2</v>
      </c>
      <c r="I2069" s="1" t="n">
        <v>2</v>
      </c>
      <c r="K2069" s="17" t="n">
        <v>1488.89</v>
      </c>
      <c r="L2069" s="1" t="n">
        <v>5</v>
      </c>
      <c r="M2069" s="18" t="n">
        <f aca="false">IF(I2069&lt;=H2069,1,0)</f>
        <v>1</v>
      </c>
      <c r="N2069" s="1" t="n">
        <f aca="false">MAX(I2069-H2069,0)</f>
        <v>0</v>
      </c>
    </row>
    <row r="2070" customFormat="false" ht="15" hidden="false" customHeight="false" outlineLevel="0" collapsed="false">
      <c r="A2070" s="1" t="s">
        <v>2178</v>
      </c>
      <c r="B2070" s="1" t="s">
        <v>2070</v>
      </c>
      <c r="C2070" s="1" t="s">
        <v>92</v>
      </c>
      <c r="D2070" s="1" t="s">
        <v>88</v>
      </c>
      <c r="E2070" s="1" t="s">
        <v>97</v>
      </c>
      <c r="F2070" s="1" t="s">
        <v>90</v>
      </c>
      <c r="G2070" s="1" t="n">
        <v>2.1</v>
      </c>
      <c r="H2070" s="1" t="n">
        <v>3</v>
      </c>
      <c r="I2070" s="1" t="n">
        <v>2</v>
      </c>
      <c r="K2070" s="17" t="n">
        <v>493.06</v>
      </c>
      <c r="L2070" s="1" t="n">
        <v>5</v>
      </c>
      <c r="M2070" s="18" t="n">
        <f aca="false">IF(I2070&lt;=H2070,1,0)</f>
        <v>1</v>
      </c>
      <c r="N2070" s="1" t="n">
        <f aca="false">MAX(I2070-H2070,0)</f>
        <v>0</v>
      </c>
    </row>
    <row r="2071" customFormat="false" ht="15" hidden="false" customHeight="false" outlineLevel="0" collapsed="false">
      <c r="A2071" s="1" t="s">
        <v>2179</v>
      </c>
      <c r="B2071" s="1" t="s">
        <v>2070</v>
      </c>
      <c r="C2071" s="1" t="s">
        <v>95</v>
      </c>
      <c r="D2071" s="1" t="s">
        <v>88</v>
      </c>
      <c r="E2071" s="1" t="s">
        <v>103</v>
      </c>
      <c r="F2071" s="1" t="s">
        <v>90</v>
      </c>
      <c r="G2071" s="1" t="n">
        <v>4.4</v>
      </c>
      <c r="H2071" s="1" t="n">
        <v>3</v>
      </c>
      <c r="I2071" s="1" t="n">
        <v>4</v>
      </c>
      <c r="J2071" s="1" t="s">
        <v>459</v>
      </c>
      <c r="K2071" s="17" t="n">
        <v>235.51</v>
      </c>
      <c r="L2071" s="1" t="n">
        <v>4</v>
      </c>
      <c r="M2071" s="18" t="n">
        <f aca="false">IF(I2071&lt;=H2071,1,0)</f>
        <v>0</v>
      </c>
      <c r="N2071" s="1" t="n">
        <f aca="false">MAX(I2071-H2071,0)</f>
        <v>1</v>
      </c>
    </row>
    <row r="2072" customFormat="false" ht="15" hidden="false" customHeight="false" outlineLevel="0" collapsed="false">
      <c r="A2072" s="1" t="s">
        <v>2180</v>
      </c>
      <c r="B2072" s="1" t="s">
        <v>2070</v>
      </c>
      <c r="C2072" s="1" t="s">
        <v>92</v>
      </c>
      <c r="D2072" s="1" t="s">
        <v>88</v>
      </c>
      <c r="E2072" s="1" t="s">
        <v>89</v>
      </c>
      <c r="F2072" s="1" t="s">
        <v>90</v>
      </c>
      <c r="G2072" s="1" t="n">
        <v>7.6</v>
      </c>
      <c r="H2072" s="1" t="n">
        <v>3</v>
      </c>
      <c r="I2072" s="1" t="n">
        <v>3</v>
      </c>
      <c r="K2072" s="17" t="n">
        <v>394.57</v>
      </c>
      <c r="L2072" s="1" t="n">
        <v>5</v>
      </c>
      <c r="M2072" s="18" t="n">
        <f aca="false">IF(I2072&lt;=H2072,1,0)</f>
        <v>1</v>
      </c>
      <c r="N2072" s="1" t="n">
        <f aca="false">MAX(I2072-H2072,0)</f>
        <v>0</v>
      </c>
    </row>
    <row r="2073" customFormat="false" ht="15" hidden="false" customHeight="false" outlineLevel="0" collapsed="false">
      <c r="A2073" s="1" t="s">
        <v>2181</v>
      </c>
      <c r="B2073" s="1" t="s">
        <v>2070</v>
      </c>
      <c r="C2073" s="1" t="s">
        <v>92</v>
      </c>
      <c r="D2073" s="1" t="s">
        <v>88</v>
      </c>
      <c r="E2073" s="1" t="s">
        <v>89</v>
      </c>
      <c r="F2073" s="1" t="s">
        <v>90</v>
      </c>
      <c r="G2073" s="1" t="n">
        <v>17.5</v>
      </c>
      <c r="H2073" s="1" t="n">
        <v>3</v>
      </c>
      <c r="I2073" s="1" t="n">
        <v>6</v>
      </c>
      <c r="J2073" s="1" t="s">
        <v>199</v>
      </c>
      <c r="K2073" s="17" t="n">
        <v>243.67</v>
      </c>
      <c r="L2073" s="1" t="n">
        <v>3</v>
      </c>
      <c r="M2073" s="18" t="n">
        <f aca="false">IF(I2073&lt;=H2073,1,0)</f>
        <v>0</v>
      </c>
      <c r="N2073" s="1" t="n">
        <f aca="false">MAX(I2073-H2073,0)</f>
        <v>3</v>
      </c>
    </row>
    <row r="2074" customFormat="false" ht="15" hidden="false" customHeight="false" outlineLevel="0" collapsed="false">
      <c r="A2074" s="1" t="s">
        <v>2182</v>
      </c>
      <c r="B2074" s="1" t="s">
        <v>2070</v>
      </c>
      <c r="C2074" s="1" t="s">
        <v>92</v>
      </c>
      <c r="D2074" s="1" t="s">
        <v>88</v>
      </c>
      <c r="E2074" s="1" t="s">
        <v>97</v>
      </c>
      <c r="F2074" s="1" t="s">
        <v>90</v>
      </c>
      <c r="G2074" s="1" t="n">
        <v>6.8</v>
      </c>
      <c r="H2074" s="1" t="n">
        <v>3</v>
      </c>
      <c r="I2074" s="1" t="n">
        <v>3</v>
      </c>
      <c r="K2074" s="17" t="n">
        <v>275.27</v>
      </c>
      <c r="L2074" s="1" t="n">
        <v>4</v>
      </c>
      <c r="M2074" s="18" t="n">
        <f aca="false">IF(I2074&lt;=H2074,1,0)</f>
        <v>1</v>
      </c>
      <c r="N2074" s="1" t="n">
        <f aca="false">MAX(I2074-H2074,0)</f>
        <v>0</v>
      </c>
    </row>
    <row r="2075" customFormat="false" ht="15" hidden="false" customHeight="false" outlineLevel="0" collapsed="false">
      <c r="A2075" s="1" t="s">
        <v>2183</v>
      </c>
      <c r="B2075" s="1" t="s">
        <v>2070</v>
      </c>
      <c r="C2075" s="1" t="s">
        <v>95</v>
      </c>
      <c r="D2075" s="1" t="s">
        <v>88</v>
      </c>
      <c r="E2075" s="1" t="s">
        <v>89</v>
      </c>
      <c r="F2075" s="1" t="s">
        <v>90</v>
      </c>
      <c r="G2075" s="1" t="n">
        <v>8.6</v>
      </c>
      <c r="H2075" s="1" t="n">
        <v>3</v>
      </c>
      <c r="I2075" s="1" t="n">
        <v>3</v>
      </c>
      <c r="K2075" s="17" t="n">
        <v>772.26</v>
      </c>
      <c r="L2075" s="1" t="n">
        <v>4</v>
      </c>
      <c r="M2075" s="18" t="n">
        <f aca="false">IF(I2075&lt;=H2075,1,0)</f>
        <v>1</v>
      </c>
      <c r="N2075" s="1" t="n">
        <f aca="false">MAX(I2075-H2075,0)</f>
        <v>0</v>
      </c>
    </row>
    <row r="2076" customFormat="false" ht="15" hidden="false" customHeight="false" outlineLevel="0" collapsed="false">
      <c r="A2076" s="1" t="s">
        <v>2184</v>
      </c>
      <c r="B2076" s="1" t="s">
        <v>2070</v>
      </c>
      <c r="C2076" s="1" t="s">
        <v>92</v>
      </c>
      <c r="D2076" s="1" t="s">
        <v>88</v>
      </c>
      <c r="E2076" s="1" t="s">
        <v>97</v>
      </c>
      <c r="F2076" s="1" t="s">
        <v>90</v>
      </c>
      <c r="G2076" s="1" t="n">
        <v>9.4</v>
      </c>
      <c r="H2076" s="1" t="n">
        <v>3</v>
      </c>
      <c r="I2076" s="1" t="n">
        <v>3</v>
      </c>
      <c r="K2076" s="17" t="n">
        <v>420.75</v>
      </c>
      <c r="L2076" s="1" t="n">
        <v>4</v>
      </c>
      <c r="M2076" s="18" t="n">
        <f aca="false">IF(I2076&lt;=H2076,1,0)</f>
        <v>1</v>
      </c>
      <c r="N2076" s="1" t="n">
        <f aca="false">MAX(I2076-H2076,0)</f>
        <v>0</v>
      </c>
    </row>
    <row r="2077" customFormat="false" ht="15" hidden="false" customHeight="false" outlineLevel="0" collapsed="false">
      <c r="A2077" s="1" t="s">
        <v>2185</v>
      </c>
      <c r="B2077" s="1" t="s">
        <v>2070</v>
      </c>
      <c r="C2077" s="1" t="s">
        <v>92</v>
      </c>
      <c r="D2077" s="1" t="s">
        <v>110</v>
      </c>
      <c r="E2077" s="1" t="s">
        <v>97</v>
      </c>
      <c r="F2077" s="1" t="s">
        <v>116</v>
      </c>
      <c r="G2077" s="1" t="n">
        <v>0</v>
      </c>
      <c r="H2077" s="1" t="n">
        <v>2</v>
      </c>
      <c r="I2077" s="1" t="n">
        <v>2</v>
      </c>
      <c r="K2077" s="17" t="n">
        <v>1043.71</v>
      </c>
      <c r="L2077" s="1" t="n">
        <v>5</v>
      </c>
      <c r="M2077" s="18" t="n">
        <f aca="false">IF(I2077&lt;=H2077,1,0)</f>
        <v>1</v>
      </c>
      <c r="N2077" s="1" t="n">
        <f aca="false">MAX(I2077-H2077,0)</f>
        <v>0</v>
      </c>
    </row>
    <row r="2078" customFormat="false" ht="15" hidden="false" customHeight="false" outlineLevel="0" collapsed="false">
      <c r="A2078" s="1" t="s">
        <v>2186</v>
      </c>
      <c r="B2078" s="1" t="s">
        <v>2070</v>
      </c>
      <c r="C2078" s="1" t="s">
        <v>92</v>
      </c>
      <c r="D2078" s="1" t="s">
        <v>110</v>
      </c>
      <c r="E2078" s="1" t="s">
        <v>97</v>
      </c>
      <c r="F2078" s="1" t="s">
        <v>90</v>
      </c>
      <c r="G2078" s="1" t="n">
        <v>8.4</v>
      </c>
      <c r="H2078" s="1" t="n">
        <v>2</v>
      </c>
      <c r="I2078" s="1" t="n">
        <v>3</v>
      </c>
      <c r="J2078" s="1" t="s">
        <v>208</v>
      </c>
      <c r="K2078" s="17" t="n">
        <v>843.36</v>
      </c>
      <c r="L2078" s="1" t="n">
        <v>4</v>
      </c>
      <c r="M2078" s="18" t="n">
        <f aca="false">IF(I2078&lt;=H2078,1,0)</f>
        <v>0</v>
      </c>
      <c r="N2078" s="1" t="n">
        <f aca="false">MAX(I2078-H2078,0)</f>
        <v>1</v>
      </c>
    </row>
    <row r="2079" customFormat="false" ht="15" hidden="false" customHeight="false" outlineLevel="0" collapsed="false">
      <c r="A2079" s="1" t="s">
        <v>2187</v>
      </c>
      <c r="B2079" s="1" t="s">
        <v>2070</v>
      </c>
      <c r="C2079" s="1" t="s">
        <v>92</v>
      </c>
      <c r="D2079" s="1" t="s">
        <v>88</v>
      </c>
      <c r="E2079" s="1" t="s">
        <v>103</v>
      </c>
      <c r="F2079" s="1" t="s">
        <v>90</v>
      </c>
      <c r="G2079" s="1" t="n">
        <v>8.7</v>
      </c>
      <c r="H2079" s="1" t="n">
        <v>3</v>
      </c>
      <c r="I2079" s="1" t="n">
        <v>6</v>
      </c>
      <c r="J2079" s="1" t="s">
        <v>208</v>
      </c>
      <c r="K2079" s="17" t="n">
        <v>298.38</v>
      </c>
      <c r="L2079" s="1" t="n">
        <v>4</v>
      </c>
      <c r="M2079" s="18" t="n">
        <f aca="false">IF(I2079&lt;=H2079,1,0)</f>
        <v>0</v>
      </c>
      <c r="N2079" s="1" t="n">
        <f aca="false">MAX(I2079-H2079,0)</f>
        <v>3</v>
      </c>
    </row>
    <row r="2080" customFormat="false" ht="15" hidden="false" customHeight="false" outlineLevel="0" collapsed="false">
      <c r="A2080" s="1" t="s">
        <v>2188</v>
      </c>
      <c r="B2080" s="1" t="s">
        <v>2070</v>
      </c>
      <c r="C2080" s="1" t="s">
        <v>92</v>
      </c>
      <c r="D2080" s="1" t="s">
        <v>88</v>
      </c>
      <c r="E2080" s="1" t="s">
        <v>103</v>
      </c>
      <c r="F2080" s="1" t="s">
        <v>90</v>
      </c>
      <c r="G2080" s="1" t="n">
        <v>5.2</v>
      </c>
      <c r="H2080" s="1" t="n">
        <v>3</v>
      </c>
      <c r="I2080" s="1" t="n">
        <v>3</v>
      </c>
      <c r="K2080" s="17" t="n">
        <v>350.63</v>
      </c>
      <c r="L2080" s="1" t="n">
        <v>4</v>
      </c>
      <c r="M2080" s="18" t="n">
        <f aca="false">IF(I2080&lt;=H2080,1,0)</f>
        <v>1</v>
      </c>
      <c r="N2080" s="1" t="n">
        <f aca="false">MAX(I2080-H2080,0)</f>
        <v>0</v>
      </c>
    </row>
    <row r="2081" customFormat="false" ht="15" hidden="false" customHeight="false" outlineLevel="0" collapsed="false">
      <c r="A2081" s="1" t="s">
        <v>2189</v>
      </c>
      <c r="B2081" s="1" t="s">
        <v>2070</v>
      </c>
      <c r="C2081" s="1" t="s">
        <v>92</v>
      </c>
      <c r="D2081" s="1" t="s">
        <v>93</v>
      </c>
      <c r="E2081" s="1" t="s">
        <v>97</v>
      </c>
      <c r="F2081" s="1" t="s">
        <v>90</v>
      </c>
      <c r="G2081" s="1" t="n">
        <v>14</v>
      </c>
      <c r="H2081" s="1" t="n">
        <v>2</v>
      </c>
      <c r="I2081" s="1" t="n">
        <v>2</v>
      </c>
      <c r="K2081" s="17" t="n">
        <v>352.09</v>
      </c>
      <c r="L2081" s="1" t="n">
        <v>4</v>
      </c>
      <c r="M2081" s="18" t="n">
        <f aca="false">IF(I2081&lt;=H2081,1,0)</f>
        <v>1</v>
      </c>
      <c r="N2081" s="1" t="n">
        <f aca="false">MAX(I2081-H2081,0)</f>
        <v>0</v>
      </c>
    </row>
    <row r="2082" customFormat="false" ht="15" hidden="false" customHeight="false" outlineLevel="0" collapsed="false">
      <c r="A2082" s="1" t="s">
        <v>2190</v>
      </c>
      <c r="B2082" s="1" t="s">
        <v>2070</v>
      </c>
      <c r="C2082" s="1" t="s">
        <v>100</v>
      </c>
      <c r="D2082" s="1" t="s">
        <v>88</v>
      </c>
      <c r="E2082" s="1" t="s">
        <v>103</v>
      </c>
      <c r="F2082" s="1" t="s">
        <v>116</v>
      </c>
      <c r="G2082" s="1" t="n">
        <v>0</v>
      </c>
      <c r="H2082" s="1" t="n">
        <v>2</v>
      </c>
      <c r="I2082" s="1" t="n">
        <v>2</v>
      </c>
      <c r="K2082" s="17" t="n">
        <v>271.08</v>
      </c>
      <c r="L2082" s="1" t="n">
        <v>4</v>
      </c>
      <c r="M2082" s="18" t="n">
        <f aca="false">IF(I2082&lt;=H2082,1,0)</f>
        <v>1</v>
      </c>
      <c r="N2082" s="1" t="n">
        <f aca="false">MAX(I2082-H2082,0)</f>
        <v>0</v>
      </c>
    </row>
    <row r="2083" customFormat="false" ht="15" hidden="false" customHeight="false" outlineLevel="0" collapsed="false">
      <c r="A2083" s="1" t="s">
        <v>2191</v>
      </c>
      <c r="B2083" s="1" t="s">
        <v>2070</v>
      </c>
      <c r="C2083" s="1" t="s">
        <v>92</v>
      </c>
      <c r="D2083" s="1" t="s">
        <v>88</v>
      </c>
      <c r="E2083" s="1" t="s">
        <v>97</v>
      </c>
      <c r="F2083" s="1" t="s">
        <v>90</v>
      </c>
      <c r="G2083" s="1" t="n">
        <v>7.4</v>
      </c>
      <c r="H2083" s="1" t="n">
        <v>3</v>
      </c>
      <c r="I2083" s="1" t="n">
        <v>3</v>
      </c>
      <c r="K2083" s="17" t="n">
        <v>604.71</v>
      </c>
      <c r="L2083" s="1" t="n">
        <v>4</v>
      </c>
      <c r="M2083" s="18" t="n">
        <f aca="false">IF(I2083&lt;=H2083,1,0)</f>
        <v>1</v>
      </c>
      <c r="N2083" s="1" t="n">
        <f aca="false">MAX(I2083-H2083,0)</f>
        <v>0</v>
      </c>
    </row>
    <row r="2084" customFormat="false" ht="15" hidden="false" customHeight="false" outlineLevel="0" collapsed="false">
      <c r="A2084" s="1" t="s">
        <v>2192</v>
      </c>
      <c r="B2084" s="1" t="s">
        <v>2070</v>
      </c>
      <c r="C2084" s="1" t="s">
        <v>87</v>
      </c>
      <c r="D2084" s="1" t="s">
        <v>88</v>
      </c>
      <c r="E2084" s="1" t="s">
        <v>97</v>
      </c>
      <c r="F2084" s="1" t="s">
        <v>90</v>
      </c>
      <c r="G2084" s="1" t="n">
        <v>3.8</v>
      </c>
      <c r="H2084" s="1" t="n">
        <v>3</v>
      </c>
      <c r="I2084" s="1" t="n">
        <v>3</v>
      </c>
      <c r="K2084" s="17" t="n">
        <v>237.93</v>
      </c>
      <c r="L2084" s="1" t="n">
        <v>5</v>
      </c>
      <c r="M2084" s="18" t="n">
        <f aca="false">IF(I2084&lt;=H2084,1,0)</f>
        <v>1</v>
      </c>
      <c r="N2084" s="1" t="n">
        <f aca="false">MAX(I2084-H2084,0)</f>
        <v>0</v>
      </c>
    </row>
    <row r="2085" customFormat="false" ht="15" hidden="false" customHeight="false" outlineLevel="0" collapsed="false">
      <c r="A2085" s="1" t="s">
        <v>2193</v>
      </c>
      <c r="B2085" s="1" t="s">
        <v>2070</v>
      </c>
      <c r="C2085" s="1" t="s">
        <v>105</v>
      </c>
      <c r="D2085" s="1" t="s">
        <v>88</v>
      </c>
      <c r="E2085" s="1" t="s">
        <v>97</v>
      </c>
      <c r="F2085" s="1" t="s">
        <v>116</v>
      </c>
      <c r="G2085" s="1" t="n">
        <v>0</v>
      </c>
      <c r="H2085" s="1" t="n">
        <v>2</v>
      </c>
      <c r="I2085" s="1" t="n">
        <v>2</v>
      </c>
      <c r="K2085" s="17" t="n">
        <v>251.27</v>
      </c>
      <c r="L2085" s="1" t="n">
        <v>4</v>
      </c>
      <c r="M2085" s="18" t="n">
        <f aca="false">IF(I2085&lt;=H2085,1,0)</f>
        <v>1</v>
      </c>
      <c r="N2085" s="1" t="n">
        <f aca="false">MAX(I2085-H2085,0)</f>
        <v>0</v>
      </c>
    </row>
    <row r="2086" customFormat="false" ht="15" hidden="false" customHeight="false" outlineLevel="0" collapsed="false">
      <c r="A2086" s="1" t="s">
        <v>2194</v>
      </c>
      <c r="B2086" s="1" t="s">
        <v>2070</v>
      </c>
      <c r="C2086" s="1" t="s">
        <v>145</v>
      </c>
      <c r="D2086" s="1" t="s">
        <v>88</v>
      </c>
      <c r="E2086" s="1" t="s">
        <v>103</v>
      </c>
      <c r="F2086" s="1" t="s">
        <v>90</v>
      </c>
      <c r="G2086" s="1" t="n">
        <v>16.1</v>
      </c>
      <c r="H2086" s="1" t="n">
        <v>3</v>
      </c>
      <c r="I2086" s="1" t="n">
        <v>3</v>
      </c>
      <c r="K2086" s="17" t="n">
        <v>294.31</v>
      </c>
      <c r="L2086" s="1" t="n">
        <v>5</v>
      </c>
      <c r="M2086" s="18" t="n">
        <f aca="false">IF(I2086&lt;=H2086,1,0)</f>
        <v>1</v>
      </c>
      <c r="N2086" s="1" t="n">
        <f aca="false">MAX(I2086-H2086,0)</f>
        <v>0</v>
      </c>
    </row>
    <row r="2087" customFormat="false" ht="15" hidden="false" customHeight="false" outlineLevel="0" collapsed="false">
      <c r="A2087" s="1" t="s">
        <v>2195</v>
      </c>
      <c r="B2087" s="1" t="s">
        <v>2070</v>
      </c>
      <c r="C2087" s="1" t="s">
        <v>95</v>
      </c>
      <c r="D2087" s="1" t="s">
        <v>93</v>
      </c>
      <c r="E2087" s="1" t="s">
        <v>97</v>
      </c>
      <c r="F2087" s="1" t="s">
        <v>90</v>
      </c>
      <c r="G2087" s="1" t="n">
        <v>10.3</v>
      </c>
      <c r="H2087" s="1" t="n">
        <v>2</v>
      </c>
      <c r="I2087" s="1" t="n">
        <v>2</v>
      </c>
      <c r="K2087" s="17" t="n">
        <v>266.51</v>
      </c>
      <c r="L2087" s="1" t="n">
        <v>4</v>
      </c>
      <c r="M2087" s="18" t="n">
        <f aca="false">IF(I2087&lt;=H2087,1,0)</f>
        <v>1</v>
      </c>
      <c r="N2087" s="1" t="n">
        <f aca="false">MAX(I2087-H2087,0)</f>
        <v>0</v>
      </c>
    </row>
    <row r="2088" customFormat="false" ht="15" hidden="false" customHeight="false" outlineLevel="0" collapsed="false">
      <c r="A2088" s="1" t="s">
        <v>2196</v>
      </c>
      <c r="B2088" s="1" t="s">
        <v>2070</v>
      </c>
      <c r="C2088" s="1" t="s">
        <v>100</v>
      </c>
      <c r="D2088" s="1" t="s">
        <v>88</v>
      </c>
      <c r="E2088" s="1" t="s">
        <v>103</v>
      </c>
      <c r="F2088" s="1" t="s">
        <v>90</v>
      </c>
      <c r="G2088" s="1" t="n">
        <v>10.3</v>
      </c>
      <c r="H2088" s="1" t="n">
        <v>3</v>
      </c>
      <c r="I2088" s="1" t="n">
        <v>3</v>
      </c>
      <c r="K2088" s="17" t="n">
        <v>404.26</v>
      </c>
      <c r="L2088" s="1" t="n">
        <v>4</v>
      </c>
      <c r="M2088" s="18" t="n">
        <f aca="false">IF(I2088&lt;=H2088,1,0)</f>
        <v>1</v>
      </c>
      <c r="N2088" s="1" t="n">
        <f aca="false">MAX(I2088-H2088,0)</f>
        <v>0</v>
      </c>
    </row>
    <row r="2089" customFormat="false" ht="15" hidden="false" customHeight="false" outlineLevel="0" collapsed="false">
      <c r="A2089" s="1" t="s">
        <v>2197</v>
      </c>
      <c r="B2089" s="1" t="s">
        <v>2070</v>
      </c>
      <c r="C2089" s="1" t="s">
        <v>105</v>
      </c>
      <c r="D2089" s="1" t="s">
        <v>88</v>
      </c>
      <c r="E2089" s="1" t="s">
        <v>97</v>
      </c>
      <c r="F2089" s="1" t="s">
        <v>90</v>
      </c>
      <c r="G2089" s="1" t="n">
        <v>18.7</v>
      </c>
      <c r="H2089" s="1" t="n">
        <v>3</v>
      </c>
      <c r="I2089" s="1" t="n">
        <v>3</v>
      </c>
      <c r="K2089" s="17" t="n">
        <v>368.56</v>
      </c>
      <c r="L2089" s="1" t="n">
        <v>4</v>
      </c>
      <c r="M2089" s="18" t="n">
        <f aca="false">IF(I2089&lt;=H2089,1,0)</f>
        <v>1</v>
      </c>
      <c r="N2089" s="1" t="n">
        <f aca="false">MAX(I2089-H2089,0)</f>
        <v>0</v>
      </c>
    </row>
    <row r="2090" customFormat="false" ht="15" hidden="false" customHeight="false" outlineLevel="0" collapsed="false">
      <c r="A2090" s="1" t="s">
        <v>2198</v>
      </c>
      <c r="B2090" s="1" t="s">
        <v>2070</v>
      </c>
      <c r="C2090" s="1" t="s">
        <v>100</v>
      </c>
      <c r="D2090" s="1" t="s">
        <v>96</v>
      </c>
      <c r="E2090" s="1" t="s">
        <v>89</v>
      </c>
      <c r="F2090" s="1" t="s">
        <v>116</v>
      </c>
      <c r="G2090" s="1" t="n">
        <v>0</v>
      </c>
      <c r="H2090" s="1" t="n">
        <v>5</v>
      </c>
      <c r="I2090" s="1" t="n">
        <v>5</v>
      </c>
      <c r="K2090" s="17" t="n">
        <v>384.82</v>
      </c>
      <c r="L2090" s="1" t="n">
        <v>5</v>
      </c>
      <c r="M2090" s="18" t="n">
        <f aca="false">IF(I2090&lt;=H2090,1,0)</f>
        <v>1</v>
      </c>
      <c r="N2090" s="1" t="n">
        <f aca="false">MAX(I2090-H2090,0)</f>
        <v>0</v>
      </c>
    </row>
    <row r="2091" customFormat="false" ht="15" hidden="false" customHeight="false" outlineLevel="0" collapsed="false">
      <c r="A2091" s="1" t="s">
        <v>2199</v>
      </c>
      <c r="B2091" s="1" t="s">
        <v>2070</v>
      </c>
      <c r="C2091" s="1" t="s">
        <v>92</v>
      </c>
      <c r="D2091" s="1" t="s">
        <v>88</v>
      </c>
      <c r="E2091" s="1" t="s">
        <v>97</v>
      </c>
      <c r="F2091" s="1" t="s">
        <v>90</v>
      </c>
      <c r="G2091" s="1" t="n">
        <v>6.3</v>
      </c>
      <c r="H2091" s="1" t="n">
        <v>3</v>
      </c>
      <c r="I2091" s="1" t="n">
        <v>3</v>
      </c>
      <c r="K2091" s="17" t="n">
        <v>578.78</v>
      </c>
      <c r="L2091" s="1" t="n">
        <v>4</v>
      </c>
      <c r="M2091" s="18" t="n">
        <f aca="false">IF(I2091&lt;=H2091,1,0)</f>
        <v>1</v>
      </c>
      <c r="N2091" s="1" t="n">
        <f aca="false">MAX(I2091-H2091,0)</f>
        <v>0</v>
      </c>
    </row>
    <row r="2092" customFormat="false" ht="15" hidden="false" customHeight="false" outlineLevel="0" collapsed="false">
      <c r="A2092" s="1" t="s">
        <v>2200</v>
      </c>
      <c r="B2092" s="1" t="s">
        <v>2070</v>
      </c>
      <c r="C2092" s="1" t="s">
        <v>92</v>
      </c>
      <c r="D2092" s="1" t="s">
        <v>88</v>
      </c>
      <c r="E2092" s="1" t="s">
        <v>97</v>
      </c>
      <c r="F2092" s="1" t="s">
        <v>116</v>
      </c>
      <c r="G2092" s="1" t="n">
        <v>0</v>
      </c>
      <c r="H2092" s="1" t="n">
        <v>2</v>
      </c>
      <c r="I2092" s="1" t="n">
        <v>1</v>
      </c>
      <c r="K2092" s="17" t="n">
        <v>496.02</v>
      </c>
      <c r="L2092" s="1" t="n">
        <v>5</v>
      </c>
      <c r="M2092" s="18" t="n">
        <f aca="false">IF(I2092&lt;=H2092,1,0)</f>
        <v>1</v>
      </c>
      <c r="N2092" s="1" t="n">
        <f aca="false">MAX(I2092-H2092,0)</f>
        <v>0</v>
      </c>
    </row>
    <row r="2093" customFormat="false" ht="15" hidden="false" customHeight="false" outlineLevel="0" collapsed="false">
      <c r="A2093" s="1" t="s">
        <v>2201</v>
      </c>
      <c r="B2093" s="1" t="s">
        <v>2070</v>
      </c>
      <c r="C2093" s="1" t="s">
        <v>92</v>
      </c>
      <c r="D2093" s="1" t="s">
        <v>96</v>
      </c>
      <c r="E2093" s="1" t="s">
        <v>97</v>
      </c>
      <c r="F2093" s="1" t="s">
        <v>116</v>
      </c>
      <c r="G2093" s="1" t="n">
        <v>0</v>
      </c>
      <c r="H2093" s="1" t="n">
        <v>4</v>
      </c>
      <c r="I2093" s="1" t="n">
        <v>4</v>
      </c>
      <c r="K2093" s="17" t="n">
        <v>162.12</v>
      </c>
      <c r="L2093" s="1" t="n">
        <v>5</v>
      </c>
      <c r="M2093" s="18" t="n">
        <f aca="false">IF(I2093&lt;=H2093,1,0)</f>
        <v>1</v>
      </c>
      <c r="N2093" s="1" t="n">
        <f aca="false">MAX(I2093-H2093,0)</f>
        <v>0</v>
      </c>
    </row>
    <row r="2094" customFormat="false" ht="15" hidden="false" customHeight="false" outlineLevel="0" collapsed="false">
      <c r="A2094" s="1" t="s">
        <v>2202</v>
      </c>
      <c r="B2094" s="1" t="s">
        <v>2070</v>
      </c>
      <c r="C2094" s="1" t="s">
        <v>92</v>
      </c>
      <c r="D2094" s="1" t="s">
        <v>88</v>
      </c>
      <c r="E2094" s="1" t="s">
        <v>101</v>
      </c>
      <c r="F2094" s="1" t="s">
        <v>90</v>
      </c>
      <c r="G2094" s="1" t="n">
        <v>5.9</v>
      </c>
      <c r="H2094" s="1" t="n">
        <v>3</v>
      </c>
      <c r="I2094" s="1" t="n">
        <v>3</v>
      </c>
      <c r="K2094" s="17" t="n">
        <v>569.74</v>
      </c>
      <c r="L2094" s="1" t="n">
        <v>5</v>
      </c>
      <c r="M2094" s="18" t="n">
        <f aca="false">IF(I2094&lt;=H2094,1,0)</f>
        <v>1</v>
      </c>
      <c r="N2094" s="1" t="n">
        <f aca="false">MAX(I2094-H2094,0)</f>
        <v>0</v>
      </c>
    </row>
    <row r="2095" customFormat="false" ht="15" hidden="false" customHeight="false" outlineLevel="0" collapsed="false">
      <c r="A2095" s="1" t="s">
        <v>2203</v>
      </c>
      <c r="B2095" s="1" t="s">
        <v>2070</v>
      </c>
      <c r="C2095" s="1" t="s">
        <v>92</v>
      </c>
      <c r="D2095" s="1" t="s">
        <v>96</v>
      </c>
      <c r="E2095" s="1" t="s">
        <v>89</v>
      </c>
      <c r="F2095" s="1" t="s">
        <v>90</v>
      </c>
      <c r="G2095" s="1" t="n">
        <v>8.2</v>
      </c>
      <c r="H2095" s="1" t="n">
        <v>5</v>
      </c>
      <c r="I2095" s="1" t="n">
        <v>4</v>
      </c>
      <c r="K2095" s="17" t="n">
        <v>276.17</v>
      </c>
      <c r="L2095" s="1" t="n">
        <v>5</v>
      </c>
      <c r="M2095" s="18" t="n">
        <f aca="false">IF(I2095&lt;=H2095,1,0)</f>
        <v>1</v>
      </c>
      <c r="N2095" s="1" t="n">
        <f aca="false">MAX(I2095-H2095,0)</f>
        <v>0</v>
      </c>
    </row>
    <row r="2096" customFormat="false" ht="15" hidden="false" customHeight="false" outlineLevel="0" collapsed="false">
      <c r="A2096" s="1" t="s">
        <v>2204</v>
      </c>
      <c r="B2096" s="1" t="s">
        <v>2070</v>
      </c>
      <c r="C2096" s="1" t="s">
        <v>145</v>
      </c>
      <c r="D2096" s="1" t="s">
        <v>88</v>
      </c>
      <c r="E2096" s="1" t="s">
        <v>101</v>
      </c>
      <c r="F2096" s="1" t="s">
        <v>90</v>
      </c>
      <c r="G2096" s="1" t="n">
        <v>8.7</v>
      </c>
      <c r="H2096" s="1" t="n">
        <v>3</v>
      </c>
      <c r="I2096" s="1" t="n">
        <v>3</v>
      </c>
      <c r="K2096" s="17" t="n">
        <v>217.43</v>
      </c>
      <c r="L2096" s="1" t="n">
        <v>5</v>
      </c>
      <c r="M2096" s="18" t="n">
        <f aca="false">IF(I2096&lt;=H2096,1,0)</f>
        <v>1</v>
      </c>
      <c r="N2096" s="1" t="n">
        <f aca="false">MAX(I2096-H2096,0)</f>
        <v>0</v>
      </c>
    </row>
    <row r="2097" customFormat="false" ht="15" hidden="false" customHeight="false" outlineLevel="0" collapsed="false">
      <c r="A2097" s="1" t="s">
        <v>2205</v>
      </c>
      <c r="B2097" s="1" t="s">
        <v>2070</v>
      </c>
      <c r="C2097" s="1" t="s">
        <v>92</v>
      </c>
      <c r="D2097" s="1" t="s">
        <v>88</v>
      </c>
      <c r="E2097" s="1" t="s">
        <v>103</v>
      </c>
      <c r="F2097" s="1" t="s">
        <v>90</v>
      </c>
      <c r="G2097" s="1" t="n">
        <v>9.8</v>
      </c>
      <c r="H2097" s="1" t="n">
        <v>3</v>
      </c>
      <c r="I2097" s="1" t="n">
        <v>2</v>
      </c>
      <c r="K2097" s="17" t="n">
        <v>244.96</v>
      </c>
      <c r="L2097" s="1" t="n">
        <v>5</v>
      </c>
      <c r="M2097" s="18" t="n">
        <f aca="false">IF(I2097&lt;=H2097,1,0)</f>
        <v>1</v>
      </c>
      <c r="N2097" s="1" t="n">
        <f aca="false">MAX(I2097-H2097,0)</f>
        <v>0</v>
      </c>
    </row>
    <row r="2098" customFormat="false" ht="15" hidden="false" customHeight="false" outlineLevel="0" collapsed="false">
      <c r="A2098" s="1" t="s">
        <v>2206</v>
      </c>
      <c r="B2098" s="1" t="s">
        <v>2070</v>
      </c>
      <c r="C2098" s="1" t="s">
        <v>95</v>
      </c>
      <c r="D2098" s="1" t="s">
        <v>88</v>
      </c>
      <c r="E2098" s="1" t="s">
        <v>89</v>
      </c>
      <c r="F2098" s="1" t="s">
        <v>90</v>
      </c>
      <c r="G2098" s="1" t="n">
        <v>7.8</v>
      </c>
      <c r="H2098" s="1" t="n">
        <v>3</v>
      </c>
      <c r="I2098" s="1" t="n">
        <v>3</v>
      </c>
      <c r="K2098" s="17" t="n">
        <v>649.63</v>
      </c>
      <c r="L2098" s="1" t="n">
        <v>5</v>
      </c>
      <c r="M2098" s="18" t="n">
        <f aca="false">IF(I2098&lt;=H2098,1,0)</f>
        <v>1</v>
      </c>
      <c r="N2098" s="1" t="n">
        <f aca="false">MAX(I2098-H2098,0)</f>
        <v>0</v>
      </c>
    </row>
    <row r="2099" customFormat="false" ht="15" hidden="false" customHeight="false" outlineLevel="0" collapsed="false">
      <c r="A2099" s="1" t="s">
        <v>2207</v>
      </c>
      <c r="B2099" s="1" t="s">
        <v>2070</v>
      </c>
      <c r="C2099" s="1" t="s">
        <v>95</v>
      </c>
      <c r="D2099" s="1" t="s">
        <v>88</v>
      </c>
      <c r="E2099" s="1" t="s">
        <v>89</v>
      </c>
      <c r="F2099" s="1" t="s">
        <v>90</v>
      </c>
      <c r="G2099" s="1" t="n">
        <v>8.3</v>
      </c>
      <c r="H2099" s="1" t="n">
        <v>3</v>
      </c>
      <c r="I2099" s="1" t="n">
        <v>5</v>
      </c>
      <c r="J2099" s="1" t="s">
        <v>117</v>
      </c>
      <c r="K2099" s="17" t="n">
        <v>435.49</v>
      </c>
      <c r="L2099" s="1" t="n">
        <v>4</v>
      </c>
      <c r="M2099" s="18" t="n">
        <f aca="false">IF(I2099&lt;=H2099,1,0)</f>
        <v>0</v>
      </c>
      <c r="N2099" s="1" t="n">
        <f aca="false">MAX(I2099-H2099,0)</f>
        <v>2</v>
      </c>
    </row>
    <row r="2100" customFormat="false" ht="15" hidden="false" customHeight="false" outlineLevel="0" collapsed="false">
      <c r="A2100" s="1" t="s">
        <v>2208</v>
      </c>
      <c r="B2100" s="1" t="s">
        <v>2070</v>
      </c>
      <c r="C2100" s="1" t="s">
        <v>100</v>
      </c>
      <c r="D2100" s="1" t="s">
        <v>88</v>
      </c>
      <c r="E2100" s="1" t="s">
        <v>101</v>
      </c>
      <c r="F2100" s="1" t="s">
        <v>90</v>
      </c>
      <c r="G2100" s="1" t="n">
        <v>0.7</v>
      </c>
      <c r="H2100" s="1" t="n">
        <v>3</v>
      </c>
      <c r="I2100" s="1" t="n">
        <v>2</v>
      </c>
      <c r="K2100" s="17" t="n">
        <v>415.33</v>
      </c>
      <c r="L2100" s="1" t="n">
        <v>5</v>
      </c>
      <c r="M2100" s="18" t="n">
        <f aca="false">IF(I2100&lt;=H2100,1,0)</f>
        <v>1</v>
      </c>
      <c r="N2100" s="1" t="n">
        <f aca="false">MAX(I2100-H2100,0)</f>
        <v>0</v>
      </c>
    </row>
    <row r="2101" customFormat="false" ht="15" hidden="false" customHeight="false" outlineLevel="0" collapsed="false">
      <c r="A2101" s="1" t="s">
        <v>2209</v>
      </c>
      <c r="B2101" s="1" t="s">
        <v>2070</v>
      </c>
      <c r="C2101" s="1" t="s">
        <v>145</v>
      </c>
      <c r="D2101" s="1" t="s">
        <v>88</v>
      </c>
      <c r="E2101" s="1" t="s">
        <v>89</v>
      </c>
      <c r="F2101" s="1" t="s">
        <v>90</v>
      </c>
      <c r="G2101" s="1" t="n">
        <v>17.7</v>
      </c>
      <c r="H2101" s="1" t="n">
        <v>3</v>
      </c>
      <c r="I2101" s="1" t="n">
        <v>3</v>
      </c>
      <c r="K2101" s="17" t="n">
        <v>275.92</v>
      </c>
      <c r="L2101" s="1" t="n">
        <v>4</v>
      </c>
      <c r="M2101" s="18" t="n">
        <f aca="false">IF(I2101&lt;=H2101,1,0)</f>
        <v>1</v>
      </c>
      <c r="N2101" s="1" t="n">
        <f aca="false">MAX(I2101-H2101,0)</f>
        <v>0</v>
      </c>
    </row>
    <row r="2102" customFormat="false" ht="15" hidden="false" customHeight="false" outlineLevel="0" collapsed="false">
      <c r="A2102" s="1" t="s">
        <v>2210</v>
      </c>
      <c r="B2102" s="1" t="s">
        <v>2070</v>
      </c>
      <c r="C2102" s="1" t="s">
        <v>92</v>
      </c>
      <c r="D2102" s="1" t="s">
        <v>93</v>
      </c>
      <c r="E2102" s="1" t="s">
        <v>97</v>
      </c>
      <c r="F2102" s="1" t="s">
        <v>90</v>
      </c>
      <c r="G2102" s="1" t="n">
        <v>3.7</v>
      </c>
      <c r="H2102" s="1" t="n">
        <v>2</v>
      </c>
      <c r="I2102" s="1" t="n">
        <v>2</v>
      </c>
      <c r="K2102" s="17" t="n">
        <v>592.24</v>
      </c>
      <c r="L2102" s="1" t="n">
        <v>5</v>
      </c>
      <c r="M2102" s="18" t="n">
        <f aca="false">IF(I2102&lt;=H2102,1,0)</f>
        <v>1</v>
      </c>
      <c r="N2102" s="1" t="n">
        <f aca="false">MAX(I2102-H2102,0)</f>
        <v>0</v>
      </c>
    </row>
    <row r="2103" customFormat="false" ht="15" hidden="false" customHeight="false" outlineLevel="0" collapsed="false">
      <c r="A2103" s="1" t="s">
        <v>2211</v>
      </c>
      <c r="B2103" s="1" t="s">
        <v>2070</v>
      </c>
      <c r="C2103" s="1" t="s">
        <v>92</v>
      </c>
      <c r="D2103" s="1" t="s">
        <v>93</v>
      </c>
      <c r="E2103" s="1" t="s">
        <v>89</v>
      </c>
      <c r="F2103" s="1" t="s">
        <v>90</v>
      </c>
      <c r="G2103" s="1" t="n">
        <v>6.2</v>
      </c>
      <c r="H2103" s="1" t="n">
        <v>2</v>
      </c>
      <c r="I2103" s="1" t="n">
        <v>5</v>
      </c>
      <c r="J2103" s="1" t="s">
        <v>459</v>
      </c>
      <c r="K2103" s="17" t="n">
        <v>444.79</v>
      </c>
      <c r="L2103" s="1" t="n">
        <v>3</v>
      </c>
      <c r="M2103" s="18" t="n">
        <f aca="false">IF(I2103&lt;=H2103,1,0)</f>
        <v>0</v>
      </c>
      <c r="N2103" s="1" t="n">
        <f aca="false">MAX(I2103-H2103,0)</f>
        <v>3</v>
      </c>
    </row>
    <row r="2104" customFormat="false" ht="15" hidden="false" customHeight="false" outlineLevel="0" collapsed="false">
      <c r="A2104" s="1" t="s">
        <v>2212</v>
      </c>
      <c r="B2104" s="1" t="s">
        <v>2070</v>
      </c>
      <c r="C2104" s="1" t="s">
        <v>145</v>
      </c>
      <c r="D2104" s="1" t="s">
        <v>88</v>
      </c>
      <c r="E2104" s="1" t="s">
        <v>97</v>
      </c>
      <c r="F2104" s="1" t="s">
        <v>90</v>
      </c>
      <c r="G2104" s="1" t="n">
        <v>6.6</v>
      </c>
      <c r="H2104" s="1" t="n">
        <v>3</v>
      </c>
      <c r="I2104" s="1" t="n">
        <v>3</v>
      </c>
      <c r="K2104" s="17" t="n">
        <v>526.13</v>
      </c>
      <c r="L2104" s="1" t="n">
        <v>4</v>
      </c>
      <c r="M2104" s="18" t="n">
        <f aca="false">IF(I2104&lt;=H2104,1,0)</f>
        <v>1</v>
      </c>
      <c r="N2104" s="1" t="n">
        <f aca="false">MAX(I2104-H2104,0)</f>
        <v>0</v>
      </c>
    </row>
    <row r="2105" customFormat="false" ht="15" hidden="false" customHeight="false" outlineLevel="0" collapsed="false">
      <c r="A2105" s="1" t="s">
        <v>2213</v>
      </c>
      <c r="B2105" s="1" t="s">
        <v>2070</v>
      </c>
      <c r="C2105" s="1" t="s">
        <v>92</v>
      </c>
      <c r="D2105" s="1" t="s">
        <v>96</v>
      </c>
      <c r="E2105" s="1" t="s">
        <v>89</v>
      </c>
      <c r="F2105" s="1" t="s">
        <v>90</v>
      </c>
      <c r="G2105" s="1" t="n">
        <v>7.2</v>
      </c>
      <c r="H2105" s="1" t="n">
        <v>5</v>
      </c>
      <c r="I2105" s="1" t="n">
        <v>5</v>
      </c>
      <c r="K2105" s="17" t="n">
        <v>504.51</v>
      </c>
      <c r="L2105" s="1" t="n">
        <v>5</v>
      </c>
      <c r="M2105" s="18" t="n">
        <f aca="false">IF(I2105&lt;=H2105,1,0)</f>
        <v>1</v>
      </c>
      <c r="N2105" s="1" t="n">
        <f aca="false">MAX(I2105-H2105,0)</f>
        <v>0</v>
      </c>
    </row>
    <row r="2106" customFormat="false" ht="15" hidden="false" customHeight="false" outlineLevel="0" collapsed="false">
      <c r="A2106" s="1" t="s">
        <v>2214</v>
      </c>
      <c r="B2106" s="1" t="s">
        <v>2070</v>
      </c>
      <c r="C2106" s="1" t="s">
        <v>105</v>
      </c>
      <c r="D2106" s="1" t="s">
        <v>88</v>
      </c>
      <c r="E2106" s="1" t="s">
        <v>103</v>
      </c>
      <c r="F2106" s="1" t="s">
        <v>116</v>
      </c>
      <c r="G2106" s="1" t="n">
        <v>0</v>
      </c>
      <c r="H2106" s="1" t="n">
        <v>3</v>
      </c>
      <c r="I2106" s="1" t="n">
        <v>3</v>
      </c>
      <c r="K2106" s="17" t="n">
        <v>335.51</v>
      </c>
      <c r="L2106" s="1" t="n">
        <v>4</v>
      </c>
      <c r="M2106" s="18" t="n">
        <f aca="false">IF(I2106&lt;=H2106,1,0)</f>
        <v>1</v>
      </c>
      <c r="N2106" s="1" t="n">
        <f aca="false">MAX(I2106-H2106,0)</f>
        <v>0</v>
      </c>
    </row>
    <row r="2107" customFormat="false" ht="15" hidden="false" customHeight="false" outlineLevel="0" collapsed="false">
      <c r="A2107" s="1" t="s">
        <v>2215</v>
      </c>
      <c r="B2107" s="1" t="s">
        <v>2070</v>
      </c>
      <c r="C2107" s="1" t="s">
        <v>87</v>
      </c>
      <c r="D2107" s="1" t="s">
        <v>110</v>
      </c>
      <c r="E2107" s="1" t="s">
        <v>89</v>
      </c>
      <c r="F2107" s="1" t="s">
        <v>90</v>
      </c>
      <c r="G2107" s="1" t="n">
        <v>18.1</v>
      </c>
      <c r="H2107" s="1" t="n">
        <v>2</v>
      </c>
      <c r="I2107" s="1" t="n">
        <v>1</v>
      </c>
      <c r="K2107" s="17" t="n">
        <v>774.93</v>
      </c>
      <c r="L2107" s="1" t="n">
        <v>4</v>
      </c>
      <c r="M2107" s="18" t="n">
        <f aca="false">IF(I2107&lt;=H2107,1,0)</f>
        <v>1</v>
      </c>
      <c r="N2107" s="1" t="n">
        <f aca="false">MAX(I2107-H2107,0)</f>
        <v>0</v>
      </c>
    </row>
    <row r="2108" customFormat="false" ht="15" hidden="false" customHeight="false" outlineLevel="0" collapsed="false">
      <c r="A2108" s="1" t="s">
        <v>2216</v>
      </c>
      <c r="B2108" s="1" t="s">
        <v>2070</v>
      </c>
      <c r="C2108" s="1" t="s">
        <v>92</v>
      </c>
      <c r="D2108" s="1" t="s">
        <v>88</v>
      </c>
      <c r="E2108" s="1" t="s">
        <v>97</v>
      </c>
      <c r="F2108" s="1" t="s">
        <v>90</v>
      </c>
      <c r="G2108" s="1" t="n">
        <v>8.3</v>
      </c>
      <c r="H2108" s="1" t="n">
        <v>3</v>
      </c>
      <c r="I2108" s="1" t="n">
        <v>2</v>
      </c>
      <c r="K2108" s="17" t="n">
        <v>348.7</v>
      </c>
      <c r="L2108" s="1" t="n">
        <v>4</v>
      </c>
      <c r="M2108" s="18" t="n">
        <f aca="false">IF(I2108&lt;=H2108,1,0)</f>
        <v>1</v>
      </c>
      <c r="N2108" s="1" t="n">
        <f aca="false">MAX(I2108-H2108,0)</f>
        <v>0</v>
      </c>
    </row>
    <row r="2109" customFormat="false" ht="15" hidden="false" customHeight="false" outlineLevel="0" collapsed="false">
      <c r="A2109" s="1" t="s">
        <v>2217</v>
      </c>
      <c r="B2109" s="1" t="s">
        <v>2070</v>
      </c>
      <c r="C2109" s="1" t="s">
        <v>92</v>
      </c>
      <c r="D2109" s="1" t="s">
        <v>88</v>
      </c>
      <c r="E2109" s="1" t="s">
        <v>97</v>
      </c>
      <c r="F2109" s="1" t="s">
        <v>116</v>
      </c>
      <c r="G2109" s="1" t="n">
        <v>0</v>
      </c>
      <c r="H2109" s="1" t="n">
        <v>2</v>
      </c>
      <c r="I2109" s="1" t="n">
        <v>2</v>
      </c>
      <c r="K2109" s="17" t="n">
        <v>129.78</v>
      </c>
      <c r="L2109" s="1" t="n">
        <v>5</v>
      </c>
      <c r="M2109" s="18" t="n">
        <f aca="false">IF(I2109&lt;=H2109,1,0)</f>
        <v>1</v>
      </c>
      <c r="N2109" s="1" t="n">
        <f aca="false">MAX(I2109-H2109,0)</f>
        <v>0</v>
      </c>
    </row>
    <row r="2110" customFormat="false" ht="15" hidden="false" customHeight="false" outlineLevel="0" collapsed="false">
      <c r="A2110" s="1" t="s">
        <v>2218</v>
      </c>
      <c r="B2110" s="1" t="s">
        <v>2070</v>
      </c>
      <c r="C2110" s="1" t="s">
        <v>92</v>
      </c>
      <c r="D2110" s="1" t="s">
        <v>93</v>
      </c>
      <c r="E2110" s="1" t="s">
        <v>89</v>
      </c>
      <c r="F2110" s="1" t="s">
        <v>116</v>
      </c>
      <c r="G2110" s="1" t="n">
        <v>0</v>
      </c>
      <c r="H2110" s="1" t="n">
        <v>1</v>
      </c>
      <c r="I2110" s="1" t="n">
        <v>1</v>
      </c>
      <c r="K2110" s="17" t="n">
        <v>78.51</v>
      </c>
      <c r="L2110" s="1" t="n">
        <v>4</v>
      </c>
      <c r="M2110" s="18" t="n">
        <f aca="false">IF(I2110&lt;=H2110,1,0)</f>
        <v>1</v>
      </c>
      <c r="N2110" s="1" t="n">
        <f aca="false">MAX(I2110-H2110,0)</f>
        <v>0</v>
      </c>
    </row>
    <row r="2111" customFormat="false" ht="15" hidden="false" customHeight="false" outlineLevel="0" collapsed="false">
      <c r="A2111" s="1" t="s">
        <v>2219</v>
      </c>
      <c r="B2111" s="1" t="s">
        <v>2070</v>
      </c>
      <c r="C2111" s="1" t="s">
        <v>92</v>
      </c>
      <c r="D2111" s="1" t="s">
        <v>88</v>
      </c>
      <c r="E2111" s="1" t="s">
        <v>97</v>
      </c>
      <c r="F2111" s="1" t="s">
        <v>116</v>
      </c>
      <c r="G2111" s="1" t="n">
        <v>0</v>
      </c>
      <c r="H2111" s="1" t="n">
        <v>2</v>
      </c>
      <c r="I2111" s="1" t="n">
        <v>2</v>
      </c>
      <c r="K2111" s="17" t="n">
        <v>152.23</v>
      </c>
      <c r="L2111" s="1" t="n">
        <v>5</v>
      </c>
      <c r="M2111" s="18" t="n">
        <f aca="false">IF(I2111&lt;=H2111,1,0)</f>
        <v>1</v>
      </c>
      <c r="N2111" s="1" t="n">
        <f aca="false">MAX(I2111-H2111,0)</f>
        <v>0</v>
      </c>
    </row>
    <row r="2112" customFormat="false" ht="15" hidden="false" customHeight="false" outlineLevel="0" collapsed="false">
      <c r="A2112" s="1" t="s">
        <v>2220</v>
      </c>
      <c r="B2112" s="1" t="s">
        <v>2070</v>
      </c>
      <c r="C2112" s="1" t="s">
        <v>95</v>
      </c>
      <c r="D2112" s="1" t="s">
        <v>88</v>
      </c>
      <c r="E2112" s="1" t="s">
        <v>89</v>
      </c>
      <c r="F2112" s="1" t="s">
        <v>116</v>
      </c>
      <c r="G2112" s="1" t="n">
        <v>0</v>
      </c>
      <c r="H2112" s="1" t="n">
        <v>2</v>
      </c>
      <c r="I2112" s="1" t="n">
        <v>2</v>
      </c>
      <c r="K2112" s="17" t="n">
        <v>281.82</v>
      </c>
      <c r="L2112" s="1" t="n">
        <v>4</v>
      </c>
      <c r="M2112" s="18" t="n">
        <f aca="false">IF(I2112&lt;=H2112,1,0)</f>
        <v>1</v>
      </c>
      <c r="N2112" s="1" t="n">
        <f aca="false">MAX(I2112-H2112,0)</f>
        <v>0</v>
      </c>
    </row>
    <row r="2113" customFormat="false" ht="15" hidden="false" customHeight="false" outlineLevel="0" collapsed="false">
      <c r="A2113" s="1" t="s">
        <v>2221</v>
      </c>
      <c r="B2113" s="1" t="s">
        <v>2070</v>
      </c>
      <c r="C2113" s="1" t="s">
        <v>95</v>
      </c>
      <c r="D2113" s="1" t="s">
        <v>96</v>
      </c>
      <c r="E2113" s="1" t="s">
        <v>97</v>
      </c>
      <c r="F2113" s="1" t="s">
        <v>90</v>
      </c>
      <c r="G2113" s="1" t="n">
        <v>1.2</v>
      </c>
      <c r="H2113" s="1" t="n">
        <v>5</v>
      </c>
      <c r="I2113" s="1" t="n">
        <v>5</v>
      </c>
      <c r="K2113" s="17" t="n">
        <v>370.29</v>
      </c>
      <c r="L2113" s="1" t="n">
        <v>5</v>
      </c>
      <c r="M2113" s="18" t="n">
        <f aca="false">IF(I2113&lt;=H2113,1,0)</f>
        <v>1</v>
      </c>
      <c r="N2113" s="1" t="n">
        <f aca="false">MAX(I2113-H2113,0)</f>
        <v>0</v>
      </c>
    </row>
    <row r="2114" customFormat="false" ht="15" hidden="false" customHeight="false" outlineLevel="0" collapsed="false">
      <c r="A2114" s="1" t="s">
        <v>2222</v>
      </c>
      <c r="B2114" s="1" t="s">
        <v>2070</v>
      </c>
      <c r="C2114" s="1" t="s">
        <v>92</v>
      </c>
      <c r="D2114" s="1" t="s">
        <v>88</v>
      </c>
      <c r="E2114" s="1" t="s">
        <v>97</v>
      </c>
      <c r="F2114" s="1" t="s">
        <v>90</v>
      </c>
      <c r="G2114" s="1" t="n">
        <v>4.9</v>
      </c>
      <c r="H2114" s="1" t="n">
        <v>3</v>
      </c>
      <c r="I2114" s="1" t="n">
        <v>3</v>
      </c>
      <c r="K2114" s="17" t="n">
        <v>594.46</v>
      </c>
      <c r="L2114" s="1" t="n">
        <v>4</v>
      </c>
      <c r="M2114" s="18" t="n">
        <f aca="false">IF(I2114&lt;=H2114,1,0)</f>
        <v>1</v>
      </c>
      <c r="N2114" s="1" t="n">
        <f aca="false">MAX(I2114-H2114,0)</f>
        <v>0</v>
      </c>
    </row>
    <row r="2115" customFormat="false" ht="15" hidden="false" customHeight="false" outlineLevel="0" collapsed="false">
      <c r="A2115" s="1" t="s">
        <v>2223</v>
      </c>
      <c r="B2115" s="1" t="s">
        <v>2070</v>
      </c>
      <c r="C2115" s="1" t="s">
        <v>87</v>
      </c>
      <c r="D2115" s="1" t="s">
        <v>88</v>
      </c>
      <c r="E2115" s="1" t="s">
        <v>89</v>
      </c>
      <c r="F2115" s="1" t="s">
        <v>116</v>
      </c>
      <c r="G2115" s="1" t="n">
        <v>0</v>
      </c>
      <c r="H2115" s="1" t="n">
        <v>2</v>
      </c>
      <c r="I2115" s="1" t="n">
        <v>2</v>
      </c>
      <c r="K2115" s="17" t="n">
        <v>166.02</v>
      </c>
      <c r="L2115" s="1" t="n">
        <v>4</v>
      </c>
      <c r="M2115" s="18" t="n">
        <f aca="false">IF(I2115&lt;=H2115,1,0)</f>
        <v>1</v>
      </c>
      <c r="N2115" s="1" t="n">
        <f aca="false">MAX(I2115-H2115,0)</f>
        <v>0</v>
      </c>
    </row>
    <row r="2116" customFormat="false" ht="15" hidden="false" customHeight="false" outlineLevel="0" collapsed="false">
      <c r="A2116" s="1" t="s">
        <v>2224</v>
      </c>
      <c r="B2116" s="1" t="s">
        <v>2070</v>
      </c>
      <c r="C2116" s="1" t="s">
        <v>95</v>
      </c>
      <c r="D2116" s="1" t="s">
        <v>96</v>
      </c>
      <c r="E2116" s="1" t="s">
        <v>89</v>
      </c>
      <c r="F2116" s="1" t="s">
        <v>90</v>
      </c>
      <c r="G2116" s="1" t="n">
        <v>5.7</v>
      </c>
      <c r="H2116" s="1" t="n">
        <v>5</v>
      </c>
      <c r="I2116" s="1" t="n">
        <v>5</v>
      </c>
      <c r="K2116" s="17" t="n">
        <v>519.71</v>
      </c>
      <c r="L2116" s="1" t="n">
        <v>5</v>
      </c>
      <c r="M2116" s="18" t="n">
        <f aca="false">IF(I2116&lt;=H2116,1,0)</f>
        <v>1</v>
      </c>
      <c r="N2116" s="1" t="n">
        <f aca="false">MAX(I2116-H2116,0)</f>
        <v>0</v>
      </c>
    </row>
    <row r="2117" customFormat="false" ht="15" hidden="false" customHeight="false" outlineLevel="0" collapsed="false">
      <c r="A2117" s="1" t="s">
        <v>2225</v>
      </c>
      <c r="B2117" s="1" t="s">
        <v>2070</v>
      </c>
      <c r="C2117" s="1" t="s">
        <v>92</v>
      </c>
      <c r="D2117" s="1" t="s">
        <v>88</v>
      </c>
      <c r="E2117" s="1" t="s">
        <v>97</v>
      </c>
      <c r="F2117" s="1" t="s">
        <v>90</v>
      </c>
      <c r="G2117" s="1" t="n">
        <v>1.5</v>
      </c>
      <c r="H2117" s="1" t="n">
        <v>3</v>
      </c>
      <c r="I2117" s="1" t="n">
        <v>2</v>
      </c>
      <c r="K2117" s="17" t="n">
        <v>214.81</v>
      </c>
      <c r="L2117" s="1" t="n">
        <v>4</v>
      </c>
      <c r="M2117" s="18" t="n">
        <f aca="false">IF(I2117&lt;=H2117,1,0)</f>
        <v>1</v>
      </c>
      <c r="N2117" s="1" t="n">
        <f aca="false">MAX(I2117-H2117,0)</f>
        <v>0</v>
      </c>
    </row>
    <row r="2118" customFormat="false" ht="15" hidden="false" customHeight="false" outlineLevel="0" collapsed="false">
      <c r="A2118" s="1" t="s">
        <v>2226</v>
      </c>
      <c r="B2118" s="1" t="s">
        <v>2070</v>
      </c>
      <c r="C2118" s="1" t="s">
        <v>92</v>
      </c>
      <c r="D2118" s="1" t="s">
        <v>96</v>
      </c>
      <c r="E2118" s="1" t="s">
        <v>97</v>
      </c>
      <c r="F2118" s="1" t="s">
        <v>90</v>
      </c>
      <c r="G2118" s="1" t="n">
        <v>12.7</v>
      </c>
      <c r="H2118" s="1" t="n">
        <v>5</v>
      </c>
      <c r="I2118" s="1" t="n">
        <v>5</v>
      </c>
      <c r="K2118" s="17" t="n">
        <v>663</v>
      </c>
      <c r="L2118" s="1" t="n">
        <v>4</v>
      </c>
      <c r="M2118" s="18" t="n">
        <f aca="false">IF(I2118&lt;=H2118,1,0)</f>
        <v>1</v>
      </c>
      <c r="N2118" s="1" t="n">
        <f aca="false">MAX(I2118-H2118,0)</f>
        <v>0</v>
      </c>
    </row>
    <row r="2119" customFormat="false" ht="15" hidden="false" customHeight="false" outlineLevel="0" collapsed="false">
      <c r="A2119" s="1" t="s">
        <v>2227</v>
      </c>
      <c r="B2119" s="1" t="s">
        <v>2070</v>
      </c>
      <c r="C2119" s="1" t="s">
        <v>105</v>
      </c>
      <c r="D2119" s="1" t="s">
        <v>96</v>
      </c>
      <c r="E2119" s="1" t="s">
        <v>89</v>
      </c>
      <c r="F2119" s="1" t="s">
        <v>90</v>
      </c>
      <c r="G2119" s="1" t="n">
        <v>6.8</v>
      </c>
      <c r="H2119" s="1" t="n">
        <v>5</v>
      </c>
      <c r="I2119" s="1" t="n">
        <v>8</v>
      </c>
      <c r="J2119" s="1" t="s">
        <v>459</v>
      </c>
      <c r="K2119" s="17" t="n">
        <v>436.59</v>
      </c>
      <c r="L2119" s="1" t="n">
        <v>4</v>
      </c>
      <c r="M2119" s="18" t="n">
        <f aca="false">IF(I2119&lt;=H2119,1,0)</f>
        <v>0</v>
      </c>
      <c r="N2119" s="1" t="n">
        <f aca="false">MAX(I2119-H2119,0)</f>
        <v>3</v>
      </c>
    </row>
    <row r="2120" customFormat="false" ht="15" hidden="false" customHeight="false" outlineLevel="0" collapsed="false">
      <c r="A2120" s="1" t="s">
        <v>2228</v>
      </c>
      <c r="B2120" s="1" t="s">
        <v>2070</v>
      </c>
      <c r="C2120" s="1" t="s">
        <v>95</v>
      </c>
      <c r="D2120" s="1" t="s">
        <v>88</v>
      </c>
      <c r="E2120" s="1" t="s">
        <v>89</v>
      </c>
      <c r="F2120" s="1" t="s">
        <v>90</v>
      </c>
      <c r="G2120" s="1" t="n">
        <v>11.5</v>
      </c>
      <c r="H2120" s="1" t="n">
        <v>3</v>
      </c>
      <c r="I2120" s="1" t="n">
        <v>2</v>
      </c>
      <c r="K2120" s="17" t="n">
        <v>341.18</v>
      </c>
      <c r="L2120" s="1" t="n">
        <v>4</v>
      </c>
      <c r="M2120" s="18" t="n">
        <f aca="false">IF(I2120&lt;=H2120,1,0)</f>
        <v>1</v>
      </c>
      <c r="N2120" s="1" t="n">
        <f aca="false">MAX(I2120-H2120,0)</f>
        <v>0</v>
      </c>
    </row>
    <row r="2121" customFormat="false" ht="15" hidden="false" customHeight="false" outlineLevel="0" collapsed="false">
      <c r="A2121" s="1" t="s">
        <v>2229</v>
      </c>
      <c r="B2121" s="1" t="s">
        <v>2070</v>
      </c>
      <c r="C2121" s="1" t="s">
        <v>87</v>
      </c>
      <c r="D2121" s="1" t="s">
        <v>88</v>
      </c>
      <c r="E2121" s="1" t="s">
        <v>97</v>
      </c>
      <c r="F2121" s="1" t="s">
        <v>90</v>
      </c>
      <c r="G2121" s="1" t="n">
        <v>0.9</v>
      </c>
      <c r="H2121" s="1" t="n">
        <v>3</v>
      </c>
      <c r="I2121" s="1" t="n">
        <v>3</v>
      </c>
      <c r="K2121" s="17" t="n">
        <v>204.77</v>
      </c>
      <c r="L2121" s="1" t="n">
        <v>4</v>
      </c>
      <c r="M2121" s="18" t="n">
        <f aca="false">IF(I2121&lt;=H2121,1,0)</f>
        <v>1</v>
      </c>
      <c r="N2121" s="1" t="n">
        <f aca="false">MAX(I2121-H2121,0)</f>
        <v>0</v>
      </c>
    </row>
    <row r="2122" customFormat="false" ht="15" hidden="false" customHeight="false" outlineLevel="0" collapsed="false">
      <c r="A2122" s="1" t="s">
        <v>2230</v>
      </c>
      <c r="B2122" s="1" t="s">
        <v>2070</v>
      </c>
      <c r="C2122" s="1" t="s">
        <v>92</v>
      </c>
      <c r="D2122" s="1" t="s">
        <v>96</v>
      </c>
      <c r="E2122" s="1" t="s">
        <v>89</v>
      </c>
      <c r="F2122" s="1" t="s">
        <v>90</v>
      </c>
      <c r="G2122" s="1" t="n">
        <v>8.8</v>
      </c>
      <c r="H2122" s="1" t="n">
        <v>5</v>
      </c>
      <c r="I2122" s="1" t="n">
        <v>7</v>
      </c>
      <c r="J2122" s="1" t="s">
        <v>133</v>
      </c>
      <c r="K2122" s="17" t="n">
        <v>210.69</v>
      </c>
      <c r="L2122" s="1" t="n">
        <v>3</v>
      </c>
      <c r="M2122" s="18" t="n">
        <f aca="false">IF(I2122&lt;=H2122,1,0)</f>
        <v>0</v>
      </c>
      <c r="N2122" s="1" t="n">
        <f aca="false">MAX(I2122-H2122,0)</f>
        <v>2</v>
      </c>
    </row>
    <row r="2123" customFormat="false" ht="15" hidden="false" customHeight="false" outlineLevel="0" collapsed="false">
      <c r="A2123" s="1" t="s">
        <v>2231</v>
      </c>
      <c r="B2123" s="1" t="s">
        <v>2070</v>
      </c>
      <c r="C2123" s="1" t="s">
        <v>92</v>
      </c>
      <c r="D2123" s="1" t="s">
        <v>93</v>
      </c>
      <c r="E2123" s="1" t="s">
        <v>97</v>
      </c>
      <c r="F2123" s="1" t="s">
        <v>116</v>
      </c>
      <c r="G2123" s="1" t="n">
        <v>0</v>
      </c>
      <c r="H2123" s="1" t="n">
        <v>1</v>
      </c>
      <c r="I2123" s="1" t="n">
        <v>1</v>
      </c>
      <c r="K2123" s="17" t="n">
        <v>179.87</v>
      </c>
      <c r="L2123" s="1" t="n">
        <v>4</v>
      </c>
      <c r="M2123" s="18" t="n">
        <f aca="false">IF(I2123&lt;=H2123,1,0)</f>
        <v>1</v>
      </c>
      <c r="N2123" s="1" t="n">
        <f aca="false">MAX(I2123-H2123,0)</f>
        <v>0</v>
      </c>
    </row>
    <row r="2124" customFormat="false" ht="15" hidden="false" customHeight="false" outlineLevel="0" collapsed="false">
      <c r="A2124" s="1" t="s">
        <v>2232</v>
      </c>
      <c r="B2124" s="1" t="s">
        <v>2070</v>
      </c>
      <c r="C2124" s="1" t="s">
        <v>92</v>
      </c>
      <c r="D2124" s="1" t="s">
        <v>110</v>
      </c>
      <c r="E2124" s="1" t="s">
        <v>89</v>
      </c>
      <c r="F2124" s="1" t="s">
        <v>90</v>
      </c>
      <c r="G2124" s="1" t="n">
        <v>12.3</v>
      </c>
      <c r="H2124" s="1" t="n">
        <v>2</v>
      </c>
      <c r="I2124" s="1" t="n">
        <v>2</v>
      </c>
      <c r="K2124" s="17" t="n">
        <v>735.68</v>
      </c>
      <c r="L2124" s="1" t="n">
        <v>5</v>
      </c>
      <c r="M2124" s="18" t="n">
        <f aca="false">IF(I2124&lt;=H2124,1,0)</f>
        <v>1</v>
      </c>
      <c r="N2124" s="1" t="n">
        <f aca="false">MAX(I2124-H2124,0)</f>
        <v>0</v>
      </c>
    </row>
    <row r="2125" customFormat="false" ht="15" hidden="false" customHeight="false" outlineLevel="0" collapsed="false">
      <c r="A2125" s="1" t="s">
        <v>2233</v>
      </c>
      <c r="B2125" s="1" t="s">
        <v>2070</v>
      </c>
      <c r="C2125" s="1" t="s">
        <v>105</v>
      </c>
      <c r="D2125" s="1" t="s">
        <v>110</v>
      </c>
      <c r="E2125" s="1" t="s">
        <v>89</v>
      </c>
      <c r="F2125" s="1" t="s">
        <v>90</v>
      </c>
      <c r="G2125" s="1" t="n">
        <v>17.9</v>
      </c>
      <c r="H2125" s="1" t="n">
        <v>2</v>
      </c>
      <c r="I2125" s="1" t="n">
        <v>2</v>
      </c>
      <c r="K2125" s="17" t="n">
        <v>658.16</v>
      </c>
      <c r="L2125" s="1" t="n">
        <v>4</v>
      </c>
      <c r="M2125" s="18" t="n">
        <f aca="false">IF(I2125&lt;=H2125,1,0)</f>
        <v>1</v>
      </c>
      <c r="N2125" s="1" t="n">
        <f aca="false">MAX(I2125-H2125,0)</f>
        <v>0</v>
      </c>
    </row>
    <row r="2126" customFormat="false" ht="15" hidden="false" customHeight="false" outlineLevel="0" collapsed="false">
      <c r="A2126" s="1" t="s">
        <v>2234</v>
      </c>
      <c r="B2126" s="1" t="s">
        <v>2070</v>
      </c>
      <c r="C2126" s="1" t="s">
        <v>92</v>
      </c>
      <c r="D2126" s="1" t="s">
        <v>88</v>
      </c>
      <c r="E2126" s="1" t="s">
        <v>103</v>
      </c>
      <c r="F2126" s="1" t="s">
        <v>90</v>
      </c>
      <c r="G2126" s="1" t="n">
        <v>6.5</v>
      </c>
      <c r="H2126" s="1" t="n">
        <v>3</v>
      </c>
      <c r="I2126" s="1" t="n">
        <v>3</v>
      </c>
      <c r="K2126" s="17" t="n">
        <v>358.77</v>
      </c>
      <c r="L2126" s="1" t="n">
        <v>4</v>
      </c>
      <c r="M2126" s="18" t="n">
        <f aca="false">IF(I2126&lt;=H2126,1,0)</f>
        <v>1</v>
      </c>
      <c r="N2126" s="1" t="n">
        <f aca="false">MAX(I2126-H2126,0)</f>
        <v>0</v>
      </c>
    </row>
    <row r="2127" customFormat="false" ht="15" hidden="false" customHeight="false" outlineLevel="0" collapsed="false">
      <c r="A2127" s="1" t="s">
        <v>2235</v>
      </c>
      <c r="B2127" s="1" t="s">
        <v>2070</v>
      </c>
      <c r="C2127" s="1" t="s">
        <v>92</v>
      </c>
      <c r="D2127" s="1" t="s">
        <v>88</v>
      </c>
      <c r="E2127" s="1" t="s">
        <v>103</v>
      </c>
      <c r="F2127" s="1" t="s">
        <v>90</v>
      </c>
      <c r="G2127" s="1" t="n">
        <v>3.1</v>
      </c>
      <c r="H2127" s="1" t="n">
        <v>3</v>
      </c>
      <c r="I2127" s="1" t="n">
        <v>4</v>
      </c>
      <c r="J2127" s="1" t="s">
        <v>199</v>
      </c>
      <c r="K2127" s="17" t="n">
        <v>230.37</v>
      </c>
      <c r="L2127" s="1" t="n">
        <v>4</v>
      </c>
      <c r="M2127" s="18" t="n">
        <f aca="false">IF(I2127&lt;=H2127,1,0)</f>
        <v>0</v>
      </c>
      <c r="N2127" s="1" t="n">
        <f aca="false">MAX(I2127-H2127,0)</f>
        <v>1</v>
      </c>
    </row>
    <row r="2128" customFormat="false" ht="15" hidden="false" customHeight="false" outlineLevel="0" collapsed="false">
      <c r="A2128" s="1" t="s">
        <v>2236</v>
      </c>
      <c r="B2128" s="1" t="s">
        <v>2070</v>
      </c>
      <c r="C2128" s="1" t="s">
        <v>105</v>
      </c>
      <c r="D2128" s="1" t="s">
        <v>88</v>
      </c>
      <c r="E2128" s="1" t="s">
        <v>97</v>
      </c>
      <c r="F2128" s="1" t="s">
        <v>90</v>
      </c>
      <c r="G2128" s="1" t="n">
        <v>3.7</v>
      </c>
      <c r="H2128" s="1" t="n">
        <v>3</v>
      </c>
      <c r="I2128" s="1" t="n">
        <v>3</v>
      </c>
      <c r="K2128" s="17" t="n">
        <v>520.4</v>
      </c>
      <c r="L2128" s="1" t="n">
        <v>5</v>
      </c>
      <c r="M2128" s="18" t="n">
        <f aca="false">IF(I2128&lt;=H2128,1,0)</f>
        <v>1</v>
      </c>
      <c r="N2128" s="1" t="n">
        <f aca="false">MAX(I2128-H2128,0)</f>
        <v>0</v>
      </c>
    </row>
    <row r="2129" customFormat="false" ht="15" hidden="false" customHeight="false" outlineLevel="0" collapsed="false">
      <c r="A2129" s="1" t="s">
        <v>2237</v>
      </c>
      <c r="B2129" s="1" t="s">
        <v>2070</v>
      </c>
      <c r="C2129" s="1" t="s">
        <v>92</v>
      </c>
      <c r="D2129" s="1" t="s">
        <v>110</v>
      </c>
      <c r="E2129" s="1" t="s">
        <v>89</v>
      </c>
      <c r="F2129" s="1" t="s">
        <v>116</v>
      </c>
      <c r="G2129" s="1" t="n">
        <v>0</v>
      </c>
      <c r="H2129" s="1" t="n">
        <v>1</v>
      </c>
      <c r="I2129" s="1" t="n">
        <v>1</v>
      </c>
      <c r="K2129" s="17" t="n">
        <v>748.22</v>
      </c>
      <c r="L2129" s="1" t="n">
        <v>5</v>
      </c>
      <c r="M2129" s="18" t="n">
        <f aca="false">IF(I2129&lt;=H2129,1,0)</f>
        <v>1</v>
      </c>
      <c r="N2129" s="1" t="n">
        <f aca="false">MAX(I2129-H2129,0)</f>
        <v>0</v>
      </c>
    </row>
    <row r="2130" customFormat="false" ht="15" hidden="false" customHeight="false" outlineLevel="0" collapsed="false">
      <c r="A2130" s="1" t="s">
        <v>2238</v>
      </c>
      <c r="B2130" s="1" t="s">
        <v>2070</v>
      </c>
      <c r="C2130" s="1" t="s">
        <v>92</v>
      </c>
      <c r="D2130" s="1" t="s">
        <v>88</v>
      </c>
      <c r="E2130" s="1" t="s">
        <v>89</v>
      </c>
      <c r="F2130" s="1" t="s">
        <v>90</v>
      </c>
      <c r="G2130" s="1" t="n">
        <v>12.8</v>
      </c>
      <c r="H2130" s="1" t="n">
        <v>3</v>
      </c>
      <c r="I2130" s="1" t="n">
        <v>3</v>
      </c>
      <c r="K2130" s="17" t="n">
        <v>369.62</v>
      </c>
      <c r="L2130" s="1" t="n">
        <v>5</v>
      </c>
      <c r="M2130" s="18" t="n">
        <f aca="false">IF(I2130&lt;=H2130,1,0)</f>
        <v>1</v>
      </c>
      <c r="N2130" s="1" t="n">
        <f aca="false">MAX(I2130-H2130,0)</f>
        <v>0</v>
      </c>
    </row>
    <row r="2131" customFormat="false" ht="15" hidden="false" customHeight="false" outlineLevel="0" collapsed="false">
      <c r="A2131" s="1" t="s">
        <v>2239</v>
      </c>
      <c r="B2131" s="1" t="s">
        <v>2070</v>
      </c>
      <c r="C2131" s="1" t="s">
        <v>92</v>
      </c>
      <c r="D2131" s="1" t="s">
        <v>88</v>
      </c>
      <c r="E2131" s="1" t="s">
        <v>89</v>
      </c>
      <c r="F2131" s="1" t="s">
        <v>90</v>
      </c>
      <c r="G2131" s="1" t="n">
        <v>17.8</v>
      </c>
      <c r="H2131" s="1" t="n">
        <v>3</v>
      </c>
      <c r="I2131" s="1" t="n">
        <v>6</v>
      </c>
      <c r="J2131" s="1" t="s">
        <v>125</v>
      </c>
      <c r="K2131" s="17" t="n">
        <v>585.41</v>
      </c>
      <c r="L2131" s="1" t="n">
        <v>3</v>
      </c>
      <c r="M2131" s="18" t="n">
        <f aca="false">IF(I2131&lt;=H2131,1,0)</f>
        <v>0</v>
      </c>
      <c r="N2131" s="1" t="n">
        <f aca="false">MAX(I2131-H2131,0)</f>
        <v>3</v>
      </c>
    </row>
    <row r="2132" customFormat="false" ht="15" hidden="false" customHeight="false" outlineLevel="0" collapsed="false">
      <c r="A2132" s="1" t="s">
        <v>2240</v>
      </c>
      <c r="B2132" s="1" t="s">
        <v>2070</v>
      </c>
      <c r="C2132" s="1" t="s">
        <v>95</v>
      </c>
      <c r="D2132" s="1" t="s">
        <v>88</v>
      </c>
      <c r="E2132" s="1" t="s">
        <v>97</v>
      </c>
      <c r="F2132" s="1" t="s">
        <v>90</v>
      </c>
      <c r="G2132" s="1" t="n">
        <v>2.6</v>
      </c>
      <c r="H2132" s="1" t="n">
        <v>3</v>
      </c>
      <c r="I2132" s="1" t="n">
        <v>3</v>
      </c>
      <c r="K2132" s="17" t="n">
        <v>308.19</v>
      </c>
      <c r="L2132" s="1" t="n">
        <v>4</v>
      </c>
      <c r="M2132" s="18" t="n">
        <f aca="false">IF(I2132&lt;=H2132,1,0)</f>
        <v>1</v>
      </c>
      <c r="N2132" s="1" t="n">
        <f aca="false">MAX(I2132-H2132,0)</f>
        <v>0</v>
      </c>
    </row>
    <row r="2133" customFormat="false" ht="15" hidden="false" customHeight="false" outlineLevel="0" collapsed="false">
      <c r="A2133" s="1" t="s">
        <v>2241</v>
      </c>
      <c r="B2133" s="1" t="s">
        <v>2070</v>
      </c>
      <c r="C2133" s="1" t="s">
        <v>105</v>
      </c>
      <c r="D2133" s="1" t="s">
        <v>96</v>
      </c>
      <c r="E2133" s="1" t="s">
        <v>97</v>
      </c>
      <c r="F2133" s="1" t="s">
        <v>90</v>
      </c>
      <c r="G2133" s="1" t="n">
        <v>3.4</v>
      </c>
      <c r="H2133" s="1" t="n">
        <v>5</v>
      </c>
      <c r="I2133" s="1" t="n">
        <v>4</v>
      </c>
      <c r="K2133" s="17" t="n">
        <v>373.05</v>
      </c>
      <c r="L2133" s="1" t="n">
        <v>4</v>
      </c>
      <c r="M2133" s="18" t="n">
        <f aca="false">IF(I2133&lt;=H2133,1,0)</f>
        <v>1</v>
      </c>
      <c r="N2133" s="1" t="n">
        <f aca="false">MAX(I2133-H2133,0)</f>
        <v>0</v>
      </c>
    </row>
    <row r="2134" customFormat="false" ht="15" hidden="false" customHeight="false" outlineLevel="0" collapsed="false">
      <c r="A2134" s="1" t="s">
        <v>2242</v>
      </c>
      <c r="B2134" s="1" t="s">
        <v>2070</v>
      </c>
      <c r="C2134" s="1" t="s">
        <v>105</v>
      </c>
      <c r="D2134" s="1" t="s">
        <v>110</v>
      </c>
      <c r="E2134" s="1" t="s">
        <v>89</v>
      </c>
      <c r="F2134" s="1" t="s">
        <v>116</v>
      </c>
      <c r="G2134" s="1" t="n">
        <v>0</v>
      </c>
      <c r="H2134" s="1" t="n">
        <v>2</v>
      </c>
      <c r="I2134" s="1" t="n">
        <v>2</v>
      </c>
      <c r="K2134" s="17" t="n">
        <v>774.34</v>
      </c>
      <c r="L2134" s="1" t="n">
        <v>4</v>
      </c>
      <c r="M2134" s="18" t="n">
        <f aca="false">IF(I2134&lt;=H2134,1,0)</f>
        <v>1</v>
      </c>
      <c r="N2134" s="1" t="n">
        <f aca="false">MAX(I2134-H2134,0)</f>
        <v>0</v>
      </c>
    </row>
    <row r="2135" customFormat="false" ht="15" hidden="false" customHeight="false" outlineLevel="0" collapsed="false">
      <c r="A2135" s="1" t="s">
        <v>2243</v>
      </c>
      <c r="B2135" s="1" t="s">
        <v>2070</v>
      </c>
      <c r="C2135" s="1" t="s">
        <v>105</v>
      </c>
      <c r="D2135" s="1" t="s">
        <v>88</v>
      </c>
      <c r="E2135" s="1" t="s">
        <v>97</v>
      </c>
      <c r="F2135" s="1" t="s">
        <v>90</v>
      </c>
      <c r="G2135" s="1" t="n">
        <v>4.1</v>
      </c>
      <c r="H2135" s="1" t="n">
        <v>3</v>
      </c>
      <c r="I2135" s="1" t="n">
        <v>6</v>
      </c>
      <c r="J2135" s="1" t="s">
        <v>208</v>
      </c>
      <c r="K2135" s="17" t="n">
        <v>624</v>
      </c>
      <c r="L2135" s="1" t="n">
        <v>2</v>
      </c>
      <c r="M2135" s="18" t="n">
        <f aca="false">IF(I2135&lt;=H2135,1,0)</f>
        <v>0</v>
      </c>
      <c r="N2135" s="1" t="n">
        <f aca="false">MAX(I2135-H2135,0)</f>
        <v>3</v>
      </c>
    </row>
    <row r="2136" customFormat="false" ht="15" hidden="false" customHeight="false" outlineLevel="0" collapsed="false">
      <c r="A2136" s="1" t="s">
        <v>2244</v>
      </c>
      <c r="B2136" s="1" t="s">
        <v>2070</v>
      </c>
      <c r="C2136" s="1" t="s">
        <v>92</v>
      </c>
      <c r="D2136" s="1" t="s">
        <v>88</v>
      </c>
      <c r="E2136" s="1" t="s">
        <v>89</v>
      </c>
      <c r="F2136" s="1" t="s">
        <v>116</v>
      </c>
      <c r="G2136" s="1" t="n">
        <v>0</v>
      </c>
      <c r="H2136" s="1" t="n">
        <v>2</v>
      </c>
      <c r="I2136" s="1" t="n">
        <v>2</v>
      </c>
      <c r="K2136" s="17" t="n">
        <v>132.28</v>
      </c>
      <c r="L2136" s="1" t="n">
        <v>5</v>
      </c>
      <c r="M2136" s="18" t="n">
        <f aca="false">IF(I2136&lt;=H2136,1,0)</f>
        <v>1</v>
      </c>
      <c r="N2136" s="1" t="n">
        <f aca="false">MAX(I2136-H2136,0)</f>
        <v>0</v>
      </c>
    </row>
    <row r="2137" customFormat="false" ht="15" hidden="false" customHeight="false" outlineLevel="0" collapsed="false">
      <c r="A2137" s="1" t="s">
        <v>2245</v>
      </c>
      <c r="B2137" s="1" t="s">
        <v>2070</v>
      </c>
      <c r="C2137" s="1" t="s">
        <v>105</v>
      </c>
      <c r="D2137" s="1" t="s">
        <v>88</v>
      </c>
      <c r="E2137" s="1" t="s">
        <v>89</v>
      </c>
      <c r="F2137" s="1" t="s">
        <v>90</v>
      </c>
      <c r="G2137" s="1" t="n">
        <v>12.8</v>
      </c>
      <c r="H2137" s="1" t="n">
        <v>3</v>
      </c>
      <c r="I2137" s="1" t="n">
        <v>3</v>
      </c>
      <c r="K2137" s="17" t="n">
        <v>257.26</v>
      </c>
      <c r="M2137" s="18" t="n">
        <f aca="false">IF(I2137&lt;=H2137,1,0)</f>
        <v>1</v>
      </c>
      <c r="N2137" s="1" t="n">
        <f aca="false">MAX(I2137-H2137,0)</f>
        <v>0</v>
      </c>
    </row>
    <row r="2138" customFormat="false" ht="15" hidden="false" customHeight="false" outlineLevel="0" collapsed="false">
      <c r="A2138" s="1" t="s">
        <v>2246</v>
      </c>
      <c r="B2138" s="1" t="s">
        <v>2070</v>
      </c>
      <c r="C2138" s="1" t="s">
        <v>92</v>
      </c>
      <c r="D2138" s="1" t="s">
        <v>96</v>
      </c>
      <c r="E2138" s="1" t="s">
        <v>97</v>
      </c>
      <c r="F2138" s="1" t="s">
        <v>90</v>
      </c>
      <c r="G2138" s="1" t="n">
        <v>3.9</v>
      </c>
      <c r="H2138" s="1" t="n">
        <v>5</v>
      </c>
      <c r="I2138" s="1" t="n">
        <v>5</v>
      </c>
      <c r="K2138" s="17" t="n">
        <v>239.02</v>
      </c>
      <c r="L2138" s="1" t="n">
        <v>4</v>
      </c>
      <c r="M2138" s="18" t="n">
        <f aca="false">IF(I2138&lt;=H2138,1,0)</f>
        <v>1</v>
      </c>
      <c r="N2138" s="1" t="n">
        <f aca="false">MAX(I2138-H2138,0)</f>
        <v>0</v>
      </c>
    </row>
    <row r="2139" customFormat="false" ht="15" hidden="false" customHeight="false" outlineLevel="0" collapsed="false">
      <c r="A2139" s="1" t="s">
        <v>2247</v>
      </c>
      <c r="B2139" s="1" t="s">
        <v>2070</v>
      </c>
      <c r="C2139" s="1" t="s">
        <v>105</v>
      </c>
      <c r="D2139" s="1" t="s">
        <v>93</v>
      </c>
      <c r="E2139" s="1" t="s">
        <v>89</v>
      </c>
      <c r="F2139" s="1" t="s">
        <v>90</v>
      </c>
      <c r="G2139" s="1" t="n">
        <v>16</v>
      </c>
      <c r="H2139" s="1" t="n">
        <v>2</v>
      </c>
      <c r="I2139" s="1" t="n">
        <v>2</v>
      </c>
      <c r="K2139" s="17" t="n">
        <v>693.86</v>
      </c>
      <c r="L2139" s="1" t="n">
        <v>5</v>
      </c>
      <c r="M2139" s="18" t="n">
        <f aca="false">IF(I2139&lt;=H2139,1,0)</f>
        <v>1</v>
      </c>
      <c r="N2139" s="1" t="n">
        <f aca="false">MAX(I2139-H2139,0)</f>
        <v>0</v>
      </c>
    </row>
    <row r="2140" customFormat="false" ht="15" hidden="false" customHeight="false" outlineLevel="0" collapsed="false">
      <c r="A2140" s="1" t="s">
        <v>2248</v>
      </c>
      <c r="B2140" s="1" t="s">
        <v>2070</v>
      </c>
      <c r="C2140" s="1" t="s">
        <v>100</v>
      </c>
      <c r="D2140" s="1" t="s">
        <v>110</v>
      </c>
      <c r="E2140" s="1" t="s">
        <v>103</v>
      </c>
      <c r="F2140" s="1" t="s">
        <v>116</v>
      </c>
      <c r="G2140" s="1" t="n">
        <v>0</v>
      </c>
      <c r="H2140" s="1" t="n">
        <v>2</v>
      </c>
      <c r="I2140" s="1" t="n">
        <v>1</v>
      </c>
      <c r="K2140" s="17" t="n">
        <v>1003.79</v>
      </c>
      <c r="L2140" s="1" t="n">
        <v>4</v>
      </c>
      <c r="M2140" s="18" t="n">
        <f aca="false">IF(I2140&lt;=H2140,1,0)</f>
        <v>1</v>
      </c>
      <c r="N2140" s="1" t="n">
        <f aca="false">MAX(I2140-H2140,0)</f>
        <v>0</v>
      </c>
    </row>
    <row r="2141" customFormat="false" ht="15" hidden="false" customHeight="false" outlineLevel="0" collapsed="false">
      <c r="A2141" s="1" t="s">
        <v>2249</v>
      </c>
      <c r="B2141" s="1" t="s">
        <v>2070</v>
      </c>
      <c r="C2141" s="1" t="s">
        <v>105</v>
      </c>
      <c r="D2141" s="1" t="s">
        <v>96</v>
      </c>
      <c r="E2141" s="1" t="s">
        <v>89</v>
      </c>
      <c r="F2141" s="1" t="s">
        <v>90</v>
      </c>
      <c r="G2141" s="1" t="n">
        <v>11.4</v>
      </c>
      <c r="H2141" s="1" t="n">
        <v>5</v>
      </c>
      <c r="I2141" s="1" t="n">
        <v>5</v>
      </c>
      <c r="K2141" s="17" t="n">
        <v>211.47</v>
      </c>
      <c r="L2141" s="1" t="n">
        <v>5</v>
      </c>
      <c r="M2141" s="18" t="n">
        <f aca="false">IF(I2141&lt;=H2141,1,0)</f>
        <v>1</v>
      </c>
      <c r="N2141" s="1" t="n">
        <f aca="false">MAX(I2141-H2141,0)</f>
        <v>0</v>
      </c>
    </row>
    <row r="2142" customFormat="false" ht="15" hidden="false" customHeight="false" outlineLevel="0" collapsed="false">
      <c r="A2142" s="1" t="s">
        <v>2250</v>
      </c>
      <c r="B2142" s="1" t="s">
        <v>2070</v>
      </c>
      <c r="C2142" s="1" t="s">
        <v>87</v>
      </c>
      <c r="D2142" s="1" t="s">
        <v>96</v>
      </c>
      <c r="E2142" s="1" t="s">
        <v>89</v>
      </c>
      <c r="F2142" s="1" t="s">
        <v>90</v>
      </c>
      <c r="G2142" s="1" t="n">
        <v>5.4</v>
      </c>
      <c r="H2142" s="1" t="n">
        <v>5</v>
      </c>
      <c r="I2142" s="1" t="n">
        <v>8</v>
      </c>
      <c r="J2142" s="1" t="s">
        <v>133</v>
      </c>
      <c r="K2142" s="17" t="n">
        <v>203.64</v>
      </c>
      <c r="L2142" s="1" t="n">
        <v>5</v>
      </c>
      <c r="M2142" s="18" t="n">
        <f aca="false">IF(I2142&lt;=H2142,1,0)</f>
        <v>0</v>
      </c>
      <c r="N2142" s="1" t="n">
        <f aca="false">MAX(I2142-H2142,0)</f>
        <v>3</v>
      </c>
    </row>
    <row r="2143" customFormat="false" ht="15" hidden="false" customHeight="false" outlineLevel="0" collapsed="false">
      <c r="A2143" s="1" t="s">
        <v>2251</v>
      </c>
      <c r="B2143" s="1" t="s">
        <v>2070</v>
      </c>
      <c r="C2143" s="1" t="s">
        <v>105</v>
      </c>
      <c r="D2143" s="1" t="s">
        <v>96</v>
      </c>
      <c r="E2143" s="1" t="s">
        <v>97</v>
      </c>
      <c r="F2143" s="1" t="s">
        <v>90</v>
      </c>
      <c r="G2143" s="1" t="n">
        <v>3.5</v>
      </c>
      <c r="H2143" s="1" t="n">
        <v>5</v>
      </c>
      <c r="I2143" s="1" t="n">
        <v>5</v>
      </c>
      <c r="K2143" s="17" t="n">
        <v>545.47</v>
      </c>
      <c r="L2143" s="1" t="n">
        <v>5</v>
      </c>
      <c r="M2143" s="18" t="n">
        <f aca="false">IF(I2143&lt;=H2143,1,0)</f>
        <v>1</v>
      </c>
      <c r="N2143" s="1" t="n">
        <f aca="false">MAX(I2143-H2143,0)</f>
        <v>0</v>
      </c>
    </row>
    <row r="2144" customFormat="false" ht="15" hidden="false" customHeight="false" outlineLevel="0" collapsed="false">
      <c r="A2144" s="1" t="s">
        <v>2252</v>
      </c>
      <c r="B2144" s="1" t="s">
        <v>2070</v>
      </c>
      <c r="C2144" s="1" t="s">
        <v>92</v>
      </c>
      <c r="D2144" s="1" t="s">
        <v>110</v>
      </c>
      <c r="E2144" s="1" t="s">
        <v>89</v>
      </c>
      <c r="F2144" s="1" t="s">
        <v>90</v>
      </c>
      <c r="G2144" s="1" t="n">
        <v>9.5</v>
      </c>
      <c r="H2144" s="1" t="n">
        <v>2</v>
      </c>
      <c r="I2144" s="1" t="n">
        <v>5</v>
      </c>
      <c r="J2144" s="1" t="s">
        <v>459</v>
      </c>
      <c r="K2144" s="17" t="n">
        <v>766.24</v>
      </c>
      <c r="L2144" s="1" t="n">
        <v>3</v>
      </c>
      <c r="M2144" s="18" t="n">
        <f aca="false">IF(I2144&lt;=H2144,1,0)</f>
        <v>0</v>
      </c>
      <c r="N2144" s="1" t="n">
        <f aca="false">MAX(I2144-H2144,0)</f>
        <v>3</v>
      </c>
    </row>
    <row r="2145" customFormat="false" ht="15" hidden="false" customHeight="false" outlineLevel="0" collapsed="false">
      <c r="A2145" s="1" t="s">
        <v>2253</v>
      </c>
      <c r="B2145" s="1" t="s">
        <v>2070</v>
      </c>
      <c r="C2145" s="1" t="s">
        <v>92</v>
      </c>
      <c r="D2145" s="1" t="s">
        <v>93</v>
      </c>
      <c r="E2145" s="1" t="s">
        <v>97</v>
      </c>
      <c r="F2145" s="1" t="s">
        <v>90</v>
      </c>
      <c r="G2145" s="1" t="n">
        <v>2.8</v>
      </c>
      <c r="H2145" s="1" t="n">
        <v>2</v>
      </c>
      <c r="I2145" s="1" t="n">
        <v>2</v>
      </c>
      <c r="K2145" s="17" t="n">
        <v>440.02</v>
      </c>
      <c r="L2145" s="1" t="n">
        <v>4</v>
      </c>
      <c r="M2145" s="18" t="n">
        <f aca="false">IF(I2145&lt;=H2145,1,0)</f>
        <v>1</v>
      </c>
      <c r="N2145" s="1" t="n">
        <f aca="false">MAX(I2145-H2145,0)</f>
        <v>0</v>
      </c>
    </row>
    <row r="2146" customFormat="false" ht="15" hidden="false" customHeight="false" outlineLevel="0" collapsed="false">
      <c r="A2146" s="1" t="s">
        <v>2254</v>
      </c>
      <c r="B2146" s="1" t="s">
        <v>2070</v>
      </c>
      <c r="C2146" s="1" t="s">
        <v>92</v>
      </c>
      <c r="D2146" s="1" t="s">
        <v>88</v>
      </c>
      <c r="E2146" s="1" t="s">
        <v>89</v>
      </c>
      <c r="F2146" s="1" t="s">
        <v>90</v>
      </c>
      <c r="G2146" s="1" t="n">
        <v>7.7</v>
      </c>
      <c r="H2146" s="1" t="n">
        <v>3</v>
      </c>
      <c r="I2146" s="1" t="n">
        <v>2</v>
      </c>
      <c r="K2146" s="17" t="n">
        <v>346.54</v>
      </c>
      <c r="L2146" s="1" t="n">
        <v>5</v>
      </c>
      <c r="M2146" s="18" t="n">
        <f aca="false">IF(I2146&lt;=H2146,1,0)</f>
        <v>1</v>
      </c>
      <c r="N2146" s="1" t="n">
        <f aca="false">MAX(I2146-H2146,0)</f>
        <v>0</v>
      </c>
    </row>
    <row r="2147" customFormat="false" ht="15" hidden="false" customHeight="false" outlineLevel="0" collapsed="false">
      <c r="A2147" s="1" t="s">
        <v>2255</v>
      </c>
      <c r="B2147" s="1" t="s">
        <v>2070</v>
      </c>
      <c r="C2147" s="1" t="s">
        <v>92</v>
      </c>
      <c r="D2147" s="1" t="s">
        <v>110</v>
      </c>
      <c r="E2147" s="1" t="s">
        <v>89</v>
      </c>
      <c r="F2147" s="1" t="s">
        <v>90</v>
      </c>
      <c r="G2147" s="1" t="n">
        <v>9.2</v>
      </c>
      <c r="H2147" s="1" t="n">
        <v>2</v>
      </c>
      <c r="I2147" s="1" t="n">
        <v>2</v>
      </c>
      <c r="K2147" s="17" t="n">
        <v>728.53</v>
      </c>
      <c r="L2147" s="1" t="n">
        <v>5</v>
      </c>
      <c r="M2147" s="18" t="n">
        <f aca="false">IF(I2147&lt;=H2147,1,0)</f>
        <v>1</v>
      </c>
      <c r="N2147" s="1" t="n">
        <f aca="false">MAX(I2147-H2147,0)</f>
        <v>0</v>
      </c>
    </row>
    <row r="2148" customFormat="false" ht="15" hidden="false" customHeight="false" outlineLevel="0" collapsed="false">
      <c r="A2148" s="1" t="s">
        <v>2256</v>
      </c>
      <c r="B2148" s="1" t="s">
        <v>2070</v>
      </c>
      <c r="C2148" s="1" t="s">
        <v>105</v>
      </c>
      <c r="D2148" s="1" t="s">
        <v>88</v>
      </c>
      <c r="E2148" s="1" t="s">
        <v>103</v>
      </c>
      <c r="F2148" s="1" t="s">
        <v>116</v>
      </c>
      <c r="G2148" s="1" t="n">
        <v>0</v>
      </c>
      <c r="H2148" s="1" t="n">
        <v>2</v>
      </c>
      <c r="I2148" s="1" t="n">
        <v>2</v>
      </c>
      <c r="K2148" s="17" t="n">
        <v>547.59</v>
      </c>
      <c r="L2148" s="1" t="n">
        <v>5</v>
      </c>
      <c r="M2148" s="18" t="n">
        <f aca="false">IF(I2148&lt;=H2148,1,0)</f>
        <v>1</v>
      </c>
      <c r="N2148" s="1" t="n">
        <f aca="false">MAX(I2148-H2148,0)</f>
        <v>0</v>
      </c>
    </row>
    <row r="2149" customFormat="false" ht="15" hidden="false" customHeight="false" outlineLevel="0" collapsed="false">
      <c r="A2149" s="1" t="s">
        <v>2257</v>
      </c>
      <c r="B2149" s="1" t="s">
        <v>2070</v>
      </c>
      <c r="C2149" s="1" t="s">
        <v>92</v>
      </c>
      <c r="D2149" s="1" t="s">
        <v>93</v>
      </c>
      <c r="E2149" s="1" t="s">
        <v>97</v>
      </c>
      <c r="F2149" s="1" t="s">
        <v>90</v>
      </c>
      <c r="G2149" s="1" t="n">
        <v>7</v>
      </c>
      <c r="H2149" s="1" t="n">
        <v>2</v>
      </c>
      <c r="I2149" s="1" t="n">
        <v>1</v>
      </c>
      <c r="K2149" s="17" t="n">
        <v>383.92</v>
      </c>
      <c r="L2149" s="1" t="n">
        <v>4</v>
      </c>
      <c r="M2149" s="18" t="n">
        <f aca="false">IF(I2149&lt;=H2149,1,0)</f>
        <v>1</v>
      </c>
      <c r="N2149" s="1" t="n">
        <f aca="false">MAX(I2149-H2149,0)</f>
        <v>0</v>
      </c>
    </row>
    <row r="2150" customFormat="false" ht="15" hidden="false" customHeight="false" outlineLevel="0" collapsed="false">
      <c r="A2150" s="1" t="s">
        <v>2258</v>
      </c>
      <c r="B2150" s="1" t="s">
        <v>2070</v>
      </c>
      <c r="C2150" s="1" t="s">
        <v>92</v>
      </c>
      <c r="D2150" s="1" t="s">
        <v>88</v>
      </c>
      <c r="E2150" s="1" t="s">
        <v>89</v>
      </c>
      <c r="F2150" s="1" t="s">
        <v>90</v>
      </c>
      <c r="G2150" s="1" t="n">
        <v>12.1</v>
      </c>
      <c r="H2150" s="1" t="n">
        <v>3</v>
      </c>
      <c r="I2150" s="1" t="n">
        <v>3</v>
      </c>
      <c r="K2150" s="17" t="n">
        <v>552.28</v>
      </c>
      <c r="L2150" s="1" t="n">
        <v>4</v>
      </c>
      <c r="M2150" s="18" t="n">
        <f aca="false">IF(I2150&lt;=H2150,1,0)</f>
        <v>1</v>
      </c>
      <c r="N2150" s="1" t="n">
        <f aca="false">MAX(I2150-H2150,0)</f>
        <v>0</v>
      </c>
    </row>
    <row r="2151" customFormat="false" ht="15" hidden="false" customHeight="false" outlineLevel="0" collapsed="false">
      <c r="A2151" s="1" t="s">
        <v>2259</v>
      </c>
      <c r="B2151" s="1" t="s">
        <v>2070</v>
      </c>
      <c r="C2151" s="1" t="s">
        <v>92</v>
      </c>
      <c r="D2151" s="1" t="s">
        <v>88</v>
      </c>
      <c r="E2151" s="1" t="s">
        <v>97</v>
      </c>
      <c r="F2151" s="1" t="s">
        <v>90</v>
      </c>
      <c r="G2151" s="1" t="n">
        <v>10.1</v>
      </c>
      <c r="H2151" s="1" t="n">
        <v>3</v>
      </c>
      <c r="I2151" s="1" t="n">
        <v>3</v>
      </c>
      <c r="K2151" s="17" t="n">
        <v>601.49</v>
      </c>
      <c r="L2151" s="1" t="n">
        <v>5</v>
      </c>
      <c r="M2151" s="18" t="n">
        <f aca="false">IF(I2151&lt;=H2151,1,0)</f>
        <v>1</v>
      </c>
      <c r="N2151" s="1" t="n">
        <f aca="false">MAX(I2151-H2151,0)</f>
        <v>0</v>
      </c>
    </row>
    <row r="2152" customFormat="false" ht="15" hidden="false" customHeight="false" outlineLevel="0" collapsed="false">
      <c r="A2152" s="1" t="s">
        <v>2260</v>
      </c>
      <c r="B2152" s="1" t="s">
        <v>2070</v>
      </c>
      <c r="C2152" s="1" t="s">
        <v>92</v>
      </c>
      <c r="D2152" s="1" t="s">
        <v>88</v>
      </c>
      <c r="E2152" s="1" t="s">
        <v>89</v>
      </c>
      <c r="F2152" s="1" t="s">
        <v>90</v>
      </c>
      <c r="G2152" s="1" t="n">
        <v>9.7</v>
      </c>
      <c r="H2152" s="1" t="n">
        <v>3</v>
      </c>
      <c r="I2152" s="1" t="n">
        <v>3</v>
      </c>
      <c r="K2152" s="17" t="n">
        <v>326.24</v>
      </c>
      <c r="L2152" s="1" t="n">
        <v>4</v>
      </c>
      <c r="M2152" s="18" t="n">
        <f aca="false">IF(I2152&lt;=H2152,1,0)</f>
        <v>1</v>
      </c>
      <c r="N2152" s="1" t="n">
        <f aca="false">MAX(I2152-H2152,0)</f>
        <v>0</v>
      </c>
    </row>
    <row r="2153" customFormat="false" ht="15" hidden="false" customHeight="false" outlineLevel="0" collapsed="false">
      <c r="A2153" s="1" t="s">
        <v>2261</v>
      </c>
      <c r="B2153" s="1" t="s">
        <v>2070</v>
      </c>
      <c r="C2153" s="1" t="s">
        <v>92</v>
      </c>
      <c r="D2153" s="1" t="s">
        <v>88</v>
      </c>
      <c r="E2153" s="1" t="s">
        <v>89</v>
      </c>
      <c r="F2153" s="1" t="s">
        <v>90</v>
      </c>
      <c r="G2153" s="1" t="n">
        <v>6.2</v>
      </c>
      <c r="H2153" s="1" t="n">
        <v>3</v>
      </c>
      <c r="I2153" s="1" t="n">
        <v>3</v>
      </c>
      <c r="K2153" s="17" t="n">
        <v>326.23</v>
      </c>
      <c r="L2153" s="1" t="n">
        <v>5</v>
      </c>
      <c r="M2153" s="18" t="n">
        <f aca="false">IF(I2153&lt;=H2153,1,0)</f>
        <v>1</v>
      </c>
      <c r="N2153" s="1" t="n">
        <f aca="false">MAX(I2153-H2153,0)</f>
        <v>0</v>
      </c>
    </row>
    <row r="2154" customFormat="false" ht="15" hidden="false" customHeight="false" outlineLevel="0" collapsed="false">
      <c r="A2154" s="1" t="s">
        <v>2262</v>
      </c>
      <c r="B2154" s="1" t="s">
        <v>2070</v>
      </c>
      <c r="C2154" s="1" t="s">
        <v>92</v>
      </c>
      <c r="D2154" s="1" t="s">
        <v>88</v>
      </c>
      <c r="E2154" s="1" t="s">
        <v>89</v>
      </c>
      <c r="F2154" s="1" t="s">
        <v>90</v>
      </c>
      <c r="G2154" s="1" t="n">
        <v>12</v>
      </c>
      <c r="H2154" s="1" t="n">
        <v>3</v>
      </c>
      <c r="I2154" s="1" t="n">
        <v>6</v>
      </c>
      <c r="J2154" s="1" t="s">
        <v>459</v>
      </c>
      <c r="K2154" s="17" t="n">
        <v>402.49</v>
      </c>
      <c r="L2154" s="1" t="n">
        <v>3</v>
      </c>
      <c r="M2154" s="18" t="n">
        <f aca="false">IF(I2154&lt;=H2154,1,0)</f>
        <v>0</v>
      </c>
      <c r="N2154" s="1" t="n">
        <f aca="false">MAX(I2154-H2154,0)</f>
        <v>3</v>
      </c>
    </row>
    <row r="2155" customFormat="false" ht="15" hidden="false" customHeight="false" outlineLevel="0" collapsed="false">
      <c r="A2155" s="1" t="s">
        <v>2263</v>
      </c>
      <c r="B2155" s="1" t="s">
        <v>2070</v>
      </c>
      <c r="C2155" s="1" t="s">
        <v>100</v>
      </c>
      <c r="D2155" s="1" t="s">
        <v>93</v>
      </c>
      <c r="E2155" s="1" t="s">
        <v>89</v>
      </c>
      <c r="F2155" s="1" t="s">
        <v>90</v>
      </c>
      <c r="G2155" s="1" t="n">
        <v>12.9</v>
      </c>
      <c r="H2155" s="1" t="n">
        <v>2</v>
      </c>
      <c r="I2155" s="1" t="n">
        <v>2</v>
      </c>
      <c r="K2155" s="17" t="n">
        <v>267.73</v>
      </c>
      <c r="L2155" s="1" t="n">
        <v>4</v>
      </c>
      <c r="M2155" s="18" t="n">
        <f aca="false">IF(I2155&lt;=H2155,1,0)</f>
        <v>1</v>
      </c>
      <c r="N2155" s="1" t="n">
        <f aca="false">MAX(I2155-H2155,0)</f>
        <v>0</v>
      </c>
    </row>
    <row r="2156" customFormat="false" ht="15" hidden="false" customHeight="false" outlineLevel="0" collapsed="false">
      <c r="A2156" s="1" t="s">
        <v>2264</v>
      </c>
      <c r="B2156" s="1" t="s">
        <v>2070</v>
      </c>
      <c r="C2156" s="1" t="s">
        <v>105</v>
      </c>
      <c r="D2156" s="1" t="s">
        <v>88</v>
      </c>
      <c r="E2156" s="1" t="s">
        <v>89</v>
      </c>
      <c r="F2156" s="1" t="s">
        <v>90</v>
      </c>
      <c r="G2156" s="1" t="n">
        <v>6.4</v>
      </c>
      <c r="H2156" s="1" t="n">
        <v>3</v>
      </c>
      <c r="I2156" s="1" t="n">
        <v>3</v>
      </c>
      <c r="K2156" s="17" t="n">
        <v>319.26</v>
      </c>
      <c r="L2156" s="1" t="n">
        <v>5</v>
      </c>
      <c r="M2156" s="18" t="n">
        <f aca="false">IF(I2156&lt;=H2156,1,0)</f>
        <v>1</v>
      </c>
      <c r="N2156" s="1" t="n">
        <f aca="false">MAX(I2156-H2156,0)</f>
        <v>0</v>
      </c>
    </row>
    <row r="2157" customFormat="false" ht="15" hidden="false" customHeight="false" outlineLevel="0" collapsed="false">
      <c r="A2157" s="1" t="s">
        <v>2265</v>
      </c>
      <c r="B2157" s="1" t="s">
        <v>2070</v>
      </c>
      <c r="C2157" s="1" t="s">
        <v>92</v>
      </c>
      <c r="D2157" s="1" t="s">
        <v>96</v>
      </c>
      <c r="E2157" s="1" t="s">
        <v>89</v>
      </c>
      <c r="F2157" s="1" t="s">
        <v>90</v>
      </c>
      <c r="G2157" s="1" t="n">
        <v>17.1</v>
      </c>
      <c r="H2157" s="1" t="n">
        <v>5</v>
      </c>
      <c r="I2157" s="1" t="n">
        <v>5</v>
      </c>
      <c r="K2157" s="17" t="n">
        <v>729.52</v>
      </c>
      <c r="L2157" s="1" t="n">
        <v>4</v>
      </c>
      <c r="M2157" s="18" t="n">
        <f aca="false">IF(I2157&lt;=H2157,1,0)</f>
        <v>1</v>
      </c>
      <c r="N2157" s="1" t="n">
        <f aca="false">MAX(I2157-H2157,0)</f>
        <v>0</v>
      </c>
    </row>
    <row r="2158" customFormat="false" ht="15" hidden="false" customHeight="false" outlineLevel="0" collapsed="false">
      <c r="A2158" s="1" t="s">
        <v>2266</v>
      </c>
      <c r="B2158" s="1" t="s">
        <v>2070</v>
      </c>
      <c r="C2158" s="1" t="s">
        <v>87</v>
      </c>
      <c r="D2158" s="1" t="s">
        <v>88</v>
      </c>
      <c r="E2158" s="1" t="s">
        <v>101</v>
      </c>
      <c r="F2158" s="1" t="s">
        <v>90</v>
      </c>
      <c r="G2158" s="1" t="n">
        <v>3.6</v>
      </c>
      <c r="H2158" s="1" t="n">
        <v>3</v>
      </c>
      <c r="I2158" s="1" t="n">
        <v>2</v>
      </c>
      <c r="K2158" s="17" t="n">
        <v>344.61</v>
      </c>
      <c r="L2158" s="1" t="n">
        <v>5</v>
      </c>
      <c r="M2158" s="18" t="n">
        <f aca="false">IF(I2158&lt;=H2158,1,0)</f>
        <v>1</v>
      </c>
      <c r="N2158" s="1" t="n">
        <f aca="false">MAX(I2158-H2158,0)</f>
        <v>0</v>
      </c>
    </row>
    <row r="2159" customFormat="false" ht="15" hidden="false" customHeight="false" outlineLevel="0" collapsed="false">
      <c r="A2159" s="1" t="s">
        <v>2267</v>
      </c>
      <c r="B2159" s="1" t="s">
        <v>2070</v>
      </c>
      <c r="C2159" s="1" t="s">
        <v>105</v>
      </c>
      <c r="D2159" s="1" t="s">
        <v>88</v>
      </c>
      <c r="E2159" s="1" t="s">
        <v>103</v>
      </c>
      <c r="F2159" s="1" t="s">
        <v>90</v>
      </c>
      <c r="G2159" s="1" t="n">
        <v>1.6</v>
      </c>
      <c r="H2159" s="1" t="n">
        <v>3</v>
      </c>
      <c r="I2159" s="1" t="n">
        <v>3</v>
      </c>
      <c r="K2159" s="17" t="n">
        <v>278.56</v>
      </c>
      <c r="L2159" s="1" t="n">
        <v>5</v>
      </c>
      <c r="M2159" s="18" t="n">
        <f aca="false">IF(I2159&lt;=H2159,1,0)</f>
        <v>1</v>
      </c>
      <c r="N2159" s="1" t="n">
        <f aca="false">MAX(I2159-H2159,0)</f>
        <v>0</v>
      </c>
    </row>
    <row r="2160" customFormat="false" ht="15" hidden="false" customHeight="false" outlineLevel="0" collapsed="false">
      <c r="A2160" s="1" t="s">
        <v>2268</v>
      </c>
      <c r="B2160" s="1" t="s">
        <v>2070</v>
      </c>
      <c r="C2160" s="1" t="s">
        <v>92</v>
      </c>
      <c r="D2160" s="1" t="s">
        <v>96</v>
      </c>
      <c r="E2160" s="1" t="s">
        <v>89</v>
      </c>
      <c r="F2160" s="1" t="s">
        <v>90</v>
      </c>
      <c r="G2160" s="1" t="n">
        <v>15.7</v>
      </c>
      <c r="H2160" s="1" t="n">
        <v>5</v>
      </c>
      <c r="I2160" s="1" t="n">
        <v>5</v>
      </c>
      <c r="K2160" s="17" t="n">
        <v>420.3</v>
      </c>
      <c r="L2160" s="1" t="n">
        <v>4</v>
      </c>
      <c r="M2160" s="18" t="n">
        <f aca="false">IF(I2160&lt;=H2160,1,0)</f>
        <v>1</v>
      </c>
      <c r="N2160" s="1" t="n">
        <f aca="false">MAX(I2160-H2160,0)</f>
        <v>0</v>
      </c>
    </row>
    <row r="2161" customFormat="false" ht="15" hidden="false" customHeight="false" outlineLevel="0" collapsed="false">
      <c r="A2161" s="1" t="s">
        <v>2269</v>
      </c>
      <c r="B2161" s="1" t="s">
        <v>2070</v>
      </c>
      <c r="C2161" s="1" t="s">
        <v>92</v>
      </c>
      <c r="D2161" s="1" t="s">
        <v>88</v>
      </c>
      <c r="E2161" s="1" t="s">
        <v>103</v>
      </c>
      <c r="F2161" s="1" t="s">
        <v>90</v>
      </c>
      <c r="G2161" s="1" t="n">
        <v>7.4</v>
      </c>
      <c r="H2161" s="1" t="n">
        <v>3</v>
      </c>
      <c r="I2161" s="1" t="n">
        <v>3</v>
      </c>
      <c r="K2161" s="17" t="n">
        <v>968.48</v>
      </c>
      <c r="L2161" s="1" t="n">
        <v>5</v>
      </c>
      <c r="M2161" s="18" t="n">
        <f aca="false">IF(I2161&lt;=H2161,1,0)</f>
        <v>1</v>
      </c>
      <c r="N2161" s="1" t="n">
        <f aca="false">MAX(I2161-H2161,0)</f>
        <v>0</v>
      </c>
    </row>
    <row r="2162" customFormat="false" ht="15" hidden="false" customHeight="false" outlineLevel="0" collapsed="false">
      <c r="A2162" s="1" t="s">
        <v>2270</v>
      </c>
      <c r="B2162" s="1" t="s">
        <v>2070</v>
      </c>
      <c r="C2162" s="1" t="s">
        <v>92</v>
      </c>
      <c r="D2162" s="1" t="s">
        <v>88</v>
      </c>
      <c r="E2162" s="1" t="s">
        <v>101</v>
      </c>
      <c r="F2162" s="1" t="s">
        <v>90</v>
      </c>
      <c r="G2162" s="1" t="n">
        <v>7.8</v>
      </c>
      <c r="H2162" s="1" t="n">
        <v>3</v>
      </c>
      <c r="I2162" s="1" t="n">
        <v>3</v>
      </c>
      <c r="K2162" s="17" t="n">
        <v>571.92</v>
      </c>
      <c r="L2162" s="1" t="n">
        <v>5</v>
      </c>
      <c r="M2162" s="18" t="n">
        <f aca="false">IF(I2162&lt;=H2162,1,0)</f>
        <v>1</v>
      </c>
      <c r="N2162" s="1" t="n">
        <f aca="false">MAX(I2162-H2162,0)</f>
        <v>0</v>
      </c>
    </row>
    <row r="2163" customFormat="false" ht="15" hidden="false" customHeight="false" outlineLevel="0" collapsed="false">
      <c r="A2163" s="1" t="s">
        <v>2271</v>
      </c>
      <c r="B2163" s="1" t="s">
        <v>2070</v>
      </c>
      <c r="C2163" s="1" t="s">
        <v>95</v>
      </c>
      <c r="D2163" s="1" t="s">
        <v>88</v>
      </c>
      <c r="E2163" s="1" t="s">
        <v>89</v>
      </c>
      <c r="F2163" s="1" t="s">
        <v>90</v>
      </c>
      <c r="G2163" s="1" t="n">
        <v>10.4</v>
      </c>
      <c r="H2163" s="1" t="n">
        <v>3</v>
      </c>
      <c r="I2163" s="1" t="n">
        <v>3</v>
      </c>
      <c r="K2163" s="17" t="n">
        <v>190.27</v>
      </c>
      <c r="L2163" s="1" t="n">
        <v>4</v>
      </c>
      <c r="M2163" s="18" t="n">
        <f aca="false">IF(I2163&lt;=H2163,1,0)</f>
        <v>1</v>
      </c>
      <c r="N2163" s="1" t="n">
        <f aca="false">MAX(I2163-H2163,0)</f>
        <v>0</v>
      </c>
    </row>
    <row r="2164" customFormat="false" ht="15" hidden="false" customHeight="false" outlineLevel="0" collapsed="false">
      <c r="A2164" s="1" t="s">
        <v>2272</v>
      </c>
      <c r="B2164" s="1" t="s">
        <v>2070</v>
      </c>
      <c r="C2164" s="1" t="s">
        <v>92</v>
      </c>
      <c r="D2164" s="1" t="s">
        <v>88</v>
      </c>
      <c r="E2164" s="1" t="s">
        <v>89</v>
      </c>
      <c r="F2164" s="1" t="s">
        <v>90</v>
      </c>
      <c r="G2164" s="1" t="n">
        <v>9.1</v>
      </c>
      <c r="H2164" s="1" t="n">
        <v>3</v>
      </c>
      <c r="I2164" s="1" t="n">
        <v>5</v>
      </c>
      <c r="J2164" s="1" t="s">
        <v>459</v>
      </c>
      <c r="K2164" s="17" t="n">
        <v>549.48</v>
      </c>
      <c r="L2164" s="1" t="n">
        <v>3</v>
      </c>
      <c r="M2164" s="18" t="n">
        <f aca="false">IF(I2164&lt;=H2164,1,0)</f>
        <v>0</v>
      </c>
      <c r="N2164" s="1" t="n">
        <f aca="false">MAX(I2164-H2164,0)</f>
        <v>2</v>
      </c>
    </row>
    <row r="2165" customFormat="false" ht="15" hidden="false" customHeight="false" outlineLevel="0" collapsed="false">
      <c r="A2165" s="1" t="s">
        <v>2273</v>
      </c>
      <c r="B2165" s="1" t="s">
        <v>2070</v>
      </c>
      <c r="C2165" s="1" t="s">
        <v>105</v>
      </c>
      <c r="D2165" s="1" t="s">
        <v>93</v>
      </c>
      <c r="E2165" s="1" t="s">
        <v>101</v>
      </c>
      <c r="F2165" s="1" t="s">
        <v>116</v>
      </c>
      <c r="G2165" s="1" t="n">
        <v>0</v>
      </c>
      <c r="H2165" s="1" t="n">
        <v>1</v>
      </c>
      <c r="I2165" s="1" t="n">
        <v>1</v>
      </c>
      <c r="K2165" s="17" t="n">
        <v>213.52</v>
      </c>
      <c r="L2165" s="1" t="n">
        <v>4</v>
      </c>
      <c r="M2165" s="18" t="n">
        <f aca="false">IF(I2165&lt;=H2165,1,0)</f>
        <v>1</v>
      </c>
      <c r="N2165" s="1" t="n">
        <f aca="false">MAX(I2165-H2165,0)</f>
        <v>0</v>
      </c>
    </row>
    <row r="2166" customFormat="false" ht="15" hidden="false" customHeight="false" outlineLevel="0" collapsed="false">
      <c r="A2166" s="1" t="s">
        <v>2274</v>
      </c>
      <c r="B2166" s="1" t="s">
        <v>2070</v>
      </c>
      <c r="C2166" s="1" t="s">
        <v>92</v>
      </c>
      <c r="D2166" s="1" t="s">
        <v>96</v>
      </c>
      <c r="E2166" s="1" t="s">
        <v>89</v>
      </c>
      <c r="F2166" s="1" t="s">
        <v>90</v>
      </c>
      <c r="G2166" s="1" t="n">
        <v>11.7</v>
      </c>
      <c r="H2166" s="1" t="n">
        <v>5</v>
      </c>
      <c r="I2166" s="1" t="n">
        <v>5</v>
      </c>
      <c r="K2166" s="17" t="n">
        <v>638.26</v>
      </c>
      <c r="L2166" s="1" t="n">
        <v>5</v>
      </c>
      <c r="M2166" s="18" t="n">
        <f aca="false">IF(I2166&lt;=H2166,1,0)</f>
        <v>1</v>
      </c>
      <c r="N2166" s="1" t="n">
        <f aca="false">MAX(I2166-H2166,0)</f>
        <v>0</v>
      </c>
    </row>
    <row r="2167" customFormat="false" ht="15" hidden="false" customHeight="false" outlineLevel="0" collapsed="false">
      <c r="A2167" s="1" t="s">
        <v>2275</v>
      </c>
      <c r="B2167" s="1" t="s">
        <v>2070</v>
      </c>
      <c r="C2167" s="1" t="s">
        <v>87</v>
      </c>
      <c r="D2167" s="1" t="s">
        <v>88</v>
      </c>
      <c r="E2167" s="1" t="s">
        <v>97</v>
      </c>
      <c r="F2167" s="1" t="s">
        <v>116</v>
      </c>
      <c r="G2167" s="1" t="n">
        <v>0</v>
      </c>
      <c r="H2167" s="1" t="n">
        <v>2</v>
      </c>
      <c r="I2167" s="1" t="n">
        <v>2</v>
      </c>
      <c r="K2167" s="17" t="n">
        <v>261.27</v>
      </c>
      <c r="L2167" s="1" t="n">
        <v>5</v>
      </c>
      <c r="M2167" s="18" t="n">
        <f aca="false">IF(I2167&lt;=H2167,1,0)</f>
        <v>1</v>
      </c>
      <c r="N2167" s="1" t="n">
        <f aca="false">MAX(I2167-H2167,0)</f>
        <v>0</v>
      </c>
    </row>
    <row r="2168" customFormat="false" ht="15" hidden="false" customHeight="false" outlineLevel="0" collapsed="false">
      <c r="A2168" s="1" t="s">
        <v>2276</v>
      </c>
      <c r="B2168" s="1" t="s">
        <v>2070</v>
      </c>
      <c r="C2168" s="1" t="s">
        <v>105</v>
      </c>
      <c r="D2168" s="1" t="s">
        <v>93</v>
      </c>
      <c r="E2168" s="1" t="s">
        <v>97</v>
      </c>
      <c r="F2168" s="1" t="s">
        <v>116</v>
      </c>
      <c r="G2168" s="1" t="n">
        <v>0</v>
      </c>
      <c r="H2168" s="1" t="n">
        <v>2</v>
      </c>
      <c r="I2168" s="1" t="n">
        <v>2</v>
      </c>
      <c r="K2168" s="17" t="n">
        <v>250.33</v>
      </c>
      <c r="L2168" s="1" t="n">
        <v>4</v>
      </c>
      <c r="M2168" s="18" t="n">
        <f aca="false">IF(I2168&lt;=H2168,1,0)</f>
        <v>1</v>
      </c>
      <c r="N2168" s="1" t="n">
        <f aca="false">MAX(I2168-H2168,0)</f>
        <v>0</v>
      </c>
    </row>
    <row r="2169" customFormat="false" ht="15" hidden="false" customHeight="false" outlineLevel="0" collapsed="false">
      <c r="A2169" s="1" t="s">
        <v>2277</v>
      </c>
      <c r="B2169" s="1" t="s">
        <v>2070</v>
      </c>
      <c r="C2169" s="1" t="s">
        <v>92</v>
      </c>
      <c r="D2169" s="1" t="s">
        <v>93</v>
      </c>
      <c r="E2169" s="1" t="s">
        <v>89</v>
      </c>
      <c r="F2169" s="1" t="s">
        <v>90</v>
      </c>
      <c r="G2169" s="1" t="n">
        <v>5.8</v>
      </c>
      <c r="H2169" s="1" t="n">
        <v>2</v>
      </c>
      <c r="I2169" s="1" t="n">
        <v>5</v>
      </c>
      <c r="J2169" s="1" t="s">
        <v>208</v>
      </c>
      <c r="K2169" s="17" t="n">
        <v>261.83</v>
      </c>
      <c r="L2169" s="1" t="n">
        <v>3</v>
      </c>
      <c r="M2169" s="18" t="n">
        <f aca="false">IF(I2169&lt;=H2169,1,0)</f>
        <v>0</v>
      </c>
      <c r="N2169" s="1" t="n">
        <f aca="false">MAX(I2169-H2169,0)</f>
        <v>3</v>
      </c>
    </row>
    <row r="2170" customFormat="false" ht="15" hidden="false" customHeight="false" outlineLevel="0" collapsed="false">
      <c r="A2170" s="1" t="s">
        <v>2278</v>
      </c>
      <c r="B2170" s="1" t="s">
        <v>2070</v>
      </c>
      <c r="C2170" s="1" t="s">
        <v>92</v>
      </c>
      <c r="D2170" s="1" t="s">
        <v>88</v>
      </c>
      <c r="E2170" s="1" t="s">
        <v>97</v>
      </c>
      <c r="F2170" s="1" t="s">
        <v>90</v>
      </c>
      <c r="G2170" s="1" t="n">
        <v>8.9</v>
      </c>
      <c r="H2170" s="1" t="n">
        <v>3</v>
      </c>
      <c r="I2170" s="1" t="n">
        <v>3</v>
      </c>
      <c r="K2170" s="17" t="n">
        <v>212.41</v>
      </c>
      <c r="L2170" s="1" t="n">
        <v>5</v>
      </c>
      <c r="M2170" s="18" t="n">
        <f aca="false">IF(I2170&lt;=H2170,1,0)</f>
        <v>1</v>
      </c>
      <c r="N2170" s="1" t="n">
        <f aca="false">MAX(I2170-H2170,0)</f>
        <v>0</v>
      </c>
    </row>
    <row r="2171" customFormat="false" ht="15" hidden="false" customHeight="false" outlineLevel="0" collapsed="false">
      <c r="A2171" s="1" t="s">
        <v>2279</v>
      </c>
      <c r="B2171" s="1" t="s">
        <v>2070</v>
      </c>
      <c r="C2171" s="1" t="s">
        <v>145</v>
      </c>
      <c r="D2171" s="1" t="s">
        <v>88</v>
      </c>
      <c r="E2171" s="1" t="s">
        <v>97</v>
      </c>
      <c r="F2171" s="1" t="s">
        <v>90</v>
      </c>
      <c r="G2171" s="1" t="n">
        <v>10.7</v>
      </c>
      <c r="H2171" s="1" t="n">
        <v>3</v>
      </c>
      <c r="I2171" s="1" t="n">
        <v>3</v>
      </c>
      <c r="K2171" s="17" t="n">
        <v>1037.31</v>
      </c>
      <c r="L2171" s="1" t="n">
        <v>5</v>
      </c>
      <c r="M2171" s="18" t="n">
        <f aca="false">IF(I2171&lt;=H2171,1,0)</f>
        <v>1</v>
      </c>
      <c r="N2171" s="1" t="n">
        <f aca="false">MAX(I2171-H2171,0)</f>
        <v>0</v>
      </c>
    </row>
    <row r="2172" customFormat="false" ht="15" hidden="false" customHeight="false" outlineLevel="0" collapsed="false">
      <c r="A2172" s="1" t="s">
        <v>2280</v>
      </c>
      <c r="B2172" s="1" t="s">
        <v>2070</v>
      </c>
      <c r="C2172" s="1" t="s">
        <v>92</v>
      </c>
      <c r="D2172" s="1" t="s">
        <v>96</v>
      </c>
      <c r="E2172" s="1" t="s">
        <v>101</v>
      </c>
      <c r="F2172" s="1" t="s">
        <v>90</v>
      </c>
      <c r="G2172" s="1" t="n">
        <v>3.2</v>
      </c>
      <c r="H2172" s="1" t="n">
        <v>5</v>
      </c>
      <c r="I2172" s="1" t="n">
        <v>5</v>
      </c>
      <c r="K2172" s="17" t="n">
        <v>481.48</v>
      </c>
      <c r="L2172" s="1" t="n">
        <v>4</v>
      </c>
      <c r="M2172" s="18" t="n">
        <f aca="false">IF(I2172&lt;=H2172,1,0)</f>
        <v>1</v>
      </c>
      <c r="N2172" s="1" t="n">
        <f aca="false">MAX(I2172-H2172,0)</f>
        <v>0</v>
      </c>
    </row>
    <row r="2173" customFormat="false" ht="15" hidden="false" customHeight="false" outlineLevel="0" collapsed="false">
      <c r="A2173" s="1" t="s">
        <v>2281</v>
      </c>
      <c r="B2173" s="1" t="s">
        <v>2070</v>
      </c>
      <c r="C2173" s="1" t="s">
        <v>87</v>
      </c>
      <c r="D2173" s="1" t="s">
        <v>96</v>
      </c>
      <c r="E2173" s="1" t="s">
        <v>89</v>
      </c>
      <c r="F2173" s="1" t="s">
        <v>90</v>
      </c>
      <c r="G2173" s="1" t="n">
        <v>19.3</v>
      </c>
      <c r="H2173" s="1" t="n">
        <v>5</v>
      </c>
      <c r="I2173" s="1" t="n">
        <v>5</v>
      </c>
      <c r="K2173" s="17" t="n">
        <v>411.62</v>
      </c>
      <c r="L2173" s="1" t="n">
        <v>4</v>
      </c>
      <c r="M2173" s="18" t="n">
        <f aca="false">IF(I2173&lt;=H2173,1,0)</f>
        <v>1</v>
      </c>
      <c r="N2173" s="1" t="n">
        <f aca="false">MAX(I2173-H2173,0)</f>
        <v>0</v>
      </c>
    </row>
    <row r="2174" customFormat="false" ht="15" hidden="false" customHeight="false" outlineLevel="0" collapsed="false">
      <c r="A2174" s="1" t="s">
        <v>2282</v>
      </c>
      <c r="B2174" s="1" t="s">
        <v>2070</v>
      </c>
      <c r="C2174" s="1" t="s">
        <v>95</v>
      </c>
      <c r="D2174" s="1" t="s">
        <v>88</v>
      </c>
      <c r="E2174" s="1" t="s">
        <v>101</v>
      </c>
      <c r="F2174" s="1" t="s">
        <v>90</v>
      </c>
      <c r="G2174" s="1" t="n">
        <v>6.5</v>
      </c>
      <c r="H2174" s="1" t="n">
        <v>3</v>
      </c>
      <c r="I2174" s="1" t="n">
        <v>3</v>
      </c>
      <c r="K2174" s="17" t="n">
        <v>255.31</v>
      </c>
      <c r="L2174" s="1" t="n">
        <v>5</v>
      </c>
      <c r="M2174" s="18" t="n">
        <f aca="false">IF(I2174&lt;=H2174,1,0)</f>
        <v>1</v>
      </c>
      <c r="N2174" s="1" t="n">
        <f aca="false">MAX(I2174-H2174,0)</f>
        <v>0</v>
      </c>
    </row>
    <row r="2175" customFormat="false" ht="15" hidden="false" customHeight="false" outlineLevel="0" collapsed="false">
      <c r="A2175" s="1" t="s">
        <v>2283</v>
      </c>
      <c r="B2175" s="1" t="s">
        <v>2070</v>
      </c>
      <c r="C2175" s="1" t="s">
        <v>95</v>
      </c>
      <c r="D2175" s="1" t="s">
        <v>96</v>
      </c>
      <c r="E2175" s="1" t="s">
        <v>89</v>
      </c>
      <c r="F2175" s="1" t="s">
        <v>90</v>
      </c>
      <c r="G2175" s="1" t="n">
        <v>7.1</v>
      </c>
      <c r="H2175" s="1" t="n">
        <v>5</v>
      </c>
      <c r="I2175" s="1" t="n">
        <v>5</v>
      </c>
      <c r="K2175" s="17" t="n">
        <v>288.21</v>
      </c>
      <c r="L2175" s="1" t="n">
        <v>4</v>
      </c>
      <c r="M2175" s="18" t="n">
        <f aca="false">IF(I2175&lt;=H2175,1,0)</f>
        <v>1</v>
      </c>
      <c r="N2175" s="1" t="n">
        <f aca="false">MAX(I2175-H2175,0)</f>
        <v>0</v>
      </c>
    </row>
    <row r="2176" customFormat="false" ht="15" hidden="false" customHeight="false" outlineLevel="0" collapsed="false">
      <c r="A2176" s="1" t="s">
        <v>2284</v>
      </c>
      <c r="B2176" s="1" t="s">
        <v>2070</v>
      </c>
      <c r="C2176" s="1" t="s">
        <v>92</v>
      </c>
      <c r="D2176" s="1" t="s">
        <v>93</v>
      </c>
      <c r="E2176" s="1" t="s">
        <v>89</v>
      </c>
      <c r="F2176" s="1" t="s">
        <v>90</v>
      </c>
      <c r="G2176" s="1" t="n">
        <v>9</v>
      </c>
      <c r="H2176" s="1" t="n">
        <v>2</v>
      </c>
      <c r="I2176" s="1" t="n">
        <v>2</v>
      </c>
      <c r="K2176" s="17" t="n">
        <v>263.74</v>
      </c>
      <c r="L2176" s="1" t="n">
        <v>4</v>
      </c>
      <c r="M2176" s="18" t="n">
        <f aca="false">IF(I2176&lt;=H2176,1,0)</f>
        <v>1</v>
      </c>
      <c r="N2176" s="1" t="n">
        <f aca="false">MAX(I2176-H2176,0)</f>
        <v>0</v>
      </c>
    </row>
    <row r="2177" customFormat="false" ht="15" hidden="false" customHeight="false" outlineLevel="0" collapsed="false">
      <c r="A2177" s="1" t="s">
        <v>2285</v>
      </c>
      <c r="B2177" s="1" t="s">
        <v>2070</v>
      </c>
      <c r="C2177" s="1" t="s">
        <v>105</v>
      </c>
      <c r="D2177" s="1" t="s">
        <v>88</v>
      </c>
      <c r="E2177" s="1" t="s">
        <v>103</v>
      </c>
      <c r="F2177" s="1" t="s">
        <v>90</v>
      </c>
      <c r="G2177" s="1" t="n">
        <v>5.3</v>
      </c>
      <c r="H2177" s="1" t="n">
        <v>3</v>
      </c>
      <c r="I2177" s="1" t="n">
        <v>3</v>
      </c>
      <c r="K2177" s="17" t="n">
        <v>314.3</v>
      </c>
      <c r="L2177" s="1" t="n">
        <v>4</v>
      </c>
      <c r="M2177" s="18" t="n">
        <f aca="false">IF(I2177&lt;=H2177,1,0)</f>
        <v>1</v>
      </c>
      <c r="N2177" s="1" t="n">
        <f aca="false">MAX(I2177-H2177,0)</f>
        <v>0</v>
      </c>
    </row>
    <row r="2178" customFormat="false" ht="15" hidden="false" customHeight="false" outlineLevel="0" collapsed="false">
      <c r="A2178" s="1" t="s">
        <v>2286</v>
      </c>
      <c r="B2178" s="1" t="s">
        <v>2070</v>
      </c>
      <c r="C2178" s="1" t="s">
        <v>95</v>
      </c>
      <c r="D2178" s="1" t="s">
        <v>88</v>
      </c>
      <c r="E2178" s="1" t="s">
        <v>89</v>
      </c>
      <c r="F2178" s="1" t="s">
        <v>90</v>
      </c>
      <c r="G2178" s="1" t="n">
        <v>10.5</v>
      </c>
      <c r="H2178" s="1" t="n">
        <v>3</v>
      </c>
      <c r="I2178" s="1" t="n">
        <v>3</v>
      </c>
      <c r="K2178" s="17" t="n">
        <v>354.9</v>
      </c>
      <c r="L2178" s="1" t="n">
        <v>4</v>
      </c>
      <c r="M2178" s="18" t="n">
        <f aca="false">IF(I2178&lt;=H2178,1,0)</f>
        <v>1</v>
      </c>
      <c r="N2178" s="1" t="n">
        <f aca="false">MAX(I2178-H2178,0)</f>
        <v>0</v>
      </c>
    </row>
    <row r="2179" customFormat="false" ht="15" hidden="false" customHeight="false" outlineLevel="0" collapsed="false">
      <c r="A2179" s="1" t="s">
        <v>2287</v>
      </c>
      <c r="B2179" s="1" t="s">
        <v>2070</v>
      </c>
      <c r="C2179" s="1" t="s">
        <v>92</v>
      </c>
      <c r="D2179" s="1" t="s">
        <v>88</v>
      </c>
      <c r="E2179" s="1" t="s">
        <v>89</v>
      </c>
      <c r="F2179" s="1" t="s">
        <v>90</v>
      </c>
      <c r="G2179" s="1" t="n">
        <v>7.6</v>
      </c>
      <c r="H2179" s="1" t="n">
        <v>3</v>
      </c>
      <c r="I2179" s="1" t="n">
        <v>3</v>
      </c>
      <c r="K2179" s="17" t="n">
        <v>391.58</v>
      </c>
      <c r="L2179" s="1" t="n">
        <v>5</v>
      </c>
      <c r="M2179" s="18" t="n">
        <f aca="false">IF(I2179&lt;=H2179,1,0)</f>
        <v>1</v>
      </c>
      <c r="N2179" s="1" t="n">
        <f aca="false">MAX(I2179-H2179,0)</f>
        <v>0</v>
      </c>
    </row>
    <row r="2180" customFormat="false" ht="15" hidden="false" customHeight="false" outlineLevel="0" collapsed="false">
      <c r="A2180" s="1" t="s">
        <v>2288</v>
      </c>
      <c r="B2180" s="1" t="s">
        <v>2070</v>
      </c>
      <c r="C2180" s="1" t="s">
        <v>105</v>
      </c>
      <c r="D2180" s="1" t="s">
        <v>88</v>
      </c>
      <c r="E2180" s="1" t="s">
        <v>97</v>
      </c>
      <c r="F2180" s="1" t="s">
        <v>90</v>
      </c>
      <c r="G2180" s="1" t="n">
        <v>1.9</v>
      </c>
      <c r="H2180" s="1" t="n">
        <v>3</v>
      </c>
      <c r="I2180" s="1" t="n">
        <v>3</v>
      </c>
      <c r="K2180" s="17" t="n">
        <v>599.89</v>
      </c>
      <c r="L2180" s="1" t="n">
        <v>5</v>
      </c>
      <c r="M2180" s="18" t="n">
        <f aca="false">IF(I2180&lt;=H2180,1,0)</f>
        <v>1</v>
      </c>
      <c r="N2180" s="1" t="n">
        <f aca="false">MAX(I2180-H2180,0)</f>
        <v>0</v>
      </c>
    </row>
    <row r="2181" customFormat="false" ht="15" hidden="false" customHeight="false" outlineLevel="0" collapsed="false">
      <c r="A2181" s="1" t="s">
        <v>2289</v>
      </c>
      <c r="B2181" s="1" t="s">
        <v>2070</v>
      </c>
      <c r="C2181" s="1" t="s">
        <v>100</v>
      </c>
      <c r="D2181" s="1" t="s">
        <v>93</v>
      </c>
      <c r="E2181" s="1" t="s">
        <v>97</v>
      </c>
      <c r="F2181" s="1" t="s">
        <v>116</v>
      </c>
      <c r="G2181" s="1" t="n">
        <v>0</v>
      </c>
      <c r="H2181" s="1" t="n">
        <v>2</v>
      </c>
      <c r="I2181" s="1" t="n">
        <v>1</v>
      </c>
      <c r="K2181" s="17" t="n">
        <v>272.48</v>
      </c>
      <c r="L2181" s="1" t="n">
        <v>4</v>
      </c>
      <c r="M2181" s="18" t="n">
        <f aca="false">IF(I2181&lt;=H2181,1,0)</f>
        <v>1</v>
      </c>
      <c r="N2181" s="1" t="n">
        <f aca="false">MAX(I2181-H2181,0)</f>
        <v>0</v>
      </c>
    </row>
    <row r="2182" customFormat="false" ht="15" hidden="false" customHeight="false" outlineLevel="0" collapsed="false">
      <c r="A2182" s="1" t="s">
        <v>2290</v>
      </c>
      <c r="B2182" s="1" t="s">
        <v>2070</v>
      </c>
      <c r="C2182" s="1" t="s">
        <v>105</v>
      </c>
      <c r="D2182" s="1" t="s">
        <v>88</v>
      </c>
      <c r="E2182" s="1" t="s">
        <v>103</v>
      </c>
      <c r="F2182" s="1" t="s">
        <v>90</v>
      </c>
      <c r="G2182" s="1" t="n">
        <v>1</v>
      </c>
      <c r="H2182" s="1" t="n">
        <v>3</v>
      </c>
      <c r="I2182" s="1" t="n">
        <v>3</v>
      </c>
      <c r="K2182" s="17" t="n">
        <v>339.77</v>
      </c>
      <c r="L2182" s="1" t="n">
        <v>4</v>
      </c>
      <c r="M2182" s="18" t="n">
        <f aca="false">IF(I2182&lt;=H2182,1,0)</f>
        <v>1</v>
      </c>
      <c r="N2182" s="1" t="n">
        <f aca="false">MAX(I2182-H2182,0)</f>
        <v>0</v>
      </c>
    </row>
    <row r="2183" customFormat="false" ht="15" hidden="false" customHeight="false" outlineLevel="0" collapsed="false">
      <c r="A2183" s="1" t="s">
        <v>2291</v>
      </c>
      <c r="B2183" s="1" t="s">
        <v>2070</v>
      </c>
      <c r="C2183" s="1" t="s">
        <v>92</v>
      </c>
      <c r="D2183" s="1" t="s">
        <v>88</v>
      </c>
      <c r="E2183" s="1" t="s">
        <v>89</v>
      </c>
      <c r="F2183" s="1" t="s">
        <v>90</v>
      </c>
      <c r="G2183" s="1" t="n">
        <v>10.1</v>
      </c>
      <c r="H2183" s="1" t="n">
        <v>3</v>
      </c>
      <c r="I2183" s="1" t="n">
        <v>3</v>
      </c>
      <c r="K2183" s="17" t="n">
        <v>633.69</v>
      </c>
      <c r="L2183" s="1" t="n">
        <v>4</v>
      </c>
      <c r="M2183" s="18" t="n">
        <f aca="false">IF(I2183&lt;=H2183,1,0)</f>
        <v>1</v>
      </c>
      <c r="N2183" s="1" t="n">
        <f aca="false">MAX(I2183-H2183,0)</f>
        <v>0</v>
      </c>
    </row>
    <row r="2184" customFormat="false" ht="15" hidden="false" customHeight="false" outlineLevel="0" collapsed="false">
      <c r="A2184" s="1" t="s">
        <v>2292</v>
      </c>
      <c r="B2184" s="1" t="s">
        <v>2070</v>
      </c>
      <c r="C2184" s="1" t="s">
        <v>95</v>
      </c>
      <c r="D2184" s="1" t="s">
        <v>88</v>
      </c>
      <c r="E2184" s="1" t="s">
        <v>89</v>
      </c>
      <c r="F2184" s="1" t="s">
        <v>90</v>
      </c>
      <c r="G2184" s="1" t="n">
        <v>8.7</v>
      </c>
      <c r="H2184" s="1" t="n">
        <v>3</v>
      </c>
      <c r="I2184" s="1" t="n">
        <v>3</v>
      </c>
      <c r="K2184" s="17" t="n">
        <v>893.92</v>
      </c>
      <c r="L2184" s="1" t="n">
        <v>4</v>
      </c>
      <c r="M2184" s="18" t="n">
        <f aca="false">IF(I2184&lt;=H2184,1,0)</f>
        <v>1</v>
      </c>
      <c r="N2184" s="1" t="n">
        <f aca="false">MAX(I2184-H2184,0)</f>
        <v>0</v>
      </c>
    </row>
    <row r="2185" customFormat="false" ht="15" hidden="false" customHeight="false" outlineLevel="0" collapsed="false">
      <c r="A2185" s="1" t="s">
        <v>2293</v>
      </c>
      <c r="B2185" s="1" t="s">
        <v>2070</v>
      </c>
      <c r="C2185" s="1" t="s">
        <v>95</v>
      </c>
      <c r="D2185" s="1" t="s">
        <v>88</v>
      </c>
      <c r="E2185" s="1" t="s">
        <v>97</v>
      </c>
      <c r="F2185" s="1" t="s">
        <v>90</v>
      </c>
      <c r="G2185" s="1" t="n">
        <v>7.2</v>
      </c>
      <c r="H2185" s="1" t="n">
        <v>3</v>
      </c>
      <c r="I2185" s="1" t="n">
        <v>3</v>
      </c>
      <c r="K2185" s="17" t="n">
        <v>607.66</v>
      </c>
      <c r="L2185" s="1" t="n">
        <v>4</v>
      </c>
      <c r="M2185" s="18" t="n">
        <f aca="false">IF(I2185&lt;=H2185,1,0)</f>
        <v>1</v>
      </c>
      <c r="N2185" s="1" t="n">
        <f aca="false">MAX(I2185-H2185,0)</f>
        <v>0</v>
      </c>
    </row>
    <row r="2186" customFormat="false" ht="15" hidden="false" customHeight="false" outlineLevel="0" collapsed="false">
      <c r="A2186" s="1" t="s">
        <v>2294</v>
      </c>
      <c r="B2186" s="1" t="s">
        <v>2070</v>
      </c>
      <c r="C2186" s="1" t="s">
        <v>92</v>
      </c>
      <c r="D2186" s="1" t="s">
        <v>93</v>
      </c>
      <c r="E2186" s="1" t="s">
        <v>89</v>
      </c>
      <c r="F2186" s="1" t="s">
        <v>90</v>
      </c>
      <c r="G2186" s="1" t="n">
        <v>14.9</v>
      </c>
      <c r="H2186" s="1" t="n">
        <v>2</v>
      </c>
      <c r="I2186" s="1" t="n">
        <v>2</v>
      </c>
      <c r="K2186" s="17" t="n">
        <v>275.1</v>
      </c>
      <c r="L2186" s="1" t="n">
        <v>4</v>
      </c>
      <c r="M2186" s="18" t="n">
        <f aca="false">IF(I2186&lt;=H2186,1,0)</f>
        <v>1</v>
      </c>
      <c r="N2186" s="1" t="n">
        <f aca="false">MAX(I2186-H2186,0)</f>
        <v>0</v>
      </c>
    </row>
    <row r="2187" customFormat="false" ht="15" hidden="false" customHeight="false" outlineLevel="0" collapsed="false">
      <c r="A2187" s="1" t="s">
        <v>2295</v>
      </c>
      <c r="B2187" s="1" t="s">
        <v>2070</v>
      </c>
      <c r="C2187" s="1" t="s">
        <v>92</v>
      </c>
      <c r="D2187" s="1" t="s">
        <v>88</v>
      </c>
      <c r="E2187" s="1" t="s">
        <v>103</v>
      </c>
      <c r="F2187" s="1" t="s">
        <v>90</v>
      </c>
      <c r="G2187" s="1" t="n">
        <v>3.7</v>
      </c>
      <c r="H2187" s="1" t="n">
        <v>3</v>
      </c>
      <c r="I2187" s="1" t="n">
        <v>3</v>
      </c>
      <c r="K2187" s="17" t="n">
        <v>830.4</v>
      </c>
      <c r="L2187" s="1" t="n">
        <v>5</v>
      </c>
      <c r="M2187" s="18" t="n">
        <f aca="false">IF(I2187&lt;=H2187,1,0)</f>
        <v>1</v>
      </c>
      <c r="N2187" s="1" t="n">
        <f aca="false">MAX(I2187-H2187,0)</f>
        <v>0</v>
      </c>
    </row>
    <row r="2188" customFormat="false" ht="15" hidden="false" customHeight="false" outlineLevel="0" collapsed="false">
      <c r="A2188" s="1" t="s">
        <v>2296</v>
      </c>
      <c r="B2188" s="1" t="s">
        <v>2070</v>
      </c>
      <c r="C2188" s="1" t="s">
        <v>92</v>
      </c>
      <c r="D2188" s="1" t="s">
        <v>93</v>
      </c>
      <c r="E2188" s="1" t="s">
        <v>89</v>
      </c>
      <c r="F2188" s="1" t="s">
        <v>90</v>
      </c>
      <c r="G2188" s="1" t="n">
        <v>20.8</v>
      </c>
      <c r="H2188" s="1" t="n">
        <v>2</v>
      </c>
      <c r="I2188" s="1" t="n">
        <v>1</v>
      </c>
      <c r="K2188" s="17" t="n">
        <v>466.76</v>
      </c>
      <c r="L2188" s="1" t="n">
        <v>5</v>
      </c>
      <c r="M2188" s="18" t="n">
        <f aca="false">IF(I2188&lt;=H2188,1,0)</f>
        <v>1</v>
      </c>
      <c r="N2188" s="1" t="n">
        <f aca="false">MAX(I2188-H2188,0)</f>
        <v>0</v>
      </c>
    </row>
    <row r="2189" customFormat="false" ht="15" hidden="false" customHeight="false" outlineLevel="0" collapsed="false">
      <c r="A2189" s="1" t="s">
        <v>2297</v>
      </c>
      <c r="B2189" s="1" t="s">
        <v>2070</v>
      </c>
      <c r="C2189" s="1" t="s">
        <v>92</v>
      </c>
      <c r="D2189" s="1" t="s">
        <v>96</v>
      </c>
      <c r="E2189" s="1" t="s">
        <v>89</v>
      </c>
      <c r="F2189" s="1" t="s">
        <v>90</v>
      </c>
      <c r="G2189" s="1" t="n">
        <v>6</v>
      </c>
      <c r="H2189" s="1" t="n">
        <v>5</v>
      </c>
      <c r="I2189" s="1" t="n">
        <v>5</v>
      </c>
      <c r="K2189" s="17" t="n">
        <v>560.27</v>
      </c>
      <c r="L2189" s="1" t="n">
        <v>5</v>
      </c>
      <c r="M2189" s="18" t="n">
        <f aca="false">IF(I2189&lt;=H2189,1,0)</f>
        <v>1</v>
      </c>
      <c r="N2189" s="1" t="n">
        <f aca="false">MAX(I2189-H2189,0)</f>
        <v>0</v>
      </c>
    </row>
    <row r="2190" customFormat="false" ht="15" hidden="false" customHeight="false" outlineLevel="0" collapsed="false">
      <c r="A2190" s="1" t="s">
        <v>2298</v>
      </c>
      <c r="B2190" s="1" t="s">
        <v>2070</v>
      </c>
      <c r="C2190" s="1" t="s">
        <v>92</v>
      </c>
      <c r="D2190" s="1" t="s">
        <v>88</v>
      </c>
      <c r="E2190" s="1" t="s">
        <v>89</v>
      </c>
      <c r="F2190" s="1" t="s">
        <v>90</v>
      </c>
      <c r="G2190" s="1" t="n">
        <v>7.6</v>
      </c>
      <c r="H2190" s="1" t="n">
        <v>3</v>
      </c>
      <c r="I2190" s="1" t="n">
        <v>3</v>
      </c>
      <c r="K2190" s="17" t="n">
        <v>432.73</v>
      </c>
      <c r="L2190" s="1" t="n">
        <v>4</v>
      </c>
      <c r="M2190" s="18" t="n">
        <f aca="false">IF(I2190&lt;=H2190,1,0)</f>
        <v>1</v>
      </c>
      <c r="N2190" s="1" t="n">
        <f aca="false">MAX(I2190-H2190,0)</f>
        <v>0</v>
      </c>
    </row>
    <row r="2191" customFormat="false" ht="15" hidden="false" customHeight="false" outlineLevel="0" collapsed="false">
      <c r="A2191" s="1" t="s">
        <v>2299</v>
      </c>
      <c r="B2191" s="1" t="s">
        <v>2070</v>
      </c>
      <c r="C2191" s="1" t="s">
        <v>92</v>
      </c>
      <c r="D2191" s="1" t="s">
        <v>96</v>
      </c>
      <c r="E2191" s="1" t="s">
        <v>103</v>
      </c>
      <c r="F2191" s="1" t="s">
        <v>90</v>
      </c>
      <c r="G2191" s="1" t="n">
        <v>11.3</v>
      </c>
      <c r="H2191" s="1" t="n">
        <v>5</v>
      </c>
      <c r="I2191" s="1" t="n">
        <v>5</v>
      </c>
      <c r="K2191" s="17" t="n">
        <v>336.97</v>
      </c>
      <c r="L2191" s="1" t="n">
        <v>4</v>
      </c>
      <c r="M2191" s="18" t="n">
        <f aca="false">IF(I2191&lt;=H2191,1,0)</f>
        <v>1</v>
      </c>
      <c r="N2191" s="1" t="n">
        <f aca="false">MAX(I2191-H2191,0)</f>
        <v>0</v>
      </c>
    </row>
    <row r="2192" customFormat="false" ht="15" hidden="false" customHeight="false" outlineLevel="0" collapsed="false">
      <c r="A2192" s="1" t="s">
        <v>2300</v>
      </c>
      <c r="B2192" s="1" t="s">
        <v>2070</v>
      </c>
      <c r="C2192" s="1" t="s">
        <v>95</v>
      </c>
      <c r="D2192" s="1" t="s">
        <v>88</v>
      </c>
      <c r="E2192" s="1" t="s">
        <v>103</v>
      </c>
      <c r="F2192" s="1" t="s">
        <v>90</v>
      </c>
      <c r="G2192" s="1" t="n">
        <v>3.8</v>
      </c>
      <c r="H2192" s="1" t="n">
        <v>3</v>
      </c>
      <c r="I2192" s="1" t="n">
        <v>3</v>
      </c>
      <c r="K2192" s="17" t="n">
        <v>399.39</v>
      </c>
      <c r="L2192" s="1" t="n">
        <v>5</v>
      </c>
      <c r="M2192" s="18" t="n">
        <f aca="false">IF(I2192&lt;=H2192,1,0)</f>
        <v>1</v>
      </c>
      <c r="N2192" s="1" t="n">
        <f aca="false">MAX(I2192-H2192,0)</f>
        <v>0</v>
      </c>
    </row>
    <row r="2193" customFormat="false" ht="15" hidden="false" customHeight="false" outlineLevel="0" collapsed="false">
      <c r="A2193" s="1" t="s">
        <v>2301</v>
      </c>
      <c r="B2193" s="1" t="s">
        <v>2070</v>
      </c>
      <c r="C2193" s="1" t="s">
        <v>92</v>
      </c>
      <c r="D2193" s="1" t="s">
        <v>88</v>
      </c>
      <c r="E2193" s="1" t="s">
        <v>89</v>
      </c>
      <c r="F2193" s="1" t="s">
        <v>90</v>
      </c>
      <c r="G2193" s="1" t="n">
        <v>8.6</v>
      </c>
      <c r="H2193" s="1" t="n">
        <v>3</v>
      </c>
      <c r="I2193" s="1" t="n">
        <v>3</v>
      </c>
      <c r="K2193" s="17" t="n">
        <v>368.29</v>
      </c>
      <c r="L2193" s="1" t="n">
        <v>4</v>
      </c>
      <c r="M2193" s="18" t="n">
        <f aca="false">IF(I2193&lt;=H2193,1,0)</f>
        <v>1</v>
      </c>
      <c r="N2193" s="1" t="n">
        <f aca="false">MAX(I2193-H2193,0)</f>
        <v>0</v>
      </c>
    </row>
    <row r="2194" customFormat="false" ht="15" hidden="false" customHeight="false" outlineLevel="0" collapsed="false">
      <c r="A2194" s="1" t="s">
        <v>2302</v>
      </c>
      <c r="B2194" s="1" t="s">
        <v>2070</v>
      </c>
      <c r="C2194" s="1" t="s">
        <v>105</v>
      </c>
      <c r="D2194" s="1" t="s">
        <v>93</v>
      </c>
      <c r="E2194" s="1" t="s">
        <v>97</v>
      </c>
      <c r="F2194" s="1" t="s">
        <v>90</v>
      </c>
      <c r="G2194" s="1" t="n">
        <v>1.8</v>
      </c>
      <c r="H2194" s="1" t="n">
        <v>2</v>
      </c>
      <c r="I2194" s="1" t="n">
        <v>2</v>
      </c>
      <c r="K2194" s="17" t="n">
        <v>533.16</v>
      </c>
      <c r="L2194" s="1" t="n">
        <v>3</v>
      </c>
      <c r="M2194" s="18" t="n">
        <f aca="false">IF(I2194&lt;=H2194,1,0)</f>
        <v>1</v>
      </c>
      <c r="N2194" s="1" t="n">
        <f aca="false">MAX(I2194-H2194,0)</f>
        <v>0</v>
      </c>
    </row>
    <row r="2195" customFormat="false" ht="15" hidden="false" customHeight="false" outlineLevel="0" collapsed="false">
      <c r="A2195" s="1" t="s">
        <v>2303</v>
      </c>
      <c r="B2195" s="1" t="s">
        <v>2070</v>
      </c>
      <c r="C2195" s="1" t="s">
        <v>92</v>
      </c>
      <c r="D2195" s="1" t="s">
        <v>88</v>
      </c>
      <c r="E2195" s="1" t="s">
        <v>89</v>
      </c>
      <c r="F2195" s="1" t="s">
        <v>116</v>
      </c>
      <c r="G2195" s="1" t="n">
        <v>0</v>
      </c>
      <c r="H2195" s="1" t="n">
        <v>3</v>
      </c>
      <c r="I2195" s="1" t="n">
        <v>3</v>
      </c>
      <c r="K2195" s="17" t="n">
        <v>670.52</v>
      </c>
      <c r="L2195" s="1" t="n">
        <v>4</v>
      </c>
      <c r="M2195" s="18" t="n">
        <f aca="false">IF(I2195&lt;=H2195,1,0)</f>
        <v>1</v>
      </c>
      <c r="N2195" s="1" t="n">
        <f aca="false">MAX(I2195-H2195,0)</f>
        <v>0</v>
      </c>
    </row>
    <row r="2196" customFormat="false" ht="15" hidden="false" customHeight="false" outlineLevel="0" collapsed="false">
      <c r="A2196" s="1" t="s">
        <v>2304</v>
      </c>
      <c r="B2196" s="1" t="s">
        <v>2070</v>
      </c>
      <c r="C2196" s="1" t="s">
        <v>105</v>
      </c>
      <c r="D2196" s="1" t="s">
        <v>96</v>
      </c>
      <c r="E2196" s="1" t="s">
        <v>97</v>
      </c>
      <c r="F2196" s="1" t="s">
        <v>90</v>
      </c>
      <c r="G2196" s="1" t="n">
        <v>4.3</v>
      </c>
      <c r="H2196" s="1" t="n">
        <v>5</v>
      </c>
      <c r="I2196" s="1" t="n">
        <v>4</v>
      </c>
      <c r="K2196" s="17" t="n">
        <v>275.52</v>
      </c>
      <c r="L2196" s="1" t="n">
        <v>5</v>
      </c>
      <c r="M2196" s="18" t="n">
        <f aca="false">IF(I2196&lt;=H2196,1,0)</f>
        <v>1</v>
      </c>
      <c r="N2196" s="1" t="n">
        <f aca="false">MAX(I2196-H2196,0)</f>
        <v>0</v>
      </c>
    </row>
    <row r="2197" customFormat="false" ht="15" hidden="false" customHeight="false" outlineLevel="0" collapsed="false">
      <c r="A2197" s="1" t="s">
        <v>2305</v>
      </c>
      <c r="B2197" s="1" t="s">
        <v>2070</v>
      </c>
      <c r="C2197" s="1" t="s">
        <v>92</v>
      </c>
      <c r="D2197" s="1" t="s">
        <v>88</v>
      </c>
      <c r="E2197" s="1" t="s">
        <v>97</v>
      </c>
      <c r="F2197" s="1" t="s">
        <v>116</v>
      </c>
      <c r="G2197" s="1" t="n">
        <v>0</v>
      </c>
      <c r="H2197" s="1" t="n">
        <v>2</v>
      </c>
      <c r="I2197" s="1" t="n">
        <v>1</v>
      </c>
      <c r="K2197" s="17" t="n">
        <v>482.09</v>
      </c>
      <c r="L2197" s="1" t="n">
        <v>5</v>
      </c>
      <c r="M2197" s="18" t="n">
        <f aca="false">IF(I2197&lt;=H2197,1,0)</f>
        <v>1</v>
      </c>
      <c r="N2197" s="1" t="n">
        <f aca="false">MAX(I2197-H2197,0)</f>
        <v>0</v>
      </c>
    </row>
    <row r="2198" customFormat="false" ht="15" hidden="false" customHeight="false" outlineLevel="0" collapsed="false">
      <c r="A2198" s="1" t="s">
        <v>2306</v>
      </c>
      <c r="B2198" s="1" t="s">
        <v>2070</v>
      </c>
      <c r="C2198" s="1" t="s">
        <v>92</v>
      </c>
      <c r="D2198" s="1" t="s">
        <v>88</v>
      </c>
      <c r="E2198" s="1" t="s">
        <v>89</v>
      </c>
      <c r="F2198" s="1" t="s">
        <v>90</v>
      </c>
      <c r="G2198" s="1" t="n">
        <v>9.1</v>
      </c>
      <c r="H2198" s="1" t="n">
        <v>3</v>
      </c>
      <c r="I2198" s="1" t="n">
        <v>3</v>
      </c>
      <c r="K2198" s="17" t="n">
        <v>569.76</v>
      </c>
      <c r="L2198" s="1" t="n">
        <v>4</v>
      </c>
      <c r="M2198" s="18" t="n">
        <f aca="false">IF(I2198&lt;=H2198,1,0)</f>
        <v>1</v>
      </c>
      <c r="N2198" s="1" t="n">
        <f aca="false">MAX(I2198-H2198,0)</f>
        <v>0</v>
      </c>
    </row>
    <row r="2199" customFormat="false" ht="15" hidden="false" customHeight="false" outlineLevel="0" collapsed="false">
      <c r="A2199" s="1" t="s">
        <v>2307</v>
      </c>
      <c r="B2199" s="1" t="s">
        <v>2070</v>
      </c>
      <c r="C2199" s="1" t="s">
        <v>92</v>
      </c>
      <c r="D2199" s="1" t="s">
        <v>93</v>
      </c>
      <c r="E2199" s="1" t="s">
        <v>97</v>
      </c>
      <c r="F2199" s="1" t="s">
        <v>90</v>
      </c>
      <c r="G2199" s="1" t="n">
        <v>3.9</v>
      </c>
      <c r="H2199" s="1" t="n">
        <v>2</v>
      </c>
      <c r="I2199" s="1" t="n">
        <v>2</v>
      </c>
      <c r="K2199" s="17" t="n">
        <v>309.86</v>
      </c>
      <c r="L2199" s="1" t="n">
        <v>4</v>
      </c>
      <c r="M2199" s="18" t="n">
        <f aca="false">IF(I2199&lt;=H2199,1,0)</f>
        <v>1</v>
      </c>
      <c r="N2199" s="1" t="n">
        <f aca="false">MAX(I2199-H2199,0)</f>
        <v>0</v>
      </c>
    </row>
    <row r="2200" customFormat="false" ht="15" hidden="false" customHeight="false" outlineLevel="0" collapsed="false">
      <c r="A2200" s="1" t="s">
        <v>2308</v>
      </c>
      <c r="B2200" s="1" t="s">
        <v>2070</v>
      </c>
      <c r="C2200" s="1" t="s">
        <v>92</v>
      </c>
      <c r="D2200" s="1" t="s">
        <v>88</v>
      </c>
      <c r="E2200" s="1" t="s">
        <v>103</v>
      </c>
      <c r="F2200" s="1" t="s">
        <v>90</v>
      </c>
      <c r="G2200" s="1" t="n">
        <v>2.3</v>
      </c>
      <c r="H2200" s="1" t="n">
        <v>3</v>
      </c>
      <c r="I2200" s="1" t="n">
        <v>3</v>
      </c>
      <c r="K2200" s="17" t="n">
        <v>250.33</v>
      </c>
      <c r="L2200" s="1" t="n">
        <v>5</v>
      </c>
      <c r="M2200" s="18" t="n">
        <f aca="false">IF(I2200&lt;=H2200,1,0)</f>
        <v>1</v>
      </c>
      <c r="N2200" s="1" t="n">
        <f aca="false">MAX(I2200-H2200,0)</f>
        <v>0</v>
      </c>
    </row>
    <row r="2201" customFormat="false" ht="15" hidden="false" customHeight="false" outlineLevel="0" collapsed="false">
      <c r="A2201" s="1" t="s">
        <v>2309</v>
      </c>
      <c r="B2201" s="1" t="s">
        <v>2070</v>
      </c>
      <c r="C2201" s="1" t="s">
        <v>95</v>
      </c>
      <c r="D2201" s="1" t="s">
        <v>93</v>
      </c>
      <c r="E2201" s="1" t="s">
        <v>97</v>
      </c>
      <c r="F2201" s="1" t="s">
        <v>90</v>
      </c>
      <c r="G2201" s="1" t="n">
        <v>6.1</v>
      </c>
      <c r="H2201" s="1" t="n">
        <v>2</v>
      </c>
      <c r="I2201" s="1" t="n">
        <v>1</v>
      </c>
      <c r="K2201" s="17" t="n">
        <v>334.41</v>
      </c>
      <c r="L2201" s="1" t="n">
        <v>5</v>
      </c>
      <c r="M2201" s="18" t="n">
        <f aca="false">IF(I2201&lt;=H2201,1,0)</f>
        <v>1</v>
      </c>
      <c r="N2201" s="1" t="n">
        <f aca="false">MAX(I2201-H2201,0)</f>
        <v>0</v>
      </c>
    </row>
    <row r="2202" customFormat="false" ht="15" hidden="false" customHeight="false" outlineLevel="0" collapsed="false">
      <c r="A2202" s="1" t="s">
        <v>2310</v>
      </c>
      <c r="B2202" s="1" t="s">
        <v>2070</v>
      </c>
      <c r="C2202" s="1" t="s">
        <v>105</v>
      </c>
      <c r="D2202" s="1" t="s">
        <v>88</v>
      </c>
      <c r="E2202" s="1" t="s">
        <v>97</v>
      </c>
      <c r="F2202" s="1" t="s">
        <v>116</v>
      </c>
      <c r="G2202" s="1" t="n">
        <v>0</v>
      </c>
      <c r="H2202" s="1" t="n">
        <v>2</v>
      </c>
      <c r="I2202" s="1" t="n">
        <v>2</v>
      </c>
      <c r="K2202" s="17" t="n">
        <v>195.26</v>
      </c>
      <c r="L2202" s="1" t="n">
        <v>4</v>
      </c>
      <c r="M2202" s="18" t="n">
        <f aca="false">IF(I2202&lt;=H2202,1,0)</f>
        <v>1</v>
      </c>
      <c r="N2202" s="1" t="n">
        <f aca="false">MAX(I2202-H2202,0)</f>
        <v>0</v>
      </c>
    </row>
    <row r="2203" customFormat="false" ht="15" hidden="false" customHeight="false" outlineLevel="0" collapsed="false">
      <c r="A2203" s="1" t="s">
        <v>2311</v>
      </c>
      <c r="B2203" s="1" t="s">
        <v>2070</v>
      </c>
      <c r="C2203" s="1" t="s">
        <v>92</v>
      </c>
      <c r="D2203" s="1" t="s">
        <v>88</v>
      </c>
      <c r="E2203" s="1" t="s">
        <v>97</v>
      </c>
      <c r="F2203" s="1" t="s">
        <v>90</v>
      </c>
      <c r="G2203" s="1" t="n">
        <v>4.2</v>
      </c>
      <c r="H2203" s="1" t="n">
        <v>3</v>
      </c>
      <c r="I2203" s="1" t="n">
        <v>2</v>
      </c>
      <c r="K2203" s="17" t="n">
        <v>737.46</v>
      </c>
      <c r="L2203" s="1" t="n">
        <v>5</v>
      </c>
      <c r="M2203" s="18" t="n">
        <f aca="false">IF(I2203&lt;=H2203,1,0)</f>
        <v>1</v>
      </c>
      <c r="N2203" s="1" t="n">
        <f aca="false">MAX(I2203-H2203,0)</f>
        <v>0</v>
      </c>
    </row>
    <row r="2204" customFormat="false" ht="15" hidden="false" customHeight="false" outlineLevel="0" collapsed="false">
      <c r="A2204" s="1" t="s">
        <v>2312</v>
      </c>
      <c r="B2204" s="1" t="s">
        <v>2070</v>
      </c>
      <c r="C2204" s="1" t="s">
        <v>105</v>
      </c>
      <c r="D2204" s="1" t="s">
        <v>88</v>
      </c>
      <c r="E2204" s="1" t="s">
        <v>97</v>
      </c>
      <c r="F2204" s="1" t="s">
        <v>90</v>
      </c>
      <c r="G2204" s="1" t="n">
        <v>11.8</v>
      </c>
      <c r="H2204" s="1" t="n">
        <v>3</v>
      </c>
      <c r="I2204" s="1" t="n">
        <v>3</v>
      </c>
      <c r="K2204" s="17" t="n">
        <v>560.06</v>
      </c>
      <c r="L2204" s="1" t="n">
        <v>5</v>
      </c>
      <c r="M2204" s="18" t="n">
        <f aca="false">IF(I2204&lt;=H2204,1,0)</f>
        <v>1</v>
      </c>
      <c r="N2204" s="1" t="n">
        <f aca="false">MAX(I2204-H2204,0)</f>
        <v>0</v>
      </c>
    </row>
    <row r="2205" customFormat="false" ht="15" hidden="false" customHeight="false" outlineLevel="0" collapsed="false">
      <c r="A2205" s="1" t="s">
        <v>2313</v>
      </c>
      <c r="B2205" s="1" t="s">
        <v>2070</v>
      </c>
      <c r="C2205" s="1" t="s">
        <v>100</v>
      </c>
      <c r="D2205" s="1" t="s">
        <v>93</v>
      </c>
      <c r="E2205" s="1" t="s">
        <v>103</v>
      </c>
      <c r="F2205" s="1" t="s">
        <v>90</v>
      </c>
      <c r="G2205" s="1" t="n">
        <v>6.6</v>
      </c>
      <c r="H2205" s="1" t="n">
        <v>2</v>
      </c>
      <c r="I2205" s="1" t="n">
        <v>2</v>
      </c>
      <c r="K2205" s="17" t="n">
        <v>286.93</v>
      </c>
      <c r="L2205" s="1" t="n">
        <v>5</v>
      </c>
      <c r="M2205" s="18" t="n">
        <f aca="false">IF(I2205&lt;=H2205,1,0)</f>
        <v>1</v>
      </c>
      <c r="N2205" s="1" t="n">
        <f aca="false">MAX(I2205-H2205,0)</f>
        <v>0</v>
      </c>
    </row>
    <row r="2206" customFormat="false" ht="15" hidden="false" customHeight="false" outlineLevel="0" collapsed="false">
      <c r="A2206" s="1" t="s">
        <v>2314</v>
      </c>
      <c r="B2206" s="1" t="s">
        <v>2070</v>
      </c>
      <c r="C2206" s="1" t="s">
        <v>145</v>
      </c>
      <c r="D2206" s="1" t="s">
        <v>96</v>
      </c>
      <c r="E2206" s="1" t="s">
        <v>101</v>
      </c>
      <c r="F2206" s="1" t="s">
        <v>90</v>
      </c>
      <c r="G2206" s="1" t="n">
        <v>5.4</v>
      </c>
      <c r="H2206" s="1" t="n">
        <v>5</v>
      </c>
      <c r="I2206" s="1" t="n">
        <v>5</v>
      </c>
      <c r="K2206" s="17" t="n">
        <v>407.67</v>
      </c>
      <c r="L2206" s="1" t="n">
        <v>5</v>
      </c>
      <c r="M2206" s="18" t="n">
        <f aca="false">IF(I2206&lt;=H2206,1,0)</f>
        <v>1</v>
      </c>
      <c r="N2206" s="1" t="n">
        <f aca="false">MAX(I2206-H2206,0)</f>
        <v>0</v>
      </c>
    </row>
    <row r="2207" customFormat="false" ht="15" hidden="false" customHeight="false" outlineLevel="0" collapsed="false">
      <c r="A2207" s="1" t="s">
        <v>2315</v>
      </c>
      <c r="B2207" s="1" t="s">
        <v>2070</v>
      </c>
      <c r="C2207" s="1" t="s">
        <v>92</v>
      </c>
      <c r="D2207" s="1" t="s">
        <v>88</v>
      </c>
      <c r="E2207" s="1" t="s">
        <v>89</v>
      </c>
      <c r="F2207" s="1" t="s">
        <v>116</v>
      </c>
      <c r="G2207" s="1" t="n">
        <v>0</v>
      </c>
      <c r="H2207" s="1" t="n">
        <v>2</v>
      </c>
      <c r="I2207" s="1" t="n">
        <v>2</v>
      </c>
      <c r="K2207" s="17" t="n">
        <v>192.5</v>
      </c>
      <c r="L2207" s="1" t="n">
        <v>5</v>
      </c>
      <c r="M2207" s="18" t="n">
        <f aca="false">IF(I2207&lt;=H2207,1,0)</f>
        <v>1</v>
      </c>
      <c r="N2207" s="1" t="n">
        <f aca="false">MAX(I2207-H2207,0)</f>
        <v>0</v>
      </c>
    </row>
    <row r="2208" customFormat="false" ht="15" hidden="false" customHeight="false" outlineLevel="0" collapsed="false">
      <c r="A2208" s="1" t="s">
        <v>2316</v>
      </c>
      <c r="B2208" s="1" t="s">
        <v>2070</v>
      </c>
      <c r="C2208" s="1" t="s">
        <v>92</v>
      </c>
      <c r="D2208" s="1" t="s">
        <v>96</v>
      </c>
      <c r="E2208" s="1" t="s">
        <v>103</v>
      </c>
      <c r="F2208" s="1" t="s">
        <v>90</v>
      </c>
      <c r="G2208" s="1" t="n">
        <v>4.5</v>
      </c>
      <c r="H2208" s="1" t="n">
        <v>5</v>
      </c>
      <c r="I2208" s="1" t="n">
        <v>5</v>
      </c>
      <c r="K2208" s="17" t="n">
        <v>605.14</v>
      </c>
      <c r="L2208" s="1" t="n">
        <v>4</v>
      </c>
      <c r="M2208" s="18" t="n">
        <f aca="false">IF(I2208&lt;=H2208,1,0)</f>
        <v>1</v>
      </c>
      <c r="N2208" s="1" t="n">
        <f aca="false">MAX(I2208-H2208,0)</f>
        <v>0</v>
      </c>
    </row>
    <row r="2209" customFormat="false" ht="15" hidden="false" customHeight="false" outlineLevel="0" collapsed="false">
      <c r="A2209" s="1" t="s">
        <v>2317</v>
      </c>
      <c r="B2209" s="1" t="s">
        <v>2070</v>
      </c>
      <c r="C2209" s="1" t="s">
        <v>105</v>
      </c>
      <c r="D2209" s="1" t="s">
        <v>88</v>
      </c>
      <c r="E2209" s="1" t="s">
        <v>89</v>
      </c>
      <c r="F2209" s="1" t="s">
        <v>90</v>
      </c>
      <c r="G2209" s="1" t="n">
        <v>12.3</v>
      </c>
      <c r="H2209" s="1" t="n">
        <v>3</v>
      </c>
      <c r="I2209" s="1" t="n">
        <v>3</v>
      </c>
      <c r="K2209" s="17" t="n">
        <v>418.58</v>
      </c>
      <c r="L2209" s="1" t="n">
        <v>5</v>
      </c>
      <c r="M2209" s="18" t="n">
        <f aca="false">IF(I2209&lt;=H2209,1,0)</f>
        <v>1</v>
      </c>
      <c r="N2209" s="1" t="n">
        <f aca="false">MAX(I2209-H2209,0)</f>
        <v>0</v>
      </c>
    </row>
    <row r="2210" customFormat="false" ht="15" hidden="false" customHeight="false" outlineLevel="0" collapsed="false">
      <c r="A2210" s="1" t="s">
        <v>2318</v>
      </c>
      <c r="B2210" s="1" t="s">
        <v>2070</v>
      </c>
      <c r="C2210" s="1" t="s">
        <v>95</v>
      </c>
      <c r="D2210" s="1" t="s">
        <v>88</v>
      </c>
      <c r="E2210" s="1" t="s">
        <v>89</v>
      </c>
      <c r="F2210" s="1" t="s">
        <v>90</v>
      </c>
      <c r="G2210" s="1" t="n">
        <v>15.2</v>
      </c>
      <c r="H2210" s="1" t="n">
        <v>3</v>
      </c>
      <c r="I2210" s="1" t="n">
        <v>2</v>
      </c>
      <c r="K2210" s="17" t="n">
        <v>736.04</v>
      </c>
      <c r="L2210" s="1" t="n">
        <v>5</v>
      </c>
      <c r="M2210" s="18" t="n">
        <f aca="false">IF(I2210&lt;=H2210,1,0)</f>
        <v>1</v>
      </c>
      <c r="N2210" s="1" t="n">
        <f aca="false">MAX(I2210-H2210,0)</f>
        <v>0</v>
      </c>
    </row>
    <row r="2211" customFormat="false" ht="15" hidden="false" customHeight="false" outlineLevel="0" collapsed="false">
      <c r="A2211" s="1" t="s">
        <v>2319</v>
      </c>
      <c r="B2211" s="1" t="s">
        <v>2070</v>
      </c>
      <c r="C2211" s="1" t="s">
        <v>105</v>
      </c>
      <c r="D2211" s="1" t="s">
        <v>88</v>
      </c>
      <c r="E2211" s="1" t="s">
        <v>89</v>
      </c>
      <c r="F2211" s="1" t="s">
        <v>116</v>
      </c>
      <c r="G2211" s="1" t="n">
        <v>0</v>
      </c>
      <c r="H2211" s="1" t="n">
        <v>3</v>
      </c>
      <c r="I2211" s="1" t="n">
        <v>3</v>
      </c>
      <c r="K2211" s="17" t="n">
        <v>298.74</v>
      </c>
      <c r="L2211" s="1" t="n">
        <v>4</v>
      </c>
      <c r="M2211" s="18" t="n">
        <f aca="false">IF(I2211&lt;=H2211,1,0)</f>
        <v>1</v>
      </c>
      <c r="N2211" s="1" t="n">
        <f aca="false">MAX(I2211-H2211,0)</f>
        <v>0</v>
      </c>
    </row>
    <row r="2212" customFormat="false" ht="15" hidden="false" customHeight="false" outlineLevel="0" collapsed="false">
      <c r="A2212" s="1" t="s">
        <v>2320</v>
      </c>
      <c r="B2212" s="1" t="s">
        <v>2070</v>
      </c>
      <c r="C2212" s="1" t="s">
        <v>105</v>
      </c>
      <c r="D2212" s="1" t="s">
        <v>88</v>
      </c>
      <c r="E2212" s="1" t="s">
        <v>89</v>
      </c>
      <c r="F2212" s="1" t="s">
        <v>90</v>
      </c>
      <c r="G2212" s="1" t="n">
        <v>7.4</v>
      </c>
      <c r="H2212" s="1" t="n">
        <v>3</v>
      </c>
      <c r="I2212" s="1" t="n">
        <v>3</v>
      </c>
      <c r="K2212" s="17" t="n">
        <v>495.2</v>
      </c>
      <c r="L2212" s="1" t="n">
        <v>4</v>
      </c>
      <c r="M2212" s="18" t="n">
        <f aca="false">IF(I2212&lt;=H2212,1,0)</f>
        <v>1</v>
      </c>
      <c r="N2212" s="1" t="n">
        <f aca="false">MAX(I2212-H2212,0)</f>
        <v>0</v>
      </c>
    </row>
    <row r="2213" customFormat="false" ht="15" hidden="false" customHeight="false" outlineLevel="0" collapsed="false">
      <c r="A2213" s="1" t="s">
        <v>2321</v>
      </c>
      <c r="B2213" s="1" t="s">
        <v>2070</v>
      </c>
      <c r="C2213" s="1" t="s">
        <v>92</v>
      </c>
      <c r="D2213" s="1" t="s">
        <v>88</v>
      </c>
      <c r="E2213" s="1" t="s">
        <v>97</v>
      </c>
      <c r="F2213" s="1" t="s">
        <v>90</v>
      </c>
      <c r="G2213" s="1" t="n">
        <v>1</v>
      </c>
      <c r="H2213" s="1" t="n">
        <v>3</v>
      </c>
      <c r="I2213" s="1" t="n">
        <v>3</v>
      </c>
      <c r="K2213" s="17" t="n">
        <v>656.82</v>
      </c>
      <c r="L2213" s="1" t="n">
        <v>5</v>
      </c>
      <c r="M2213" s="18" t="n">
        <f aca="false">IF(I2213&lt;=H2213,1,0)</f>
        <v>1</v>
      </c>
      <c r="N2213" s="1" t="n">
        <f aca="false">MAX(I2213-H2213,0)</f>
        <v>0</v>
      </c>
    </row>
    <row r="2214" customFormat="false" ht="15" hidden="false" customHeight="false" outlineLevel="0" collapsed="false">
      <c r="A2214" s="1" t="s">
        <v>2322</v>
      </c>
      <c r="B2214" s="1" t="s">
        <v>2070</v>
      </c>
      <c r="C2214" s="1" t="s">
        <v>92</v>
      </c>
      <c r="D2214" s="1" t="s">
        <v>88</v>
      </c>
      <c r="E2214" s="1" t="s">
        <v>89</v>
      </c>
      <c r="F2214" s="1" t="s">
        <v>90</v>
      </c>
      <c r="G2214" s="1" t="n">
        <v>7.1</v>
      </c>
      <c r="H2214" s="1" t="n">
        <v>3</v>
      </c>
      <c r="I2214" s="1" t="n">
        <v>3</v>
      </c>
      <c r="K2214" s="17" t="n">
        <v>340.43</v>
      </c>
      <c r="L2214" s="1" t="n">
        <v>4</v>
      </c>
      <c r="M2214" s="18" t="n">
        <f aca="false">IF(I2214&lt;=H2214,1,0)</f>
        <v>1</v>
      </c>
      <c r="N2214" s="1" t="n">
        <f aca="false">MAX(I2214-H2214,0)</f>
        <v>0</v>
      </c>
    </row>
    <row r="2215" customFormat="false" ht="15" hidden="false" customHeight="false" outlineLevel="0" collapsed="false">
      <c r="A2215" s="1" t="s">
        <v>2323</v>
      </c>
      <c r="B2215" s="1" t="s">
        <v>2070</v>
      </c>
      <c r="C2215" s="1" t="s">
        <v>105</v>
      </c>
      <c r="D2215" s="1" t="s">
        <v>93</v>
      </c>
      <c r="E2215" s="1" t="s">
        <v>89</v>
      </c>
      <c r="F2215" s="1" t="s">
        <v>90</v>
      </c>
      <c r="G2215" s="1" t="n">
        <v>10</v>
      </c>
      <c r="H2215" s="1" t="n">
        <v>2</v>
      </c>
      <c r="I2215" s="1" t="n">
        <v>2</v>
      </c>
      <c r="K2215" s="17" t="n">
        <v>637.78</v>
      </c>
      <c r="L2215" s="1" t="n">
        <v>4</v>
      </c>
      <c r="M2215" s="18" t="n">
        <f aca="false">IF(I2215&lt;=H2215,1,0)</f>
        <v>1</v>
      </c>
      <c r="N2215" s="1" t="n">
        <f aca="false">MAX(I2215-H2215,0)</f>
        <v>0</v>
      </c>
    </row>
    <row r="2216" customFormat="false" ht="15" hidden="false" customHeight="false" outlineLevel="0" collapsed="false">
      <c r="A2216" s="1" t="s">
        <v>2324</v>
      </c>
      <c r="B2216" s="1" t="s">
        <v>2070</v>
      </c>
      <c r="C2216" s="1" t="s">
        <v>95</v>
      </c>
      <c r="D2216" s="1" t="s">
        <v>110</v>
      </c>
      <c r="E2216" s="1" t="s">
        <v>103</v>
      </c>
      <c r="F2216" s="1" t="s">
        <v>116</v>
      </c>
      <c r="G2216" s="1" t="n">
        <v>0</v>
      </c>
      <c r="H2216" s="1" t="n">
        <v>2</v>
      </c>
      <c r="I2216" s="1" t="n">
        <v>2</v>
      </c>
      <c r="K2216" s="17" t="n">
        <v>764.47</v>
      </c>
      <c r="L2216" s="1" t="n">
        <v>5</v>
      </c>
      <c r="M2216" s="18" t="n">
        <f aca="false">IF(I2216&lt;=H2216,1,0)</f>
        <v>1</v>
      </c>
      <c r="N2216" s="1" t="n">
        <f aca="false">MAX(I2216-H2216,0)</f>
        <v>0</v>
      </c>
    </row>
    <row r="2217" customFormat="false" ht="15" hidden="false" customHeight="false" outlineLevel="0" collapsed="false">
      <c r="A2217" s="1" t="s">
        <v>2325</v>
      </c>
      <c r="B2217" s="1" t="s">
        <v>2070</v>
      </c>
      <c r="C2217" s="1" t="s">
        <v>145</v>
      </c>
      <c r="D2217" s="1" t="s">
        <v>88</v>
      </c>
      <c r="E2217" s="1" t="s">
        <v>97</v>
      </c>
      <c r="F2217" s="1" t="s">
        <v>90</v>
      </c>
      <c r="G2217" s="1" t="n">
        <v>3.8</v>
      </c>
      <c r="H2217" s="1" t="n">
        <v>3</v>
      </c>
      <c r="I2217" s="1" t="n">
        <v>3</v>
      </c>
      <c r="K2217" s="17" t="n">
        <v>322.11</v>
      </c>
      <c r="L2217" s="1" t="n">
        <v>5</v>
      </c>
      <c r="M2217" s="18" t="n">
        <f aca="false">IF(I2217&lt;=H2217,1,0)</f>
        <v>1</v>
      </c>
      <c r="N2217" s="1" t="n">
        <f aca="false">MAX(I2217-H2217,0)</f>
        <v>0</v>
      </c>
    </row>
    <row r="2218" customFormat="false" ht="15" hidden="false" customHeight="false" outlineLevel="0" collapsed="false">
      <c r="A2218" s="1" t="s">
        <v>2326</v>
      </c>
      <c r="B2218" s="1" t="s">
        <v>2070</v>
      </c>
      <c r="C2218" s="1" t="s">
        <v>92</v>
      </c>
      <c r="D2218" s="1" t="s">
        <v>88</v>
      </c>
      <c r="E2218" s="1" t="s">
        <v>89</v>
      </c>
      <c r="F2218" s="1" t="s">
        <v>90</v>
      </c>
      <c r="G2218" s="1" t="n">
        <v>18.6</v>
      </c>
      <c r="H2218" s="1" t="n">
        <v>3</v>
      </c>
      <c r="I2218" s="1" t="n">
        <v>3</v>
      </c>
      <c r="K2218" s="17" t="n">
        <v>335.62</v>
      </c>
      <c r="L2218" s="1" t="n">
        <v>5</v>
      </c>
      <c r="M2218" s="18" t="n">
        <f aca="false">IF(I2218&lt;=H2218,1,0)</f>
        <v>1</v>
      </c>
      <c r="N2218" s="1" t="n">
        <f aca="false">MAX(I2218-H2218,0)</f>
        <v>0</v>
      </c>
    </row>
    <row r="2219" customFormat="false" ht="15" hidden="false" customHeight="false" outlineLevel="0" collapsed="false">
      <c r="A2219" s="1" t="s">
        <v>2327</v>
      </c>
      <c r="B2219" s="1" t="s">
        <v>2070</v>
      </c>
      <c r="C2219" s="1" t="s">
        <v>92</v>
      </c>
      <c r="D2219" s="1" t="s">
        <v>88</v>
      </c>
      <c r="E2219" s="1" t="s">
        <v>97</v>
      </c>
      <c r="F2219" s="1" t="s">
        <v>90</v>
      </c>
      <c r="G2219" s="1" t="n">
        <v>7.5</v>
      </c>
      <c r="H2219" s="1" t="n">
        <v>3</v>
      </c>
      <c r="I2219" s="1" t="n">
        <v>3</v>
      </c>
      <c r="K2219" s="17" t="n">
        <v>220.36</v>
      </c>
      <c r="L2219" s="1" t="n">
        <v>5</v>
      </c>
      <c r="M2219" s="18" t="n">
        <f aca="false">IF(I2219&lt;=H2219,1,0)</f>
        <v>1</v>
      </c>
      <c r="N2219" s="1" t="n">
        <f aca="false">MAX(I2219-H2219,0)</f>
        <v>0</v>
      </c>
    </row>
    <row r="2220" customFormat="false" ht="15" hidden="false" customHeight="false" outlineLevel="0" collapsed="false">
      <c r="A2220" s="1" t="s">
        <v>2328</v>
      </c>
      <c r="B2220" s="1" t="s">
        <v>2070</v>
      </c>
      <c r="C2220" s="1" t="s">
        <v>95</v>
      </c>
      <c r="D2220" s="1" t="s">
        <v>96</v>
      </c>
      <c r="E2220" s="1" t="s">
        <v>103</v>
      </c>
      <c r="F2220" s="1" t="s">
        <v>90</v>
      </c>
      <c r="G2220" s="1" t="n">
        <v>9.1</v>
      </c>
      <c r="H2220" s="1" t="n">
        <v>5</v>
      </c>
      <c r="I2220" s="1" t="n">
        <v>5</v>
      </c>
      <c r="K2220" s="17" t="n">
        <v>285.03</v>
      </c>
      <c r="L2220" s="1" t="n">
        <v>4</v>
      </c>
      <c r="M2220" s="18" t="n">
        <f aca="false">IF(I2220&lt;=H2220,1,0)</f>
        <v>1</v>
      </c>
      <c r="N2220" s="1" t="n">
        <f aca="false">MAX(I2220-H2220,0)</f>
        <v>0</v>
      </c>
    </row>
    <row r="2221" customFormat="false" ht="15" hidden="false" customHeight="false" outlineLevel="0" collapsed="false">
      <c r="A2221" s="1" t="s">
        <v>2329</v>
      </c>
      <c r="B2221" s="1" t="s">
        <v>2070</v>
      </c>
      <c r="C2221" s="1" t="s">
        <v>87</v>
      </c>
      <c r="D2221" s="1" t="s">
        <v>88</v>
      </c>
      <c r="E2221" s="1" t="s">
        <v>89</v>
      </c>
      <c r="F2221" s="1" t="s">
        <v>90</v>
      </c>
      <c r="G2221" s="1" t="n">
        <v>9.8</v>
      </c>
      <c r="H2221" s="1" t="n">
        <v>3</v>
      </c>
      <c r="I2221" s="1" t="n">
        <v>6</v>
      </c>
      <c r="J2221" s="1" t="s">
        <v>125</v>
      </c>
      <c r="K2221" s="17" t="n">
        <v>275.9</v>
      </c>
      <c r="L2221" s="1" t="n">
        <v>4</v>
      </c>
      <c r="M2221" s="18" t="n">
        <f aca="false">IF(I2221&lt;=H2221,1,0)</f>
        <v>0</v>
      </c>
      <c r="N2221" s="1" t="n">
        <f aca="false">MAX(I2221-H2221,0)</f>
        <v>3</v>
      </c>
    </row>
    <row r="2222" customFormat="false" ht="15" hidden="false" customHeight="false" outlineLevel="0" collapsed="false">
      <c r="A2222" s="1" t="s">
        <v>2330</v>
      </c>
      <c r="B2222" s="1" t="s">
        <v>2070</v>
      </c>
      <c r="C2222" s="1" t="s">
        <v>95</v>
      </c>
      <c r="D2222" s="1" t="s">
        <v>88</v>
      </c>
      <c r="E2222" s="1" t="s">
        <v>89</v>
      </c>
      <c r="F2222" s="1" t="s">
        <v>90</v>
      </c>
      <c r="G2222" s="1" t="n">
        <v>9.3</v>
      </c>
      <c r="H2222" s="1" t="n">
        <v>3</v>
      </c>
      <c r="I2222" s="1" t="n">
        <v>2</v>
      </c>
      <c r="K2222" s="17" t="n">
        <v>396</v>
      </c>
      <c r="L2222" s="1" t="n">
        <v>4</v>
      </c>
      <c r="M2222" s="18" t="n">
        <f aca="false">IF(I2222&lt;=H2222,1,0)</f>
        <v>1</v>
      </c>
      <c r="N2222" s="1" t="n">
        <f aca="false">MAX(I2222-H2222,0)</f>
        <v>0</v>
      </c>
    </row>
    <row r="2223" customFormat="false" ht="15" hidden="false" customHeight="false" outlineLevel="0" collapsed="false">
      <c r="A2223" s="1" t="s">
        <v>2331</v>
      </c>
      <c r="B2223" s="1" t="s">
        <v>2070</v>
      </c>
      <c r="C2223" s="1" t="s">
        <v>87</v>
      </c>
      <c r="D2223" s="1" t="s">
        <v>93</v>
      </c>
      <c r="E2223" s="1" t="s">
        <v>97</v>
      </c>
      <c r="F2223" s="1" t="s">
        <v>90</v>
      </c>
      <c r="G2223" s="1" t="n">
        <v>4.7</v>
      </c>
      <c r="H2223" s="1" t="n">
        <v>2</v>
      </c>
      <c r="I2223" s="1" t="n">
        <v>2</v>
      </c>
      <c r="K2223" s="17" t="n">
        <v>552.23</v>
      </c>
      <c r="L2223" s="1" t="n">
        <v>4</v>
      </c>
      <c r="M2223" s="18" t="n">
        <f aca="false">IF(I2223&lt;=H2223,1,0)</f>
        <v>1</v>
      </c>
      <c r="N2223" s="1" t="n">
        <f aca="false">MAX(I2223-H2223,0)</f>
        <v>0</v>
      </c>
    </row>
    <row r="2224" customFormat="false" ht="15" hidden="false" customHeight="false" outlineLevel="0" collapsed="false">
      <c r="A2224" s="1" t="s">
        <v>2332</v>
      </c>
      <c r="B2224" s="1" t="s">
        <v>2070</v>
      </c>
      <c r="C2224" s="1" t="s">
        <v>145</v>
      </c>
      <c r="D2224" s="1" t="s">
        <v>88</v>
      </c>
      <c r="E2224" s="1" t="s">
        <v>101</v>
      </c>
      <c r="F2224" s="1" t="s">
        <v>90</v>
      </c>
      <c r="G2224" s="1" t="n">
        <v>6.9</v>
      </c>
      <c r="H2224" s="1" t="n">
        <v>3</v>
      </c>
      <c r="I2224" s="1" t="n">
        <v>3</v>
      </c>
      <c r="K2224" s="17" t="n">
        <v>624.6</v>
      </c>
      <c r="L2224" s="1" t="n">
        <v>4</v>
      </c>
      <c r="M2224" s="18" t="n">
        <f aca="false">IF(I2224&lt;=H2224,1,0)</f>
        <v>1</v>
      </c>
      <c r="N2224" s="1" t="n">
        <f aca="false">MAX(I2224-H2224,0)</f>
        <v>0</v>
      </c>
    </row>
    <row r="2225" customFormat="false" ht="15" hidden="false" customHeight="false" outlineLevel="0" collapsed="false">
      <c r="A2225" s="1" t="s">
        <v>2333</v>
      </c>
      <c r="B2225" s="1" t="s">
        <v>2070</v>
      </c>
      <c r="C2225" s="1" t="s">
        <v>95</v>
      </c>
      <c r="D2225" s="1" t="s">
        <v>88</v>
      </c>
      <c r="E2225" s="1" t="s">
        <v>97</v>
      </c>
      <c r="F2225" s="1" t="s">
        <v>90</v>
      </c>
      <c r="G2225" s="1" t="n">
        <v>7.4</v>
      </c>
      <c r="H2225" s="1" t="n">
        <v>3</v>
      </c>
      <c r="I2225" s="1" t="n">
        <v>3</v>
      </c>
      <c r="K2225" s="17" t="n">
        <v>312.56</v>
      </c>
      <c r="L2225" s="1" t="n">
        <v>4</v>
      </c>
      <c r="M2225" s="18" t="n">
        <f aca="false">IF(I2225&lt;=H2225,1,0)</f>
        <v>1</v>
      </c>
      <c r="N2225" s="1" t="n">
        <f aca="false">MAX(I2225-H2225,0)</f>
        <v>0</v>
      </c>
    </row>
    <row r="2226" customFormat="false" ht="15" hidden="false" customHeight="false" outlineLevel="0" collapsed="false">
      <c r="A2226" s="1" t="s">
        <v>2334</v>
      </c>
      <c r="B2226" s="1" t="s">
        <v>2070</v>
      </c>
      <c r="C2226" s="1" t="s">
        <v>105</v>
      </c>
      <c r="D2226" s="1" t="s">
        <v>88</v>
      </c>
      <c r="E2226" s="1" t="s">
        <v>103</v>
      </c>
      <c r="F2226" s="1" t="s">
        <v>116</v>
      </c>
      <c r="G2226" s="1" t="n">
        <v>0</v>
      </c>
      <c r="H2226" s="1" t="n">
        <v>3</v>
      </c>
      <c r="I2226" s="1" t="n">
        <v>3</v>
      </c>
      <c r="K2226" s="17" t="n">
        <v>273.18</v>
      </c>
      <c r="L2226" s="1" t="n">
        <v>5</v>
      </c>
      <c r="M2226" s="18" t="n">
        <f aca="false">IF(I2226&lt;=H2226,1,0)</f>
        <v>1</v>
      </c>
      <c r="N2226" s="1" t="n">
        <f aca="false">MAX(I2226-H2226,0)</f>
        <v>0</v>
      </c>
    </row>
    <row r="2227" customFormat="false" ht="15" hidden="false" customHeight="false" outlineLevel="0" collapsed="false">
      <c r="A2227" s="1" t="s">
        <v>2335</v>
      </c>
      <c r="B2227" s="1" t="s">
        <v>2070</v>
      </c>
      <c r="C2227" s="1" t="s">
        <v>145</v>
      </c>
      <c r="D2227" s="1" t="s">
        <v>96</v>
      </c>
      <c r="E2227" s="1" t="s">
        <v>89</v>
      </c>
      <c r="F2227" s="1" t="s">
        <v>90</v>
      </c>
      <c r="G2227" s="1" t="n">
        <v>28.2</v>
      </c>
      <c r="H2227" s="1" t="n">
        <v>5</v>
      </c>
      <c r="I2227" s="1" t="n">
        <v>5</v>
      </c>
      <c r="K2227" s="17" t="n">
        <v>559.37</v>
      </c>
      <c r="L2227" s="1" t="n">
        <v>5</v>
      </c>
      <c r="M2227" s="18" t="n">
        <f aca="false">IF(I2227&lt;=H2227,1,0)</f>
        <v>1</v>
      </c>
      <c r="N2227" s="1" t="n">
        <f aca="false">MAX(I2227-H2227,0)</f>
        <v>0</v>
      </c>
    </row>
    <row r="2228" customFormat="false" ht="15" hidden="false" customHeight="false" outlineLevel="0" collapsed="false">
      <c r="A2228" s="1" t="s">
        <v>2336</v>
      </c>
      <c r="B2228" s="1" t="s">
        <v>2070</v>
      </c>
      <c r="C2228" s="1" t="s">
        <v>92</v>
      </c>
      <c r="D2228" s="1" t="s">
        <v>88</v>
      </c>
      <c r="E2228" s="1" t="s">
        <v>89</v>
      </c>
      <c r="F2228" s="1" t="s">
        <v>90</v>
      </c>
      <c r="G2228" s="1" t="n">
        <v>10.7</v>
      </c>
      <c r="H2228" s="1" t="n">
        <v>3</v>
      </c>
      <c r="I2228" s="1" t="n">
        <v>5</v>
      </c>
      <c r="J2228" s="1" t="s">
        <v>361</v>
      </c>
      <c r="K2228" s="17" t="n">
        <v>446.66</v>
      </c>
      <c r="L2228" s="1" t="n">
        <v>4</v>
      </c>
      <c r="M2228" s="18" t="n">
        <f aca="false">IF(I2228&lt;=H2228,1,0)</f>
        <v>0</v>
      </c>
      <c r="N2228" s="1" t="n">
        <f aca="false">MAX(I2228-H2228,0)</f>
        <v>2</v>
      </c>
    </row>
    <row r="2229" customFormat="false" ht="15" hidden="false" customHeight="false" outlineLevel="0" collapsed="false">
      <c r="A2229" s="1" t="s">
        <v>2337</v>
      </c>
      <c r="B2229" s="1" t="s">
        <v>2070</v>
      </c>
      <c r="C2229" s="1" t="s">
        <v>92</v>
      </c>
      <c r="D2229" s="1" t="s">
        <v>88</v>
      </c>
      <c r="E2229" s="1" t="s">
        <v>89</v>
      </c>
      <c r="F2229" s="1" t="s">
        <v>116</v>
      </c>
      <c r="G2229" s="1" t="n">
        <v>0</v>
      </c>
      <c r="H2229" s="1" t="n">
        <v>2</v>
      </c>
      <c r="I2229" s="1" t="n">
        <v>2</v>
      </c>
      <c r="K2229" s="17" t="n">
        <v>355.09</v>
      </c>
      <c r="L2229" s="1" t="n">
        <v>5</v>
      </c>
      <c r="M2229" s="18" t="n">
        <f aca="false">IF(I2229&lt;=H2229,1,0)</f>
        <v>1</v>
      </c>
      <c r="N2229" s="1" t="n">
        <f aca="false">MAX(I2229-H2229,0)</f>
        <v>0</v>
      </c>
    </row>
    <row r="2230" customFormat="false" ht="15" hidden="false" customHeight="false" outlineLevel="0" collapsed="false">
      <c r="A2230" s="1" t="s">
        <v>2338</v>
      </c>
      <c r="B2230" s="1" t="s">
        <v>2070</v>
      </c>
      <c r="C2230" s="1" t="s">
        <v>105</v>
      </c>
      <c r="D2230" s="1" t="s">
        <v>88</v>
      </c>
      <c r="E2230" s="1" t="s">
        <v>89</v>
      </c>
      <c r="F2230" s="1" t="s">
        <v>116</v>
      </c>
      <c r="G2230" s="1" t="n">
        <v>0</v>
      </c>
      <c r="H2230" s="1" t="n">
        <v>3</v>
      </c>
      <c r="I2230" s="1" t="n">
        <v>3</v>
      </c>
      <c r="K2230" s="17" t="n">
        <v>309.93</v>
      </c>
      <c r="L2230" s="1" t="n">
        <v>4</v>
      </c>
      <c r="M2230" s="18" t="n">
        <f aca="false">IF(I2230&lt;=H2230,1,0)</f>
        <v>1</v>
      </c>
      <c r="N2230" s="1" t="n">
        <f aca="false">MAX(I2230-H2230,0)</f>
        <v>0</v>
      </c>
    </row>
    <row r="2231" customFormat="false" ht="15" hidden="false" customHeight="false" outlineLevel="0" collapsed="false">
      <c r="A2231" s="1" t="s">
        <v>2339</v>
      </c>
      <c r="B2231" s="1" t="s">
        <v>2070</v>
      </c>
      <c r="C2231" s="1" t="s">
        <v>87</v>
      </c>
      <c r="D2231" s="1" t="s">
        <v>88</v>
      </c>
      <c r="E2231" s="1" t="s">
        <v>89</v>
      </c>
      <c r="F2231" s="1" t="s">
        <v>116</v>
      </c>
      <c r="G2231" s="1" t="n">
        <v>0</v>
      </c>
      <c r="H2231" s="1" t="n">
        <v>2</v>
      </c>
      <c r="I2231" s="1" t="n">
        <v>2</v>
      </c>
      <c r="K2231" s="17" t="n">
        <v>192.37</v>
      </c>
      <c r="L2231" s="1" t="n">
        <v>4</v>
      </c>
      <c r="M2231" s="18" t="n">
        <f aca="false">IF(I2231&lt;=H2231,1,0)</f>
        <v>1</v>
      </c>
      <c r="N2231" s="1" t="n">
        <f aca="false">MAX(I2231-H2231,0)</f>
        <v>0</v>
      </c>
    </row>
    <row r="2232" customFormat="false" ht="15" hidden="false" customHeight="false" outlineLevel="0" collapsed="false">
      <c r="A2232" s="1" t="s">
        <v>2340</v>
      </c>
      <c r="B2232" s="1" t="s">
        <v>2070</v>
      </c>
      <c r="C2232" s="1" t="s">
        <v>92</v>
      </c>
      <c r="D2232" s="1" t="s">
        <v>110</v>
      </c>
      <c r="E2232" s="1" t="s">
        <v>89</v>
      </c>
      <c r="F2232" s="1" t="s">
        <v>90</v>
      </c>
      <c r="G2232" s="1" t="n">
        <v>7.4</v>
      </c>
      <c r="H2232" s="1" t="n">
        <v>2</v>
      </c>
      <c r="I2232" s="1" t="n">
        <v>2</v>
      </c>
      <c r="K2232" s="17" t="n">
        <v>851</v>
      </c>
      <c r="L2232" s="1" t="n">
        <v>5</v>
      </c>
      <c r="M2232" s="18" t="n">
        <f aca="false">IF(I2232&lt;=H2232,1,0)</f>
        <v>1</v>
      </c>
      <c r="N2232" s="1" t="n">
        <f aca="false">MAX(I2232-H2232,0)</f>
        <v>0</v>
      </c>
    </row>
    <row r="2233" customFormat="false" ht="15" hidden="false" customHeight="false" outlineLevel="0" collapsed="false">
      <c r="A2233" s="1" t="s">
        <v>2341</v>
      </c>
      <c r="B2233" s="1" t="s">
        <v>2070</v>
      </c>
      <c r="C2233" s="1" t="s">
        <v>92</v>
      </c>
      <c r="D2233" s="1" t="s">
        <v>110</v>
      </c>
      <c r="E2233" s="1" t="s">
        <v>89</v>
      </c>
      <c r="F2233" s="1" t="s">
        <v>90</v>
      </c>
      <c r="G2233" s="1" t="n">
        <v>9.2</v>
      </c>
      <c r="H2233" s="1" t="n">
        <v>2</v>
      </c>
      <c r="I2233" s="1" t="n">
        <v>2</v>
      </c>
      <c r="K2233" s="17" t="n">
        <v>798.24</v>
      </c>
      <c r="L2233" s="1" t="n">
        <v>4</v>
      </c>
      <c r="M2233" s="18" t="n">
        <f aca="false">IF(I2233&lt;=H2233,1,0)</f>
        <v>1</v>
      </c>
      <c r="N2233" s="1" t="n">
        <f aca="false">MAX(I2233-H2233,0)</f>
        <v>0</v>
      </c>
    </row>
    <row r="2234" customFormat="false" ht="15" hidden="false" customHeight="false" outlineLevel="0" collapsed="false">
      <c r="A2234" s="1" t="s">
        <v>2342</v>
      </c>
      <c r="B2234" s="1" t="s">
        <v>2070</v>
      </c>
      <c r="C2234" s="1" t="s">
        <v>92</v>
      </c>
      <c r="D2234" s="1" t="s">
        <v>96</v>
      </c>
      <c r="E2234" s="1" t="s">
        <v>97</v>
      </c>
      <c r="F2234" s="1" t="s">
        <v>116</v>
      </c>
      <c r="G2234" s="1" t="n">
        <v>0</v>
      </c>
      <c r="H2234" s="1" t="n">
        <v>4</v>
      </c>
      <c r="I2234" s="1" t="n">
        <v>4</v>
      </c>
      <c r="K2234" s="17" t="n">
        <v>777.07</v>
      </c>
      <c r="L2234" s="1" t="n">
        <v>4</v>
      </c>
      <c r="M2234" s="18" t="n">
        <f aca="false">IF(I2234&lt;=H2234,1,0)</f>
        <v>1</v>
      </c>
      <c r="N2234" s="1" t="n">
        <f aca="false">MAX(I2234-H2234,0)</f>
        <v>0</v>
      </c>
    </row>
    <row r="2235" customFormat="false" ht="15" hidden="false" customHeight="false" outlineLevel="0" collapsed="false">
      <c r="A2235" s="1" t="s">
        <v>2343</v>
      </c>
      <c r="B2235" s="1" t="s">
        <v>2070</v>
      </c>
      <c r="C2235" s="1" t="s">
        <v>92</v>
      </c>
      <c r="D2235" s="1" t="s">
        <v>96</v>
      </c>
      <c r="E2235" s="1" t="s">
        <v>101</v>
      </c>
      <c r="F2235" s="1" t="s">
        <v>90</v>
      </c>
      <c r="G2235" s="1" t="n">
        <v>6.3</v>
      </c>
      <c r="H2235" s="1" t="n">
        <v>5</v>
      </c>
      <c r="I2235" s="1" t="n">
        <v>5</v>
      </c>
      <c r="K2235" s="17" t="n">
        <v>457.19</v>
      </c>
      <c r="L2235" s="1" t="n">
        <v>5</v>
      </c>
      <c r="M2235" s="18" t="n">
        <f aca="false">IF(I2235&lt;=H2235,1,0)</f>
        <v>1</v>
      </c>
      <c r="N2235" s="1" t="n">
        <f aca="false">MAX(I2235-H2235,0)</f>
        <v>0</v>
      </c>
    </row>
    <row r="2236" customFormat="false" ht="15" hidden="false" customHeight="false" outlineLevel="0" collapsed="false">
      <c r="A2236" s="1" t="s">
        <v>2344</v>
      </c>
      <c r="B2236" s="1" t="s">
        <v>2070</v>
      </c>
      <c r="C2236" s="1" t="s">
        <v>92</v>
      </c>
      <c r="D2236" s="1" t="s">
        <v>88</v>
      </c>
      <c r="E2236" s="1" t="s">
        <v>89</v>
      </c>
      <c r="F2236" s="1" t="s">
        <v>116</v>
      </c>
      <c r="G2236" s="1" t="n">
        <v>0</v>
      </c>
      <c r="H2236" s="1" t="n">
        <v>2</v>
      </c>
      <c r="I2236" s="1" t="n">
        <v>2</v>
      </c>
      <c r="K2236" s="17" t="n">
        <v>498.59</v>
      </c>
      <c r="L2236" s="1" t="n">
        <v>5</v>
      </c>
      <c r="M2236" s="18" t="n">
        <f aca="false">IF(I2236&lt;=H2236,1,0)</f>
        <v>1</v>
      </c>
      <c r="N2236" s="1" t="n">
        <f aca="false">MAX(I2236-H2236,0)</f>
        <v>0</v>
      </c>
    </row>
    <row r="2237" customFormat="false" ht="15" hidden="false" customHeight="false" outlineLevel="0" collapsed="false">
      <c r="A2237" s="1" t="s">
        <v>2345</v>
      </c>
      <c r="B2237" s="1" t="s">
        <v>2070</v>
      </c>
      <c r="C2237" s="1" t="s">
        <v>105</v>
      </c>
      <c r="D2237" s="1" t="s">
        <v>96</v>
      </c>
      <c r="E2237" s="1" t="s">
        <v>103</v>
      </c>
      <c r="F2237" s="1" t="s">
        <v>116</v>
      </c>
      <c r="G2237" s="1" t="n">
        <v>0</v>
      </c>
      <c r="H2237" s="1" t="n">
        <v>5</v>
      </c>
      <c r="I2237" s="1" t="n">
        <v>5</v>
      </c>
      <c r="K2237" s="17" t="n">
        <v>364.95</v>
      </c>
      <c r="L2237" s="1" t="n">
        <v>5</v>
      </c>
      <c r="M2237" s="18" t="n">
        <f aca="false">IF(I2237&lt;=H2237,1,0)</f>
        <v>1</v>
      </c>
      <c r="N2237" s="1" t="n">
        <f aca="false">MAX(I2237-H2237,0)</f>
        <v>0</v>
      </c>
    </row>
    <row r="2238" customFormat="false" ht="15" hidden="false" customHeight="false" outlineLevel="0" collapsed="false">
      <c r="A2238" s="1" t="s">
        <v>2346</v>
      </c>
      <c r="B2238" s="1" t="s">
        <v>2070</v>
      </c>
      <c r="C2238" s="1" t="s">
        <v>100</v>
      </c>
      <c r="D2238" s="1" t="s">
        <v>93</v>
      </c>
      <c r="E2238" s="1" t="s">
        <v>89</v>
      </c>
      <c r="F2238" s="1" t="s">
        <v>90</v>
      </c>
      <c r="G2238" s="1" t="n">
        <v>11.2</v>
      </c>
      <c r="H2238" s="1" t="n">
        <v>2</v>
      </c>
      <c r="I2238" s="1" t="n">
        <v>2</v>
      </c>
      <c r="K2238" s="17" t="n">
        <v>505.92</v>
      </c>
      <c r="L2238" s="1" t="n">
        <v>5</v>
      </c>
      <c r="M2238" s="18" t="n">
        <f aca="false">IF(I2238&lt;=H2238,1,0)</f>
        <v>1</v>
      </c>
      <c r="N2238" s="1" t="n">
        <f aca="false">MAX(I2238-H2238,0)</f>
        <v>0</v>
      </c>
    </row>
    <row r="2239" customFormat="false" ht="15" hidden="false" customHeight="false" outlineLevel="0" collapsed="false">
      <c r="A2239" s="1" t="s">
        <v>2347</v>
      </c>
      <c r="B2239" s="1" t="s">
        <v>2070</v>
      </c>
      <c r="C2239" s="1" t="s">
        <v>95</v>
      </c>
      <c r="D2239" s="1" t="s">
        <v>110</v>
      </c>
      <c r="E2239" s="1" t="s">
        <v>89</v>
      </c>
      <c r="F2239" s="1" t="s">
        <v>116</v>
      </c>
      <c r="G2239" s="1" t="n">
        <v>0</v>
      </c>
      <c r="H2239" s="1" t="n">
        <v>1</v>
      </c>
      <c r="I2239" s="1" t="n">
        <v>1</v>
      </c>
      <c r="K2239" s="17" t="n">
        <v>737.03</v>
      </c>
      <c r="L2239" s="1" t="n">
        <v>5</v>
      </c>
      <c r="M2239" s="18" t="n">
        <f aca="false">IF(I2239&lt;=H2239,1,0)</f>
        <v>1</v>
      </c>
      <c r="N2239" s="1" t="n">
        <f aca="false">MAX(I2239-H2239,0)</f>
        <v>0</v>
      </c>
    </row>
    <row r="2240" customFormat="false" ht="15" hidden="false" customHeight="false" outlineLevel="0" collapsed="false">
      <c r="A2240" s="1" t="s">
        <v>2348</v>
      </c>
      <c r="B2240" s="1" t="s">
        <v>2070</v>
      </c>
      <c r="C2240" s="1" t="s">
        <v>105</v>
      </c>
      <c r="D2240" s="1" t="s">
        <v>88</v>
      </c>
      <c r="E2240" s="1" t="s">
        <v>97</v>
      </c>
      <c r="F2240" s="1" t="s">
        <v>90</v>
      </c>
      <c r="G2240" s="1" t="n">
        <v>6.4</v>
      </c>
      <c r="H2240" s="1" t="n">
        <v>3</v>
      </c>
      <c r="I2240" s="1" t="n">
        <v>3</v>
      </c>
      <c r="K2240" s="17" t="n">
        <v>359.71</v>
      </c>
      <c r="L2240" s="1" t="n">
        <v>5</v>
      </c>
      <c r="M2240" s="18" t="n">
        <f aca="false">IF(I2240&lt;=H2240,1,0)</f>
        <v>1</v>
      </c>
      <c r="N2240" s="1" t="n">
        <f aca="false">MAX(I2240-H2240,0)</f>
        <v>0</v>
      </c>
    </row>
    <row r="2241" customFormat="false" ht="15" hidden="false" customHeight="false" outlineLevel="0" collapsed="false">
      <c r="A2241" s="1" t="s">
        <v>2349</v>
      </c>
      <c r="B2241" s="1" t="s">
        <v>2070</v>
      </c>
      <c r="C2241" s="1" t="s">
        <v>92</v>
      </c>
      <c r="D2241" s="1" t="s">
        <v>88</v>
      </c>
      <c r="E2241" s="1" t="s">
        <v>89</v>
      </c>
      <c r="F2241" s="1" t="s">
        <v>90</v>
      </c>
      <c r="G2241" s="1" t="n">
        <v>22.9</v>
      </c>
      <c r="H2241" s="1" t="n">
        <v>3</v>
      </c>
      <c r="I2241" s="1" t="n">
        <v>5</v>
      </c>
      <c r="J2241" s="1" t="s">
        <v>133</v>
      </c>
      <c r="K2241" s="17" t="n">
        <v>353.05</v>
      </c>
      <c r="L2241" s="1" t="n">
        <v>3</v>
      </c>
      <c r="M2241" s="18" t="n">
        <f aca="false">IF(I2241&lt;=H2241,1,0)</f>
        <v>0</v>
      </c>
      <c r="N2241" s="1" t="n">
        <f aca="false">MAX(I2241-H2241,0)</f>
        <v>2</v>
      </c>
    </row>
    <row r="2242" customFormat="false" ht="15" hidden="false" customHeight="false" outlineLevel="0" collapsed="false">
      <c r="A2242" s="1" t="s">
        <v>2350</v>
      </c>
      <c r="B2242" s="1" t="s">
        <v>2070</v>
      </c>
      <c r="C2242" s="1" t="s">
        <v>105</v>
      </c>
      <c r="D2242" s="1" t="s">
        <v>93</v>
      </c>
      <c r="E2242" s="1" t="s">
        <v>103</v>
      </c>
      <c r="F2242" s="1" t="s">
        <v>90</v>
      </c>
      <c r="G2242" s="1" t="n">
        <v>5.4</v>
      </c>
      <c r="H2242" s="1" t="n">
        <v>2</v>
      </c>
      <c r="I2242" s="1" t="n">
        <v>2</v>
      </c>
      <c r="K2242" s="17" t="n">
        <v>301.5</v>
      </c>
      <c r="L2242" s="1" t="n">
        <v>5</v>
      </c>
      <c r="M2242" s="18" t="n">
        <f aca="false">IF(I2242&lt;=H2242,1,0)</f>
        <v>1</v>
      </c>
      <c r="N2242" s="1" t="n">
        <f aca="false">MAX(I2242-H2242,0)</f>
        <v>0</v>
      </c>
    </row>
    <row r="2243" customFormat="false" ht="15" hidden="false" customHeight="false" outlineLevel="0" collapsed="false">
      <c r="A2243" s="1" t="s">
        <v>2351</v>
      </c>
      <c r="B2243" s="1" t="s">
        <v>2070</v>
      </c>
      <c r="C2243" s="1" t="s">
        <v>92</v>
      </c>
      <c r="D2243" s="1" t="s">
        <v>88</v>
      </c>
      <c r="E2243" s="1" t="s">
        <v>89</v>
      </c>
      <c r="F2243" s="1" t="s">
        <v>116</v>
      </c>
      <c r="G2243" s="1" t="n">
        <v>0</v>
      </c>
      <c r="H2243" s="1" t="n">
        <v>3</v>
      </c>
      <c r="I2243" s="1" t="n">
        <v>3</v>
      </c>
      <c r="K2243" s="17" t="n">
        <v>300.44</v>
      </c>
      <c r="L2243" s="1" t="n">
        <v>4</v>
      </c>
      <c r="M2243" s="18" t="n">
        <f aca="false">IF(I2243&lt;=H2243,1,0)</f>
        <v>1</v>
      </c>
      <c r="N2243" s="1" t="n">
        <f aca="false">MAX(I2243-H2243,0)</f>
        <v>0</v>
      </c>
    </row>
    <row r="2244" customFormat="false" ht="15" hidden="false" customHeight="false" outlineLevel="0" collapsed="false">
      <c r="A2244" s="1" t="s">
        <v>2352</v>
      </c>
      <c r="B2244" s="1" t="s">
        <v>2070</v>
      </c>
      <c r="C2244" s="1" t="s">
        <v>92</v>
      </c>
      <c r="D2244" s="1" t="s">
        <v>88</v>
      </c>
      <c r="E2244" s="1" t="s">
        <v>89</v>
      </c>
      <c r="F2244" s="1" t="s">
        <v>116</v>
      </c>
      <c r="G2244" s="1" t="n">
        <v>0</v>
      </c>
      <c r="H2244" s="1" t="n">
        <v>2</v>
      </c>
      <c r="I2244" s="1" t="n">
        <v>2</v>
      </c>
      <c r="K2244" s="17" t="n">
        <v>179.17</v>
      </c>
      <c r="L2244" s="1" t="n">
        <v>4</v>
      </c>
      <c r="M2244" s="18" t="n">
        <f aca="false">IF(I2244&lt;=H2244,1,0)</f>
        <v>1</v>
      </c>
      <c r="N2244" s="1" t="n">
        <f aca="false">MAX(I2244-H2244,0)</f>
        <v>0</v>
      </c>
    </row>
    <row r="2245" customFormat="false" ht="15" hidden="false" customHeight="false" outlineLevel="0" collapsed="false">
      <c r="A2245" s="1" t="s">
        <v>2353</v>
      </c>
      <c r="B2245" s="1" t="s">
        <v>2070</v>
      </c>
      <c r="C2245" s="1" t="s">
        <v>92</v>
      </c>
      <c r="D2245" s="1" t="s">
        <v>93</v>
      </c>
      <c r="E2245" s="1" t="s">
        <v>89</v>
      </c>
      <c r="F2245" s="1" t="s">
        <v>90</v>
      </c>
      <c r="G2245" s="1" t="n">
        <v>16.3</v>
      </c>
      <c r="H2245" s="1" t="n">
        <v>2</v>
      </c>
      <c r="I2245" s="1" t="n">
        <v>2</v>
      </c>
      <c r="K2245" s="17" t="n">
        <v>426.17</v>
      </c>
      <c r="L2245" s="1" t="n">
        <v>4</v>
      </c>
      <c r="M2245" s="18" t="n">
        <f aca="false">IF(I2245&lt;=H2245,1,0)</f>
        <v>1</v>
      </c>
      <c r="N2245" s="1" t="n">
        <f aca="false">MAX(I2245-H2245,0)</f>
        <v>0</v>
      </c>
    </row>
    <row r="2246" customFormat="false" ht="15" hidden="false" customHeight="false" outlineLevel="0" collapsed="false">
      <c r="A2246" s="1" t="s">
        <v>2354</v>
      </c>
      <c r="B2246" s="1" t="s">
        <v>2070</v>
      </c>
      <c r="C2246" s="1" t="s">
        <v>92</v>
      </c>
      <c r="D2246" s="1" t="s">
        <v>93</v>
      </c>
      <c r="E2246" s="1" t="s">
        <v>89</v>
      </c>
      <c r="F2246" s="1" t="s">
        <v>116</v>
      </c>
      <c r="G2246" s="1" t="n">
        <v>0</v>
      </c>
      <c r="H2246" s="1" t="n">
        <v>1</v>
      </c>
      <c r="I2246" s="1" t="n">
        <v>1</v>
      </c>
      <c r="K2246" s="17" t="n">
        <v>423.39</v>
      </c>
      <c r="L2246" s="1" t="n">
        <v>5</v>
      </c>
      <c r="M2246" s="18" t="n">
        <f aca="false">IF(I2246&lt;=H2246,1,0)</f>
        <v>1</v>
      </c>
      <c r="N2246" s="1" t="n">
        <f aca="false">MAX(I2246-H2246,0)</f>
        <v>0</v>
      </c>
    </row>
    <row r="2247" customFormat="false" ht="15" hidden="false" customHeight="false" outlineLevel="0" collapsed="false">
      <c r="A2247" s="1" t="s">
        <v>2355</v>
      </c>
      <c r="B2247" s="1" t="s">
        <v>2070</v>
      </c>
      <c r="C2247" s="1" t="s">
        <v>105</v>
      </c>
      <c r="D2247" s="1" t="s">
        <v>88</v>
      </c>
      <c r="E2247" s="1" t="s">
        <v>89</v>
      </c>
      <c r="F2247" s="1" t="s">
        <v>90</v>
      </c>
      <c r="G2247" s="1" t="n">
        <v>10.5</v>
      </c>
      <c r="H2247" s="1" t="n">
        <v>3</v>
      </c>
      <c r="I2247" s="1" t="n">
        <v>2</v>
      </c>
      <c r="K2247" s="17" t="n">
        <v>357.43</v>
      </c>
      <c r="L2247" s="1" t="n">
        <v>4</v>
      </c>
      <c r="M2247" s="18" t="n">
        <f aca="false">IF(I2247&lt;=H2247,1,0)</f>
        <v>1</v>
      </c>
      <c r="N2247" s="1" t="n">
        <f aca="false">MAX(I2247-H2247,0)</f>
        <v>0</v>
      </c>
    </row>
    <row r="2248" customFormat="false" ht="15" hidden="false" customHeight="false" outlineLevel="0" collapsed="false">
      <c r="A2248" s="1" t="s">
        <v>2356</v>
      </c>
      <c r="B2248" s="1" t="s">
        <v>2070</v>
      </c>
      <c r="C2248" s="1" t="s">
        <v>95</v>
      </c>
      <c r="D2248" s="1" t="s">
        <v>88</v>
      </c>
      <c r="E2248" s="1" t="s">
        <v>97</v>
      </c>
      <c r="F2248" s="1" t="s">
        <v>116</v>
      </c>
      <c r="G2248" s="1" t="n">
        <v>0</v>
      </c>
      <c r="H2248" s="1" t="n">
        <v>3</v>
      </c>
      <c r="I2248" s="1" t="n">
        <v>3</v>
      </c>
      <c r="K2248" s="17" t="n">
        <v>798.12</v>
      </c>
      <c r="L2248" s="1" t="n">
        <v>5</v>
      </c>
      <c r="M2248" s="18" t="n">
        <f aca="false">IF(I2248&lt;=H2248,1,0)</f>
        <v>1</v>
      </c>
      <c r="N2248" s="1" t="n">
        <f aca="false">MAX(I2248-H2248,0)</f>
        <v>0</v>
      </c>
    </row>
    <row r="2249" customFormat="false" ht="15" hidden="false" customHeight="false" outlineLevel="0" collapsed="false">
      <c r="A2249" s="1" t="s">
        <v>2357</v>
      </c>
      <c r="B2249" s="1" t="s">
        <v>2070</v>
      </c>
      <c r="C2249" s="1" t="s">
        <v>92</v>
      </c>
      <c r="D2249" s="1" t="s">
        <v>96</v>
      </c>
      <c r="E2249" s="1" t="s">
        <v>103</v>
      </c>
      <c r="F2249" s="1" t="s">
        <v>90</v>
      </c>
      <c r="G2249" s="1" t="n">
        <v>5</v>
      </c>
      <c r="H2249" s="1" t="n">
        <v>5</v>
      </c>
      <c r="I2249" s="1" t="n">
        <v>5</v>
      </c>
      <c r="K2249" s="17" t="n">
        <v>406.09</v>
      </c>
      <c r="L2249" s="1" t="n">
        <v>5</v>
      </c>
      <c r="M2249" s="18" t="n">
        <f aca="false">IF(I2249&lt;=H2249,1,0)</f>
        <v>1</v>
      </c>
      <c r="N2249" s="1" t="n">
        <f aca="false">MAX(I2249-H2249,0)</f>
        <v>0</v>
      </c>
    </row>
    <row r="2250" customFormat="false" ht="15" hidden="false" customHeight="false" outlineLevel="0" collapsed="false">
      <c r="A2250" s="1" t="s">
        <v>2358</v>
      </c>
      <c r="B2250" s="1" t="s">
        <v>2070</v>
      </c>
      <c r="C2250" s="1" t="s">
        <v>92</v>
      </c>
      <c r="D2250" s="1" t="s">
        <v>93</v>
      </c>
      <c r="E2250" s="1" t="s">
        <v>89</v>
      </c>
      <c r="F2250" s="1" t="s">
        <v>116</v>
      </c>
      <c r="G2250" s="1" t="n">
        <v>0</v>
      </c>
      <c r="H2250" s="1" t="n">
        <v>1</v>
      </c>
      <c r="I2250" s="1" t="n">
        <v>1</v>
      </c>
      <c r="K2250" s="17" t="n">
        <v>272.86</v>
      </c>
      <c r="L2250" s="1" t="n">
        <v>5</v>
      </c>
      <c r="M2250" s="18" t="n">
        <f aca="false">IF(I2250&lt;=H2250,1,0)</f>
        <v>1</v>
      </c>
      <c r="N2250" s="1" t="n">
        <f aca="false">MAX(I2250-H2250,0)</f>
        <v>0</v>
      </c>
    </row>
    <row r="2251" customFormat="false" ht="15" hidden="false" customHeight="false" outlineLevel="0" collapsed="false">
      <c r="A2251" s="1" t="s">
        <v>2359</v>
      </c>
      <c r="B2251" s="1" t="s">
        <v>2070</v>
      </c>
      <c r="C2251" s="1" t="s">
        <v>87</v>
      </c>
      <c r="D2251" s="1" t="s">
        <v>96</v>
      </c>
      <c r="E2251" s="1" t="s">
        <v>89</v>
      </c>
      <c r="F2251" s="1" t="s">
        <v>90</v>
      </c>
      <c r="G2251" s="1" t="n">
        <v>6.3</v>
      </c>
      <c r="H2251" s="1" t="n">
        <v>5</v>
      </c>
      <c r="I2251" s="1" t="n">
        <v>5</v>
      </c>
      <c r="K2251" s="17" t="n">
        <v>365.75</v>
      </c>
      <c r="L2251" s="1" t="n">
        <v>4</v>
      </c>
      <c r="M2251" s="18" t="n">
        <f aca="false">IF(I2251&lt;=H2251,1,0)</f>
        <v>1</v>
      </c>
      <c r="N2251" s="1" t="n">
        <f aca="false">MAX(I2251-H2251,0)</f>
        <v>0</v>
      </c>
    </row>
    <row r="2252" customFormat="false" ht="15" hidden="false" customHeight="false" outlineLevel="0" collapsed="false">
      <c r="A2252" s="1" t="s">
        <v>2360</v>
      </c>
      <c r="B2252" s="1" t="s">
        <v>2070</v>
      </c>
      <c r="C2252" s="1" t="s">
        <v>92</v>
      </c>
      <c r="D2252" s="1" t="s">
        <v>88</v>
      </c>
      <c r="E2252" s="1" t="s">
        <v>97</v>
      </c>
      <c r="F2252" s="1" t="s">
        <v>90</v>
      </c>
      <c r="G2252" s="1" t="n">
        <v>2.8</v>
      </c>
      <c r="H2252" s="1" t="n">
        <v>3</v>
      </c>
      <c r="I2252" s="1" t="n">
        <v>3</v>
      </c>
      <c r="K2252" s="17" t="n">
        <v>1437.35</v>
      </c>
      <c r="L2252" s="1" t="n">
        <v>5</v>
      </c>
      <c r="M2252" s="18" t="n">
        <f aca="false">IF(I2252&lt;=H2252,1,0)</f>
        <v>1</v>
      </c>
      <c r="N2252" s="1" t="n">
        <f aca="false">MAX(I2252-H2252,0)</f>
        <v>0</v>
      </c>
    </row>
    <row r="2253" customFormat="false" ht="15" hidden="false" customHeight="false" outlineLevel="0" collapsed="false">
      <c r="A2253" s="1" t="s">
        <v>2361</v>
      </c>
      <c r="B2253" s="1" t="s">
        <v>2070</v>
      </c>
      <c r="C2253" s="1" t="s">
        <v>145</v>
      </c>
      <c r="D2253" s="1" t="s">
        <v>88</v>
      </c>
      <c r="E2253" s="1" t="s">
        <v>101</v>
      </c>
      <c r="F2253" s="1" t="s">
        <v>116</v>
      </c>
      <c r="G2253" s="1" t="n">
        <v>0</v>
      </c>
      <c r="H2253" s="1" t="n">
        <v>2</v>
      </c>
      <c r="I2253" s="1" t="n">
        <v>2</v>
      </c>
      <c r="K2253" s="17" t="n">
        <v>149.91</v>
      </c>
      <c r="L2253" s="1" t="n">
        <v>5</v>
      </c>
      <c r="M2253" s="18" t="n">
        <f aca="false">IF(I2253&lt;=H2253,1,0)</f>
        <v>1</v>
      </c>
      <c r="N2253" s="1" t="n">
        <f aca="false">MAX(I2253-H2253,0)</f>
        <v>0</v>
      </c>
    </row>
    <row r="2254" customFormat="false" ht="15" hidden="false" customHeight="false" outlineLevel="0" collapsed="false">
      <c r="A2254" s="1" t="s">
        <v>2362</v>
      </c>
      <c r="B2254" s="1" t="s">
        <v>2070</v>
      </c>
      <c r="C2254" s="1" t="s">
        <v>92</v>
      </c>
      <c r="D2254" s="1" t="s">
        <v>96</v>
      </c>
      <c r="E2254" s="1" t="s">
        <v>103</v>
      </c>
      <c r="F2254" s="1" t="s">
        <v>90</v>
      </c>
      <c r="G2254" s="1" t="n">
        <v>0.8</v>
      </c>
      <c r="H2254" s="1" t="n">
        <v>5</v>
      </c>
      <c r="I2254" s="1" t="n">
        <v>5</v>
      </c>
      <c r="K2254" s="17" t="n">
        <v>226.06</v>
      </c>
      <c r="L2254" s="1" t="n">
        <v>4</v>
      </c>
      <c r="M2254" s="18" t="n">
        <f aca="false">IF(I2254&lt;=H2254,1,0)</f>
        <v>1</v>
      </c>
      <c r="N2254" s="1" t="n">
        <f aca="false">MAX(I2254-H2254,0)</f>
        <v>0</v>
      </c>
    </row>
    <row r="2255" customFormat="false" ht="15" hidden="false" customHeight="false" outlineLevel="0" collapsed="false">
      <c r="A2255" s="1" t="s">
        <v>2363</v>
      </c>
      <c r="B2255" s="1" t="s">
        <v>2070</v>
      </c>
      <c r="C2255" s="1" t="s">
        <v>92</v>
      </c>
      <c r="D2255" s="1" t="s">
        <v>93</v>
      </c>
      <c r="E2255" s="1" t="s">
        <v>103</v>
      </c>
      <c r="F2255" s="1" t="s">
        <v>90</v>
      </c>
      <c r="G2255" s="1" t="n">
        <v>9.5</v>
      </c>
      <c r="H2255" s="1" t="n">
        <v>2</v>
      </c>
      <c r="I2255" s="1" t="n">
        <v>2</v>
      </c>
      <c r="K2255" s="17" t="n">
        <v>311.07</v>
      </c>
      <c r="L2255" s="1" t="n">
        <v>5</v>
      </c>
      <c r="M2255" s="18" t="n">
        <f aca="false">IF(I2255&lt;=H2255,1,0)</f>
        <v>1</v>
      </c>
      <c r="N2255" s="1" t="n">
        <f aca="false">MAX(I2255-H2255,0)</f>
        <v>0</v>
      </c>
    </row>
    <row r="2256" customFormat="false" ht="15" hidden="false" customHeight="false" outlineLevel="0" collapsed="false">
      <c r="A2256" s="1" t="s">
        <v>2364</v>
      </c>
      <c r="B2256" s="1" t="s">
        <v>2070</v>
      </c>
      <c r="C2256" s="1" t="s">
        <v>92</v>
      </c>
      <c r="D2256" s="1" t="s">
        <v>88</v>
      </c>
      <c r="E2256" s="1" t="s">
        <v>89</v>
      </c>
      <c r="F2256" s="1" t="s">
        <v>90</v>
      </c>
      <c r="G2256" s="1" t="n">
        <v>7</v>
      </c>
      <c r="H2256" s="1" t="n">
        <v>3</v>
      </c>
      <c r="I2256" s="1" t="n">
        <v>3</v>
      </c>
      <c r="K2256" s="17" t="n">
        <v>945.07</v>
      </c>
      <c r="L2256" s="1" t="n">
        <v>5</v>
      </c>
      <c r="M2256" s="18" t="n">
        <f aca="false">IF(I2256&lt;=H2256,1,0)</f>
        <v>1</v>
      </c>
      <c r="N2256" s="1" t="n">
        <f aca="false">MAX(I2256-H2256,0)</f>
        <v>0</v>
      </c>
    </row>
    <row r="2257" customFormat="false" ht="15" hidden="false" customHeight="false" outlineLevel="0" collapsed="false">
      <c r="A2257" s="1" t="s">
        <v>2365</v>
      </c>
      <c r="B2257" s="1" t="s">
        <v>2070</v>
      </c>
      <c r="C2257" s="1" t="s">
        <v>95</v>
      </c>
      <c r="D2257" s="1" t="s">
        <v>96</v>
      </c>
      <c r="E2257" s="1" t="s">
        <v>103</v>
      </c>
      <c r="F2257" s="1" t="s">
        <v>90</v>
      </c>
      <c r="G2257" s="1" t="n">
        <v>5.8</v>
      </c>
      <c r="H2257" s="1" t="n">
        <v>5</v>
      </c>
      <c r="I2257" s="1" t="n">
        <v>6</v>
      </c>
      <c r="J2257" s="1" t="s">
        <v>117</v>
      </c>
      <c r="K2257" s="17" t="n">
        <v>485.94</v>
      </c>
      <c r="L2257" s="1" t="n">
        <v>4</v>
      </c>
      <c r="M2257" s="18" t="n">
        <f aca="false">IF(I2257&lt;=H2257,1,0)</f>
        <v>0</v>
      </c>
      <c r="N2257" s="1" t="n">
        <f aca="false">MAX(I2257-H2257,0)</f>
        <v>1</v>
      </c>
    </row>
    <row r="2258" customFormat="false" ht="15" hidden="false" customHeight="false" outlineLevel="0" collapsed="false">
      <c r="A2258" s="1" t="s">
        <v>2366</v>
      </c>
      <c r="B2258" s="1" t="s">
        <v>2070</v>
      </c>
      <c r="C2258" s="1" t="s">
        <v>100</v>
      </c>
      <c r="D2258" s="1" t="s">
        <v>88</v>
      </c>
      <c r="E2258" s="1" t="s">
        <v>89</v>
      </c>
      <c r="F2258" s="1" t="s">
        <v>90</v>
      </c>
      <c r="G2258" s="1" t="n">
        <v>11.2</v>
      </c>
      <c r="H2258" s="1" t="n">
        <v>3</v>
      </c>
      <c r="I2258" s="1" t="n">
        <v>3</v>
      </c>
      <c r="K2258" s="17" t="n">
        <v>270.41</v>
      </c>
      <c r="L2258" s="1" t="n">
        <v>4</v>
      </c>
      <c r="M2258" s="18" t="n">
        <f aca="false">IF(I2258&lt;=H2258,1,0)</f>
        <v>1</v>
      </c>
      <c r="N2258" s="1" t="n">
        <f aca="false">MAX(I2258-H2258,0)</f>
        <v>0</v>
      </c>
    </row>
    <row r="2259" customFormat="false" ht="15" hidden="false" customHeight="false" outlineLevel="0" collapsed="false">
      <c r="A2259" s="1" t="s">
        <v>2367</v>
      </c>
      <c r="B2259" s="1" t="s">
        <v>2070</v>
      </c>
      <c r="C2259" s="1" t="s">
        <v>95</v>
      </c>
      <c r="D2259" s="1" t="s">
        <v>88</v>
      </c>
      <c r="E2259" s="1" t="s">
        <v>103</v>
      </c>
      <c r="F2259" s="1" t="s">
        <v>116</v>
      </c>
      <c r="G2259" s="1" t="n">
        <v>0</v>
      </c>
      <c r="H2259" s="1" t="n">
        <v>2</v>
      </c>
      <c r="I2259" s="1" t="n">
        <v>1</v>
      </c>
      <c r="K2259" s="17" t="n">
        <v>99.97</v>
      </c>
      <c r="L2259" s="1" t="n">
        <v>4</v>
      </c>
      <c r="M2259" s="18" t="n">
        <f aca="false">IF(I2259&lt;=H2259,1,0)</f>
        <v>1</v>
      </c>
      <c r="N2259" s="1" t="n">
        <f aca="false">MAX(I2259-H2259,0)</f>
        <v>0</v>
      </c>
    </row>
    <row r="2260" customFormat="false" ht="15" hidden="false" customHeight="false" outlineLevel="0" collapsed="false">
      <c r="A2260" s="1" t="s">
        <v>2368</v>
      </c>
      <c r="B2260" s="1" t="s">
        <v>2070</v>
      </c>
      <c r="C2260" s="1" t="s">
        <v>105</v>
      </c>
      <c r="D2260" s="1" t="s">
        <v>93</v>
      </c>
      <c r="E2260" s="1" t="s">
        <v>103</v>
      </c>
      <c r="F2260" s="1" t="s">
        <v>116</v>
      </c>
      <c r="G2260" s="1" t="n">
        <v>0</v>
      </c>
      <c r="H2260" s="1" t="n">
        <v>1</v>
      </c>
      <c r="I2260" s="1" t="n">
        <v>1</v>
      </c>
      <c r="K2260" s="17" t="n">
        <v>336.92</v>
      </c>
      <c r="L2260" s="1" t="n">
        <v>4</v>
      </c>
      <c r="M2260" s="18" t="n">
        <f aca="false">IF(I2260&lt;=H2260,1,0)</f>
        <v>1</v>
      </c>
      <c r="N2260" s="1" t="n">
        <f aca="false">MAX(I2260-H2260,0)</f>
        <v>0</v>
      </c>
    </row>
    <row r="2261" customFormat="false" ht="15" hidden="false" customHeight="false" outlineLevel="0" collapsed="false">
      <c r="A2261" s="1" t="s">
        <v>2369</v>
      </c>
      <c r="B2261" s="1" t="s">
        <v>2070</v>
      </c>
      <c r="C2261" s="1" t="s">
        <v>95</v>
      </c>
      <c r="D2261" s="1" t="s">
        <v>96</v>
      </c>
      <c r="E2261" s="1" t="s">
        <v>89</v>
      </c>
      <c r="F2261" s="1" t="s">
        <v>116</v>
      </c>
      <c r="G2261" s="1" t="n">
        <v>0</v>
      </c>
      <c r="H2261" s="1" t="n">
        <v>5</v>
      </c>
      <c r="I2261" s="1" t="n">
        <v>8</v>
      </c>
      <c r="J2261" s="1" t="s">
        <v>133</v>
      </c>
      <c r="K2261" s="17" t="n">
        <v>622.28</v>
      </c>
      <c r="L2261" s="1" t="n">
        <v>4</v>
      </c>
      <c r="M2261" s="18" t="n">
        <f aca="false">IF(I2261&lt;=H2261,1,0)</f>
        <v>0</v>
      </c>
      <c r="N2261" s="1" t="n">
        <f aca="false">MAX(I2261-H2261,0)</f>
        <v>3</v>
      </c>
    </row>
    <row r="2262" customFormat="false" ht="15" hidden="false" customHeight="false" outlineLevel="0" collapsed="false">
      <c r="A2262" s="1" t="s">
        <v>2370</v>
      </c>
      <c r="B2262" s="1" t="s">
        <v>2070</v>
      </c>
      <c r="C2262" s="1" t="s">
        <v>92</v>
      </c>
      <c r="D2262" s="1" t="s">
        <v>88</v>
      </c>
      <c r="E2262" s="1" t="s">
        <v>89</v>
      </c>
      <c r="F2262" s="1" t="s">
        <v>90</v>
      </c>
      <c r="G2262" s="1" t="n">
        <v>8.3</v>
      </c>
      <c r="H2262" s="1" t="n">
        <v>3</v>
      </c>
      <c r="I2262" s="1" t="n">
        <v>3</v>
      </c>
      <c r="K2262" s="17" t="n">
        <v>627.3</v>
      </c>
      <c r="L2262" s="1" t="n">
        <v>4</v>
      </c>
      <c r="M2262" s="18" t="n">
        <f aca="false">IF(I2262&lt;=H2262,1,0)</f>
        <v>1</v>
      </c>
      <c r="N2262" s="1" t="n">
        <f aca="false">MAX(I2262-H2262,0)</f>
        <v>0</v>
      </c>
    </row>
    <row r="2263" customFormat="false" ht="15" hidden="false" customHeight="false" outlineLevel="0" collapsed="false">
      <c r="A2263" s="1" t="s">
        <v>2371</v>
      </c>
      <c r="B2263" s="1" t="s">
        <v>2070</v>
      </c>
      <c r="C2263" s="1" t="s">
        <v>92</v>
      </c>
      <c r="D2263" s="1" t="s">
        <v>96</v>
      </c>
      <c r="E2263" s="1" t="s">
        <v>89</v>
      </c>
      <c r="F2263" s="1" t="s">
        <v>90</v>
      </c>
      <c r="G2263" s="1" t="n">
        <v>19.7</v>
      </c>
      <c r="H2263" s="1" t="n">
        <v>5</v>
      </c>
      <c r="I2263" s="1" t="n">
        <v>5</v>
      </c>
      <c r="K2263" s="17" t="n">
        <v>900.84</v>
      </c>
      <c r="L2263" s="1" t="n">
        <v>5</v>
      </c>
      <c r="M2263" s="18" t="n">
        <f aca="false">IF(I2263&lt;=H2263,1,0)</f>
        <v>1</v>
      </c>
      <c r="N2263" s="1" t="n">
        <f aca="false">MAX(I2263-H2263,0)</f>
        <v>0</v>
      </c>
    </row>
    <row r="2264" customFormat="false" ht="15" hidden="false" customHeight="false" outlineLevel="0" collapsed="false">
      <c r="A2264" s="1" t="s">
        <v>2372</v>
      </c>
      <c r="B2264" s="1" t="s">
        <v>2070</v>
      </c>
      <c r="C2264" s="1" t="s">
        <v>95</v>
      </c>
      <c r="D2264" s="1" t="s">
        <v>88</v>
      </c>
      <c r="E2264" s="1" t="s">
        <v>89</v>
      </c>
      <c r="F2264" s="1" t="s">
        <v>90</v>
      </c>
      <c r="G2264" s="1" t="n">
        <v>16</v>
      </c>
      <c r="H2264" s="1" t="n">
        <v>3</v>
      </c>
      <c r="I2264" s="1" t="n">
        <v>3</v>
      </c>
      <c r="K2264" s="17" t="n">
        <v>534.85</v>
      </c>
      <c r="L2264" s="1" t="n">
        <v>4</v>
      </c>
      <c r="M2264" s="18" t="n">
        <f aca="false">IF(I2264&lt;=H2264,1,0)</f>
        <v>1</v>
      </c>
      <c r="N2264" s="1" t="n">
        <f aca="false">MAX(I2264-H2264,0)</f>
        <v>0</v>
      </c>
    </row>
    <row r="2265" customFormat="false" ht="15" hidden="false" customHeight="false" outlineLevel="0" collapsed="false">
      <c r="A2265" s="1" t="s">
        <v>2373</v>
      </c>
      <c r="B2265" s="1" t="s">
        <v>2070</v>
      </c>
      <c r="C2265" s="1" t="s">
        <v>92</v>
      </c>
      <c r="D2265" s="1" t="s">
        <v>96</v>
      </c>
      <c r="E2265" s="1" t="s">
        <v>89</v>
      </c>
      <c r="F2265" s="1" t="s">
        <v>90</v>
      </c>
      <c r="G2265" s="1" t="n">
        <v>12</v>
      </c>
      <c r="H2265" s="1" t="n">
        <v>5</v>
      </c>
      <c r="I2265" s="1" t="n">
        <v>7</v>
      </c>
      <c r="J2265" s="1" t="s">
        <v>133</v>
      </c>
      <c r="K2265" s="17" t="n">
        <v>289.01</v>
      </c>
      <c r="L2265" s="1" t="n">
        <v>4</v>
      </c>
      <c r="M2265" s="18" t="n">
        <f aca="false">IF(I2265&lt;=H2265,1,0)</f>
        <v>0</v>
      </c>
      <c r="N2265" s="1" t="n">
        <f aca="false">MAX(I2265-H2265,0)</f>
        <v>2</v>
      </c>
    </row>
    <row r="2266" customFormat="false" ht="15" hidden="false" customHeight="false" outlineLevel="0" collapsed="false">
      <c r="A2266" s="1" t="s">
        <v>2374</v>
      </c>
      <c r="B2266" s="1" t="s">
        <v>2070</v>
      </c>
      <c r="C2266" s="1" t="s">
        <v>105</v>
      </c>
      <c r="D2266" s="1" t="s">
        <v>88</v>
      </c>
      <c r="E2266" s="1" t="s">
        <v>97</v>
      </c>
      <c r="F2266" s="1" t="s">
        <v>90</v>
      </c>
      <c r="G2266" s="1" t="n">
        <v>24.6</v>
      </c>
      <c r="H2266" s="1" t="n">
        <v>3</v>
      </c>
      <c r="I2266" s="1" t="n">
        <v>6</v>
      </c>
      <c r="J2266" s="1" t="s">
        <v>133</v>
      </c>
      <c r="K2266" s="17" t="n">
        <v>490.6</v>
      </c>
      <c r="L2266" s="1" t="n">
        <v>4</v>
      </c>
      <c r="M2266" s="18" t="n">
        <f aca="false">IF(I2266&lt;=H2266,1,0)</f>
        <v>0</v>
      </c>
      <c r="N2266" s="1" t="n">
        <f aca="false">MAX(I2266-H2266,0)</f>
        <v>3</v>
      </c>
    </row>
    <row r="2267" customFormat="false" ht="15" hidden="false" customHeight="false" outlineLevel="0" collapsed="false">
      <c r="A2267" s="1" t="s">
        <v>2375</v>
      </c>
      <c r="B2267" s="1" t="s">
        <v>2070</v>
      </c>
      <c r="C2267" s="1" t="s">
        <v>92</v>
      </c>
      <c r="D2267" s="1" t="s">
        <v>96</v>
      </c>
      <c r="E2267" s="1" t="s">
        <v>89</v>
      </c>
      <c r="F2267" s="1" t="s">
        <v>90</v>
      </c>
      <c r="G2267" s="1" t="n">
        <v>14.8</v>
      </c>
      <c r="H2267" s="1" t="n">
        <v>5</v>
      </c>
      <c r="I2267" s="1" t="n">
        <v>5</v>
      </c>
      <c r="K2267" s="17" t="n">
        <v>546.39</v>
      </c>
      <c r="L2267" s="1" t="n">
        <v>4</v>
      </c>
      <c r="M2267" s="18" t="n">
        <f aca="false">IF(I2267&lt;=H2267,1,0)</f>
        <v>1</v>
      </c>
      <c r="N2267" s="1" t="n">
        <f aca="false">MAX(I2267-H2267,0)</f>
        <v>0</v>
      </c>
    </row>
    <row r="2268" customFormat="false" ht="15" hidden="false" customHeight="false" outlineLevel="0" collapsed="false">
      <c r="A2268" s="1" t="s">
        <v>2376</v>
      </c>
      <c r="B2268" s="1" t="s">
        <v>2070</v>
      </c>
      <c r="C2268" s="1" t="s">
        <v>92</v>
      </c>
      <c r="D2268" s="1" t="s">
        <v>93</v>
      </c>
      <c r="E2268" s="1" t="s">
        <v>89</v>
      </c>
      <c r="F2268" s="1" t="s">
        <v>90</v>
      </c>
      <c r="G2268" s="1" t="n">
        <v>18.7</v>
      </c>
      <c r="H2268" s="1" t="n">
        <v>2</v>
      </c>
      <c r="I2268" s="1" t="n">
        <v>2</v>
      </c>
      <c r="K2268" s="17" t="n">
        <v>628.61</v>
      </c>
      <c r="L2268" s="1" t="n">
        <v>5</v>
      </c>
      <c r="M2268" s="18" t="n">
        <f aca="false">IF(I2268&lt;=H2268,1,0)</f>
        <v>1</v>
      </c>
      <c r="N2268" s="1" t="n">
        <f aca="false">MAX(I2268-H2268,0)</f>
        <v>0</v>
      </c>
    </row>
    <row r="2269" customFormat="false" ht="15" hidden="false" customHeight="false" outlineLevel="0" collapsed="false">
      <c r="A2269" s="1" t="s">
        <v>2377</v>
      </c>
      <c r="B2269" s="1" t="s">
        <v>2070</v>
      </c>
      <c r="C2269" s="1" t="s">
        <v>92</v>
      </c>
      <c r="D2269" s="1" t="s">
        <v>88</v>
      </c>
      <c r="E2269" s="1" t="s">
        <v>89</v>
      </c>
      <c r="F2269" s="1" t="s">
        <v>90</v>
      </c>
      <c r="G2269" s="1" t="n">
        <v>7.6</v>
      </c>
      <c r="H2269" s="1" t="n">
        <v>3</v>
      </c>
      <c r="I2269" s="1" t="n">
        <v>3</v>
      </c>
      <c r="K2269" s="17" t="n">
        <v>667.88</v>
      </c>
      <c r="L2269" s="1" t="n">
        <v>5</v>
      </c>
      <c r="M2269" s="18" t="n">
        <f aca="false">IF(I2269&lt;=H2269,1,0)</f>
        <v>1</v>
      </c>
      <c r="N2269" s="1" t="n">
        <f aca="false">MAX(I2269-H2269,0)</f>
        <v>0</v>
      </c>
    </row>
    <row r="2270" customFormat="false" ht="15" hidden="false" customHeight="false" outlineLevel="0" collapsed="false">
      <c r="A2270" s="1" t="s">
        <v>2378</v>
      </c>
      <c r="B2270" s="1" t="s">
        <v>2070</v>
      </c>
      <c r="C2270" s="1" t="s">
        <v>92</v>
      </c>
      <c r="D2270" s="1" t="s">
        <v>88</v>
      </c>
      <c r="E2270" s="1" t="s">
        <v>103</v>
      </c>
      <c r="F2270" s="1" t="s">
        <v>90</v>
      </c>
      <c r="G2270" s="1" t="n">
        <v>15.5</v>
      </c>
      <c r="H2270" s="1" t="n">
        <v>3</v>
      </c>
      <c r="I2270" s="1" t="n">
        <v>2</v>
      </c>
      <c r="K2270" s="17" t="n">
        <v>837.91</v>
      </c>
      <c r="L2270" s="1" t="n">
        <v>5</v>
      </c>
      <c r="M2270" s="18" t="n">
        <f aca="false">IF(I2270&lt;=H2270,1,0)</f>
        <v>1</v>
      </c>
      <c r="N2270" s="1" t="n">
        <f aca="false">MAX(I2270-H2270,0)</f>
        <v>0</v>
      </c>
    </row>
    <row r="2271" customFormat="false" ht="15" hidden="false" customHeight="false" outlineLevel="0" collapsed="false">
      <c r="A2271" s="1" t="s">
        <v>2379</v>
      </c>
      <c r="B2271" s="1" t="s">
        <v>2070</v>
      </c>
      <c r="C2271" s="1" t="s">
        <v>95</v>
      </c>
      <c r="D2271" s="1" t="s">
        <v>88</v>
      </c>
      <c r="E2271" s="1" t="s">
        <v>101</v>
      </c>
      <c r="F2271" s="1" t="s">
        <v>90</v>
      </c>
      <c r="G2271" s="1" t="n">
        <v>4.1</v>
      </c>
      <c r="H2271" s="1" t="n">
        <v>3</v>
      </c>
      <c r="I2271" s="1" t="n">
        <v>3</v>
      </c>
      <c r="K2271" s="17" t="n">
        <v>338.64</v>
      </c>
      <c r="L2271" s="1" t="n">
        <v>4</v>
      </c>
      <c r="M2271" s="18" t="n">
        <f aca="false">IF(I2271&lt;=H2271,1,0)</f>
        <v>1</v>
      </c>
      <c r="N2271" s="1" t="n">
        <f aca="false">MAX(I2271-H2271,0)</f>
        <v>0</v>
      </c>
    </row>
    <row r="2272" customFormat="false" ht="15" hidden="false" customHeight="false" outlineLevel="0" collapsed="false">
      <c r="A2272" s="1" t="s">
        <v>2380</v>
      </c>
      <c r="B2272" s="1" t="s">
        <v>2070</v>
      </c>
      <c r="C2272" s="1" t="s">
        <v>87</v>
      </c>
      <c r="D2272" s="1" t="s">
        <v>88</v>
      </c>
      <c r="E2272" s="1" t="s">
        <v>89</v>
      </c>
      <c r="F2272" s="1" t="s">
        <v>90</v>
      </c>
      <c r="G2272" s="1" t="n">
        <v>15.6</v>
      </c>
      <c r="H2272" s="1" t="n">
        <v>3</v>
      </c>
      <c r="I2272" s="1" t="n">
        <v>2</v>
      </c>
      <c r="K2272" s="17" t="n">
        <v>214.46</v>
      </c>
      <c r="L2272" s="1" t="n">
        <v>5</v>
      </c>
      <c r="M2272" s="18" t="n">
        <f aca="false">IF(I2272&lt;=H2272,1,0)</f>
        <v>1</v>
      </c>
      <c r="N2272" s="1" t="n">
        <f aca="false">MAX(I2272-H2272,0)</f>
        <v>0</v>
      </c>
    </row>
    <row r="2273" customFormat="false" ht="15" hidden="false" customHeight="false" outlineLevel="0" collapsed="false">
      <c r="A2273" s="1" t="s">
        <v>2381</v>
      </c>
      <c r="B2273" s="1" t="s">
        <v>2070</v>
      </c>
      <c r="C2273" s="1" t="s">
        <v>92</v>
      </c>
      <c r="D2273" s="1" t="s">
        <v>88</v>
      </c>
      <c r="E2273" s="1" t="s">
        <v>89</v>
      </c>
      <c r="F2273" s="1" t="s">
        <v>90</v>
      </c>
      <c r="G2273" s="1" t="n">
        <v>8.6</v>
      </c>
      <c r="H2273" s="1" t="n">
        <v>3</v>
      </c>
      <c r="I2273" s="1" t="n">
        <v>3</v>
      </c>
      <c r="K2273" s="17" t="n">
        <v>303.11</v>
      </c>
      <c r="L2273" s="1" t="n">
        <v>5</v>
      </c>
      <c r="M2273" s="18" t="n">
        <f aca="false">IF(I2273&lt;=H2273,1,0)</f>
        <v>1</v>
      </c>
      <c r="N2273" s="1" t="n">
        <f aca="false">MAX(I2273-H2273,0)</f>
        <v>0</v>
      </c>
    </row>
    <row r="2274" customFormat="false" ht="15" hidden="false" customHeight="false" outlineLevel="0" collapsed="false">
      <c r="A2274" s="1" t="s">
        <v>2382</v>
      </c>
      <c r="B2274" s="1" t="s">
        <v>2070</v>
      </c>
      <c r="C2274" s="1" t="s">
        <v>92</v>
      </c>
      <c r="D2274" s="1" t="s">
        <v>88</v>
      </c>
      <c r="E2274" s="1" t="s">
        <v>89</v>
      </c>
      <c r="F2274" s="1" t="s">
        <v>90</v>
      </c>
      <c r="G2274" s="1" t="n">
        <v>6.9</v>
      </c>
      <c r="H2274" s="1" t="n">
        <v>3</v>
      </c>
      <c r="I2274" s="1" t="n">
        <v>5</v>
      </c>
      <c r="J2274" s="1" t="s">
        <v>133</v>
      </c>
      <c r="K2274" s="17" t="n">
        <v>270.29</v>
      </c>
      <c r="L2274" s="1" t="n">
        <v>3</v>
      </c>
      <c r="M2274" s="18" t="n">
        <f aca="false">IF(I2274&lt;=H2274,1,0)</f>
        <v>0</v>
      </c>
      <c r="N2274" s="1" t="n">
        <f aca="false">MAX(I2274-H2274,0)</f>
        <v>2</v>
      </c>
    </row>
    <row r="2275" customFormat="false" ht="15" hidden="false" customHeight="false" outlineLevel="0" collapsed="false">
      <c r="A2275" s="1" t="s">
        <v>2383</v>
      </c>
      <c r="B2275" s="1" t="s">
        <v>2070</v>
      </c>
      <c r="C2275" s="1" t="s">
        <v>87</v>
      </c>
      <c r="D2275" s="1" t="s">
        <v>96</v>
      </c>
      <c r="E2275" s="1" t="s">
        <v>89</v>
      </c>
      <c r="F2275" s="1" t="s">
        <v>90</v>
      </c>
      <c r="G2275" s="1" t="n">
        <v>13.4</v>
      </c>
      <c r="H2275" s="1" t="n">
        <v>5</v>
      </c>
      <c r="I2275" s="1" t="n">
        <v>5</v>
      </c>
      <c r="K2275" s="17" t="n">
        <v>268.54</v>
      </c>
      <c r="L2275" s="1" t="n">
        <v>4</v>
      </c>
      <c r="M2275" s="18" t="n">
        <f aca="false">IF(I2275&lt;=H2275,1,0)</f>
        <v>1</v>
      </c>
      <c r="N2275" s="1" t="n">
        <f aca="false">MAX(I2275-H2275,0)</f>
        <v>0</v>
      </c>
    </row>
    <row r="2276" customFormat="false" ht="15" hidden="false" customHeight="false" outlineLevel="0" collapsed="false">
      <c r="A2276" s="1" t="s">
        <v>2384</v>
      </c>
      <c r="B2276" s="1" t="s">
        <v>2070</v>
      </c>
      <c r="C2276" s="1" t="s">
        <v>92</v>
      </c>
      <c r="D2276" s="1" t="s">
        <v>88</v>
      </c>
      <c r="E2276" s="1" t="s">
        <v>97</v>
      </c>
      <c r="F2276" s="1" t="s">
        <v>90</v>
      </c>
      <c r="G2276" s="1" t="n">
        <v>1.2</v>
      </c>
      <c r="H2276" s="1" t="n">
        <v>3</v>
      </c>
      <c r="I2276" s="1" t="n">
        <v>2</v>
      </c>
      <c r="K2276" s="17" t="n">
        <v>638.62</v>
      </c>
      <c r="L2276" s="1" t="n">
        <v>5</v>
      </c>
      <c r="M2276" s="18" t="n">
        <f aca="false">IF(I2276&lt;=H2276,1,0)</f>
        <v>1</v>
      </c>
      <c r="N2276" s="1" t="n">
        <f aca="false">MAX(I2276-H2276,0)</f>
        <v>0</v>
      </c>
    </row>
    <row r="2277" customFormat="false" ht="15" hidden="false" customHeight="false" outlineLevel="0" collapsed="false">
      <c r="A2277" s="1" t="s">
        <v>2385</v>
      </c>
      <c r="B2277" s="1" t="s">
        <v>2070</v>
      </c>
      <c r="C2277" s="1" t="s">
        <v>92</v>
      </c>
      <c r="D2277" s="1" t="s">
        <v>88</v>
      </c>
      <c r="E2277" s="1" t="s">
        <v>97</v>
      </c>
      <c r="F2277" s="1" t="s">
        <v>116</v>
      </c>
      <c r="G2277" s="1" t="n">
        <v>0</v>
      </c>
      <c r="H2277" s="1" t="n">
        <v>2</v>
      </c>
      <c r="I2277" s="1" t="n">
        <v>2</v>
      </c>
      <c r="K2277" s="17" t="n">
        <v>244.91</v>
      </c>
      <c r="L2277" s="1" t="n">
        <v>5</v>
      </c>
      <c r="M2277" s="18" t="n">
        <f aca="false">IF(I2277&lt;=H2277,1,0)</f>
        <v>1</v>
      </c>
      <c r="N2277" s="1" t="n">
        <f aca="false">MAX(I2277-H2277,0)</f>
        <v>0</v>
      </c>
    </row>
    <row r="2278" customFormat="false" ht="15" hidden="false" customHeight="false" outlineLevel="0" collapsed="false">
      <c r="A2278" s="1" t="s">
        <v>2386</v>
      </c>
      <c r="B2278" s="1" t="s">
        <v>2070</v>
      </c>
      <c r="C2278" s="1" t="s">
        <v>95</v>
      </c>
      <c r="D2278" s="1" t="s">
        <v>88</v>
      </c>
      <c r="E2278" s="1" t="s">
        <v>97</v>
      </c>
      <c r="F2278" s="1" t="s">
        <v>116</v>
      </c>
      <c r="G2278" s="1" t="n">
        <v>0</v>
      </c>
      <c r="H2278" s="1" t="n">
        <v>2</v>
      </c>
      <c r="I2278" s="1" t="n">
        <v>2</v>
      </c>
      <c r="K2278" s="17" t="n">
        <v>355.32</v>
      </c>
      <c r="L2278" s="1" t="n">
        <v>4</v>
      </c>
      <c r="M2278" s="18" t="n">
        <f aca="false">IF(I2278&lt;=H2278,1,0)</f>
        <v>1</v>
      </c>
      <c r="N2278" s="1" t="n">
        <f aca="false">MAX(I2278-H2278,0)</f>
        <v>0</v>
      </c>
    </row>
    <row r="2279" customFormat="false" ht="15" hidden="false" customHeight="false" outlineLevel="0" collapsed="false">
      <c r="A2279" s="1" t="s">
        <v>2387</v>
      </c>
      <c r="B2279" s="1" t="s">
        <v>2070</v>
      </c>
      <c r="C2279" s="1" t="s">
        <v>92</v>
      </c>
      <c r="D2279" s="1" t="s">
        <v>96</v>
      </c>
      <c r="E2279" s="1" t="s">
        <v>97</v>
      </c>
      <c r="F2279" s="1" t="s">
        <v>90</v>
      </c>
      <c r="G2279" s="1" t="n">
        <v>5.1</v>
      </c>
      <c r="H2279" s="1" t="n">
        <v>5</v>
      </c>
      <c r="I2279" s="1" t="n">
        <v>5</v>
      </c>
      <c r="K2279" s="17" t="n">
        <v>667.96</v>
      </c>
      <c r="L2279" s="1" t="n">
        <v>5</v>
      </c>
      <c r="M2279" s="18" t="n">
        <f aca="false">IF(I2279&lt;=H2279,1,0)</f>
        <v>1</v>
      </c>
      <c r="N2279" s="1" t="n">
        <f aca="false">MAX(I2279-H2279,0)</f>
        <v>0</v>
      </c>
    </row>
    <row r="2280" customFormat="false" ht="15" hidden="false" customHeight="false" outlineLevel="0" collapsed="false">
      <c r="A2280" s="1" t="s">
        <v>2388</v>
      </c>
      <c r="B2280" s="1" t="s">
        <v>2070</v>
      </c>
      <c r="C2280" s="1" t="s">
        <v>92</v>
      </c>
      <c r="D2280" s="1" t="s">
        <v>96</v>
      </c>
      <c r="E2280" s="1" t="s">
        <v>101</v>
      </c>
      <c r="F2280" s="1" t="s">
        <v>90</v>
      </c>
      <c r="G2280" s="1" t="n">
        <v>7.3</v>
      </c>
      <c r="H2280" s="1" t="n">
        <v>5</v>
      </c>
      <c r="I2280" s="1" t="n">
        <v>5</v>
      </c>
      <c r="K2280" s="17" t="n">
        <v>261.49</v>
      </c>
      <c r="L2280" s="1" t="n">
        <v>4</v>
      </c>
      <c r="M2280" s="18" t="n">
        <f aca="false">IF(I2280&lt;=H2280,1,0)</f>
        <v>1</v>
      </c>
      <c r="N2280" s="1" t="n">
        <f aca="false">MAX(I2280-H2280,0)</f>
        <v>0</v>
      </c>
    </row>
    <row r="2281" customFormat="false" ht="15" hidden="false" customHeight="false" outlineLevel="0" collapsed="false">
      <c r="A2281" s="1" t="s">
        <v>2389</v>
      </c>
      <c r="B2281" s="1" t="s">
        <v>2070</v>
      </c>
      <c r="C2281" s="1" t="s">
        <v>105</v>
      </c>
      <c r="D2281" s="1" t="s">
        <v>93</v>
      </c>
      <c r="E2281" s="1" t="s">
        <v>97</v>
      </c>
      <c r="F2281" s="1" t="s">
        <v>90</v>
      </c>
      <c r="G2281" s="1" t="n">
        <v>10</v>
      </c>
      <c r="H2281" s="1" t="n">
        <v>2</v>
      </c>
      <c r="I2281" s="1" t="n">
        <v>2</v>
      </c>
      <c r="K2281" s="17" t="n">
        <v>297.06</v>
      </c>
      <c r="L2281" s="1" t="n">
        <v>4</v>
      </c>
      <c r="M2281" s="18" t="n">
        <f aca="false">IF(I2281&lt;=H2281,1,0)</f>
        <v>1</v>
      </c>
      <c r="N2281" s="1" t="n">
        <f aca="false">MAX(I2281-H2281,0)</f>
        <v>0</v>
      </c>
    </row>
    <row r="2282" customFormat="false" ht="15" hidden="false" customHeight="false" outlineLevel="0" collapsed="false">
      <c r="A2282" s="1" t="s">
        <v>2390</v>
      </c>
      <c r="B2282" s="1" t="s">
        <v>2070</v>
      </c>
      <c r="C2282" s="1" t="s">
        <v>100</v>
      </c>
      <c r="D2282" s="1" t="s">
        <v>93</v>
      </c>
      <c r="E2282" s="1" t="s">
        <v>89</v>
      </c>
      <c r="F2282" s="1" t="s">
        <v>116</v>
      </c>
      <c r="G2282" s="1" t="n">
        <v>0</v>
      </c>
      <c r="H2282" s="1" t="n">
        <v>1</v>
      </c>
      <c r="I2282" s="1" t="n">
        <v>1</v>
      </c>
      <c r="K2282" s="17" t="n">
        <v>190.89</v>
      </c>
      <c r="L2282" s="1" t="n">
        <v>4</v>
      </c>
      <c r="M2282" s="18" t="n">
        <f aca="false">IF(I2282&lt;=H2282,1,0)</f>
        <v>1</v>
      </c>
      <c r="N2282" s="1" t="n">
        <f aca="false">MAX(I2282-H2282,0)</f>
        <v>0</v>
      </c>
    </row>
    <row r="2283" customFormat="false" ht="15" hidden="false" customHeight="false" outlineLevel="0" collapsed="false">
      <c r="A2283" s="1" t="s">
        <v>2391</v>
      </c>
      <c r="B2283" s="1" t="s">
        <v>2070</v>
      </c>
      <c r="C2283" s="1" t="s">
        <v>92</v>
      </c>
      <c r="D2283" s="1" t="s">
        <v>88</v>
      </c>
      <c r="E2283" s="1" t="s">
        <v>97</v>
      </c>
      <c r="F2283" s="1" t="s">
        <v>90</v>
      </c>
      <c r="G2283" s="1" t="n">
        <v>3.3</v>
      </c>
      <c r="H2283" s="1" t="n">
        <v>3</v>
      </c>
      <c r="I2283" s="1" t="n">
        <v>3</v>
      </c>
      <c r="K2283" s="17" t="n">
        <v>311.82</v>
      </c>
      <c r="L2283" s="1" t="n">
        <v>5</v>
      </c>
      <c r="M2283" s="18" t="n">
        <f aca="false">IF(I2283&lt;=H2283,1,0)</f>
        <v>1</v>
      </c>
      <c r="N2283" s="1" t="n">
        <f aca="false">MAX(I2283-H2283,0)</f>
        <v>0</v>
      </c>
    </row>
    <row r="2284" customFormat="false" ht="15" hidden="false" customHeight="false" outlineLevel="0" collapsed="false">
      <c r="A2284" s="1" t="s">
        <v>2392</v>
      </c>
      <c r="B2284" s="1" t="s">
        <v>2070</v>
      </c>
      <c r="C2284" s="1" t="s">
        <v>92</v>
      </c>
      <c r="D2284" s="1" t="s">
        <v>88</v>
      </c>
      <c r="E2284" s="1" t="s">
        <v>89</v>
      </c>
      <c r="F2284" s="1" t="s">
        <v>90</v>
      </c>
      <c r="G2284" s="1" t="n">
        <v>6</v>
      </c>
      <c r="H2284" s="1" t="n">
        <v>3</v>
      </c>
      <c r="I2284" s="1" t="n">
        <v>3</v>
      </c>
      <c r="K2284" s="17" t="n">
        <v>347.45</v>
      </c>
      <c r="L2284" s="1" t="n">
        <v>4</v>
      </c>
      <c r="M2284" s="18" t="n">
        <f aca="false">IF(I2284&lt;=H2284,1,0)</f>
        <v>1</v>
      </c>
      <c r="N2284" s="1" t="n">
        <f aca="false">MAX(I2284-H2284,0)</f>
        <v>0</v>
      </c>
    </row>
    <row r="2285" customFormat="false" ht="15" hidden="false" customHeight="false" outlineLevel="0" collapsed="false">
      <c r="A2285" s="1" t="s">
        <v>2393</v>
      </c>
      <c r="B2285" s="1" t="s">
        <v>2070</v>
      </c>
      <c r="C2285" s="1" t="s">
        <v>105</v>
      </c>
      <c r="D2285" s="1" t="s">
        <v>88</v>
      </c>
      <c r="E2285" s="1" t="s">
        <v>97</v>
      </c>
      <c r="F2285" s="1" t="s">
        <v>90</v>
      </c>
      <c r="G2285" s="1" t="n">
        <v>10.7</v>
      </c>
      <c r="H2285" s="1" t="n">
        <v>3</v>
      </c>
      <c r="I2285" s="1" t="n">
        <v>3</v>
      </c>
      <c r="K2285" s="17" t="n">
        <v>276.34</v>
      </c>
      <c r="L2285" s="1" t="n">
        <v>4</v>
      </c>
      <c r="M2285" s="18" t="n">
        <f aca="false">IF(I2285&lt;=H2285,1,0)</f>
        <v>1</v>
      </c>
      <c r="N2285" s="1" t="n">
        <f aca="false">MAX(I2285-H2285,0)</f>
        <v>0</v>
      </c>
    </row>
    <row r="2286" customFormat="false" ht="15" hidden="false" customHeight="false" outlineLevel="0" collapsed="false">
      <c r="A2286" s="1" t="s">
        <v>2394</v>
      </c>
      <c r="B2286" s="1" t="s">
        <v>2070</v>
      </c>
      <c r="C2286" s="1" t="s">
        <v>95</v>
      </c>
      <c r="D2286" s="1" t="s">
        <v>96</v>
      </c>
      <c r="E2286" s="1" t="s">
        <v>103</v>
      </c>
      <c r="F2286" s="1" t="s">
        <v>90</v>
      </c>
      <c r="G2286" s="1" t="n">
        <v>3.3</v>
      </c>
      <c r="H2286" s="1" t="n">
        <v>5</v>
      </c>
      <c r="I2286" s="1" t="n">
        <v>5</v>
      </c>
      <c r="K2286" s="17" t="n">
        <v>593.89</v>
      </c>
      <c r="L2286" s="1" t="n">
        <v>4</v>
      </c>
      <c r="M2286" s="18" t="n">
        <f aca="false">IF(I2286&lt;=H2286,1,0)</f>
        <v>1</v>
      </c>
      <c r="N2286" s="1" t="n">
        <f aca="false">MAX(I2286-H2286,0)</f>
        <v>0</v>
      </c>
    </row>
    <row r="2287" customFormat="false" ht="15" hidden="false" customHeight="false" outlineLevel="0" collapsed="false">
      <c r="A2287" s="1" t="s">
        <v>2395</v>
      </c>
      <c r="B2287" s="1" t="s">
        <v>2070</v>
      </c>
      <c r="C2287" s="1" t="s">
        <v>92</v>
      </c>
      <c r="D2287" s="1" t="s">
        <v>88</v>
      </c>
      <c r="E2287" s="1" t="s">
        <v>101</v>
      </c>
      <c r="F2287" s="1" t="s">
        <v>90</v>
      </c>
      <c r="G2287" s="1" t="n">
        <v>13.2</v>
      </c>
      <c r="H2287" s="1" t="n">
        <v>3</v>
      </c>
      <c r="I2287" s="1" t="n">
        <v>5</v>
      </c>
      <c r="J2287" s="1" t="s">
        <v>199</v>
      </c>
      <c r="K2287" s="17" t="n">
        <v>311.86</v>
      </c>
      <c r="L2287" s="1" t="n">
        <v>3</v>
      </c>
      <c r="M2287" s="18" t="n">
        <f aca="false">IF(I2287&lt;=H2287,1,0)</f>
        <v>0</v>
      </c>
      <c r="N2287" s="1" t="n">
        <f aca="false">MAX(I2287-H2287,0)</f>
        <v>2</v>
      </c>
    </row>
    <row r="2288" customFormat="false" ht="15" hidden="false" customHeight="false" outlineLevel="0" collapsed="false">
      <c r="A2288" s="1" t="s">
        <v>2396</v>
      </c>
      <c r="B2288" s="1" t="s">
        <v>2070</v>
      </c>
      <c r="C2288" s="1" t="s">
        <v>145</v>
      </c>
      <c r="D2288" s="1" t="s">
        <v>96</v>
      </c>
      <c r="E2288" s="1" t="s">
        <v>103</v>
      </c>
      <c r="F2288" s="1" t="s">
        <v>90</v>
      </c>
      <c r="G2288" s="1" t="n">
        <v>2</v>
      </c>
      <c r="H2288" s="1" t="n">
        <v>5</v>
      </c>
      <c r="I2288" s="1" t="n">
        <v>6</v>
      </c>
      <c r="J2288" s="1" t="s">
        <v>133</v>
      </c>
      <c r="K2288" s="17" t="n">
        <v>248.43</v>
      </c>
      <c r="L2288" s="1" t="n">
        <v>3</v>
      </c>
      <c r="M2288" s="18" t="n">
        <f aca="false">IF(I2288&lt;=H2288,1,0)</f>
        <v>0</v>
      </c>
      <c r="N2288" s="1" t="n">
        <f aca="false">MAX(I2288-H2288,0)</f>
        <v>1</v>
      </c>
    </row>
    <row r="2289" customFormat="false" ht="15" hidden="false" customHeight="false" outlineLevel="0" collapsed="false">
      <c r="A2289" s="1" t="s">
        <v>2397</v>
      </c>
      <c r="B2289" s="1" t="s">
        <v>2070</v>
      </c>
      <c r="C2289" s="1" t="s">
        <v>87</v>
      </c>
      <c r="D2289" s="1" t="s">
        <v>93</v>
      </c>
      <c r="E2289" s="1" t="s">
        <v>89</v>
      </c>
      <c r="F2289" s="1" t="s">
        <v>116</v>
      </c>
      <c r="G2289" s="1" t="n">
        <v>0</v>
      </c>
      <c r="H2289" s="1" t="n">
        <v>1</v>
      </c>
      <c r="I2289" s="1" t="n">
        <v>1</v>
      </c>
      <c r="K2289" s="17" t="n">
        <v>401.43</v>
      </c>
      <c r="L2289" s="1" t="n">
        <v>5</v>
      </c>
      <c r="M2289" s="18" t="n">
        <f aca="false">IF(I2289&lt;=H2289,1,0)</f>
        <v>1</v>
      </c>
      <c r="N2289" s="1" t="n">
        <f aca="false">MAX(I2289-H2289,0)</f>
        <v>0</v>
      </c>
    </row>
    <row r="2290" customFormat="false" ht="15" hidden="false" customHeight="false" outlineLevel="0" collapsed="false">
      <c r="A2290" s="1" t="s">
        <v>2398</v>
      </c>
      <c r="B2290" s="1" t="s">
        <v>2070</v>
      </c>
      <c r="C2290" s="1" t="s">
        <v>105</v>
      </c>
      <c r="D2290" s="1" t="s">
        <v>88</v>
      </c>
      <c r="E2290" s="1" t="s">
        <v>103</v>
      </c>
      <c r="F2290" s="1" t="s">
        <v>90</v>
      </c>
      <c r="G2290" s="1" t="n">
        <v>4.8</v>
      </c>
      <c r="H2290" s="1" t="n">
        <v>3</v>
      </c>
      <c r="I2290" s="1" t="n">
        <v>3</v>
      </c>
      <c r="K2290" s="17" t="n">
        <v>306.59</v>
      </c>
      <c r="L2290" s="1" t="n">
        <v>4</v>
      </c>
      <c r="M2290" s="18" t="n">
        <f aca="false">IF(I2290&lt;=H2290,1,0)</f>
        <v>1</v>
      </c>
      <c r="N2290" s="1" t="n">
        <f aca="false">MAX(I2290-H2290,0)</f>
        <v>0</v>
      </c>
    </row>
    <row r="2291" customFormat="false" ht="15" hidden="false" customHeight="false" outlineLevel="0" collapsed="false">
      <c r="A2291" s="1" t="s">
        <v>2399</v>
      </c>
      <c r="B2291" s="1" t="s">
        <v>2070</v>
      </c>
      <c r="C2291" s="1" t="s">
        <v>95</v>
      </c>
      <c r="D2291" s="1" t="s">
        <v>96</v>
      </c>
      <c r="E2291" s="1" t="s">
        <v>89</v>
      </c>
      <c r="F2291" s="1" t="s">
        <v>90</v>
      </c>
      <c r="G2291" s="1" t="n">
        <v>9</v>
      </c>
      <c r="H2291" s="1" t="n">
        <v>5</v>
      </c>
      <c r="I2291" s="1" t="n">
        <v>5</v>
      </c>
      <c r="K2291" s="17" t="n">
        <v>457.73</v>
      </c>
      <c r="L2291" s="1" t="n">
        <v>4</v>
      </c>
      <c r="M2291" s="18" t="n">
        <f aca="false">IF(I2291&lt;=H2291,1,0)</f>
        <v>1</v>
      </c>
      <c r="N2291" s="1" t="n">
        <f aca="false">MAX(I2291-H2291,0)</f>
        <v>0</v>
      </c>
    </row>
    <row r="2292" customFormat="false" ht="15" hidden="false" customHeight="false" outlineLevel="0" collapsed="false">
      <c r="A2292" s="1" t="s">
        <v>2400</v>
      </c>
      <c r="B2292" s="1" t="s">
        <v>2070</v>
      </c>
      <c r="C2292" s="1" t="s">
        <v>95</v>
      </c>
      <c r="D2292" s="1" t="s">
        <v>88</v>
      </c>
      <c r="E2292" s="1" t="s">
        <v>89</v>
      </c>
      <c r="F2292" s="1" t="s">
        <v>90</v>
      </c>
      <c r="G2292" s="1" t="n">
        <v>7.6</v>
      </c>
      <c r="H2292" s="1" t="n">
        <v>3</v>
      </c>
      <c r="I2292" s="1" t="n">
        <v>3</v>
      </c>
      <c r="K2292" s="17" t="n">
        <v>795.85</v>
      </c>
      <c r="L2292" s="1" t="n">
        <v>5</v>
      </c>
      <c r="M2292" s="18" t="n">
        <f aca="false">IF(I2292&lt;=H2292,1,0)</f>
        <v>1</v>
      </c>
      <c r="N2292" s="1" t="n">
        <f aca="false">MAX(I2292-H2292,0)</f>
        <v>0</v>
      </c>
    </row>
    <row r="2293" customFormat="false" ht="15" hidden="false" customHeight="false" outlineLevel="0" collapsed="false">
      <c r="A2293" s="1" t="s">
        <v>2401</v>
      </c>
      <c r="B2293" s="1" t="s">
        <v>2070</v>
      </c>
      <c r="C2293" s="1" t="s">
        <v>92</v>
      </c>
      <c r="D2293" s="1" t="s">
        <v>88</v>
      </c>
      <c r="E2293" s="1" t="s">
        <v>89</v>
      </c>
      <c r="F2293" s="1" t="s">
        <v>116</v>
      </c>
      <c r="G2293" s="1" t="n">
        <v>0</v>
      </c>
      <c r="H2293" s="1" t="n">
        <v>2</v>
      </c>
      <c r="I2293" s="1" t="n">
        <v>2</v>
      </c>
      <c r="K2293" s="17" t="n">
        <v>260.33</v>
      </c>
      <c r="L2293" s="1" t="n">
        <v>4</v>
      </c>
      <c r="M2293" s="18" t="n">
        <f aca="false">IF(I2293&lt;=H2293,1,0)</f>
        <v>1</v>
      </c>
      <c r="N2293" s="1" t="n">
        <f aca="false">MAX(I2293-H2293,0)</f>
        <v>0</v>
      </c>
    </row>
    <row r="2294" customFormat="false" ht="15" hidden="false" customHeight="false" outlineLevel="0" collapsed="false">
      <c r="A2294" s="1" t="s">
        <v>2402</v>
      </c>
      <c r="B2294" s="1" t="s">
        <v>2070</v>
      </c>
      <c r="C2294" s="1" t="s">
        <v>92</v>
      </c>
      <c r="D2294" s="1" t="s">
        <v>88</v>
      </c>
      <c r="E2294" s="1" t="s">
        <v>97</v>
      </c>
      <c r="F2294" s="1" t="s">
        <v>116</v>
      </c>
      <c r="G2294" s="1" t="n">
        <v>0</v>
      </c>
      <c r="H2294" s="1" t="n">
        <v>2</v>
      </c>
      <c r="I2294" s="1" t="n">
        <v>2</v>
      </c>
      <c r="K2294" s="17" t="n">
        <v>324.85</v>
      </c>
      <c r="L2294" s="1" t="n">
        <v>5</v>
      </c>
      <c r="M2294" s="18" t="n">
        <f aca="false">IF(I2294&lt;=H2294,1,0)</f>
        <v>1</v>
      </c>
      <c r="N2294" s="1" t="n">
        <f aca="false">MAX(I2294-H2294,0)</f>
        <v>0</v>
      </c>
    </row>
    <row r="2295" customFormat="false" ht="15" hidden="false" customHeight="false" outlineLevel="0" collapsed="false">
      <c r="A2295" s="1" t="s">
        <v>2403</v>
      </c>
      <c r="B2295" s="1" t="s">
        <v>2070</v>
      </c>
      <c r="C2295" s="1" t="s">
        <v>105</v>
      </c>
      <c r="D2295" s="1" t="s">
        <v>96</v>
      </c>
      <c r="E2295" s="1" t="s">
        <v>97</v>
      </c>
      <c r="F2295" s="1" t="s">
        <v>116</v>
      </c>
      <c r="G2295" s="1" t="n">
        <v>0</v>
      </c>
      <c r="H2295" s="1" t="n">
        <v>4</v>
      </c>
      <c r="I2295" s="1" t="n">
        <v>4</v>
      </c>
      <c r="K2295" s="17" t="n">
        <v>158.32</v>
      </c>
      <c r="L2295" s="1" t="n">
        <v>5</v>
      </c>
      <c r="M2295" s="18" t="n">
        <f aca="false">IF(I2295&lt;=H2295,1,0)</f>
        <v>1</v>
      </c>
      <c r="N2295" s="1" t="n">
        <f aca="false">MAX(I2295-H2295,0)</f>
        <v>0</v>
      </c>
    </row>
    <row r="2296" customFormat="false" ht="15" hidden="false" customHeight="false" outlineLevel="0" collapsed="false">
      <c r="A2296" s="1" t="s">
        <v>2404</v>
      </c>
      <c r="B2296" s="1" t="s">
        <v>2070</v>
      </c>
      <c r="C2296" s="1" t="s">
        <v>92</v>
      </c>
      <c r="D2296" s="1" t="s">
        <v>88</v>
      </c>
      <c r="E2296" s="1" t="s">
        <v>97</v>
      </c>
      <c r="F2296" s="1" t="s">
        <v>90</v>
      </c>
      <c r="G2296" s="1" t="n">
        <v>4</v>
      </c>
      <c r="H2296" s="1" t="n">
        <v>3</v>
      </c>
      <c r="I2296" s="1" t="n">
        <v>3</v>
      </c>
      <c r="K2296" s="17" t="n">
        <v>713.34</v>
      </c>
      <c r="L2296" s="1" t="n">
        <v>5</v>
      </c>
      <c r="M2296" s="18" t="n">
        <f aca="false">IF(I2296&lt;=H2296,1,0)</f>
        <v>1</v>
      </c>
      <c r="N2296" s="1" t="n">
        <f aca="false">MAX(I2296-H2296,0)</f>
        <v>0</v>
      </c>
    </row>
    <row r="2297" customFormat="false" ht="15" hidden="false" customHeight="false" outlineLevel="0" collapsed="false">
      <c r="A2297" s="1" t="s">
        <v>2405</v>
      </c>
      <c r="B2297" s="1" t="s">
        <v>2070</v>
      </c>
      <c r="C2297" s="1" t="s">
        <v>105</v>
      </c>
      <c r="D2297" s="1" t="s">
        <v>88</v>
      </c>
      <c r="E2297" s="1" t="s">
        <v>89</v>
      </c>
      <c r="F2297" s="1" t="s">
        <v>90</v>
      </c>
      <c r="G2297" s="1" t="n">
        <v>8.3</v>
      </c>
      <c r="H2297" s="1" t="n">
        <v>3</v>
      </c>
      <c r="I2297" s="1" t="n">
        <v>3</v>
      </c>
      <c r="K2297" s="17" t="n">
        <v>476.17</v>
      </c>
      <c r="L2297" s="1" t="n">
        <v>5</v>
      </c>
      <c r="M2297" s="18" t="n">
        <f aca="false">IF(I2297&lt;=H2297,1,0)</f>
        <v>1</v>
      </c>
      <c r="N2297" s="1" t="n">
        <f aca="false">MAX(I2297-H2297,0)</f>
        <v>0</v>
      </c>
    </row>
    <row r="2298" customFormat="false" ht="15" hidden="false" customHeight="false" outlineLevel="0" collapsed="false">
      <c r="A2298" s="1" t="s">
        <v>2406</v>
      </c>
      <c r="B2298" s="1" t="s">
        <v>2070</v>
      </c>
      <c r="C2298" s="1" t="s">
        <v>105</v>
      </c>
      <c r="D2298" s="1" t="s">
        <v>88</v>
      </c>
      <c r="E2298" s="1" t="s">
        <v>97</v>
      </c>
      <c r="F2298" s="1" t="s">
        <v>90</v>
      </c>
      <c r="G2298" s="1" t="n">
        <v>4.5</v>
      </c>
      <c r="H2298" s="1" t="n">
        <v>3</v>
      </c>
      <c r="I2298" s="1" t="n">
        <v>3</v>
      </c>
      <c r="K2298" s="17" t="n">
        <v>881.03</v>
      </c>
      <c r="L2298" s="1" t="n">
        <v>5</v>
      </c>
      <c r="M2298" s="18" t="n">
        <f aca="false">IF(I2298&lt;=H2298,1,0)</f>
        <v>1</v>
      </c>
      <c r="N2298" s="1" t="n">
        <f aca="false">MAX(I2298-H2298,0)</f>
        <v>0</v>
      </c>
    </row>
    <row r="2299" customFormat="false" ht="15" hidden="false" customHeight="false" outlineLevel="0" collapsed="false">
      <c r="A2299" s="1" t="s">
        <v>2407</v>
      </c>
      <c r="B2299" s="1" t="s">
        <v>2070</v>
      </c>
      <c r="C2299" s="1" t="s">
        <v>95</v>
      </c>
      <c r="D2299" s="1" t="s">
        <v>96</v>
      </c>
      <c r="E2299" s="1" t="s">
        <v>97</v>
      </c>
      <c r="F2299" s="1" t="s">
        <v>90</v>
      </c>
      <c r="G2299" s="1" t="n">
        <v>2.8</v>
      </c>
      <c r="H2299" s="1" t="n">
        <v>5</v>
      </c>
      <c r="I2299" s="1" t="n">
        <v>5</v>
      </c>
      <c r="K2299" s="17" t="n">
        <v>1037.29</v>
      </c>
      <c r="L2299" s="1" t="n">
        <v>5</v>
      </c>
      <c r="M2299" s="18" t="n">
        <f aca="false">IF(I2299&lt;=H2299,1,0)</f>
        <v>1</v>
      </c>
      <c r="N2299" s="1" t="n">
        <f aca="false">MAX(I2299-H2299,0)</f>
        <v>0</v>
      </c>
    </row>
    <row r="2300" customFormat="false" ht="15" hidden="false" customHeight="false" outlineLevel="0" collapsed="false">
      <c r="A2300" s="1" t="s">
        <v>2408</v>
      </c>
      <c r="B2300" s="1" t="s">
        <v>2070</v>
      </c>
      <c r="C2300" s="1" t="s">
        <v>92</v>
      </c>
      <c r="D2300" s="1" t="s">
        <v>88</v>
      </c>
      <c r="E2300" s="1" t="s">
        <v>89</v>
      </c>
      <c r="F2300" s="1" t="s">
        <v>116</v>
      </c>
      <c r="G2300" s="1" t="n">
        <v>0</v>
      </c>
      <c r="H2300" s="1" t="n">
        <v>2</v>
      </c>
      <c r="I2300" s="1" t="n">
        <v>2</v>
      </c>
      <c r="K2300" s="17" t="n">
        <v>411.04</v>
      </c>
      <c r="L2300" s="1" t="n">
        <v>5</v>
      </c>
      <c r="M2300" s="18" t="n">
        <f aca="false">IF(I2300&lt;=H2300,1,0)</f>
        <v>1</v>
      </c>
      <c r="N2300" s="1" t="n">
        <f aca="false">MAX(I2300-H2300,0)</f>
        <v>0</v>
      </c>
    </row>
    <row r="2301" customFormat="false" ht="15" hidden="false" customHeight="false" outlineLevel="0" collapsed="false">
      <c r="A2301" s="1" t="s">
        <v>2409</v>
      </c>
      <c r="B2301" s="1" t="s">
        <v>2070</v>
      </c>
      <c r="C2301" s="1" t="s">
        <v>95</v>
      </c>
      <c r="D2301" s="1" t="s">
        <v>88</v>
      </c>
      <c r="E2301" s="1" t="s">
        <v>101</v>
      </c>
      <c r="F2301" s="1" t="s">
        <v>116</v>
      </c>
      <c r="G2301" s="1" t="n">
        <v>0</v>
      </c>
      <c r="H2301" s="1" t="n">
        <v>2</v>
      </c>
      <c r="I2301" s="1" t="n">
        <v>2</v>
      </c>
      <c r="K2301" s="17" t="n">
        <v>267.97</v>
      </c>
      <c r="L2301" s="1" t="n">
        <v>5</v>
      </c>
      <c r="M2301" s="18" t="n">
        <f aca="false">IF(I2301&lt;=H2301,1,0)</f>
        <v>1</v>
      </c>
      <c r="N2301" s="1" t="n">
        <f aca="false">MAX(I2301-H2301,0)</f>
        <v>0</v>
      </c>
    </row>
    <row r="2302" customFormat="false" ht="15" hidden="false" customHeight="false" outlineLevel="0" collapsed="false">
      <c r="A2302" s="1" t="s">
        <v>2410</v>
      </c>
      <c r="B2302" s="1" t="s">
        <v>2070</v>
      </c>
      <c r="C2302" s="1" t="s">
        <v>92</v>
      </c>
      <c r="D2302" s="1" t="s">
        <v>96</v>
      </c>
      <c r="E2302" s="1" t="s">
        <v>97</v>
      </c>
      <c r="F2302" s="1" t="s">
        <v>90</v>
      </c>
      <c r="G2302" s="1" t="n">
        <v>0.8</v>
      </c>
      <c r="H2302" s="1" t="n">
        <v>5</v>
      </c>
      <c r="I2302" s="1" t="n">
        <v>5</v>
      </c>
      <c r="K2302" s="17" t="n">
        <v>468.42</v>
      </c>
      <c r="L2302" s="1" t="n">
        <v>5</v>
      </c>
      <c r="M2302" s="18" t="n">
        <f aca="false">IF(I2302&lt;=H2302,1,0)</f>
        <v>1</v>
      </c>
      <c r="N2302" s="1" t="n">
        <f aca="false">MAX(I2302-H2302,0)</f>
        <v>0</v>
      </c>
    </row>
    <row r="2303" customFormat="false" ht="15" hidden="false" customHeight="false" outlineLevel="0" collapsed="false">
      <c r="A2303" s="1" t="s">
        <v>2411</v>
      </c>
      <c r="B2303" s="1" t="s">
        <v>2070</v>
      </c>
      <c r="C2303" s="1" t="s">
        <v>105</v>
      </c>
      <c r="D2303" s="1" t="s">
        <v>110</v>
      </c>
      <c r="E2303" s="1" t="s">
        <v>89</v>
      </c>
      <c r="F2303" s="1" t="s">
        <v>90</v>
      </c>
      <c r="G2303" s="1" t="n">
        <v>5.7</v>
      </c>
      <c r="H2303" s="1" t="n">
        <v>2</v>
      </c>
      <c r="I2303" s="1" t="n">
        <v>2</v>
      </c>
      <c r="K2303" s="17" t="n">
        <v>1179.41</v>
      </c>
      <c r="L2303" s="1" t="n">
        <v>5</v>
      </c>
      <c r="M2303" s="18" t="n">
        <f aca="false">IF(I2303&lt;=H2303,1,0)</f>
        <v>1</v>
      </c>
      <c r="N2303" s="1" t="n">
        <f aca="false">MAX(I2303-H2303,0)</f>
        <v>0</v>
      </c>
    </row>
    <row r="2304" customFormat="false" ht="15" hidden="false" customHeight="false" outlineLevel="0" collapsed="false">
      <c r="A2304" s="1" t="s">
        <v>2412</v>
      </c>
      <c r="B2304" s="1" t="s">
        <v>2070</v>
      </c>
      <c r="C2304" s="1" t="s">
        <v>92</v>
      </c>
      <c r="D2304" s="1" t="s">
        <v>88</v>
      </c>
      <c r="E2304" s="1" t="s">
        <v>97</v>
      </c>
      <c r="F2304" s="1" t="s">
        <v>90</v>
      </c>
      <c r="G2304" s="1" t="n">
        <v>11</v>
      </c>
      <c r="H2304" s="1" t="n">
        <v>3</v>
      </c>
      <c r="I2304" s="1" t="n">
        <v>3</v>
      </c>
      <c r="K2304" s="17" t="n">
        <v>433.21</v>
      </c>
      <c r="L2304" s="1" t="n">
        <v>5</v>
      </c>
      <c r="M2304" s="18" t="n">
        <f aca="false">IF(I2304&lt;=H2304,1,0)</f>
        <v>1</v>
      </c>
      <c r="N2304" s="1" t="n">
        <f aca="false">MAX(I2304-H2304,0)</f>
        <v>0</v>
      </c>
    </row>
    <row r="2305" customFormat="false" ht="15" hidden="false" customHeight="false" outlineLevel="0" collapsed="false">
      <c r="A2305" s="1" t="s">
        <v>2413</v>
      </c>
      <c r="B2305" s="1" t="s">
        <v>2070</v>
      </c>
      <c r="C2305" s="1" t="s">
        <v>95</v>
      </c>
      <c r="D2305" s="1" t="s">
        <v>88</v>
      </c>
      <c r="E2305" s="1" t="s">
        <v>89</v>
      </c>
      <c r="F2305" s="1" t="s">
        <v>90</v>
      </c>
      <c r="G2305" s="1" t="n">
        <v>6.7</v>
      </c>
      <c r="H2305" s="1" t="n">
        <v>3</v>
      </c>
      <c r="I2305" s="1" t="n">
        <v>3</v>
      </c>
      <c r="K2305" s="17" t="n">
        <v>574.81</v>
      </c>
      <c r="L2305" s="1" t="n">
        <v>5</v>
      </c>
      <c r="M2305" s="18" t="n">
        <f aca="false">IF(I2305&lt;=H2305,1,0)</f>
        <v>1</v>
      </c>
      <c r="N2305" s="1" t="n">
        <f aca="false">MAX(I2305-H2305,0)</f>
        <v>0</v>
      </c>
    </row>
    <row r="2306" customFormat="false" ht="15" hidden="false" customHeight="false" outlineLevel="0" collapsed="false">
      <c r="A2306" s="1" t="s">
        <v>2414</v>
      </c>
      <c r="B2306" s="1" t="s">
        <v>2070</v>
      </c>
      <c r="C2306" s="1" t="s">
        <v>105</v>
      </c>
      <c r="D2306" s="1" t="s">
        <v>88</v>
      </c>
      <c r="E2306" s="1" t="s">
        <v>103</v>
      </c>
      <c r="F2306" s="1" t="s">
        <v>116</v>
      </c>
      <c r="G2306" s="1" t="n">
        <v>0</v>
      </c>
      <c r="H2306" s="1" t="n">
        <v>2</v>
      </c>
      <c r="I2306" s="1" t="n">
        <v>2</v>
      </c>
      <c r="K2306" s="17" t="n">
        <v>292.17</v>
      </c>
      <c r="L2306" s="1" t="n">
        <v>5</v>
      </c>
      <c r="M2306" s="18" t="n">
        <f aca="false">IF(I2306&lt;=H2306,1,0)</f>
        <v>1</v>
      </c>
      <c r="N2306" s="1" t="n">
        <f aca="false">MAX(I2306-H2306,0)</f>
        <v>0</v>
      </c>
    </row>
    <row r="2307" customFormat="false" ht="15" hidden="false" customHeight="false" outlineLevel="0" collapsed="false">
      <c r="A2307" s="1" t="s">
        <v>2415</v>
      </c>
      <c r="B2307" s="1" t="s">
        <v>2070</v>
      </c>
      <c r="C2307" s="1" t="s">
        <v>92</v>
      </c>
      <c r="D2307" s="1" t="s">
        <v>88</v>
      </c>
      <c r="E2307" s="1" t="s">
        <v>97</v>
      </c>
      <c r="F2307" s="1" t="s">
        <v>90</v>
      </c>
      <c r="G2307" s="1" t="n">
        <v>2.9</v>
      </c>
      <c r="H2307" s="1" t="n">
        <v>3</v>
      </c>
      <c r="I2307" s="1" t="n">
        <v>3</v>
      </c>
      <c r="K2307" s="17" t="n">
        <v>561.67</v>
      </c>
      <c r="L2307" s="1" t="n">
        <v>5</v>
      </c>
      <c r="M2307" s="18" t="n">
        <f aca="false">IF(I2307&lt;=H2307,1,0)</f>
        <v>1</v>
      </c>
      <c r="N2307" s="1" t="n">
        <f aca="false">MAX(I2307-H2307,0)</f>
        <v>0</v>
      </c>
    </row>
    <row r="2308" customFormat="false" ht="15" hidden="false" customHeight="false" outlineLevel="0" collapsed="false">
      <c r="A2308" s="1" t="s">
        <v>2416</v>
      </c>
      <c r="B2308" s="1" t="s">
        <v>2070</v>
      </c>
      <c r="C2308" s="1" t="s">
        <v>105</v>
      </c>
      <c r="D2308" s="1" t="s">
        <v>93</v>
      </c>
      <c r="E2308" s="1" t="s">
        <v>89</v>
      </c>
      <c r="F2308" s="1" t="s">
        <v>90</v>
      </c>
      <c r="G2308" s="1" t="n">
        <v>8.2</v>
      </c>
      <c r="H2308" s="1" t="n">
        <v>2</v>
      </c>
      <c r="I2308" s="1" t="n">
        <v>2</v>
      </c>
      <c r="K2308" s="17" t="n">
        <v>555.78</v>
      </c>
      <c r="L2308" s="1" t="n">
        <v>4</v>
      </c>
      <c r="M2308" s="18" t="n">
        <f aca="false">IF(I2308&lt;=H2308,1,0)</f>
        <v>1</v>
      </c>
      <c r="N2308" s="1" t="n">
        <f aca="false">MAX(I2308-H2308,0)</f>
        <v>0</v>
      </c>
    </row>
    <row r="2309" customFormat="false" ht="15" hidden="false" customHeight="false" outlineLevel="0" collapsed="false">
      <c r="A2309" s="1" t="s">
        <v>2417</v>
      </c>
      <c r="B2309" s="1" t="s">
        <v>2070</v>
      </c>
      <c r="C2309" s="1" t="s">
        <v>100</v>
      </c>
      <c r="D2309" s="1" t="s">
        <v>93</v>
      </c>
      <c r="E2309" s="1" t="s">
        <v>89</v>
      </c>
      <c r="F2309" s="1" t="s">
        <v>90</v>
      </c>
      <c r="G2309" s="1" t="n">
        <v>16</v>
      </c>
      <c r="H2309" s="1" t="n">
        <v>2</v>
      </c>
      <c r="I2309" s="1" t="n">
        <v>2</v>
      </c>
      <c r="K2309" s="17" t="n">
        <v>814.81</v>
      </c>
      <c r="L2309" s="1" t="n">
        <v>5</v>
      </c>
      <c r="M2309" s="18" t="n">
        <f aca="false">IF(I2309&lt;=H2309,1,0)</f>
        <v>1</v>
      </c>
      <c r="N2309" s="1" t="n">
        <f aca="false">MAX(I2309-H2309,0)</f>
        <v>0</v>
      </c>
    </row>
    <row r="2310" customFormat="false" ht="15" hidden="false" customHeight="false" outlineLevel="0" collapsed="false">
      <c r="A2310" s="1" t="s">
        <v>2418</v>
      </c>
      <c r="B2310" s="1" t="s">
        <v>2070</v>
      </c>
      <c r="C2310" s="1" t="s">
        <v>87</v>
      </c>
      <c r="D2310" s="1" t="s">
        <v>96</v>
      </c>
      <c r="E2310" s="1" t="s">
        <v>89</v>
      </c>
      <c r="F2310" s="1" t="s">
        <v>90</v>
      </c>
      <c r="G2310" s="1" t="n">
        <v>11.5</v>
      </c>
      <c r="H2310" s="1" t="n">
        <v>5</v>
      </c>
      <c r="I2310" s="1" t="n">
        <v>4</v>
      </c>
      <c r="K2310" s="17" t="n">
        <v>345.16</v>
      </c>
      <c r="L2310" s="1" t="n">
        <v>4</v>
      </c>
      <c r="M2310" s="18" t="n">
        <f aca="false">IF(I2310&lt;=H2310,1,0)</f>
        <v>1</v>
      </c>
      <c r="N2310" s="1" t="n">
        <f aca="false">MAX(I2310-H2310,0)</f>
        <v>0</v>
      </c>
    </row>
    <row r="2311" customFormat="false" ht="15" hidden="false" customHeight="false" outlineLevel="0" collapsed="false">
      <c r="A2311" s="1" t="s">
        <v>2419</v>
      </c>
      <c r="B2311" s="1" t="s">
        <v>2070</v>
      </c>
      <c r="C2311" s="1" t="s">
        <v>105</v>
      </c>
      <c r="D2311" s="1" t="s">
        <v>93</v>
      </c>
      <c r="E2311" s="1" t="s">
        <v>89</v>
      </c>
      <c r="F2311" s="1" t="s">
        <v>90</v>
      </c>
      <c r="G2311" s="1" t="n">
        <v>8.7</v>
      </c>
      <c r="H2311" s="1" t="n">
        <v>2</v>
      </c>
      <c r="I2311" s="1" t="n">
        <v>2</v>
      </c>
      <c r="K2311" s="17" t="n">
        <v>462.89</v>
      </c>
      <c r="L2311" s="1" t="n">
        <v>5</v>
      </c>
      <c r="M2311" s="18" t="n">
        <f aca="false">IF(I2311&lt;=H2311,1,0)</f>
        <v>1</v>
      </c>
      <c r="N2311" s="1" t="n">
        <f aca="false">MAX(I2311-H2311,0)</f>
        <v>0</v>
      </c>
    </row>
    <row r="2312" customFormat="false" ht="15" hidden="false" customHeight="false" outlineLevel="0" collapsed="false">
      <c r="A2312" s="1" t="s">
        <v>2420</v>
      </c>
      <c r="B2312" s="1" t="s">
        <v>2070</v>
      </c>
      <c r="C2312" s="1" t="s">
        <v>145</v>
      </c>
      <c r="D2312" s="1" t="s">
        <v>110</v>
      </c>
      <c r="E2312" s="1" t="s">
        <v>89</v>
      </c>
      <c r="F2312" s="1" t="s">
        <v>90</v>
      </c>
      <c r="G2312" s="1" t="n">
        <v>7.1</v>
      </c>
      <c r="H2312" s="1" t="n">
        <v>2</v>
      </c>
      <c r="I2312" s="1" t="n">
        <v>2</v>
      </c>
      <c r="K2312" s="17" t="n">
        <v>878.06</v>
      </c>
      <c r="L2312" s="1" t="n">
        <v>4</v>
      </c>
      <c r="M2312" s="18" t="n">
        <f aca="false">IF(I2312&lt;=H2312,1,0)</f>
        <v>1</v>
      </c>
      <c r="N2312" s="1" t="n">
        <f aca="false">MAX(I2312-H2312,0)</f>
        <v>0</v>
      </c>
    </row>
    <row r="2313" customFormat="false" ht="15" hidden="false" customHeight="false" outlineLevel="0" collapsed="false">
      <c r="A2313" s="1" t="s">
        <v>2421</v>
      </c>
      <c r="B2313" s="1" t="s">
        <v>2070</v>
      </c>
      <c r="C2313" s="1" t="s">
        <v>100</v>
      </c>
      <c r="D2313" s="1" t="s">
        <v>96</v>
      </c>
      <c r="E2313" s="1" t="s">
        <v>89</v>
      </c>
      <c r="F2313" s="1" t="s">
        <v>90</v>
      </c>
      <c r="G2313" s="1" t="n">
        <v>11.9</v>
      </c>
      <c r="H2313" s="1" t="n">
        <v>5</v>
      </c>
      <c r="I2313" s="1" t="n">
        <v>5</v>
      </c>
      <c r="K2313" s="17" t="n">
        <v>605</v>
      </c>
      <c r="L2313" s="1" t="n">
        <v>4</v>
      </c>
      <c r="M2313" s="18" t="n">
        <f aca="false">IF(I2313&lt;=H2313,1,0)</f>
        <v>1</v>
      </c>
      <c r="N2313" s="1" t="n">
        <f aca="false">MAX(I2313-H2313,0)</f>
        <v>0</v>
      </c>
    </row>
    <row r="2314" customFormat="false" ht="15" hidden="false" customHeight="false" outlineLevel="0" collapsed="false">
      <c r="A2314" s="1" t="s">
        <v>2422</v>
      </c>
      <c r="B2314" s="1" t="s">
        <v>2070</v>
      </c>
      <c r="C2314" s="1" t="s">
        <v>92</v>
      </c>
      <c r="D2314" s="1" t="s">
        <v>96</v>
      </c>
      <c r="E2314" s="1" t="s">
        <v>103</v>
      </c>
      <c r="F2314" s="1" t="s">
        <v>90</v>
      </c>
      <c r="G2314" s="1" t="n">
        <v>3.9</v>
      </c>
      <c r="H2314" s="1" t="n">
        <v>5</v>
      </c>
      <c r="I2314" s="1" t="n">
        <v>5</v>
      </c>
      <c r="K2314" s="17" t="n">
        <v>613.45</v>
      </c>
      <c r="L2314" s="1" t="n">
        <v>4</v>
      </c>
      <c r="M2314" s="18" t="n">
        <f aca="false">IF(I2314&lt;=H2314,1,0)</f>
        <v>1</v>
      </c>
      <c r="N2314" s="1" t="n">
        <f aca="false">MAX(I2314-H2314,0)</f>
        <v>0</v>
      </c>
    </row>
    <row r="2315" customFormat="false" ht="15" hidden="false" customHeight="false" outlineLevel="0" collapsed="false">
      <c r="A2315" s="1" t="s">
        <v>2423</v>
      </c>
      <c r="B2315" s="1" t="s">
        <v>2070</v>
      </c>
      <c r="C2315" s="1" t="s">
        <v>92</v>
      </c>
      <c r="D2315" s="1" t="s">
        <v>88</v>
      </c>
      <c r="E2315" s="1" t="s">
        <v>97</v>
      </c>
      <c r="F2315" s="1" t="s">
        <v>90</v>
      </c>
      <c r="G2315" s="1" t="n">
        <v>1.8</v>
      </c>
      <c r="H2315" s="1" t="n">
        <v>3</v>
      </c>
      <c r="I2315" s="1" t="n">
        <v>3</v>
      </c>
      <c r="K2315" s="17" t="n">
        <v>477.47</v>
      </c>
      <c r="L2315" s="1" t="n">
        <v>4</v>
      </c>
      <c r="M2315" s="18" t="n">
        <f aca="false">IF(I2315&lt;=H2315,1,0)</f>
        <v>1</v>
      </c>
      <c r="N2315" s="1" t="n">
        <f aca="false">MAX(I2315-H2315,0)</f>
        <v>0</v>
      </c>
    </row>
    <row r="2316" customFormat="false" ht="15" hidden="false" customHeight="false" outlineLevel="0" collapsed="false">
      <c r="A2316" s="1" t="s">
        <v>2424</v>
      </c>
      <c r="B2316" s="1" t="s">
        <v>2070</v>
      </c>
      <c r="C2316" s="1" t="s">
        <v>95</v>
      </c>
      <c r="D2316" s="1" t="s">
        <v>88</v>
      </c>
      <c r="E2316" s="1" t="s">
        <v>97</v>
      </c>
      <c r="F2316" s="1" t="s">
        <v>116</v>
      </c>
      <c r="G2316" s="1" t="n">
        <v>0</v>
      </c>
      <c r="H2316" s="1" t="n">
        <v>3</v>
      </c>
      <c r="I2316" s="1" t="n">
        <v>3</v>
      </c>
      <c r="K2316" s="17" t="n">
        <v>429.97</v>
      </c>
      <c r="L2316" s="1" t="n">
        <v>4</v>
      </c>
      <c r="M2316" s="18" t="n">
        <f aca="false">IF(I2316&lt;=H2316,1,0)</f>
        <v>1</v>
      </c>
      <c r="N2316" s="1" t="n">
        <f aca="false">MAX(I2316-H2316,0)</f>
        <v>0</v>
      </c>
    </row>
    <row r="2317" customFormat="false" ht="15" hidden="false" customHeight="false" outlineLevel="0" collapsed="false">
      <c r="A2317" s="1" t="s">
        <v>2425</v>
      </c>
      <c r="B2317" s="1" t="s">
        <v>2070</v>
      </c>
      <c r="C2317" s="1" t="s">
        <v>92</v>
      </c>
      <c r="D2317" s="1" t="s">
        <v>88</v>
      </c>
      <c r="E2317" s="1" t="s">
        <v>89</v>
      </c>
      <c r="F2317" s="1" t="s">
        <v>90</v>
      </c>
      <c r="G2317" s="1" t="n">
        <v>11.9</v>
      </c>
      <c r="H2317" s="1" t="n">
        <v>3</v>
      </c>
      <c r="I2317" s="1" t="n">
        <v>3</v>
      </c>
      <c r="K2317" s="17" t="n">
        <v>550.12</v>
      </c>
      <c r="L2317" s="1" t="n">
        <v>4</v>
      </c>
      <c r="M2317" s="18" t="n">
        <f aca="false">IF(I2317&lt;=H2317,1,0)</f>
        <v>1</v>
      </c>
      <c r="N2317" s="1" t="n">
        <f aca="false">MAX(I2317-H2317,0)</f>
        <v>0</v>
      </c>
    </row>
    <row r="2318" customFormat="false" ht="15" hidden="false" customHeight="false" outlineLevel="0" collapsed="false">
      <c r="A2318" s="1" t="s">
        <v>2426</v>
      </c>
      <c r="B2318" s="1" t="s">
        <v>2070</v>
      </c>
      <c r="C2318" s="1" t="s">
        <v>92</v>
      </c>
      <c r="D2318" s="1" t="s">
        <v>93</v>
      </c>
      <c r="E2318" s="1" t="s">
        <v>101</v>
      </c>
      <c r="F2318" s="1" t="s">
        <v>90</v>
      </c>
      <c r="G2318" s="1" t="n">
        <v>7.7</v>
      </c>
      <c r="H2318" s="1" t="n">
        <v>2</v>
      </c>
      <c r="I2318" s="1" t="n">
        <v>2</v>
      </c>
      <c r="K2318" s="17" t="n">
        <v>538.1</v>
      </c>
      <c r="L2318" s="1" t="n">
        <v>5</v>
      </c>
      <c r="M2318" s="18" t="n">
        <f aca="false">IF(I2318&lt;=H2318,1,0)</f>
        <v>1</v>
      </c>
      <c r="N2318" s="1" t="n">
        <f aca="false">MAX(I2318-H2318,0)</f>
        <v>0</v>
      </c>
    </row>
    <row r="2319" customFormat="false" ht="15" hidden="false" customHeight="false" outlineLevel="0" collapsed="false">
      <c r="A2319" s="1" t="s">
        <v>2427</v>
      </c>
      <c r="B2319" s="1" t="s">
        <v>2070</v>
      </c>
      <c r="C2319" s="1" t="s">
        <v>105</v>
      </c>
      <c r="D2319" s="1" t="s">
        <v>93</v>
      </c>
      <c r="E2319" s="1" t="s">
        <v>97</v>
      </c>
      <c r="F2319" s="1" t="s">
        <v>90</v>
      </c>
      <c r="G2319" s="1" t="n">
        <v>7</v>
      </c>
      <c r="H2319" s="1" t="n">
        <v>2</v>
      </c>
      <c r="I2319" s="1" t="n">
        <v>2</v>
      </c>
      <c r="K2319" s="17" t="n">
        <v>355.24</v>
      </c>
      <c r="L2319" s="1" t="n">
        <v>4</v>
      </c>
      <c r="M2319" s="18" t="n">
        <f aca="false">IF(I2319&lt;=H2319,1,0)</f>
        <v>1</v>
      </c>
      <c r="N2319" s="1" t="n">
        <f aca="false">MAX(I2319-H2319,0)</f>
        <v>0</v>
      </c>
    </row>
    <row r="2320" customFormat="false" ht="15" hidden="false" customHeight="false" outlineLevel="0" collapsed="false">
      <c r="A2320" s="1" t="s">
        <v>2428</v>
      </c>
      <c r="B2320" s="1" t="s">
        <v>2070</v>
      </c>
      <c r="C2320" s="1" t="s">
        <v>105</v>
      </c>
      <c r="D2320" s="1" t="s">
        <v>96</v>
      </c>
      <c r="E2320" s="1" t="s">
        <v>97</v>
      </c>
      <c r="F2320" s="1" t="s">
        <v>90</v>
      </c>
      <c r="G2320" s="1" t="n">
        <v>4.4</v>
      </c>
      <c r="H2320" s="1" t="n">
        <v>5</v>
      </c>
      <c r="I2320" s="1" t="n">
        <v>5</v>
      </c>
      <c r="K2320" s="17" t="n">
        <v>881.67</v>
      </c>
      <c r="L2320" s="1" t="n">
        <v>4</v>
      </c>
      <c r="M2320" s="18" t="n">
        <f aca="false">IF(I2320&lt;=H2320,1,0)</f>
        <v>1</v>
      </c>
      <c r="N2320" s="1" t="n">
        <f aca="false">MAX(I2320-H2320,0)</f>
        <v>0</v>
      </c>
    </row>
    <row r="2321" customFormat="false" ht="15" hidden="false" customHeight="false" outlineLevel="0" collapsed="false">
      <c r="A2321" s="1" t="s">
        <v>2429</v>
      </c>
      <c r="B2321" s="1" t="s">
        <v>2070</v>
      </c>
      <c r="C2321" s="1" t="s">
        <v>145</v>
      </c>
      <c r="D2321" s="1" t="s">
        <v>88</v>
      </c>
      <c r="E2321" s="1" t="s">
        <v>103</v>
      </c>
      <c r="F2321" s="1" t="s">
        <v>90</v>
      </c>
      <c r="G2321" s="1" t="n">
        <v>12.8</v>
      </c>
      <c r="H2321" s="1" t="n">
        <v>3</v>
      </c>
      <c r="I2321" s="1" t="n">
        <v>3</v>
      </c>
      <c r="K2321" s="17" t="n">
        <v>407.64</v>
      </c>
      <c r="L2321" s="1" t="n">
        <v>4</v>
      </c>
      <c r="M2321" s="18" t="n">
        <f aca="false">IF(I2321&lt;=H2321,1,0)</f>
        <v>1</v>
      </c>
      <c r="N2321" s="1" t="n">
        <f aca="false">MAX(I2321-H2321,0)</f>
        <v>0</v>
      </c>
    </row>
    <row r="2322" customFormat="false" ht="15" hidden="false" customHeight="false" outlineLevel="0" collapsed="false">
      <c r="A2322" s="1" t="s">
        <v>2430</v>
      </c>
      <c r="B2322" s="1" t="s">
        <v>2070</v>
      </c>
      <c r="C2322" s="1" t="s">
        <v>92</v>
      </c>
      <c r="D2322" s="1" t="s">
        <v>93</v>
      </c>
      <c r="E2322" s="1" t="s">
        <v>89</v>
      </c>
      <c r="F2322" s="1" t="s">
        <v>116</v>
      </c>
      <c r="G2322" s="1" t="n">
        <v>0</v>
      </c>
      <c r="H2322" s="1" t="n">
        <v>2</v>
      </c>
      <c r="I2322" s="1" t="n">
        <v>2</v>
      </c>
      <c r="K2322" s="17" t="n">
        <v>381.76</v>
      </c>
      <c r="L2322" s="1" t="n">
        <v>3</v>
      </c>
      <c r="M2322" s="18" t="n">
        <f aca="false">IF(I2322&lt;=H2322,1,0)</f>
        <v>1</v>
      </c>
      <c r="N2322" s="1" t="n">
        <f aca="false">MAX(I2322-H2322,0)</f>
        <v>0</v>
      </c>
    </row>
    <row r="2323" customFormat="false" ht="15" hidden="false" customHeight="false" outlineLevel="0" collapsed="false">
      <c r="A2323" s="1" t="s">
        <v>2431</v>
      </c>
      <c r="B2323" s="1" t="s">
        <v>2070</v>
      </c>
      <c r="C2323" s="1" t="s">
        <v>95</v>
      </c>
      <c r="D2323" s="1" t="s">
        <v>93</v>
      </c>
      <c r="E2323" s="1" t="s">
        <v>89</v>
      </c>
      <c r="F2323" s="1" t="s">
        <v>90</v>
      </c>
      <c r="G2323" s="1" t="n">
        <v>5.9</v>
      </c>
      <c r="H2323" s="1" t="n">
        <v>2</v>
      </c>
      <c r="I2323" s="1" t="n">
        <v>2</v>
      </c>
      <c r="K2323" s="17" t="n">
        <v>238.67</v>
      </c>
      <c r="L2323" s="1" t="n">
        <v>4</v>
      </c>
      <c r="M2323" s="18" t="n">
        <f aca="false">IF(I2323&lt;=H2323,1,0)</f>
        <v>1</v>
      </c>
      <c r="N2323" s="1" t="n">
        <f aca="false">MAX(I2323-H2323,0)</f>
        <v>0</v>
      </c>
    </row>
    <row r="2324" customFormat="false" ht="15" hidden="false" customHeight="false" outlineLevel="0" collapsed="false">
      <c r="A2324" s="1" t="s">
        <v>2432</v>
      </c>
      <c r="B2324" s="1" t="s">
        <v>2070</v>
      </c>
      <c r="C2324" s="1" t="s">
        <v>105</v>
      </c>
      <c r="D2324" s="1" t="s">
        <v>88</v>
      </c>
      <c r="E2324" s="1" t="s">
        <v>89</v>
      </c>
      <c r="F2324" s="1" t="s">
        <v>90</v>
      </c>
      <c r="G2324" s="1" t="n">
        <v>8.8</v>
      </c>
      <c r="H2324" s="1" t="n">
        <v>3</v>
      </c>
      <c r="I2324" s="1" t="n">
        <v>3</v>
      </c>
      <c r="K2324" s="17" t="n">
        <v>465.04</v>
      </c>
      <c r="L2324" s="1" t="n">
        <v>4</v>
      </c>
      <c r="M2324" s="18" t="n">
        <f aca="false">IF(I2324&lt;=H2324,1,0)</f>
        <v>1</v>
      </c>
      <c r="N2324" s="1" t="n">
        <f aca="false">MAX(I2324-H2324,0)</f>
        <v>0</v>
      </c>
    </row>
    <row r="2325" customFormat="false" ht="15" hidden="false" customHeight="false" outlineLevel="0" collapsed="false">
      <c r="A2325" s="1" t="s">
        <v>2433</v>
      </c>
      <c r="B2325" s="1" t="s">
        <v>2070</v>
      </c>
      <c r="C2325" s="1" t="s">
        <v>100</v>
      </c>
      <c r="D2325" s="1" t="s">
        <v>96</v>
      </c>
      <c r="E2325" s="1" t="s">
        <v>97</v>
      </c>
      <c r="F2325" s="1" t="s">
        <v>90</v>
      </c>
      <c r="G2325" s="1" t="n">
        <v>0.4</v>
      </c>
      <c r="H2325" s="1" t="n">
        <v>5</v>
      </c>
      <c r="I2325" s="1" t="n">
        <v>4</v>
      </c>
      <c r="K2325" s="17" t="n">
        <v>405.06</v>
      </c>
      <c r="L2325" s="1" t="n">
        <v>4</v>
      </c>
      <c r="M2325" s="18" t="n">
        <f aca="false">IF(I2325&lt;=H2325,1,0)</f>
        <v>1</v>
      </c>
      <c r="N2325" s="1" t="n">
        <f aca="false">MAX(I2325-H2325,0)</f>
        <v>0</v>
      </c>
    </row>
    <row r="2326" customFormat="false" ht="15" hidden="false" customHeight="false" outlineLevel="0" collapsed="false">
      <c r="A2326" s="1" t="s">
        <v>2434</v>
      </c>
      <c r="B2326" s="1" t="s">
        <v>2070</v>
      </c>
      <c r="C2326" s="1" t="s">
        <v>145</v>
      </c>
      <c r="D2326" s="1" t="s">
        <v>88</v>
      </c>
      <c r="E2326" s="1" t="s">
        <v>103</v>
      </c>
      <c r="F2326" s="1" t="s">
        <v>90</v>
      </c>
      <c r="G2326" s="1" t="n">
        <v>4.7</v>
      </c>
      <c r="H2326" s="1" t="n">
        <v>3</v>
      </c>
      <c r="I2326" s="1" t="n">
        <v>3</v>
      </c>
      <c r="K2326" s="17" t="n">
        <v>563.26</v>
      </c>
      <c r="L2326" s="1" t="n">
        <v>4</v>
      </c>
      <c r="M2326" s="18" t="n">
        <f aca="false">IF(I2326&lt;=H2326,1,0)</f>
        <v>1</v>
      </c>
      <c r="N2326" s="1" t="n">
        <f aca="false">MAX(I2326-H2326,0)</f>
        <v>0</v>
      </c>
    </row>
    <row r="2327" customFormat="false" ht="15" hidden="false" customHeight="false" outlineLevel="0" collapsed="false">
      <c r="A2327" s="1" t="s">
        <v>2435</v>
      </c>
      <c r="B2327" s="1" t="s">
        <v>2070</v>
      </c>
      <c r="C2327" s="1" t="s">
        <v>92</v>
      </c>
      <c r="D2327" s="1" t="s">
        <v>110</v>
      </c>
      <c r="E2327" s="1" t="s">
        <v>89</v>
      </c>
      <c r="F2327" s="1" t="s">
        <v>116</v>
      </c>
      <c r="G2327" s="1" t="n">
        <v>0</v>
      </c>
      <c r="H2327" s="1" t="n">
        <v>2</v>
      </c>
      <c r="I2327" s="1" t="n">
        <v>2</v>
      </c>
      <c r="K2327" s="17" t="n">
        <v>618.07</v>
      </c>
      <c r="L2327" s="1" t="n">
        <v>5</v>
      </c>
      <c r="M2327" s="18" t="n">
        <f aca="false">IF(I2327&lt;=H2327,1,0)</f>
        <v>1</v>
      </c>
      <c r="N2327" s="1" t="n">
        <f aca="false">MAX(I2327-H2327,0)</f>
        <v>0</v>
      </c>
    </row>
    <row r="2328" customFormat="false" ht="15" hidden="false" customHeight="false" outlineLevel="0" collapsed="false">
      <c r="A2328" s="1" t="s">
        <v>2436</v>
      </c>
      <c r="B2328" s="1" t="s">
        <v>2070</v>
      </c>
      <c r="C2328" s="1" t="s">
        <v>105</v>
      </c>
      <c r="D2328" s="1" t="s">
        <v>110</v>
      </c>
      <c r="E2328" s="1" t="s">
        <v>97</v>
      </c>
      <c r="F2328" s="1" t="s">
        <v>90</v>
      </c>
      <c r="G2328" s="1" t="n">
        <v>1.7</v>
      </c>
      <c r="H2328" s="1" t="n">
        <v>2</v>
      </c>
      <c r="I2328" s="1" t="n">
        <v>2</v>
      </c>
      <c r="K2328" s="17" t="n">
        <v>735.77</v>
      </c>
      <c r="L2328" s="1" t="n">
        <v>5</v>
      </c>
      <c r="M2328" s="18" t="n">
        <f aca="false">IF(I2328&lt;=H2328,1,0)</f>
        <v>1</v>
      </c>
      <c r="N2328" s="1" t="n">
        <f aca="false">MAX(I2328-H2328,0)</f>
        <v>0</v>
      </c>
    </row>
    <row r="2329" customFormat="false" ht="15" hidden="false" customHeight="false" outlineLevel="0" collapsed="false">
      <c r="A2329" s="1" t="s">
        <v>2437</v>
      </c>
      <c r="B2329" s="1" t="s">
        <v>2070</v>
      </c>
      <c r="C2329" s="1" t="s">
        <v>92</v>
      </c>
      <c r="D2329" s="1" t="s">
        <v>88</v>
      </c>
      <c r="E2329" s="1" t="s">
        <v>103</v>
      </c>
      <c r="F2329" s="1" t="s">
        <v>90</v>
      </c>
      <c r="G2329" s="1" t="n">
        <v>8.4</v>
      </c>
      <c r="H2329" s="1" t="n">
        <v>3</v>
      </c>
      <c r="I2329" s="1" t="n">
        <v>3</v>
      </c>
      <c r="K2329" s="17" t="n">
        <v>203.03</v>
      </c>
      <c r="L2329" s="1" t="n">
        <v>4</v>
      </c>
      <c r="M2329" s="18" t="n">
        <f aca="false">IF(I2329&lt;=H2329,1,0)</f>
        <v>1</v>
      </c>
      <c r="N2329" s="1" t="n">
        <f aca="false">MAX(I2329-H2329,0)</f>
        <v>0</v>
      </c>
    </row>
    <row r="2330" customFormat="false" ht="15" hidden="false" customHeight="false" outlineLevel="0" collapsed="false">
      <c r="A2330" s="1" t="s">
        <v>2438</v>
      </c>
      <c r="B2330" s="1" t="s">
        <v>2070</v>
      </c>
      <c r="C2330" s="1" t="s">
        <v>95</v>
      </c>
      <c r="D2330" s="1" t="s">
        <v>88</v>
      </c>
      <c r="E2330" s="1" t="s">
        <v>89</v>
      </c>
      <c r="F2330" s="1" t="s">
        <v>116</v>
      </c>
      <c r="G2330" s="1" t="n">
        <v>0</v>
      </c>
      <c r="H2330" s="1" t="n">
        <v>2</v>
      </c>
      <c r="I2330" s="1" t="n">
        <v>2</v>
      </c>
      <c r="K2330" s="17" t="n">
        <v>130.95</v>
      </c>
      <c r="L2330" s="1" t="n">
        <v>5</v>
      </c>
      <c r="M2330" s="18" t="n">
        <f aca="false">IF(I2330&lt;=H2330,1,0)</f>
        <v>1</v>
      </c>
      <c r="N2330" s="1" t="n">
        <f aca="false">MAX(I2330-H2330,0)</f>
        <v>0</v>
      </c>
    </row>
    <row r="2331" customFormat="false" ht="15" hidden="false" customHeight="false" outlineLevel="0" collapsed="false">
      <c r="A2331" s="1" t="s">
        <v>2439</v>
      </c>
      <c r="B2331" s="1" t="s">
        <v>2070</v>
      </c>
      <c r="C2331" s="1" t="s">
        <v>87</v>
      </c>
      <c r="D2331" s="1" t="s">
        <v>88</v>
      </c>
      <c r="E2331" s="1" t="s">
        <v>89</v>
      </c>
      <c r="F2331" s="1" t="s">
        <v>90</v>
      </c>
      <c r="G2331" s="1" t="n">
        <v>5.3</v>
      </c>
      <c r="H2331" s="1" t="n">
        <v>3</v>
      </c>
      <c r="I2331" s="1" t="n">
        <v>3</v>
      </c>
      <c r="K2331" s="17" t="n">
        <v>504.77</v>
      </c>
      <c r="L2331" s="1" t="n">
        <v>4</v>
      </c>
      <c r="M2331" s="18" t="n">
        <f aca="false">IF(I2331&lt;=H2331,1,0)</f>
        <v>1</v>
      </c>
      <c r="N2331" s="1" t="n">
        <f aca="false">MAX(I2331-H2331,0)</f>
        <v>0</v>
      </c>
    </row>
    <row r="2332" customFormat="false" ht="15" hidden="false" customHeight="false" outlineLevel="0" collapsed="false">
      <c r="A2332" s="1" t="s">
        <v>2440</v>
      </c>
      <c r="B2332" s="1" t="s">
        <v>2070</v>
      </c>
      <c r="C2332" s="1" t="s">
        <v>105</v>
      </c>
      <c r="D2332" s="1" t="s">
        <v>88</v>
      </c>
      <c r="E2332" s="1" t="s">
        <v>89</v>
      </c>
      <c r="F2332" s="1" t="s">
        <v>90</v>
      </c>
      <c r="G2332" s="1" t="n">
        <v>11.5</v>
      </c>
      <c r="H2332" s="1" t="n">
        <v>3</v>
      </c>
      <c r="I2332" s="1" t="n">
        <v>3</v>
      </c>
      <c r="K2332" s="17" t="n">
        <v>302.67</v>
      </c>
      <c r="L2332" s="1" t="n">
        <v>4</v>
      </c>
      <c r="M2332" s="18" t="n">
        <f aca="false">IF(I2332&lt;=H2332,1,0)</f>
        <v>1</v>
      </c>
      <c r="N2332" s="1" t="n">
        <f aca="false">MAX(I2332-H2332,0)</f>
        <v>0</v>
      </c>
    </row>
    <row r="2333" customFormat="false" ht="15" hidden="false" customHeight="false" outlineLevel="0" collapsed="false">
      <c r="A2333" s="1" t="s">
        <v>2441</v>
      </c>
      <c r="B2333" s="1" t="s">
        <v>2070</v>
      </c>
      <c r="C2333" s="1" t="s">
        <v>92</v>
      </c>
      <c r="D2333" s="1" t="s">
        <v>96</v>
      </c>
      <c r="E2333" s="1" t="s">
        <v>97</v>
      </c>
      <c r="F2333" s="1" t="s">
        <v>90</v>
      </c>
      <c r="G2333" s="1" t="n">
        <v>11.5</v>
      </c>
      <c r="H2333" s="1" t="n">
        <v>5</v>
      </c>
      <c r="I2333" s="1" t="n">
        <v>6</v>
      </c>
      <c r="J2333" s="1" t="s">
        <v>208</v>
      </c>
      <c r="K2333" s="17" t="n">
        <v>728.98</v>
      </c>
      <c r="L2333" s="1" t="n">
        <v>3</v>
      </c>
      <c r="M2333" s="18" t="n">
        <f aca="false">IF(I2333&lt;=H2333,1,0)</f>
        <v>0</v>
      </c>
      <c r="N2333" s="1" t="n">
        <f aca="false">MAX(I2333-H2333,0)</f>
        <v>1</v>
      </c>
    </row>
    <row r="2334" customFormat="false" ht="15" hidden="false" customHeight="false" outlineLevel="0" collapsed="false">
      <c r="A2334" s="1" t="s">
        <v>2442</v>
      </c>
      <c r="B2334" s="1" t="s">
        <v>2070</v>
      </c>
      <c r="C2334" s="1" t="s">
        <v>100</v>
      </c>
      <c r="D2334" s="1" t="s">
        <v>96</v>
      </c>
      <c r="E2334" s="1" t="s">
        <v>89</v>
      </c>
      <c r="F2334" s="1" t="s">
        <v>116</v>
      </c>
      <c r="G2334" s="1" t="n">
        <v>0</v>
      </c>
      <c r="H2334" s="1" t="n">
        <v>4</v>
      </c>
      <c r="I2334" s="1" t="n">
        <v>4</v>
      </c>
      <c r="K2334" s="17" t="n">
        <v>578.45</v>
      </c>
      <c r="L2334" s="1" t="n">
        <v>4</v>
      </c>
      <c r="M2334" s="18" t="n">
        <f aca="false">IF(I2334&lt;=H2334,1,0)</f>
        <v>1</v>
      </c>
      <c r="N2334" s="1" t="n">
        <f aca="false">MAX(I2334-H2334,0)</f>
        <v>0</v>
      </c>
    </row>
    <row r="2335" customFormat="false" ht="15" hidden="false" customHeight="false" outlineLevel="0" collapsed="false">
      <c r="A2335" s="1" t="s">
        <v>2443</v>
      </c>
      <c r="B2335" s="1" t="s">
        <v>2070</v>
      </c>
      <c r="C2335" s="1" t="s">
        <v>105</v>
      </c>
      <c r="D2335" s="1" t="s">
        <v>88</v>
      </c>
      <c r="E2335" s="1" t="s">
        <v>97</v>
      </c>
      <c r="F2335" s="1" t="s">
        <v>90</v>
      </c>
      <c r="G2335" s="1" t="n">
        <v>3.4</v>
      </c>
      <c r="H2335" s="1" t="n">
        <v>3</v>
      </c>
      <c r="I2335" s="1" t="n">
        <v>3</v>
      </c>
      <c r="K2335" s="17" t="n">
        <v>473.43</v>
      </c>
      <c r="L2335" s="1" t="n">
        <v>4</v>
      </c>
      <c r="M2335" s="18" t="n">
        <f aca="false">IF(I2335&lt;=H2335,1,0)</f>
        <v>1</v>
      </c>
      <c r="N2335" s="1" t="n">
        <f aca="false">MAX(I2335-H2335,0)</f>
        <v>0</v>
      </c>
    </row>
    <row r="2336" customFormat="false" ht="15" hidden="false" customHeight="false" outlineLevel="0" collapsed="false">
      <c r="A2336" s="1" t="s">
        <v>2444</v>
      </c>
      <c r="B2336" s="1" t="s">
        <v>2070</v>
      </c>
      <c r="C2336" s="1" t="s">
        <v>92</v>
      </c>
      <c r="D2336" s="1" t="s">
        <v>96</v>
      </c>
      <c r="E2336" s="1" t="s">
        <v>89</v>
      </c>
      <c r="F2336" s="1" t="s">
        <v>90</v>
      </c>
      <c r="G2336" s="1" t="n">
        <v>4.6</v>
      </c>
      <c r="H2336" s="1" t="n">
        <v>5</v>
      </c>
      <c r="I2336" s="1" t="n">
        <v>5</v>
      </c>
      <c r="K2336" s="17" t="n">
        <v>583.39</v>
      </c>
      <c r="L2336" s="1" t="n">
        <v>5</v>
      </c>
      <c r="M2336" s="18" t="n">
        <f aca="false">IF(I2336&lt;=H2336,1,0)</f>
        <v>1</v>
      </c>
      <c r="N2336" s="1" t="n">
        <f aca="false">MAX(I2336-H2336,0)</f>
        <v>0</v>
      </c>
    </row>
    <row r="2337" customFormat="false" ht="15" hidden="false" customHeight="false" outlineLevel="0" collapsed="false">
      <c r="A2337" s="1" t="s">
        <v>2445</v>
      </c>
      <c r="B2337" s="1" t="s">
        <v>2070</v>
      </c>
      <c r="C2337" s="1" t="s">
        <v>92</v>
      </c>
      <c r="D2337" s="1" t="s">
        <v>96</v>
      </c>
      <c r="E2337" s="1" t="s">
        <v>97</v>
      </c>
      <c r="F2337" s="1" t="s">
        <v>90</v>
      </c>
      <c r="G2337" s="1" t="n">
        <v>8.5</v>
      </c>
      <c r="H2337" s="1" t="n">
        <v>5</v>
      </c>
      <c r="I2337" s="1" t="n">
        <v>5</v>
      </c>
      <c r="K2337" s="17" t="n">
        <v>522.77</v>
      </c>
      <c r="L2337" s="1" t="n">
        <v>5</v>
      </c>
      <c r="M2337" s="18" t="n">
        <f aca="false">IF(I2337&lt;=H2337,1,0)</f>
        <v>1</v>
      </c>
      <c r="N2337" s="1" t="n">
        <f aca="false">MAX(I2337-H2337,0)</f>
        <v>0</v>
      </c>
    </row>
    <row r="2338" customFormat="false" ht="15" hidden="false" customHeight="false" outlineLevel="0" collapsed="false">
      <c r="A2338" s="1" t="s">
        <v>2446</v>
      </c>
      <c r="B2338" s="1" t="s">
        <v>2070</v>
      </c>
      <c r="C2338" s="1" t="s">
        <v>95</v>
      </c>
      <c r="D2338" s="1" t="s">
        <v>88</v>
      </c>
      <c r="E2338" s="1" t="s">
        <v>89</v>
      </c>
      <c r="F2338" s="1" t="s">
        <v>90</v>
      </c>
      <c r="G2338" s="1" t="n">
        <v>25.1</v>
      </c>
      <c r="H2338" s="1" t="n">
        <v>3</v>
      </c>
      <c r="I2338" s="1" t="n">
        <v>5</v>
      </c>
      <c r="J2338" s="1" t="s">
        <v>208</v>
      </c>
      <c r="K2338" s="17" t="n">
        <v>227.96</v>
      </c>
      <c r="L2338" s="1" t="n">
        <v>4</v>
      </c>
      <c r="M2338" s="18" t="n">
        <f aca="false">IF(I2338&lt;=H2338,1,0)</f>
        <v>0</v>
      </c>
      <c r="N2338" s="1" t="n">
        <f aca="false">MAX(I2338-H2338,0)</f>
        <v>2</v>
      </c>
    </row>
    <row r="2339" customFormat="false" ht="15" hidden="false" customHeight="false" outlineLevel="0" collapsed="false">
      <c r="A2339" s="1" t="s">
        <v>2447</v>
      </c>
      <c r="B2339" s="1" t="s">
        <v>2070</v>
      </c>
      <c r="C2339" s="1" t="s">
        <v>105</v>
      </c>
      <c r="D2339" s="1" t="s">
        <v>88</v>
      </c>
      <c r="E2339" s="1" t="s">
        <v>89</v>
      </c>
      <c r="F2339" s="1" t="s">
        <v>116</v>
      </c>
      <c r="G2339" s="1" t="n">
        <v>0</v>
      </c>
      <c r="H2339" s="1" t="n">
        <v>2</v>
      </c>
      <c r="I2339" s="1" t="n">
        <v>2</v>
      </c>
      <c r="K2339" s="17" t="n">
        <v>301.66</v>
      </c>
      <c r="L2339" s="1" t="n">
        <v>5</v>
      </c>
      <c r="M2339" s="18" t="n">
        <f aca="false">IF(I2339&lt;=H2339,1,0)</f>
        <v>1</v>
      </c>
      <c r="N2339" s="1" t="n">
        <f aca="false">MAX(I2339-H2339,0)</f>
        <v>0</v>
      </c>
    </row>
    <row r="2340" customFormat="false" ht="15" hidden="false" customHeight="false" outlineLevel="0" collapsed="false">
      <c r="A2340" s="1" t="s">
        <v>2448</v>
      </c>
      <c r="B2340" s="1" t="s">
        <v>2070</v>
      </c>
      <c r="C2340" s="1" t="s">
        <v>105</v>
      </c>
      <c r="D2340" s="1" t="s">
        <v>93</v>
      </c>
      <c r="E2340" s="1" t="s">
        <v>101</v>
      </c>
      <c r="F2340" s="1" t="s">
        <v>90</v>
      </c>
      <c r="G2340" s="1" t="n">
        <v>5.6</v>
      </c>
      <c r="H2340" s="1" t="n">
        <v>2</v>
      </c>
      <c r="I2340" s="1" t="n">
        <v>2</v>
      </c>
      <c r="K2340" s="17" t="n">
        <v>1098.38</v>
      </c>
      <c r="L2340" s="1" t="n">
        <v>5</v>
      </c>
      <c r="M2340" s="18" t="n">
        <f aca="false">IF(I2340&lt;=H2340,1,0)</f>
        <v>1</v>
      </c>
      <c r="N2340" s="1" t="n">
        <f aca="false">MAX(I2340-H2340,0)</f>
        <v>0</v>
      </c>
    </row>
    <row r="2341" customFormat="false" ht="15" hidden="false" customHeight="false" outlineLevel="0" collapsed="false">
      <c r="A2341" s="1" t="s">
        <v>2449</v>
      </c>
      <c r="B2341" s="1" t="s">
        <v>2070</v>
      </c>
      <c r="C2341" s="1" t="s">
        <v>92</v>
      </c>
      <c r="D2341" s="1" t="s">
        <v>88</v>
      </c>
      <c r="E2341" s="1" t="s">
        <v>103</v>
      </c>
      <c r="F2341" s="1" t="s">
        <v>116</v>
      </c>
      <c r="G2341" s="1" t="n">
        <v>0</v>
      </c>
      <c r="H2341" s="1" t="n">
        <v>3</v>
      </c>
      <c r="I2341" s="1" t="n">
        <v>3</v>
      </c>
      <c r="K2341" s="17" t="n">
        <v>299.83</v>
      </c>
      <c r="L2341" s="1" t="n">
        <v>5</v>
      </c>
      <c r="M2341" s="18" t="n">
        <f aca="false">IF(I2341&lt;=H2341,1,0)</f>
        <v>1</v>
      </c>
      <c r="N2341" s="1" t="n">
        <f aca="false">MAX(I2341-H2341,0)</f>
        <v>0</v>
      </c>
    </row>
    <row r="2342" customFormat="false" ht="15" hidden="false" customHeight="false" outlineLevel="0" collapsed="false">
      <c r="A2342" s="1" t="s">
        <v>2450</v>
      </c>
      <c r="B2342" s="1" t="s">
        <v>2070</v>
      </c>
      <c r="C2342" s="1" t="s">
        <v>92</v>
      </c>
      <c r="D2342" s="1" t="s">
        <v>96</v>
      </c>
      <c r="E2342" s="1" t="s">
        <v>103</v>
      </c>
      <c r="F2342" s="1" t="s">
        <v>116</v>
      </c>
      <c r="G2342" s="1" t="n">
        <v>0</v>
      </c>
      <c r="H2342" s="1" t="n">
        <v>4</v>
      </c>
      <c r="I2342" s="1" t="n">
        <v>4</v>
      </c>
      <c r="K2342" s="17" t="n">
        <v>139.16</v>
      </c>
      <c r="L2342" s="1" t="n">
        <v>4</v>
      </c>
      <c r="M2342" s="18" t="n">
        <f aca="false">IF(I2342&lt;=H2342,1,0)</f>
        <v>1</v>
      </c>
      <c r="N2342" s="1" t="n">
        <f aca="false">MAX(I2342-H2342,0)</f>
        <v>0</v>
      </c>
    </row>
    <row r="2343" customFormat="false" ht="15" hidden="false" customHeight="false" outlineLevel="0" collapsed="false">
      <c r="A2343" s="1" t="s">
        <v>2451</v>
      </c>
      <c r="B2343" s="1" t="s">
        <v>2070</v>
      </c>
      <c r="C2343" s="1" t="s">
        <v>95</v>
      </c>
      <c r="D2343" s="1" t="s">
        <v>93</v>
      </c>
      <c r="E2343" s="1" t="s">
        <v>89</v>
      </c>
      <c r="F2343" s="1" t="s">
        <v>90</v>
      </c>
      <c r="G2343" s="1" t="n">
        <v>8.6</v>
      </c>
      <c r="H2343" s="1" t="n">
        <v>2</v>
      </c>
      <c r="I2343" s="1" t="n">
        <v>2</v>
      </c>
      <c r="K2343" s="17" t="n">
        <v>327.05</v>
      </c>
      <c r="L2343" s="1" t="n">
        <v>4</v>
      </c>
      <c r="M2343" s="18" t="n">
        <f aca="false">IF(I2343&lt;=H2343,1,0)</f>
        <v>1</v>
      </c>
      <c r="N2343" s="1" t="n">
        <f aca="false">MAX(I2343-H2343,0)</f>
        <v>0</v>
      </c>
    </row>
    <row r="2344" customFormat="false" ht="15" hidden="false" customHeight="false" outlineLevel="0" collapsed="false">
      <c r="A2344" s="1" t="s">
        <v>2452</v>
      </c>
      <c r="B2344" s="1" t="s">
        <v>2070</v>
      </c>
      <c r="C2344" s="1" t="s">
        <v>92</v>
      </c>
      <c r="D2344" s="1" t="s">
        <v>88</v>
      </c>
      <c r="E2344" s="1" t="s">
        <v>97</v>
      </c>
      <c r="F2344" s="1" t="s">
        <v>116</v>
      </c>
      <c r="G2344" s="1" t="n">
        <v>0</v>
      </c>
      <c r="H2344" s="1" t="n">
        <v>2</v>
      </c>
      <c r="I2344" s="1" t="n">
        <v>2</v>
      </c>
      <c r="K2344" s="17" t="n">
        <v>300.62</v>
      </c>
      <c r="L2344" s="1" t="n">
        <v>5</v>
      </c>
      <c r="M2344" s="18" t="n">
        <f aca="false">IF(I2344&lt;=H2344,1,0)</f>
        <v>1</v>
      </c>
      <c r="N2344" s="1" t="n">
        <f aca="false">MAX(I2344-H2344,0)</f>
        <v>0</v>
      </c>
    </row>
    <row r="2345" customFormat="false" ht="15" hidden="false" customHeight="false" outlineLevel="0" collapsed="false">
      <c r="A2345" s="1" t="s">
        <v>2453</v>
      </c>
      <c r="B2345" s="1" t="s">
        <v>2070</v>
      </c>
      <c r="C2345" s="1" t="s">
        <v>92</v>
      </c>
      <c r="D2345" s="1" t="s">
        <v>88</v>
      </c>
      <c r="E2345" s="1" t="s">
        <v>97</v>
      </c>
      <c r="F2345" s="1" t="s">
        <v>90</v>
      </c>
      <c r="G2345" s="1" t="n">
        <v>5.7</v>
      </c>
      <c r="H2345" s="1" t="n">
        <v>3</v>
      </c>
      <c r="I2345" s="1" t="n">
        <v>3</v>
      </c>
      <c r="K2345" s="17" t="n">
        <v>374.58</v>
      </c>
      <c r="L2345" s="1" t="n">
        <v>5</v>
      </c>
      <c r="M2345" s="18" t="n">
        <f aca="false">IF(I2345&lt;=H2345,1,0)</f>
        <v>1</v>
      </c>
      <c r="N2345" s="1" t="n">
        <f aca="false">MAX(I2345-H2345,0)</f>
        <v>0</v>
      </c>
    </row>
    <row r="2346" customFormat="false" ht="15" hidden="false" customHeight="false" outlineLevel="0" collapsed="false">
      <c r="A2346" s="1" t="s">
        <v>2454</v>
      </c>
      <c r="B2346" s="1" t="s">
        <v>2070</v>
      </c>
      <c r="C2346" s="1" t="s">
        <v>92</v>
      </c>
      <c r="D2346" s="1" t="s">
        <v>88</v>
      </c>
      <c r="E2346" s="1" t="s">
        <v>97</v>
      </c>
      <c r="F2346" s="1" t="s">
        <v>116</v>
      </c>
      <c r="G2346" s="1" t="n">
        <v>0</v>
      </c>
      <c r="H2346" s="1" t="n">
        <v>2</v>
      </c>
      <c r="I2346" s="1" t="n">
        <v>2</v>
      </c>
      <c r="K2346" s="17" t="n">
        <v>447.79</v>
      </c>
      <c r="L2346" s="1" t="n">
        <v>4</v>
      </c>
      <c r="M2346" s="18" t="n">
        <f aca="false">IF(I2346&lt;=H2346,1,0)</f>
        <v>1</v>
      </c>
      <c r="N2346" s="1" t="n">
        <f aca="false">MAX(I2346-H2346,0)</f>
        <v>0</v>
      </c>
    </row>
    <row r="2347" customFormat="false" ht="15" hidden="false" customHeight="false" outlineLevel="0" collapsed="false">
      <c r="A2347" s="1" t="s">
        <v>2455</v>
      </c>
      <c r="B2347" s="1" t="s">
        <v>2070</v>
      </c>
      <c r="C2347" s="1" t="s">
        <v>105</v>
      </c>
      <c r="D2347" s="1" t="s">
        <v>88</v>
      </c>
      <c r="E2347" s="1" t="s">
        <v>97</v>
      </c>
      <c r="F2347" s="1" t="s">
        <v>90</v>
      </c>
      <c r="G2347" s="1" t="n">
        <v>8.7</v>
      </c>
      <c r="H2347" s="1" t="n">
        <v>3</v>
      </c>
      <c r="I2347" s="1" t="n">
        <v>3</v>
      </c>
      <c r="K2347" s="17" t="n">
        <v>434.66</v>
      </c>
      <c r="L2347" s="1" t="n">
        <v>4</v>
      </c>
      <c r="M2347" s="18" t="n">
        <f aca="false">IF(I2347&lt;=H2347,1,0)</f>
        <v>1</v>
      </c>
      <c r="N2347" s="1" t="n">
        <f aca="false">MAX(I2347-H2347,0)</f>
        <v>0</v>
      </c>
    </row>
    <row r="2348" customFormat="false" ht="15" hidden="false" customHeight="false" outlineLevel="0" collapsed="false">
      <c r="A2348" s="1" t="s">
        <v>2456</v>
      </c>
      <c r="B2348" s="1" t="s">
        <v>2070</v>
      </c>
      <c r="C2348" s="1" t="s">
        <v>92</v>
      </c>
      <c r="D2348" s="1" t="s">
        <v>93</v>
      </c>
      <c r="E2348" s="1" t="s">
        <v>89</v>
      </c>
      <c r="F2348" s="1" t="s">
        <v>90</v>
      </c>
      <c r="G2348" s="1" t="n">
        <v>11.6</v>
      </c>
      <c r="H2348" s="1" t="n">
        <v>2</v>
      </c>
      <c r="I2348" s="1" t="n">
        <v>2</v>
      </c>
      <c r="K2348" s="17" t="n">
        <v>332.22</v>
      </c>
      <c r="L2348" s="1" t="n">
        <v>5</v>
      </c>
      <c r="M2348" s="18" t="n">
        <f aca="false">IF(I2348&lt;=H2348,1,0)</f>
        <v>1</v>
      </c>
      <c r="N2348" s="1" t="n">
        <f aca="false">MAX(I2348-H2348,0)</f>
        <v>0</v>
      </c>
    </row>
    <row r="2349" customFormat="false" ht="15" hidden="false" customHeight="false" outlineLevel="0" collapsed="false">
      <c r="A2349" s="1" t="s">
        <v>2457</v>
      </c>
      <c r="B2349" s="1" t="s">
        <v>2070</v>
      </c>
      <c r="C2349" s="1" t="s">
        <v>92</v>
      </c>
      <c r="D2349" s="1" t="s">
        <v>88</v>
      </c>
      <c r="E2349" s="1" t="s">
        <v>97</v>
      </c>
      <c r="F2349" s="1" t="s">
        <v>90</v>
      </c>
      <c r="G2349" s="1" t="n">
        <v>6</v>
      </c>
      <c r="H2349" s="1" t="n">
        <v>3</v>
      </c>
      <c r="I2349" s="1" t="n">
        <v>3</v>
      </c>
      <c r="K2349" s="17" t="n">
        <v>293.1</v>
      </c>
      <c r="L2349" s="1" t="n">
        <v>5</v>
      </c>
      <c r="M2349" s="18" t="n">
        <f aca="false">IF(I2349&lt;=H2349,1,0)</f>
        <v>1</v>
      </c>
      <c r="N2349" s="1" t="n">
        <f aca="false">MAX(I2349-H2349,0)</f>
        <v>0</v>
      </c>
    </row>
    <row r="2350" customFormat="false" ht="15" hidden="false" customHeight="false" outlineLevel="0" collapsed="false">
      <c r="A2350" s="1" t="s">
        <v>2458</v>
      </c>
      <c r="B2350" s="1" t="s">
        <v>2070</v>
      </c>
      <c r="C2350" s="1" t="s">
        <v>105</v>
      </c>
      <c r="D2350" s="1" t="s">
        <v>110</v>
      </c>
      <c r="E2350" s="1" t="s">
        <v>103</v>
      </c>
      <c r="F2350" s="1" t="s">
        <v>90</v>
      </c>
      <c r="G2350" s="1" t="n">
        <v>12.7</v>
      </c>
      <c r="H2350" s="1" t="n">
        <v>2</v>
      </c>
      <c r="I2350" s="1" t="n">
        <v>2</v>
      </c>
      <c r="K2350" s="17" t="n">
        <v>1644.04</v>
      </c>
      <c r="L2350" s="1" t="n">
        <v>5</v>
      </c>
      <c r="M2350" s="18" t="n">
        <f aca="false">IF(I2350&lt;=H2350,1,0)</f>
        <v>1</v>
      </c>
      <c r="N2350" s="1" t="n">
        <f aca="false">MAX(I2350-H2350,0)</f>
        <v>0</v>
      </c>
    </row>
    <row r="2351" customFormat="false" ht="15" hidden="false" customHeight="false" outlineLevel="0" collapsed="false">
      <c r="A2351" s="1" t="s">
        <v>2459</v>
      </c>
      <c r="B2351" s="1" t="s">
        <v>2070</v>
      </c>
      <c r="C2351" s="1" t="s">
        <v>92</v>
      </c>
      <c r="D2351" s="1" t="s">
        <v>96</v>
      </c>
      <c r="E2351" s="1" t="s">
        <v>89</v>
      </c>
      <c r="F2351" s="1" t="s">
        <v>90</v>
      </c>
      <c r="G2351" s="1" t="n">
        <v>7.7</v>
      </c>
      <c r="H2351" s="1" t="n">
        <v>5</v>
      </c>
      <c r="I2351" s="1" t="n">
        <v>5</v>
      </c>
      <c r="K2351" s="17" t="n">
        <v>440.59</v>
      </c>
      <c r="L2351" s="1" t="n">
        <v>4</v>
      </c>
      <c r="M2351" s="18" t="n">
        <f aca="false">IF(I2351&lt;=H2351,1,0)</f>
        <v>1</v>
      </c>
      <c r="N2351" s="1" t="n">
        <f aca="false">MAX(I2351-H2351,0)</f>
        <v>0</v>
      </c>
    </row>
    <row r="2352" customFormat="false" ht="15" hidden="false" customHeight="false" outlineLevel="0" collapsed="false">
      <c r="A2352" s="1" t="s">
        <v>2460</v>
      </c>
      <c r="B2352" s="1" t="s">
        <v>2070</v>
      </c>
      <c r="C2352" s="1" t="s">
        <v>92</v>
      </c>
      <c r="D2352" s="1" t="s">
        <v>96</v>
      </c>
      <c r="E2352" s="1" t="s">
        <v>103</v>
      </c>
      <c r="F2352" s="1" t="s">
        <v>90</v>
      </c>
      <c r="G2352" s="1" t="n">
        <v>2.5</v>
      </c>
      <c r="H2352" s="1" t="n">
        <v>5</v>
      </c>
      <c r="I2352" s="1" t="n">
        <v>5</v>
      </c>
      <c r="K2352" s="17" t="n">
        <v>250.32</v>
      </c>
      <c r="L2352" s="1" t="n">
        <v>5</v>
      </c>
      <c r="M2352" s="18" t="n">
        <f aca="false">IF(I2352&lt;=H2352,1,0)</f>
        <v>1</v>
      </c>
      <c r="N2352" s="1" t="n">
        <f aca="false">MAX(I2352-H2352,0)</f>
        <v>0</v>
      </c>
    </row>
    <row r="2353" customFormat="false" ht="15" hidden="false" customHeight="false" outlineLevel="0" collapsed="false">
      <c r="A2353" s="1" t="s">
        <v>2461</v>
      </c>
      <c r="B2353" s="1" t="s">
        <v>2070</v>
      </c>
      <c r="C2353" s="1" t="s">
        <v>92</v>
      </c>
      <c r="D2353" s="1" t="s">
        <v>88</v>
      </c>
      <c r="E2353" s="1" t="s">
        <v>89</v>
      </c>
      <c r="F2353" s="1" t="s">
        <v>90</v>
      </c>
      <c r="G2353" s="1" t="n">
        <v>9.6</v>
      </c>
      <c r="H2353" s="1" t="n">
        <v>3</v>
      </c>
      <c r="I2353" s="1" t="n">
        <v>3</v>
      </c>
      <c r="K2353" s="17" t="n">
        <v>230.69</v>
      </c>
      <c r="L2353" s="1" t="n">
        <v>4</v>
      </c>
      <c r="M2353" s="18" t="n">
        <f aca="false">IF(I2353&lt;=H2353,1,0)</f>
        <v>1</v>
      </c>
      <c r="N2353" s="1" t="n">
        <f aca="false">MAX(I2353-H2353,0)</f>
        <v>0</v>
      </c>
    </row>
    <row r="2354" customFormat="false" ht="15" hidden="false" customHeight="false" outlineLevel="0" collapsed="false">
      <c r="A2354" s="1" t="s">
        <v>2462</v>
      </c>
      <c r="B2354" s="1" t="s">
        <v>2070</v>
      </c>
      <c r="C2354" s="1" t="s">
        <v>105</v>
      </c>
      <c r="D2354" s="1" t="s">
        <v>88</v>
      </c>
      <c r="E2354" s="1" t="s">
        <v>103</v>
      </c>
      <c r="F2354" s="1" t="s">
        <v>116</v>
      </c>
      <c r="G2354" s="1" t="n">
        <v>0</v>
      </c>
      <c r="H2354" s="1" t="n">
        <v>2</v>
      </c>
      <c r="I2354" s="1" t="n">
        <v>2</v>
      </c>
      <c r="K2354" s="17" t="n">
        <v>396.65</v>
      </c>
      <c r="L2354" s="1" t="n">
        <v>4</v>
      </c>
      <c r="M2354" s="18" t="n">
        <f aca="false">IF(I2354&lt;=H2354,1,0)</f>
        <v>1</v>
      </c>
      <c r="N2354" s="1" t="n">
        <f aca="false">MAX(I2354-H2354,0)</f>
        <v>0</v>
      </c>
    </row>
    <row r="2355" customFormat="false" ht="15" hidden="false" customHeight="false" outlineLevel="0" collapsed="false">
      <c r="A2355" s="1" t="s">
        <v>2463</v>
      </c>
      <c r="B2355" s="1" t="s">
        <v>2070</v>
      </c>
      <c r="C2355" s="1" t="s">
        <v>92</v>
      </c>
      <c r="D2355" s="1" t="s">
        <v>96</v>
      </c>
      <c r="E2355" s="1" t="s">
        <v>89</v>
      </c>
      <c r="F2355" s="1" t="s">
        <v>90</v>
      </c>
      <c r="G2355" s="1" t="n">
        <v>15.9</v>
      </c>
      <c r="H2355" s="1" t="n">
        <v>5</v>
      </c>
      <c r="I2355" s="1" t="n">
        <v>5</v>
      </c>
      <c r="K2355" s="17" t="n">
        <v>244.46</v>
      </c>
      <c r="L2355" s="1" t="n">
        <v>4</v>
      </c>
      <c r="M2355" s="18" t="n">
        <f aca="false">IF(I2355&lt;=H2355,1,0)</f>
        <v>1</v>
      </c>
      <c r="N2355" s="1" t="n">
        <f aca="false">MAX(I2355-H2355,0)</f>
        <v>0</v>
      </c>
    </row>
    <row r="2356" customFormat="false" ht="15" hidden="false" customHeight="false" outlineLevel="0" collapsed="false">
      <c r="A2356" s="1" t="s">
        <v>2464</v>
      </c>
      <c r="B2356" s="1" t="s">
        <v>2070</v>
      </c>
      <c r="C2356" s="1" t="s">
        <v>95</v>
      </c>
      <c r="D2356" s="1" t="s">
        <v>88</v>
      </c>
      <c r="E2356" s="1" t="s">
        <v>89</v>
      </c>
      <c r="F2356" s="1" t="s">
        <v>90</v>
      </c>
      <c r="G2356" s="1" t="n">
        <v>8.2</v>
      </c>
      <c r="H2356" s="1" t="n">
        <v>3</v>
      </c>
      <c r="I2356" s="1" t="n">
        <v>3</v>
      </c>
      <c r="K2356" s="17" t="n">
        <v>388.03</v>
      </c>
      <c r="L2356" s="1" t="n">
        <v>4</v>
      </c>
      <c r="M2356" s="18" t="n">
        <f aca="false">IF(I2356&lt;=H2356,1,0)</f>
        <v>1</v>
      </c>
      <c r="N2356" s="1" t="n">
        <f aca="false">MAX(I2356-H2356,0)</f>
        <v>0</v>
      </c>
    </row>
    <row r="2357" customFormat="false" ht="15" hidden="false" customHeight="false" outlineLevel="0" collapsed="false">
      <c r="A2357" s="1" t="s">
        <v>2465</v>
      </c>
      <c r="B2357" s="1" t="s">
        <v>2070</v>
      </c>
      <c r="C2357" s="1" t="s">
        <v>92</v>
      </c>
      <c r="D2357" s="1" t="s">
        <v>88</v>
      </c>
      <c r="E2357" s="1" t="s">
        <v>103</v>
      </c>
      <c r="F2357" s="1" t="s">
        <v>90</v>
      </c>
      <c r="G2357" s="1" t="n">
        <v>2.5</v>
      </c>
      <c r="H2357" s="1" t="n">
        <v>3</v>
      </c>
      <c r="I2357" s="1" t="n">
        <v>3</v>
      </c>
      <c r="K2357" s="17" t="n">
        <v>253.11</v>
      </c>
      <c r="L2357" s="1" t="n">
        <v>5</v>
      </c>
      <c r="M2357" s="18" t="n">
        <f aca="false">IF(I2357&lt;=H2357,1,0)</f>
        <v>1</v>
      </c>
      <c r="N2357" s="1" t="n">
        <f aca="false">MAX(I2357-H2357,0)</f>
        <v>0</v>
      </c>
    </row>
    <row r="2358" customFormat="false" ht="15" hidden="false" customHeight="false" outlineLevel="0" collapsed="false">
      <c r="A2358" s="1" t="s">
        <v>2466</v>
      </c>
      <c r="B2358" s="1" t="s">
        <v>2070</v>
      </c>
      <c r="C2358" s="1" t="s">
        <v>95</v>
      </c>
      <c r="D2358" s="1" t="s">
        <v>93</v>
      </c>
      <c r="E2358" s="1" t="s">
        <v>89</v>
      </c>
      <c r="F2358" s="1" t="s">
        <v>116</v>
      </c>
      <c r="G2358" s="1" t="n">
        <v>0</v>
      </c>
      <c r="H2358" s="1" t="n">
        <v>1</v>
      </c>
      <c r="I2358" s="1" t="n">
        <v>1</v>
      </c>
      <c r="K2358" s="17" t="n">
        <v>284.8</v>
      </c>
      <c r="L2358" s="1" t="n">
        <v>5</v>
      </c>
      <c r="M2358" s="18" t="n">
        <f aca="false">IF(I2358&lt;=H2358,1,0)</f>
        <v>1</v>
      </c>
      <c r="N2358" s="1" t="n">
        <f aca="false">MAX(I2358-H2358,0)</f>
        <v>0</v>
      </c>
    </row>
    <row r="2359" customFormat="false" ht="15" hidden="false" customHeight="false" outlineLevel="0" collapsed="false">
      <c r="A2359" s="1" t="s">
        <v>2467</v>
      </c>
      <c r="B2359" s="1" t="s">
        <v>2070</v>
      </c>
      <c r="C2359" s="1" t="s">
        <v>100</v>
      </c>
      <c r="D2359" s="1" t="s">
        <v>88</v>
      </c>
      <c r="E2359" s="1" t="s">
        <v>89</v>
      </c>
      <c r="F2359" s="1" t="s">
        <v>90</v>
      </c>
      <c r="G2359" s="1" t="n">
        <v>24.9</v>
      </c>
      <c r="H2359" s="1" t="n">
        <v>3</v>
      </c>
      <c r="I2359" s="1" t="n">
        <v>3</v>
      </c>
      <c r="K2359" s="17" t="n">
        <v>432.62</v>
      </c>
      <c r="L2359" s="1" t="n">
        <v>4</v>
      </c>
      <c r="M2359" s="18" t="n">
        <f aca="false">IF(I2359&lt;=H2359,1,0)</f>
        <v>1</v>
      </c>
      <c r="N2359" s="1" t="n">
        <f aca="false">MAX(I2359-H2359,0)</f>
        <v>0</v>
      </c>
    </row>
    <row r="2360" customFormat="false" ht="15" hidden="false" customHeight="false" outlineLevel="0" collapsed="false">
      <c r="A2360" s="1" t="s">
        <v>2468</v>
      </c>
      <c r="B2360" s="1" t="s">
        <v>2070</v>
      </c>
      <c r="C2360" s="1" t="s">
        <v>100</v>
      </c>
      <c r="D2360" s="1" t="s">
        <v>88</v>
      </c>
      <c r="E2360" s="1" t="s">
        <v>103</v>
      </c>
      <c r="F2360" s="1" t="s">
        <v>90</v>
      </c>
      <c r="G2360" s="1" t="n">
        <v>3.7</v>
      </c>
      <c r="H2360" s="1" t="n">
        <v>3</v>
      </c>
      <c r="I2360" s="1" t="n">
        <v>3</v>
      </c>
      <c r="K2360" s="17" t="n">
        <v>205.66</v>
      </c>
      <c r="L2360" s="1" t="n">
        <v>5</v>
      </c>
      <c r="M2360" s="18" t="n">
        <f aca="false">IF(I2360&lt;=H2360,1,0)</f>
        <v>1</v>
      </c>
      <c r="N2360" s="1" t="n">
        <f aca="false">MAX(I2360-H2360,0)</f>
        <v>0</v>
      </c>
    </row>
    <row r="2361" customFormat="false" ht="15" hidden="false" customHeight="false" outlineLevel="0" collapsed="false">
      <c r="A2361" s="1" t="s">
        <v>2469</v>
      </c>
      <c r="B2361" s="1" t="s">
        <v>2070</v>
      </c>
      <c r="C2361" s="1" t="s">
        <v>105</v>
      </c>
      <c r="D2361" s="1" t="s">
        <v>88</v>
      </c>
      <c r="E2361" s="1" t="s">
        <v>97</v>
      </c>
      <c r="F2361" s="1" t="s">
        <v>90</v>
      </c>
      <c r="G2361" s="1" t="n">
        <v>5.2</v>
      </c>
      <c r="H2361" s="1" t="n">
        <v>3</v>
      </c>
      <c r="I2361" s="1" t="n">
        <v>3</v>
      </c>
      <c r="K2361" s="17" t="n">
        <v>277.1</v>
      </c>
      <c r="L2361" s="1" t="n">
        <v>5</v>
      </c>
      <c r="M2361" s="18" t="n">
        <f aca="false">IF(I2361&lt;=H2361,1,0)</f>
        <v>1</v>
      </c>
      <c r="N2361" s="1" t="n">
        <f aca="false">MAX(I2361-H2361,0)</f>
        <v>0</v>
      </c>
    </row>
    <row r="2362" customFormat="false" ht="15" hidden="false" customHeight="false" outlineLevel="0" collapsed="false">
      <c r="A2362" s="1" t="s">
        <v>2470</v>
      </c>
      <c r="B2362" s="1" t="s">
        <v>2070</v>
      </c>
      <c r="C2362" s="1" t="s">
        <v>92</v>
      </c>
      <c r="D2362" s="1" t="s">
        <v>93</v>
      </c>
      <c r="E2362" s="1" t="s">
        <v>97</v>
      </c>
      <c r="F2362" s="1" t="s">
        <v>116</v>
      </c>
      <c r="G2362" s="1" t="n">
        <v>0</v>
      </c>
      <c r="H2362" s="1" t="n">
        <v>2</v>
      </c>
      <c r="I2362" s="1" t="n">
        <v>1</v>
      </c>
      <c r="K2362" s="17" t="n">
        <v>198.98</v>
      </c>
      <c r="L2362" s="1" t="n">
        <v>5</v>
      </c>
      <c r="M2362" s="18" t="n">
        <f aca="false">IF(I2362&lt;=H2362,1,0)</f>
        <v>1</v>
      </c>
      <c r="N2362" s="1" t="n">
        <f aca="false">MAX(I2362-H2362,0)</f>
        <v>0</v>
      </c>
    </row>
    <row r="2363" customFormat="false" ht="15" hidden="false" customHeight="false" outlineLevel="0" collapsed="false">
      <c r="A2363" s="1" t="s">
        <v>2471</v>
      </c>
      <c r="B2363" s="1" t="s">
        <v>2070</v>
      </c>
      <c r="C2363" s="1" t="s">
        <v>105</v>
      </c>
      <c r="D2363" s="1" t="s">
        <v>96</v>
      </c>
      <c r="E2363" s="1" t="s">
        <v>97</v>
      </c>
      <c r="F2363" s="1" t="s">
        <v>116</v>
      </c>
      <c r="G2363" s="1" t="n">
        <v>0</v>
      </c>
      <c r="H2363" s="1" t="n">
        <v>4</v>
      </c>
      <c r="I2363" s="1" t="n">
        <v>4</v>
      </c>
      <c r="K2363" s="17" t="n">
        <v>126.02</v>
      </c>
      <c r="L2363" s="1" t="n">
        <v>4</v>
      </c>
      <c r="M2363" s="18" t="n">
        <f aca="false">IF(I2363&lt;=H2363,1,0)</f>
        <v>1</v>
      </c>
      <c r="N2363" s="1" t="n">
        <f aca="false">MAX(I2363-H2363,0)</f>
        <v>0</v>
      </c>
    </row>
    <row r="2364" customFormat="false" ht="15" hidden="false" customHeight="false" outlineLevel="0" collapsed="false">
      <c r="A2364" s="1" t="s">
        <v>2472</v>
      </c>
      <c r="B2364" s="1" t="s">
        <v>2070</v>
      </c>
      <c r="C2364" s="1" t="s">
        <v>92</v>
      </c>
      <c r="D2364" s="1" t="s">
        <v>93</v>
      </c>
      <c r="E2364" s="1" t="s">
        <v>89</v>
      </c>
      <c r="F2364" s="1" t="s">
        <v>116</v>
      </c>
      <c r="G2364" s="1" t="n">
        <v>0</v>
      </c>
      <c r="H2364" s="1" t="n">
        <v>1</v>
      </c>
      <c r="I2364" s="1" t="n">
        <v>1</v>
      </c>
      <c r="K2364" s="17" t="n">
        <v>102.56</v>
      </c>
      <c r="L2364" s="1" t="n">
        <v>4</v>
      </c>
      <c r="M2364" s="18" t="n">
        <f aca="false">IF(I2364&lt;=H2364,1,0)</f>
        <v>1</v>
      </c>
      <c r="N2364" s="1" t="n">
        <f aca="false">MAX(I2364-H2364,0)</f>
        <v>0</v>
      </c>
    </row>
    <row r="2365" customFormat="false" ht="15" hidden="false" customHeight="false" outlineLevel="0" collapsed="false">
      <c r="A2365" s="1" t="s">
        <v>2473</v>
      </c>
      <c r="B2365" s="1" t="s">
        <v>2070</v>
      </c>
      <c r="C2365" s="1" t="s">
        <v>92</v>
      </c>
      <c r="D2365" s="1" t="s">
        <v>96</v>
      </c>
      <c r="E2365" s="1" t="s">
        <v>97</v>
      </c>
      <c r="F2365" s="1" t="s">
        <v>90</v>
      </c>
      <c r="G2365" s="1" t="n">
        <v>3.5</v>
      </c>
      <c r="H2365" s="1" t="n">
        <v>5</v>
      </c>
      <c r="I2365" s="1" t="n">
        <v>5</v>
      </c>
      <c r="K2365" s="17" t="n">
        <v>365.47</v>
      </c>
      <c r="L2365" s="1" t="n">
        <v>4</v>
      </c>
      <c r="M2365" s="18" t="n">
        <f aca="false">IF(I2365&lt;=H2365,1,0)</f>
        <v>1</v>
      </c>
      <c r="N2365" s="1" t="n">
        <f aca="false">MAX(I2365-H2365,0)</f>
        <v>0</v>
      </c>
    </row>
    <row r="2366" customFormat="false" ht="15" hidden="false" customHeight="false" outlineLevel="0" collapsed="false">
      <c r="A2366" s="1" t="s">
        <v>2474</v>
      </c>
      <c r="B2366" s="1" t="s">
        <v>2070</v>
      </c>
      <c r="C2366" s="1" t="s">
        <v>105</v>
      </c>
      <c r="D2366" s="1" t="s">
        <v>88</v>
      </c>
      <c r="E2366" s="1" t="s">
        <v>89</v>
      </c>
      <c r="F2366" s="1" t="s">
        <v>90</v>
      </c>
      <c r="G2366" s="1" t="n">
        <v>15.9</v>
      </c>
      <c r="H2366" s="1" t="n">
        <v>3</v>
      </c>
      <c r="I2366" s="1" t="n">
        <v>2</v>
      </c>
      <c r="K2366" s="17" t="n">
        <v>290.55</v>
      </c>
      <c r="L2366" s="1" t="n">
        <v>4</v>
      </c>
      <c r="M2366" s="18" t="n">
        <f aca="false">IF(I2366&lt;=H2366,1,0)</f>
        <v>1</v>
      </c>
      <c r="N2366" s="1" t="n">
        <f aca="false">MAX(I2366-H2366,0)</f>
        <v>0</v>
      </c>
    </row>
    <row r="2367" customFormat="false" ht="15" hidden="false" customHeight="false" outlineLevel="0" collapsed="false">
      <c r="A2367" s="1" t="s">
        <v>2475</v>
      </c>
      <c r="B2367" s="1" t="s">
        <v>2070</v>
      </c>
      <c r="C2367" s="1" t="s">
        <v>92</v>
      </c>
      <c r="D2367" s="1" t="s">
        <v>88</v>
      </c>
      <c r="E2367" s="1" t="s">
        <v>97</v>
      </c>
      <c r="F2367" s="1" t="s">
        <v>90</v>
      </c>
      <c r="G2367" s="1" t="n">
        <v>10.4</v>
      </c>
      <c r="H2367" s="1" t="n">
        <v>3</v>
      </c>
      <c r="I2367" s="1" t="n">
        <v>3</v>
      </c>
      <c r="K2367" s="17" t="n">
        <v>311.96</v>
      </c>
      <c r="L2367" s="1" t="n">
        <v>5</v>
      </c>
      <c r="M2367" s="18" t="n">
        <f aca="false">IF(I2367&lt;=H2367,1,0)</f>
        <v>1</v>
      </c>
      <c r="N2367" s="1" t="n">
        <f aca="false">MAX(I2367-H2367,0)</f>
        <v>0</v>
      </c>
    </row>
    <row r="2368" customFormat="false" ht="15" hidden="false" customHeight="false" outlineLevel="0" collapsed="false">
      <c r="A2368" s="1" t="s">
        <v>2476</v>
      </c>
      <c r="B2368" s="1" t="s">
        <v>2070</v>
      </c>
      <c r="C2368" s="1" t="s">
        <v>105</v>
      </c>
      <c r="D2368" s="1" t="s">
        <v>88</v>
      </c>
      <c r="E2368" s="1" t="s">
        <v>97</v>
      </c>
      <c r="F2368" s="1" t="s">
        <v>116</v>
      </c>
      <c r="G2368" s="1" t="n">
        <v>0</v>
      </c>
      <c r="H2368" s="1" t="n">
        <v>2</v>
      </c>
      <c r="I2368" s="1" t="n">
        <v>2</v>
      </c>
      <c r="K2368" s="17" t="n">
        <v>166.14</v>
      </c>
      <c r="L2368" s="1" t="n">
        <v>4</v>
      </c>
      <c r="M2368" s="18" t="n">
        <f aca="false">IF(I2368&lt;=H2368,1,0)</f>
        <v>1</v>
      </c>
      <c r="N2368" s="1" t="n">
        <f aca="false">MAX(I2368-H2368,0)</f>
        <v>0</v>
      </c>
    </row>
    <row r="2369" customFormat="false" ht="15" hidden="false" customHeight="false" outlineLevel="0" collapsed="false">
      <c r="A2369" s="1" t="s">
        <v>2477</v>
      </c>
      <c r="B2369" s="1" t="s">
        <v>2070</v>
      </c>
      <c r="C2369" s="1" t="s">
        <v>105</v>
      </c>
      <c r="D2369" s="1" t="s">
        <v>96</v>
      </c>
      <c r="E2369" s="1" t="s">
        <v>97</v>
      </c>
      <c r="F2369" s="1" t="s">
        <v>116</v>
      </c>
      <c r="G2369" s="1" t="n">
        <v>0</v>
      </c>
      <c r="H2369" s="1" t="n">
        <v>5</v>
      </c>
      <c r="I2369" s="1" t="n">
        <v>5</v>
      </c>
      <c r="K2369" s="17" t="n">
        <v>259.63</v>
      </c>
      <c r="L2369" s="1" t="n">
        <v>5</v>
      </c>
      <c r="M2369" s="18" t="n">
        <f aca="false">IF(I2369&lt;=H2369,1,0)</f>
        <v>1</v>
      </c>
      <c r="N2369" s="1" t="n">
        <f aca="false">MAX(I2369-H2369,0)</f>
        <v>0</v>
      </c>
    </row>
    <row r="2370" customFormat="false" ht="15" hidden="false" customHeight="false" outlineLevel="0" collapsed="false">
      <c r="A2370" s="1" t="s">
        <v>2478</v>
      </c>
      <c r="B2370" s="1" t="s">
        <v>2070</v>
      </c>
      <c r="C2370" s="1" t="s">
        <v>105</v>
      </c>
      <c r="D2370" s="1" t="s">
        <v>88</v>
      </c>
      <c r="E2370" s="1" t="s">
        <v>89</v>
      </c>
      <c r="F2370" s="1" t="s">
        <v>116</v>
      </c>
      <c r="G2370" s="1" t="n">
        <v>0</v>
      </c>
      <c r="H2370" s="1" t="n">
        <v>2</v>
      </c>
      <c r="I2370" s="1" t="n">
        <v>2</v>
      </c>
      <c r="K2370" s="17" t="n">
        <v>300.52</v>
      </c>
      <c r="L2370" s="1" t="n">
        <v>4</v>
      </c>
      <c r="M2370" s="18" t="n">
        <f aca="false">IF(I2370&lt;=H2370,1,0)</f>
        <v>1</v>
      </c>
      <c r="N2370" s="1" t="n">
        <f aca="false">MAX(I2370-H2370,0)</f>
        <v>0</v>
      </c>
    </row>
    <row r="2371" customFormat="false" ht="15" hidden="false" customHeight="false" outlineLevel="0" collapsed="false">
      <c r="A2371" s="1" t="s">
        <v>2479</v>
      </c>
      <c r="B2371" s="1" t="s">
        <v>2070</v>
      </c>
      <c r="C2371" s="1" t="s">
        <v>105</v>
      </c>
      <c r="D2371" s="1" t="s">
        <v>96</v>
      </c>
      <c r="E2371" s="1" t="s">
        <v>97</v>
      </c>
      <c r="F2371" s="1" t="s">
        <v>90</v>
      </c>
      <c r="G2371" s="1" t="n">
        <v>11.4</v>
      </c>
      <c r="H2371" s="1" t="n">
        <v>5</v>
      </c>
      <c r="I2371" s="1" t="n">
        <v>5</v>
      </c>
      <c r="K2371" s="17" t="n">
        <v>286.54</v>
      </c>
      <c r="L2371" s="1" t="n">
        <v>5</v>
      </c>
      <c r="M2371" s="18" t="n">
        <f aca="false">IF(I2371&lt;=H2371,1,0)</f>
        <v>1</v>
      </c>
      <c r="N2371" s="1" t="n">
        <f aca="false">MAX(I2371-H2371,0)</f>
        <v>0</v>
      </c>
    </row>
    <row r="2372" customFormat="false" ht="15" hidden="false" customHeight="false" outlineLevel="0" collapsed="false">
      <c r="A2372" s="1" t="s">
        <v>2480</v>
      </c>
      <c r="B2372" s="1" t="s">
        <v>2070</v>
      </c>
      <c r="C2372" s="1" t="s">
        <v>92</v>
      </c>
      <c r="D2372" s="1" t="s">
        <v>96</v>
      </c>
      <c r="E2372" s="1" t="s">
        <v>89</v>
      </c>
      <c r="F2372" s="1" t="s">
        <v>90</v>
      </c>
      <c r="G2372" s="1" t="n">
        <v>11.4</v>
      </c>
      <c r="H2372" s="1" t="n">
        <v>5</v>
      </c>
      <c r="I2372" s="1" t="n">
        <v>5</v>
      </c>
      <c r="K2372" s="17" t="n">
        <v>309.87</v>
      </c>
      <c r="L2372" s="1" t="n">
        <v>4</v>
      </c>
      <c r="M2372" s="18" t="n">
        <f aca="false">IF(I2372&lt;=H2372,1,0)</f>
        <v>1</v>
      </c>
      <c r="N2372" s="1" t="n">
        <f aca="false">MAX(I2372-H2372,0)</f>
        <v>0</v>
      </c>
    </row>
    <row r="2373" customFormat="false" ht="15" hidden="false" customHeight="false" outlineLevel="0" collapsed="false">
      <c r="A2373" s="1" t="s">
        <v>2481</v>
      </c>
      <c r="B2373" s="1" t="s">
        <v>2070</v>
      </c>
      <c r="C2373" s="1" t="s">
        <v>92</v>
      </c>
      <c r="D2373" s="1" t="s">
        <v>88</v>
      </c>
      <c r="E2373" s="1" t="s">
        <v>89</v>
      </c>
      <c r="F2373" s="1" t="s">
        <v>90</v>
      </c>
      <c r="G2373" s="1" t="n">
        <v>6.6</v>
      </c>
      <c r="H2373" s="1" t="n">
        <v>3</v>
      </c>
      <c r="I2373" s="1" t="n">
        <v>3</v>
      </c>
      <c r="K2373" s="17" t="n">
        <v>246.24</v>
      </c>
      <c r="L2373" s="1" t="n">
        <v>5</v>
      </c>
      <c r="M2373" s="18" t="n">
        <f aca="false">IF(I2373&lt;=H2373,1,0)</f>
        <v>1</v>
      </c>
      <c r="N2373" s="1" t="n">
        <f aca="false">MAX(I2373-H2373,0)</f>
        <v>0</v>
      </c>
    </row>
    <row r="2374" customFormat="false" ht="15" hidden="false" customHeight="false" outlineLevel="0" collapsed="false">
      <c r="A2374" s="1" t="s">
        <v>2482</v>
      </c>
      <c r="B2374" s="1" t="s">
        <v>2070</v>
      </c>
      <c r="C2374" s="1" t="s">
        <v>100</v>
      </c>
      <c r="D2374" s="1" t="s">
        <v>93</v>
      </c>
      <c r="E2374" s="1" t="s">
        <v>89</v>
      </c>
      <c r="F2374" s="1" t="s">
        <v>90</v>
      </c>
      <c r="G2374" s="1" t="n">
        <v>4.7</v>
      </c>
      <c r="H2374" s="1" t="n">
        <v>2</v>
      </c>
      <c r="I2374" s="1" t="n">
        <v>1</v>
      </c>
      <c r="K2374" s="17" t="n">
        <v>336.68</v>
      </c>
      <c r="L2374" s="1" t="n">
        <v>5</v>
      </c>
      <c r="M2374" s="18" t="n">
        <f aca="false">IF(I2374&lt;=H2374,1,0)</f>
        <v>1</v>
      </c>
      <c r="N2374" s="1" t="n">
        <f aca="false">MAX(I2374-H2374,0)</f>
        <v>0</v>
      </c>
    </row>
    <row r="2375" customFormat="false" ht="15" hidden="false" customHeight="false" outlineLevel="0" collapsed="false">
      <c r="A2375" s="1" t="s">
        <v>2483</v>
      </c>
      <c r="B2375" s="1" t="s">
        <v>2070</v>
      </c>
      <c r="C2375" s="1" t="s">
        <v>145</v>
      </c>
      <c r="D2375" s="1" t="s">
        <v>96</v>
      </c>
      <c r="E2375" s="1" t="s">
        <v>89</v>
      </c>
      <c r="F2375" s="1" t="s">
        <v>116</v>
      </c>
      <c r="G2375" s="1" t="n">
        <v>0</v>
      </c>
      <c r="H2375" s="1" t="n">
        <v>4</v>
      </c>
      <c r="I2375" s="1" t="n">
        <v>5</v>
      </c>
      <c r="J2375" s="1" t="s">
        <v>133</v>
      </c>
      <c r="K2375" s="17" t="n">
        <v>312.14</v>
      </c>
      <c r="L2375" s="1" t="n">
        <v>3</v>
      </c>
      <c r="M2375" s="18" t="n">
        <f aca="false">IF(I2375&lt;=H2375,1,0)</f>
        <v>0</v>
      </c>
      <c r="N2375" s="1" t="n">
        <f aca="false">MAX(I2375-H2375,0)</f>
        <v>1</v>
      </c>
    </row>
    <row r="2376" customFormat="false" ht="15" hidden="false" customHeight="false" outlineLevel="0" collapsed="false">
      <c r="A2376" s="1" t="s">
        <v>2484</v>
      </c>
      <c r="B2376" s="1" t="s">
        <v>2070</v>
      </c>
      <c r="C2376" s="1" t="s">
        <v>95</v>
      </c>
      <c r="D2376" s="1" t="s">
        <v>96</v>
      </c>
      <c r="E2376" s="1" t="s">
        <v>89</v>
      </c>
      <c r="F2376" s="1" t="s">
        <v>90</v>
      </c>
      <c r="G2376" s="1" t="n">
        <v>8.3</v>
      </c>
      <c r="H2376" s="1" t="n">
        <v>5</v>
      </c>
      <c r="I2376" s="1" t="n">
        <v>5</v>
      </c>
      <c r="K2376" s="17" t="n">
        <v>316.41</v>
      </c>
      <c r="L2376" s="1" t="n">
        <v>5</v>
      </c>
      <c r="M2376" s="18" t="n">
        <f aca="false">IF(I2376&lt;=H2376,1,0)</f>
        <v>1</v>
      </c>
      <c r="N2376" s="1" t="n">
        <f aca="false">MAX(I2376-H2376,0)</f>
        <v>0</v>
      </c>
    </row>
    <row r="2377" customFormat="false" ht="15" hidden="false" customHeight="false" outlineLevel="0" collapsed="false">
      <c r="A2377" s="1" t="s">
        <v>2485</v>
      </c>
      <c r="B2377" s="1" t="s">
        <v>2070</v>
      </c>
      <c r="C2377" s="1" t="s">
        <v>105</v>
      </c>
      <c r="D2377" s="1" t="s">
        <v>93</v>
      </c>
      <c r="E2377" s="1" t="s">
        <v>89</v>
      </c>
      <c r="F2377" s="1" t="s">
        <v>90</v>
      </c>
      <c r="G2377" s="1" t="n">
        <v>6</v>
      </c>
      <c r="H2377" s="1" t="n">
        <v>2</v>
      </c>
      <c r="I2377" s="1" t="n">
        <v>2</v>
      </c>
      <c r="K2377" s="17" t="n">
        <v>428.86</v>
      </c>
      <c r="L2377" s="1" t="n">
        <v>5</v>
      </c>
      <c r="M2377" s="18" t="n">
        <f aca="false">IF(I2377&lt;=H2377,1,0)</f>
        <v>1</v>
      </c>
      <c r="N2377" s="1" t="n">
        <f aca="false">MAX(I2377-H2377,0)</f>
        <v>0</v>
      </c>
    </row>
    <row r="2378" customFormat="false" ht="15" hidden="false" customHeight="false" outlineLevel="0" collapsed="false">
      <c r="A2378" s="1" t="s">
        <v>2486</v>
      </c>
      <c r="B2378" s="1" t="s">
        <v>2070</v>
      </c>
      <c r="C2378" s="1" t="s">
        <v>92</v>
      </c>
      <c r="D2378" s="1" t="s">
        <v>96</v>
      </c>
      <c r="E2378" s="1" t="s">
        <v>89</v>
      </c>
      <c r="F2378" s="1" t="s">
        <v>90</v>
      </c>
      <c r="G2378" s="1" t="n">
        <v>6.3</v>
      </c>
      <c r="H2378" s="1" t="n">
        <v>5</v>
      </c>
      <c r="I2378" s="1" t="n">
        <v>5</v>
      </c>
      <c r="K2378" s="17" t="n">
        <v>555.46</v>
      </c>
      <c r="L2378" s="1" t="n">
        <v>4</v>
      </c>
      <c r="M2378" s="18" t="n">
        <f aca="false">IF(I2378&lt;=H2378,1,0)</f>
        <v>1</v>
      </c>
      <c r="N2378" s="1" t="n">
        <f aca="false">MAX(I2378-H2378,0)</f>
        <v>0</v>
      </c>
    </row>
    <row r="2379" customFormat="false" ht="15" hidden="false" customHeight="false" outlineLevel="0" collapsed="false">
      <c r="A2379" s="1" t="s">
        <v>2487</v>
      </c>
      <c r="B2379" s="1" t="s">
        <v>2070</v>
      </c>
      <c r="C2379" s="1" t="s">
        <v>92</v>
      </c>
      <c r="D2379" s="1" t="s">
        <v>93</v>
      </c>
      <c r="E2379" s="1" t="s">
        <v>89</v>
      </c>
      <c r="F2379" s="1" t="s">
        <v>90</v>
      </c>
      <c r="G2379" s="1" t="n">
        <v>8.5</v>
      </c>
      <c r="H2379" s="1" t="n">
        <v>2</v>
      </c>
      <c r="I2379" s="1" t="n">
        <v>2</v>
      </c>
      <c r="K2379" s="17" t="n">
        <v>214.97</v>
      </c>
      <c r="L2379" s="1" t="n">
        <v>5</v>
      </c>
      <c r="M2379" s="18" t="n">
        <f aca="false">IF(I2379&lt;=H2379,1,0)</f>
        <v>1</v>
      </c>
      <c r="N2379" s="1" t="n">
        <f aca="false">MAX(I2379-H2379,0)</f>
        <v>0</v>
      </c>
    </row>
    <row r="2380" customFormat="false" ht="15" hidden="false" customHeight="false" outlineLevel="0" collapsed="false">
      <c r="A2380" s="1" t="s">
        <v>2488</v>
      </c>
      <c r="B2380" s="1" t="s">
        <v>2070</v>
      </c>
      <c r="C2380" s="1" t="s">
        <v>105</v>
      </c>
      <c r="D2380" s="1" t="s">
        <v>96</v>
      </c>
      <c r="E2380" s="1" t="s">
        <v>89</v>
      </c>
      <c r="F2380" s="1" t="s">
        <v>90</v>
      </c>
      <c r="G2380" s="1" t="n">
        <v>14.6</v>
      </c>
      <c r="H2380" s="1" t="n">
        <v>5</v>
      </c>
      <c r="I2380" s="1" t="n">
        <v>5</v>
      </c>
      <c r="K2380" s="17" t="n">
        <v>423.08</v>
      </c>
      <c r="L2380" s="1" t="n">
        <v>5</v>
      </c>
      <c r="M2380" s="18" t="n">
        <f aca="false">IF(I2380&lt;=H2380,1,0)</f>
        <v>1</v>
      </c>
      <c r="N2380" s="1" t="n">
        <f aca="false">MAX(I2380-H2380,0)</f>
        <v>0</v>
      </c>
    </row>
    <row r="2381" customFormat="false" ht="15" hidden="false" customHeight="false" outlineLevel="0" collapsed="false">
      <c r="A2381" s="1" t="s">
        <v>2489</v>
      </c>
      <c r="B2381" s="1" t="s">
        <v>2070</v>
      </c>
      <c r="C2381" s="1" t="s">
        <v>105</v>
      </c>
      <c r="D2381" s="1" t="s">
        <v>96</v>
      </c>
      <c r="E2381" s="1" t="s">
        <v>103</v>
      </c>
      <c r="F2381" s="1" t="s">
        <v>90</v>
      </c>
      <c r="G2381" s="1" t="n">
        <v>10.3</v>
      </c>
      <c r="H2381" s="1" t="n">
        <v>5</v>
      </c>
      <c r="I2381" s="1" t="n">
        <v>5</v>
      </c>
      <c r="K2381" s="17" t="n">
        <v>335.39</v>
      </c>
      <c r="L2381" s="1" t="n">
        <v>4</v>
      </c>
      <c r="M2381" s="18" t="n">
        <f aca="false">IF(I2381&lt;=H2381,1,0)</f>
        <v>1</v>
      </c>
      <c r="N2381" s="1" t="n">
        <f aca="false">MAX(I2381-H2381,0)</f>
        <v>0</v>
      </c>
    </row>
    <row r="2382" customFormat="false" ht="15" hidden="false" customHeight="false" outlineLevel="0" collapsed="false">
      <c r="A2382" s="1" t="s">
        <v>2490</v>
      </c>
      <c r="B2382" s="1" t="s">
        <v>2070</v>
      </c>
      <c r="C2382" s="1" t="s">
        <v>100</v>
      </c>
      <c r="D2382" s="1" t="s">
        <v>110</v>
      </c>
      <c r="E2382" s="1" t="s">
        <v>97</v>
      </c>
      <c r="F2382" s="1" t="s">
        <v>90</v>
      </c>
      <c r="G2382" s="1" t="n">
        <v>2.2</v>
      </c>
      <c r="H2382" s="1" t="n">
        <v>2</v>
      </c>
      <c r="I2382" s="1" t="n">
        <v>2</v>
      </c>
      <c r="K2382" s="17" t="n">
        <v>1013.93</v>
      </c>
      <c r="L2382" s="1" t="n">
        <v>5</v>
      </c>
      <c r="M2382" s="18" t="n">
        <f aca="false">IF(I2382&lt;=H2382,1,0)</f>
        <v>1</v>
      </c>
      <c r="N2382" s="1" t="n">
        <f aca="false">MAX(I2382-H2382,0)</f>
        <v>0</v>
      </c>
    </row>
    <row r="2383" customFormat="false" ht="15" hidden="false" customHeight="false" outlineLevel="0" collapsed="false">
      <c r="A2383" s="1" t="s">
        <v>2491</v>
      </c>
      <c r="B2383" s="1" t="s">
        <v>2070</v>
      </c>
      <c r="C2383" s="1" t="s">
        <v>92</v>
      </c>
      <c r="D2383" s="1" t="s">
        <v>93</v>
      </c>
      <c r="E2383" s="1" t="s">
        <v>97</v>
      </c>
      <c r="F2383" s="1" t="s">
        <v>90</v>
      </c>
      <c r="G2383" s="1" t="n">
        <v>6.8</v>
      </c>
      <c r="H2383" s="1" t="n">
        <v>2</v>
      </c>
      <c r="I2383" s="1" t="n">
        <v>2</v>
      </c>
      <c r="K2383" s="17" t="n">
        <v>554.9</v>
      </c>
      <c r="L2383" s="1" t="n">
        <v>4</v>
      </c>
      <c r="M2383" s="18" t="n">
        <f aca="false">IF(I2383&lt;=H2383,1,0)</f>
        <v>1</v>
      </c>
      <c r="N2383" s="1" t="n">
        <f aca="false">MAX(I2383-H2383,0)</f>
        <v>0</v>
      </c>
    </row>
    <row r="2384" customFormat="false" ht="15" hidden="false" customHeight="false" outlineLevel="0" collapsed="false">
      <c r="A2384" s="1" t="s">
        <v>2492</v>
      </c>
      <c r="B2384" s="1" t="s">
        <v>2070</v>
      </c>
      <c r="C2384" s="1" t="s">
        <v>92</v>
      </c>
      <c r="D2384" s="1" t="s">
        <v>96</v>
      </c>
      <c r="E2384" s="1" t="s">
        <v>89</v>
      </c>
      <c r="F2384" s="1" t="s">
        <v>90</v>
      </c>
      <c r="G2384" s="1" t="n">
        <v>11.6</v>
      </c>
      <c r="H2384" s="1" t="n">
        <v>5</v>
      </c>
      <c r="I2384" s="1" t="n">
        <v>6</v>
      </c>
      <c r="J2384" s="1" t="s">
        <v>133</v>
      </c>
      <c r="K2384" s="17" t="n">
        <v>427.99</v>
      </c>
      <c r="L2384" s="1" t="n">
        <v>3</v>
      </c>
      <c r="M2384" s="18" t="n">
        <f aca="false">IF(I2384&lt;=H2384,1,0)</f>
        <v>0</v>
      </c>
      <c r="N2384" s="1" t="n">
        <f aca="false">MAX(I2384-H2384,0)</f>
        <v>1</v>
      </c>
    </row>
    <row r="2385" customFormat="false" ht="15" hidden="false" customHeight="false" outlineLevel="0" collapsed="false">
      <c r="A2385" s="1" t="s">
        <v>2493</v>
      </c>
      <c r="B2385" s="1" t="s">
        <v>2070</v>
      </c>
      <c r="C2385" s="1" t="s">
        <v>95</v>
      </c>
      <c r="D2385" s="1" t="s">
        <v>88</v>
      </c>
      <c r="E2385" s="1" t="s">
        <v>101</v>
      </c>
      <c r="F2385" s="1" t="s">
        <v>90</v>
      </c>
      <c r="G2385" s="1" t="n">
        <v>10.4</v>
      </c>
      <c r="H2385" s="1" t="n">
        <v>3</v>
      </c>
      <c r="I2385" s="1" t="n">
        <v>3</v>
      </c>
      <c r="K2385" s="17" t="n">
        <v>347.22</v>
      </c>
      <c r="L2385" s="1" t="n">
        <v>4</v>
      </c>
      <c r="M2385" s="18" t="n">
        <f aca="false">IF(I2385&lt;=H2385,1,0)</f>
        <v>1</v>
      </c>
      <c r="N2385" s="1" t="n">
        <f aca="false">MAX(I2385-H2385,0)</f>
        <v>0</v>
      </c>
    </row>
    <row r="2386" customFormat="false" ht="15" hidden="false" customHeight="false" outlineLevel="0" collapsed="false">
      <c r="A2386" s="1" t="s">
        <v>2494</v>
      </c>
      <c r="B2386" s="1" t="s">
        <v>2070</v>
      </c>
      <c r="C2386" s="1" t="s">
        <v>145</v>
      </c>
      <c r="D2386" s="1" t="s">
        <v>88</v>
      </c>
      <c r="E2386" s="1" t="s">
        <v>97</v>
      </c>
      <c r="F2386" s="1" t="s">
        <v>90</v>
      </c>
      <c r="G2386" s="1" t="n">
        <v>6.4</v>
      </c>
      <c r="H2386" s="1" t="n">
        <v>3</v>
      </c>
      <c r="I2386" s="1" t="n">
        <v>3</v>
      </c>
      <c r="K2386" s="17" t="n">
        <v>548.29</v>
      </c>
      <c r="L2386" s="1" t="n">
        <v>4</v>
      </c>
      <c r="M2386" s="18" t="n">
        <f aca="false">IF(I2386&lt;=H2386,1,0)</f>
        <v>1</v>
      </c>
      <c r="N2386" s="1" t="n">
        <f aca="false">MAX(I2386-H2386,0)</f>
        <v>0</v>
      </c>
    </row>
    <row r="2387" customFormat="false" ht="15" hidden="false" customHeight="false" outlineLevel="0" collapsed="false">
      <c r="A2387" s="1" t="s">
        <v>2495</v>
      </c>
      <c r="B2387" s="1" t="s">
        <v>2070</v>
      </c>
      <c r="C2387" s="1" t="s">
        <v>105</v>
      </c>
      <c r="D2387" s="1" t="s">
        <v>110</v>
      </c>
      <c r="E2387" s="1" t="s">
        <v>97</v>
      </c>
      <c r="F2387" s="1" t="s">
        <v>116</v>
      </c>
      <c r="G2387" s="1" t="n">
        <v>0</v>
      </c>
      <c r="H2387" s="1" t="n">
        <v>1</v>
      </c>
      <c r="I2387" s="1" t="n">
        <v>1</v>
      </c>
      <c r="K2387" s="17" t="n">
        <v>757.43</v>
      </c>
      <c r="L2387" s="1" t="n">
        <v>4</v>
      </c>
      <c r="M2387" s="18" t="n">
        <f aca="false">IF(I2387&lt;=H2387,1,0)</f>
        <v>1</v>
      </c>
      <c r="N2387" s="1" t="n">
        <f aca="false">MAX(I2387-H2387,0)</f>
        <v>0</v>
      </c>
    </row>
    <row r="2388" customFormat="false" ht="15" hidden="false" customHeight="false" outlineLevel="0" collapsed="false">
      <c r="A2388" s="1" t="s">
        <v>2496</v>
      </c>
      <c r="B2388" s="1" t="s">
        <v>2070</v>
      </c>
      <c r="C2388" s="1" t="s">
        <v>92</v>
      </c>
      <c r="D2388" s="1" t="s">
        <v>96</v>
      </c>
      <c r="E2388" s="1" t="s">
        <v>97</v>
      </c>
      <c r="F2388" s="1" t="s">
        <v>90</v>
      </c>
      <c r="G2388" s="1" t="n">
        <v>10.4</v>
      </c>
      <c r="H2388" s="1" t="n">
        <v>5</v>
      </c>
      <c r="I2388" s="1" t="n">
        <v>5</v>
      </c>
      <c r="K2388" s="17" t="n">
        <v>452.14</v>
      </c>
      <c r="L2388" s="1" t="n">
        <v>5</v>
      </c>
      <c r="M2388" s="18" t="n">
        <f aca="false">IF(I2388&lt;=H2388,1,0)</f>
        <v>1</v>
      </c>
      <c r="N2388" s="1" t="n">
        <f aca="false">MAX(I2388-H2388,0)</f>
        <v>0</v>
      </c>
    </row>
    <row r="2389" customFormat="false" ht="15" hidden="false" customHeight="false" outlineLevel="0" collapsed="false">
      <c r="A2389" s="1" t="s">
        <v>2497</v>
      </c>
      <c r="B2389" s="1" t="s">
        <v>2070</v>
      </c>
      <c r="C2389" s="1" t="s">
        <v>95</v>
      </c>
      <c r="D2389" s="1" t="s">
        <v>88</v>
      </c>
      <c r="E2389" s="1" t="s">
        <v>89</v>
      </c>
      <c r="F2389" s="1" t="s">
        <v>90</v>
      </c>
      <c r="G2389" s="1" t="n">
        <v>8.2</v>
      </c>
      <c r="H2389" s="1" t="n">
        <v>3</v>
      </c>
      <c r="I2389" s="1" t="n">
        <v>2</v>
      </c>
      <c r="K2389" s="17" t="n">
        <v>216.01</v>
      </c>
      <c r="L2389" s="1" t="n">
        <v>4</v>
      </c>
      <c r="M2389" s="18" t="n">
        <f aca="false">IF(I2389&lt;=H2389,1,0)</f>
        <v>1</v>
      </c>
      <c r="N2389" s="1" t="n">
        <f aca="false">MAX(I2389-H2389,0)</f>
        <v>0</v>
      </c>
    </row>
    <row r="2390" customFormat="false" ht="15" hidden="false" customHeight="false" outlineLevel="0" collapsed="false">
      <c r="A2390" s="1" t="s">
        <v>2498</v>
      </c>
      <c r="B2390" s="1" t="s">
        <v>2070</v>
      </c>
      <c r="C2390" s="1" t="s">
        <v>105</v>
      </c>
      <c r="D2390" s="1" t="s">
        <v>88</v>
      </c>
      <c r="E2390" s="1" t="s">
        <v>89</v>
      </c>
      <c r="F2390" s="1" t="s">
        <v>116</v>
      </c>
      <c r="G2390" s="1" t="n">
        <v>0</v>
      </c>
      <c r="H2390" s="1" t="n">
        <v>2</v>
      </c>
      <c r="I2390" s="1" t="n">
        <v>2</v>
      </c>
      <c r="K2390" s="17" t="n">
        <v>445.99</v>
      </c>
      <c r="L2390" s="1" t="n">
        <v>4</v>
      </c>
      <c r="M2390" s="18" t="n">
        <f aca="false">IF(I2390&lt;=H2390,1,0)</f>
        <v>1</v>
      </c>
      <c r="N2390" s="1" t="n">
        <f aca="false">MAX(I2390-H2390,0)</f>
        <v>0</v>
      </c>
    </row>
    <row r="2391" customFormat="false" ht="15" hidden="false" customHeight="false" outlineLevel="0" collapsed="false">
      <c r="A2391" s="1" t="s">
        <v>2499</v>
      </c>
      <c r="B2391" s="1" t="s">
        <v>2070</v>
      </c>
      <c r="C2391" s="1" t="s">
        <v>105</v>
      </c>
      <c r="D2391" s="1" t="s">
        <v>96</v>
      </c>
      <c r="E2391" s="1" t="s">
        <v>89</v>
      </c>
      <c r="F2391" s="1" t="s">
        <v>90</v>
      </c>
      <c r="G2391" s="1" t="n">
        <v>8.5</v>
      </c>
      <c r="H2391" s="1" t="n">
        <v>5</v>
      </c>
      <c r="I2391" s="1" t="n">
        <v>7</v>
      </c>
      <c r="J2391" s="1" t="s">
        <v>133</v>
      </c>
      <c r="K2391" s="17" t="n">
        <v>767.03</v>
      </c>
      <c r="L2391" s="1" t="n">
        <v>3</v>
      </c>
      <c r="M2391" s="18" t="n">
        <f aca="false">IF(I2391&lt;=H2391,1,0)</f>
        <v>0</v>
      </c>
      <c r="N2391" s="1" t="n">
        <f aca="false">MAX(I2391-H2391,0)</f>
        <v>2</v>
      </c>
    </row>
    <row r="2392" customFormat="false" ht="15" hidden="false" customHeight="false" outlineLevel="0" collapsed="false">
      <c r="A2392" s="1" t="s">
        <v>2500</v>
      </c>
      <c r="B2392" s="1" t="s">
        <v>2070</v>
      </c>
      <c r="C2392" s="1" t="s">
        <v>92</v>
      </c>
      <c r="D2392" s="1" t="s">
        <v>88</v>
      </c>
      <c r="E2392" s="1" t="s">
        <v>97</v>
      </c>
      <c r="F2392" s="1" t="s">
        <v>116</v>
      </c>
      <c r="G2392" s="1" t="n">
        <v>0</v>
      </c>
      <c r="H2392" s="1" t="n">
        <v>2</v>
      </c>
      <c r="I2392" s="1" t="n">
        <v>2</v>
      </c>
      <c r="K2392" s="17" t="n">
        <v>121.38</v>
      </c>
      <c r="L2392" s="1" t="n">
        <v>5</v>
      </c>
      <c r="M2392" s="18" t="n">
        <f aca="false">IF(I2392&lt;=H2392,1,0)</f>
        <v>1</v>
      </c>
      <c r="N2392" s="1" t="n">
        <f aca="false">MAX(I2392-H2392,0)</f>
        <v>0</v>
      </c>
    </row>
    <row r="2393" customFormat="false" ht="15" hidden="false" customHeight="false" outlineLevel="0" collapsed="false">
      <c r="A2393" s="1" t="s">
        <v>2501</v>
      </c>
      <c r="B2393" s="1" t="s">
        <v>2070</v>
      </c>
      <c r="C2393" s="1" t="s">
        <v>87</v>
      </c>
      <c r="D2393" s="1" t="s">
        <v>93</v>
      </c>
      <c r="E2393" s="1" t="s">
        <v>89</v>
      </c>
      <c r="F2393" s="1" t="s">
        <v>116</v>
      </c>
      <c r="G2393" s="1" t="n">
        <v>0</v>
      </c>
      <c r="H2393" s="1" t="n">
        <v>1</v>
      </c>
      <c r="I2393" s="1" t="n">
        <v>1</v>
      </c>
      <c r="K2393" s="17" t="n">
        <v>206.77</v>
      </c>
      <c r="L2393" s="1" t="n">
        <v>5</v>
      </c>
      <c r="M2393" s="18" t="n">
        <f aca="false">IF(I2393&lt;=H2393,1,0)</f>
        <v>1</v>
      </c>
      <c r="N2393" s="1" t="n">
        <f aca="false">MAX(I2393-H2393,0)</f>
        <v>0</v>
      </c>
    </row>
    <row r="2394" customFormat="false" ht="15" hidden="false" customHeight="false" outlineLevel="0" collapsed="false">
      <c r="A2394" s="1" t="s">
        <v>2502</v>
      </c>
      <c r="B2394" s="1" t="s">
        <v>2070</v>
      </c>
      <c r="C2394" s="1" t="s">
        <v>92</v>
      </c>
      <c r="D2394" s="1" t="s">
        <v>88</v>
      </c>
      <c r="E2394" s="1" t="s">
        <v>89</v>
      </c>
      <c r="F2394" s="1" t="s">
        <v>116</v>
      </c>
      <c r="G2394" s="1" t="n">
        <v>0</v>
      </c>
      <c r="H2394" s="1" t="n">
        <v>2</v>
      </c>
      <c r="I2394" s="1" t="n">
        <v>2</v>
      </c>
      <c r="K2394" s="17" t="n">
        <v>313.7</v>
      </c>
      <c r="L2394" s="1" t="n">
        <v>4</v>
      </c>
      <c r="M2394" s="18" t="n">
        <f aca="false">IF(I2394&lt;=H2394,1,0)</f>
        <v>1</v>
      </c>
      <c r="N2394" s="1" t="n">
        <f aca="false">MAX(I2394-H2394,0)</f>
        <v>0</v>
      </c>
    </row>
    <row r="2395" customFormat="false" ht="15" hidden="false" customHeight="false" outlineLevel="0" collapsed="false">
      <c r="A2395" s="1" t="s">
        <v>2503</v>
      </c>
      <c r="B2395" s="1" t="s">
        <v>2070</v>
      </c>
      <c r="C2395" s="1" t="s">
        <v>100</v>
      </c>
      <c r="D2395" s="1" t="s">
        <v>88</v>
      </c>
      <c r="E2395" s="1" t="s">
        <v>101</v>
      </c>
      <c r="F2395" s="1" t="s">
        <v>90</v>
      </c>
      <c r="G2395" s="1" t="n">
        <v>5.5</v>
      </c>
      <c r="H2395" s="1" t="n">
        <v>3</v>
      </c>
      <c r="I2395" s="1" t="n">
        <v>2</v>
      </c>
      <c r="K2395" s="17" t="n">
        <v>365.09</v>
      </c>
      <c r="L2395" s="1" t="n">
        <v>4</v>
      </c>
      <c r="M2395" s="18" t="n">
        <f aca="false">IF(I2395&lt;=H2395,1,0)</f>
        <v>1</v>
      </c>
      <c r="N2395" s="1" t="n">
        <f aca="false">MAX(I2395-H2395,0)</f>
        <v>0</v>
      </c>
    </row>
    <row r="2396" customFormat="false" ht="15" hidden="false" customHeight="false" outlineLevel="0" collapsed="false">
      <c r="A2396" s="1" t="s">
        <v>2504</v>
      </c>
      <c r="B2396" s="1" t="s">
        <v>2070</v>
      </c>
      <c r="C2396" s="1" t="s">
        <v>95</v>
      </c>
      <c r="D2396" s="1" t="s">
        <v>110</v>
      </c>
      <c r="E2396" s="1" t="s">
        <v>89</v>
      </c>
      <c r="F2396" s="1" t="s">
        <v>90</v>
      </c>
      <c r="G2396" s="1" t="n">
        <v>17.1</v>
      </c>
      <c r="H2396" s="1" t="n">
        <v>2</v>
      </c>
      <c r="I2396" s="1" t="n">
        <v>2</v>
      </c>
      <c r="K2396" s="17" t="n">
        <v>742.13</v>
      </c>
      <c r="L2396" s="1" t="n">
        <v>5</v>
      </c>
      <c r="M2396" s="18" t="n">
        <f aca="false">IF(I2396&lt;=H2396,1,0)</f>
        <v>1</v>
      </c>
      <c r="N2396" s="1" t="n">
        <f aca="false">MAX(I2396-H2396,0)</f>
        <v>0</v>
      </c>
    </row>
    <row r="2397" customFormat="false" ht="15" hidden="false" customHeight="false" outlineLevel="0" collapsed="false">
      <c r="A2397" s="1" t="s">
        <v>2505</v>
      </c>
      <c r="B2397" s="1" t="s">
        <v>2070</v>
      </c>
      <c r="C2397" s="1" t="s">
        <v>92</v>
      </c>
      <c r="D2397" s="1" t="s">
        <v>88</v>
      </c>
      <c r="E2397" s="1" t="s">
        <v>89</v>
      </c>
      <c r="F2397" s="1" t="s">
        <v>116</v>
      </c>
      <c r="G2397" s="1" t="n">
        <v>0</v>
      </c>
      <c r="H2397" s="1" t="n">
        <v>3</v>
      </c>
      <c r="I2397" s="1" t="n">
        <v>3</v>
      </c>
      <c r="K2397" s="17" t="n">
        <v>413.78</v>
      </c>
      <c r="L2397" s="1" t="n">
        <v>4</v>
      </c>
      <c r="M2397" s="18" t="n">
        <f aca="false">IF(I2397&lt;=H2397,1,0)</f>
        <v>1</v>
      </c>
      <c r="N2397" s="1" t="n">
        <f aca="false">MAX(I2397-H2397,0)</f>
        <v>0</v>
      </c>
    </row>
    <row r="2398" customFormat="false" ht="15" hidden="false" customHeight="false" outlineLevel="0" collapsed="false">
      <c r="A2398" s="1" t="s">
        <v>2506</v>
      </c>
      <c r="B2398" s="1" t="s">
        <v>2070</v>
      </c>
      <c r="C2398" s="1" t="s">
        <v>95</v>
      </c>
      <c r="D2398" s="1" t="s">
        <v>88</v>
      </c>
      <c r="E2398" s="1" t="s">
        <v>101</v>
      </c>
      <c r="F2398" s="1" t="s">
        <v>90</v>
      </c>
      <c r="G2398" s="1" t="n">
        <v>1.2</v>
      </c>
      <c r="H2398" s="1" t="n">
        <v>3</v>
      </c>
      <c r="I2398" s="1" t="n">
        <v>3</v>
      </c>
      <c r="K2398" s="17" t="n">
        <v>361.15</v>
      </c>
      <c r="L2398" s="1" t="n">
        <v>5</v>
      </c>
      <c r="M2398" s="18" t="n">
        <f aca="false">IF(I2398&lt;=H2398,1,0)</f>
        <v>1</v>
      </c>
      <c r="N2398" s="1" t="n">
        <f aca="false">MAX(I2398-H2398,0)</f>
        <v>0</v>
      </c>
    </row>
    <row r="2399" customFormat="false" ht="15" hidden="false" customHeight="false" outlineLevel="0" collapsed="false">
      <c r="A2399" s="1" t="s">
        <v>2507</v>
      </c>
      <c r="B2399" s="1" t="s">
        <v>2070</v>
      </c>
      <c r="C2399" s="1" t="s">
        <v>100</v>
      </c>
      <c r="D2399" s="1" t="s">
        <v>110</v>
      </c>
      <c r="E2399" s="1" t="s">
        <v>97</v>
      </c>
      <c r="F2399" s="1" t="s">
        <v>90</v>
      </c>
      <c r="G2399" s="1" t="n">
        <v>13.1</v>
      </c>
      <c r="H2399" s="1" t="n">
        <v>2</v>
      </c>
      <c r="I2399" s="1" t="n">
        <v>2</v>
      </c>
      <c r="K2399" s="17" t="n">
        <v>677.55</v>
      </c>
      <c r="L2399" s="1" t="n">
        <v>4</v>
      </c>
      <c r="M2399" s="18" t="n">
        <f aca="false">IF(I2399&lt;=H2399,1,0)</f>
        <v>1</v>
      </c>
      <c r="N2399" s="1" t="n">
        <f aca="false">MAX(I2399-H2399,0)</f>
        <v>0</v>
      </c>
    </row>
    <row r="2400" customFormat="false" ht="15" hidden="false" customHeight="false" outlineLevel="0" collapsed="false">
      <c r="A2400" s="1" t="s">
        <v>2508</v>
      </c>
      <c r="B2400" s="1" t="s">
        <v>2070</v>
      </c>
      <c r="C2400" s="1" t="s">
        <v>100</v>
      </c>
      <c r="D2400" s="1" t="s">
        <v>110</v>
      </c>
      <c r="E2400" s="1" t="s">
        <v>103</v>
      </c>
      <c r="F2400" s="1" t="s">
        <v>90</v>
      </c>
      <c r="G2400" s="1" t="n">
        <v>4.7</v>
      </c>
      <c r="H2400" s="1" t="n">
        <v>2</v>
      </c>
      <c r="I2400" s="1" t="n">
        <v>2</v>
      </c>
      <c r="K2400" s="17" t="n">
        <v>621.92</v>
      </c>
      <c r="L2400" s="1" t="n">
        <v>5</v>
      </c>
      <c r="M2400" s="18" t="n">
        <f aca="false">IF(I2400&lt;=H2400,1,0)</f>
        <v>1</v>
      </c>
      <c r="N2400" s="1" t="n">
        <f aca="false">MAX(I2400-H2400,0)</f>
        <v>0</v>
      </c>
    </row>
    <row r="2401" customFormat="false" ht="15" hidden="false" customHeight="false" outlineLevel="0" collapsed="false">
      <c r="A2401" s="1" t="s">
        <v>2509</v>
      </c>
      <c r="B2401" s="1" t="s">
        <v>2070</v>
      </c>
      <c r="C2401" s="1" t="s">
        <v>92</v>
      </c>
      <c r="D2401" s="1" t="s">
        <v>88</v>
      </c>
      <c r="E2401" s="1" t="s">
        <v>89</v>
      </c>
      <c r="F2401" s="1" t="s">
        <v>90</v>
      </c>
      <c r="G2401" s="1" t="n">
        <v>10.7</v>
      </c>
      <c r="H2401" s="1" t="n">
        <v>3</v>
      </c>
      <c r="I2401" s="1" t="n">
        <v>2</v>
      </c>
      <c r="K2401" s="17" t="n">
        <v>431.9</v>
      </c>
      <c r="L2401" s="1" t="n">
        <v>5</v>
      </c>
      <c r="M2401" s="18" t="n">
        <f aca="false">IF(I2401&lt;=H2401,1,0)</f>
        <v>1</v>
      </c>
      <c r="N2401" s="1" t="n">
        <f aca="false">MAX(I2401-H2401,0)</f>
        <v>0</v>
      </c>
    </row>
    <row r="2402" customFormat="false" ht="15" hidden="false" customHeight="false" outlineLevel="0" collapsed="false">
      <c r="A2402" s="1" t="s">
        <v>2510</v>
      </c>
      <c r="B2402" s="1" t="s">
        <v>2070</v>
      </c>
      <c r="C2402" s="1" t="s">
        <v>145</v>
      </c>
      <c r="D2402" s="1" t="s">
        <v>96</v>
      </c>
      <c r="E2402" s="1" t="s">
        <v>97</v>
      </c>
      <c r="F2402" s="1" t="s">
        <v>90</v>
      </c>
      <c r="G2402" s="1" t="n">
        <v>3.6</v>
      </c>
      <c r="H2402" s="1" t="n">
        <v>5</v>
      </c>
      <c r="I2402" s="1" t="n">
        <v>5</v>
      </c>
      <c r="K2402" s="17" t="n">
        <v>229.38</v>
      </c>
      <c r="L2402" s="1" t="n">
        <v>4</v>
      </c>
      <c r="M2402" s="18" t="n">
        <f aca="false">IF(I2402&lt;=H2402,1,0)</f>
        <v>1</v>
      </c>
      <c r="N2402" s="1" t="n">
        <f aca="false">MAX(I2402-H2402,0)</f>
        <v>0</v>
      </c>
    </row>
    <row r="2403" customFormat="false" ht="15" hidden="false" customHeight="false" outlineLevel="0" collapsed="false">
      <c r="A2403" s="1" t="s">
        <v>2511</v>
      </c>
      <c r="B2403" s="1" t="s">
        <v>2070</v>
      </c>
      <c r="C2403" s="1" t="s">
        <v>105</v>
      </c>
      <c r="D2403" s="1" t="s">
        <v>88</v>
      </c>
      <c r="E2403" s="1" t="s">
        <v>103</v>
      </c>
      <c r="F2403" s="1" t="s">
        <v>90</v>
      </c>
      <c r="G2403" s="1" t="n">
        <v>8.6</v>
      </c>
      <c r="H2403" s="1" t="n">
        <v>3</v>
      </c>
      <c r="I2403" s="1" t="n">
        <v>3</v>
      </c>
      <c r="K2403" s="17" t="n">
        <v>660.94</v>
      </c>
      <c r="L2403" s="1" t="n">
        <v>4</v>
      </c>
      <c r="M2403" s="18" t="n">
        <f aca="false">IF(I2403&lt;=H2403,1,0)</f>
        <v>1</v>
      </c>
      <c r="N2403" s="1" t="n">
        <f aca="false">MAX(I2403-H2403,0)</f>
        <v>0</v>
      </c>
    </row>
    <row r="2404" customFormat="false" ht="15" hidden="false" customHeight="false" outlineLevel="0" collapsed="false">
      <c r="A2404" s="1" t="s">
        <v>2512</v>
      </c>
      <c r="B2404" s="1" t="s">
        <v>2070</v>
      </c>
      <c r="C2404" s="1" t="s">
        <v>95</v>
      </c>
      <c r="D2404" s="1" t="s">
        <v>88</v>
      </c>
      <c r="E2404" s="1" t="s">
        <v>89</v>
      </c>
      <c r="F2404" s="1" t="s">
        <v>116</v>
      </c>
      <c r="G2404" s="1" t="n">
        <v>0</v>
      </c>
      <c r="H2404" s="1" t="n">
        <v>2</v>
      </c>
      <c r="I2404" s="1" t="n">
        <v>1</v>
      </c>
      <c r="K2404" s="17" t="n">
        <v>171.89</v>
      </c>
      <c r="L2404" s="1" t="n">
        <v>5</v>
      </c>
      <c r="M2404" s="18" t="n">
        <f aca="false">IF(I2404&lt;=H2404,1,0)</f>
        <v>1</v>
      </c>
      <c r="N2404" s="1" t="n">
        <f aca="false">MAX(I2404-H2404,0)</f>
        <v>0</v>
      </c>
    </row>
    <row r="2405" customFormat="false" ht="15" hidden="false" customHeight="false" outlineLevel="0" collapsed="false">
      <c r="A2405" s="1" t="s">
        <v>2513</v>
      </c>
      <c r="B2405" s="1" t="s">
        <v>2070</v>
      </c>
      <c r="C2405" s="1" t="s">
        <v>92</v>
      </c>
      <c r="D2405" s="1" t="s">
        <v>88</v>
      </c>
      <c r="E2405" s="1" t="s">
        <v>89</v>
      </c>
      <c r="F2405" s="1" t="s">
        <v>90</v>
      </c>
      <c r="G2405" s="1" t="n">
        <v>8.9</v>
      </c>
      <c r="H2405" s="1" t="n">
        <v>3</v>
      </c>
      <c r="I2405" s="1" t="n">
        <v>6</v>
      </c>
      <c r="J2405" s="1" t="s">
        <v>208</v>
      </c>
      <c r="K2405" s="17" t="n">
        <v>552.79</v>
      </c>
      <c r="L2405" s="1" t="n">
        <v>3</v>
      </c>
      <c r="M2405" s="18" t="n">
        <f aca="false">IF(I2405&lt;=H2405,1,0)</f>
        <v>0</v>
      </c>
      <c r="N2405" s="1" t="n">
        <f aca="false">MAX(I2405-H2405,0)</f>
        <v>3</v>
      </c>
    </row>
    <row r="2406" customFormat="false" ht="15" hidden="false" customHeight="false" outlineLevel="0" collapsed="false">
      <c r="A2406" s="1" t="s">
        <v>2514</v>
      </c>
      <c r="B2406" s="1" t="s">
        <v>2070</v>
      </c>
      <c r="C2406" s="1" t="s">
        <v>92</v>
      </c>
      <c r="D2406" s="1" t="s">
        <v>88</v>
      </c>
      <c r="E2406" s="1" t="s">
        <v>103</v>
      </c>
      <c r="F2406" s="1" t="s">
        <v>90</v>
      </c>
      <c r="G2406" s="1" t="n">
        <v>5.5</v>
      </c>
      <c r="H2406" s="1" t="n">
        <v>3</v>
      </c>
      <c r="I2406" s="1" t="n">
        <v>3</v>
      </c>
      <c r="K2406" s="17" t="n">
        <v>443.51</v>
      </c>
      <c r="L2406" s="1" t="n">
        <v>5</v>
      </c>
      <c r="M2406" s="18" t="n">
        <f aca="false">IF(I2406&lt;=H2406,1,0)</f>
        <v>1</v>
      </c>
      <c r="N2406" s="1" t="n">
        <f aca="false">MAX(I2406-H2406,0)</f>
        <v>0</v>
      </c>
    </row>
    <row r="2407" customFormat="false" ht="15" hidden="false" customHeight="false" outlineLevel="0" collapsed="false">
      <c r="A2407" s="1" t="s">
        <v>2515</v>
      </c>
      <c r="B2407" s="1" t="s">
        <v>2070</v>
      </c>
      <c r="C2407" s="1" t="s">
        <v>105</v>
      </c>
      <c r="D2407" s="1" t="s">
        <v>96</v>
      </c>
      <c r="E2407" s="1" t="s">
        <v>89</v>
      </c>
      <c r="F2407" s="1" t="s">
        <v>90</v>
      </c>
      <c r="G2407" s="1" t="n">
        <v>7.7</v>
      </c>
      <c r="H2407" s="1" t="n">
        <v>5</v>
      </c>
      <c r="I2407" s="1" t="n">
        <v>5</v>
      </c>
      <c r="K2407" s="17" t="n">
        <v>488.26</v>
      </c>
      <c r="L2407" s="1" t="n">
        <v>4</v>
      </c>
      <c r="M2407" s="18" t="n">
        <f aca="false">IF(I2407&lt;=H2407,1,0)</f>
        <v>1</v>
      </c>
      <c r="N2407" s="1" t="n">
        <f aca="false">MAX(I2407-H2407,0)</f>
        <v>0</v>
      </c>
    </row>
    <row r="2408" customFormat="false" ht="15" hidden="false" customHeight="false" outlineLevel="0" collapsed="false">
      <c r="A2408" s="1" t="s">
        <v>2516</v>
      </c>
      <c r="B2408" s="1" t="s">
        <v>2070</v>
      </c>
      <c r="C2408" s="1" t="s">
        <v>95</v>
      </c>
      <c r="D2408" s="1" t="s">
        <v>88</v>
      </c>
      <c r="E2408" s="1" t="s">
        <v>97</v>
      </c>
      <c r="F2408" s="1" t="s">
        <v>90</v>
      </c>
      <c r="G2408" s="1" t="n">
        <v>5.3</v>
      </c>
      <c r="H2408" s="1" t="n">
        <v>3</v>
      </c>
      <c r="I2408" s="1" t="n">
        <v>3</v>
      </c>
      <c r="K2408" s="17" t="n">
        <v>237.95</v>
      </c>
      <c r="L2408" s="1" t="n">
        <v>5</v>
      </c>
      <c r="M2408" s="18" t="n">
        <f aca="false">IF(I2408&lt;=H2408,1,0)</f>
        <v>1</v>
      </c>
      <c r="N2408" s="1" t="n">
        <f aca="false">MAX(I2408-H2408,0)</f>
        <v>0</v>
      </c>
    </row>
    <row r="2409" customFormat="false" ht="15" hidden="false" customHeight="false" outlineLevel="0" collapsed="false">
      <c r="A2409" s="1" t="s">
        <v>2517</v>
      </c>
      <c r="B2409" s="1" t="s">
        <v>2070</v>
      </c>
      <c r="C2409" s="1" t="s">
        <v>95</v>
      </c>
      <c r="D2409" s="1" t="s">
        <v>93</v>
      </c>
      <c r="E2409" s="1" t="s">
        <v>101</v>
      </c>
      <c r="F2409" s="1" t="s">
        <v>90</v>
      </c>
      <c r="G2409" s="1" t="n">
        <v>18.5</v>
      </c>
      <c r="H2409" s="1" t="n">
        <v>2</v>
      </c>
      <c r="I2409" s="1" t="n">
        <v>1</v>
      </c>
      <c r="K2409" s="17" t="n">
        <v>281.64</v>
      </c>
      <c r="L2409" s="1" t="n">
        <v>5</v>
      </c>
      <c r="M2409" s="18" t="n">
        <f aca="false">IF(I2409&lt;=H2409,1,0)</f>
        <v>1</v>
      </c>
      <c r="N2409" s="1" t="n">
        <f aca="false">MAX(I2409-H2409,0)</f>
        <v>0</v>
      </c>
    </row>
    <row r="2410" customFormat="false" ht="15" hidden="false" customHeight="false" outlineLevel="0" collapsed="false">
      <c r="A2410" s="1" t="s">
        <v>2518</v>
      </c>
      <c r="B2410" s="1" t="s">
        <v>2070</v>
      </c>
      <c r="C2410" s="1" t="s">
        <v>95</v>
      </c>
      <c r="D2410" s="1" t="s">
        <v>88</v>
      </c>
      <c r="E2410" s="1" t="s">
        <v>97</v>
      </c>
      <c r="F2410" s="1" t="s">
        <v>90</v>
      </c>
      <c r="G2410" s="1" t="n">
        <v>3.4</v>
      </c>
      <c r="H2410" s="1" t="n">
        <v>3</v>
      </c>
      <c r="I2410" s="1" t="n">
        <v>3</v>
      </c>
      <c r="K2410" s="17" t="n">
        <v>830.07</v>
      </c>
      <c r="L2410" s="1" t="n">
        <v>4</v>
      </c>
      <c r="M2410" s="18" t="n">
        <f aca="false">IF(I2410&lt;=H2410,1,0)</f>
        <v>1</v>
      </c>
      <c r="N2410" s="1" t="n">
        <f aca="false">MAX(I2410-H2410,0)</f>
        <v>0</v>
      </c>
    </row>
    <row r="2411" customFormat="false" ht="15" hidden="false" customHeight="false" outlineLevel="0" collapsed="false">
      <c r="A2411" s="1" t="s">
        <v>2519</v>
      </c>
      <c r="B2411" s="1" t="s">
        <v>2070</v>
      </c>
      <c r="C2411" s="1" t="s">
        <v>95</v>
      </c>
      <c r="D2411" s="1" t="s">
        <v>110</v>
      </c>
      <c r="E2411" s="1" t="s">
        <v>89</v>
      </c>
      <c r="F2411" s="1" t="s">
        <v>116</v>
      </c>
      <c r="G2411" s="1" t="n">
        <v>0</v>
      </c>
      <c r="H2411" s="1" t="n">
        <v>1</v>
      </c>
      <c r="I2411" s="1" t="n">
        <v>1</v>
      </c>
      <c r="K2411" s="17" t="n">
        <v>1093.98</v>
      </c>
      <c r="L2411" s="1" t="n">
        <v>5</v>
      </c>
      <c r="M2411" s="18" t="n">
        <f aca="false">IF(I2411&lt;=H2411,1,0)</f>
        <v>1</v>
      </c>
      <c r="N2411" s="1" t="n">
        <f aca="false">MAX(I2411-H2411,0)</f>
        <v>0</v>
      </c>
    </row>
    <row r="2412" customFormat="false" ht="15" hidden="false" customHeight="false" outlineLevel="0" collapsed="false">
      <c r="A2412" s="1" t="s">
        <v>2520</v>
      </c>
      <c r="B2412" s="1" t="s">
        <v>2070</v>
      </c>
      <c r="C2412" s="1" t="s">
        <v>105</v>
      </c>
      <c r="D2412" s="1" t="s">
        <v>88</v>
      </c>
      <c r="E2412" s="1" t="s">
        <v>89</v>
      </c>
      <c r="F2412" s="1" t="s">
        <v>90</v>
      </c>
      <c r="G2412" s="1" t="n">
        <v>14.8</v>
      </c>
      <c r="H2412" s="1" t="n">
        <v>3</v>
      </c>
      <c r="I2412" s="1" t="n">
        <v>2</v>
      </c>
      <c r="K2412" s="17" t="n">
        <v>591.39</v>
      </c>
      <c r="L2412" s="1" t="n">
        <v>5</v>
      </c>
      <c r="M2412" s="18" t="n">
        <f aca="false">IF(I2412&lt;=H2412,1,0)</f>
        <v>1</v>
      </c>
      <c r="N2412" s="1" t="n">
        <f aca="false">MAX(I2412-H2412,0)</f>
        <v>0</v>
      </c>
    </row>
    <row r="2413" customFormat="false" ht="15" hidden="false" customHeight="false" outlineLevel="0" collapsed="false">
      <c r="A2413" s="1" t="s">
        <v>2521</v>
      </c>
      <c r="B2413" s="1" t="s">
        <v>2070</v>
      </c>
      <c r="C2413" s="1" t="s">
        <v>92</v>
      </c>
      <c r="D2413" s="1" t="s">
        <v>88</v>
      </c>
      <c r="E2413" s="1" t="s">
        <v>97</v>
      </c>
      <c r="F2413" s="1" t="s">
        <v>90</v>
      </c>
      <c r="G2413" s="1" t="n">
        <v>8</v>
      </c>
      <c r="H2413" s="1" t="n">
        <v>3</v>
      </c>
      <c r="I2413" s="1" t="n">
        <v>3</v>
      </c>
      <c r="K2413" s="17" t="n">
        <v>570.53</v>
      </c>
      <c r="L2413" s="1" t="n">
        <v>4</v>
      </c>
      <c r="M2413" s="18" t="n">
        <f aca="false">IF(I2413&lt;=H2413,1,0)</f>
        <v>1</v>
      </c>
      <c r="N2413" s="1" t="n">
        <f aca="false">MAX(I2413-H2413,0)</f>
        <v>0</v>
      </c>
    </row>
    <row r="2414" customFormat="false" ht="15" hidden="false" customHeight="false" outlineLevel="0" collapsed="false">
      <c r="A2414" s="1" t="s">
        <v>2522</v>
      </c>
      <c r="B2414" s="1" t="s">
        <v>2070</v>
      </c>
      <c r="C2414" s="1" t="s">
        <v>92</v>
      </c>
      <c r="D2414" s="1" t="s">
        <v>96</v>
      </c>
      <c r="E2414" s="1" t="s">
        <v>103</v>
      </c>
      <c r="F2414" s="1" t="s">
        <v>90</v>
      </c>
      <c r="G2414" s="1" t="n">
        <v>6.3</v>
      </c>
      <c r="H2414" s="1" t="n">
        <v>5</v>
      </c>
      <c r="I2414" s="1" t="n">
        <v>5</v>
      </c>
      <c r="K2414" s="17" t="n">
        <v>662.34</v>
      </c>
      <c r="L2414" s="1" t="n">
        <v>5</v>
      </c>
      <c r="M2414" s="18" t="n">
        <f aca="false">IF(I2414&lt;=H2414,1,0)</f>
        <v>1</v>
      </c>
      <c r="N2414" s="1" t="n">
        <f aca="false">MAX(I2414-H2414,0)</f>
        <v>0</v>
      </c>
    </row>
    <row r="2415" customFormat="false" ht="15" hidden="false" customHeight="false" outlineLevel="0" collapsed="false">
      <c r="A2415" s="1" t="s">
        <v>2523</v>
      </c>
      <c r="B2415" s="1" t="s">
        <v>2070</v>
      </c>
      <c r="C2415" s="1" t="s">
        <v>92</v>
      </c>
      <c r="D2415" s="1" t="s">
        <v>96</v>
      </c>
      <c r="E2415" s="1" t="s">
        <v>89</v>
      </c>
      <c r="F2415" s="1" t="s">
        <v>90</v>
      </c>
      <c r="G2415" s="1" t="n">
        <v>5.7</v>
      </c>
      <c r="H2415" s="1" t="n">
        <v>5</v>
      </c>
      <c r="I2415" s="1" t="n">
        <v>5</v>
      </c>
      <c r="K2415" s="17" t="n">
        <v>201.64</v>
      </c>
      <c r="L2415" s="1" t="n">
        <v>4</v>
      </c>
      <c r="M2415" s="18" t="n">
        <f aca="false">IF(I2415&lt;=H2415,1,0)</f>
        <v>1</v>
      </c>
      <c r="N2415" s="1" t="n">
        <f aca="false">MAX(I2415-H2415,0)</f>
        <v>0</v>
      </c>
    </row>
    <row r="2416" customFormat="false" ht="15" hidden="false" customHeight="false" outlineLevel="0" collapsed="false">
      <c r="A2416" s="1" t="s">
        <v>2524</v>
      </c>
      <c r="B2416" s="1" t="s">
        <v>2070</v>
      </c>
      <c r="C2416" s="1" t="s">
        <v>92</v>
      </c>
      <c r="D2416" s="1" t="s">
        <v>110</v>
      </c>
      <c r="E2416" s="1" t="s">
        <v>101</v>
      </c>
      <c r="F2416" s="1" t="s">
        <v>90</v>
      </c>
      <c r="G2416" s="1" t="n">
        <v>20.1</v>
      </c>
      <c r="H2416" s="1" t="n">
        <v>2</v>
      </c>
      <c r="I2416" s="1" t="n">
        <v>2</v>
      </c>
      <c r="K2416" s="17" t="n">
        <v>1383.21</v>
      </c>
      <c r="L2416" s="1" t="n">
        <v>4</v>
      </c>
      <c r="M2416" s="18" t="n">
        <f aca="false">IF(I2416&lt;=H2416,1,0)</f>
        <v>1</v>
      </c>
      <c r="N2416" s="1" t="n">
        <f aca="false">MAX(I2416-H2416,0)</f>
        <v>0</v>
      </c>
    </row>
    <row r="2417" customFormat="false" ht="15" hidden="false" customHeight="false" outlineLevel="0" collapsed="false">
      <c r="A2417" s="1" t="s">
        <v>2525</v>
      </c>
      <c r="B2417" s="1" t="s">
        <v>2070</v>
      </c>
      <c r="C2417" s="1" t="s">
        <v>92</v>
      </c>
      <c r="D2417" s="1" t="s">
        <v>88</v>
      </c>
      <c r="E2417" s="1" t="s">
        <v>89</v>
      </c>
      <c r="F2417" s="1" t="s">
        <v>116</v>
      </c>
      <c r="G2417" s="1" t="n">
        <v>0</v>
      </c>
      <c r="H2417" s="1" t="n">
        <v>2</v>
      </c>
      <c r="I2417" s="1" t="n">
        <v>1</v>
      </c>
      <c r="K2417" s="17" t="n">
        <v>626.58</v>
      </c>
      <c r="L2417" s="1" t="n">
        <v>4</v>
      </c>
      <c r="M2417" s="18" t="n">
        <f aca="false">IF(I2417&lt;=H2417,1,0)</f>
        <v>1</v>
      </c>
      <c r="N2417" s="1" t="n">
        <f aca="false">MAX(I2417-H2417,0)</f>
        <v>0</v>
      </c>
    </row>
    <row r="2418" customFormat="false" ht="15" hidden="false" customHeight="false" outlineLevel="0" collapsed="false">
      <c r="A2418" s="1" t="s">
        <v>2526</v>
      </c>
      <c r="B2418" s="1" t="s">
        <v>2070</v>
      </c>
      <c r="C2418" s="1" t="s">
        <v>92</v>
      </c>
      <c r="D2418" s="1" t="s">
        <v>96</v>
      </c>
      <c r="E2418" s="1" t="s">
        <v>89</v>
      </c>
      <c r="F2418" s="1" t="s">
        <v>90</v>
      </c>
      <c r="G2418" s="1" t="n">
        <v>9</v>
      </c>
      <c r="H2418" s="1" t="n">
        <v>5</v>
      </c>
      <c r="I2418" s="1" t="n">
        <v>4</v>
      </c>
      <c r="K2418" s="17" t="n">
        <v>548.86</v>
      </c>
      <c r="L2418" s="1" t="n">
        <v>5</v>
      </c>
      <c r="M2418" s="18" t="n">
        <f aca="false">IF(I2418&lt;=H2418,1,0)</f>
        <v>1</v>
      </c>
      <c r="N2418" s="1" t="n">
        <f aca="false">MAX(I2418-H2418,0)</f>
        <v>0</v>
      </c>
    </row>
    <row r="2419" customFormat="false" ht="15" hidden="false" customHeight="false" outlineLevel="0" collapsed="false">
      <c r="A2419" s="1" t="s">
        <v>2527</v>
      </c>
      <c r="B2419" s="1" t="s">
        <v>2070</v>
      </c>
      <c r="C2419" s="1" t="s">
        <v>145</v>
      </c>
      <c r="D2419" s="1" t="s">
        <v>110</v>
      </c>
      <c r="E2419" s="1" t="s">
        <v>89</v>
      </c>
      <c r="F2419" s="1" t="s">
        <v>90</v>
      </c>
      <c r="G2419" s="1" t="n">
        <v>7.2</v>
      </c>
      <c r="H2419" s="1" t="n">
        <v>2</v>
      </c>
      <c r="I2419" s="1" t="n">
        <v>2</v>
      </c>
      <c r="K2419" s="17" t="n">
        <v>767.45</v>
      </c>
      <c r="L2419" s="1" t="n">
        <v>4</v>
      </c>
      <c r="M2419" s="18" t="n">
        <f aca="false">IF(I2419&lt;=H2419,1,0)</f>
        <v>1</v>
      </c>
      <c r="N2419" s="1" t="n">
        <f aca="false">MAX(I2419-H2419,0)</f>
        <v>0</v>
      </c>
    </row>
    <row r="2420" customFormat="false" ht="15" hidden="false" customHeight="false" outlineLevel="0" collapsed="false">
      <c r="A2420" s="1" t="s">
        <v>2528</v>
      </c>
      <c r="B2420" s="1" t="s">
        <v>2070</v>
      </c>
      <c r="C2420" s="1" t="s">
        <v>92</v>
      </c>
      <c r="D2420" s="1" t="s">
        <v>88</v>
      </c>
      <c r="E2420" s="1" t="s">
        <v>89</v>
      </c>
      <c r="F2420" s="1" t="s">
        <v>90</v>
      </c>
      <c r="G2420" s="1" t="n">
        <v>7.1</v>
      </c>
      <c r="H2420" s="1" t="n">
        <v>3</v>
      </c>
      <c r="I2420" s="1" t="n">
        <v>3</v>
      </c>
      <c r="K2420" s="17" t="n">
        <v>601.42</v>
      </c>
      <c r="L2420" s="1" t="n">
        <v>5</v>
      </c>
      <c r="M2420" s="18" t="n">
        <f aca="false">IF(I2420&lt;=H2420,1,0)</f>
        <v>1</v>
      </c>
      <c r="N2420" s="1" t="n">
        <f aca="false">MAX(I2420-H2420,0)</f>
        <v>0</v>
      </c>
    </row>
    <row r="2421" customFormat="false" ht="15" hidden="false" customHeight="false" outlineLevel="0" collapsed="false">
      <c r="A2421" s="1" t="s">
        <v>2529</v>
      </c>
      <c r="B2421" s="1" t="s">
        <v>2070</v>
      </c>
      <c r="C2421" s="1" t="s">
        <v>87</v>
      </c>
      <c r="D2421" s="1" t="s">
        <v>96</v>
      </c>
      <c r="E2421" s="1" t="s">
        <v>97</v>
      </c>
      <c r="F2421" s="1" t="s">
        <v>116</v>
      </c>
      <c r="G2421" s="1" t="n">
        <v>0</v>
      </c>
      <c r="H2421" s="1" t="n">
        <v>4</v>
      </c>
      <c r="I2421" s="1" t="n">
        <v>4</v>
      </c>
      <c r="K2421" s="17" t="n">
        <v>227.02</v>
      </c>
      <c r="L2421" s="1" t="n">
        <v>5</v>
      </c>
      <c r="M2421" s="18" t="n">
        <f aca="false">IF(I2421&lt;=H2421,1,0)</f>
        <v>1</v>
      </c>
      <c r="N2421" s="1" t="n">
        <f aca="false">MAX(I2421-H2421,0)</f>
        <v>0</v>
      </c>
    </row>
    <row r="2422" customFormat="false" ht="15" hidden="false" customHeight="false" outlineLevel="0" collapsed="false">
      <c r="A2422" s="1" t="s">
        <v>2530</v>
      </c>
      <c r="B2422" s="1" t="s">
        <v>2070</v>
      </c>
      <c r="C2422" s="1" t="s">
        <v>105</v>
      </c>
      <c r="D2422" s="1" t="s">
        <v>88</v>
      </c>
      <c r="E2422" s="1" t="s">
        <v>103</v>
      </c>
      <c r="F2422" s="1" t="s">
        <v>90</v>
      </c>
      <c r="G2422" s="1" t="n">
        <v>8.4</v>
      </c>
      <c r="H2422" s="1" t="n">
        <v>3</v>
      </c>
      <c r="I2422" s="1" t="n">
        <v>3</v>
      </c>
      <c r="K2422" s="17" t="n">
        <v>343.58</v>
      </c>
      <c r="L2422" s="1" t="n">
        <v>4</v>
      </c>
      <c r="M2422" s="18" t="n">
        <f aca="false">IF(I2422&lt;=H2422,1,0)</f>
        <v>1</v>
      </c>
      <c r="N2422" s="1" t="n">
        <f aca="false">MAX(I2422-H2422,0)</f>
        <v>0</v>
      </c>
    </row>
    <row r="2423" customFormat="false" ht="15" hidden="false" customHeight="false" outlineLevel="0" collapsed="false">
      <c r="A2423" s="1" t="s">
        <v>2531</v>
      </c>
      <c r="B2423" s="1" t="s">
        <v>2070</v>
      </c>
      <c r="C2423" s="1" t="s">
        <v>87</v>
      </c>
      <c r="D2423" s="1" t="s">
        <v>93</v>
      </c>
      <c r="E2423" s="1" t="s">
        <v>103</v>
      </c>
      <c r="F2423" s="1" t="s">
        <v>90</v>
      </c>
      <c r="G2423" s="1" t="n">
        <v>3.2</v>
      </c>
      <c r="H2423" s="1" t="n">
        <v>2</v>
      </c>
      <c r="I2423" s="1" t="n">
        <v>2</v>
      </c>
      <c r="K2423" s="17" t="n">
        <v>1085.7</v>
      </c>
      <c r="L2423" s="1" t="n">
        <v>5</v>
      </c>
      <c r="M2423" s="18" t="n">
        <f aca="false">IF(I2423&lt;=H2423,1,0)</f>
        <v>1</v>
      </c>
      <c r="N2423" s="1" t="n">
        <f aca="false">MAX(I2423-H2423,0)</f>
        <v>0</v>
      </c>
    </row>
    <row r="2424" customFormat="false" ht="15" hidden="false" customHeight="false" outlineLevel="0" collapsed="false">
      <c r="A2424" s="1" t="s">
        <v>2532</v>
      </c>
      <c r="B2424" s="1" t="s">
        <v>2070</v>
      </c>
      <c r="C2424" s="1" t="s">
        <v>95</v>
      </c>
      <c r="D2424" s="1" t="s">
        <v>88</v>
      </c>
      <c r="E2424" s="1" t="s">
        <v>97</v>
      </c>
      <c r="F2424" s="1" t="s">
        <v>90</v>
      </c>
      <c r="G2424" s="1" t="n">
        <v>3.5</v>
      </c>
      <c r="H2424" s="1" t="n">
        <v>3</v>
      </c>
      <c r="I2424" s="1" t="n">
        <v>3</v>
      </c>
      <c r="K2424" s="17" t="n">
        <v>382.02</v>
      </c>
      <c r="L2424" s="1" t="n">
        <v>5</v>
      </c>
      <c r="M2424" s="18" t="n">
        <f aca="false">IF(I2424&lt;=H2424,1,0)</f>
        <v>1</v>
      </c>
      <c r="N2424" s="1" t="n">
        <f aca="false">MAX(I2424-H2424,0)</f>
        <v>0</v>
      </c>
    </row>
    <row r="2425" customFormat="false" ht="15" hidden="false" customHeight="false" outlineLevel="0" collapsed="false">
      <c r="A2425" s="1" t="s">
        <v>2533</v>
      </c>
      <c r="B2425" s="1" t="s">
        <v>2070</v>
      </c>
      <c r="C2425" s="1" t="s">
        <v>105</v>
      </c>
      <c r="D2425" s="1" t="s">
        <v>93</v>
      </c>
      <c r="E2425" s="1" t="s">
        <v>89</v>
      </c>
      <c r="F2425" s="1" t="s">
        <v>90</v>
      </c>
      <c r="G2425" s="1" t="n">
        <v>14.5</v>
      </c>
      <c r="H2425" s="1" t="n">
        <v>2</v>
      </c>
      <c r="I2425" s="1" t="n">
        <v>2</v>
      </c>
      <c r="K2425" s="17" t="n">
        <v>467.27</v>
      </c>
      <c r="L2425" s="1" t="n">
        <v>5</v>
      </c>
      <c r="M2425" s="18" t="n">
        <f aca="false">IF(I2425&lt;=H2425,1,0)</f>
        <v>1</v>
      </c>
      <c r="N2425" s="1" t="n">
        <f aca="false">MAX(I2425-H2425,0)</f>
        <v>0</v>
      </c>
    </row>
    <row r="2426" customFormat="false" ht="15" hidden="false" customHeight="false" outlineLevel="0" collapsed="false">
      <c r="A2426" s="1" t="s">
        <v>2534</v>
      </c>
      <c r="B2426" s="1" t="s">
        <v>2070</v>
      </c>
      <c r="C2426" s="1" t="s">
        <v>92</v>
      </c>
      <c r="D2426" s="1" t="s">
        <v>93</v>
      </c>
      <c r="E2426" s="1" t="s">
        <v>103</v>
      </c>
      <c r="F2426" s="1" t="s">
        <v>90</v>
      </c>
      <c r="G2426" s="1" t="n">
        <v>4.6</v>
      </c>
      <c r="H2426" s="1" t="n">
        <v>2</v>
      </c>
      <c r="I2426" s="1" t="n">
        <v>2</v>
      </c>
      <c r="K2426" s="17" t="n">
        <v>870.66</v>
      </c>
      <c r="L2426" s="1" t="n">
        <v>5</v>
      </c>
      <c r="M2426" s="18" t="n">
        <f aca="false">IF(I2426&lt;=H2426,1,0)</f>
        <v>1</v>
      </c>
      <c r="N2426" s="1" t="n">
        <f aca="false">MAX(I2426-H2426,0)</f>
        <v>0</v>
      </c>
    </row>
    <row r="2427" customFormat="false" ht="15" hidden="false" customHeight="false" outlineLevel="0" collapsed="false">
      <c r="A2427" s="1" t="s">
        <v>2535</v>
      </c>
      <c r="B2427" s="1" t="s">
        <v>2070</v>
      </c>
      <c r="C2427" s="1" t="s">
        <v>87</v>
      </c>
      <c r="D2427" s="1" t="s">
        <v>93</v>
      </c>
      <c r="E2427" s="1" t="s">
        <v>89</v>
      </c>
      <c r="F2427" s="1" t="s">
        <v>90</v>
      </c>
      <c r="G2427" s="1" t="n">
        <v>5.5</v>
      </c>
      <c r="H2427" s="1" t="n">
        <v>2</v>
      </c>
      <c r="I2427" s="1" t="n">
        <v>2</v>
      </c>
      <c r="K2427" s="17" t="n">
        <v>302.53</v>
      </c>
      <c r="L2427" s="1" t="n">
        <v>5</v>
      </c>
      <c r="M2427" s="18" t="n">
        <f aca="false">IF(I2427&lt;=H2427,1,0)</f>
        <v>1</v>
      </c>
      <c r="N2427" s="1" t="n">
        <f aca="false">MAX(I2427-H2427,0)</f>
        <v>0</v>
      </c>
    </row>
    <row r="2428" customFormat="false" ht="15" hidden="false" customHeight="false" outlineLevel="0" collapsed="false">
      <c r="A2428" s="1" t="s">
        <v>2536</v>
      </c>
      <c r="B2428" s="1" t="s">
        <v>2070</v>
      </c>
      <c r="C2428" s="1" t="s">
        <v>92</v>
      </c>
      <c r="D2428" s="1" t="s">
        <v>110</v>
      </c>
      <c r="E2428" s="1" t="s">
        <v>89</v>
      </c>
      <c r="F2428" s="1" t="s">
        <v>90</v>
      </c>
      <c r="G2428" s="1" t="n">
        <v>10.5</v>
      </c>
      <c r="H2428" s="1" t="n">
        <v>2</v>
      </c>
      <c r="I2428" s="1" t="n">
        <v>2</v>
      </c>
      <c r="K2428" s="17" t="n">
        <v>900.03</v>
      </c>
      <c r="L2428" s="1" t="n">
        <v>4</v>
      </c>
      <c r="M2428" s="18" t="n">
        <f aca="false">IF(I2428&lt;=H2428,1,0)</f>
        <v>1</v>
      </c>
      <c r="N2428" s="1" t="n">
        <f aca="false">MAX(I2428-H2428,0)</f>
        <v>0</v>
      </c>
    </row>
    <row r="2429" customFormat="false" ht="15" hidden="false" customHeight="false" outlineLevel="0" collapsed="false">
      <c r="A2429" s="1" t="s">
        <v>2537</v>
      </c>
      <c r="B2429" s="1" t="s">
        <v>2070</v>
      </c>
      <c r="C2429" s="1" t="s">
        <v>145</v>
      </c>
      <c r="D2429" s="1" t="s">
        <v>88</v>
      </c>
      <c r="E2429" s="1" t="s">
        <v>89</v>
      </c>
      <c r="F2429" s="1" t="s">
        <v>90</v>
      </c>
      <c r="G2429" s="1" t="n">
        <v>11.4</v>
      </c>
      <c r="H2429" s="1" t="n">
        <v>3</v>
      </c>
      <c r="I2429" s="1" t="n">
        <v>3</v>
      </c>
      <c r="K2429" s="17" t="n">
        <v>221.77</v>
      </c>
      <c r="L2429" s="1" t="n">
        <v>4</v>
      </c>
      <c r="M2429" s="18" t="n">
        <f aca="false">IF(I2429&lt;=H2429,1,0)</f>
        <v>1</v>
      </c>
      <c r="N2429" s="1" t="n">
        <f aca="false">MAX(I2429-H2429,0)</f>
        <v>0</v>
      </c>
    </row>
    <row r="2430" customFormat="false" ht="15" hidden="false" customHeight="false" outlineLevel="0" collapsed="false">
      <c r="A2430" s="1" t="s">
        <v>2538</v>
      </c>
      <c r="B2430" s="1" t="s">
        <v>2070</v>
      </c>
      <c r="C2430" s="1" t="s">
        <v>95</v>
      </c>
      <c r="D2430" s="1" t="s">
        <v>88</v>
      </c>
      <c r="E2430" s="1" t="s">
        <v>97</v>
      </c>
      <c r="F2430" s="1" t="s">
        <v>90</v>
      </c>
      <c r="G2430" s="1" t="n">
        <v>9.7</v>
      </c>
      <c r="H2430" s="1" t="n">
        <v>3</v>
      </c>
      <c r="I2430" s="1" t="n">
        <v>3</v>
      </c>
      <c r="K2430" s="17" t="n">
        <v>309.07</v>
      </c>
      <c r="L2430" s="1" t="n">
        <v>4</v>
      </c>
      <c r="M2430" s="18" t="n">
        <f aca="false">IF(I2430&lt;=H2430,1,0)</f>
        <v>1</v>
      </c>
      <c r="N2430" s="1" t="n">
        <f aca="false">MAX(I2430-H2430,0)</f>
        <v>0</v>
      </c>
    </row>
    <row r="2431" customFormat="false" ht="15" hidden="false" customHeight="false" outlineLevel="0" collapsed="false">
      <c r="A2431" s="1" t="s">
        <v>2539</v>
      </c>
      <c r="B2431" s="1" t="s">
        <v>2070</v>
      </c>
      <c r="C2431" s="1" t="s">
        <v>92</v>
      </c>
      <c r="D2431" s="1" t="s">
        <v>110</v>
      </c>
      <c r="E2431" s="1" t="s">
        <v>89</v>
      </c>
      <c r="F2431" s="1" t="s">
        <v>90</v>
      </c>
      <c r="G2431" s="1" t="n">
        <v>5.8</v>
      </c>
      <c r="H2431" s="1" t="n">
        <v>2</v>
      </c>
      <c r="I2431" s="1" t="n">
        <v>2</v>
      </c>
      <c r="K2431" s="17" t="n">
        <v>737.37</v>
      </c>
      <c r="L2431" s="1" t="n">
        <v>5</v>
      </c>
      <c r="M2431" s="18" t="n">
        <f aca="false">IF(I2431&lt;=H2431,1,0)</f>
        <v>1</v>
      </c>
      <c r="N2431" s="1" t="n">
        <f aca="false">MAX(I2431-H2431,0)</f>
        <v>0</v>
      </c>
    </row>
    <row r="2432" customFormat="false" ht="15" hidden="false" customHeight="false" outlineLevel="0" collapsed="false">
      <c r="A2432" s="1" t="s">
        <v>2540</v>
      </c>
      <c r="B2432" s="1" t="s">
        <v>2070</v>
      </c>
      <c r="C2432" s="1" t="s">
        <v>92</v>
      </c>
      <c r="D2432" s="1" t="s">
        <v>88</v>
      </c>
      <c r="E2432" s="1" t="s">
        <v>101</v>
      </c>
      <c r="F2432" s="1" t="s">
        <v>90</v>
      </c>
      <c r="G2432" s="1" t="n">
        <v>2.6</v>
      </c>
      <c r="H2432" s="1" t="n">
        <v>3</v>
      </c>
      <c r="I2432" s="1" t="n">
        <v>2</v>
      </c>
      <c r="K2432" s="17" t="n">
        <v>660.97</v>
      </c>
      <c r="L2432" s="1" t="n">
        <v>4</v>
      </c>
      <c r="M2432" s="18" t="n">
        <f aca="false">IF(I2432&lt;=H2432,1,0)</f>
        <v>1</v>
      </c>
      <c r="N2432" s="1" t="n">
        <f aca="false">MAX(I2432-H2432,0)</f>
        <v>0</v>
      </c>
    </row>
    <row r="2433" customFormat="false" ht="15" hidden="false" customHeight="false" outlineLevel="0" collapsed="false">
      <c r="A2433" s="1" t="s">
        <v>2541</v>
      </c>
      <c r="B2433" s="1" t="s">
        <v>2070</v>
      </c>
      <c r="C2433" s="1" t="s">
        <v>95</v>
      </c>
      <c r="D2433" s="1" t="s">
        <v>93</v>
      </c>
      <c r="E2433" s="1" t="s">
        <v>89</v>
      </c>
      <c r="F2433" s="1" t="s">
        <v>90</v>
      </c>
      <c r="G2433" s="1" t="n">
        <v>6</v>
      </c>
      <c r="H2433" s="1" t="n">
        <v>2</v>
      </c>
      <c r="I2433" s="1" t="n">
        <v>2</v>
      </c>
      <c r="K2433" s="17" t="n">
        <v>456.13</v>
      </c>
      <c r="L2433" s="1" t="n">
        <v>5</v>
      </c>
      <c r="M2433" s="18" t="n">
        <f aca="false">IF(I2433&lt;=H2433,1,0)</f>
        <v>1</v>
      </c>
      <c r="N2433" s="1" t="n">
        <f aca="false">MAX(I2433-H2433,0)</f>
        <v>0</v>
      </c>
    </row>
    <row r="2434" customFormat="false" ht="15" hidden="false" customHeight="false" outlineLevel="0" collapsed="false">
      <c r="A2434" s="1" t="s">
        <v>2542</v>
      </c>
      <c r="B2434" s="1" t="s">
        <v>2070</v>
      </c>
      <c r="C2434" s="1" t="s">
        <v>92</v>
      </c>
      <c r="D2434" s="1" t="s">
        <v>88</v>
      </c>
      <c r="E2434" s="1" t="s">
        <v>97</v>
      </c>
      <c r="F2434" s="1" t="s">
        <v>90</v>
      </c>
      <c r="G2434" s="1" t="n">
        <v>4</v>
      </c>
      <c r="H2434" s="1" t="n">
        <v>3</v>
      </c>
      <c r="I2434" s="1" t="n">
        <v>3</v>
      </c>
      <c r="K2434" s="17" t="n">
        <v>315.66</v>
      </c>
      <c r="L2434" s="1" t="n">
        <v>4</v>
      </c>
      <c r="M2434" s="18" t="n">
        <f aca="false">IF(I2434&lt;=H2434,1,0)</f>
        <v>1</v>
      </c>
      <c r="N2434" s="1" t="n">
        <f aca="false">MAX(I2434-H2434,0)</f>
        <v>0</v>
      </c>
    </row>
    <row r="2435" customFormat="false" ht="15" hidden="false" customHeight="false" outlineLevel="0" collapsed="false">
      <c r="A2435" s="1" t="s">
        <v>2543</v>
      </c>
      <c r="B2435" s="1" t="s">
        <v>2070</v>
      </c>
      <c r="C2435" s="1" t="s">
        <v>92</v>
      </c>
      <c r="D2435" s="1" t="s">
        <v>88</v>
      </c>
      <c r="E2435" s="1" t="s">
        <v>89</v>
      </c>
      <c r="F2435" s="1" t="s">
        <v>90</v>
      </c>
      <c r="G2435" s="1" t="n">
        <v>9.8</v>
      </c>
      <c r="H2435" s="1" t="n">
        <v>3</v>
      </c>
      <c r="I2435" s="1" t="n">
        <v>3</v>
      </c>
      <c r="K2435" s="17" t="n">
        <v>748.38</v>
      </c>
      <c r="L2435" s="1" t="n">
        <v>5</v>
      </c>
      <c r="M2435" s="18" t="n">
        <f aca="false">IF(I2435&lt;=H2435,1,0)</f>
        <v>1</v>
      </c>
      <c r="N2435" s="1" t="n">
        <f aca="false">MAX(I2435-H2435,0)</f>
        <v>0</v>
      </c>
    </row>
    <row r="2436" customFormat="false" ht="15" hidden="false" customHeight="false" outlineLevel="0" collapsed="false">
      <c r="A2436" s="1" t="s">
        <v>2544</v>
      </c>
      <c r="B2436" s="1" t="s">
        <v>2070</v>
      </c>
      <c r="C2436" s="1" t="s">
        <v>100</v>
      </c>
      <c r="D2436" s="1" t="s">
        <v>88</v>
      </c>
      <c r="E2436" s="1" t="s">
        <v>97</v>
      </c>
      <c r="F2436" s="1" t="s">
        <v>90</v>
      </c>
      <c r="G2436" s="1" t="n">
        <v>6.8</v>
      </c>
      <c r="H2436" s="1" t="n">
        <v>3</v>
      </c>
      <c r="I2436" s="1" t="n">
        <v>2</v>
      </c>
      <c r="K2436" s="17" t="n">
        <v>516.82</v>
      </c>
      <c r="L2436" s="1" t="n">
        <v>4</v>
      </c>
      <c r="M2436" s="18" t="n">
        <f aca="false">IF(I2436&lt;=H2436,1,0)</f>
        <v>1</v>
      </c>
      <c r="N2436" s="1" t="n">
        <f aca="false">MAX(I2436-H2436,0)</f>
        <v>0</v>
      </c>
    </row>
    <row r="2437" customFormat="false" ht="15" hidden="false" customHeight="false" outlineLevel="0" collapsed="false">
      <c r="A2437" s="1" t="s">
        <v>2545</v>
      </c>
      <c r="B2437" s="1" t="s">
        <v>2070</v>
      </c>
      <c r="C2437" s="1" t="s">
        <v>92</v>
      </c>
      <c r="D2437" s="1" t="s">
        <v>96</v>
      </c>
      <c r="E2437" s="1" t="s">
        <v>101</v>
      </c>
      <c r="F2437" s="1" t="s">
        <v>90</v>
      </c>
      <c r="G2437" s="1" t="n">
        <v>22</v>
      </c>
      <c r="H2437" s="1" t="n">
        <v>5</v>
      </c>
      <c r="I2437" s="1" t="n">
        <v>5</v>
      </c>
      <c r="K2437" s="17" t="n">
        <v>214</v>
      </c>
      <c r="L2437" s="1" t="n">
        <v>4</v>
      </c>
      <c r="M2437" s="18" t="n">
        <f aca="false">IF(I2437&lt;=H2437,1,0)</f>
        <v>1</v>
      </c>
      <c r="N2437" s="1" t="n">
        <f aca="false">MAX(I2437-H2437,0)</f>
        <v>0</v>
      </c>
    </row>
    <row r="2438" customFormat="false" ht="15" hidden="false" customHeight="false" outlineLevel="0" collapsed="false">
      <c r="A2438" s="1" t="s">
        <v>2546</v>
      </c>
      <c r="B2438" s="1" t="s">
        <v>2070</v>
      </c>
      <c r="C2438" s="1" t="s">
        <v>100</v>
      </c>
      <c r="D2438" s="1" t="s">
        <v>88</v>
      </c>
      <c r="E2438" s="1" t="s">
        <v>97</v>
      </c>
      <c r="F2438" s="1" t="s">
        <v>90</v>
      </c>
      <c r="G2438" s="1" t="n">
        <v>2</v>
      </c>
      <c r="H2438" s="1" t="n">
        <v>3</v>
      </c>
      <c r="I2438" s="1" t="n">
        <v>3</v>
      </c>
      <c r="K2438" s="17" t="n">
        <v>509.82</v>
      </c>
      <c r="L2438" s="1" t="n">
        <v>5</v>
      </c>
      <c r="M2438" s="18" t="n">
        <f aca="false">IF(I2438&lt;=H2438,1,0)</f>
        <v>1</v>
      </c>
      <c r="N2438" s="1" t="n">
        <f aca="false">MAX(I2438-H2438,0)</f>
        <v>0</v>
      </c>
    </row>
    <row r="2439" customFormat="false" ht="15" hidden="false" customHeight="false" outlineLevel="0" collapsed="false">
      <c r="A2439" s="1" t="s">
        <v>2547</v>
      </c>
      <c r="B2439" s="1" t="s">
        <v>2070</v>
      </c>
      <c r="C2439" s="1" t="s">
        <v>92</v>
      </c>
      <c r="D2439" s="1" t="s">
        <v>88</v>
      </c>
      <c r="E2439" s="1" t="s">
        <v>97</v>
      </c>
      <c r="F2439" s="1" t="s">
        <v>90</v>
      </c>
      <c r="G2439" s="1" t="n">
        <v>4.8</v>
      </c>
      <c r="H2439" s="1" t="n">
        <v>3</v>
      </c>
      <c r="I2439" s="1" t="n">
        <v>3</v>
      </c>
      <c r="K2439" s="17" t="n">
        <v>685.97</v>
      </c>
      <c r="L2439" s="1" t="n">
        <v>4</v>
      </c>
      <c r="M2439" s="18" t="n">
        <f aca="false">IF(I2439&lt;=H2439,1,0)</f>
        <v>1</v>
      </c>
      <c r="N2439" s="1" t="n">
        <f aca="false">MAX(I2439-H2439,0)</f>
        <v>0</v>
      </c>
    </row>
    <row r="2440" customFormat="false" ht="15" hidden="false" customHeight="false" outlineLevel="0" collapsed="false">
      <c r="A2440" s="1" t="s">
        <v>2548</v>
      </c>
      <c r="B2440" s="1" t="s">
        <v>2070</v>
      </c>
      <c r="C2440" s="1" t="s">
        <v>92</v>
      </c>
      <c r="D2440" s="1" t="s">
        <v>88</v>
      </c>
      <c r="E2440" s="1" t="s">
        <v>103</v>
      </c>
      <c r="F2440" s="1" t="s">
        <v>90</v>
      </c>
      <c r="G2440" s="1" t="n">
        <v>19.2</v>
      </c>
      <c r="H2440" s="1" t="n">
        <v>3</v>
      </c>
      <c r="I2440" s="1" t="n">
        <v>5</v>
      </c>
      <c r="J2440" s="1" t="s">
        <v>361</v>
      </c>
      <c r="K2440" s="17" t="n">
        <v>643.54</v>
      </c>
      <c r="L2440" s="1" t="n">
        <v>3</v>
      </c>
      <c r="M2440" s="18" t="n">
        <f aca="false">IF(I2440&lt;=H2440,1,0)</f>
        <v>0</v>
      </c>
      <c r="N2440" s="1" t="n">
        <f aca="false">MAX(I2440-H2440,0)</f>
        <v>2</v>
      </c>
    </row>
    <row r="2441" customFormat="false" ht="15" hidden="false" customHeight="false" outlineLevel="0" collapsed="false">
      <c r="A2441" s="1" t="s">
        <v>2549</v>
      </c>
      <c r="B2441" s="1" t="s">
        <v>2070</v>
      </c>
      <c r="C2441" s="1" t="s">
        <v>92</v>
      </c>
      <c r="D2441" s="1" t="s">
        <v>88</v>
      </c>
      <c r="E2441" s="1" t="s">
        <v>89</v>
      </c>
      <c r="F2441" s="1" t="s">
        <v>90</v>
      </c>
      <c r="G2441" s="1" t="n">
        <v>12.3</v>
      </c>
      <c r="H2441" s="1" t="n">
        <v>3</v>
      </c>
      <c r="I2441" s="1" t="n">
        <v>5</v>
      </c>
      <c r="J2441" s="1" t="s">
        <v>125</v>
      </c>
      <c r="K2441" s="17" t="n">
        <v>233.03</v>
      </c>
      <c r="L2441" s="1" t="n">
        <v>4</v>
      </c>
      <c r="M2441" s="18" t="n">
        <f aca="false">IF(I2441&lt;=H2441,1,0)</f>
        <v>0</v>
      </c>
      <c r="N2441" s="1" t="n">
        <f aca="false">MAX(I2441-H2441,0)</f>
        <v>2</v>
      </c>
    </row>
    <row r="2442" customFormat="false" ht="15" hidden="false" customHeight="false" outlineLevel="0" collapsed="false">
      <c r="A2442" s="1" t="s">
        <v>2550</v>
      </c>
      <c r="B2442" s="1" t="s">
        <v>2070</v>
      </c>
      <c r="C2442" s="1" t="s">
        <v>92</v>
      </c>
      <c r="D2442" s="1" t="s">
        <v>110</v>
      </c>
      <c r="E2442" s="1" t="s">
        <v>89</v>
      </c>
      <c r="F2442" s="1" t="s">
        <v>90</v>
      </c>
      <c r="G2442" s="1" t="n">
        <v>6.9</v>
      </c>
      <c r="H2442" s="1" t="n">
        <v>2</v>
      </c>
      <c r="I2442" s="1" t="n">
        <v>2</v>
      </c>
      <c r="K2442" s="17" t="n">
        <v>721.71</v>
      </c>
      <c r="L2442" s="1" t="n">
        <v>5</v>
      </c>
      <c r="M2442" s="18" t="n">
        <f aca="false">IF(I2442&lt;=H2442,1,0)</f>
        <v>1</v>
      </c>
      <c r="N2442" s="1" t="n">
        <f aca="false">MAX(I2442-H2442,0)</f>
        <v>0</v>
      </c>
    </row>
    <row r="2443" customFormat="false" ht="15" hidden="false" customHeight="false" outlineLevel="0" collapsed="false">
      <c r="A2443" s="1" t="s">
        <v>2551</v>
      </c>
      <c r="B2443" s="1" t="s">
        <v>2070</v>
      </c>
      <c r="C2443" s="1" t="s">
        <v>92</v>
      </c>
      <c r="D2443" s="1" t="s">
        <v>88</v>
      </c>
      <c r="E2443" s="1" t="s">
        <v>89</v>
      </c>
      <c r="F2443" s="1" t="s">
        <v>90</v>
      </c>
      <c r="G2443" s="1" t="n">
        <v>10.6</v>
      </c>
      <c r="H2443" s="1" t="n">
        <v>3</v>
      </c>
      <c r="I2443" s="1" t="n">
        <v>3</v>
      </c>
      <c r="K2443" s="17" t="n">
        <v>293.02</v>
      </c>
      <c r="L2443" s="1" t="n">
        <v>5</v>
      </c>
      <c r="M2443" s="18" t="n">
        <f aca="false">IF(I2443&lt;=H2443,1,0)</f>
        <v>1</v>
      </c>
      <c r="N2443" s="1" t="n">
        <f aca="false">MAX(I2443-H2443,0)</f>
        <v>0</v>
      </c>
    </row>
    <row r="2444" customFormat="false" ht="15" hidden="false" customHeight="false" outlineLevel="0" collapsed="false">
      <c r="A2444" s="1" t="s">
        <v>2552</v>
      </c>
      <c r="B2444" s="1" t="s">
        <v>2070</v>
      </c>
      <c r="C2444" s="1" t="s">
        <v>95</v>
      </c>
      <c r="D2444" s="1" t="s">
        <v>96</v>
      </c>
      <c r="E2444" s="1" t="s">
        <v>97</v>
      </c>
      <c r="F2444" s="1" t="s">
        <v>90</v>
      </c>
      <c r="G2444" s="1" t="n">
        <v>4.4</v>
      </c>
      <c r="H2444" s="1" t="n">
        <v>5</v>
      </c>
      <c r="I2444" s="1" t="n">
        <v>5</v>
      </c>
      <c r="K2444" s="17" t="n">
        <v>358.93</v>
      </c>
      <c r="L2444" s="1" t="n">
        <v>5</v>
      </c>
      <c r="M2444" s="18" t="n">
        <f aca="false">IF(I2444&lt;=H2444,1,0)</f>
        <v>1</v>
      </c>
      <c r="N2444" s="1" t="n">
        <f aca="false">MAX(I2444-H2444,0)</f>
        <v>0</v>
      </c>
    </row>
    <row r="2445" customFormat="false" ht="15" hidden="false" customHeight="false" outlineLevel="0" collapsed="false">
      <c r="A2445" s="1" t="s">
        <v>2553</v>
      </c>
      <c r="B2445" s="1" t="s">
        <v>2070</v>
      </c>
      <c r="C2445" s="1" t="s">
        <v>105</v>
      </c>
      <c r="D2445" s="1" t="s">
        <v>110</v>
      </c>
      <c r="E2445" s="1" t="s">
        <v>97</v>
      </c>
      <c r="F2445" s="1" t="s">
        <v>90</v>
      </c>
      <c r="G2445" s="1" t="n">
        <v>3.6</v>
      </c>
      <c r="H2445" s="1" t="n">
        <v>2</v>
      </c>
      <c r="I2445" s="1" t="n">
        <v>1</v>
      </c>
      <c r="K2445" s="17" t="n">
        <v>944.42</v>
      </c>
      <c r="L2445" s="1" t="n">
        <v>4</v>
      </c>
      <c r="M2445" s="18" t="n">
        <f aca="false">IF(I2445&lt;=H2445,1,0)</f>
        <v>1</v>
      </c>
      <c r="N2445" s="1" t="n">
        <f aca="false">MAX(I2445-H2445,0)</f>
        <v>0</v>
      </c>
    </row>
    <row r="2446" customFormat="false" ht="15" hidden="false" customHeight="false" outlineLevel="0" collapsed="false">
      <c r="A2446" s="1" t="s">
        <v>2554</v>
      </c>
      <c r="B2446" s="1" t="s">
        <v>2070</v>
      </c>
      <c r="C2446" s="1" t="s">
        <v>92</v>
      </c>
      <c r="D2446" s="1" t="s">
        <v>96</v>
      </c>
      <c r="E2446" s="1" t="s">
        <v>97</v>
      </c>
      <c r="F2446" s="1" t="s">
        <v>90</v>
      </c>
      <c r="G2446" s="1" t="n">
        <v>2.8</v>
      </c>
      <c r="H2446" s="1" t="n">
        <v>5</v>
      </c>
      <c r="I2446" s="1" t="n">
        <v>5</v>
      </c>
      <c r="K2446" s="17" t="n">
        <v>306.6</v>
      </c>
      <c r="L2446" s="1" t="n">
        <v>5</v>
      </c>
      <c r="M2446" s="18" t="n">
        <f aca="false">IF(I2446&lt;=H2446,1,0)</f>
        <v>1</v>
      </c>
      <c r="N2446" s="1" t="n">
        <f aca="false">MAX(I2446-H2446,0)</f>
        <v>0</v>
      </c>
    </row>
    <row r="2447" customFormat="false" ht="15" hidden="false" customHeight="false" outlineLevel="0" collapsed="false">
      <c r="A2447" s="1" t="s">
        <v>2555</v>
      </c>
      <c r="B2447" s="1" t="s">
        <v>2070</v>
      </c>
      <c r="C2447" s="1" t="s">
        <v>92</v>
      </c>
      <c r="D2447" s="1" t="s">
        <v>93</v>
      </c>
      <c r="E2447" s="1" t="s">
        <v>97</v>
      </c>
      <c r="F2447" s="1" t="s">
        <v>90</v>
      </c>
      <c r="G2447" s="1" t="n">
        <v>3.8</v>
      </c>
      <c r="H2447" s="1" t="n">
        <v>2</v>
      </c>
      <c r="I2447" s="1" t="n">
        <v>1</v>
      </c>
      <c r="K2447" s="17" t="n">
        <v>258.93</v>
      </c>
      <c r="L2447" s="1" t="n">
        <v>4</v>
      </c>
      <c r="M2447" s="18" t="n">
        <f aca="false">IF(I2447&lt;=H2447,1,0)</f>
        <v>1</v>
      </c>
      <c r="N2447" s="1" t="n">
        <f aca="false">MAX(I2447-H2447,0)</f>
        <v>0</v>
      </c>
    </row>
    <row r="2448" customFormat="false" ht="15" hidden="false" customHeight="false" outlineLevel="0" collapsed="false">
      <c r="A2448" s="1" t="s">
        <v>2556</v>
      </c>
      <c r="B2448" s="1" t="s">
        <v>2070</v>
      </c>
      <c r="C2448" s="1" t="s">
        <v>95</v>
      </c>
      <c r="D2448" s="1" t="s">
        <v>88</v>
      </c>
      <c r="E2448" s="1" t="s">
        <v>89</v>
      </c>
      <c r="F2448" s="1" t="s">
        <v>90</v>
      </c>
      <c r="G2448" s="1" t="n">
        <v>5</v>
      </c>
      <c r="H2448" s="1" t="n">
        <v>3</v>
      </c>
      <c r="I2448" s="1" t="n">
        <v>3</v>
      </c>
      <c r="K2448" s="17" t="n">
        <v>254.18</v>
      </c>
      <c r="L2448" s="1" t="n">
        <v>4</v>
      </c>
      <c r="M2448" s="18" t="n">
        <f aca="false">IF(I2448&lt;=H2448,1,0)</f>
        <v>1</v>
      </c>
      <c r="N2448" s="1" t="n">
        <f aca="false">MAX(I2448-H2448,0)</f>
        <v>0</v>
      </c>
    </row>
    <row r="2449" customFormat="false" ht="15" hidden="false" customHeight="false" outlineLevel="0" collapsed="false">
      <c r="A2449" s="1" t="s">
        <v>2557</v>
      </c>
      <c r="B2449" s="1" t="s">
        <v>2070</v>
      </c>
      <c r="C2449" s="1" t="s">
        <v>92</v>
      </c>
      <c r="D2449" s="1" t="s">
        <v>88</v>
      </c>
      <c r="E2449" s="1" t="s">
        <v>97</v>
      </c>
      <c r="F2449" s="1" t="s">
        <v>90</v>
      </c>
      <c r="G2449" s="1" t="n">
        <v>15.5</v>
      </c>
      <c r="H2449" s="1" t="n">
        <v>3</v>
      </c>
      <c r="I2449" s="1" t="n">
        <v>3</v>
      </c>
      <c r="K2449" s="17" t="n">
        <v>364.46</v>
      </c>
      <c r="L2449" s="1" t="n">
        <v>5</v>
      </c>
      <c r="M2449" s="18" t="n">
        <f aca="false">IF(I2449&lt;=H2449,1,0)</f>
        <v>1</v>
      </c>
      <c r="N2449" s="1" t="n">
        <f aca="false">MAX(I2449-H2449,0)</f>
        <v>0</v>
      </c>
    </row>
    <row r="2450" customFormat="false" ht="15" hidden="false" customHeight="false" outlineLevel="0" collapsed="false">
      <c r="A2450" s="1" t="s">
        <v>2558</v>
      </c>
      <c r="B2450" s="1" t="s">
        <v>2070</v>
      </c>
      <c r="C2450" s="1" t="s">
        <v>92</v>
      </c>
      <c r="D2450" s="1" t="s">
        <v>110</v>
      </c>
      <c r="E2450" s="1" t="s">
        <v>97</v>
      </c>
      <c r="F2450" s="1" t="s">
        <v>90</v>
      </c>
      <c r="G2450" s="1" t="n">
        <v>2.6</v>
      </c>
      <c r="H2450" s="1" t="n">
        <v>2</v>
      </c>
      <c r="I2450" s="1" t="n">
        <v>2</v>
      </c>
      <c r="K2450" s="17" t="n">
        <v>913.28</v>
      </c>
      <c r="L2450" s="1" t="n">
        <v>4</v>
      </c>
      <c r="M2450" s="18" t="n">
        <f aca="false">IF(I2450&lt;=H2450,1,0)</f>
        <v>1</v>
      </c>
      <c r="N2450" s="1" t="n">
        <f aca="false">MAX(I2450-H2450,0)</f>
        <v>0</v>
      </c>
    </row>
    <row r="2451" customFormat="false" ht="15" hidden="false" customHeight="false" outlineLevel="0" collapsed="false">
      <c r="A2451" s="1" t="s">
        <v>2559</v>
      </c>
      <c r="B2451" s="1" t="s">
        <v>2070</v>
      </c>
      <c r="C2451" s="1" t="s">
        <v>95</v>
      </c>
      <c r="D2451" s="1" t="s">
        <v>110</v>
      </c>
      <c r="E2451" s="1" t="s">
        <v>97</v>
      </c>
      <c r="F2451" s="1" t="s">
        <v>90</v>
      </c>
      <c r="G2451" s="1" t="n">
        <v>6.3</v>
      </c>
      <c r="H2451" s="1" t="n">
        <v>2</v>
      </c>
      <c r="I2451" s="1" t="n">
        <v>2</v>
      </c>
      <c r="K2451" s="17" t="n">
        <v>720.81</v>
      </c>
      <c r="L2451" s="1" t="n">
        <v>4</v>
      </c>
      <c r="M2451" s="18" t="n">
        <f aca="false">IF(I2451&lt;=H2451,1,0)</f>
        <v>1</v>
      </c>
      <c r="N2451" s="1" t="n">
        <f aca="false">MAX(I2451-H2451,0)</f>
        <v>0</v>
      </c>
    </row>
    <row r="2452" customFormat="false" ht="15" hidden="false" customHeight="false" outlineLevel="0" collapsed="false">
      <c r="A2452" s="1" t="s">
        <v>2560</v>
      </c>
      <c r="B2452" s="1" t="s">
        <v>2070</v>
      </c>
      <c r="C2452" s="1" t="s">
        <v>92</v>
      </c>
      <c r="D2452" s="1" t="s">
        <v>88</v>
      </c>
      <c r="E2452" s="1" t="s">
        <v>103</v>
      </c>
      <c r="F2452" s="1" t="s">
        <v>90</v>
      </c>
      <c r="G2452" s="1" t="n">
        <v>11.1</v>
      </c>
      <c r="H2452" s="1" t="n">
        <v>3</v>
      </c>
      <c r="I2452" s="1" t="n">
        <v>4</v>
      </c>
      <c r="J2452" s="1" t="s">
        <v>133</v>
      </c>
      <c r="K2452" s="17" t="n">
        <v>458.96</v>
      </c>
      <c r="L2452" s="1" t="n">
        <v>4</v>
      </c>
      <c r="M2452" s="18" t="n">
        <f aca="false">IF(I2452&lt;=H2452,1,0)</f>
        <v>0</v>
      </c>
      <c r="N2452" s="1" t="n">
        <f aca="false">MAX(I2452-H2452,0)</f>
        <v>1</v>
      </c>
    </row>
    <row r="2453" customFormat="false" ht="15" hidden="false" customHeight="false" outlineLevel="0" collapsed="false">
      <c r="A2453" s="1" t="s">
        <v>2561</v>
      </c>
      <c r="B2453" s="1" t="s">
        <v>2070</v>
      </c>
      <c r="C2453" s="1" t="s">
        <v>92</v>
      </c>
      <c r="D2453" s="1" t="s">
        <v>96</v>
      </c>
      <c r="E2453" s="1" t="s">
        <v>103</v>
      </c>
      <c r="F2453" s="1" t="s">
        <v>90</v>
      </c>
      <c r="G2453" s="1" t="n">
        <v>2.2</v>
      </c>
      <c r="H2453" s="1" t="n">
        <v>5</v>
      </c>
      <c r="I2453" s="1" t="n">
        <v>5</v>
      </c>
      <c r="K2453" s="17" t="n">
        <v>419.88</v>
      </c>
      <c r="L2453" s="1" t="n">
        <v>4</v>
      </c>
      <c r="M2453" s="18" t="n">
        <f aca="false">IF(I2453&lt;=H2453,1,0)</f>
        <v>1</v>
      </c>
      <c r="N2453" s="1" t="n">
        <f aca="false">MAX(I2453-H2453,0)</f>
        <v>0</v>
      </c>
    </row>
    <row r="2454" customFormat="false" ht="15" hidden="false" customHeight="false" outlineLevel="0" collapsed="false">
      <c r="A2454" s="1" t="s">
        <v>2562</v>
      </c>
      <c r="B2454" s="1" t="s">
        <v>2070</v>
      </c>
      <c r="C2454" s="1" t="s">
        <v>105</v>
      </c>
      <c r="D2454" s="1" t="s">
        <v>88</v>
      </c>
      <c r="E2454" s="1" t="s">
        <v>89</v>
      </c>
      <c r="F2454" s="1" t="s">
        <v>90</v>
      </c>
      <c r="G2454" s="1" t="n">
        <v>10</v>
      </c>
      <c r="H2454" s="1" t="n">
        <v>3</v>
      </c>
      <c r="I2454" s="1" t="n">
        <v>3</v>
      </c>
      <c r="K2454" s="17" t="n">
        <v>280.01</v>
      </c>
      <c r="L2454" s="1" t="n">
        <v>3</v>
      </c>
      <c r="M2454" s="18" t="n">
        <f aca="false">IF(I2454&lt;=H2454,1,0)</f>
        <v>1</v>
      </c>
      <c r="N2454" s="1" t="n">
        <f aca="false">MAX(I2454-H2454,0)</f>
        <v>0</v>
      </c>
    </row>
    <row r="2455" customFormat="false" ht="15" hidden="false" customHeight="false" outlineLevel="0" collapsed="false">
      <c r="A2455" s="1" t="s">
        <v>2563</v>
      </c>
      <c r="B2455" s="1" t="s">
        <v>2070</v>
      </c>
      <c r="C2455" s="1" t="s">
        <v>95</v>
      </c>
      <c r="D2455" s="1" t="s">
        <v>96</v>
      </c>
      <c r="E2455" s="1" t="s">
        <v>89</v>
      </c>
      <c r="F2455" s="1" t="s">
        <v>90</v>
      </c>
      <c r="G2455" s="1" t="n">
        <v>6.8</v>
      </c>
      <c r="H2455" s="1" t="n">
        <v>5</v>
      </c>
      <c r="I2455" s="1" t="n">
        <v>5</v>
      </c>
      <c r="K2455" s="17" t="n">
        <v>771.03</v>
      </c>
      <c r="L2455" s="1" t="n">
        <v>4</v>
      </c>
      <c r="M2455" s="18" t="n">
        <f aca="false">IF(I2455&lt;=H2455,1,0)</f>
        <v>1</v>
      </c>
      <c r="N2455" s="1" t="n">
        <f aca="false">MAX(I2455-H2455,0)</f>
        <v>0</v>
      </c>
    </row>
    <row r="2456" customFormat="false" ht="15" hidden="false" customHeight="false" outlineLevel="0" collapsed="false">
      <c r="A2456" s="1" t="s">
        <v>2564</v>
      </c>
      <c r="B2456" s="1" t="s">
        <v>2070</v>
      </c>
      <c r="C2456" s="1" t="s">
        <v>92</v>
      </c>
      <c r="D2456" s="1" t="s">
        <v>88</v>
      </c>
      <c r="E2456" s="1" t="s">
        <v>103</v>
      </c>
      <c r="F2456" s="1" t="s">
        <v>90</v>
      </c>
      <c r="G2456" s="1" t="n">
        <v>5</v>
      </c>
      <c r="H2456" s="1" t="n">
        <v>3</v>
      </c>
      <c r="I2456" s="1" t="n">
        <v>3</v>
      </c>
      <c r="K2456" s="17" t="n">
        <v>297.46</v>
      </c>
      <c r="L2456" s="1" t="n">
        <v>5</v>
      </c>
      <c r="M2456" s="18" t="n">
        <f aca="false">IF(I2456&lt;=H2456,1,0)</f>
        <v>1</v>
      </c>
      <c r="N2456" s="1" t="n">
        <f aca="false">MAX(I2456-H2456,0)</f>
        <v>0</v>
      </c>
    </row>
    <row r="2457" customFormat="false" ht="15" hidden="false" customHeight="false" outlineLevel="0" collapsed="false">
      <c r="A2457" s="1" t="s">
        <v>2565</v>
      </c>
      <c r="B2457" s="1" t="s">
        <v>2070</v>
      </c>
      <c r="C2457" s="1" t="s">
        <v>105</v>
      </c>
      <c r="D2457" s="1" t="s">
        <v>88</v>
      </c>
      <c r="E2457" s="1" t="s">
        <v>97</v>
      </c>
      <c r="F2457" s="1" t="s">
        <v>116</v>
      </c>
      <c r="G2457" s="1" t="n">
        <v>0</v>
      </c>
      <c r="H2457" s="1" t="n">
        <v>3</v>
      </c>
      <c r="I2457" s="1" t="n">
        <v>3</v>
      </c>
      <c r="K2457" s="17" t="n">
        <v>801.72</v>
      </c>
      <c r="L2457" s="1" t="n">
        <v>4</v>
      </c>
      <c r="M2457" s="18" t="n">
        <f aca="false">IF(I2457&lt;=H2457,1,0)</f>
        <v>1</v>
      </c>
      <c r="N2457" s="1" t="n">
        <f aca="false">MAX(I2457-H2457,0)</f>
        <v>0</v>
      </c>
    </row>
    <row r="2458" customFormat="false" ht="15" hidden="false" customHeight="false" outlineLevel="0" collapsed="false">
      <c r="A2458" s="1" t="s">
        <v>2566</v>
      </c>
      <c r="B2458" s="1" t="s">
        <v>2070</v>
      </c>
      <c r="C2458" s="1" t="s">
        <v>92</v>
      </c>
      <c r="D2458" s="1" t="s">
        <v>88</v>
      </c>
      <c r="E2458" s="1" t="s">
        <v>89</v>
      </c>
      <c r="F2458" s="1" t="s">
        <v>90</v>
      </c>
      <c r="G2458" s="1" t="n">
        <v>5</v>
      </c>
      <c r="H2458" s="1" t="n">
        <v>3</v>
      </c>
      <c r="I2458" s="1" t="n">
        <v>5</v>
      </c>
      <c r="J2458" s="1" t="s">
        <v>459</v>
      </c>
      <c r="K2458" s="17" t="n">
        <v>992.26</v>
      </c>
      <c r="L2458" s="1" t="n">
        <v>3</v>
      </c>
      <c r="M2458" s="18" t="n">
        <f aca="false">IF(I2458&lt;=H2458,1,0)</f>
        <v>0</v>
      </c>
      <c r="N2458" s="1" t="n">
        <f aca="false">MAX(I2458-H2458,0)</f>
        <v>2</v>
      </c>
    </row>
    <row r="2459" customFormat="false" ht="15" hidden="false" customHeight="false" outlineLevel="0" collapsed="false">
      <c r="A2459" s="1" t="s">
        <v>2567</v>
      </c>
      <c r="B2459" s="1" t="s">
        <v>2070</v>
      </c>
      <c r="C2459" s="1" t="s">
        <v>95</v>
      </c>
      <c r="D2459" s="1" t="s">
        <v>96</v>
      </c>
      <c r="E2459" s="1" t="s">
        <v>101</v>
      </c>
      <c r="F2459" s="1" t="s">
        <v>116</v>
      </c>
      <c r="G2459" s="1" t="n">
        <v>0</v>
      </c>
      <c r="H2459" s="1" t="n">
        <v>4</v>
      </c>
      <c r="I2459" s="1" t="n">
        <v>4</v>
      </c>
      <c r="K2459" s="17" t="n">
        <v>113.5</v>
      </c>
      <c r="L2459" s="1" t="n">
        <v>5</v>
      </c>
      <c r="M2459" s="18" t="n">
        <f aca="false">IF(I2459&lt;=H2459,1,0)</f>
        <v>1</v>
      </c>
      <c r="N2459" s="1" t="n">
        <f aca="false">MAX(I2459-H2459,0)</f>
        <v>0</v>
      </c>
    </row>
    <row r="2460" customFormat="false" ht="15" hidden="false" customHeight="false" outlineLevel="0" collapsed="false">
      <c r="A2460" s="1" t="s">
        <v>2568</v>
      </c>
      <c r="B2460" s="1" t="s">
        <v>2070</v>
      </c>
      <c r="C2460" s="1" t="s">
        <v>92</v>
      </c>
      <c r="D2460" s="1" t="s">
        <v>93</v>
      </c>
      <c r="E2460" s="1" t="s">
        <v>89</v>
      </c>
      <c r="F2460" s="1" t="s">
        <v>90</v>
      </c>
      <c r="G2460" s="1" t="n">
        <v>8.2</v>
      </c>
      <c r="H2460" s="1" t="n">
        <v>2</v>
      </c>
      <c r="I2460" s="1" t="n">
        <v>2</v>
      </c>
      <c r="K2460" s="17" t="n">
        <v>700.93</v>
      </c>
      <c r="L2460" s="1" t="n">
        <v>5</v>
      </c>
      <c r="M2460" s="18" t="n">
        <f aca="false">IF(I2460&lt;=H2460,1,0)</f>
        <v>1</v>
      </c>
      <c r="N2460" s="1" t="n">
        <f aca="false">MAX(I2460-H2460,0)</f>
        <v>0</v>
      </c>
    </row>
    <row r="2461" customFormat="false" ht="15" hidden="false" customHeight="false" outlineLevel="0" collapsed="false">
      <c r="A2461" s="1" t="s">
        <v>2569</v>
      </c>
      <c r="B2461" s="1" t="s">
        <v>2070</v>
      </c>
      <c r="C2461" s="1" t="s">
        <v>92</v>
      </c>
      <c r="D2461" s="1" t="s">
        <v>88</v>
      </c>
      <c r="E2461" s="1" t="s">
        <v>103</v>
      </c>
      <c r="F2461" s="1" t="s">
        <v>90</v>
      </c>
      <c r="G2461" s="1" t="n">
        <v>11.5</v>
      </c>
      <c r="H2461" s="1" t="n">
        <v>3</v>
      </c>
      <c r="I2461" s="1" t="n">
        <v>3</v>
      </c>
      <c r="K2461" s="17" t="n">
        <v>477.56</v>
      </c>
      <c r="L2461" s="1" t="n">
        <v>5</v>
      </c>
      <c r="M2461" s="18" t="n">
        <f aca="false">IF(I2461&lt;=H2461,1,0)</f>
        <v>1</v>
      </c>
      <c r="N2461" s="1" t="n">
        <f aca="false">MAX(I2461-H2461,0)</f>
        <v>0</v>
      </c>
    </row>
    <row r="2462" customFormat="false" ht="15" hidden="false" customHeight="false" outlineLevel="0" collapsed="false">
      <c r="A2462" s="1" t="s">
        <v>2570</v>
      </c>
      <c r="B2462" s="1" t="s">
        <v>2070</v>
      </c>
      <c r="C2462" s="1" t="s">
        <v>92</v>
      </c>
      <c r="D2462" s="1" t="s">
        <v>93</v>
      </c>
      <c r="E2462" s="1" t="s">
        <v>97</v>
      </c>
      <c r="F2462" s="1" t="s">
        <v>116</v>
      </c>
      <c r="G2462" s="1" t="n">
        <v>0</v>
      </c>
      <c r="H2462" s="1" t="n">
        <v>1</v>
      </c>
      <c r="I2462" s="1" t="n">
        <v>1</v>
      </c>
      <c r="K2462" s="17" t="n">
        <v>165</v>
      </c>
      <c r="L2462" s="1" t="n">
        <v>4</v>
      </c>
      <c r="M2462" s="18" t="n">
        <f aca="false">IF(I2462&lt;=H2462,1,0)</f>
        <v>1</v>
      </c>
      <c r="N2462" s="1" t="n">
        <f aca="false">MAX(I2462-H2462,0)</f>
        <v>0</v>
      </c>
    </row>
    <row r="2463" customFormat="false" ht="15" hidden="false" customHeight="false" outlineLevel="0" collapsed="false">
      <c r="A2463" s="1" t="s">
        <v>2571</v>
      </c>
      <c r="B2463" s="1" t="s">
        <v>2070</v>
      </c>
      <c r="C2463" s="1" t="s">
        <v>92</v>
      </c>
      <c r="D2463" s="1" t="s">
        <v>88</v>
      </c>
      <c r="E2463" s="1" t="s">
        <v>97</v>
      </c>
      <c r="F2463" s="1" t="s">
        <v>116</v>
      </c>
      <c r="G2463" s="1" t="n">
        <v>0</v>
      </c>
      <c r="H2463" s="1" t="n">
        <v>2</v>
      </c>
      <c r="I2463" s="1" t="n">
        <v>2</v>
      </c>
      <c r="K2463" s="17" t="n">
        <v>562.55</v>
      </c>
      <c r="L2463" s="1" t="n">
        <v>4</v>
      </c>
      <c r="M2463" s="18" t="n">
        <f aca="false">IF(I2463&lt;=H2463,1,0)</f>
        <v>1</v>
      </c>
      <c r="N2463" s="1" t="n">
        <f aca="false">MAX(I2463-H2463,0)</f>
        <v>0</v>
      </c>
    </row>
    <row r="2464" customFormat="false" ht="15" hidden="false" customHeight="false" outlineLevel="0" collapsed="false">
      <c r="A2464" s="1" t="s">
        <v>2572</v>
      </c>
      <c r="B2464" s="1" t="s">
        <v>2070</v>
      </c>
      <c r="C2464" s="1" t="s">
        <v>92</v>
      </c>
      <c r="D2464" s="1" t="s">
        <v>88</v>
      </c>
      <c r="E2464" s="1" t="s">
        <v>101</v>
      </c>
      <c r="F2464" s="1" t="s">
        <v>90</v>
      </c>
      <c r="G2464" s="1" t="n">
        <v>3.9</v>
      </c>
      <c r="H2464" s="1" t="n">
        <v>3</v>
      </c>
      <c r="I2464" s="1" t="n">
        <v>3</v>
      </c>
      <c r="K2464" s="17" t="n">
        <v>581.49</v>
      </c>
      <c r="L2464" s="1" t="n">
        <v>5</v>
      </c>
      <c r="M2464" s="18" t="n">
        <f aca="false">IF(I2464&lt;=H2464,1,0)</f>
        <v>1</v>
      </c>
      <c r="N2464" s="1" t="n">
        <f aca="false">MAX(I2464-H2464,0)</f>
        <v>0</v>
      </c>
    </row>
    <row r="2465" customFormat="false" ht="15" hidden="false" customHeight="false" outlineLevel="0" collapsed="false">
      <c r="A2465" s="1" t="s">
        <v>2573</v>
      </c>
      <c r="B2465" s="1" t="s">
        <v>2070</v>
      </c>
      <c r="C2465" s="1" t="s">
        <v>145</v>
      </c>
      <c r="D2465" s="1" t="s">
        <v>88</v>
      </c>
      <c r="E2465" s="1" t="s">
        <v>103</v>
      </c>
      <c r="F2465" s="1" t="s">
        <v>90</v>
      </c>
      <c r="G2465" s="1" t="n">
        <v>4.3</v>
      </c>
      <c r="H2465" s="1" t="n">
        <v>3</v>
      </c>
      <c r="I2465" s="1" t="n">
        <v>3</v>
      </c>
      <c r="K2465" s="17" t="n">
        <v>286.85</v>
      </c>
      <c r="L2465" s="1" t="n">
        <v>5</v>
      </c>
      <c r="M2465" s="18" t="n">
        <f aca="false">IF(I2465&lt;=H2465,1,0)</f>
        <v>1</v>
      </c>
      <c r="N2465" s="1" t="n">
        <f aca="false">MAX(I2465-H2465,0)</f>
        <v>0</v>
      </c>
    </row>
    <row r="2466" customFormat="false" ht="15" hidden="false" customHeight="false" outlineLevel="0" collapsed="false">
      <c r="A2466" s="1" t="s">
        <v>2574</v>
      </c>
      <c r="B2466" s="1" t="s">
        <v>2070</v>
      </c>
      <c r="C2466" s="1" t="s">
        <v>100</v>
      </c>
      <c r="D2466" s="1" t="s">
        <v>88</v>
      </c>
      <c r="E2466" s="1" t="s">
        <v>97</v>
      </c>
      <c r="F2466" s="1" t="s">
        <v>90</v>
      </c>
      <c r="G2466" s="1" t="n">
        <v>11</v>
      </c>
      <c r="H2466" s="1" t="n">
        <v>3</v>
      </c>
      <c r="I2466" s="1" t="n">
        <v>3</v>
      </c>
      <c r="K2466" s="17" t="n">
        <v>429.94</v>
      </c>
      <c r="L2466" s="1" t="n">
        <v>4</v>
      </c>
      <c r="M2466" s="18" t="n">
        <f aca="false">IF(I2466&lt;=H2466,1,0)</f>
        <v>1</v>
      </c>
      <c r="N2466" s="1" t="n">
        <f aca="false">MAX(I2466-H2466,0)</f>
        <v>0</v>
      </c>
    </row>
    <row r="2467" customFormat="false" ht="15" hidden="false" customHeight="false" outlineLevel="0" collapsed="false">
      <c r="A2467" s="1" t="s">
        <v>2575</v>
      </c>
      <c r="B2467" s="1" t="s">
        <v>2070</v>
      </c>
      <c r="C2467" s="1" t="s">
        <v>92</v>
      </c>
      <c r="D2467" s="1" t="s">
        <v>88</v>
      </c>
      <c r="E2467" s="1" t="s">
        <v>103</v>
      </c>
      <c r="F2467" s="1" t="s">
        <v>90</v>
      </c>
      <c r="G2467" s="1" t="n">
        <v>1.1</v>
      </c>
      <c r="H2467" s="1" t="n">
        <v>3</v>
      </c>
      <c r="I2467" s="1" t="n">
        <v>3</v>
      </c>
      <c r="K2467" s="17" t="n">
        <v>551.42</v>
      </c>
      <c r="L2467" s="1" t="n">
        <v>4</v>
      </c>
      <c r="M2467" s="18" t="n">
        <f aca="false">IF(I2467&lt;=H2467,1,0)</f>
        <v>1</v>
      </c>
      <c r="N2467" s="1" t="n">
        <f aca="false">MAX(I2467-H2467,0)</f>
        <v>0</v>
      </c>
    </row>
    <row r="2468" customFormat="false" ht="15" hidden="false" customHeight="false" outlineLevel="0" collapsed="false">
      <c r="A2468" s="1" t="s">
        <v>2576</v>
      </c>
      <c r="B2468" s="1" t="s">
        <v>2070</v>
      </c>
      <c r="C2468" s="1" t="s">
        <v>105</v>
      </c>
      <c r="D2468" s="1" t="s">
        <v>110</v>
      </c>
      <c r="E2468" s="1" t="s">
        <v>89</v>
      </c>
      <c r="F2468" s="1" t="s">
        <v>90</v>
      </c>
      <c r="G2468" s="1" t="n">
        <v>6.1</v>
      </c>
      <c r="H2468" s="1" t="n">
        <v>2</v>
      </c>
      <c r="I2468" s="1" t="n">
        <v>1</v>
      </c>
      <c r="K2468" s="17" t="n">
        <v>673.3</v>
      </c>
      <c r="L2468" s="1" t="n">
        <v>4</v>
      </c>
      <c r="M2468" s="18" t="n">
        <f aca="false">IF(I2468&lt;=H2468,1,0)</f>
        <v>1</v>
      </c>
      <c r="N2468" s="1" t="n">
        <f aca="false">MAX(I2468-H2468,0)</f>
        <v>0</v>
      </c>
    </row>
    <row r="2469" customFormat="false" ht="15" hidden="false" customHeight="false" outlineLevel="0" collapsed="false">
      <c r="A2469" s="1" t="s">
        <v>2577</v>
      </c>
      <c r="B2469" s="1" t="s">
        <v>2578</v>
      </c>
      <c r="C2469" s="1" t="s">
        <v>92</v>
      </c>
      <c r="D2469" s="1" t="s">
        <v>88</v>
      </c>
      <c r="E2469" s="1" t="s">
        <v>89</v>
      </c>
      <c r="F2469" s="1" t="s">
        <v>90</v>
      </c>
      <c r="G2469" s="1" t="n">
        <v>6.7</v>
      </c>
      <c r="H2469" s="1" t="n">
        <v>3</v>
      </c>
      <c r="I2469" s="1" t="n">
        <v>3</v>
      </c>
      <c r="K2469" s="17" t="n">
        <v>378.83</v>
      </c>
      <c r="L2469" s="1" t="n">
        <v>5</v>
      </c>
      <c r="M2469" s="18" t="n">
        <f aca="false">IF(I2469&lt;=H2469,1,0)</f>
        <v>1</v>
      </c>
      <c r="N2469" s="1" t="n">
        <f aca="false">MAX(I2469-H2469,0)</f>
        <v>0</v>
      </c>
    </row>
    <row r="2470" customFormat="false" ht="15" hidden="false" customHeight="false" outlineLevel="0" collapsed="false">
      <c r="A2470" s="1" t="s">
        <v>2579</v>
      </c>
      <c r="B2470" s="1" t="s">
        <v>2578</v>
      </c>
      <c r="C2470" s="1" t="s">
        <v>87</v>
      </c>
      <c r="D2470" s="1" t="s">
        <v>88</v>
      </c>
      <c r="E2470" s="1" t="s">
        <v>97</v>
      </c>
      <c r="F2470" s="1" t="s">
        <v>90</v>
      </c>
      <c r="G2470" s="1" t="n">
        <v>4.1</v>
      </c>
      <c r="H2470" s="1" t="n">
        <v>3</v>
      </c>
      <c r="I2470" s="1" t="n">
        <v>3</v>
      </c>
      <c r="K2470" s="17" t="n">
        <v>688.85</v>
      </c>
      <c r="L2470" s="1" t="n">
        <v>4</v>
      </c>
      <c r="M2470" s="18" t="n">
        <f aca="false">IF(I2470&lt;=H2470,1,0)</f>
        <v>1</v>
      </c>
      <c r="N2470" s="1" t="n">
        <f aca="false">MAX(I2470-H2470,0)</f>
        <v>0</v>
      </c>
    </row>
    <row r="2471" customFormat="false" ht="15" hidden="false" customHeight="false" outlineLevel="0" collapsed="false">
      <c r="A2471" s="1" t="s">
        <v>2580</v>
      </c>
      <c r="B2471" s="1" t="s">
        <v>2578</v>
      </c>
      <c r="C2471" s="1" t="s">
        <v>92</v>
      </c>
      <c r="D2471" s="1" t="s">
        <v>88</v>
      </c>
      <c r="E2471" s="1" t="s">
        <v>89</v>
      </c>
      <c r="F2471" s="1" t="s">
        <v>90</v>
      </c>
      <c r="G2471" s="1" t="n">
        <v>9.4</v>
      </c>
      <c r="H2471" s="1" t="n">
        <v>3</v>
      </c>
      <c r="I2471" s="1" t="n">
        <v>3</v>
      </c>
      <c r="K2471" s="17" t="n">
        <v>647.99</v>
      </c>
      <c r="L2471" s="1" t="n">
        <v>5</v>
      </c>
      <c r="M2471" s="18" t="n">
        <f aca="false">IF(I2471&lt;=H2471,1,0)</f>
        <v>1</v>
      </c>
      <c r="N2471" s="1" t="n">
        <f aca="false">MAX(I2471-H2471,0)</f>
        <v>0</v>
      </c>
    </row>
    <row r="2472" customFormat="false" ht="15" hidden="false" customHeight="false" outlineLevel="0" collapsed="false">
      <c r="A2472" s="1" t="s">
        <v>2581</v>
      </c>
      <c r="B2472" s="1" t="s">
        <v>2578</v>
      </c>
      <c r="C2472" s="1" t="s">
        <v>100</v>
      </c>
      <c r="D2472" s="1" t="s">
        <v>88</v>
      </c>
      <c r="E2472" s="1" t="s">
        <v>89</v>
      </c>
      <c r="F2472" s="1" t="s">
        <v>90</v>
      </c>
      <c r="G2472" s="1" t="n">
        <v>9.5</v>
      </c>
      <c r="H2472" s="1" t="n">
        <v>3</v>
      </c>
      <c r="I2472" s="1" t="n">
        <v>4</v>
      </c>
      <c r="J2472" s="1" t="s">
        <v>459</v>
      </c>
      <c r="K2472" s="17" t="n">
        <v>256.13</v>
      </c>
      <c r="L2472" s="1" t="n">
        <v>3</v>
      </c>
      <c r="M2472" s="18" t="n">
        <f aca="false">IF(I2472&lt;=H2472,1,0)</f>
        <v>0</v>
      </c>
      <c r="N2472" s="1" t="n">
        <f aca="false">MAX(I2472-H2472,0)</f>
        <v>1</v>
      </c>
    </row>
    <row r="2473" customFormat="false" ht="15" hidden="false" customHeight="false" outlineLevel="0" collapsed="false">
      <c r="A2473" s="1" t="s">
        <v>2582</v>
      </c>
      <c r="B2473" s="1" t="s">
        <v>2578</v>
      </c>
      <c r="C2473" s="1" t="s">
        <v>92</v>
      </c>
      <c r="D2473" s="1" t="s">
        <v>88</v>
      </c>
      <c r="E2473" s="1" t="s">
        <v>89</v>
      </c>
      <c r="F2473" s="1" t="s">
        <v>90</v>
      </c>
      <c r="G2473" s="1" t="n">
        <v>18</v>
      </c>
      <c r="H2473" s="1" t="n">
        <v>3</v>
      </c>
      <c r="I2473" s="1" t="n">
        <v>3</v>
      </c>
      <c r="K2473" s="17" t="n">
        <v>547.17</v>
      </c>
      <c r="L2473" s="1" t="n">
        <v>5</v>
      </c>
      <c r="M2473" s="18" t="n">
        <f aca="false">IF(I2473&lt;=H2473,1,0)</f>
        <v>1</v>
      </c>
      <c r="N2473" s="1" t="n">
        <f aca="false">MAX(I2473-H2473,0)</f>
        <v>0</v>
      </c>
    </row>
    <row r="2474" customFormat="false" ht="15" hidden="false" customHeight="false" outlineLevel="0" collapsed="false">
      <c r="A2474" s="1" t="s">
        <v>2583</v>
      </c>
      <c r="B2474" s="1" t="s">
        <v>2578</v>
      </c>
      <c r="C2474" s="1" t="s">
        <v>92</v>
      </c>
      <c r="D2474" s="1" t="s">
        <v>93</v>
      </c>
      <c r="E2474" s="1" t="s">
        <v>89</v>
      </c>
      <c r="F2474" s="1" t="s">
        <v>90</v>
      </c>
      <c r="G2474" s="1" t="n">
        <v>6.6</v>
      </c>
      <c r="H2474" s="1" t="n">
        <v>2</v>
      </c>
      <c r="I2474" s="1" t="n">
        <v>5</v>
      </c>
      <c r="J2474" s="1" t="s">
        <v>117</v>
      </c>
      <c r="K2474" s="17" t="n">
        <v>249.03</v>
      </c>
      <c r="L2474" s="1" t="n">
        <v>3</v>
      </c>
      <c r="M2474" s="18" t="n">
        <f aca="false">IF(I2474&lt;=H2474,1,0)</f>
        <v>0</v>
      </c>
      <c r="N2474" s="1" t="n">
        <f aca="false">MAX(I2474-H2474,0)</f>
        <v>3</v>
      </c>
    </row>
    <row r="2475" customFormat="false" ht="15" hidden="false" customHeight="false" outlineLevel="0" collapsed="false">
      <c r="A2475" s="1" t="s">
        <v>2584</v>
      </c>
      <c r="B2475" s="1" t="s">
        <v>2578</v>
      </c>
      <c r="C2475" s="1" t="s">
        <v>92</v>
      </c>
      <c r="D2475" s="1" t="s">
        <v>88</v>
      </c>
      <c r="E2475" s="1" t="s">
        <v>89</v>
      </c>
      <c r="F2475" s="1" t="s">
        <v>90</v>
      </c>
      <c r="G2475" s="1" t="n">
        <v>7.4</v>
      </c>
      <c r="H2475" s="1" t="n">
        <v>3</v>
      </c>
      <c r="I2475" s="1" t="n">
        <v>3</v>
      </c>
      <c r="K2475" s="17" t="n">
        <v>393.27</v>
      </c>
      <c r="L2475" s="1" t="n">
        <v>5</v>
      </c>
      <c r="M2475" s="18" t="n">
        <f aca="false">IF(I2475&lt;=H2475,1,0)</f>
        <v>1</v>
      </c>
      <c r="N2475" s="1" t="n">
        <f aca="false">MAX(I2475-H2475,0)</f>
        <v>0</v>
      </c>
    </row>
    <row r="2476" customFormat="false" ht="15" hidden="false" customHeight="false" outlineLevel="0" collapsed="false">
      <c r="A2476" s="1" t="s">
        <v>2585</v>
      </c>
      <c r="B2476" s="1" t="s">
        <v>2578</v>
      </c>
      <c r="C2476" s="1" t="s">
        <v>95</v>
      </c>
      <c r="D2476" s="1" t="s">
        <v>96</v>
      </c>
      <c r="E2476" s="1" t="s">
        <v>89</v>
      </c>
      <c r="F2476" s="1" t="s">
        <v>90</v>
      </c>
      <c r="G2476" s="1" t="n">
        <v>10.8</v>
      </c>
      <c r="H2476" s="1" t="n">
        <v>5</v>
      </c>
      <c r="I2476" s="1" t="n">
        <v>5</v>
      </c>
      <c r="K2476" s="17" t="n">
        <v>505.97</v>
      </c>
      <c r="L2476" s="1" t="n">
        <v>4</v>
      </c>
      <c r="M2476" s="18" t="n">
        <f aca="false">IF(I2476&lt;=H2476,1,0)</f>
        <v>1</v>
      </c>
      <c r="N2476" s="1" t="n">
        <f aca="false">MAX(I2476-H2476,0)</f>
        <v>0</v>
      </c>
    </row>
    <row r="2477" customFormat="false" ht="15" hidden="false" customHeight="false" outlineLevel="0" collapsed="false">
      <c r="A2477" s="1" t="s">
        <v>2586</v>
      </c>
      <c r="B2477" s="1" t="s">
        <v>2578</v>
      </c>
      <c r="C2477" s="1" t="s">
        <v>105</v>
      </c>
      <c r="D2477" s="1" t="s">
        <v>96</v>
      </c>
      <c r="E2477" s="1" t="s">
        <v>97</v>
      </c>
      <c r="F2477" s="1" t="s">
        <v>90</v>
      </c>
      <c r="G2477" s="1" t="n">
        <v>4.3</v>
      </c>
      <c r="H2477" s="1" t="n">
        <v>5</v>
      </c>
      <c r="I2477" s="1" t="n">
        <v>5</v>
      </c>
      <c r="K2477" s="17" t="n">
        <v>582.94</v>
      </c>
      <c r="L2477" s="1" t="n">
        <v>5</v>
      </c>
      <c r="M2477" s="18" t="n">
        <f aca="false">IF(I2477&lt;=H2477,1,0)</f>
        <v>1</v>
      </c>
      <c r="N2477" s="1" t="n">
        <f aca="false">MAX(I2477-H2477,0)</f>
        <v>0</v>
      </c>
    </row>
    <row r="2478" customFormat="false" ht="15" hidden="false" customHeight="false" outlineLevel="0" collapsed="false">
      <c r="A2478" s="1" t="s">
        <v>2587</v>
      </c>
      <c r="B2478" s="1" t="s">
        <v>2578</v>
      </c>
      <c r="C2478" s="1" t="s">
        <v>145</v>
      </c>
      <c r="D2478" s="1" t="s">
        <v>93</v>
      </c>
      <c r="E2478" s="1" t="s">
        <v>97</v>
      </c>
      <c r="F2478" s="1" t="s">
        <v>116</v>
      </c>
      <c r="G2478" s="1" t="n">
        <v>0</v>
      </c>
      <c r="H2478" s="1" t="n">
        <v>2</v>
      </c>
      <c r="I2478" s="1" t="n">
        <v>2</v>
      </c>
      <c r="K2478" s="17" t="n">
        <v>536.12</v>
      </c>
      <c r="L2478" s="1" t="n">
        <v>4</v>
      </c>
      <c r="M2478" s="18" t="n">
        <f aca="false">IF(I2478&lt;=H2478,1,0)</f>
        <v>1</v>
      </c>
      <c r="N2478" s="1" t="n">
        <f aca="false">MAX(I2478-H2478,0)</f>
        <v>0</v>
      </c>
    </row>
    <row r="2479" customFormat="false" ht="15" hidden="false" customHeight="false" outlineLevel="0" collapsed="false">
      <c r="A2479" s="1" t="s">
        <v>2588</v>
      </c>
      <c r="B2479" s="1" t="s">
        <v>2578</v>
      </c>
      <c r="C2479" s="1" t="s">
        <v>105</v>
      </c>
      <c r="D2479" s="1" t="s">
        <v>110</v>
      </c>
      <c r="E2479" s="1" t="s">
        <v>101</v>
      </c>
      <c r="F2479" s="1" t="s">
        <v>90</v>
      </c>
      <c r="G2479" s="1" t="n">
        <v>5.3</v>
      </c>
      <c r="H2479" s="1" t="n">
        <v>2</v>
      </c>
      <c r="I2479" s="1" t="n">
        <v>2</v>
      </c>
      <c r="K2479" s="17" t="n">
        <v>716.17</v>
      </c>
      <c r="L2479" s="1" t="n">
        <v>4</v>
      </c>
      <c r="M2479" s="18" t="n">
        <f aca="false">IF(I2479&lt;=H2479,1,0)</f>
        <v>1</v>
      </c>
      <c r="N2479" s="1" t="n">
        <f aca="false">MAX(I2479-H2479,0)</f>
        <v>0</v>
      </c>
    </row>
    <row r="2480" customFormat="false" ht="15" hidden="false" customHeight="false" outlineLevel="0" collapsed="false">
      <c r="A2480" s="1" t="s">
        <v>2589</v>
      </c>
      <c r="B2480" s="1" t="s">
        <v>2578</v>
      </c>
      <c r="C2480" s="1" t="s">
        <v>95</v>
      </c>
      <c r="D2480" s="1" t="s">
        <v>96</v>
      </c>
      <c r="E2480" s="1" t="s">
        <v>103</v>
      </c>
      <c r="F2480" s="1" t="s">
        <v>90</v>
      </c>
      <c r="G2480" s="1" t="n">
        <v>8</v>
      </c>
      <c r="H2480" s="1" t="n">
        <v>5</v>
      </c>
      <c r="I2480" s="1" t="n">
        <v>5</v>
      </c>
      <c r="K2480" s="17" t="n">
        <v>341.7</v>
      </c>
      <c r="L2480" s="1" t="n">
        <v>5</v>
      </c>
      <c r="M2480" s="18" t="n">
        <f aca="false">IF(I2480&lt;=H2480,1,0)</f>
        <v>1</v>
      </c>
      <c r="N2480" s="1" t="n">
        <f aca="false">MAX(I2480-H2480,0)</f>
        <v>0</v>
      </c>
    </row>
    <row r="2481" customFormat="false" ht="15" hidden="false" customHeight="false" outlineLevel="0" collapsed="false">
      <c r="A2481" s="1" t="s">
        <v>2590</v>
      </c>
      <c r="B2481" s="1" t="s">
        <v>2578</v>
      </c>
      <c r="C2481" s="1" t="s">
        <v>92</v>
      </c>
      <c r="D2481" s="1" t="s">
        <v>110</v>
      </c>
      <c r="E2481" s="1" t="s">
        <v>103</v>
      </c>
      <c r="F2481" s="1" t="s">
        <v>90</v>
      </c>
      <c r="G2481" s="1" t="n">
        <v>3.7</v>
      </c>
      <c r="H2481" s="1" t="n">
        <v>2</v>
      </c>
      <c r="I2481" s="1" t="n">
        <v>2</v>
      </c>
      <c r="K2481" s="17" t="n">
        <v>735.63</v>
      </c>
      <c r="L2481" s="1" t="n">
        <v>5</v>
      </c>
      <c r="M2481" s="18" t="n">
        <f aca="false">IF(I2481&lt;=H2481,1,0)</f>
        <v>1</v>
      </c>
      <c r="N2481" s="1" t="n">
        <f aca="false">MAX(I2481-H2481,0)</f>
        <v>0</v>
      </c>
    </row>
    <row r="2482" customFormat="false" ht="15" hidden="false" customHeight="false" outlineLevel="0" collapsed="false">
      <c r="A2482" s="1" t="s">
        <v>2591</v>
      </c>
      <c r="B2482" s="1" t="s">
        <v>2578</v>
      </c>
      <c r="C2482" s="1" t="s">
        <v>105</v>
      </c>
      <c r="D2482" s="1" t="s">
        <v>88</v>
      </c>
      <c r="E2482" s="1" t="s">
        <v>103</v>
      </c>
      <c r="F2482" s="1" t="s">
        <v>90</v>
      </c>
      <c r="G2482" s="1" t="n">
        <v>5.6</v>
      </c>
      <c r="H2482" s="1" t="n">
        <v>3</v>
      </c>
      <c r="I2482" s="1" t="n">
        <v>3</v>
      </c>
      <c r="K2482" s="17" t="n">
        <v>250.87</v>
      </c>
      <c r="L2482" s="1" t="n">
        <v>5</v>
      </c>
      <c r="M2482" s="18" t="n">
        <f aca="false">IF(I2482&lt;=H2482,1,0)</f>
        <v>1</v>
      </c>
      <c r="N2482" s="1" t="n">
        <f aca="false">MAX(I2482-H2482,0)</f>
        <v>0</v>
      </c>
    </row>
    <row r="2483" customFormat="false" ht="15" hidden="false" customHeight="false" outlineLevel="0" collapsed="false">
      <c r="A2483" s="1" t="s">
        <v>2592</v>
      </c>
      <c r="B2483" s="1" t="s">
        <v>2578</v>
      </c>
      <c r="C2483" s="1" t="s">
        <v>105</v>
      </c>
      <c r="D2483" s="1" t="s">
        <v>93</v>
      </c>
      <c r="E2483" s="1" t="s">
        <v>89</v>
      </c>
      <c r="F2483" s="1" t="s">
        <v>90</v>
      </c>
      <c r="G2483" s="1" t="n">
        <v>8.1</v>
      </c>
      <c r="H2483" s="1" t="n">
        <v>2</v>
      </c>
      <c r="I2483" s="1" t="n">
        <v>1</v>
      </c>
      <c r="K2483" s="17" t="n">
        <v>202.88</v>
      </c>
      <c r="L2483" s="1" t="n">
        <v>3</v>
      </c>
      <c r="M2483" s="18" t="n">
        <f aca="false">IF(I2483&lt;=H2483,1,0)</f>
        <v>1</v>
      </c>
      <c r="N2483" s="1" t="n">
        <f aca="false">MAX(I2483-H2483,0)</f>
        <v>0</v>
      </c>
    </row>
    <row r="2484" customFormat="false" ht="15" hidden="false" customHeight="false" outlineLevel="0" collapsed="false">
      <c r="A2484" s="1" t="s">
        <v>2593</v>
      </c>
      <c r="B2484" s="1" t="s">
        <v>2578</v>
      </c>
      <c r="C2484" s="1" t="s">
        <v>92</v>
      </c>
      <c r="D2484" s="1" t="s">
        <v>88</v>
      </c>
      <c r="E2484" s="1" t="s">
        <v>89</v>
      </c>
      <c r="F2484" s="1" t="s">
        <v>90</v>
      </c>
      <c r="G2484" s="1" t="n">
        <v>20.7</v>
      </c>
      <c r="H2484" s="1" t="n">
        <v>3</v>
      </c>
      <c r="I2484" s="1" t="n">
        <v>3</v>
      </c>
      <c r="K2484" s="17" t="n">
        <v>313.38</v>
      </c>
      <c r="L2484" s="1" t="n">
        <v>5</v>
      </c>
      <c r="M2484" s="18" t="n">
        <f aca="false">IF(I2484&lt;=H2484,1,0)</f>
        <v>1</v>
      </c>
      <c r="N2484" s="1" t="n">
        <f aca="false">MAX(I2484-H2484,0)</f>
        <v>0</v>
      </c>
    </row>
    <row r="2485" customFormat="false" ht="15" hidden="false" customHeight="false" outlineLevel="0" collapsed="false">
      <c r="A2485" s="1" t="s">
        <v>2594</v>
      </c>
      <c r="B2485" s="1" t="s">
        <v>2578</v>
      </c>
      <c r="C2485" s="1" t="s">
        <v>92</v>
      </c>
      <c r="D2485" s="1" t="s">
        <v>88</v>
      </c>
      <c r="E2485" s="1" t="s">
        <v>97</v>
      </c>
      <c r="F2485" s="1" t="s">
        <v>90</v>
      </c>
      <c r="G2485" s="1" t="n">
        <v>6</v>
      </c>
      <c r="H2485" s="1" t="n">
        <v>3</v>
      </c>
      <c r="I2485" s="1" t="n">
        <v>3</v>
      </c>
      <c r="K2485" s="17" t="n">
        <v>807.48</v>
      </c>
      <c r="L2485" s="1" t="n">
        <v>5</v>
      </c>
      <c r="M2485" s="18" t="n">
        <f aca="false">IF(I2485&lt;=H2485,1,0)</f>
        <v>1</v>
      </c>
      <c r="N2485" s="1" t="n">
        <f aca="false">MAX(I2485-H2485,0)</f>
        <v>0</v>
      </c>
    </row>
    <row r="2486" customFormat="false" ht="15" hidden="false" customHeight="false" outlineLevel="0" collapsed="false">
      <c r="A2486" s="1" t="s">
        <v>2595</v>
      </c>
      <c r="B2486" s="1" t="s">
        <v>2578</v>
      </c>
      <c r="C2486" s="1" t="s">
        <v>92</v>
      </c>
      <c r="D2486" s="1" t="s">
        <v>88</v>
      </c>
      <c r="E2486" s="1" t="s">
        <v>97</v>
      </c>
      <c r="F2486" s="1" t="s">
        <v>90</v>
      </c>
      <c r="G2486" s="1" t="n">
        <v>3.2</v>
      </c>
      <c r="H2486" s="1" t="n">
        <v>3</v>
      </c>
      <c r="I2486" s="1" t="n">
        <v>3</v>
      </c>
      <c r="K2486" s="17" t="n">
        <v>338.88</v>
      </c>
      <c r="L2486" s="1" t="n">
        <v>5</v>
      </c>
      <c r="M2486" s="18" t="n">
        <f aca="false">IF(I2486&lt;=H2486,1,0)</f>
        <v>1</v>
      </c>
      <c r="N2486" s="1" t="n">
        <f aca="false">MAX(I2486-H2486,0)</f>
        <v>0</v>
      </c>
    </row>
    <row r="2487" customFormat="false" ht="15" hidden="false" customHeight="false" outlineLevel="0" collapsed="false">
      <c r="A2487" s="1" t="s">
        <v>2596</v>
      </c>
      <c r="B2487" s="1" t="s">
        <v>2578</v>
      </c>
      <c r="C2487" s="1" t="s">
        <v>105</v>
      </c>
      <c r="D2487" s="1" t="s">
        <v>93</v>
      </c>
      <c r="E2487" s="1" t="s">
        <v>89</v>
      </c>
      <c r="F2487" s="1" t="s">
        <v>90</v>
      </c>
      <c r="G2487" s="1" t="n">
        <v>7.3</v>
      </c>
      <c r="H2487" s="1" t="n">
        <v>2</v>
      </c>
      <c r="I2487" s="1" t="n">
        <v>2</v>
      </c>
      <c r="K2487" s="17" t="n">
        <v>1120.95</v>
      </c>
      <c r="L2487" s="1" t="n">
        <v>4</v>
      </c>
      <c r="M2487" s="18" t="n">
        <f aca="false">IF(I2487&lt;=H2487,1,0)</f>
        <v>1</v>
      </c>
      <c r="N2487" s="1" t="n">
        <f aca="false">MAX(I2487-H2487,0)</f>
        <v>0</v>
      </c>
    </row>
    <row r="2488" customFormat="false" ht="15" hidden="false" customHeight="false" outlineLevel="0" collapsed="false">
      <c r="A2488" s="1" t="s">
        <v>2597</v>
      </c>
      <c r="B2488" s="1" t="s">
        <v>2578</v>
      </c>
      <c r="C2488" s="1" t="s">
        <v>92</v>
      </c>
      <c r="D2488" s="1" t="s">
        <v>110</v>
      </c>
      <c r="E2488" s="1" t="s">
        <v>89</v>
      </c>
      <c r="F2488" s="1" t="s">
        <v>116</v>
      </c>
      <c r="G2488" s="1" t="n">
        <v>0</v>
      </c>
      <c r="H2488" s="1" t="n">
        <v>1</v>
      </c>
      <c r="I2488" s="1" t="n">
        <v>1</v>
      </c>
      <c r="K2488" s="17" t="n">
        <v>631.76</v>
      </c>
      <c r="L2488" s="1" t="n">
        <v>4</v>
      </c>
      <c r="M2488" s="18" t="n">
        <f aca="false">IF(I2488&lt;=H2488,1,0)</f>
        <v>1</v>
      </c>
      <c r="N2488" s="1" t="n">
        <f aca="false">MAX(I2488-H2488,0)</f>
        <v>0</v>
      </c>
    </row>
    <row r="2489" customFormat="false" ht="15" hidden="false" customHeight="false" outlineLevel="0" collapsed="false">
      <c r="A2489" s="1" t="s">
        <v>2598</v>
      </c>
      <c r="B2489" s="1" t="s">
        <v>2578</v>
      </c>
      <c r="C2489" s="1" t="s">
        <v>105</v>
      </c>
      <c r="D2489" s="1" t="s">
        <v>88</v>
      </c>
      <c r="E2489" s="1" t="s">
        <v>103</v>
      </c>
      <c r="F2489" s="1" t="s">
        <v>90</v>
      </c>
      <c r="G2489" s="1" t="n">
        <v>19.2</v>
      </c>
      <c r="H2489" s="1" t="n">
        <v>3</v>
      </c>
      <c r="I2489" s="1" t="n">
        <v>3</v>
      </c>
      <c r="K2489" s="17" t="n">
        <v>229.52</v>
      </c>
      <c r="L2489" s="1" t="n">
        <v>4</v>
      </c>
      <c r="M2489" s="18" t="n">
        <f aca="false">IF(I2489&lt;=H2489,1,0)</f>
        <v>1</v>
      </c>
      <c r="N2489" s="1" t="n">
        <f aca="false">MAX(I2489-H2489,0)</f>
        <v>0</v>
      </c>
    </row>
    <row r="2490" customFormat="false" ht="15" hidden="false" customHeight="false" outlineLevel="0" collapsed="false">
      <c r="A2490" s="1" t="s">
        <v>2599</v>
      </c>
      <c r="B2490" s="1" t="s">
        <v>2578</v>
      </c>
      <c r="C2490" s="1" t="s">
        <v>92</v>
      </c>
      <c r="D2490" s="1" t="s">
        <v>96</v>
      </c>
      <c r="E2490" s="1" t="s">
        <v>103</v>
      </c>
      <c r="F2490" s="1" t="s">
        <v>90</v>
      </c>
      <c r="G2490" s="1" t="n">
        <v>4.8</v>
      </c>
      <c r="H2490" s="1" t="n">
        <v>5</v>
      </c>
      <c r="I2490" s="1" t="n">
        <v>4</v>
      </c>
      <c r="K2490" s="17" t="n">
        <v>242.27</v>
      </c>
      <c r="L2490" s="1" t="n">
        <v>5</v>
      </c>
      <c r="M2490" s="18" t="n">
        <f aca="false">IF(I2490&lt;=H2490,1,0)</f>
        <v>1</v>
      </c>
      <c r="N2490" s="1" t="n">
        <f aca="false">MAX(I2490-H2490,0)</f>
        <v>0</v>
      </c>
    </row>
    <row r="2491" customFormat="false" ht="15" hidden="false" customHeight="false" outlineLevel="0" collapsed="false">
      <c r="A2491" s="1" t="s">
        <v>2600</v>
      </c>
      <c r="B2491" s="1" t="s">
        <v>2578</v>
      </c>
      <c r="C2491" s="1" t="s">
        <v>95</v>
      </c>
      <c r="D2491" s="1" t="s">
        <v>88</v>
      </c>
      <c r="E2491" s="1" t="s">
        <v>89</v>
      </c>
      <c r="F2491" s="1" t="s">
        <v>90</v>
      </c>
      <c r="G2491" s="1" t="n">
        <v>13.3</v>
      </c>
      <c r="H2491" s="1" t="n">
        <v>3</v>
      </c>
      <c r="I2491" s="1" t="n">
        <v>3</v>
      </c>
      <c r="K2491" s="17" t="n">
        <v>290.29</v>
      </c>
      <c r="L2491" s="1" t="n">
        <v>5</v>
      </c>
      <c r="M2491" s="18" t="n">
        <f aca="false">IF(I2491&lt;=H2491,1,0)</f>
        <v>1</v>
      </c>
      <c r="N2491" s="1" t="n">
        <f aca="false">MAX(I2491-H2491,0)</f>
        <v>0</v>
      </c>
    </row>
    <row r="2492" customFormat="false" ht="15" hidden="false" customHeight="false" outlineLevel="0" collapsed="false">
      <c r="A2492" s="1" t="s">
        <v>2601</v>
      </c>
      <c r="B2492" s="1" t="s">
        <v>2578</v>
      </c>
      <c r="C2492" s="1" t="s">
        <v>100</v>
      </c>
      <c r="D2492" s="1" t="s">
        <v>88</v>
      </c>
      <c r="E2492" s="1" t="s">
        <v>89</v>
      </c>
      <c r="F2492" s="1" t="s">
        <v>90</v>
      </c>
      <c r="G2492" s="1" t="n">
        <v>7.7</v>
      </c>
      <c r="H2492" s="1" t="n">
        <v>3</v>
      </c>
      <c r="I2492" s="1" t="n">
        <v>2</v>
      </c>
      <c r="K2492" s="17" t="n">
        <v>469.37</v>
      </c>
      <c r="L2492" s="1" t="n">
        <v>5</v>
      </c>
      <c r="M2492" s="18" t="n">
        <f aca="false">IF(I2492&lt;=H2492,1,0)</f>
        <v>1</v>
      </c>
      <c r="N2492" s="1" t="n">
        <f aca="false">MAX(I2492-H2492,0)</f>
        <v>0</v>
      </c>
    </row>
    <row r="2493" customFormat="false" ht="15" hidden="false" customHeight="false" outlineLevel="0" collapsed="false">
      <c r="A2493" s="1" t="s">
        <v>2602</v>
      </c>
      <c r="B2493" s="1" t="s">
        <v>2578</v>
      </c>
      <c r="C2493" s="1" t="s">
        <v>87</v>
      </c>
      <c r="D2493" s="1" t="s">
        <v>88</v>
      </c>
      <c r="E2493" s="1" t="s">
        <v>89</v>
      </c>
      <c r="F2493" s="1" t="s">
        <v>90</v>
      </c>
      <c r="G2493" s="1" t="n">
        <v>9</v>
      </c>
      <c r="H2493" s="1" t="n">
        <v>3</v>
      </c>
      <c r="I2493" s="1" t="n">
        <v>3</v>
      </c>
      <c r="K2493" s="17" t="n">
        <v>360.45</v>
      </c>
      <c r="L2493" s="1" t="n">
        <v>5</v>
      </c>
      <c r="M2493" s="18" t="n">
        <f aca="false">IF(I2493&lt;=H2493,1,0)</f>
        <v>1</v>
      </c>
      <c r="N2493" s="1" t="n">
        <f aca="false">MAX(I2493-H2493,0)</f>
        <v>0</v>
      </c>
    </row>
    <row r="2494" customFormat="false" ht="15" hidden="false" customHeight="false" outlineLevel="0" collapsed="false">
      <c r="A2494" s="1" t="s">
        <v>2603</v>
      </c>
      <c r="B2494" s="1" t="s">
        <v>2578</v>
      </c>
      <c r="C2494" s="1" t="s">
        <v>92</v>
      </c>
      <c r="D2494" s="1" t="s">
        <v>88</v>
      </c>
      <c r="E2494" s="1" t="s">
        <v>89</v>
      </c>
      <c r="F2494" s="1" t="s">
        <v>116</v>
      </c>
      <c r="G2494" s="1" t="n">
        <v>0</v>
      </c>
      <c r="H2494" s="1" t="n">
        <v>3</v>
      </c>
      <c r="I2494" s="1" t="n">
        <v>6</v>
      </c>
      <c r="J2494" s="1" t="s">
        <v>133</v>
      </c>
      <c r="K2494" s="17" t="n">
        <v>497.01</v>
      </c>
      <c r="L2494" s="1" t="n">
        <v>3</v>
      </c>
      <c r="M2494" s="18" t="n">
        <f aca="false">IF(I2494&lt;=H2494,1,0)</f>
        <v>0</v>
      </c>
      <c r="N2494" s="1" t="n">
        <f aca="false">MAX(I2494-H2494,0)</f>
        <v>3</v>
      </c>
    </row>
    <row r="2495" customFormat="false" ht="15" hidden="false" customHeight="false" outlineLevel="0" collapsed="false">
      <c r="A2495" s="1" t="s">
        <v>2604</v>
      </c>
      <c r="B2495" s="1" t="s">
        <v>2578</v>
      </c>
      <c r="C2495" s="1" t="s">
        <v>100</v>
      </c>
      <c r="D2495" s="1" t="s">
        <v>88</v>
      </c>
      <c r="E2495" s="1" t="s">
        <v>89</v>
      </c>
      <c r="F2495" s="1" t="s">
        <v>116</v>
      </c>
      <c r="G2495" s="1" t="n">
        <v>0</v>
      </c>
      <c r="H2495" s="1" t="n">
        <v>2</v>
      </c>
      <c r="I2495" s="1" t="n">
        <v>2</v>
      </c>
      <c r="K2495" s="17" t="n">
        <v>373.61</v>
      </c>
      <c r="L2495" s="1" t="n">
        <v>4</v>
      </c>
      <c r="M2495" s="18" t="n">
        <f aca="false">IF(I2495&lt;=H2495,1,0)</f>
        <v>1</v>
      </c>
      <c r="N2495" s="1" t="n">
        <f aca="false">MAX(I2495-H2495,0)</f>
        <v>0</v>
      </c>
    </row>
    <row r="2496" customFormat="false" ht="15" hidden="false" customHeight="false" outlineLevel="0" collapsed="false">
      <c r="A2496" s="1" t="s">
        <v>2605</v>
      </c>
      <c r="B2496" s="1" t="s">
        <v>2578</v>
      </c>
      <c r="C2496" s="1" t="s">
        <v>92</v>
      </c>
      <c r="D2496" s="1" t="s">
        <v>88</v>
      </c>
      <c r="E2496" s="1" t="s">
        <v>89</v>
      </c>
      <c r="F2496" s="1" t="s">
        <v>116</v>
      </c>
      <c r="G2496" s="1" t="n">
        <v>0</v>
      </c>
      <c r="H2496" s="1" t="n">
        <v>3</v>
      </c>
      <c r="I2496" s="1" t="n">
        <v>2</v>
      </c>
      <c r="K2496" s="17" t="n">
        <v>229.59</v>
      </c>
      <c r="L2496" s="1" t="n">
        <v>4</v>
      </c>
      <c r="M2496" s="18" t="n">
        <f aca="false">IF(I2496&lt;=H2496,1,0)</f>
        <v>1</v>
      </c>
      <c r="N2496" s="1" t="n">
        <f aca="false">MAX(I2496-H2496,0)</f>
        <v>0</v>
      </c>
    </row>
    <row r="2497" customFormat="false" ht="15" hidden="false" customHeight="false" outlineLevel="0" collapsed="false">
      <c r="A2497" s="1" t="s">
        <v>2606</v>
      </c>
      <c r="B2497" s="1" t="s">
        <v>2578</v>
      </c>
      <c r="C2497" s="1" t="s">
        <v>92</v>
      </c>
      <c r="D2497" s="1" t="s">
        <v>88</v>
      </c>
      <c r="E2497" s="1" t="s">
        <v>89</v>
      </c>
      <c r="F2497" s="1" t="s">
        <v>116</v>
      </c>
      <c r="G2497" s="1" t="n">
        <v>0</v>
      </c>
      <c r="H2497" s="1" t="n">
        <v>2</v>
      </c>
      <c r="I2497" s="1" t="n">
        <v>2</v>
      </c>
      <c r="K2497" s="17" t="n">
        <v>238.33</v>
      </c>
      <c r="L2497" s="1" t="n">
        <v>5</v>
      </c>
      <c r="M2497" s="18" t="n">
        <f aca="false">IF(I2497&lt;=H2497,1,0)</f>
        <v>1</v>
      </c>
      <c r="N2497" s="1" t="n">
        <f aca="false">MAX(I2497-H2497,0)</f>
        <v>0</v>
      </c>
    </row>
    <row r="2498" customFormat="false" ht="15" hidden="false" customHeight="false" outlineLevel="0" collapsed="false">
      <c r="A2498" s="1" t="s">
        <v>2607</v>
      </c>
      <c r="B2498" s="1" t="s">
        <v>2578</v>
      </c>
      <c r="C2498" s="1" t="s">
        <v>105</v>
      </c>
      <c r="D2498" s="1" t="s">
        <v>88</v>
      </c>
      <c r="E2498" s="1" t="s">
        <v>89</v>
      </c>
      <c r="F2498" s="1" t="s">
        <v>116</v>
      </c>
      <c r="G2498" s="1" t="n">
        <v>0</v>
      </c>
      <c r="H2498" s="1" t="n">
        <v>2</v>
      </c>
      <c r="I2498" s="1" t="n">
        <v>2</v>
      </c>
      <c r="K2498" s="17" t="n">
        <v>126.49</v>
      </c>
      <c r="L2498" s="1" t="n">
        <v>5</v>
      </c>
      <c r="M2498" s="18" t="n">
        <f aca="false">IF(I2498&lt;=H2498,1,0)</f>
        <v>1</v>
      </c>
      <c r="N2498" s="1" t="n">
        <f aca="false">MAX(I2498-H2498,0)</f>
        <v>0</v>
      </c>
    </row>
    <row r="2499" customFormat="false" ht="15" hidden="false" customHeight="false" outlineLevel="0" collapsed="false">
      <c r="A2499" s="1" t="s">
        <v>2608</v>
      </c>
      <c r="B2499" s="1" t="s">
        <v>2578</v>
      </c>
      <c r="C2499" s="1" t="s">
        <v>105</v>
      </c>
      <c r="D2499" s="1" t="s">
        <v>88</v>
      </c>
      <c r="E2499" s="1" t="s">
        <v>97</v>
      </c>
      <c r="F2499" s="1" t="s">
        <v>90</v>
      </c>
      <c r="G2499" s="1" t="n">
        <v>10.4</v>
      </c>
      <c r="H2499" s="1" t="n">
        <v>3</v>
      </c>
      <c r="I2499" s="1" t="n">
        <v>3</v>
      </c>
      <c r="K2499" s="17" t="n">
        <v>264.83</v>
      </c>
      <c r="L2499" s="1" t="n">
        <v>4</v>
      </c>
      <c r="M2499" s="18" t="n">
        <f aca="false">IF(I2499&lt;=H2499,1,0)</f>
        <v>1</v>
      </c>
      <c r="N2499" s="1" t="n">
        <f aca="false">MAX(I2499-H2499,0)</f>
        <v>0</v>
      </c>
    </row>
    <row r="2500" customFormat="false" ht="15" hidden="false" customHeight="false" outlineLevel="0" collapsed="false">
      <c r="A2500" s="1" t="s">
        <v>2609</v>
      </c>
      <c r="B2500" s="1" t="s">
        <v>2578</v>
      </c>
      <c r="C2500" s="1" t="s">
        <v>105</v>
      </c>
      <c r="D2500" s="1" t="s">
        <v>88</v>
      </c>
      <c r="E2500" s="1" t="s">
        <v>89</v>
      </c>
      <c r="F2500" s="1" t="s">
        <v>90</v>
      </c>
      <c r="G2500" s="1" t="n">
        <v>10.1</v>
      </c>
      <c r="H2500" s="1" t="n">
        <v>3</v>
      </c>
      <c r="I2500" s="1" t="n">
        <v>3</v>
      </c>
      <c r="K2500" s="17" t="n">
        <v>327.37</v>
      </c>
      <c r="L2500" s="1" t="n">
        <v>4</v>
      </c>
      <c r="M2500" s="18" t="n">
        <f aca="false">IF(I2500&lt;=H2500,1,0)</f>
        <v>1</v>
      </c>
      <c r="N2500" s="1" t="n">
        <f aca="false">MAX(I2500-H2500,0)</f>
        <v>0</v>
      </c>
    </row>
    <row r="2501" customFormat="false" ht="15" hidden="false" customHeight="false" outlineLevel="0" collapsed="false">
      <c r="A2501" s="1" t="s">
        <v>2610</v>
      </c>
      <c r="B2501" s="1" t="s">
        <v>2578</v>
      </c>
      <c r="C2501" s="1" t="s">
        <v>105</v>
      </c>
      <c r="D2501" s="1" t="s">
        <v>88</v>
      </c>
      <c r="E2501" s="1" t="s">
        <v>89</v>
      </c>
      <c r="F2501" s="1" t="s">
        <v>90</v>
      </c>
      <c r="G2501" s="1" t="n">
        <v>13.2</v>
      </c>
      <c r="H2501" s="1" t="n">
        <v>3</v>
      </c>
      <c r="I2501" s="1" t="n">
        <v>3</v>
      </c>
      <c r="K2501" s="17" t="n">
        <v>1149.57</v>
      </c>
      <c r="L2501" s="1" t="n">
        <v>5</v>
      </c>
      <c r="M2501" s="18" t="n">
        <f aca="false">IF(I2501&lt;=H2501,1,0)</f>
        <v>1</v>
      </c>
      <c r="N2501" s="1" t="n">
        <f aca="false">MAX(I2501-H2501,0)</f>
        <v>0</v>
      </c>
    </row>
    <row r="2502" customFormat="false" ht="15" hidden="false" customHeight="false" outlineLevel="0" collapsed="false">
      <c r="A2502" s="1" t="s">
        <v>2611</v>
      </c>
      <c r="B2502" s="1" t="s">
        <v>2578</v>
      </c>
      <c r="C2502" s="1" t="s">
        <v>100</v>
      </c>
      <c r="D2502" s="1" t="s">
        <v>88</v>
      </c>
      <c r="E2502" s="1" t="s">
        <v>89</v>
      </c>
      <c r="F2502" s="1" t="s">
        <v>90</v>
      </c>
      <c r="G2502" s="1" t="n">
        <v>7</v>
      </c>
      <c r="H2502" s="1" t="n">
        <v>3</v>
      </c>
      <c r="I2502" s="1" t="n">
        <v>3</v>
      </c>
      <c r="K2502" s="17" t="n">
        <v>558.15</v>
      </c>
      <c r="L2502" s="1" t="n">
        <v>4</v>
      </c>
      <c r="M2502" s="18" t="n">
        <f aca="false">IF(I2502&lt;=H2502,1,0)</f>
        <v>1</v>
      </c>
      <c r="N2502" s="1" t="n">
        <f aca="false">MAX(I2502-H2502,0)</f>
        <v>0</v>
      </c>
    </row>
    <row r="2503" customFormat="false" ht="15" hidden="false" customHeight="false" outlineLevel="0" collapsed="false">
      <c r="A2503" s="1" t="s">
        <v>2612</v>
      </c>
      <c r="B2503" s="1" t="s">
        <v>2578</v>
      </c>
      <c r="C2503" s="1" t="s">
        <v>100</v>
      </c>
      <c r="D2503" s="1" t="s">
        <v>96</v>
      </c>
      <c r="E2503" s="1" t="s">
        <v>89</v>
      </c>
      <c r="F2503" s="1" t="s">
        <v>90</v>
      </c>
      <c r="G2503" s="1" t="n">
        <v>10.7</v>
      </c>
      <c r="H2503" s="1" t="n">
        <v>5</v>
      </c>
      <c r="I2503" s="1" t="n">
        <v>4</v>
      </c>
      <c r="K2503" s="17" t="n">
        <v>541.36</v>
      </c>
      <c r="L2503" s="1" t="n">
        <v>5</v>
      </c>
      <c r="M2503" s="18" t="n">
        <f aca="false">IF(I2503&lt;=H2503,1,0)</f>
        <v>1</v>
      </c>
      <c r="N2503" s="1" t="n">
        <f aca="false">MAX(I2503-H2503,0)</f>
        <v>0</v>
      </c>
    </row>
    <row r="2504" customFormat="false" ht="15" hidden="false" customHeight="false" outlineLevel="0" collapsed="false">
      <c r="A2504" s="1" t="s">
        <v>2613</v>
      </c>
      <c r="B2504" s="1" t="s">
        <v>2578</v>
      </c>
      <c r="C2504" s="1" t="s">
        <v>105</v>
      </c>
      <c r="D2504" s="1" t="s">
        <v>88</v>
      </c>
      <c r="E2504" s="1" t="s">
        <v>97</v>
      </c>
      <c r="F2504" s="1" t="s">
        <v>90</v>
      </c>
      <c r="G2504" s="1" t="n">
        <v>7.3</v>
      </c>
      <c r="H2504" s="1" t="n">
        <v>3</v>
      </c>
      <c r="I2504" s="1" t="n">
        <v>3</v>
      </c>
      <c r="K2504" s="17" t="n">
        <v>227.62</v>
      </c>
      <c r="L2504" s="1" t="n">
        <v>5</v>
      </c>
      <c r="M2504" s="18" t="n">
        <f aca="false">IF(I2504&lt;=H2504,1,0)</f>
        <v>1</v>
      </c>
      <c r="N2504" s="1" t="n">
        <f aca="false">MAX(I2504-H2504,0)</f>
        <v>0</v>
      </c>
    </row>
    <row r="2505" customFormat="false" ht="15" hidden="false" customHeight="false" outlineLevel="0" collapsed="false">
      <c r="A2505" s="1" t="s">
        <v>2614</v>
      </c>
      <c r="B2505" s="1" t="s">
        <v>2578</v>
      </c>
      <c r="C2505" s="1" t="s">
        <v>95</v>
      </c>
      <c r="D2505" s="1" t="s">
        <v>88</v>
      </c>
      <c r="E2505" s="1" t="s">
        <v>97</v>
      </c>
      <c r="F2505" s="1" t="s">
        <v>90</v>
      </c>
      <c r="G2505" s="1" t="n">
        <v>6.1</v>
      </c>
      <c r="H2505" s="1" t="n">
        <v>3</v>
      </c>
      <c r="I2505" s="1" t="n">
        <v>3</v>
      </c>
      <c r="K2505" s="17" t="n">
        <v>458.87</v>
      </c>
      <c r="L2505" s="1" t="n">
        <v>5</v>
      </c>
      <c r="M2505" s="18" t="n">
        <f aca="false">IF(I2505&lt;=H2505,1,0)</f>
        <v>1</v>
      </c>
      <c r="N2505" s="1" t="n">
        <f aca="false">MAX(I2505-H2505,0)</f>
        <v>0</v>
      </c>
    </row>
    <row r="2506" customFormat="false" ht="15" hidden="false" customHeight="false" outlineLevel="0" collapsed="false">
      <c r="A2506" s="1" t="s">
        <v>2615</v>
      </c>
      <c r="B2506" s="1" t="s">
        <v>2578</v>
      </c>
      <c r="C2506" s="1" t="s">
        <v>92</v>
      </c>
      <c r="D2506" s="1" t="s">
        <v>88</v>
      </c>
      <c r="E2506" s="1" t="s">
        <v>103</v>
      </c>
      <c r="F2506" s="1" t="s">
        <v>90</v>
      </c>
      <c r="G2506" s="1" t="n">
        <v>3.9</v>
      </c>
      <c r="H2506" s="1" t="n">
        <v>3</v>
      </c>
      <c r="I2506" s="1" t="n">
        <v>2</v>
      </c>
      <c r="K2506" s="17" t="n">
        <v>219.84</v>
      </c>
      <c r="L2506" s="1" t="n">
        <v>5</v>
      </c>
      <c r="M2506" s="18" t="n">
        <f aca="false">IF(I2506&lt;=H2506,1,0)</f>
        <v>1</v>
      </c>
      <c r="N2506" s="1" t="n">
        <f aca="false">MAX(I2506-H2506,0)</f>
        <v>0</v>
      </c>
    </row>
    <row r="2507" customFormat="false" ht="15" hidden="false" customHeight="false" outlineLevel="0" collapsed="false">
      <c r="A2507" s="1" t="s">
        <v>2616</v>
      </c>
      <c r="B2507" s="1" t="s">
        <v>2578</v>
      </c>
      <c r="C2507" s="1" t="s">
        <v>105</v>
      </c>
      <c r="D2507" s="1" t="s">
        <v>88</v>
      </c>
      <c r="E2507" s="1" t="s">
        <v>97</v>
      </c>
      <c r="F2507" s="1" t="s">
        <v>90</v>
      </c>
      <c r="G2507" s="1" t="n">
        <v>4.3</v>
      </c>
      <c r="H2507" s="1" t="n">
        <v>3</v>
      </c>
      <c r="I2507" s="1" t="n">
        <v>3</v>
      </c>
      <c r="K2507" s="17" t="n">
        <v>287.93</v>
      </c>
      <c r="L2507" s="1" t="n">
        <v>5</v>
      </c>
      <c r="M2507" s="18" t="n">
        <f aca="false">IF(I2507&lt;=H2507,1,0)</f>
        <v>1</v>
      </c>
      <c r="N2507" s="1" t="n">
        <f aca="false">MAX(I2507-H2507,0)</f>
        <v>0</v>
      </c>
    </row>
    <row r="2508" customFormat="false" ht="15" hidden="false" customHeight="false" outlineLevel="0" collapsed="false">
      <c r="A2508" s="1" t="s">
        <v>2617</v>
      </c>
      <c r="B2508" s="1" t="s">
        <v>2578</v>
      </c>
      <c r="C2508" s="1" t="s">
        <v>145</v>
      </c>
      <c r="D2508" s="1" t="s">
        <v>88</v>
      </c>
      <c r="E2508" s="1" t="s">
        <v>97</v>
      </c>
      <c r="F2508" s="1" t="s">
        <v>90</v>
      </c>
      <c r="G2508" s="1" t="n">
        <v>2.8</v>
      </c>
      <c r="H2508" s="1" t="n">
        <v>3</v>
      </c>
      <c r="I2508" s="1" t="n">
        <v>3</v>
      </c>
      <c r="K2508" s="17" t="n">
        <v>270.39</v>
      </c>
      <c r="L2508" s="1" t="n">
        <v>5</v>
      </c>
      <c r="M2508" s="18" t="n">
        <f aca="false">IF(I2508&lt;=H2508,1,0)</f>
        <v>1</v>
      </c>
      <c r="N2508" s="1" t="n">
        <f aca="false">MAX(I2508-H2508,0)</f>
        <v>0</v>
      </c>
    </row>
    <row r="2509" customFormat="false" ht="15" hidden="false" customHeight="false" outlineLevel="0" collapsed="false">
      <c r="A2509" s="1" t="s">
        <v>2618</v>
      </c>
      <c r="B2509" s="1" t="s">
        <v>2578</v>
      </c>
      <c r="C2509" s="1" t="s">
        <v>92</v>
      </c>
      <c r="D2509" s="1" t="s">
        <v>88</v>
      </c>
      <c r="E2509" s="1" t="s">
        <v>89</v>
      </c>
      <c r="F2509" s="1" t="s">
        <v>116</v>
      </c>
      <c r="G2509" s="1" t="n">
        <v>0</v>
      </c>
      <c r="H2509" s="1" t="n">
        <v>2</v>
      </c>
      <c r="I2509" s="1" t="n">
        <v>2</v>
      </c>
      <c r="K2509" s="17" t="n">
        <v>156.42</v>
      </c>
      <c r="L2509" s="1" t="n">
        <v>5</v>
      </c>
      <c r="M2509" s="18" t="n">
        <f aca="false">IF(I2509&lt;=H2509,1,0)</f>
        <v>1</v>
      </c>
      <c r="N2509" s="1" t="n">
        <f aca="false">MAX(I2509-H2509,0)</f>
        <v>0</v>
      </c>
    </row>
    <row r="2510" customFormat="false" ht="15" hidden="false" customHeight="false" outlineLevel="0" collapsed="false">
      <c r="A2510" s="1" t="s">
        <v>2619</v>
      </c>
      <c r="B2510" s="1" t="s">
        <v>2578</v>
      </c>
      <c r="C2510" s="1" t="s">
        <v>105</v>
      </c>
      <c r="D2510" s="1" t="s">
        <v>88</v>
      </c>
      <c r="E2510" s="1" t="s">
        <v>89</v>
      </c>
      <c r="F2510" s="1" t="s">
        <v>90</v>
      </c>
      <c r="G2510" s="1" t="n">
        <v>6.5</v>
      </c>
      <c r="H2510" s="1" t="n">
        <v>3</v>
      </c>
      <c r="I2510" s="1" t="n">
        <v>3</v>
      </c>
      <c r="K2510" s="17" t="n">
        <v>885.13</v>
      </c>
      <c r="L2510" s="1" t="n">
        <v>5</v>
      </c>
      <c r="M2510" s="18" t="n">
        <f aca="false">IF(I2510&lt;=H2510,1,0)</f>
        <v>1</v>
      </c>
      <c r="N2510" s="1" t="n">
        <f aca="false">MAX(I2510-H2510,0)</f>
        <v>0</v>
      </c>
    </row>
    <row r="2511" customFormat="false" ht="15" hidden="false" customHeight="false" outlineLevel="0" collapsed="false">
      <c r="A2511" s="1" t="s">
        <v>2620</v>
      </c>
      <c r="B2511" s="1" t="s">
        <v>2578</v>
      </c>
      <c r="C2511" s="1" t="s">
        <v>92</v>
      </c>
      <c r="D2511" s="1" t="s">
        <v>88</v>
      </c>
      <c r="E2511" s="1" t="s">
        <v>89</v>
      </c>
      <c r="F2511" s="1" t="s">
        <v>90</v>
      </c>
      <c r="G2511" s="1" t="n">
        <v>6.9</v>
      </c>
      <c r="H2511" s="1" t="n">
        <v>3</v>
      </c>
      <c r="I2511" s="1" t="n">
        <v>3</v>
      </c>
      <c r="K2511" s="17" t="n">
        <v>388.52</v>
      </c>
      <c r="L2511" s="1" t="n">
        <v>5</v>
      </c>
      <c r="M2511" s="18" t="n">
        <f aca="false">IF(I2511&lt;=H2511,1,0)</f>
        <v>1</v>
      </c>
      <c r="N2511" s="1" t="n">
        <f aca="false">MAX(I2511-H2511,0)</f>
        <v>0</v>
      </c>
    </row>
    <row r="2512" customFormat="false" ht="15" hidden="false" customHeight="false" outlineLevel="0" collapsed="false">
      <c r="A2512" s="1" t="s">
        <v>2621</v>
      </c>
      <c r="B2512" s="1" t="s">
        <v>2578</v>
      </c>
      <c r="C2512" s="1" t="s">
        <v>92</v>
      </c>
      <c r="D2512" s="1" t="s">
        <v>88</v>
      </c>
      <c r="E2512" s="1" t="s">
        <v>89</v>
      </c>
      <c r="F2512" s="1" t="s">
        <v>90</v>
      </c>
      <c r="G2512" s="1" t="n">
        <v>8</v>
      </c>
      <c r="H2512" s="1" t="n">
        <v>3</v>
      </c>
      <c r="I2512" s="1" t="n">
        <v>3</v>
      </c>
      <c r="K2512" s="17" t="n">
        <v>263.87</v>
      </c>
      <c r="L2512" s="1" t="n">
        <v>4</v>
      </c>
      <c r="M2512" s="18" t="n">
        <f aca="false">IF(I2512&lt;=H2512,1,0)</f>
        <v>1</v>
      </c>
      <c r="N2512" s="1" t="n">
        <f aca="false">MAX(I2512-H2512,0)</f>
        <v>0</v>
      </c>
    </row>
    <row r="2513" customFormat="false" ht="15" hidden="false" customHeight="false" outlineLevel="0" collapsed="false">
      <c r="A2513" s="1" t="s">
        <v>2622</v>
      </c>
      <c r="B2513" s="1" t="s">
        <v>2578</v>
      </c>
      <c r="C2513" s="1" t="s">
        <v>92</v>
      </c>
      <c r="D2513" s="1" t="s">
        <v>88</v>
      </c>
      <c r="E2513" s="1" t="s">
        <v>97</v>
      </c>
      <c r="F2513" s="1" t="s">
        <v>90</v>
      </c>
      <c r="G2513" s="1" t="n">
        <v>3.8</v>
      </c>
      <c r="H2513" s="1" t="n">
        <v>3</v>
      </c>
      <c r="I2513" s="1" t="n">
        <v>3</v>
      </c>
      <c r="K2513" s="17" t="n">
        <v>564.05</v>
      </c>
      <c r="L2513" s="1" t="n">
        <v>5</v>
      </c>
      <c r="M2513" s="18" t="n">
        <f aca="false">IF(I2513&lt;=H2513,1,0)</f>
        <v>1</v>
      </c>
      <c r="N2513" s="1" t="n">
        <f aca="false">MAX(I2513-H2513,0)</f>
        <v>0</v>
      </c>
    </row>
    <row r="2514" customFormat="false" ht="15" hidden="false" customHeight="false" outlineLevel="0" collapsed="false">
      <c r="A2514" s="1" t="s">
        <v>2623</v>
      </c>
      <c r="B2514" s="1" t="s">
        <v>2578</v>
      </c>
      <c r="C2514" s="1" t="s">
        <v>87</v>
      </c>
      <c r="D2514" s="1" t="s">
        <v>88</v>
      </c>
      <c r="E2514" s="1" t="s">
        <v>89</v>
      </c>
      <c r="F2514" s="1" t="s">
        <v>90</v>
      </c>
      <c r="G2514" s="1" t="n">
        <v>10.4</v>
      </c>
      <c r="H2514" s="1" t="n">
        <v>3</v>
      </c>
      <c r="I2514" s="1" t="n">
        <v>3</v>
      </c>
      <c r="K2514" s="17" t="n">
        <v>400.52</v>
      </c>
      <c r="L2514" s="1" t="n">
        <v>4</v>
      </c>
      <c r="M2514" s="18" t="n">
        <f aca="false">IF(I2514&lt;=H2514,1,0)</f>
        <v>1</v>
      </c>
      <c r="N2514" s="1" t="n">
        <f aca="false">MAX(I2514-H2514,0)</f>
        <v>0</v>
      </c>
    </row>
    <row r="2515" customFormat="false" ht="15" hidden="false" customHeight="false" outlineLevel="0" collapsed="false">
      <c r="A2515" s="1" t="s">
        <v>2624</v>
      </c>
      <c r="B2515" s="1" t="s">
        <v>2578</v>
      </c>
      <c r="C2515" s="1" t="s">
        <v>92</v>
      </c>
      <c r="D2515" s="1" t="s">
        <v>88</v>
      </c>
      <c r="E2515" s="1" t="s">
        <v>97</v>
      </c>
      <c r="F2515" s="1" t="s">
        <v>90</v>
      </c>
      <c r="G2515" s="1" t="n">
        <v>3.3</v>
      </c>
      <c r="H2515" s="1" t="n">
        <v>3</v>
      </c>
      <c r="I2515" s="1" t="n">
        <v>3</v>
      </c>
      <c r="K2515" s="17" t="n">
        <v>416.93</v>
      </c>
      <c r="L2515" s="1" t="n">
        <v>5</v>
      </c>
      <c r="M2515" s="18" t="n">
        <f aca="false">IF(I2515&lt;=H2515,1,0)</f>
        <v>1</v>
      </c>
      <c r="N2515" s="1" t="n">
        <f aca="false">MAX(I2515-H2515,0)</f>
        <v>0</v>
      </c>
    </row>
    <row r="2516" customFormat="false" ht="15" hidden="false" customHeight="false" outlineLevel="0" collapsed="false">
      <c r="A2516" s="1" t="s">
        <v>2625</v>
      </c>
      <c r="B2516" s="1" t="s">
        <v>2578</v>
      </c>
      <c r="C2516" s="1" t="s">
        <v>92</v>
      </c>
      <c r="D2516" s="1" t="s">
        <v>93</v>
      </c>
      <c r="E2516" s="1" t="s">
        <v>89</v>
      </c>
      <c r="F2516" s="1" t="s">
        <v>116</v>
      </c>
      <c r="G2516" s="1" t="n">
        <v>0</v>
      </c>
      <c r="H2516" s="1" t="n">
        <v>1</v>
      </c>
      <c r="I2516" s="1" t="n">
        <v>3</v>
      </c>
      <c r="J2516" s="1" t="s">
        <v>117</v>
      </c>
      <c r="K2516" s="17" t="n">
        <v>333.5</v>
      </c>
      <c r="L2516" s="1" t="n">
        <v>3</v>
      </c>
      <c r="M2516" s="18" t="n">
        <f aca="false">IF(I2516&lt;=H2516,1,0)</f>
        <v>0</v>
      </c>
      <c r="N2516" s="1" t="n">
        <f aca="false">MAX(I2516-H2516,0)</f>
        <v>2</v>
      </c>
    </row>
    <row r="2517" customFormat="false" ht="15" hidden="false" customHeight="false" outlineLevel="0" collapsed="false">
      <c r="A2517" s="1" t="s">
        <v>2626</v>
      </c>
      <c r="B2517" s="1" t="s">
        <v>2578</v>
      </c>
      <c r="C2517" s="1" t="s">
        <v>100</v>
      </c>
      <c r="D2517" s="1" t="s">
        <v>88</v>
      </c>
      <c r="E2517" s="1" t="s">
        <v>89</v>
      </c>
      <c r="F2517" s="1" t="s">
        <v>90</v>
      </c>
      <c r="G2517" s="1" t="n">
        <v>5.8</v>
      </c>
      <c r="H2517" s="1" t="n">
        <v>3</v>
      </c>
      <c r="I2517" s="1" t="n">
        <v>3</v>
      </c>
      <c r="K2517" s="17" t="n">
        <v>316.8</v>
      </c>
      <c r="L2517" s="1" t="n">
        <v>5</v>
      </c>
      <c r="M2517" s="18" t="n">
        <f aca="false">IF(I2517&lt;=H2517,1,0)</f>
        <v>1</v>
      </c>
      <c r="N2517" s="1" t="n">
        <f aca="false">MAX(I2517-H2517,0)</f>
        <v>0</v>
      </c>
    </row>
    <row r="2518" customFormat="false" ht="15" hidden="false" customHeight="false" outlineLevel="0" collapsed="false">
      <c r="A2518" s="1" t="s">
        <v>2627</v>
      </c>
      <c r="B2518" s="1" t="s">
        <v>2578</v>
      </c>
      <c r="C2518" s="1" t="s">
        <v>105</v>
      </c>
      <c r="D2518" s="1" t="s">
        <v>88</v>
      </c>
      <c r="E2518" s="1" t="s">
        <v>103</v>
      </c>
      <c r="F2518" s="1" t="s">
        <v>90</v>
      </c>
      <c r="G2518" s="1" t="n">
        <v>3.8</v>
      </c>
      <c r="H2518" s="1" t="n">
        <v>3</v>
      </c>
      <c r="I2518" s="1" t="n">
        <v>3</v>
      </c>
      <c r="K2518" s="17" t="n">
        <v>352.83</v>
      </c>
      <c r="L2518" s="1" t="n">
        <v>4</v>
      </c>
      <c r="M2518" s="18" t="n">
        <f aca="false">IF(I2518&lt;=H2518,1,0)</f>
        <v>1</v>
      </c>
      <c r="N2518" s="1" t="n">
        <f aca="false">MAX(I2518-H2518,0)</f>
        <v>0</v>
      </c>
    </row>
    <row r="2519" customFormat="false" ht="15" hidden="false" customHeight="false" outlineLevel="0" collapsed="false">
      <c r="A2519" s="1" t="s">
        <v>2628</v>
      </c>
      <c r="B2519" s="1" t="s">
        <v>2578</v>
      </c>
      <c r="C2519" s="1" t="s">
        <v>92</v>
      </c>
      <c r="D2519" s="1" t="s">
        <v>88</v>
      </c>
      <c r="E2519" s="1" t="s">
        <v>101</v>
      </c>
      <c r="F2519" s="1" t="s">
        <v>116</v>
      </c>
      <c r="G2519" s="1" t="n">
        <v>0</v>
      </c>
      <c r="H2519" s="1" t="n">
        <v>3</v>
      </c>
      <c r="I2519" s="1" t="n">
        <v>3</v>
      </c>
      <c r="K2519" s="17" t="n">
        <v>468.63</v>
      </c>
      <c r="L2519" s="1" t="n">
        <v>5</v>
      </c>
      <c r="M2519" s="18" t="n">
        <f aca="false">IF(I2519&lt;=H2519,1,0)</f>
        <v>1</v>
      </c>
      <c r="N2519" s="1" t="n">
        <f aca="false">MAX(I2519-H2519,0)</f>
        <v>0</v>
      </c>
    </row>
    <row r="2520" customFormat="false" ht="15" hidden="false" customHeight="false" outlineLevel="0" collapsed="false">
      <c r="A2520" s="1" t="s">
        <v>2629</v>
      </c>
      <c r="B2520" s="1" t="s">
        <v>2578</v>
      </c>
      <c r="C2520" s="1" t="s">
        <v>95</v>
      </c>
      <c r="D2520" s="1" t="s">
        <v>96</v>
      </c>
      <c r="E2520" s="1" t="s">
        <v>103</v>
      </c>
      <c r="F2520" s="1" t="s">
        <v>90</v>
      </c>
      <c r="G2520" s="1" t="n">
        <v>3.8</v>
      </c>
      <c r="H2520" s="1" t="n">
        <v>5</v>
      </c>
      <c r="I2520" s="1" t="n">
        <v>5</v>
      </c>
      <c r="K2520" s="17" t="n">
        <v>468.46</v>
      </c>
      <c r="L2520" s="1" t="n">
        <v>5</v>
      </c>
      <c r="M2520" s="18" t="n">
        <f aca="false">IF(I2520&lt;=H2520,1,0)</f>
        <v>1</v>
      </c>
      <c r="N2520" s="1" t="n">
        <f aca="false">MAX(I2520-H2520,0)</f>
        <v>0</v>
      </c>
    </row>
    <row r="2521" customFormat="false" ht="15" hidden="false" customHeight="false" outlineLevel="0" collapsed="false">
      <c r="A2521" s="1" t="s">
        <v>2630</v>
      </c>
      <c r="B2521" s="1" t="s">
        <v>2578</v>
      </c>
      <c r="C2521" s="1" t="s">
        <v>92</v>
      </c>
      <c r="D2521" s="1" t="s">
        <v>110</v>
      </c>
      <c r="E2521" s="1" t="s">
        <v>97</v>
      </c>
      <c r="F2521" s="1" t="s">
        <v>90</v>
      </c>
      <c r="G2521" s="1" t="n">
        <v>9.6</v>
      </c>
      <c r="H2521" s="1" t="n">
        <v>2</v>
      </c>
      <c r="I2521" s="1" t="n">
        <v>2</v>
      </c>
      <c r="K2521" s="17" t="n">
        <v>1193</v>
      </c>
      <c r="L2521" s="1" t="n">
        <v>5</v>
      </c>
      <c r="M2521" s="18" t="n">
        <f aca="false">IF(I2521&lt;=H2521,1,0)</f>
        <v>1</v>
      </c>
      <c r="N2521" s="1" t="n">
        <f aca="false">MAX(I2521-H2521,0)</f>
        <v>0</v>
      </c>
    </row>
    <row r="2522" customFormat="false" ht="15" hidden="false" customHeight="false" outlineLevel="0" collapsed="false">
      <c r="A2522" s="1" t="s">
        <v>2631</v>
      </c>
      <c r="B2522" s="1" t="s">
        <v>2578</v>
      </c>
      <c r="C2522" s="1" t="s">
        <v>95</v>
      </c>
      <c r="D2522" s="1" t="s">
        <v>88</v>
      </c>
      <c r="E2522" s="1" t="s">
        <v>89</v>
      </c>
      <c r="F2522" s="1" t="s">
        <v>90</v>
      </c>
      <c r="G2522" s="1" t="n">
        <v>7.3</v>
      </c>
      <c r="H2522" s="1" t="n">
        <v>3</v>
      </c>
      <c r="I2522" s="1" t="n">
        <v>2</v>
      </c>
      <c r="K2522" s="17" t="n">
        <v>422.87</v>
      </c>
      <c r="L2522" s="1" t="n">
        <v>4</v>
      </c>
      <c r="M2522" s="18" t="n">
        <f aca="false">IF(I2522&lt;=H2522,1,0)</f>
        <v>1</v>
      </c>
      <c r="N2522" s="1" t="n">
        <f aca="false">MAX(I2522-H2522,0)</f>
        <v>0</v>
      </c>
    </row>
    <row r="2523" customFormat="false" ht="15" hidden="false" customHeight="false" outlineLevel="0" collapsed="false">
      <c r="A2523" s="1" t="s">
        <v>2632</v>
      </c>
      <c r="B2523" s="1" t="s">
        <v>2578</v>
      </c>
      <c r="C2523" s="1" t="s">
        <v>95</v>
      </c>
      <c r="D2523" s="1" t="s">
        <v>93</v>
      </c>
      <c r="E2523" s="1" t="s">
        <v>89</v>
      </c>
      <c r="F2523" s="1" t="s">
        <v>90</v>
      </c>
      <c r="G2523" s="1" t="n">
        <v>12.8</v>
      </c>
      <c r="H2523" s="1" t="n">
        <v>2</v>
      </c>
      <c r="I2523" s="1" t="n">
        <v>2</v>
      </c>
      <c r="K2523" s="17" t="n">
        <v>410.82</v>
      </c>
      <c r="L2523" s="1" t="n">
        <v>5</v>
      </c>
      <c r="M2523" s="18" t="n">
        <f aca="false">IF(I2523&lt;=H2523,1,0)</f>
        <v>1</v>
      </c>
      <c r="N2523" s="1" t="n">
        <f aca="false">MAX(I2523-H2523,0)</f>
        <v>0</v>
      </c>
    </row>
    <row r="2524" customFormat="false" ht="15" hidden="false" customHeight="false" outlineLevel="0" collapsed="false">
      <c r="A2524" s="1" t="s">
        <v>2633</v>
      </c>
      <c r="B2524" s="1" t="s">
        <v>2578</v>
      </c>
      <c r="C2524" s="1" t="s">
        <v>95</v>
      </c>
      <c r="D2524" s="1" t="s">
        <v>88</v>
      </c>
      <c r="E2524" s="1" t="s">
        <v>89</v>
      </c>
      <c r="F2524" s="1" t="s">
        <v>90</v>
      </c>
      <c r="G2524" s="1" t="n">
        <v>6</v>
      </c>
      <c r="H2524" s="1" t="n">
        <v>3</v>
      </c>
      <c r="I2524" s="1" t="n">
        <v>3</v>
      </c>
      <c r="K2524" s="17" t="n">
        <v>837.6</v>
      </c>
      <c r="L2524" s="1" t="n">
        <v>4</v>
      </c>
      <c r="M2524" s="18" t="n">
        <f aca="false">IF(I2524&lt;=H2524,1,0)</f>
        <v>1</v>
      </c>
      <c r="N2524" s="1" t="n">
        <f aca="false">MAX(I2524-H2524,0)</f>
        <v>0</v>
      </c>
    </row>
    <row r="2525" customFormat="false" ht="15" hidden="false" customHeight="false" outlineLevel="0" collapsed="false">
      <c r="A2525" s="1" t="s">
        <v>2634</v>
      </c>
      <c r="B2525" s="1" t="s">
        <v>2578</v>
      </c>
      <c r="C2525" s="1" t="s">
        <v>92</v>
      </c>
      <c r="D2525" s="1" t="s">
        <v>110</v>
      </c>
      <c r="E2525" s="1" t="s">
        <v>89</v>
      </c>
      <c r="F2525" s="1" t="s">
        <v>116</v>
      </c>
      <c r="G2525" s="1" t="n">
        <v>0</v>
      </c>
      <c r="H2525" s="1" t="n">
        <v>2</v>
      </c>
      <c r="I2525" s="1" t="n">
        <v>1</v>
      </c>
      <c r="K2525" s="17" t="n">
        <v>683.16</v>
      </c>
      <c r="L2525" s="1" t="n">
        <v>4</v>
      </c>
      <c r="M2525" s="18" t="n">
        <f aca="false">IF(I2525&lt;=H2525,1,0)</f>
        <v>1</v>
      </c>
      <c r="N2525" s="1" t="n">
        <f aca="false">MAX(I2525-H2525,0)</f>
        <v>0</v>
      </c>
    </row>
    <row r="2526" customFormat="false" ht="15" hidden="false" customHeight="false" outlineLevel="0" collapsed="false">
      <c r="A2526" s="1" t="s">
        <v>2635</v>
      </c>
      <c r="B2526" s="1" t="s">
        <v>2578</v>
      </c>
      <c r="C2526" s="1" t="s">
        <v>92</v>
      </c>
      <c r="D2526" s="1" t="s">
        <v>88</v>
      </c>
      <c r="E2526" s="1" t="s">
        <v>89</v>
      </c>
      <c r="F2526" s="1" t="s">
        <v>90</v>
      </c>
      <c r="G2526" s="1" t="n">
        <v>16.1</v>
      </c>
      <c r="H2526" s="1" t="n">
        <v>3</v>
      </c>
      <c r="I2526" s="1" t="n">
        <v>3</v>
      </c>
      <c r="K2526" s="17" t="n">
        <v>287.19</v>
      </c>
      <c r="L2526" s="1" t="n">
        <v>5</v>
      </c>
      <c r="M2526" s="18" t="n">
        <f aca="false">IF(I2526&lt;=H2526,1,0)</f>
        <v>1</v>
      </c>
      <c r="N2526" s="1" t="n">
        <f aca="false">MAX(I2526-H2526,0)</f>
        <v>0</v>
      </c>
    </row>
    <row r="2527" customFormat="false" ht="15" hidden="false" customHeight="false" outlineLevel="0" collapsed="false">
      <c r="A2527" s="1" t="s">
        <v>2636</v>
      </c>
      <c r="B2527" s="1" t="s">
        <v>2578</v>
      </c>
      <c r="C2527" s="1" t="s">
        <v>92</v>
      </c>
      <c r="D2527" s="1" t="s">
        <v>96</v>
      </c>
      <c r="E2527" s="1" t="s">
        <v>89</v>
      </c>
      <c r="F2527" s="1" t="s">
        <v>90</v>
      </c>
      <c r="G2527" s="1" t="n">
        <v>4.9</v>
      </c>
      <c r="H2527" s="1" t="n">
        <v>5</v>
      </c>
      <c r="I2527" s="1" t="n">
        <v>8</v>
      </c>
      <c r="J2527" s="1" t="s">
        <v>125</v>
      </c>
      <c r="K2527" s="17" t="n">
        <v>214.27</v>
      </c>
      <c r="L2527" s="1" t="n">
        <v>3</v>
      </c>
      <c r="M2527" s="18" t="n">
        <f aca="false">IF(I2527&lt;=H2527,1,0)</f>
        <v>0</v>
      </c>
      <c r="N2527" s="1" t="n">
        <f aca="false">MAX(I2527-H2527,0)</f>
        <v>3</v>
      </c>
    </row>
    <row r="2528" customFormat="false" ht="15" hidden="false" customHeight="false" outlineLevel="0" collapsed="false">
      <c r="A2528" s="1" t="s">
        <v>2637</v>
      </c>
      <c r="B2528" s="1" t="s">
        <v>2578</v>
      </c>
      <c r="C2528" s="1" t="s">
        <v>92</v>
      </c>
      <c r="D2528" s="1" t="s">
        <v>88</v>
      </c>
      <c r="E2528" s="1" t="s">
        <v>89</v>
      </c>
      <c r="F2528" s="1" t="s">
        <v>90</v>
      </c>
      <c r="G2528" s="1" t="n">
        <v>16.4</v>
      </c>
      <c r="H2528" s="1" t="n">
        <v>3</v>
      </c>
      <c r="I2528" s="1" t="n">
        <v>3</v>
      </c>
      <c r="K2528" s="17" t="n">
        <v>222.43</v>
      </c>
      <c r="L2528" s="1" t="n">
        <v>5</v>
      </c>
      <c r="M2528" s="18" t="n">
        <f aca="false">IF(I2528&lt;=H2528,1,0)</f>
        <v>1</v>
      </c>
      <c r="N2528" s="1" t="n">
        <f aca="false">MAX(I2528-H2528,0)</f>
        <v>0</v>
      </c>
    </row>
    <row r="2529" customFormat="false" ht="15" hidden="false" customHeight="false" outlineLevel="0" collapsed="false">
      <c r="A2529" s="1" t="s">
        <v>2638</v>
      </c>
      <c r="B2529" s="1" t="s">
        <v>2578</v>
      </c>
      <c r="C2529" s="1" t="s">
        <v>105</v>
      </c>
      <c r="D2529" s="1" t="s">
        <v>110</v>
      </c>
      <c r="E2529" s="1" t="s">
        <v>97</v>
      </c>
      <c r="F2529" s="1" t="s">
        <v>90</v>
      </c>
      <c r="G2529" s="1" t="n">
        <v>4.8</v>
      </c>
      <c r="H2529" s="1" t="n">
        <v>2</v>
      </c>
      <c r="I2529" s="1" t="n">
        <v>2</v>
      </c>
      <c r="K2529" s="17" t="n">
        <v>862.25</v>
      </c>
      <c r="L2529" s="1" t="n">
        <v>4</v>
      </c>
      <c r="M2529" s="18" t="n">
        <f aca="false">IF(I2529&lt;=H2529,1,0)</f>
        <v>1</v>
      </c>
      <c r="N2529" s="1" t="n">
        <f aca="false">MAX(I2529-H2529,0)</f>
        <v>0</v>
      </c>
    </row>
    <row r="2530" customFormat="false" ht="15" hidden="false" customHeight="false" outlineLevel="0" collapsed="false">
      <c r="A2530" s="1" t="s">
        <v>2639</v>
      </c>
      <c r="B2530" s="1" t="s">
        <v>2578</v>
      </c>
      <c r="C2530" s="1" t="s">
        <v>92</v>
      </c>
      <c r="D2530" s="1" t="s">
        <v>96</v>
      </c>
      <c r="E2530" s="1" t="s">
        <v>103</v>
      </c>
      <c r="F2530" s="1" t="s">
        <v>90</v>
      </c>
      <c r="G2530" s="1" t="n">
        <v>3.9</v>
      </c>
      <c r="H2530" s="1" t="n">
        <v>5</v>
      </c>
      <c r="I2530" s="1" t="n">
        <v>4</v>
      </c>
      <c r="K2530" s="17" t="n">
        <v>324.15</v>
      </c>
      <c r="L2530" s="1" t="n">
        <v>4</v>
      </c>
      <c r="M2530" s="18" t="n">
        <f aca="false">IF(I2530&lt;=H2530,1,0)</f>
        <v>1</v>
      </c>
      <c r="N2530" s="1" t="n">
        <f aca="false">MAX(I2530-H2530,0)</f>
        <v>0</v>
      </c>
    </row>
    <row r="2531" customFormat="false" ht="15" hidden="false" customHeight="false" outlineLevel="0" collapsed="false">
      <c r="A2531" s="1" t="s">
        <v>2640</v>
      </c>
      <c r="B2531" s="1" t="s">
        <v>2578</v>
      </c>
      <c r="C2531" s="1" t="s">
        <v>95</v>
      </c>
      <c r="D2531" s="1" t="s">
        <v>110</v>
      </c>
      <c r="E2531" s="1" t="s">
        <v>89</v>
      </c>
      <c r="F2531" s="1" t="s">
        <v>116</v>
      </c>
      <c r="G2531" s="1" t="n">
        <v>0</v>
      </c>
      <c r="H2531" s="1" t="n">
        <v>1</v>
      </c>
      <c r="I2531" s="1" t="n">
        <v>1</v>
      </c>
      <c r="K2531" s="17" t="n">
        <v>1202.65</v>
      </c>
      <c r="L2531" s="1" t="n">
        <v>5</v>
      </c>
      <c r="M2531" s="18" t="n">
        <f aca="false">IF(I2531&lt;=H2531,1,0)</f>
        <v>1</v>
      </c>
      <c r="N2531" s="1" t="n">
        <f aca="false">MAX(I2531-H2531,0)</f>
        <v>0</v>
      </c>
    </row>
    <row r="2532" customFormat="false" ht="15" hidden="false" customHeight="false" outlineLevel="0" collapsed="false">
      <c r="A2532" s="1" t="s">
        <v>2641</v>
      </c>
      <c r="B2532" s="1" t="s">
        <v>2578</v>
      </c>
      <c r="C2532" s="1" t="s">
        <v>95</v>
      </c>
      <c r="D2532" s="1" t="s">
        <v>93</v>
      </c>
      <c r="E2532" s="1" t="s">
        <v>103</v>
      </c>
      <c r="F2532" s="1" t="s">
        <v>90</v>
      </c>
      <c r="G2532" s="1" t="n">
        <v>2.6</v>
      </c>
      <c r="H2532" s="1" t="n">
        <v>2</v>
      </c>
      <c r="I2532" s="1" t="n">
        <v>4</v>
      </c>
      <c r="J2532" s="1" t="s">
        <v>133</v>
      </c>
      <c r="K2532" s="17" t="n">
        <v>386.27</v>
      </c>
      <c r="L2532" s="1" t="n">
        <v>3</v>
      </c>
      <c r="M2532" s="18" t="n">
        <f aca="false">IF(I2532&lt;=H2532,1,0)</f>
        <v>0</v>
      </c>
      <c r="N2532" s="1" t="n">
        <f aca="false">MAX(I2532-H2532,0)</f>
        <v>2</v>
      </c>
    </row>
    <row r="2533" customFormat="false" ht="15" hidden="false" customHeight="false" outlineLevel="0" collapsed="false">
      <c r="A2533" s="1" t="s">
        <v>2642</v>
      </c>
      <c r="B2533" s="1" t="s">
        <v>2578</v>
      </c>
      <c r="C2533" s="1" t="s">
        <v>105</v>
      </c>
      <c r="D2533" s="1" t="s">
        <v>96</v>
      </c>
      <c r="E2533" s="1" t="s">
        <v>103</v>
      </c>
      <c r="F2533" s="1" t="s">
        <v>90</v>
      </c>
      <c r="G2533" s="1" t="n">
        <v>8</v>
      </c>
      <c r="H2533" s="1" t="n">
        <v>5</v>
      </c>
      <c r="I2533" s="1" t="n">
        <v>5</v>
      </c>
      <c r="K2533" s="17" t="n">
        <v>412.88</v>
      </c>
      <c r="L2533" s="1" t="n">
        <v>5</v>
      </c>
      <c r="M2533" s="18" t="n">
        <f aca="false">IF(I2533&lt;=H2533,1,0)</f>
        <v>1</v>
      </c>
      <c r="N2533" s="1" t="n">
        <f aca="false">MAX(I2533-H2533,0)</f>
        <v>0</v>
      </c>
    </row>
    <row r="2534" customFormat="false" ht="15" hidden="false" customHeight="false" outlineLevel="0" collapsed="false">
      <c r="A2534" s="1" t="s">
        <v>2643</v>
      </c>
      <c r="B2534" s="1" t="s">
        <v>2578</v>
      </c>
      <c r="C2534" s="1" t="s">
        <v>100</v>
      </c>
      <c r="D2534" s="1" t="s">
        <v>96</v>
      </c>
      <c r="E2534" s="1" t="s">
        <v>89</v>
      </c>
      <c r="F2534" s="1" t="s">
        <v>90</v>
      </c>
      <c r="G2534" s="1" t="n">
        <v>11</v>
      </c>
      <c r="H2534" s="1" t="n">
        <v>5</v>
      </c>
      <c r="I2534" s="1" t="n">
        <v>7</v>
      </c>
      <c r="J2534" s="1" t="s">
        <v>459</v>
      </c>
      <c r="K2534" s="17" t="n">
        <v>416.85</v>
      </c>
      <c r="L2534" s="1" t="n">
        <v>3</v>
      </c>
      <c r="M2534" s="18" t="n">
        <f aca="false">IF(I2534&lt;=H2534,1,0)</f>
        <v>0</v>
      </c>
      <c r="N2534" s="1" t="n">
        <f aca="false">MAX(I2534-H2534,0)</f>
        <v>2</v>
      </c>
    </row>
    <row r="2535" customFormat="false" ht="15" hidden="false" customHeight="false" outlineLevel="0" collapsed="false">
      <c r="A2535" s="1" t="s">
        <v>2644</v>
      </c>
      <c r="B2535" s="1" t="s">
        <v>2578</v>
      </c>
      <c r="C2535" s="1" t="s">
        <v>92</v>
      </c>
      <c r="D2535" s="1" t="s">
        <v>96</v>
      </c>
      <c r="E2535" s="1" t="s">
        <v>103</v>
      </c>
      <c r="F2535" s="1" t="s">
        <v>90</v>
      </c>
      <c r="G2535" s="1" t="n">
        <v>8.8</v>
      </c>
      <c r="H2535" s="1" t="n">
        <v>5</v>
      </c>
      <c r="I2535" s="1" t="n">
        <v>4</v>
      </c>
      <c r="K2535" s="17" t="n">
        <v>613.83</v>
      </c>
      <c r="L2535" s="1" t="n">
        <v>4</v>
      </c>
      <c r="M2535" s="18" t="n">
        <f aca="false">IF(I2535&lt;=H2535,1,0)</f>
        <v>1</v>
      </c>
      <c r="N2535" s="1" t="n">
        <f aca="false">MAX(I2535-H2535,0)</f>
        <v>0</v>
      </c>
    </row>
    <row r="2536" customFormat="false" ht="15" hidden="false" customHeight="false" outlineLevel="0" collapsed="false">
      <c r="A2536" s="1" t="s">
        <v>2645</v>
      </c>
      <c r="B2536" s="1" t="s">
        <v>2578</v>
      </c>
      <c r="C2536" s="1" t="s">
        <v>92</v>
      </c>
      <c r="D2536" s="1" t="s">
        <v>88</v>
      </c>
      <c r="E2536" s="1" t="s">
        <v>89</v>
      </c>
      <c r="F2536" s="1" t="s">
        <v>90</v>
      </c>
      <c r="G2536" s="1" t="n">
        <v>10.6</v>
      </c>
      <c r="H2536" s="1" t="n">
        <v>3</v>
      </c>
      <c r="I2536" s="1" t="n">
        <v>6</v>
      </c>
      <c r="J2536" s="1" t="s">
        <v>459</v>
      </c>
      <c r="K2536" s="17" t="n">
        <v>305.96</v>
      </c>
      <c r="L2536" s="1" t="n">
        <v>2</v>
      </c>
      <c r="M2536" s="18" t="n">
        <f aca="false">IF(I2536&lt;=H2536,1,0)</f>
        <v>0</v>
      </c>
      <c r="N2536" s="1" t="n">
        <f aca="false">MAX(I2536-H2536,0)</f>
        <v>3</v>
      </c>
    </row>
    <row r="2537" customFormat="false" ht="15" hidden="false" customHeight="false" outlineLevel="0" collapsed="false">
      <c r="A2537" s="1" t="s">
        <v>2646</v>
      </c>
      <c r="B2537" s="1" t="s">
        <v>2578</v>
      </c>
      <c r="C2537" s="1" t="s">
        <v>92</v>
      </c>
      <c r="D2537" s="1" t="s">
        <v>96</v>
      </c>
      <c r="E2537" s="1" t="s">
        <v>89</v>
      </c>
      <c r="F2537" s="1" t="s">
        <v>116</v>
      </c>
      <c r="G2537" s="1" t="n">
        <v>0</v>
      </c>
      <c r="H2537" s="1" t="n">
        <v>4</v>
      </c>
      <c r="I2537" s="1" t="n">
        <v>4</v>
      </c>
      <c r="K2537" s="17" t="n">
        <v>195.56</v>
      </c>
      <c r="L2537" s="1" t="n">
        <v>4</v>
      </c>
      <c r="M2537" s="18" t="n">
        <f aca="false">IF(I2537&lt;=H2537,1,0)</f>
        <v>1</v>
      </c>
      <c r="N2537" s="1" t="n">
        <f aca="false">MAX(I2537-H2537,0)</f>
        <v>0</v>
      </c>
    </row>
    <row r="2538" customFormat="false" ht="15" hidden="false" customHeight="false" outlineLevel="0" collapsed="false">
      <c r="A2538" s="1" t="s">
        <v>2647</v>
      </c>
      <c r="B2538" s="1" t="s">
        <v>2578</v>
      </c>
      <c r="C2538" s="1" t="s">
        <v>92</v>
      </c>
      <c r="D2538" s="1" t="s">
        <v>96</v>
      </c>
      <c r="E2538" s="1" t="s">
        <v>97</v>
      </c>
      <c r="F2538" s="1" t="s">
        <v>90</v>
      </c>
      <c r="G2538" s="1" t="n">
        <v>7.5</v>
      </c>
      <c r="H2538" s="1" t="n">
        <v>5</v>
      </c>
      <c r="I2538" s="1" t="n">
        <v>5</v>
      </c>
      <c r="K2538" s="17" t="n">
        <v>284.04</v>
      </c>
      <c r="L2538" s="1" t="n">
        <v>5</v>
      </c>
      <c r="M2538" s="18" t="n">
        <f aca="false">IF(I2538&lt;=H2538,1,0)</f>
        <v>1</v>
      </c>
      <c r="N2538" s="1" t="n">
        <f aca="false">MAX(I2538-H2538,0)</f>
        <v>0</v>
      </c>
    </row>
    <row r="2539" customFormat="false" ht="15" hidden="false" customHeight="false" outlineLevel="0" collapsed="false">
      <c r="A2539" s="1" t="s">
        <v>2648</v>
      </c>
      <c r="B2539" s="1" t="s">
        <v>2578</v>
      </c>
      <c r="C2539" s="1" t="s">
        <v>95</v>
      </c>
      <c r="D2539" s="1" t="s">
        <v>88</v>
      </c>
      <c r="E2539" s="1" t="s">
        <v>89</v>
      </c>
      <c r="F2539" s="1" t="s">
        <v>116</v>
      </c>
      <c r="G2539" s="1" t="n">
        <v>0</v>
      </c>
      <c r="H2539" s="1" t="n">
        <v>2</v>
      </c>
      <c r="I2539" s="1" t="n">
        <v>2</v>
      </c>
      <c r="K2539" s="17" t="n">
        <v>530.82</v>
      </c>
      <c r="L2539" s="1" t="n">
        <v>4</v>
      </c>
      <c r="M2539" s="18" t="n">
        <f aca="false">IF(I2539&lt;=H2539,1,0)</f>
        <v>1</v>
      </c>
      <c r="N2539" s="1" t="n">
        <f aca="false">MAX(I2539-H2539,0)</f>
        <v>0</v>
      </c>
    </row>
    <row r="2540" customFormat="false" ht="15" hidden="false" customHeight="false" outlineLevel="0" collapsed="false">
      <c r="A2540" s="1" t="s">
        <v>2649</v>
      </c>
      <c r="B2540" s="1" t="s">
        <v>2578</v>
      </c>
      <c r="C2540" s="1" t="s">
        <v>92</v>
      </c>
      <c r="D2540" s="1" t="s">
        <v>88</v>
      </c>
      <c r="E2540" s="1" t="s">
        <v>97</v>
      </c>
      <c r="F2540" s="1" t="s">
        <v>90</v>
      </c>
      <c r="G2540" s="1" t="n">
        <v>1.4</v>
      </c>
      <c r="H2540" s="1" t="n">
        <v>3</v>
      </c>
      <c r="I2540" s="1" t="n">
        <v>3</v>
      </c>
      <c r="K2540" s="17" t="n">
        <v>312.5</v>
      </c>
      <c r="L2540" s="1" t="n">
        <v>5</v>
      </c>
      <c r="M2540" s="18" t="n">
        <f aca="false">IF(I2540&lt;=H2540,1,0)</f>
        <v>1</v>
      </c>
      <c r="N2540" s="1" t="n">
        <f aca="false">MAX(I2540-H2540,0)</f>
        <v>0</v>
      </c>
    </row>
    <row r="2541" customFormat="false" ht="15" hidden="false" customHeight="false" outlineLevel="0" collapsed="false">
      <c r="A2541" s="1" t="s">
        <v>2650</v>
      </c>
      <c r="B2541" s="1" t="s">
        <v>2578</v>
      </c>
      <c r="C2541" s="1" t="s">
        <v>92</v>
      </c>
      <c r="D2541" s="1" t="s">
        <v>96</v>
      </c>
      <c r="E2541" s="1" t="s">
        <v>103</v>
      </c>
      <c r="F2541" s="1" t="s">
        <v>90</v>
      </c>
      <c r="G2541" s="1" t="n">
        <v>9.7</v>
      </c>
      <c r="H2541" s="1" t="n">
        <v>5</v>
      </c>
      <c r="I2541" s="1" t="n">
        <v>5</v>
      </c>
      <c r="K2541" s="17" t="n">
        <v>399.29</v>
      </c>
      <c r="L2541" s="1" t="n">
        <v>4</v>
      </c>
      <c r="M2541" s="18" t="n">
        <f aca="false">IF(I2541&lt;=H2541,1,0)</f>
        <v>1</v>
      </c>
      <c r="N2541" s="1" t="n">
        <f aca="false">MAX(I2541-H2541,0)</f>
        <v>0</v>
      </c>
    </row>
    <row r="2542" customFormat="false" ht="15" hidden="false" customHeight="false" outlineLevel="0" collapsed="false">
      <c r="A2542" s="1" t="s">
        <v>2651</v>
      </c>
      <c r="B2542" s="1" t="s">
        <v>2578</v>
      </c>
      <c r="C2542" s="1" t="s">
        <v>92</v>
      </c>
      <c r="D2542" s="1" t="s">
        <v>88</v>
      </c>
      <c r="E2542" s="1" t="s">
        <v>101</v>
      </c>
      <c r="F2542" s="1" t="s">
        <v>90</v>
      </c>
      <c r="G2542" s="1" t="n">
        <v>0.5</v>
      </c>
      <c r="H2542" s="1" t="n">
        <v>3</v>
      </c>
      <c r="I2542" s="1" t="n">
        <v>3</v>
      </c>
      <c r="K2542" s="17" t="n">
        <v>354.61</v>
      </c>
      <c r="L2542" s="1" t="n">
        <v>4</v>
      </c>
      <c r="M2542" s="18" t="n">
        <f aca="false">IF(I2542&lt;=H2542,1,0)</f>
        <v>1</v>
      </c>
      <c r="N2542" s="1" t="n">
        <f aca="false">MAX(I2542-H2542,0)</f>
        <v>0</v>
      </c>
    </row>
    <row r="2543" customFormat="false" ht="15" hidden="false" customHeight="false" outlineLevel="0" collapsed="false">
      <c r="A2543" s="1" t="s">
        <v>2652</v>
      </c>
      <c r="B2543" s="1" t="s">
        <v>2578</v>
      </c>
      <c r="C2543" s="1" t="s">
        <v>95</v>
      </c>
      <c r="D2543" s="1" t="s">
        <v>88</v>
      </c>
      <c r="E2543" s="1" t="s">
        <v>89</v>
      </c>
      <c r="F2543" s="1" t="s">
        <v>90</v>
      </c>
      <c r="G2543" s="1" t="n">
        <v>6.7</v>
      </c>
      <c r="H2543" s="1" t="n">
        <v>3</v>
      </c>
      <c r="I2543" s="1" t="n">
        <v>3</v>
      </c>
      <c r="K2543" s="17" t="n">
        <v>601.27</v>
      </c>
      <c r="L2543" s="1" t="n">
        <v>3</v>
      </c>
      <c r="M2543" s="18" t="n">
        <f aca="false">IF(I2543&lt;=H2543,1,0)</f>
        <v>1</v>
      </c>
      <c r="N2543" s="1" t="n">
        <f aca="false">MAX(I2543-H2543,0)</f>
        <v>0</v>
      </c>
    </row>
    <row r="2544" customFormat="false" ht="15" hidden="false" customHeight="false" outlineLevel="0" collapsed="false">
      <c r="A2544" s="1" t="s">
        <v>2653</v>
      </c>
      <c r="B2544" s="1" t="s">
        <v>2578</v>
      </c>
      <c r="C2544" s="1" t="s">
        <v>92</v>
      </c>
      <c r="D2544" s="1" t="s">
        <v>96</v>
      </c>
      <c r="E2544" s="1" t="s">
        <v>103</v>
      </c>
      <c r="F2544" s="1" t="s">
        <v>90</v>
      </c>
      <c r="G2544" s="1" t="n">
        <v>4.4</v>
      </c>
      <c r="H2544" s="1" t="n">
        <v>5</v>
      </c>
      <c r="I2544" s="1" t="n">
        <v>5</v>
      </c>
      <c r="K2544" s="17" t="n">
        <v>215.95</v>
      </c>
      <c r="L2544" s="1" t="n">
        <v>4</v>
      </c>
      <c r="M2544" s="18" t="n">
        <f aca="false">IF(I2544&lt;=H2544,1,0)</f>
        <v>1</v>
      </c>
      <c r="N2544" s="1" t="n">
        <f aca="false">MAX(I2544-H2544,0)</f>
        <v>0</v>
      </c>
    </row>
    <row r="2545" customFormat="false" ht="15" hidden="false" customHeight="false" outlineLevel="0" collapsed="false">
      <c r="A2545" s="1" t="s">
        <v>2654</v>
      </c>
      <c r="B2545" s="1" t="s">
        <v>2578</v>
      </c>
      <c r="C2545" s="1" t="s">
        <v>105</v>
      </c>
      <c r="D2545" s="1" t="s">
        <v>88</v>
      </c>
      <c r="E2545" s="1" t="s">
        <v>97</v>
      </c>
      <c r="F2545" s="1" t="s">
        <v>90</v>
      </c>
      <c r="G2545" s="1" t="n">
        <v>5.2</v>
      </c>
      <c r="H2545" s="1" t="n">
        <v>3</v>
      </c>
      <c r="I2545" s="1" t="n">
        <v>3</v>
      </c>
      <c r="K2545" s="17" t="n">
        <v>279.5</v>
      </c>
      <c r="L2545" s="1" t="n">
        <v>5</v>
      </c>
      <c r="M2545" s="18" t="n">
        <f aca="false">IF(I2545&lt;=H2545,1,0)</f>
        <v>1</v>
      </c>
      <c r="N2545" s="1" t="n">
        <f aca="false">MAX(I2545-H2545,0)</f>
        <v>0</v>
      </c>
    </row>
    <row r="2546" customFormat="false" ht="15" hidden="false" customHeight="false" outlineLevel="0" collapsed="false">
      <c r="A2546" s="1" t="s">
        <v>2655</v>
      </c>
      <c r="B2546" s="1" t="s">
        <v>2578</v>
      </c>
      <c r="C2546" s="1" t="s">
        <v>92</v>
      </c>
      <c r="D2546" s="1" t="s">
        <v>96</v>
      </c>
      <c r="E2546" s="1" t="s">
        <v>103</v>
      </c>
      <c r="F2546" s="1" t="s">
        <v>116</v>
      </c>
      <c r="G2546" s="1" t="n">
        <v>0</v>
      </c>
      <c r="H2546" s="1" t="n">
        <v>5</v>
      </c>
      <c r="I2546" s="1" t="n">
        <v>5</v>
      </c>
      <c r="K2546" s="17" t="n">
        <v>287.24</v>
      </c>
      <c r="L2546" s="1" t="n">
        <v>5</v>
      </c>
      <c r="M2546" s="18" t="n">
        <f aca="false">IF(I2546&lt;=H2546,1,0)</f>
        <v>1</v>
      </c>
      <c r="N2546" s="1" t="n">
        <f aca="false">MAX(I2546-H2546,0)</f>
        <v>0</v>
      </c>
    </row>
    <row r="2547" customFormat="false" ht="15" hidden="false" customHeight="false" outlineLevel="0" collapsed="false">
      <c r="A2547" s="1" t="s">
        <v>2656</v>
      </c>
      <c r="B2547" s="1" t="s">
        <v>2578</v>
      </c>
      <c r="C2547" s="1" t="s">
        <v>105</v>
      </c>
      <c r="D2547" s="1" t="s">
        <v>88</v>
      </c>
      <c r="E2547" s="1" t="s">
        <v>97</v>
      </c>
      <c r="F2547" s="1" t="s">
        <v>90</v>
      </c>
      <c r="G2547" s="1" t="n">
        <v>6.8</v>
      </c>
      <c r="H2547" s="1" t="n">
        <v>3</v>
      </c>
      <c r="I2547" s="1" t="n">
        <v>6</v>
      </c>
      <c r="J2547" s="1" t="s">
        <v>125</v>
      </c>
      <c r="K2547" s="17" t="n">
        <v>371.95</v>
      </c>
      <c r="L2547" s="1" t="n">
        <v>3</v>
      </c>
      <c r="M2547" s="18" t="n">
        <f aca="false">IF(I2547&lt;=H2547,1,0)</f>
        <v>0</v>
      </c>
      <c r="N2547" s="1" t="n">
        <f aca="false">MAX(I2547-H2547,0)</f>
        <v>3</v>
      </c>
    </row>
    <row r="2548" customFormat="false" ht="15" hidden="false" customHeight="false" outlineLevel="0" collapsed="false">
      <c r="A2548" s="1" t="s">
        <v>2657</v>
      </c>
      <c r="B2548" s="1" t="s">
        <v>2578</v>
      </c>
      <c r="C2548" s="1" t="s">
        <v>95</v>
      </c>
      <c r="D2548" s="1" t="s">
        <v>96</v>
      </c>
      <c r="E2548" s="1" t="s">
        <v>89</v>
      </c>
      <c r="F2548" s="1" t="s">
        <v>90</v>
      </c>
      <c r="G2548" s="1" t="n">
        <v>9.4</v>
      </c>
      <c r="H2548" s="1" t="n">
        <v>5</v>
      </c>
      <c r="I2548" s="1" t="n">
        <v>5</v>
      </c>
      <c r="K2548" s="17" t="n">
        <v>446.2</v>
      </c>
      <c r="L2548" s="1" t="n">
        <v>3</v>
      </c>
      <c r="M2548" s="18" t="n">
        <f aca="false">IF(I2548&lt;=H2548,1,0)</f>
        <v>1</v>
      </c>
      <c r="N2548" s="1" t="n">
        <f aca="false">MAX(I2548-H2548,0)</f>
        <v>0</v>
      </c>
    </row>
    <row r="2549" customFormat="false" ht="15" hidden="false" customHeight="false" outlineLevel="0" collapsed="false">
      <c r="A2549" s="1" t="s">
        <v>2658</v>
      </c>
      <c r="B2549" s="1" t="s">
        <v>2578</v>
      </c>
      <c r="C2549" s="1" t="s">
        <v>105</v>
      </c>
      <c r="D2549" s="1" t="s">
        <v>88</v>
      </c>
      <c r="E2549" s="1" t="s">
        <v>97</v>
      </c>
      <c r="F2549" s="1" t="s">
        <v>90</v>
      </c>
      <c r="G2549" s="1" t="n">
        <v>7.3</v>
      </c>
      <c r="H2549" s="1" t="n">
        <v>3</v>
      </c>
      <c r="I2549" s="1" t="n">
        <v>3</v>
      </c>
      <c r="K2549" s="17" t="n">
        <v>266.06</v>
      </c>
      <c r="L2549" s="1" t="n">
        <v>4</v>
      </c>
      <c r="M2549" s="18" t="n">
        <f aca="false">IF(I2549&lt;=H2549,1,0)</f>
        <v>1</v>
      </c>
      <c r="N2549" s="1" t="n">
        <f aca="false">MAX(I2549-H2549,0)</f>
        <v>0</v>
      </c>
    </row>
    <row r="2550" customFormat="false" ht="15" hidden="false" customHeight="false" outlineLevel="0" collapsed="false">
      <c r="A2550" s="1" t="s">
        <v>2659</v>
      </c>
      <c r="B2550" s="1" t="s">
        <v>2578</v>
      </c>
      <c r="C2550" s="1" t="s">
        <v>92</v>
      </c>
      <c r="D2550" s="1" t="s">
        <v>93</v>
      </c>
      <c r="E2550" s="1" t="s">
        <v>97</v>
      </c>
      <c r="F2550" s="1" t="s">
        <v>90</v>
      </c>
      <c r="G2550" s="1" t="n">
        <v>11.6</v>
      </c>
      <c r="H2550" s="1" t="n">
        <v>2</v>
      </c>
      <c r="I2550" s="1" t="n">
        <v>1</v>
      </c>
      <c r="K2550" s="17" t="n">
        <v>527.79</v>
      </c>
      <c r="L2550" s="1" t="n">
        <v>5</v>
      </c>
      <c r="M2550" s="18" t="n">
        <f aca="false">IF(I2550&lt;=H2550,1,0)</f>
        <v>1</v>
      </c>
      <c r="N2550" s="1" t="n">
        <f aca="false">MAX(I2550-H2550,0)</f>
        <v>0</v>
      </c>
    </row>
    <row r="2551" customFormat="false" ht="15" hidden="false" customHeight="false" outlineLevel="0" collapsed="false">
      <c r="A2551" s="1" t="s">
        <v>2660</v>
      </c>
      <c r="B2551" s="1" t="s">
        <v>2578</v>
      </c>
      <c r="C2551" s="1" t="s">
        <v>95</v>
      </c>
      <c r="D2551" s="1" t="s">
        <v>88</v>
      </c>
      <c r="E2551" s="1" t="s">
        <v>103</v>
      </c>
      <c r="F2551" s="1" t="s">
        <v>90</v>
      </c>
      <c r="G2551" s="1" t="n">
        <v>7.4</v>
      </c>
      <c r="H2551" s="1" t="n">
        <v>3</v>
      </c>
      <c r="I2551" s="1" t="n">
        <v>2</v>
      </c>
      <c r="K2551" s="17" t="n">
        <v>341.97</v>
      </c>
      <c r="L2551" s="1" t="n">
        <v>4</v>
      </c>
      <c r="M2551" s="18" t="n">
        <f aca="false">IF(I2551&lt;=H2551,1,0)</f>
        <v>1</v>
      </c>
      <c r="N2551" s="1" t="n">
        <f aca="false">MAX(I2551-H2551,0)</f>
        <v>0</v>
      </c>
    </row>
    <row r="2552" customFormat="false" ht="15" hidden="false" customHeight="false" outlineLevel="0" collapsed="false">
      <c r="A2552" s="1" t="s">
        <v>2661</v>
      </c>
      <c r="B2552" s="1" t="s">
        <v>2578</v>
      </c>
      <c r="C2552" s="1" t="s">
        <v>95</v>
      </c>
      <c r="D2552" s="1" t="s">
        <v>88</v>
      </c>
      <c r="E2552" s="1" t="s">
        <v>89</v>
      </c>
      <c r="F2552" s="1" t="s">
        <v>116</v>
      </c>
      <c r="G2552" s="1" t="n">
        <v>0</v>
      </c>
      <c r="H2552" s="1" t="n">
        <v>2</v>
      </c>
      <c r="I2552" s="1" t="n">
        <v>2</v>
      </c>
      <c r="K2552" s="17" t="n">
        <v>1096.29</v>
      </c>
      <c r="L2552" s="1" t="n">
        <v>4</v>
      </c>
      <c r="M2552" s="18" t="n">
        <f aca="false">IF(I2552&lt;=H2552,1,0)</f>
        <v>1</v>
      </c>
      <c r="N2552" s="1" t="n">
        <f aca="false">MAX(I2552-H2552,0)</f>
        <v>0</v>
      </c>
    </row>
    <row r="2553" customFormat="false" ht="15" hidden="false" customHeight="false" outlineLevel="0" collapsed="false">
      <c r="A2553" s="1" t="s">
        <v>2662</v>
      </c>
      <c r="B2553" s="1" t="s">
        <v>2578</v>
      </c>
      <c r="C2553" s="1" t="s">
        <v>92</v>
      </c>
      <c r="D2553" s="1" t="s">
        <v>88</v>
      </c>
      <c r="E2553" s="1" t="s">
        <v>97</v>
      </c>
      <c r="F2553" s="1" t="s">
        <v>90</v>
      </c>
      <c r="G2553" s="1" t="n">
        <v>4.8</v>
      </c>
      <c r="H2553" s="1" t="n">
        <v>3</v>
      </c>
      <c r="I2553" s="1" t="n">
        <v>3</v>
      </c>
      <c r="K2553" s="17" t="n">
        <v>213.47</v>
      </c>
      <c r="L2553" s="1" t="n">
        <v>4</v>
      </c>
      <c r="M2553" s="18" t="n">
        <f aca="false">IF(I2553&lt;=H2553,1,0)</f>
        <v>1</v>
      </c>
      <c r="N2553" s="1" t="n">
        <f aca="false">MAX(I2553-H2553,0)</f>
        <v>0</v>
      </c>
    </row>
    <row r="2554" customFormat="false" ht="15" hidden="false" customHeight="false" outlineLevel="0" collapsed="false">
      <c r="A2554" s="1" t="s">
        <v>2663</v>
      </c>
      <c r="B2554" s="1" t="s">
        <v>2578</v>
      </c>
      <c r="C2554" s="1" t="s">
        <v>87</v>
      </c>
      <c r="D2554" s="1" t="s">
        <v>110</v>
      </c>
      <c r="E2554" s="1" t="s">
        <v>89</v>
      </c>
      <c r="F2554" s="1" t="s">
        <v>90</v>
      </c>
      <c r="G2554" s="1" t="n">
        <v>11.6</v>
      </c>
      <c r="H2554" s="1" t="n">
        <v>2</v>
      </c>
      <c r="I2554" s="1" t="n">
        <v>2</v>
      </c>
      <c r="K2554" s="17" t="n">
        <v>1346.84</v>
      </c>
      <c r="L2554" s="1" t="n">
        <v>5</v>
      </c>
      <c r="M2554" s="18" t="n">
        <f aca="false">IF(I2554&lt;=H2554,1,0)</f>
        <v>1</v>
      </c>
      <c r="N2554" s="1" t="n">
        <f aca="false">MAX(I2554-H2554,0)</f>
        <v>0</v>
      </c>
    </row>
    <row r="2555" customFormat="false" ht="15" hidden="false" customHeight="false" outlineLevel="0" collapsed="false">
      <c r="A2555" s="1" t="s">
        <v>2664</v>
      </c>
      <c r="B2555" s="1" t="s">
        <v>2578</v>
      </c>
      <c r="C2555" s="1" t="s">
        <v>95</v>
      </c>
      <c r="D2555" s="1" t="s">
        <v>88</v>
      </c>
      <c r="E2555" s="1" t="s">
        <v>97</v>
      </c>
      <c r="F2555" s="1" t="s">
        <v>116</v>
      </c>
      <c r="G2555" s="1" t="n">
        <v>0</v>
      </c>
      <c r="H2555" s="1" t="n">
        <v>3</v>
      </c>
      <c r="I2555" s="1" t="n">
        <v>3</v>
      </c>
      <c r="K2555" s="17" t="n">
        <v>463.55</v>
      </c>
      <c r="L2555" s="1" t="n">
        <v>4</v>
      </c>
      <c r="M2555" s="18" t="n">
        <f aca="false">IF(I2555&lt;=H2555,1,0)</f>
        <v>1</v>
      </c>
      <c r="N2555" s="1" t="n">
        <f aca="false">MAX(I2555-H2555,0)</f>
        <v>0</v>
      </c>
    </row>
    <row r="2556" customFormat="false" ht="15" hidden="false" customHeight="false" outlineLevel="0" collapsed="false">
      <c r="A2556" s="1" t="s">
        <v>2665</v>
      </c>
      <c r="B2556" s="1" t="s">
        <v>2578</v>
      </c>
      <c r="C2556" s="1" t="s">
        <v>87</v>
      </c>
      <c r="D2556" s="1" t="s">
        <v>93</v>
      </c>
      <c r="E2556" s="1" t="s">
        <v>89</v>
      </c>
      <c r="F2556" s="1" t="s">
        <v>90</v>
      </c>
      <c r="G2556" s="1" t="n">
        <v>7.7</v>
      </c>
      <c r="H2556" s="1" t="n">
        <v>2</v>
      </c>
      <c r="I2556" s="1" t="n">
        <v>2</v>
      </c>
      <c r="K2556" s="17" t="n">
        <v>822.68</v>
      </c>
      <c r="L2556" s="1" t="n">
        <v>5</v>
      </c>
      <c r="M2556" s="18" t="n">
        <f aca="false">IF(I2556&lt;=H2556,1,0)</f>
        <v>1</v>
      </c>
      <c r="N2556" s="1" t="n">
        <f aca="false">MAX(I2556-H2556,0)</f>
        <v>0</v>
      </c>
    </row>
    <row r="2557" customFormat="false" ht="15" hidden="false" customHeight="false" outlineLevel="0" collapsed="false">
      <c r="A2557" s="1" t="s">
        <v>2666</v>
      </c>
      <c r="B2557" s="1" t="s">
        <v>2578</v>
      </c>
      <c r="C2557" s="1" t="s">
        <v>105</v>
      </c>
      <c r="D2557" s="1" t="s">
        <v>88</v>
      </c>
      <c r="E2557" s="1" t="s">
        <v>97</v>
      </c>
      <c r="F2557" s="1" t="s">
        <v>90</v>
      </c>
      <c r="G2557" s="1" t="n">
        <v>11.8</v>
      </c>
      <c r="H2557" s="1" t="n">
        <v>3</v>
      </c>
      <c r="I2557" s="1" t="n">
        <v>2</v>
      </c>
      <c r="K2557" s="17" t="n">
        <v>250.2</v>
      </c>
      <c r="L2557" s="1" t="n">
        <v>4</v>
      </c>
      <c r="M2557" s="18" t="n">
        <f aca="false">IF(I2557&lt;=H2557,1,0)</f>
        <v>1</v>
      </c>
      <c r="N2557" s="1" t="n">
        <f aca="false">MAX(I2557-H2557,0)</f>
        <v>0</v>
      </c>
    </row>
    <row r="2558" customFormat="false" ht="15" hidden="false" customHeight="false" outlineLevel="0" collapsed="false">
      <c r="A2558" s="1" t="s">
        <v>2667</v>
      </c>
      <c r="B2558" s="1" t="s">
        <v>2578</v>
      </c>
      <c r="C2558" s="1" t="s">
        <v>92</v>
      </c>
      <c r="D2558" s="1" t="s">
        <v>93</v>
      </c>
      <c r="E2558" s="1" t="s">
        <v>89</v>
      </c>
      <c r="F2558" s="1" t="s">
        <v>90</v>
      </c>
      <c r="G2558" s="1" t="n">
        <v>14.7</v>
      </c>
      <c r="H2558" s="1" t="n">
        <v>2</v>
      </c>
      <c r="I2558" s="1" t="n">
        <v>1</v>
      </c>
      <c r="K2558" s="17" t="n">
        <v>265.34</v>
      </c>
      <c r="M2558" s="18" t="n">
        <f aca="false">IF(I2558&lt;=H2558,1,0)</f>
        <v>1</v>
      </c>
      <c r="N2558" s="1" t="n">
        <f aca="false">MAX(I2558-H2558,0)</f>
        <v>0</v>
      </c>
    </row>
    <row r="2559" customFormat="false" ht="15" hidden="false" customHeight="false" outlineLevel="0" collapsed="false">
      <c r="A2559" s="1" t="s">
        <v>2668</v>
      </c>
      <c r="B2559" s="1" t="s">
        <v>2578</v>
      </c>
      <c r="C2559" s="1" t="s">
        <v>92</v>
      </c>
      <c r="D2559" s="1" t="s">
        <v>88</v>
      </c>
      <c r="E2559" s="1" t="s">
        <v>103</v>
      </c>
      <c r="F2559" s="1" t="s">
        <v>90</v>
      </c>
      <c r="G2559" s="1" t="n">
        <v>1.4</v>
      </c>
      <c r="H2559" s="1" t="n">
        <v>3</v>
      </c>
      <c r="I2559" s="1" t="n">
        <v>3</v>
      </c>
      <c r="K2559" s="17" t="n">
        <v>242.55</v>
      </c>
      <c r="L2559" s="1" t="n">
        <v>4</v>
      </c>
      <c r="M2559" s="18" t="n">
        <f aca="false">IF(I2559&lt;=H2559,1,0)</f>
        <v>1</v>
      </c>
      <c r="N2559" s="1" t="n">
        <f aca="false">MAX(I2559-H2559,0)</f>
        <v>0</v>
      </c>
    </row>
    <row r="2560" customFormat="false" ht="15" hidden="false" customHeight="false" outlineLevel="0" collapsed="false">
      <c r="A2560" s="1" t="s">
        <v>2669</v>
      </c>
      <c r="B2560" s="1" t="s">
        <v>2578</v>
      </c>
      <c r="C2560" s="1" t="s">
        <v>92</v>
      </c>
      <c r="D2560" s="1" t="s">
        <v>93</v>
      </c>
      <c r="E2560" s="1" t="s">
        <v>89</v>
      </c>
      <c r="F2560" s="1" t="s">
        <v>90</v>
      </c>
      <c r="G2560" s="1" t="n">
        <v>32</v>
      </c>
      <c r="H2560" s="1" t="n">
        <v>2</v>
      </c>
      <c r="I2560" s="1" t="n">
        <v>2</v>
      </c>
      <c r="K2560" s="17" t="n">
        <v>410.38</v>
      </c>
      <c r="L2560" s="1" t="n">
        <v>4</v>
      </c>
      <c r="M2560" s="18" t="n">
        <f aca="false">IF(I2560&lt;=H2560,1,0)</f>
        <v>1</v>
      </c>
      <c r="N2560" s="1" t="n">
        <f aca="false">MAX(I2560-H2560,0)</f>
        <v>0</v>
      </c>
    </row>
    <row r="2561" customFormat="false" ht="15" hidden="false" customHeight="false" outlineLevel="0" collapsed="false">
      <c r="A2561" s="1" t="s">
        <v>2670</v>
      </c>
      <c r="B2561" s="1" t="s">
        <v>2578</v>
      </c>
      <c r="C2561" s="1" t="s">
        <v>145</v>
      </c>
      <c r="D2561" s="1" t="s">
        <v>88</v>
      </c>
      <c r="E2561" s="1" t="s">
        <v>89</v>
      </c>
      <c r="F2561" s="1" t="s">
        <v>116</v>
      </c>
      <c r="G2561" s="1" t="n">
        <v>0</v>
      </c>
      <c r="H2561" s="1" t="n">
        <v>3</v>
      </c>
      <c r="I2561" s="1" t="n">
        <v>3</v>
      </c>
      <c r="K2561" s="17" t="n">
        <v>462.14</v>
      </c>
      <c r="L2561" s="1" t="n">
        <v>4</v>
      </c>
      <c r="M2561" s="18" t="n">
        <f aca="false">IF(I2561&lt;=H2561,1,0)</f>
        <v>1</v>
      </c>
      <c r="N2561" s="1" t="n">
        <f aca="false">MAX(I2561-H2561,0)</f>
        <v>0</v>
      </c>
    </row>
    <row r="2562" customFormat="false" ht="15" hidden="false" customHeight="false" outlineLevel="0" collapsed="false">
      <c r="A2562" s="1" t="s">
        <v>2671</v>
      </c>
      <c r="B2562" s="1" t="s">
        <v>2578</v>
      </c>
      <c r="C2562" s="1" t="s">
        <v>100</v>
      </c>
      <c r="D2562" s="1" t="s">
        <v>88</v>
      </c>
      <c r="E2562" s="1" t="s">
        <v>97</v>
      </c>
      <c r="F2562" s="1" t="s">
        <v>90</v>
      </c>
      <c r="G2562" s="1" t="n">
        <v>11</v>
      </c>
      <c r="H2562" s="1" t="n">
        <v>3</v>
      </c>
      <c r="I2562" s="1" t="n">
        <v>3</v>
      </c>
      <c r="K2562" s="17" t="n">
        <v>235.72</v>
      </c>
      <c r="L2562" s="1" t="n">
        <v>4</v>
      </c>
      <c r="M2562" s="18" t="n">
        <f aca="false">IF(I2562&lt;=H2562,1,0)</f>
        <v>1</v>
      </c>
      <c r="N2562" s="1" t="n">
        <f aca="false">MAX(I2562-H2562,0)</f>
        <v>0</v>
      </c>
    </row>
    <row r="2563" customFormat="false" ht="15" hidden="false" customHeight="false" outlineLevel="0" collapsed="false">
      <c r="A2563" s="1" t="s">
        <v>2672</v>
      </c>
      <c r="B2563" s="1" t="s">
        <v>2578</v>
      </c>
      <c r="C2563" s="1" t="s">
        <v>105</v>
      </c>
      <c r="D2563" s="1" t="s">
        <v>88</v>
      </c>
      <c r="E2563" s="1" t="s">
        <v>89</v>
      </c>
      <c r="F2563" s="1" t="s">
        <v>90</v>
      </c>
      <c r="G2563" s="1" t="n">
        <v>6</v>
      </c>
      <c r="H2563" s="1" t="n">
        <v>3</v>
      </c>
      <c r="I2563" s="1" t="n">
        <v>3</v>
      </c>
      <c r="K2563" s="17" t="n">
        <v>1294.66</v>
      </c>
      <c r="L2563" s="1" t="n">
        <v>4</v>
      </c>
      <c r="M2563" s="18" t="n">
        <f aca="false">IF(I2563&lt;=H2563,1,0)</f>
        <v>1</v>
      </c>
      <c r="N2563" s="1" t="n">
        <f aca="false">MAX(I2563-H2563,0)</f>
        <v>0</v>
      </c>
    </row>
    <row r="2564" customFormat="false" ht="15" hidden="false" customHeight="false" outlineLevel="0" collapsed="false">
      <c r="A2564" s="1" t="s">
        <v>2673</v>
      </c>
      <c r="B2564" s="1" t="s">
        <v>2578</v>
      </c>
      <c r="C2564" s="1" t="s">
        <v>105</v>
      </c>
      <c r="D2564" s="1" t="s">
        <v>88</v>
      </c>
      <c r="E2564" s="1" t="s">
        <v>97</v>
      </c>
      <c r="F2564" s="1" t="s">
        <v>116</v>
      </c>
      <c r="G2564" s="1" t="n">
        <v>0</v>
      </c>
      <c r="H2564" s="1" t="n">
        <v>3</v>
      </c>
      <c r="I2564" s="1" t="n">
        <v>2</v>
      </c>
      <c r="K2564" s="17" t="n">
        <v>516.66</v>
      </c>
      <c r="L2564" s="1" t="n">
        <v>5</v>
      </c>
      <c r="M2564" s="18" t="n">
        <f aca="false">IF(I2564&lt;=H2564,1,0)</f>
        <v>1</v>
      </c>
      <c r="N2564" s="1" t="n">
        <f aca="false">MAX(I2564-H2564,0)</f>
        <v>0</v>
      </c>
    </row>
    <row r="2565" customFormat="false" ht="15" hidden="false" customHeight="false" outlineLevel="0" collapsed="false">
      <c r="A2565" s="1" t="s">
        <v>2674</v>
      </c>
      <c r="B2565" s="1" t="s">
        <v>2578</v>
      </c>
      <c r="C2565" s="1" t="s">
        <v>92</v>
      </c>
      <c r="D2565" s="1" t="s">
        <v>96</v>
      </c>
      <c r="E2565" s="1" t="s">
        <v>97</v>
      </c>
      <c r="F2565" s="1" t="s">
        <v>116</v>
      </c>
      <c r="G2565" s="1" t="n">
        <v>0</v>
      </c>
      <c r="H2565" s="1" t="n">
        <v>4</v>
      </c>
      <c r="I2565" s="1" t="n">
        <v>4</v>
      </c>
      <c r="K2565" s="17" t="n">
        <v>117.99</v>
      </c>
      <c r="L2565" s="1" t="n">
        <v>5</v>
      </c>
      <c r="M2565" s="18" t="n">
        <f aca="false">IF(I2565&lt;=H2565,1,0)</f>
        <v>1</v>
      </c>
      <c r="N2565" s="1" t="n">
        <f aca="false">MAX(I2565-H2565,0)</f>
        <v>0</v>
      </c>
    </row>
    <row r="2566" customFormat="false" ht="15" hidden="false" customHeight="false" outlineLevel="0" collapsed="false">
      <c r="A2566" s="1" t="s">
        <v>2675</v>
      </c>
      <c r="B2566" s="1" t="s">
        <v>2578</v>
      </c>
      <c r="C2566" s="1" t="s">
        <v>92</v>
      </c>
      <c r="D2566" s="1" t="s">
        <v>88</v>
      </c>
      <c r="E2566" s="1" t="s">
        <v>101</v>
      </c>
      <c r="F2566" s="1" t="s">
        <v>90</v>
      </c>
      <c r="G2566" s="1" t="n">
        <v>2.8</v>
      </c>
      <c r="H2566" s="1" t="n">
        <v>3</v>
      </c>
      <c r="I2566" s="1" t="n">
        <v>3</v>
      </c>
      <c r="K2566" s="17" t="n">
        <v>356.13</v>
      </c>
      <c r="L2566" s="1" t="n">
        <v>4</v>
      </c>
      <c r="M2566" s="18" t="n">
        <f aca="false">IF(I2566&lt;=H2566,1,0)</f>
        <v>1</v>
      </c>
      <c r="N2566" s="1" t="n">
        <f aca="false">MAX(I2566-H2566,0)</f>
        <v>0</v>
      </c>
    </row>
    <row r="2567" customFormat="false" ht="15" hidden="false" customHeight="false" outlineLevel="0" collapsed="false">
      <c r="A2567" s="1" t="s">
        <v>2676</v>
      </c>
      <c r="B2567" s="1" t="s">
        <v>2578</v>
      </c>
      <c r="C2567" s="1" t="s">
        <v>92</v>
      </c>
      <c r="D2567" s="1" t="s">
        <v>88</v>
      </c>
      <c r="E2567" s="1" t="s">
        <v>97</v>
      </c>
      <c r="F2567" s="1" t="s">
        <v>90</v>
      </c>
      <c r="G2567" s="1" t="n">
        <v>1.8</v>
      </c>
      <c r="H2567" s="1" t="n">
        <v>3</v>
      </c>
      <c r="I2567" s="1" t="n">
        <v>3</v>
      </c>
      <c r="K2567" s="17" t="n">
        <v>558.84</v>
      </c>
      <c r="L2567" s="1" t="n">
        <v>4</v>
      </c>
      <c r="M2567" s="18" t="n">
        <f aca="false">IF(I2567&lt;=H2567,1,0)</f>
        <v>1</v>
      </c>
      <c r="N2567" s="1" t="n">
        <f aca="false">MAX(I2567-H2567,0)</f>
        <v>0</v>
      </c>
    </row>
    <row r="2568" customFormat="false" ht="15" hidden="false" customHeight="false" outlineLevel="0" collapsed="false">
      <c r="A2568" s="1" t="s">
        <v>2677</v>
      </c>
      <c r="B2568" s="1" t="s">
        <v>2578</v>
      </c>
      <c r="C2568" s="1" t="s">
        <v>105</v>
      </c>
      <c r="D2568" s="1" t="s">
        <v>88</v>
      </c>
      <c r="E2568" s="1" t="s">
        <v>97</v>
      </c>
      <c r="F2568" s="1" t="s">
        <v>90</v>
      </c>
      <c r="G2568" s="1" t="n">
        <v>8.5</v>
      </c>
      <c r="H2568" s="1" t="n">
        <v>3</v>
      </c>
      <c r="I2568" s="1" t="n">
        <v>3</v>
      </c>
      <c r="K2568" s="17" t="n">
        <v>462.08</v>
      </c>
      <c r="L2568" s="1" t="n">
        <v>4</v>
      </c>
      <c r="M2568" s="18" t="n">
        <f aca="false">IF(I2568&lt;=H2568,1,0)</f>
        <v>1</v>
      </c>
      <c r="N2568" s="1" t="n">
        <f aca="false">MAX(I2568-H2568,0)</f>
        <v>0</v>
      </c>
    </row>
    <row r="2569" customFormat="false" ht="15" hidden="false" customHeight="false" outlineLevel="0" collapsed="false">
      <c r="A2569" s="1" t="s">
        <v>2678</v>
      </c>
      <c r="B2569" s="1" t="s">
        <v>2578</v>
      </c>
      <c r="C2569" s="1" t="s">
        <v>92</v>
      </c>
      <c r="D2569" s="1" t="s">
        <v>93</v>
      </c>
      <c r="E2569" s="1" t="s">
        <v>89</v>
      </c>
      <c r="F2569" s="1" t="s">
        <v>90</v>
      </c>
      <c r="G2569" s="1" t="n">
        <v>6.2</v>
      </c>
      <c r="H2569" s="1" t="n">
        <v>2</v>
      </c>
      <c r="I2569" s="1" t="n">
        <v>2</v>
      </c>
      <c r="K2569" s="17" t="n">
        <v>258.13</v>
      </c>
      <c r="L2569" s="1" t="n">
        <v>5</v>
      </c>
      <c r="M2569" s="18" t="n">
        <f aca="false">IF(I2569&lt;=H2569,1,0)</f>
        <v>1</v>
      </c>
      <c r="N2569" s="1" t="n">
        <f aca="false">MAX(I2569-H2569,0)</f>
        <v>0</v>
      </c>
    </row>
    <row r="2570" customFormat="false" ht="15" hidden="false" customHeight="false" outlineLevel="0" collapsed="false">
      <c r="A2570" s="1" t="s">
        <v>2679</v>
      </c>
      <c r="B2570" s="1" t="s">
        <v>2578</v>
      </c>
      <c r="C2570" s="1" t="s">
        <v>100</v>
      </c>
      <c r="D2570" s="1" t="s">
        <v>88</v>
      </c>
      <c r="E2570" s="1" t="s">
        <v>89</v>
      </c>
      <c r="F2570" s="1" t="s">
        <v>90</v>
      </c>
      <c r="G2570" s="1" t="n">
        <v>24.9</v>
      </c>
      <c r="H2570" s="1" t="n">
        <v>3</v>
      </c>
      <c r="I2570" s="1" t="n">
        <v>3</v>
      </c>
      <c r="K2570" s="17" t="n">
        <v>522.86</v>
      </c>
      <c r="L2570" s="1" t="n">
        <v>4</v>
      </c>
      <c r="M2570" s="18" t="n">
        <f aca="false">IF(I2570&lt;=H2570,1,0)</f>
        <v>1</v>
      </c>
      <c r="N2570" s="1" t="n">
        <f aca="false">MAX(I2570-H2570,0)</f>
        <v>0</v>
      </c>
    </row>
    <row r="2571" customFormat="false" ht="15" hidden="false" customHeight="false" outlineLevel="0" collapsed="false">
      <c r="A2571" s="1" t="s">
        <v>2680</v>
      </c>
      <c r="B2571" s="1" t="s">
        <v>2578</v>
      </c>
      <c r="C2571" s="1" t="s">
        <v>95</v>
      </c>
      <c r="D2571" s="1" t="s">
        <v>96</v>
      </c>
      <c r="E2571" s="1" t="s">
        <v>89</v>
      </c>
      <c r="F2571" s="1" t="s">
        <v>90</v>
      </c>
      <c r="G2571" s="1" t="n">
        <v>8.5</v>
      </c>
      <c r="H2571" s="1" t="n">
        <v>5</v>
      </c>
      <c r="I2571" s="1" t="n">
        <v>5</v>
      </c>
      <c r="K2571" s="17" t="n">
        <v>499.05</v>
      </c>
      <c r="L2571" s="1" t="n">
        <v>5</v>
      </c>
      <c r="M2571" s="18" t="n">
        <f aca="false">IF(I2571&lt;=H2571,1,0)</f>
        <v>1</v>
      </c>
      <c r="N2571" s="1" t="n">
        <f aca="false">MAX(I2571-H2571,0)</f>
        <v>0</v>
      </c>
    </row>
    <row r="2572" customFormat="false" ht="15" hidden="false" customHeight="false" outlineLevel="0" collapsed="false">
      <c r="A2572" s="1" t="s">
        <v>2681</v>
      </c>
      <c r="B2572" s="1" t="s">
        <v>2578</v>
      </c>
      <c r="C2572" s="1" t="s">
        <v>92</v>
      </c>
      <c r="D2572" s="1" t="s">
        <v>88</v>
      </c>
      <c r="E2572" s="1" t="s">
        <v>89</v>
      </c>
      <c r="F2572" s="1" t="s">
        <v>90</v>
      </c>
      <c r="G2572" s="1" t="n">
        <v>15.8</v>
      </c>
      <c r="H2572" s="1" t="n">
        <v>3</v>
      </c>
      <c r="I2572" s="1" t="n">
        <v>3</v>
      </c>
      <c r="K2572" s="17" t="n">
        <v>381.11</v>
      </c>
      <c r="L2572" s="1" t="n">
        <v>4</v>
      </c>
      <c r="M2572" s="18" t="n">
        <f aca="false">IF(I2572&lt;=H2572,1,0)</f>
        <v>1</v>
      </c>
      <c r="N2572" s="1" t="n">
        <f aca="false">MAX(I2572-H2572,0)</f>
        <v>0</v>
      </c>
    </row>
    <row r="2573" customFormat="false" ht="15" hidden="false" customHeight="false" outlineLevel="0" collapsed="false">
      <c r="A2573" s="1" t="s">
        <v>2682</v>
      </c>
      <c r="B2573" s="1" t="s">
        <v>2578</v>
      </c>
      <c r="C2573" s="1" t="s">
        <v>100</v>
      </c>
      <c r="D2573" s="1" t="s">
        <v>88</v>
      </c>
      <c r="E2573" s="1" t="s">
        <v>101</v>
      </c>
      <c r="F2573" s="1" t="s">
        <v>116</v>
      </c>
      <c r="G2573" s="1" t="n">
        <v>0</v>
      </c>
      <c r="H2573" s="1" t="n">
        <v>2</v>
      </c>
      <c r="I2573" s="1" t="n">
        <v>2</v>
      </c>
      <c r="K2573" s="17" t="n">
        <v>96.76</v>
      </c>
      <c r="L2573" s="1" t="n">
        <v>4</v>
      </c>
      <c r="M2573" s="18" t="n">
        <f aca="false">IF(I2573&lt;=H2573,1,0)</f>
        <v>1</v>
      </c>
      <c r="N2573" s="1" t="n">
        <f aca="false">MAX(I2573-H2573,0)</f>
        <v>0</v>
      </c>
    </row>
    <row r="2574" customFormat="false" ht="15" hidden="false" customHeight="false" outlineLevel="0" collapsed="false">
      <c r="A2574" s="1" t="s">
        <v>2683</v>
      </c>
      <c r="B2574" s="1" t="s">
        <v>2578</v>
      </c>
      <c r="C2574" s="1" t="s">
        <v>87</v>
      </c>
      <c r="D2574" s="1" t="s">
        <v>93</v>
      </c>
      <c r="E2574" s="1" t="s">
        <v>97</v>
      </c>
      <c r="F2574" s="1" t="s">
        <v>90</v>
      </c>
      <c r="G2574" s="1" t="n">
        <v>8.5</v>
      </c>
      <c r="H2574" s="1" t="n">
        <v>2</v>
      </c>
      <c r="I2574" s="1" t="n">
        <v>2</v>
      </c>
      <c r="K2574" s="17" t="n">
        <v>495.16</v>
      </c>
      <c r="L2574" s="1" t="n">
        <v>5</v>
      </c>
      <c r="M2574" s="18" t="n">
        <f aca="false">IF(I2574&lt;=H2574,1,0)</f>
        <v>1</v>
      </c>
      <c r="N2574" s="1" t="n">
        <f aca="false">MAX(I2574-H2574,0)</f>
        <v>0</v>
      </c>
    </row>
    <row r="2575" customFormat="false" ht="15" hidden="false" customHeight="false" outlineLevel="0" collapsed="false">
      <c r="A2575" s="1" t="s">
        <v>2684</v>
      </c>
      <c r="B2575" s="1" t="s">
        <v>2578</v>
      </c>
      <c r="C2575" s="1" t="s">
        <v>95</v>
      </c>
      <c r="D2575" s="1" t="s">
        <v>88</v>
      </c>
      <c r="E2575" s="1" t="s">
        <v>103</v>
      </c>
      <c r="F2575" s="1" t="s">
        <v>90</v>
      </c>
      <c r="G2575" s="1" t="n">
        <v>4.8</v>
      </c>
      <c r="H2575" s="1" t="n">
        <v>3</v>
      </c>
      <c r="I2575" s="1" t="n">
        <v>3</v>
      </c>
      <c r="K2575" s="17" t="n">
        <v>356.84</v>
      </c>
      <c r="L2575" s="1" t="n">
        <v>4</v>
      </c>
      <c r="M2575" s="18" t="n">
        <f aca="false">IF(I2575&lt;=H2575,1,0)</f>
        <v>1</v>
      </c>
      <c r="N2575" s="1" t="n">
        <f aca="false">MAX(I2575-H2575,0)</f>
        <v>0</v>
      </c>
    </row>
    <row r="2576" customFormat="false" ht="15" hidden="false" customHeight="false" outlineLevel="0" collapsed="false">
      <c r="A2576" s="1" t="s">
        <v>2685</v>
      </c>
      <c r="B2576" s="1" t="s">
        <v>2578</v>
      </c>
      <c r="C2576" s="1" t="s">
        <v>92</v>
      </c>
      <c r="D2576" s="1" t="s">
        <v>88</v>
      </c>
      <c r="E2576" s="1" t="s">
        <v>89</v>
      </c>
      <c r="F2576" s="1" t="s">
        <v>90</v>
      </c>
      <c r="G2576" s="1" t="n">
        <v>8.2</v>
      </c>
      <c r="H2576" s="1" t="n">
        <v>3</v>
      </c>
      <c r="I2576" s="1" t="n">
        <v>2</v>
      </c>
      <c r="K2576" s="17" t="n">
        <v>351.67</v>
      </c>
      <c r="L2576" s="1" t="n">
        <v>5</v>
      </c>
      <c r="M2576" s="18" t="n">
        <f aca="false">IF(I2576&lt;=H2576,1,0)</f>
        <v>1</v>
      </c>
      <c r="N2576" s="1" t="n">
        <f aca="false">MAX(I2576-H2576,0)</f>
        <v>0</v>
      </c>
    </row>
    <row r="2577" customFormat="false" ht="15" hidden="false" customHeight="false" outlineLevel="0" collapsed="false">
      <c r="A2577" s="1" t="s">
        <v>2686</v>
      </c>
      <c r="B2577" s="1" t="s">
        <v>2578</v>
      </c>
      <c r="C2577" s="1" t="s">
        <v>92</v>
      </c>
      <c r="D2577" s="1" t="s">
        <v>88</v>
      </c>
      <c r="E2577" s="1" t="s">
        <v>103</v>
      </c>
      <c r="F2577" s="1" t="s">
        <v>116</v>
      </c>
      <c r="G2577" s="1" t="n">
        <v>0</v>
      </c>
      <c r="H2577" s="1" t="n">
        <v>2</v>
      </c>
      <c r="I2577" s="1" t="n">
        <v>2</v>
      </c>
      <c r="K2577" s="17" t="n">
        <v>501.21</v>
      </c>
      <c r="L2577" s="1" t="n">
        <v>4</v>
      </c>
      <c r="M2577" s="18" t="n">
        <f aca="false">IF(I2577&lt;=H2577,1,0)</f>
        <v>1</v>
      </c>
      <c r="N2577" s="1" t="n">
        <f aca="false">MAX(I2577-H2577,0)</f>
        <v>0</v>
      </c>
    </row>
    <row r="2578" customFormat="false" ht="15" hidden="false" customHeight="false" outlineLevel="0" collapsed="false">
      <c r="A2578" s="1" t="s">
        <v>2687</v>
      </c>
      <c r="B2578" s="1" t="s">
        <v>2578</v>
      </c>
      <c r="C2578" s="1" t="s">
        <v>105</v>
      </c>
      <c r="D2578" s="1" t="s">
        <v>88</v>
      </c>
      <c r="E2578" s="1" t="s">
        <v>97</v>
      </c>
      <c r="F2578" s="1" t="s">
        <v>90</v>
      </c>
      <c r="G2578" s="1" t="n">
        <v>13</v>
      </c>
      <c r="H2578" s="1" t="n">
        <v>3</v>
      </c>
      <c r="I2578" s="1" t="n">
        <v>3</v>
      </c>
      <c r="K2578" s="17" t="n">
        <v>318.5</v>
      </c>
      <c r="L2578" s="1" t="n">
        <v>4</v>
      </c>
      <c r="M2578" s="18" t="n">
        <f aca="false">IF(I2578&lt;=H2578,1,0)</f>
        <v>1</v>
      </c>
      <c r="N2578" s="1" t="n">
        <f aca="false">MAX(I2578-H2578,0)</f>
        <v>0</v>
      </c>
    </row>
    <row r="2579" customFormat="false" ht="15" hidden="false" customHeight="false" outlineLevel="0" collapsed="false">
      <c r="A2579" s="1" t="s">
        <v>2688</v>
      </c>
      <c r="B2579" s="1" t="s">
        <v>2578</v>
      </c>
      <c r="C2579" s="1" t="s">
        <v>92</v>
      </c>
      <c r="D2579" s="1" t="s">
        <v>88</v>
      </c>
      <c r="E2579" s="1" t="s">
        <v>89</v>
      </c>
      <c r="F2579" s="1" t="s">
        <v>90</v>
      </c>
      <c r="G2579" s="1" t="n">
        <v>5.2</v>
      </c>
      <c r="H2579" s="1" t="n">
        <v>3</v>
      </c>
      <c r="I2579" s="1" t="n">
        <v>3</v>
      </c>
      <c r="K2579" s="17" t="n">
        <v>292.24</v>
      </c>
      <c r="L2579" s="1" t="n">
        <v>3</v>
      </c>
      <c r="M2579" s="18" t="n">
        <f aca="false">IF(I2579&lt;=H2579,1,0)</f>
        <v>1</v>
      </c>
      <c r="N2579" s="1" t="n">
        <f aca="false">MAX(I2579-H2579,0)</f>
        <v>0</v>
      </c>
    </row>
    <row r="2580" customFormat="false" ht="15" hidden="false" customHeight="false" outlineLevel="0" collapsed="false">
      <c r="A2580" s="1" t="s">
        <v>2689</v>
      </c>
      <c r="B2580" s="1" t="s">
        <v>2578</v>
      </c>
      <c r="C2580" s="1" t="s">
        <v>105</v>
      </c>
      <c r="D2580" s="1" t="s">
        <v>88</v>
      </c>
      <c r="E2580" s="1" t="s">
        <v>97</v>
      </c>
      <c r="F2580" s="1" t="s">
        <v>90</v>
      </c>
      <c r="G2580" s="1" t="n">
        <v>2.4</v>
      </c>
      <c r="H2580" s="1" t="n">
        <v>3</v>
      </c>
      <c r="I2580" s="1" t="n">
        <v>3</v>
      </c>
      <c r="K2580" s="17" t="n">
        <v>251.93</v>
      </c>
      <c r="L2580" s="1" t="n">
        <v>4</v>
      </c>
      <c r="M2580" s="18" t="n">
        <f aca="false">IF(I2580&lt;=H2580,1,0)</f>
        <v>1</v>
      </c>
      <c r="N2580" s="1" t="n">
        <f aca="false">MAX(I2580-H2580,0)</f>
        <v>0</v>
      </c>
    </row>
    <row r="2581" customFormat="false" ht="15" hidden="false" customHeight="false" outlineLevel="0" collapsed="false">
      <c r="A2581" s="1" t="s">
        <v>2690</v>
      </c>
      <c r="B2581" s="1" t="s">
        <v>2578</v>
      </c>
      <c r="C2581" s="1" t="s">
        <v>95</v>
      </c>
      <c r="D2581" s="1" t="s">
        <v>96</v>
      </c>
      <c r="E2581" s="1" t="s">
        <v>103</v>
      </c>
      <c r="F2581" s="1" t="s">
        <v>90</v>
      </c>
      <c r="G2581" s="1" t="n">
        <v>2.6</v>
      </c>
      <c r="H2581" s="1" t="n">
        <v>5</v>
      </c>
      <c r="I2581" s="1" t="n">
        <v>5</v>
      </c>
      <c r="K2581" s="17" t="n">
        <v>752.97</v>
      </c>
      <c r="L2581" s="1" t="n">
        <v>4</v>
      </c>
      <c r="M2581" s="18" t="n">
        <f aca="false">IF(I2581&lt;=H2581,1,0)</f>
        <v>1</v>
      </c>
      <c r="N2581" s="1" t="n">
        <f aca="false">MAX(I2581-H2581,0)</f>
        <v>0</v>
      </c>
    </row>
    <row r="2582" customFormat="false" ht="15" hidden="false" customHeight="false" outlineLevel="0" collapsed="false">
      <c r="A2582" s="1" t="s">
        <v>2691</v>
      </c>
      <c r="B2582" s="1" t="s">
        <v>2578</v>
      </c>
      <c r="C2582" s="1" t="s">
        <v>105</v>
      </c>
      <c r="D2582" s="1" t="s">
        <v>93</v>
      </c>
      <c r="E2582" s="1" t="s">
        <v>97</v>
      </c>
      <c r="F2582" s="1" t="s">
        <v>90</v>
      </c>
      <c r="G2582" s="1" t="n">
        <v>3.5</v>
      </c>
      <c r="H2582" s="1" t="n">
        <v>2</v>
      </c>
      <c r="I2582" s="1" t="n">
        <v>2</v>
      </c>
      <c r="K2582" s="17" t="n">
        <v>343.1</v>
      </c>
      <c r="L2582" s="1" t="n">
        <v>5</v>
      </c>
      <c r="M2582" s="18" t="n">
        <f aca="false">IF(I2582&lt;=H2582,1,0)</f>
        <v>1</v>
      </c>
      <c r="N2582" s="1" t="n">
        <f aca="false">MAX(I2582-H2582,0)</f>
        <v>0</v>
      </c>
    </row>
    <row r="2583" customFormat="false" ht="15" hidden="false" customHeight="false" outlineLevel="0" collapsed="false">
      <c r="A2583" s="1" t="s">
        <v>2692</v>
      </c>
      <c r="B2583" s="1" t="s">
        <v>2578</v>
      </c>
      <c r="C2583" s="1" t="s">
        <v>95</v>
      </c>
      <c r="D2583" s="1" t="s">
        <v>88</v>
      </c>
      <c r="E2583" s="1" t="s">
        <v>97</v>
      </c>
      <c r="F2583" s="1" t="s">
        <v>90</v>
      </c>
      <c r="G2583" s="1" t="n">
        <v>1.6</v>
      </c>
      <c r="H2583" s="1" t="n">
        <v>3</v>
      </c>
      <c r="I2583" s="1" t="n">
        <v>3</v>
      </c>
      <c r="K2583" s="17" t="n">
        <v>388.24</v>
      </c>
      <c r="L2583" s="1" t="n">
        <v>4</v>
      </c>
      <c r="M2583" s="18" t="n">
        <f aca="false">IF(I2583&lt;=H2583,1,0)</f>
        <v>1</v>
      </c>
      <c r="N2583" s="1" t="n">
        <f aca="false">MAX(I2583-H2583,0)</f>
        <v>0</v>
      </c>
    </row>
    <row r="2584" customFormat="false" ht="15" hidden="false" customHeight="false" outlineLevel="0" collapsed="false">
      <c r="A2584" s="1" t="s">
        <v>2693</v>
      </c>
      <c r="B2584" s="1" t="s">
        <v>2578</v>
      </c>
      <c r="C2584" s="1" t="s">
        <v>92</v>
      </c>
      <c r="D2584" s="1" t="s">
        <v>110</v>
      </c>
      <c r="E2584" s="1" t="s">
        <v>89</v>
      </c>
      <c r="F2584" s="1" t="s">
        <v>90</v>
      </c>
      <c r="G2584" s="1" t="n">
        <v>8.5</v>
      </c>
      <c r="H2584" s="1" t="n">
        <v>2</v>
      </c>
      <c r="I2584" s="1" t="n">
        <v>2</v>
      </c>
      <c r="K2584" s="17" t="n">
        <v>764.09</v>
      </c>
      <c r="L2584" s="1" t="n">
        <v>4</v>
      </c>
      <c r="M2584" s="18" t="n">
        <f aca="false">IF(I2584&lt;=H2584,1,0)</f>
        <v>1</v>
      </c>
      <c r="N2584" s="1" t="n">
        <f aca="false">MAX(I2584-H2584,0)</f>
        <v>0</v>
      </c>
    </row>
    <row r="2585" customFormat="false" ht="15" hidden="false" customHeight="false" outlineLevel="0" collapsed="false">
      <c r="A2585" s="1" t="s">
        <v>2694</v>
      </c>
      <c r="B2585" s="1" t="s">
        <v>2578</v>
      </c>
      <c r="C2585" s="1" t="s">
        <v>87</v>
      </c>
      <c r="D2585" s="1" t="s">
        <v>96</v>
      </c>
      <c r="E2585" s="1" t="s">
        <v>89</v>
      </c>
      <c r="F2585" s="1" t="s">
        <v>90</v>
      </c>
      <c r="G2585" s="1" t="n">
        <v>10.6</v>
      </c>
      <c r="H2585" s="1" t="n">
        <v>5</v>
      </c>
      <c r="I2585" s="1" t="n">
        <v>5</v>
      </c>
      <c r="K2585" s="17" t="n">
        <v>426.15</v>
      </c>
      <c r="L2585" s="1" t="n">
        <v>5</v>
      </c>
      <c r="M2585" s="18" t="n">
        <f aca="false">IF(I2585&lt;=H2585,1,0)</f>
        <v>1</v>
      </c>
      <c r="N2585" s="1" t="n">
        <f aca="false">MAX(I2585-H2585,0)</f>
        <v>0</v>
      </c>
    </row>
    <row r="2586" customFormat="false" ht="15" hidden="false" customHeight="false" outlineLevel="0" collapsed="false">
      <c r="A2586" s="1" t="s">
        <v>2695</v>
      </c>
      <c r="B2586" s="1" t="s">
        <v>2578</v>
      </c>
      <c r="C2586" s="1" t="s">
        <v>105</v>
      </c>
      <c r="D2586" s="1" t="s">
        <v>93</v>
      </c>
      <c r="E2586" s="1" t="s">
        <v>89</v>
      </c>
      <c r="F2586" s="1" t="s">
        <v>90</v>
      </c>
      <c r="G2586" s="1" t="n">
        <v>8.2</v>
      </c>
      <c r="H2586" s="1" t="n">
        <v>2</v>
      </c>
      <c r="I2586" s="1" t="n">
        <v>2</v>
      </c>
      <c r="K2586" s="17" t="n">
        <v>752.79</v>
      </c>
      <c r="L2586" s="1" t="n">
        <v>5</v>
      </c>
      <c r="M2586" s="18" t="n">
        <f aca="false">IF(I2586&lt;=H2586,1,0)</f>
        <v>1</v>
      </c>
      <c r="N2586" s="1" t="n">
        <f aca="false">MAX(I2586-H2586,0)</f>
        <v>0</v>
      </c>
    </row>
    <row r="2587" customFormat="false" ht="15" hidden="false" customHeight="false" outlineLevel="0" collapsed="false">
      <c r="A2587" s="1" t="s">
        <v>2696</v>
      </c>
      <c r="B2587" s="1" t="s">
        <v>2578</v>
      </c>
      <c r="C2587" s="1" t="s">
        <v>92</v>
      </c>
      <c r="D2587" s="1" t="s">
        <v>96</v>
      </c>
      <c r="E2587" s="1" t="s">
        <v>103</v>
      </c>
      <c r="F2587" s="1" t="s">
        <v>90</v>
      </c>
      <c r="G2587" s="1" t="n">
        <v>6.3</v>
      </c>
      <c r="H2587" s="1" t="n">
        <v>5</v>
      </c>
      <c r="I2587" s="1" t="n">
        <v>4</v>
      </c>
      <c r="K2587" s="17" t="n">
        <v>378.66</v>
      </c>
      <c r="L2587" s="1" t="n">
        <v>4</v>
      </c>
      <c r="M2587" s="18" t="n">
        <f aca="false">IF(I2587&lt;=H2587,1,0)</f>
        <v>1</v>
      </c>
      <c r="N2587" s="1" t="n">
        <f aca="false">MAX(I2587-H2587,0)</f>
        <v>0</v>
      </c>
    </row>
    <row r="2588" customFormat="false" ht="15" hidden="false" customHeight="false" outlineLevel="0" collapsed="false">
      <c r="A2588" s="1" t="s">
        <v>2697</v>
      </c>
      <c r="B2588" s="1" t="s">
        <v>2578</v>
      </c>
      <c r="C2588" s="1" t="s">
        <v>92</v>
      </c>
      <c r="D2588" s="1" t="s">
        <v>96</v>
      </c>
      <c r="E2588" s="1" t="s">
        <v>89</v>
      </c>
      <c r="F2588" s="1" t="s">
        <v>116</v>
      </c>
      <c r="G2588" s="1" t="n">
        <v>0</v>
      </c>
      <c r="H2588" s="1" t="n">
        <v>5</v>
      </c>
      <c r="I2588" s="1" t="n">
        <v>5</v>
      </c>
      <c r="K2588" s="17" t="n">
        <v>341.56</v>
      </c>
      <c r="L2588" s="1" t="n">
        <v>4</v>
      </c>
      <c r="M2588" s="18" t="n">
        <f aca="false">IF(I2588&lt;=H2588,1,0)</f>
        <v>1</v>
      </c>
      <c r="N2588" s="1" t="n">
        <f aca="false">MAX(I2588-H2588,0)</f>
        <v>0</v>
      </c>
    </row>
    <row r="2589" customFormat="false" ht="15" hidden="false" customHeight="false" outlineLevel="0" collapsed="false">
      <c r="A2589" s="1" t="s">
        <v>2698</v>
      </c>
      <c r="B2589" s="1" t="s">
        <v>2578</v>
      </c>
      <c r="C2589" s="1" t="s">
        <v>105</v>
      </c>
      <c r="D2589" s="1" t="s">
        <v>93</v>
      </c>
      <c r="E2589" s="1" t="s">
        <v>103</v>
      </c>
      <c r="F2589" s="1" t="s">
        <v>90</v>
      </c>
      <c r="G2589" s="1" t="n">
        <v>2</v>
      </c>
      <c r="H2589" s="1" t="n">
        <v>2</v>
      </c>
      <c r="I2589" s="1" t="n">
        <v>2</v>
      </c>
      <c r="K2589" s="17" t="n">
        <v>512.67</v>
      </c>
      <c r="L2589" s="1" t="n">
        <v>5</v>
      </c>
      <c r="M2589" s="18" t="n">
        <f aca="false">IF(I2589&lt;=H2589,1,0)</f>
        <v>1</v>
      </c>
      <c r="N2589" s="1" t="n">
        <f aca="false">MAX(I2589-H2589,0)</f>
        <v>0</v>
      </c>
    </row>
    <row r="2590" customFormat="false" ht="15" hidden="false" customHeight="false" outlineLevel="0" collapsed="false">
      <c r="A2590" s="1" t="s">
        <v>2699</v>
      </c>
      <c r="B2590" s="1" t="s">
        <v>2578</v>
      </c>
      <c r="C2590" s="1" t="s">
        <v>95</v>
      </c>
      <c r="D2590" s="1" t="s">
        <v>96</v>
      </c>
      <c r="E2590" s="1" t="s">
        <v>89</v>
      </c>
      <c r="F2590" s="1" t="s">
        <v>90</v>
      </c>
      <c r="G2590" s="1" t="n">
        <v>10.5</v>
      </c>
      <c r="H2590" s="1" t="n">
        <v>5</v>
      </c>
      <c r="I2590" s="1" t="n">
        <v>5</v>
      </c>
      <c r="K2590" s="17" t="n">
        <v>425.64</v>
      </c>
      <c r="L2590" s="1" t="n">
        <v>4</v>
      </c>
      <c r="M2590" s="18" t="n">
        <f aca="false">IF(I2590&lt;=H2590,1,0)</f>
        <v>1</v>
      </c>
      <c r="N2590" s="1" t="n">
        <f aca="false">MAX(I2590-H2590,0)</f>
        <v>0</v>
      </c>
    </row>
    <row r="2591" customFormat="false" ht="15" hidden="false" customHeight="false" outlineLevel="0" collapsed="false">
      <c r="A2591" s="1" t="s">
        <v>2700</v>
      </c>
      <c r="B2591" s="1" t="s">
        <v>2578</v>
      </c>
      <c r="C2591" s="1" t="s">
        <v>92</v>
      </c>
      <c r="D2591" s="1" t="s">
        <v>93</v>
      </c>
      <c r="E2591" s="1" t="s">
        <v>89</v>
      </c>
      <c r="F2591" s="1" t="s">
        <v>90</v>
      </c>
      <c r="G2591" s="1" t="n">
        <v>11.8</v>
      </c>
      <c r="H2591" s="1" t="n">
        <v>2</v>
      </c>
      <c r="I2591" s="1" t="n">
        <v>1</v>
      </c>
      <c r="K2591" s="17" t="n">
        <v>380.74</v>
      </c>
      <c r="L2591" s="1" t="n">
        <v>5</v>
      </c>
      <c r="M2591" s="18" t="n">
        <f aca="false">IF(I2591&lt;=H2591,1,0)</f>
        <v>1</v>
      </c>
      <c r="N2591" s="1" t="n">
        <f aca="false">MAX(I2591-H2591,0)</f>
        <v>0</v>
      </c>
    </row>
    <row r="2592" customFormat="false" ht="15" hidden="false" customHeight="false" outlineLevel="0" collapsed="false">
      <c r="A2592" s="1" t="s">
        <v>2701</v>
      </c>
      <c r="B2592" s="1" t="s">
        <v>2578</v>
      </c>
      <c r="C2592" s="1" t="s">
        <v>100</v>
      </c>
      <c r="D2592" s="1" t="s">
        <v>88</v>
      </c>
      <c r="E2592" s="1" t="s">
        <v>103</v>
      </c>
      <c r="F2592" s="1" t="s">
        <v>90</v>
      </c>
      <c r="G2592" s="1" t="n">
        <v>4</v>
      </c>
      <c r="H2592" s="1" t="n">
        <v>3</v>
      </c>
      <c r="I2592" s="1" t="n">
        <v>2</v>
      </c>
      <c r="K2592" s="17" t="n">
        <v>475.06</v>
      </c>
      <c r="L2592" s="1" t="n">
        <v>4</v>
      </c>
      <c r="M2592" s="18" t="n">
        <f aca="false">IF(I2592&lt;=H2592,1,0)</f>
        <v>1</v>
      </c>
      <c r="N2592" s="1" t="n">
        <f aca="false">MAX(I2592-H2592,0)</f>
        <v>0</v>
      </c>
    </row>
    <row r="2593" customFormat="false" ht="15" hidden="false" customHeight="false" outlineLevel="0" collapsed="false">
      <c r="A2593" s="1" t="s">
        <v>2702</v>
      </c>
      <c r="B2593" s="1" t="s">
        <v>2578</v>
      </c>
      <c r="C2593" s="1" t="s">
        <v>92</v>
      </c>
      <c r="D2593" s="1" t="s">
        <v>96</v>
      </c>
      <c r="E2593" s="1" t="s">
        <v>89</v>
      </c>
      <c r="F2593" s="1" t="s">
        <v>116</v>
      </c>
      <c r="G2593" s="1" t="n">
        <v>0</v>
      </c>
      <c r="H2593" s="1" t="n">
        <v>5</v>
      </c>
      <c r="I2593" s="1" t="n">
        <v>5</v>
      </c>
      <c r="K2593" s="17" t="n">
        <v>264.21</v>
      </c>
      <c r="M2593" s="18" t="n">
        <f aca="false">IF(I2593&lt;=H2593,1,0)</f>
        <v>1</v>
      </c>
      <c r="N2593" s="1" t="n">
        <f aca="false">MAX(I2593-H2593,0)</f>
        <v>0</v>
      </c>
    </row>
    <row r="2594" customFormat="false" ht="15" hidden="false" customHeight="false" outlineLevel="0" collapsed="false">
      <c r="A2594" s="1" t="s">
        <v>2703</v>
      </c>
      <c r="B2594" s="1" t="s">
        <v>2578</v>
      </c>
      <c r="C2594" s="1" t="s">
        <v>92</v>
      </c>
      <c r="D2594" s="1" t="s">
        <v>88</v>
      </c>
      <c r="E2594" s="1" t="s">
        <v>103</v>
      </c>
      <c r="F2594" s="1" t="s">
        <v>90</v>
      </c>
      <c r="G2594" s="1" t="n">
        <v>8.2</v>
      </c>
      <c r="H2594" s="1" t="n">
        <v>3</v>
      </c>
      <c r="I2594" s="1" t="n">
        <v>3</v>
      </c>
      <c r="K2594" s="17" t="n">
        <v>285.51</v>
      </c>
      <c r="L2594" s="1" t="n">
        <v>4</v>
      </c>
      <c r="M2594" s="18" t="n">
        <f aca="false">IF(I2594&lt;=H2594,1,0)</f>
        <v>1</v>
      </c>
      <c r="N2594" s="1" t="n">
        <f aca="false">MAX(I2594-H2594,0)</f>
        <v>0</v>
      </c>
    </row>
    <row r="2595" customFormat="false" ht="15" hidden="false" customHeight="false" outlineLevel="0" collapsed="false">
      <c r="A2595" s="1" t="s">
        <v>2704</v>
      </c>
      <c r="B2595" s="1" t="s">
        <v>2578</v>
      </c>
      <c r="C2595" s="1" t="s">
        <v>92</v>
      </c>
      <c r="D2595" s="1" t="s">
        <v>110</v>
      </c>
      <c r="E2595" s="1" t="s">
        <v>89</v>
      </c>
      <c r="F2595" s="1" t="s">
        <v>116</v>
      </c>
      <c r="G2595" s="1" t="n">
        <v>0</v>
      </c>
      <c r="H2595" s="1" t="n">
        <v>1</v>
      </c>
      <c r="I2595" s="1" t="n">
        <v>1</v>
      </c>
      <c r="K2595" s="17" t="n">
        <v>637.54</v>
      </c>
      <c r="L2595" s="1" t="n">
        <v>5</v>
      </c>
      <c r="M2595" s="18" t="n">
        <f aca="false">IF(I2595&lt;=H2595,1,0)</f>
        <v>1</v>
      </c>
      <c r="N2595" s="1" t="n">
        <f aca="false">MAX(I2595-H2595,0)</f>
        <v>0</v>
      </c>
    </row>
    <row r="2596" customFormat="false" ht="15" hidden="false" customHeight="false" outlineLevel="0" collapsed="false">
      <c r="A2596" s="1" t="s">
        <v>2705</v>
      </c>
      <c r="B2596" s="1" t="s">
        <v>2578</v>
      </c>
      <c r="C2596" s="1" t="s">
        <v>92</v>
      </c>
      <c r="D2596" s="1" t="s">
        <v>88</v>
      </c>
      <c r="E2596" s="1" t="s">
        <v>101</v>
      </c>
      <c r="F2596" s="1" t="s">
        <v>90</v>
      </c>
      <c r="G2596" s="1" t="n">
        <v>2.2</v>
      </c>
      <c r="H2596" s="1" t="n">
        <v>3</v>
      </c>
      <c r="I2596" s="1" t="n">
        <v>3</v>
      </c>
      <c r="K2596" s="17" t="n">
        <v>412.65</v>
      </c>
      <c r="L2596" s="1" t="n">
        <v>3</v>
      </c>
      <c r="M2596" s="18" t="n">
        <f aca="false">IF(I2596&lt;=H2596,1,0)</f>
        <v>1</v>
      </c>
      <c r="N2596" s="1" t="n">
        <f aca="false">MAX(I2596-H2596,0)</f>
        <v>0</v>
      </c>
    </row>
    <row r="2597" customFormat="false" ht="15" hidden="false" customHeight="false" outlineLevel="0" collapsed="false">
      <c r="A2597" s="1" t="s">
        <v>2706</v>
      </c>
      <c r="B2597" s="1" t="s">
        <v>2578</v>
      </c>
      <c r="C2597" s="1" t="s">
        <v>100</v>
      </c>
      <c r="D2597" s="1" t="s">
        <v>88</v>
      </c>
      <c r="E2597" s="1" t="s">
        <v>97</v>
      </c>
      <c r="F2597" s="1" t="s">
        <v>90</v>
      </c>
      <c r="G2597" s="1" t="n">
        <v>1.9</v>
      </c>
      <c r="H2597" s="1" t="n">
        <v>3</v>
      </c>
      <c r="I2597" s="1" t="n">
        <v>3</v>
      </c>
      <c r="K2597" s="17" t="n">
        <v>361.76</v>
      </c>
      <c r="L2597" s="1" t="n">
        <v>5</v>
      </c>
      <c r="M2597" s="18" t="n">
        <f aca="false">IF(I2597&lt;=H2597,1,0)</f>
        <v>1</v>
      </c>
      <c r="N2597" s="1" t="n">
        <f aca="false">MAX(I2597-H2597,0)</f>
        <v>0</v>
      </c>
    </row>
    <row r="2598" customFormat="false" ht="15" hidden="false" customHeight="false" outlineLevel="0" collapsed="false">
      <c r="A2598" s="1" t="s">
        <v>2707</v>
      </c>
      <c r="B2598" s="1" t="s">
        <v>2578</v>
      </c>
      <c r="C2598" s="1" t="s">
        <v>92</v>
      </c>
      <c r="D2598" s="1" t="s">
        <v>88</v>
      </c>
      <c r="E2598" s="1" t="s">
        <v>97</v>
      </c>
      <c r="F2598" s="1" t="s">
        <v>90</v>
      </c>
      <c r="G2598" s="1" t="n">
        <v>2.5</v>
      </c>
      <c r="H2598" s="1" t="n">
        <v>3</v>
      </c>
      <c r="I2598" s="1" t="n">
        <v>2</v>
      </c>
      <c r="K2598" s="17" t="n">
        <v>346.96</v>
      </c>
      <c r="L2598" s="1" t="n">
        <v>5</v>
      </c>
      <c r="M2598" s="18" t="n">
        <f aca="false">IF(I2598&lt;=H2598,1,0)</f>
        <v>1</v>
      </c>
      <c r="N2598" s="1" t="n">
        <f aca="false">MAX(I2598-H2598,0)</f>
        <v>0</v>
      </c>
    </row>
    <row r="2599" customFormat="false" ht="15" hidden="false" customHeight="false" outlineLevel="0" collapsed="false">
      <c r="A2599" s="1" t="s">
        <v>2708</v>
      </c>
      <c r="B2599" s="1" t="s">
        <v>2578</v>
      </c>
      <c r="C2599" s="1" t="s">
        <v>92</v>
      </c>
      <c r="D2599" s="1" t="s">
        <v>88</v>
      </c>
      <c r="E2599" s="1" t="s">
        <v>97</v>
      </c>
      <c r="F2599" s="1" t="s">
        <v>90</v>
      </c>
      <c r="G2599" s="1" t="n">
        <v>11.9</v>
      </c>
      <c r="H2599" s="1" t="n">
        <v>3</v>
      </c>
      <c r="I2599" s="1" t="n">
        <v>4</v>
      </c>
      <c r="J2599" s="1" t="s">
        <v>199</v>
      </c>
      <c r="K2599" s="17" t="n">
        <v>510.51</v>
      </c>
      <c r="L2599" s="1" t="n">
        <v>3</v>
      </c>
      <c r="M2599" s="18" t="n">
        <f aca="false">IF(I2599&lt;=H2599,1,0)</f>
        <v>0</v>
      </c>
      <c r="N2599" s="1" t="n">
        <f aca="false">MAX(I2599-H2599,0)</f>
        <v>1</v>
      </c>
    </row>
    <row r="2600" customFormat="false" ht="15" hidden="false" customHeight="false" outlineLevel="0" collapsed="false">
      <c r="A2600" s="1" t="s">
        <v>2709</v>
      </c>
      <c r="B2600" s="1" t="s">
        <v>2578</v>
      </c>
      <c r="C2600" s="1" t="s">
        <v>100</v>
      </c>
      <c r="D2600" s="1" t="s">
        <v>88</v>
      </c>
      <c r="E2600" s="1" t="s">
        <v>89</v>
      </c>
      <c r="F2600" s="1" t="s">
        <v>90</v>
      </c>
      <c r="G2600" s="1" t="n">
        <v>10.5</v>
      </c>
      <c r="H2600" s="1" t="n">
        <v>3</v>
      </c>
      <c r="I2600" s="1" t="n">
        <v>3</v>
      </c>
      <c r="K2600" s="17" t="n">
        <v>261.27</v>
      </c>
      <c r="L2600" s="1" t="n">
        <v>4</v>
      </c>
      <c r="M2600" s="18" t="n">
        <f aca="false">IF(I2600&lt;=H2600,1,0)</f>
        <v>1</v>
      </c>
      <c r="N2600" s="1" t="n">
        <f aca="false">MAX(I2600-H2600,0)</f>
        <v>0</v>
      </c>
    </row>
    <row r="2601" customFormat="false" ht="15" hidden="false" customHeight="false" outlineLevel="0" collapsed="false">
      <c r="A2601" s="1" t="s">
        <v>2710</v>
      </c>
      <c r="B2601" s="1" t="s">
        <v>2578</v>
      </c>
      <c r="C2601" s="1" t="s">
        <v>92</v>
      </c>
      <c r="D2601" s="1" t="s">
        <v>93</v>
      </c>
      <c r="E2601" s="1" t="s">
        <v>89</v>
      </c>
      <c r="F2601" s="1" t="s">
        <v>116</v>
      </c>
      <c r="G2601" s="1" t="n">
        <v>0</v>
      </c>
      <c r="H2601" s="1" t="n">
        <v>1</v>
      </c>
      <c r="I2601" s="1" t="n">
        <v>1</v>
      </c>
      <c r="K2601" s="17" t="n">
        <v>434.49</v>
      </c>
      <c r="L2601" s="1" t="n">
        <v>5</v>
      </c>
      <c r="M2601" s="18" t="n">
        <f aca="false">IF(I2601&lt;=H2601,1,0)</f>
        <v>1</v>
      </c>
      <c r="N2601" s="1" t="n">
        <f aca="false">MAX(I2601-H2601,0)</f>
        <v>0</v>
      </c>
    </row>
    <row r="2602" customFormat="false" ht="15" hidden="false" customHeight="false" outlineLevel="0" collapsed="false">
      <c r="A2602" s="1" t="s">
        <v>2711</v>
      </c>
      <c r="B2602" s="1" t="s">
        <v>2578</v>
      </c>
      <c r="C2602" s="1" t="s">
        <v>95</v>
      </c>
      <c r="D2602" s="1" t="s">
        <v>110</v>
      </c>
      <c r="E2602" s="1" t="s">
        <v>103</v>
      </c>
      <c r="F2602" s="1" t="s">
        <v>90</v>
      </c>
      <c r="G2602" s="1" t="n">
        <v>6.4</v>
      </c>
      <c r="H2602" s="1" t="n">
        <v>2</v>
      </c>
      <c r="I2602" s="1" t="n">
        <v>2</v>
      </c>
      <c r="K2602" s="17" t="n">
        <v>1121.52</v>
      </c>
      <c r="L2602" s="1" t="n">
        <v>5</v>
      </c>
      <c r="M2602" s="18" t="n">
        <f aca="false">IF(I2602&lt;=H2602,1,0)</f>
        <v>1</v>
      </c>
      <c r="N2602" s="1" t="n">
        <f aca="false">MAX(I2602-H2602,0)</f>
        <v>0</v>
      </c>
    </row>
    <row r="2603" customFormat="false" ht="15" hidden="false" customHeight="false" outlineLevel="0" collapsed="false">
      <c r="A2603" s="1" t="s">
        <v>2712</v>
      </c>
      <c r="B2603" s="1" t="s">
        <v>2578</v>
      </c>
      <c r="C2603" s="1" t="s">
        <v>92</v>
      </c>
      <c r="D2603" s="1" t="s">
        <v>88</v>
      </c>
      <c r="E2603" s="1" t="s">
        <v>97</v>
      </c>
      <c r="F2603" s="1" t="s">
        <v>90</v>
      </c>
      <c r="G2603" s="1" t="n">
        <v>3.3</v>
      </c>
      <c r="H2603" s="1" t="n">
        <v>3</v>
      </c>
      <c r="I2603" s="1" t="n">
        <v>3</v>
      </c>
      <c r="K2603" s="17" t="n">
        <v>676.64</v>
      </c>
      <c r="L2603" s="1" t="n">
        <v>4</v>
      </c>
      <c r="M2603" s="18" t="n">
        <f aca="false">IF(I2603&lt;=H2603,1,0)</f>
        <v>1</v>
      </c>
      <c r="N2603" s="1" t="n">
        <f aca="false">MAX(I2603-H2603,0)</f>
        <v>0</v>
      </c>
    </row>
    <row r="2604" customFormat="false" ht="15" hidden="false" customHeight="false" outlineLevel="0" collapsed="false">
      <c r="A2604" s="1" t="s">
        <v>2713</v>
      </c>
      <c r="B2604" s="1" t="s">
        <v>2578</v>
      </c>
      <c r="C2604" s="1" t="s">
        <v>92</v>
      </c>
      <c r="D2604" s="1" t="s">
        <v>93</v>
      </c>
      <c r="E2604" s="1" t="s">
        <v>103</v>
      </c>
      <c r="F2604" s="1" t="s">
        <v>90</v>
      </c>
      <c r="G2604" s="1" t="n">
        <v>16.6</v>
      </c>
      <c r="H2604" s="1" t="n">
        <v>2</v>
      </c>
      <c r="I2604" s="1" t="n">
        <v>2</v>
      </c>
      <c r="K2604" s="17" t="n">
        <v>409.06</v>
      </c>
      <c r="L2604" s="1" t="n">
        <v>5</v>
      </c>
      <c r="M2604" s="18" t="n">
        <f aca="false">IF(I2604&lt;=H2604,1,0)</f>
        <v>1</v>
      </c>
      <c r="N2604" s="1" t="n">
        <f aca="false">MAX(I2604-H2604,0)</f>
        <v>0</v>
      </c>
    </row>
    <row r="2605" customFormat="false" ht="15" hidden="false" customHeight="false" outlineLevel="0" collapsed="false">
      <c r="A2605" s="1" t="s">
        <v>2714</v>
      </c>
      <c r="B2605" s="1" t="s">
        <v>2578</v>
      </c>
      <c r="C2605" s="1" t="s">
        <v>95</v>
      </c>
      <c r="D2605" s="1" t="s">
        <v>93</v>
      </c>
      <c r="E2605" s="1" t="s">
        <v>89</v>
      </c>
      <c r="F2605" s="1" t="s">
        <v>90</v>
      </c>
      <c r="G2605" s="1" t="n">
        <v>8.4</v>
      </c>
      <c r="H2605" s="1" t="n">
        <v>2</v>
      </c>
      <c r="I2605" s="1" t="n">
        <v>2</v>
      </c>
      <c r="K2605" s="17" t="n">
        <v>374.49</v>
      </c>
      <c r="L2605" s="1" t="n">
        <v>4</v>
      </c>
      <c r="M2605" s="18" t="n">
        <f aca="false">IF(I2605&lt;=H2605,1,0)</f>
        <v>1</v>
      </c>
      <c r="N2605" s="1" t="n">
        <f aca="false">MAX(I2605-H2605,0)</f>
        <v>0</v>
      </c>
    </row>
    <row r="2606" customFormat="false" ht="15" hidden="false" customHeight="false" outlineLevel="0" collapsed="false">
      <c r="A2606" s="1" t="s">
        <v>2715</v>
      </c>
      <c r="B2606" s="1" t="s">
        <v>2578</v>
      </c>
      <c r="C2606" s="1" t="s">
        <v>95</v>
      </c>
      <c r="D2606" s="1" t="s">
        <v>96</v>
      </c>
      <c r="E2606" s="1" t="s">
        <v>89</v>
      </c>
      <c r="F2606" s="1" t="s">
        <v>90</v>
      </c>
      <c r="G2606" s="1" t="n">
        <v>16.7</v>
      </c>
      <c r="H2606" s="1" t="n">
        <v>5</v>
      </c>
      <c r="I2606" s="1" t="n">
        <v>5</v>
      </c>
      <c r="K2606" s="17" t="n">
        <v>480.63</v>
      </c>
      <c r="L2606" s="1" t="n">
        <v>4</v>
      </c>
      <c r="M2606" s="18" t="n">
        <f aca="false">IF(I2606&lt;=H2606,1,0)</f>
        <v>1</v>
      </c>
      <c r="N2606" s="1" t="n">
        <f aca="false">MAX(I2606-H2606,0)</f>
        <v>0</v>
      </c>
    </row>
    <row r="2607" customFormat="false" ht="15" hidden="false" customHeight="false" outlineLevel="0" collapsed="false">
      <c r="A2607" s="1" t="s">
        <v>2716</v>
      </c>
      <c r="B2607" s="1" t="s">
        <v>2578</v>
      </c>
      <c r="C2607" s="1" t="s">
        <v>105</v>
      </c>
      <c r="D2607" s="1" t="s">
        <v>88</v>
      </c>
      <c r="E2607" s="1" t="s">
        <v>89</v>
      </c>
      <c r="F2607" s="1" t="s">
        <v>90</v>
      </c>
      <c r="G2607" s="1" t="n">
        <v>7.7</v>
      </c>
      <c r="H2607" s="1" t="n">
        <v>3</v>
      </c>
      <c r="I2607" s="1" t="n">
        <v>3</v>
      </c>
      <c r="K2607" s="17" t="n">
        <v>328.37</v>
      </c>
      <c r="L2607" s="1" t="n">
        <v>4</v>
      </c>
      <c r="M2607" s="18" t="n">
        <f aca="false">IF(I2607&lt;=H2607,1,0)</f>
        <v>1</v>
      </c>
      <c r="N2607" s="1" t="n">
        <f aca="false">MAX(I2607-H2607,0)</f>
        <v>0</v>
      </c>
    </row>
    <row r="2608" customFormat="false" ht="15" hidden="false" customHeight="false" outlineLevel="0" collapsed="false">
      <c r="A2608" s="1" t="s">
        <v>2717</v>
      </c>
      <c r="B2608" s="1" t="s">
        <v>2578</v>
      </c>
      <c r="C2608" s="1" t="s">
        <v>92</v>
      </c>
      <c r="D2608" s="1" t="s">
        <v>88</v>
      </c>
      <c r="E2608" s="1" t="s">
        <v>89</v>
      </c>
      <c r="F2608" s="1" t="s">
        <v>90</v>
      </c>
      <c r="G2608" s="1" t="n">
        <v>10.4</v>
      </c>
      <c r="H2608" s="1" t="n">
        <v>3</v>
      </c>
      <c r="I2608" s="1" t="n">
        <v>3</v>
      </c>
      <c r="K2608" s="17" t="n">
        <v>388</v>
      </c>
      <c r="L2608" s="1" t="n">
        <v>5</v>
      </c>
      <c r="M2608" s="18" t="n">
        <f aca="false">IF(I2608&lt;=H2608,1,0)</f>
        <v>1</v>
      </c>
      <c r="N2608" s="1" t="n">
        <f aca="false">MAX(I2608-H2608,0)</f>
        <v>0</v>
      </c>
    </row>
    <row r="2609" customFormat="false" ht="15" hidden="false" customHeight="false" outlineLevel="0" collapsed="false">
      <c r="A2609" s="1" t="s">
        <v>2718</v>
      </c>
      <c r="B2609" s="1" t="s">
        <v>2578</v>
      </c>
      <c r="C2609" s="1" t="s">
        <v>92</v>
      </c>
      <c r="D2609" s="1" t="s">
        <v>110</v>
      </c>
      <c r="E2609" s="1" t="s">
        <v>101</v>
      </c>
      <c r="F2609" s="1" t="s">
        <v>90</v>
      </c>
      <c r="G2609" s="1" t="n">
        <v>6.8</v>
      </c>
      <c r="H2609" s="1" t="n">
        <v>2</v>
      </c>
      <c r="I2609" s="1" t="n">
        <v>3</v>
      </c>
      <c r="J2609" s="1" t="s">
        <v>133</v>
      </c>
      <c r="K2609" s="17" t="n">
        <v>857.13</v>
      </c>
      <c r="L2609" s="1" t="n">
        <v>3</v>
      </c>
      <c r="M2609" s="18" t="n">
        <f aca="false">IF(I2609&lt;=H2609,1,0)</f>
        <v>0</v>
      </c>
      <c r="N2609" s="1" t="n">
        <f aca="false">MAX(I2609-H2609,0)</f>
        <v>1</v>
      </c>
    </row>
    <row r="2610" customFormat="false" ht="15" hidden="false" customHeight="false" outlineLevel="0" collapsed="false">
      <c r="A2610" s="1" t="s">
        <v>2719</v>
      </c>
      <c r="B2610" s="1" t="s">
        <v>2578</v>
      </c>
      <c r="C2610" s="1" t="s">
        <v>100</v>
      </c>
      <c r="D2610" s="1" t="s">
        <v>110</v>
      </c>
      <c r="E2610" s="1" t="s">
        <v>97</v>
      </c>
      <c r="F2610" s="1" t="s">
        <v>90</v>
      </c>
      <c r="G2610" s="1" t="n">
        <v>0.2</v>
      </c>
      <c r="H2610" s="1" t="n">
        <v>2</v>
      </c>
      <c r="I2610" s="1" t="n">
        <v>2</v>
      </c>
      <c r="K2610" s="17" t="n">
        <v>1006.08</v>
      </c>
      <c r="L2610" s="1" t="n">
        <v>4</v>
      </c>
      <c r="M2610" s="18" t="n">
        <f aca="false">IF(I2610&lt;=H2610,1,0)</f>
        <v>1</v>
      </c>
      <c r="N2610" s="1" t="n">
        <f aca="false">MAX(I2610-H2610,0)</f>
        <v>0</v>
      </c>
    </row>
    <row r="2611" customFormat="false" ht="15" hidden="false" customHeight="false" outlineLevel="0" collapsed="false">
      <c r="A2611" s="1" t="s">
        <v>2720</v>
      </c>
      <c r="B2611" s="1" t="s">
        <v>2578</v>
      </c>
      <c r="C2611" s="1" t="s">
        <v>105</v>
      </c>
      <c r="D2611" s="1" t="s">
        <v>88</v>
      </c>
      <c r="E2611" s="1" t="s">
        <v>97</v>
      </c>
      <c r="F2611" s="1" t="s">
        <v>90</v>
      </c>
      <c r="G2611" s="1" t="n">
        <v>7.4</v>
      </c>
      <c r="H2611" s="1" t="n">
        <v>3</v>
      </c>
      <c r="I2611" s="1" t="n">
        <v>6</v>
      </c>
      <c r="J2611" s="1" t="s">
        <v>125</v>
      </c>
      <c r="K2611" s="17" t="n">
        <v>653.14</v>
      </c>
      <c r="L2611" s="1" t="n">
        <v>4</v>
      </c>
      <c r="M2611" s="18" t="n">
        <f aca="false">IF(I2611&lt;=H2611,1,0)</f>
        <v>0</v>
      </c>
      <c r="N2611" s="1" t="n">
        <f aca="false">MAX(I2611-H2611,0)</f>
        <v>3</v>
      </c>
    </row>
    <row r="2612" customFormat="false" ht="15" hidden="false" customHeight="false" outlineLevel="0" collapsed="false">
      <c r="A2612" s="1" t="s">
        <v>2721</v>
      </c>
      <c r="B2612" s="1" t="s">
        <v>2578</v>
      </c>
      <c r="C2612" s="1" t="s">
        <v>92</v>
      </c>
      <c r="D2612" s="1" t="s">
        <v>88</v>
      </c>
      <c r="E2612" s="1" t="s">
        <v>89</v>
      </c>
      <c r="F2612" s="1" t="s">
        <v>90</v>
      </c>
      <c r="G2612" s="1" t="n">
        <v>12.5</v>
      </c>
      <c r="H2612" s="1" t="n">
        <v>3</v>
      </c>
      <c r="I2612" s="1" t="n">
        <v>3</v>
      </c>
      <c r="K2612" s="17" t="n">
        <v>304.19</v>
      </c>
      <c r="L2612" s="1" t="n">
        <v>4</v>
      </c>
      <c r="M2612" s="18" t="n">
        <f aca="false">IF(I2612&lt;=H2612,1,0)</f>
        <v>1</v>
      </c>
      <c r="N2612" s="1" t="n">
        <f aca="false">MAX(I2612-H2612,0)</f>
        <v>0</v>
      </c>
    </row>
    <row r="2613" customFormat="false" ht="15" hidden="false" customHeight="false" outlineLevel="0" collapsed="false">
      <c r="A2613" s="1" t="s">
        <v>2722</v>
      </c>
      <c r="B2613" s="1" t="s">
        <v>2578</v>
      </c>
      <c r="C2613" s="1" t="s">
        <v>92</v>
      </c>
      <c r="D2613" s="1" t="s">
        <v>110</v>
      </c>
      <c r="E2613" s="1" t="s">
        <v>97</v>
      </c>
      <c r="F2613" s="1" t="s">
        <v>90</v>
      </c>
      <c r="G2613" s="1" t="n">
        <v>2.4</v>
      </c>
      <c r="H2613" s="1" t="n">
        <v>2</v>
      </c>
      <c r="I2613" s="1" t="n">
        <v>2</v>
      </c>
      <c r="K2613" s="17" t="n">
        <v>871.47</v>
      </c>
      <c r="L2613" s="1" t="n">
        <v>5</v>
      </c>
      <c r="M2613" s="18" t="n">
        <f aca="false">IF(I2613&lt;=H2613,1,0)</f>
        <v>1</v>
      </c>
      <c r="N2613" s="1" t="n">
        <f aca="false">MAX(I2613-H2613,0)</f>
        <v>0</v>
      </c>
    </row>
    <row r="2614" customFormat="false" ht="15" hidden="false" customHeight="false" outlineLevel="0" collapsed="false">
      <c r="A2614" s="1" t="s">
        <v>2723</v>
      </c>
      <c r="B2614" s="1" t="s">
        <v>2578</v>
      </c>
      <c r="C2614" s="1" t="s">
        <v>95</v>
      </c>
      <c r="D2614" s="1" t="s">
        <v>88</v>
      </c>
      <c r="E2614" s="1" t="s">
        <v>89</v>
      </c>
      <c r="F2614" s="1" t="s">
        <v>116</v>
      </c>
      <c r="G2614" s="1" t="n">
        <v>0</v>
      </c>
      <c r="H2614" s="1" t="n">
        <v>2</v>
      </c>
      <c r="I2614" s="1" t="n">
        <v>2</v>
      </c>
      <c r="K2614" s="17" t="n">
        <v>527.22</v>
      </c>
      <c r="L2614" s="1" t="n">
        <v>4</v>
      </c>
      <c r="M2614" s="18" t="n">
        <f aca="false">IF(I2614&lt;=H2614,1,0)</f>
        <v>1</v>
      </c>
      <c r="N2614" s="1" t="n">
        <f aca="false">MAX(I2614-H2614,0)</f>
        <v>0</v>
      </c>
    </row>
    <row r="2615" customFormat="false" ht="15" hidden="false" customHeight="false" outlineLevel="0" collapsed="false">
      <c r="A2615" s="1" t="s">
        <v>2724</v>
      </c>
      <c r="B2615" s="1" t="s">
        <v>2578</v>
      </c>
      <c r="C2615" s="1" t="s">
        <v>92</v>
      </c>
      <c r="D2615" s="1" t="s">
        <v>93</v>
      </c>
      <c r="E2615" s="1" t="s">
        <v>97</v>
      </c>
      <c r="F2615" s="1" t="s">
        <v>90</v>
      </c>
      <c r="G2615" s="1" t="n">
        <v>5</v>
      </c>
      <c r="H2615" s="1" t="n">
        <v>2</v>
      </c>
      <c r="I2615" s="1" t="n">
        <v>2</v>
      </c>
      <c r="K2615" s="17" t="n">
        <v>316.75</v>
      </c>
      <c r="L2615" s="1" t="n">
        <v>4</v>
      </c>
      <c r="M2615" s="18" t="n">
        <f aca="false">IF(I2615&lt;=H2615,1,0)</f>
        <v>1</v>
      </c>
      <c r="N2615" s="1" t="n">
        <f aca="false">MAX(I2615-H2615,0)</f>
        <v>0</v>
      </c>
    </row>
    <row r="2616" customFormat="false" ht="15" hidden="false" customHeight="false" outlineLevel="0" collapsed="false">
      <c r="A2616" s="1" t="s">
        <v>2725</v>
      </c>
      <c r="B2616" s="1" t="s">
        <v>2578</v>
      </c>
      <c r="C2616" s="1" t="s">
        <v>100</v>
      </c>
      <c r="D2616" s="1" t="s">
        <v>88</v>
      </c>
      <c r="E2616" s="1" t="s">
        <v>89</v>
      </c>
      <c r="F2616" s="1" t="s">
        <v>90</v>
      </c>
      <c r="G2616" s="1" t="n">
        <v>10.5</v>
      </c>
      <c r="H2616" s="1" t="n">
        <v>3</v>
      </c>
      <c r="I2616" s="1" t="n">
        <v>3</v>
      </c>
      <c r="K2616" s="17" t="n">
        <v>233.59</v>
      </c>
      <c r="L2616" s="1" t="n">
        <v>4</v>
      </c>
      <c r="M2616" s="18" t="n">
        <f aca="false">IF(I2616&lt;=H2616,1,0)</f>
        <v>1</v>
      </c>
      <c r="N2616" s="1" t="n">
        <f aca="false">MAX(I2616-H2616,0)</f>
        <v>0</v>
      </c>
    </row>
    <row r="2617" customFormat="false" ht="15" hidden="false" customHeight="false" outlineLevel="0" collapsed="false">
      <c r="A2617" s="1" t="s">
        <v>2726</v>
      </c>
      <c r="B2617" s="1" t="s">
        <v>2578</v>
      </c>
      <c r="C2617" s="1" t="s">
        <v>95</v>
      </c>
      <c r="D2617" s="1" t="s">
        <v>88</v>
      </c>
      <c r="E2617" s="1" t="s">
        <v>97</v>
      </c>
      <c r="F2617" s="1" t="s">
        <v>90</v>
      </c>
      <c r="G2617" s="1" t="n">
        <v>11.1</v>
      </c>
      <c r="H2617" s="1" t="n">
        <v>3</v>
      </c>
      <c r="I2617" s="1" t="n">
        <v>3</v>
      </c>
      <c r="K2617" s="17" t="n">
        <v>413.67</v>
      </c>
      <c r="L2617" s="1" t="n">
        <v>5</v>
      </c>
      <c r="M2617" s="18" t="n">
        <f aca="false">IF(I2617&lt;=H2617,1,0)</f>
        <v>1</v>
      </c>
      <c r="N2617" s="1" t="n">
        <f aca="false">MAX(I2617-H2617,0)</f>
        <v>0</v>
      </c>
    </row>
    <row r="2618" customFormat="false" ht="15" hidden="false" customHeight="false" outlineLevel="0" collapsed="false">
      <c r="A2618" s="1" t="s">
        <v>2727</v>
      </c>
      <c r="B2618" s="1" t="s">
        <v>2578</v>
      </c>
      <c r="C2618" s="1" t="s">
        <v>92</v>
      </c>
      <c r="D2618" s="1" t="s">
        <v>88</v>
      </c>
      <c r="E2618" s="1" t="s">
        <v>103</v>
      </c>
      <c r="F2618" s="1" t="s">
        <v>90</v>
      </c>
      <c r="G2618" s="1" t="n">
        <v>9</v>
      </c>
      <c r="H2618" s="1" t="n">
        <v>3</v>
      </c>
      <c r="I2618" s="1" t="n">
        <v>3</v>
      </c>
      <c r="K2618" s="17" t="n">
        <v>222.81</v>
      </c>
      <c r="L2618" s="1" t="n">
        <v>4</v>
      </c>
      <c r="M2618" s="18" t="n">
        <f aca="false">IF(I2618&lt;=H2618,1,0)</f>
        <v>1</v>
      </c>
      <c r="N2618" s="1" t="n">
        <f aca="false">MAX(I2618-H2618,0)</f>
        <v>0</v>
      </c>
    </row>
    <row r="2619" customFormat="false" ht="15" hidden="false" customHeight="false" outlineLevel="0" collapsed="false">
      <c r="A2619" s="1" t="s">
        <v>2728</v>
      </c>
      <c r="B2619" s="1" t="s">
        <v>2578</v>
      </c>
      <c r="C2619" s="1" t="s">
        <v>95</v>
      </c>
      <c r="D2619" s="1" t="s">
        <v>96</v>
      </c>
      <c r="E2619" s="1" t="s">
        <v>89</v>
      </c>
      <c r="F2619" s="1" t="s">
        <v>90</v>
      </c>
      <c r="G2619" s="1" t="n">
        <v>10.3</v>
      </c>
      <c r="H2619" s="1" t="n">
        <v>5</v>
      </c>
      <c r="I2619" s="1" t="n">
        <v>4</v>
      </c>
      <c r="K2619" s="17" t="n">
        <v>355.7</v>
      </c>
      <c r="L2619" s="1" t="n">
        <v>4</v>
      </c>
      <c r="M2619" s="18" t="n">
        <f aca="false">IF(I2619&lt;=H2619,1,0)</f>
        <v>1</v>
      </c>
      <c r="N2619" s="1" t="n">
        <f aca="false">MAX(I2619-H2619,0)</f>
        <v>0</v>
      </c>
    </row>
    <row r="2620" customFormat="false" ht="15" hidden="false" customHeight="false" outlineLevel="0" collapsed="false">
      <c r="A2620" s="1" t="s">
        <v>2729</v>
      </c>
      <c r="B2620" s="1" t="s">
        <v>2578</v>
      </c>
      <c r="C2620" s="1" t="s">
        <v>92</v>
      </c>
      <c r="D2620" s="1" t="s">
        <v>88</v>
      </c>
      <c r="E2620" s="1" t="s">
        <v>97</v>
      </c>
      <c r="F2620" s="1" t="s">
        <v>90</v>
      </c>
      <c r="G2620" s="1" t="n">
        <v>15.1</v>
      </c>
      <c r="H2620" s="1" t="n">
        <v>3</v>
      </c>
      <c r="I2620" s="1" t="n">
        <v>4</v>
      </c>
      <c r="J2620" s="1" t="s">
        <v>199</v>
      </c>
      <c r="K2620" s="17" t="n">
        <v>323.95</v>
      </c>
      <c r="L2620" s="1" t="n">
        <v>3</v>
      </c>
      <c r="M2620" s="18" t="n">
        <f aca="false">IF(I2620&lt;=H2620,1,0)</f>
        <v>0</v>
      </c>
      <c r="N2620" s="1" t="n">
        <f aca="false">MAX(I2620-H2620,0)</f>
        <v>1</v>
      </c>
    </row>
    <row r="2621" customFormat="false" ht="15" hidden="false" customHeight="false" outlineLevel="0" collapsed="false">
      <c r="A2621" s="1" t="s">
        <v>2730</v>
      </c>
      <c r="B2621" s="1" t="s">
        <v>2578</v>
      </c>
      <c r="C2621" s="1" t="s">
        <v>92</v>
      </c>
      <c r="D2621" s="1" t="s">
        <v>93</v>
      </c>
      <c r="E2621" s="1" t="s">
        <v>89</v>
      </c>
      <c r="F2621" s="1" t="s">
        <v>90</v>
      </c>
      <c r="G2621" s="1" t="n">
        <v>13.5</v>
      </c>
      <c r="H2621" s="1" t="n">
        <v>2</v>
      </c>
      <c r="I2621" s="1" t="n">
        <v>2</v>
      </c>
      <c r="K2621" s="17" t="n">
        <v>271.4</v>
      </c>
      <c r="L2621" s="1" t="n">
        <v>4</v>
      </c>
      <c r="M2621" s="18" t="n">
        <f aca="false">IF(I2621&lt;=H2621,1,0)</f>
        <v>1</v>
      </c>
      <c r="N2621" s="1" t="n">
        <f aca="false">MAX(I2621-H2621,0)</f>
        <v>0</v>
      </c>
    </row>
    <row r="2622" customFormat="false" ht="15" hidden="false" customHeight="false" outlineLevel="0" collapsed="false">
      <c r="A2622" s="1" t="s">
        <v>2731</v>
      </c>
      <c r="B2622" s="1" t="s">
        <v>2578</v>
      </c>
      <c r="C2622" s="1" t="s">
        <v>105</v>
      </c>
      <c r="D2622" s="1" t="s">
        <v>88</v>
      </c>
      <c r="E2622" s="1" t="s">
        <v>103</v>
      </c>
      <c r="F2622" s="1" t="s">
        <v>90</v>
      </c>
      <c r="G2622" s="1" t="n">
        <v>5</v>
      </c>
      <c r="H2622" s="1" t="n">
        <v>3</v>
      </c>
      <c r="I2622" s="1" t="n">
        <v>3</v>
      </c>
      <c r="K2622" s="17" t="n">
        <v>331.46</v>
      </c>
      <c r="L2622" s="1" t="n">
        <v>5</v>
      </c>
      <c r="M2622" s="18" t="n">
        <f aca="false">IF(I2622&lt;=H2622,1,0)</f>
        <v>1</v>
      </c>
      <c r="N2622" s="1" t="n">
        <f aca="false">MAX(I2622-H2622,0)</f>
        <v>0</v>
      </c>
    </row>
    <row r="2623" customFormat="false" ht="15" hidden="false" customHeight="false" outlineLevel="0" collapsed="false">
      <c r="A2623" s="1" t="s">
        <v>2732</v>
      </c>
      <c r="B2623" s="1" t="s">
        <v>2578</v>
      </c>
      <c r="C2623" s="1" t="s">
        <v>92</v>
      </c>
      <c r="D2623" s="1" t="s">
        <v>88</v>
      </c>
      <c r="E2623" s="1" t="s">
        <v>97</v>
      </c>
      <c r="F2623" s="1" t="s">
        <v>90</v>
      </c>
      <c r="G2623" s="1" t="n">
        <v>5.5</v>
      </c>
      <c r="H2623" s="1" t="n">
        <v>3</v>
      </c>
      <c r="I2623" s="1" t="n">
        <v>3</v>
      </c>
      <c r="K2623" s="17" t="n">
        <v>291.17</v>
      </c>
      <c r="L2623" s="1" t="n">
        <v>5</v>
      </c>
      <c r="M2623" s="18" t="n">
        <f aca="false">IF(I2623&lt;=H2623,1,0)</f>
        <v>1</v>
      </c>
      <c r="N2623" s="1" t="n">
        <f aca="false">MAX(I2623-H2623,0)</f>
        <v>0</v>
      </c>
    </row>
    <row r="2624" customFormat="false" ht="15" hidden="false" customHeight="false" outlineLevel="0" collapsed="false">
      <c r="A2624" s="1" t="s">
        <v>2733</v>
      </c>
      <c r="B2624" s="1" t="s">
        <v>2578</v>
      </c>
      <c r="C2624" s="1" t="s">
        <v>95</v>
      </c>
      <c r="D2624" s="1" t="s">
        <v>93</v>
      </c>
      <c r="E2624" s="1" t="s">
        <v>89</v>
      </c>
      <c r="F2624" s="1" t="s">
        <v>90</v>
      </c>
      <c r="G2624" s="1" t="n">
        <v>6.1</v>
      </c>
      <c r="H2624" s="1" t="n">
        <v>2</v>
      </c>
      <c r="I2624" s="1" t="n">
        <v>1</v>
      </c>
      <c r="K2624" s="17" t="n">
        <v>196.8</v>
      </c>
      <c r="L2624" s="1" t="n">
        <v>5</v>
      </c>
      <c r="M2624" s="18" t="n">
        <f aca="false">IF(I2624&lt;=H2624,1,0)</f>
        <v>1</v>
      </c>
      <c r="N2624" s="1" t="n">
        <f aca="false">MAX(I2624-H2624,0)</f>
        <v>0</v>
      </c>
    </row>
    <row r="2625" customFormat="false" ht="15" hidden="false" customHeight="false" outlineLevel="0" collapsed="false">
      <c r="A2625" s="1" t="s">
        <v>2734</v>
      </c>
      <c r="B2625" s="1" t="s">
        <v>2578</v>
      </c>
      <c r="C2625" s="1" t="s">
        <v>92</v>
      </c>
      <c r="D2625" s="1" t="s">
        <v>96</v>
      </c>
      <c r="E2625" s="1" t="s">
        <v>89</v>
      </c>
      <c r="F2625" s="1" t="s">
        <v>90</v>
      </c>
      <c r="G2625" s="1" t="n">
        <v>7.9</v>
      </c>
      <c r="H2625" s="1" t="n">
        <v>5</v>
      </c>
      <c r="I2625" s="1" t="n">
        <v>5</v>
      </c>
      <c r="K2625" s="17" t="n">
        <v>311.57</v>
      </c>
      <c r="L2625" s="1" t="n">
        <v>5</v>
      </c>
      <c r="M2625" s="18" t="n">
        <f aca="false">IF(I2625&lt;=H2625,1,0)</f>
        <v>1</v>
      </c>
      <c r="N2625" s="1" t="n">
        <f aca="false">MAX(I2625-H2625,0)</f>
        <v>0</v>
      </c>
    </row>
    <row r="2626" customFormat="false" ht="15" hidden="false" customHeight="false" outlineLevel="0" collapsed="false">
      <c r="A2626" s="1" t="s">
        <v>2735</v>
      </c>
      <c r="B2626" s="1" t="s">
        <v>2578</v>
      </c>
      <c r="C2626" s="1" t="s">
        <v>92</v>
      </c>
      <c r="D2626" s="1" t="s">
        <v>96</v>
      </c>
      <c r="E2626" s="1" t="s">
        <v>103</v>
      </c>
      <c r="F2626" s="1" t="s">
        <v>90</v>
      </c>
      <c r="G2626" s="1" t="n">
        <v>1.6</v>
      </c>
      <c r="H2626" s="1" t="n">
        <v>5</v>
      </c>
      <c r="I2626" s="1" t="n">
        <v>5</v>
      </c>
      <c r="K2626" s="17" t="n">
        <v>270.93</v>
      </c>
      <c r="L2626" s="1" t="n">
        <v>5</v>
      </c>
      <c r="M2626" s="18" t="n">
        <f aca="false">IF(I2626&lt;=H2626,1,0)</f>
        <v>1</v>
      </c>
      <c r="N2626" s="1" t="n">
        <f aca="false">MAX(I2626-H2626,0)</f>
        <v>0</v>
      </c>
    </row>
    <row r="2627" customFormat="false" ht="15" hidden="false" customHeight="false" outlineLevel="0" collapsed="false">
      <c r="A2627" s="1" t="s">
        <v>2736</v>
      </c>
      <c r="B2627" s="1" t="s">
        <v>2578</v>
      </c>
      <c r="C2627" s="1" t="s">
        <v>95</v>
      </c>
      <c r="D2627" s="1" t="s">
        <v>88</v>
      </c>
      <c r="E2627" s="1" t="s">
        <v>89</v>
      </c>
      <c r="F2627" s="1" t="s">
        <v>90</v>
      </c>
      <c r="G2627" s="1" t="n">
        <v>7.3</v>
      </c>
      <c r="H2627" s="1" t="n">
        <v>3</v>
      </c>
      <c r="I2627" s="1" t="n">
        <v>3</v>
      </c>
      <c r="K2627" s="17" t="n">
        <v>602.89</v>
      </c>
      <c r="L2627" s="1" t="n">
        <v>3</v>
      </c>
      <c r="M2627" s="18" t="n">
        <f aca="false">IF(I2627&lt;=H2627,1,0)</f>
        <v>1</v>
      </c>
      <c r="N2627" s="1" t="n">
        <f aca="false">MAX(I2627-H2627,0)</f>
        <v>0</v>
      </c>
    </row>
    <row r="2628" customFormat="false" ht="15" hidden="false" customHeight="false" outlineLevel="0" collapsed="false">
      <c r="A2628" s="1" t="s">
        <v>2737</v>
      </c>
      <c r="B2628" s="1" t="s">
        <v>2578</v>
      </c>
      <c r="C2628" s="1" t="s">
        <v>92</v>
      </c>
      <c r="D2628" s="1" t="s">
        <v>88</v>
      </c>
      <c r="E2628" s="1" t="s">
        <v>97</v>
      </c>
      <c r="F2628" s="1" t="s">
        <v>90</v>
      </c>
      <c r="G2628" s="1" t="n">
        <v>2.5</v>
      </c>
      <c r="H2628" s="1" t="n">
        <v>3</v>
      </c>
      <c r="I2628" s="1" t="n">
        <v>3</v>
      </c>
      <c r="K2628" s="17" t="n">
        <v>306.59</v>
      </c>
      <c r="L2628" s="1" t="n">
        <v>4</v>
      </c>
      <c r="M2628" s="18" t="n">
        <f aca="false">IF(I2628&lt;=H2628,1,0)</f>
        <v>1</v>
      </c>
      <c r="N2628" s="1" t="n">
        <f aca="false">MAX(I2628-H2628,0)</f>
        <v>0</v>
      </c>
    </row>
    <row r="2629" customFormat="false" ht="15" hidden="false" customHeight="false" outlineLevel="0" collapsed="false">
      <c r="A2629" s="1" t="s">
        <v>2738</v>
      </c>
      <c r="B2629" s="1" t="s">
        <v>2578</v>
      </c>
      <c r="C2629" s="1" t="s">
        <v>100</v>
      </c>
      <c r="D2629" s="1" t="s">
        <v>96</v>
      </c>
      <c r="E2629" s="1" t="s">
        <v>97</v>
      </c>
      <c r="F2629" s="1" t="s">
        <v>90</v>
      </c>
      <c r="G2629" s="1" t="n">
        <v>3.4</v>
      </c>
      <c r="H2629" s="1" t="n">
        <v>5</v>
      </c>
      <c r="I2629" s="1" t="n">
        <v>5</v>
      </c>
      <c r="K2629" s="17" t="n">
        <v>292.94</v>
      </c>
      <c r="L2629" s="1" t="n">
        <v>4</v>
      </c>
      <c r="M2629" s="18" t="n">
        <f aca="false">IF(I2629&lt;=H2629,1,0)</f>
        <v>1</v>
      </c>
      <c r="N2629" s="1" t="n">
        <f aca="false">MAX(I2629-H2629,0)</f>
        <v>0</v>
      </c>
    </row>
    <row r="2630" customFormat="false" ht="15" hidden="false" customHeight="false" outlineLevel="0" collapsed="false">
      <c r="A2630" s="1" t="s">
        <v>2739</v>
      </c>
      <c r="B2630" s="1" t="s">
        <v>2578</v>
      </c>
      <c r="C2630" s="1" t="s">
        <v>92</v>
      </c>
      <c r="D2630" s="1" t="s">
        <v>96</v>
      </c>
      <c r="E2630" s="1" t="s">
        <v>103</v>
      </c>
      <c r="F2630" s="1" t="s">
        <v>90</v>
      </c>
      <c r="G2630" s="1" t="n">
        <v>5.2</v>
      </c>
      <c r="H2630" s="1" t="n">
        <v>5</v>
      </c>
      <c r="I2630" s="1" t="n">
        <v>5</v>
      </c>
      <c r="K2630" s="17" t="n">
        <v>238.11</v>
      </c>
      <c r="L2630" s="1" t="n">
        <v>5</v>
      </c>
      <c r="M2630" s="18" t="n">
        <f aca="false">IF(I2630&lt;=H2630,1,0)</f>
        <v>1</v>
      </c>
      <c r="N2630" s="1" t="n">
        <f aca="false">MAX(I2630-H2630,0)</f>
        <v>0</v>
      </c>
    </row>
    <row r="2631" customFormat="false" ht="15" hidden="false" customHeight="false" outlineLevel="0" collapsed="false">
      <c r="A2631" s="1" t="s">
        <v>2740</v>
      </c>
      <c r="B2631" s="1" t="s">
        <v>2578</v>
      </c>
      <c r="C2631" s="1" t="s">
        <v>95</v>
      </c>
      <c r="D2631" s="1" t="s">
        <v>110</v>
      </c>
      <c r="E2631" s="1" t="s">
        <v>103</v>
      </c>
      <c r="F2631" s="1" t="s">
        <v>90</v>
      </c>
      <c r="G2631" s="1" t="n">
        <v>3.3</v>
      </c>
      <c r="H2631" s="1" t="n">
        <v>2</v>
      </c>
      <c r="I2631" s="1" t="n">
        <v>2</v>
      </c>
      <c r="K2631" s="17" t="n">
        <v>661.01</v>
      </c>
      <c r="L2631" s="1" t="n">
        <v>5</v>
      </c>
      <c r="M2631" s="18" t="n">
        <f aca="false">IF(I2631&lt;=H2631,1,0)</f>
        <v>1</v>
      </c>
      <c r="N2631" s="1" t="n">
        <f aca="false">MAX(I2631-H2631,0)</f>
        <v>0</v>
      </c>
    </row>
    <row r="2632" customFormat="false" ht="15" hidden="false" customHeight="false" outlineLevel="0" collapsed="false">
      <c r="A2632" s="1" t="s">
        <v>2741</v>
      </c>
      <c r="B2632" s="1" t="s">
        <v>2578</v>
      </c>
      <c r="C2632" s="1" t="s">
        <v>92</v>
      </c>
      <c r="D2632" s="1" t="s">
        <v>96</v>
      </c>
      <c r="E2632" s="1" t="s">
        <v>89</v>
      </c>
      <c r="F2632" s="1" t="s">
        <v>90</v>
      </c>
      <c r="G2632" s="1" t="n">
        <v>9.8</v>
      </c>
      <c r="H2632" s="1" t="n">
        <v>5</v>
      </c>
      <c r="I2632" s="1" t="n">
        <v>5</v>
      </c>
      <c r="K2632" s="17" t="n">
        <v>557.61</v>
      </c>
      <c r="L2632" s="1" t="n">
        <v>5</v>
      </c>
      <c r="M2632" s="18" t="n">
        <f aca="false">IF(I2632&lt;=H2632,1,0)</f>
        <v>1</v>
      </c>
      <c r="N2632" s="1" t="n">
        <f aca="false">MAX(I2632-H2632,0)</f>
        <v>0</v>
      </c>
    </row>
    <row r="2633" customFormat="false" ht="15" hidden="false" customHeight="false" outlineLevel="0" collapsed="false">
      <c r="A2633" s="1" t="s">
        <v>2742</v>
      </c>
      <c r="B2633" s="1" t="s">
        <v>2578</v>
      </c>
      <c r="C2633" s="1" t="s">
        <v>92</v>
      </c>
      <c r="D2633" s="1" t="s">
        <v>88</v>
      </c>
      <c r="E2633" s="1" t="s">
        <v>103</v>
      </c>
      <c r="F2633" s="1" t="s">
        <v>90</v>
      </c>
      <c r="G2633" s="1" t="n">
        <v>10.5</v>
      </c>
      <c r="H2633" s="1" t="n">
        <v>3</v>
      </c>
      <c r="I2633" s="1" t="n">
        <v>3</v>
      </c>
      <c r="K2633" s="17" t="n">
        <v>634.69</v>
      </c>
      <c r="L2633" s="1" t="n">
        <v>5</v>
      </c>
      <c r="M2633" s="18" t="n">
        <f aca="false">IF(I2633&lt;=H2633,1,0)</f>
        <v>1</v>
      </c>
      <c r="N2633" s="1" t="n">
        <f aca="false">MAX(I2633-H2633,0)</f>
        <v>0</v>
      </c>
    </row>
    <row r="2634" customFormat="false" ht="15" hidden="false" customHeight="false" outlineLevel="0" collapsed="false">
      <c r="A2634" s="1" t="s">
        <v>2743</v>
      </c>
      <c r="B2634" s="1" t="s">
        <v>2578</v>
      </c>
      <c r="C2634" s="1" t="s">
        <v>92</v>
      </c>
      <c r="D2634" s="1" t="s">
        <v>88</v>
      </c>
      <c r="E2634" s="1" t="s">
        <v>89</v>
      </c>
      <c r="F2634" s="1" t="s">
        <v>90</v>
      </c>
      <c r="G2634" s="1" t="n">
        <v>6.2</v>
      </c>
      <c r="H2634" s="1" t="n">
        <v>3</v>
      </c>
      <c r="I2634" s="1" t="n">
        <v>3</v>
      </c>
      <c r="K2634" s="17" t="n">
        <v>443.37</v>
      </c>
      <c r="L2634" s="1" t="n">
        <v>5</v>
      </c>
      <c r="M2634" s="18" t="n">
        <f aca="false">IF(I2634&lt;=H2634,1,0)</f>
        <v>1</v>
      </c>
      <c r="N2634" s="1" t="n">
        <f aca="false">MAX(I2634-H2634,0)</f>
        <v>0</v>
      </c>
    </row>
    <row r="2635" customFormat="false" ht="15" hidden="false" customHeight="false" outlineLevel="0" collapsed="false">
      <c r="A2635" s="1" t="s">
        <v>2744</v>
      </c>
      <c r="B2635" s="1" t="s">
        <v>2578</v>
      </c>
      <c r="C2635" s="1" t="s">
        <v>100</v>
      </c>
      <c r="D2635" s="1" t="s">
        <v>88</v>
      </c>
      <c r="E2635" s="1" t="s">
        <v>103</v>
      </c>
      <c r="F2635" s="1" t="s">
        <v>90</v>
      </c>
      <c r="G2635" s="1" t="n">
        <v>8.3</v>
      </c>
      <c r="H2635" s="1" t="n">
        <v>3</v>
      </c>
      <c r="I2635" s="1" t="n">
        <v>3</v>
      </c>
      <c r="K2635" s="17" t="n">
        <v>529.21</v>
      </c>
      <c r="L2635" s="1" t="n">
        <v>4</v>
      </c>
      <c r="M2635" s="18" t="n">
        <f aca="false">IF(I2635&lt;=H2635,1,0)</f>
        <v>1</v>
      </c>
      <c r="N2635" s="1" t="n">
        <f aca="false">MAX(I2635-H2635,0)</f>
        <v>0</v>
      </c>
    </row>
    <row r="2636" customFormat="false" ht="15" hidden="false" customHeight="false" outlineLevel="0" collapsed="false">
      <c r="A2636" s="1" t="s">
        <v>2745</v>
      </c>
      <c r="B2636" s="1" t="s">
        <v>2578</v>
      </c>
      <c r="C2636" s="1" t="s">
        <v>92</v>
      </c>
      <c r="D2636" s="1" t="s">
        <v>93</v>
      </c>
      <c r="E2636" s="1" t="s">
        <v>103</v>
      </c>
      <c r="F2636" s="1" t="s">
        <v>90</v>
      </c>
      <c r="G2636" s="1" t="n">
        <v>6.7</v>
      </c>
      <c r="H2636" s="1" t="n">
        <v>2</v>
      </c>
      <c r="I2636" s="1" t="n">
        <v>2</v>
      </c>
      <c r="K2636" s="17" t="n">
        <v>274.11</v>
      </c>
      <c r="L2636" s="1" t="n">
        <v>5</v>
      </c>
      <c r="M2636" s="18" t="n">
        <f aca="false">IF(I2636&lt;=H2636,1,0)</f>
        <v>1</v>
      </c>
      <c r="N2636" s="1" t="n">
        <f aca="false">MAX(I2636-H2636,0)</f>
        <v>0</v>
      </c>
    </row>
    <row r="2637" customFormat="false" ht="15" hidden="false" customHeight="false" outlineLevel="0" collapsed="false">
      <c r="A2637" s="1" t="s">
        <v>2746</v>
      </c>
      <c r="B2637" s="1" t="s">
        <v>2578</v>
      </c>
      <c r="C2637" s="1" t="s">
        <v>105</v>
      </c>
      <c r="D2637" s="1" t="s">
        <v>88</v>
      </c>
      <c r="E2637" s="1" t="s">
        <v>89</v>
      </c>
      <c r="F2637" s="1" t="s">
        <v>90</v>
      </c>
      <c r="G2637" s="1" t="n">
        <v>10.2</v>
      </c>
      <c r="H2637" s="1" t="n">
        <v>3</v>
      </c>
      <c r="I2637" s="1" t="n">
        <v>3</v>
      </c>
      <c r="K2637" s="17" t="n">
        <v>524.15</v>
      </c>
      <c r="L2637" s="1" t="n">
        <v>5</v>
      </c>
      <c r="M2637" s="18" t="n">
        <f aca="false">IF(I2637&lt;=H2637,1,0)</f>
        <v>1</v>
      </c>
      <c r="N2637" s="1" t="n">
        <f aca="false">MAX(I2637-H2637,0)</f>
        <v>0</v>
      </c>
    </row>
    <row r="2638" customFormat="false" ht="15" hidden="false" customHeight="false" outlineLevel="0" collapsed="false">
      <c r="A2638" s="1" t="s">
        <v>2747</v>
      </c>
      <c r="B2638" s="1" t="s">
        <v>2578</v>
      </c>
      <c r="C2638" s="1" t="s">
        <v>87</v>
      </c>
      <c r="D2638" s="1" t="s">
        <v>88</v>
      </c>
      <c r="E2638" s="1" t="s">
        <v>89</v>
      </c>
      <c r="F2638" s="1" t="s">
        <v>90</v>
      </c>
      <c r="G2638" s="1" t="n">
        <v>14</v>
      </c>
      <c r="H2638" s="1" t="n">
        <v>3</v>
      </c>
      <c r="I2638" s="1" t="n">
        <v>3</v>
      </c>
      <c r="K2638" s="17" t="n">
        <v>367.79</v>
      </c>
      <c r="L2638" s="1" t="n">
        <v>4</v>
      </c>
      <c r="M2638" s="18" t="n">
        <f aca="false">IF(I2638&lt;=H2638,1,0)</f>
        <v>1</v>
      </c>
      <c r="N2638" s="1" t="n">
        <f aca="false">MAX(I2638-H2638,0)</f>
        <v>0</v>
      </c>
    </row>
    <row r="2639" customFormat="false" ht="15" hidden="false" customHeight="false" outlineLevel="0" collapsed="false">
      <c r="A2639" s="1" t="s">
        <v>2748</v>
      </c>
      <c r="B2639" s="1" t="s">
        <v>2578</v>
      </c>
      <c r="C2639" s="1" t="s">
        <v>145</v>
      </c>
      <c r="D2639" s="1" t="s">
        <v>88</v>
      </c>
      <c r="E2639" s="1" t="s">
        <v>89</v>
      </c>
      <c r="F2639" s="1" t="s">
        <v>90</v>
      </c>
      <c r="G2639" s="1" t="n">
        <v>9.4</v>
      </c>
      <c r="H2639" s="1" t="n">
        <v>3</v>
      </c>
      <c r="I2639" s="1" t="n">
        <v>3</v>
      </c>
      <c r="K2639" s="17" t="n">
        <v>601.77</v>
      </c>
      <c r="L2639" s="1" t="n">
        <v>5</v>
      </c>
      <c r="M2639" s="18" t="n">
        <f aca="false">IF(I2639&lt;=H2639,1,0)</f>
        <v>1</v>
      </c>
      <c r="N2639" s="1" t="n">
        <f aca="false">MAX(I2639-H2639,0)</f>
        <v>0</v>
      </c>
    </row>
    <row r="2640" customFormat="false" ht="15" hidden="false" customHeight="false" outlineLevel="0" collapsed="false">
      <c r="A2640" s="1" t="s">
        <v>2749</v>
      </c>
      <c r="B2640" s="1" t="s">
        <v>2578</v>
      </c>
      <c r="C2640" s="1" t="s">
        <v>95</v>
      </c>
      <c r="D2640" s="1" t="s">
        <v>88</v>
      </c>
      <c r="E2640" s="1" t="s">
        <v>89</v>
      </c>
      <c r="F2640" s="1" t="s">
        <v>116</v>
      </c>
      <c r="G2640" s="1" t="n">
        <v>0</v>
      </c>
      <c r="H2640" s="1" t="n">
        <v>2</v>
      </c>
      <c r="I2640" s="1" t="n">
        <v>2</v>
      </c>
      <c r="K2640" s="17" t="n">
        <v>159.03</v>
      </c>
      <c r="L2640" s="1" t="n">
        <v>5</v>
      </c>
      <c r="M2640" s="18" t="n">
        <f aca="false">IF(I2640&lt;=H2640,1,0)</f>
        <v>1</v>
      </c>
      <c r="N2640" s="1" t="n">
        <f aca="false">MAX(I2640-H2640,0)</f>
        <v>0</v>
      </c>
    </row>
    <row r="2641" customFormat="false" ht="15" hidden="false" customHeight="false" outlineLevel="0" collapsed="false">
      <c r="A2641" s="1" t="s">
        <v>2750</v>
      </c>
      <c r="B2641" s="1" t="s">
        <v>2578</v>
      </c>
      <c r="C2641" s="1" t="s">
        <v>100</v>
      </c>
      <c r="D2641" s="1" t="s">
        <v>96</v>
      </c>
      <c r="E2641" s="1" t="s">
        <v>89</v>
      </c>
      <c r="F2641" s="1" t="s">
        <v>90</v>
      </c>
      <c r="G2641" s="1" t="n">
        <v>9.9</v>
      </c>
      <c r="H2641" s="1" t="n">
        <v>5</v>
      </c>
      <c r="I2641" s="1" t="n">
        <v>5</v>
      </c>
      <c r="K2641" s="17" t="n">
        <v>501.11</v>
      </c>
      <c r="L2641" s="1" t="n">
        <v>4</v>
      </c>
      <c r="M2641" s="18" t="n">
        <f aca="false">IF(I2641&lt;=H2641,1,0)</f>
        <v>1</v>
      </c>
      <c r="N2641" s="1" t="n">
        <f aca="false">MAX(I2641-H2641,0)</f>
        <v>0</v>
      </c>
    </row>
    <row r="2642" customFormat="false" ht="15" hidden="false" customHeight="false" outlineLevel="0" collapsed="false">
      <c r="A2642" s="1" t="s">
        <v>2751</v>
      </c>
      <c r="B2642" s="1" t="s">
        <v>2578</v>
      </c>
      <c r="C2642" s="1" t="s">
        <v>92</v>
      </c>
      <c r="D2642" s="1" t="s">
        <v>88</v>
      </c>
      <c r="E2642" s="1" t="s">
        <v>89</v>
      </c>
      <c r="F2642" s="1" t="s">
        <v>116</v>
      </c>
      <c r="G2642" s="1" t="n">
        <v>0</v>
      </c>
      <c r="H2642" s="1" t="n">
        <v>3</v>
      </c>
      <c r="I2642" s="1" t="n">
        <v>3</v>
      </c>
      <c r="K2642" s="17" t="n">
        <v>969.9</v>
      </c>
      <c r="L2642" s="1" t="n">
        <v>5</v>
      </c>
      <c r="M2642" s="18" t="n">
        <f aca="false">IF(I2642&lt;=H2642,1,0)</f>
        <v>1</v>
      </c>
      <c r="N2642" s="1" t="n">
        <f aca="false">MAX(I2642-H2642,0)</f>
        <v>0</v>
      </c>
    </row>
    <row r="2643" customFormat="false" ht="15" hidden="false" customHeight="false" outlineLevel="0" collapsed="false">
      <c r="A2643" s="1" t="s">
        <v>2752</v>
      </c>
      <c r="B2643" s="1" t="s">
        <v>2578</v>
      </c>
      <c r="C2643" s="1" t="s">
        <v>95</v>
      </c>
      <c r="D2643" s="1" t="s">
        <v>96</v>
      </c>
      <c r="E2643" s="1" t="s">
        <v>89</v>
      </c>
      <c r="F2643" s="1" t="s">
        <v>90</v>
      </c>
      <c r="G2643" s="1" t="n">
        <v>22.4</v>
      </c>
      <c r="H2643" s="1" t="n">
        <v>5</v>
      </c>
      <c r="I2643" s="1" t="n">
        <v>5</v>
      </c>
      <c r="K2643" s="17" t="n">
        <v>792.54</v>
      </c>
      <c r="L2643" s="1" t="n">
        <v>4</v>
      </c>
      <c r="M2643" s="18" t="n">
        <f aca="false">IF(I2643&lt;=H2643,1,0)</f>
        <v>1</v>
      </c>
      <c r="N2643" s="1" t="n">
        <f aca="false">MAX(I2643-H2643,0)</f>
        <v>0</v>
      </c>
    </row>
    <row r="2644" customFormat="false" ht="15" hidden="false" customHeight="false" outlineLevel="0" collapsed="false">
      <c r="A2644" s="1" t="s">
        <v>2753</v>
      </c>
      <c r="B2644" s="1" t="s">
        <v>2578</v>
      </c>
      <c r="C2644" s="1" t="s">
        <v>92</v>
      </c>
      <c r="D2644" s="1" t="s">
        <v>88</v>
      </c>
      <c r="E2644" s="1" t="s">
        <v>89</v>
      </c>
      <c r="F2644" s="1" t="s">
        <v>116</v>
      </c>
      <c r="G2644" s="1" t="n">
        <v>0</v>
      </c>
      <c r="H2644" s="1" t="n">
        <v>2</v>
      </c>
      <c r="I2644" s="1" t="n">
        <v>2</v>
      </c>
      <c r="K2644" s="17" t="n">
        <v>382.93</v>
      </c>
      <c r="L2644" s="1" t="n">
        <v>4</v>
      </c>
      <c r="M2644" s="18" t="n">
        <f aca="false">IF(I2644&lt;=H2644,1,0)</f>
        <v>1</v>
      </c>
      <c r="N2644" s="1" t="n">
        <f aca="false">MAX(I2644-H2644,0)</f>
        <v>0</v>
      </c>
    </row>
    <row r="2645" customFormat="false" ht="15" hidden="false" customHeight="false" outlineLevel="0" collapsed="false">
      <c r="A2645" s="1" t="s">
        <v>2754</v>
      </c>
      <c r="B2645" s="1" t="s">
        <v>2578</v>
      </c>
      <c r="C2645" s="1" t="s">
        <v>92</v>
      </c>
      <c r="D2645" s="1" t="s">
        <v>88</v>
      </c>
      <c r="E2645" s="1" t="s">
        <v>97</v>
      </c>
      <c r="F2645" s="1" t="s">
        <v>90</v>
      </c>
      <c r="G2645" s="1" t="n">
        <v>15.3</v>
      </c>
      <c r="H2645" s="1" t="n">
        <v>3</v>
      </c>
      <c r="I2645" s="1" t="n">
        <v>6</v>
      </c>
      <c r="J2645" s="1" t="s">
        <v>208</v>
      </c>
      <c r="K2645" s="17" t="n">
        <v>859.49</v>
      </c>
      <c r="L2645" s="1" t="n">
        <v>4</v>
      </c>
      <c r="M2645" s="18" t="n">
        <f aca="false">IF(I2645&lt;=H2645,1,0)</f>
        <v>0</v>
      </c>
      <c r="N2645" s="1" t="n">
        <f aca="false">MAX(I2645-H2645,0)</f>
        <v>3</v>
      </c>
    </row>
    <row r="2646" customFormat="false" ht="15" hidden="false" customHeight="false" outlineLevel="0" collapsed="false">
      <c r="A2646" s="1" t="s">
        <v>2755</v>
      </c>
      <c r="B2646" s="1" t="s">
        <v>2578</v>
      </c>
      <c r="C2646" s="1" t="s">
        <v>92</v>
      </c>
      <c r="D2646" s="1" t="s">
        <v>110</v>
      </c>
      <c r="E2646" s="1" t="s">
        <v>89</v>
      </c>
      <c r="F2646" s="1" t="s">
        <v>90</v>
      </c>
      <c r="G2646" s="1" t="n">
        <v>9.5</v>
      </c>
      <c r="H2646" s="1" t="n">
        <v>2</v>
      </c>
      <c r="I2646" s="1" t="n">
        <v>2</v>
      </c>
      <c r="K2646" s="17" t="n">
        <v>683.31</v>
      </c>
      <c r="L2646" s="1" t="n">
        <v>4</v>
      </c>
      <c r="M2646" s="18" t="n">
        <f aca="false">IF(I2646&lt;=H2646,1,0)</f>
        <v>1</v>
      </c>
      <c r="N2646" s="1" t="n">
        <f aca="false">MAX(I2646-H2646,0)</f>
        <v>0</v>
      </c>
    </row>
    <row r="2647" customFormat="false" ht="15" hidden="false" customHeight="false" outlineLevel="0" collapsed="false">
      <c r="A2647" s="1" t="s">
        <v>2756</v>
      </c>
      <c r="B2647" s="1" t="s">
        <v>2578</v>
      </c>
      <c r="C2647" s="1" t="s">
        <v>95</v>
      </c>
      <c r="D2647" s="1" t="s">
        <v>88</v>
      </c>
      <c r="E2647" s="1" t="s">
        <v>89</v>
      </c>
      <c r="F2647" s="1" t="s">
        <v>90</v>
      </c>
      <c r="G2647" s="1" t="n">
        <v>13.7</v>
      </c>
      <c r="H2647" s="1" t="n">
        <v>3</v>
      </c>
      <c r="I2647" s="1" t="n">
        <v>3</v>
      </c>
      <c r="K2647" s="17" t="n">
        <v>295.57</v>
      </c>
      <c r="L2647" s="1" t="n">
        <v>4</v>
      </c>
      <c r="M2647" s="18" t="n">
        <f aca="false">IF(I2647&lt;=H2647,1,0)</f>
        <v>1</v>
      </c>
      <c r="N2647" s="1" t="n">
        <f aca="false">MAX(I2647-H2647,0)</f>
        <v>0</v>
      </c>
    </row>
    <row r="2648" customFormat="false" ht="15" hidden="false" customHeight="false" outlineLevel="0" collapsed="false">
      <c r="A2648" s="1" t="s">
        <v>2757</v>
      </c>
      <c r="B2648" s="1" t="s">
        <v>2578</v>
      </c>
      <c r="C2648" s="1" t="s">
        <v>92</v>
      </c>
      <c r="D2648" s="1" t="s">
        <v>88</v>
      </c>
      <c r="E2648" s="1" t="s">
        <v>97</v>
      </c>
      <c r="F2648" s="1" t="s">
        <v>90</v>
      </c>
      <c r="G2648" s="1" t="n">
        <v>6.5</v>
      </c>
      <c r="H2648" s="1" t="n">
        <v>3</v>
      </c>
      <c r="I2648" s="1" t="n">
        <v>3</v>
      </c>
      <c r="K2648" s="17" t="n">
        <v>361.11</v>
      </c>
      <c r="L2648" s="1" t="n">
        <v>4</v>
      </c>
      <c r="M2648" s="18" t="n">
        <f aca="false">IF(I2648&lt;=H2648,1,0)</f>
        <v>1</v>
      </c>
      <c r="N2648" s="1" t="n">
        <f aca="false">MAX(I2648-H2648,0)</f>
        <v>0</v>
      </c>
    </row>
    <row r="2649" customFormat="false" ht="15" hidden="false" customHeight="false" outlineLevel="0" collapsed="false">
      <c r="A2649" s="1" t="s">
        <v>2758</v>
      </c>
      <c r="B2649" s="1" t="s">
        <v>2578</v>
      </c>
      <c r="C2649" s="1" t="s">
        <v>100</v>
      </c>
      <c r="D2649" s="1" t="s">
        <v>93</v>
      </c>
      <c r="E2649" s="1" t="s">
        <v>89</v>
      </c>
      <c r="F2649" s="1" t="s">
        <v>90</v>
      </c>
      <c r="G2649" s="1" t="n">
        <v>6.9</v>
      </c>
      <c r="H2649" s="1" t="n">
        <v>2</v>
      </c>
      <c r="I2649" s="1" t="n">
        <v>2</v>
      </c>
      <c r="K2649" s="17" t="n">
        <v>314.91</v>
      </c>
      <c r="L2649" s="1" t="n">
        <v>4</v>
      </c>
      <c r="M2649" s="18" t="n">
        <f aca="false">IF(I2649&lt;=H2649,1,0)</f>
        <v>1</v>
      </c>
      <c r="N2649" s="1" t="n">
        <f aca="false">MAX(I2649-H2649,0)</f>
        <v>0</v>
      </c>
    </row>
    <row r="2650" customFormat="false" ht="15" hidden="false" customHeight="false" outlineLevel="0" collapsed="false">
      <c r="A2650" s="1" t="s">
        <v>2759</v>
      </c>
      <c r="B2650" s="1" t="s">
        <v>2578</v>
      </c>
      <c r="C2650" s="1" t="s">
        <v>92</v>
      </c>
      <c r="D2650" s="1" t="s">
        <v>88</v>
      </c>
      <c r="E2650" s="1" t="s">
        <v>97</v>
      </c>
      <c r="F2650" s="1" t="s">
        <v>90</v>
      </c>
      <c r="G2650" s="1" t="n">
        <v>5.8</v>
      </c>
      <c r="H2650" s="1" t="n">
        <v>3</v>
      </c>
      <c r="I2650" s="1" t="n">
        <v>3</v>
      </c>
      <c r="K2650" s="17" t="n">
        <v>874.67</v>
      </c>
      <c r="L2650" s="1" t="n">
        <v>5</v>
      </c>
      <c r="M2650" s="18" t="n">
        <f aca="false">IF(I2650&lt;=H2650,1,0)</f>
        <v>1</v>
      </c>
      <c r="N2650" s="1" t="n">
        <f aca="false">MAX(I2650-H2650,0)</f>
        <v>0</v>
      </c>
    </row>
    <row r="2651" customFormat="false" ht="15" hidden="false" customHeight="false" outlineLevel="0" collapsed="false">
      <c r="A2651" s="1" t="s">
        <v>2760</v>
      </c>
      <c r="B2651" s="1" t="s">
        <v>2578</v>
      </c>
      <c r="C2651" s="1" t="s">
        <v>92</v>
      </c>
      <c r="D2651" s="1" t="s">
        <v>88</v>
      </c>
      <c r="E2651" s="1" t="s">
        <v>103</v>
      </c>
      <c r="F2651" s="1" t="s">
        <v>90</v>
      </c>
      <c r="G2651" s="1" t="n">
        <v>8.1</v>
      </c>
      <c r="H2651" s="1" t="n">
        <v>3</v>
      </c>
      <c r="I2651" s="1" t="n">
        <v>3</v>
      </c>
      <c r="K2651" s="17" t="n">
        <v>669.43</v>
      </c>
      <c r="L2651" s="1" t="n">
        <v>5</v>
      </c>
      <c r="M2651" s="18" t="n">
        <f aca="false">IF(I2651&lt;=H2651,1,0)</f>
        <v>1</v>
      </c>
      <c r="N2651" s="1" t="n">
        <f aca="false">MAX(I2651-H2651,0)</f>
        <v>0</v>
      </c>
    </row>
    <row r="2652" customFormat="false" ht="15" hidden="false" customHeight="false" outlineLevel="0" collapsed="false">
      <c r="A2652" s="1" t="s">
        <v>2761</v>
      </c>
      <c r="B2652" s="1" t="s">
        <v>2578</v>
      </c>
      <c r="C2652" s="1" t="s">
        <v>105</v>
      </c>
      <c r="D2652" s="1" t="s">
        <v>88</v>
      </c>
      <c r="E2652" s="1" t="s">
        <v>89</v>
      </c>
      <c r="F2652" s="1" t="s">
        <v>90</v>
      </c>
      <c r="G2652" s="1" t="n">
        <v>15.1</v>
      </c>
      <c r="H2652" s="1" t="n">
        <v>3</v>
      </c>
      <c r="I2652" s="1" t="n">
        <v>3</v>
      </c>
      <c r="K2652" s="17" t="n">
        <v>383.36</v>
      </c>
      <c r="L2652" s="1" t="n">
        <v>5</v>
      </c>
      <c r="M2652" s="18" t="n">
        <f aca="false">IF(I2652&lt;=H2652,1,0)</f>
        <v>1</v>
      </c>
      <c r="N2652" s="1" t="n">
        <f aca="false">MAX(I2652-H2652,0)</f>
        <v>0</v>
      </c>
    </row>
    <row r="2653" customFormat="false" ht="15" hidden="false" customHeight="false" outlineLevel="0" collapsed="false">
      <c r="A2653" s="1" t="s">
        <v>2762</v>
      </c>
      <c r="B2653" s="1" t="s">
        <v>2578</v>
      </c>
      <c r="C2653" s="1" t="s">
        <v>92</v>
      </c>
      <c r="D2653" s="1" t="s">
        <v>96</v>
      </c>
      <c r="E2653" s="1" t="s">
        <v>89</v>
      </c>
      <c r="F2653" s="1" t="s">
        <v>90</v>
      </c>
      <c r="G2653" s="1" t="n">
        <v>7</v>
      </c>
      <c r="H2653" s="1" t="n">
        <v>5</v>
      </c>
      <c r="I2653" s="1" t="n">
        <v>5</v>
      </c>
      <c r="K2653" s="17" t="n">
        <v>312.22</v>
      </c>
      <c r="L2653" s="1" t="n">
        <v>5</v>
      </c>
      <c r="M2653" s="18" t="n">
        <f aca="false">IF(I2653&lt;=H2653,1,0)</f>
        <v>1</v>
      </c>
      <c r="N2653" s="1" t="n">
        <f aca="false">MAX(I2653-H2653,0)</f>
        <v>0</v>
      </c>
    </row>
    <row r="2654" customFormat="false" ht="15" hidden="false" customHeight="false" outlineLevel="0" collapsed="false">
      <c r="A2654" s="1" t="s">
        <v>2763</v>
      </c>
      <c r="B2654" s="1" t="s">
        <v>2578</v>
      </c>
      <c r="C2654" s="1" t="s">
        <v>87</v>
      </c>
      <c r="D2654" s="1" t="s">
        <v>93</v>
      </c>
      <c r="E2654" s="1" t="s">
        <v>89</v>
      </c>
      <c r="F2654" s="1" t="s">
        <v>90</v>
      </c>
      <c r="G2654" s="1" t="n">
        <v>12.3</v>
      </c>
      <c r="H2654" s="1" t="n">
        <v>2</v>
      </c>
      <c r="I2654" s="1" t="n">
        <v>3</v>
      </c>
      <c r="J2654" s="1" t="s">
        <v>125</v>
      </c>
      <c r="K2654" s="17" t="n">
        <v>279.62</v>
      </c>
      <c r="L2654" s="1" t="n">
        <v>3</v>
      </c>
      <c r="M2654" s="18" t="n">
        <f aca="false">IF(I2654&lt;=H2654,1,0)</f>
        <v>0</v>
      </c>
      <c r="N2654" s="1" t="n">
        <f aca="false">MAX(I2654-H2654,0)</f>
        <v>1</v>
      </c>
    </row>
    <row r="2655" customFormat="false" ht="15" hidden="false" customHeight="false" outlineLevel="0" collapsed="false">
      <c r="A2655" s="1" t="s">
        <v>2764</v>
      </c>
      <c r="B2655" s="1" t="s">
        <v>2578</v>
      </c>
      <c r="C2655" s="1" t="s">
        <v>95</v>
      </c>
      <c r="D2655" s="1" t="s">
        <v>88</v>
      </c>
      <c r="E2655" s="1" t="s">
        <v>101</v>
      </c>
      <c r="F2655" s="1" t="s">
        <v>90</v>
      </c>
      <c r="G2655" s="1" t="n">
        <v>1.9</v>
      </c>
      <c r="H2655" s="1" t="n">
        <v>3</v>
      </c>
      <c r="I2655" s="1" t="n">
        <v>3</v>
      </c>
      <c r="K2655" s="17" t="n">
        <v>446.88</v>
      </c>
      <c r="L2655" s="1" t="n">
        <v>4</v>
      </c>
      <c r="M2655" s="18" t="n">
        <f aca="false">IF(I2655&lt;=H2655,1,0)</f>
        <v>1</v>
      </c>
      <c r="N2655" s="1" t="n">
        <f aca="false">MAX(I2655-H2655,0)</f>
        <v>0</v>
      </c>
    </row>
    <row r="2656" customFormat="false" ht="15" hidden="false" customHeight="false" outlineLevel="0" collapsed="false">
      <c r="A2656" s="1" t="s">
        <v>2765</v>
      </c>
      <c r="B2656" s="1" t="s">
        <v>2578</v>
      </c>
      <c r="C2656" s="1" t="s">
        <v>105</v>
      </c>
      <c r="D2656" s="1" t="s">
        <v>88</v>
      </c>
      <c r="E2656" s="1" t="s">
        <v>103</v>
      </c>
      <c r="F2656" s="1" t="s">
        <v>90</v>
      </c>
      <c r="G2656" s="1" t="n">
        <v>6.1</v>
      </c>
      <c r="H2656" s="1" t="n">
        <v>3</v>
      </c>
      <c r="I2656" s="1" t="n">
        <v>3</v>
      </c>
      <c r="K2656" s="17" t="n">
        <v>318.89</v>
      </c>
      <c r="L2656" s="1" t="n">
        <v>4</v>
      </c>
      <c r="M2656" s="18" t="n">
        <f aca="false">IF(I2656&lt;=H2656,1,0)</f>
        <v>1</v>
      </c>
      <c r="N2656" s="1" t="n">
        <f aca="false">MAX(I2656-H2656,0)</f>
        <v>0</v>
      </c>
    </row>
    <row r="2657" customFormat="false" ht="15" hidden="false" customHeight="false" outlineLevel="0" collapsed="false">
      <c r="A2657" s="1" t="s">
        <v>2766</v>
      </c>
      <c r="B2657" s="1" t="s">
        <v>2578</v>
      </c>
      <c r="C2657" s="1" t="s">
        <v>145</v>
      </c>
      <c r="D2657" s="1" t="s">
        <v>96</v>
      </c>
      <c r="E2657" s="1" t="s">
        <v>89</v>
      </c>
      <c r="F2657" s="1" t="s">
        <v>90</v>
      </c>
      <c r="G2657" s="1" t="n">
        <v>3.7</v>
      </c>
      <c r="H2657" s="1" t="n">
        <v>5</v>
      </c>
      <c r="I2657" s="1" t="n">
        <v>5</v>
      </c>
      <c r="K2657" s="17" t="n">
        <v>352.89</v>
      </c>
      <c r="L2657" s="1" t="n">
        <v>5</v>
      </c>
      <c r="M2657" s="18" t="n">
        <f aca="false">IF(I2657&lt;=H2657,1,0)</f>
        <v>1</v>
      </c>
      <c r="N2657" s="1" t="n">
        <f aca="false">MAX(I2657-H2657,0)</f>
        <v>0</v>
      </c>
    </row>
    <row r="2658" customFormat="false" ht="15" hidden="false" customHeight="false" outlineLevel="0" collapsed="false">
      <c r="A2658" s="1" t="s">
        <v>2767</v>
      </c>
      <c r="B2658" s="1" t="s">
        <v>2578</v>
      </c>
      <c r="C2658" s="1" t="s">
        <v>87</v>
      </c>
      <c r="D2658" s="1" t="s">
        <v>110</v>
      </c>
      <c r="E2658" s="1" t="s">
        <v>89</v>
      </c>
      <c r="F2658" s="1" t="s">
        <v>90</v>
      </c>
      <c r="G2658" s="1" t="n">
        <v>9.5</v>
      </c>
      <c r="H2658" s="1" t="n">
        <v>2</v>
      </c>
      <c r="I2658" s="1" t="n">
        <v>5</v>
      </c>
      <c r="J2658" s="1" t="s">
        <v>459</v>
      </c>
      <c r="K2658" s="17" t="n">
        <v>632.35</v>
      </c>
      <c r="L2658" s="1" t="n">
        <v>3</v>
      </c>
      <c r="M2658" s="18" t="n">
        <f aca="false">IF(I2658&lt;=H2658,1,0)</f>
        <v>0</v>
      </c>
      <c r="N2658" s="1" t="n">
        <f aca="false">MAX(I2658-H2658,0)</f>
        <v>3</v>
      </c>
    </row>
    <row r="2659" customFormat="false" ht="15" hidden="false" customHeight="false" outlineLevel="0" collapsed="false">
      <c r="A2659" s="1" t="s">
        <v>2768</v>
      </c>
      <c r="B2659" s="1" t="s">
        <v>2578</v>
      </c>
      <c r="C2659" s="1" t="s">
        <v>87</v>
      </c>
      <c r="D2659" s="1" t="s">
        <v>88</v>
      </c>
      <c r="E2659" s="1" t="s">
        <v>97</v>
      </c>
      <c r="F2659" s="1" t="s">
        <v>90</v>
      </c>
      <c r="G2659" s="1" t="n">
        <v>9.8</v>
      </c>
      <c r="H2659" s="1" t="n">
        <v>3</v>
      </c>
      <c r="I2659" s="1" t="n">
        <v>3</v>
      </c>
      <c r="K2659" s="17" t="n">
        <v>433.21</v>
      </c>
      <c r="L2659" s="1" t="n">
        <v>5</v>
      </c>
      <c r="M2659" s="18" t="n">
        <f aca="false">IF(I2659&lt;=H2659,1,0)</f>
        <v>1</v>
      </c>
      <c r="N2659" s="1" t="n">
        <f aca="false">MAX(I2659-H2659,0)</f>
        <v>0</v>
      </c>
    </row>
    <row r="2660" customFormat="false" ht="15" hidden="false" customHeight="false" outlineLevel="0" collapsed="false">
      <c r="A2660" s="1" t="s">
        <v>2769</v>
      </c>
      <c r="B2660" s="1" t="s">
        <v>2578</v>
      </c>
      <c r="C2660" s="1" t="s">
        <v>92</v>
      </c>
      <c r="D2660" s="1" t="s">
        <v>88</v>
      </c>
      <c r="E2660" s="1" t="s">
        <v>97</v>
      </c>
      <c r="F2660" s="1" t="s">
        <v>90</v>
      </c>
      <c r="G2660" s="1" t="n">
        <v>2.9</v>
      </c>
      <c r="H2660" s="1" t="n">
        <v>3</v>
      </c>
      <c r="I2660" s="1" t="n">
        <v>3</v>
      </c>
      <c r="K2660" s="17" t="n">
        <v>773.32</v>
      </c>
      <c r="L2660" s="1" t="n">
        <v>5</v>
      </c>
      <c r="M2660" s="18" t="n">
        <f aca="false">IF(I2660&lt;=H2660,1,0)</f>
        <v>1</v>
      </c>
      <c r="N2660" s="1" t="n">
        <f aca="false">MAX(I2660-H2660,0)</f>
        <v>0</v>
      </c>
    </row>
    <row r="2661" customFormat="false" ht="15" hidden="false" customHeight="false" outlineLevel="0" collapsed="false">
      <c r="A2661" s="1" t="s">
        <v>2770</v>
      </c>
      <c r="B2661" s="1" t="s">
        <v>2578</v>
      </c>
      <c r="C2661" s="1" t="s">
        <v>105</v>
      </c>
      <c r="D2661" s="1" t="s">
        <v>88</v>
      </c>
      <c r="E2661" s="1" t="s">
        <v>89</v>
      </c>
      <c r="F2661" s="1" t="s">
        <v>90</v>
      </c>
      <c r="G2661" s="1" t="n">
        <v>8.2</v>
      </c>
      <c r="H2661" s="1" t="n">
        <v>3</v>
      </c>
      <c r="I2661" s="1" t="n">
        <v>3</v>
      </c>
      <c r="K2661" s="17" t="n">
        <v>361.83</v>
      </c>
      <c r="L2661" s="1" t="n">
        <v>4</v>
      </c>
      <c r="M2661" s="18" t="n">
        <f aca="false">IF(I2661&lt;=H2661,1,0)</f>
        <v>1</v>
      </c>
      <c r="N2661" s="1" t="n">
        <f aca="false">MAX(I2661-H2661,0)</f>
        <v>0</v>
      </c>
    </row>
    <row r="2662" customFormat="false" ht="15" hidden="false" customHeight="false" outlineLevel="0" collapsed="false">
      <c r="A2662" s="1" t="s">
        <v>2771</v>
      </c>
      <c r="B2662" s="1" t="s">
        <v>2578</v>
      </c>
      <c r="C2662" s="1" t="s">
        <v>92</v>
      </c>
      <c r="D2662" s="1" t="s">
        <v>96</v>
      </c>
      <c r="E2662" s="1" t="s">
        <v>97</v>
      </c>
      <c r="F2662" s="1" t="s">
        <v>90</v>
      </c>
      <c r="G2662" s="1" t="n">
        <v>12</v>
      </c>
      <c r="H2662" s="1" t="n">
        <v>5</v>
      </c>
      <c r="I2662" s="1" t="n">
        <v>5</v>
      </c>
      <c r="K2662" s="17" t="n">
        <v>386.8</v>
      </c>
      <c r="L2662" s="1" t="n">
        <v>4</v>
      </c>
      <c r="M2662" s="18" t="n">
        <f aca="false">IF(I2662&lt;=H2662,1,0)</f>
        <v>1</v>
      </c>
      <c r="N2662" s="1" t="n">
        <f aca="false">MAX(I2662-H2662,0)</f>
        <v>0</v>
      </c>
    </row>
    <row r="2663" customFormat="false" ht="15" hidden="false" customHeight="false" outlineLevel="0" collapsed="false">
      <c r="A2663" s="1" t="s">
        <v>2772</v>
      </c>
      <c r="B2663" s="1" t="s">
        <v>2578</v>
      </c>
      <c r="C2663" s="1" t="s">
        <v>92</v>
      </c>
      <c r="D2663" s="1" t="s">
        <v>88</v>
      </c>
      <c r="E2663" s="1" t="s">
        <v>89</v>
      </c>
      <c r="F2663" s="1" t="s">
        <v>90</v>
      </c>
      <c r="G2663" s="1" t="n">
        <v>16.3</v>
      </c>
      <c r="H2663" s="1" t="n">
        <v>3</v>
      </c>
      <c r="I2663" s="1" t="n">
        <v>4</v>
      </c>
      <c r="J2663" s="1" t="s">
        <v>117</v>
      </c>
      <c r="K2663" s="17" t="n">
        <v>738.19</v>
      </c>
      <c r="L2663" s="1" t="n">
        <v>3</v>
      </c>
      <c r="M2663" s="18" t="n">
        <f aca="false">IF(I2663&lt;=H2663,1,0)</f>
        <v>0</v>
      </c>
      <c r="N2663" s="1" t="n">
        <f aca="false">MAX(I2663-H2663,0)</f>
        <v>1</v>
      </c>
    </row>
    <row r="2664" customFormat="false" ht="15" hidden="false" customHeight="false" outlineLevel="0" collapsed="false">
      <c r="A2664" s="1" t="s">
        <v>2773</v>
      </c>
      <c r="B2664" s="1" t="s">
        <v>2578</v>
      </c>
      <c r="C2664" s="1" t="s">
        <v>87</v>
      </c>
      <c r="D2664" s="1" t="s">
        <v>88</v>
      </c>
      <c r="E2664" s="1" t="s">
        <v>89</v>
      </c>
      <c r="F2664" s="1" t="s">
        <v>116</v>
      </c>
      <c r="G2664" s="1" t="n">
        <v>0</v>
      </c>
      <c r="H2664" s="1" t="n">
        <v>2</v>
      </c>
      <c r="I2664" s="1" t="n">
        <v>2</v>
      </c>
      <c r="K2664" s="17" t="n">
        <v>198.02</v>
      </c>
      <c r="L2664" s="1" t="n">
        <v>5</v>
      </c>
      <c r="M2664" s="18" t="n">
        <f aca="false">IF(I2664&lt;=H2664,1,0)</f>
        <v>1</v>
      </c>
      <c r="N2664" s="1" t="n">
        <f aca="false">MAX(I2664-H2664,0)</f>
        <v>0</v>
      </c>
    </row>
    <row r="2665" customFormat="false" ht="15" hidden="false" customHeight="false" outlineLevel="0" collapsed="false">
      <c r="A2665" s="1" t="s">
        <v>2774</v>
      </c>
      <c r="B2665" s="1" t="s">
        <v>2578</v>
      </c>
      <c r="C2665" s="1" t="s">
        <v>92</v>
      </c>
      <c r="D2665" s="1" t="s">
        <v>88</v>
      </c>
      <c r="E2665" s="1" t="s">
        <v>89</v>
      </c>
      <c r="F2665" s="1" t="s">
        <v>90</v>
      </c>
      <c r="G2665" s="1" t="n">
        <v>12.1</v>
      </c>
      <c r="H2665" s="1" t="n">
        <v>3</v>
      </c>
      <c r="I2665" s="1" t="n">
        <v>3</v>
      </c>
      <c r="K2665" s="17" t="n">
        <v>501.44</v>
      </c>
      <c r="L2665" s="1" t="n">
        <v>4</v>
      </c>
      <c r="M2665" s="18" t="n">
        <f aca="false">IF(I2665&lt;=H2665,1,0)</f>
        <v>1</v>
      </c>
      <c r="N2665" s="1" t="n">
        <f aca="false">MAX(I2665-H2665,0)</f>
        <v>0</v>
      </c>
    </row>
    <row r="2666" customFormat="false" ht="15" hidden="false" customHeight="false" outlineLevel="0" collapsed="false">
      <c r="A2666" s="1" t="s">
        <v>2775</v>
      </c>
      <c r="B2666" s="1" t="s">
        <v>2578</v>
      </c>
      <c r="C2666" s="1" t="s">
        <v>100</v>
      </c>
      <c r="D2666" s="1" t="s">
        <v>93</v>
      </c>
      <c r="E2666" s="1" t="s">
        <v>101</v>
      </c>
      <c r="F2666" s="1" t="s">
        <v>116</v>
      </c>
      <c r="G2666" s="1" t="n">
        <v>0</v>
      </c>
      <c r="H2666" s="1" t="n">
        <v>1</v>
      </c>
      <c r="I2666" s="1" t="n">
        <v>1</v>
      </c>
      <c r="K2666" s="17" t="n">
        <v>190.83</v>
      </c>
      <c r="L2666" s="1" t="n">
        <v>5</v>
      </c>
      <c r="M2666" s="18" t="n">
        <f aca="false">IF(I2666&lt;=H2666,1,0)</f>
        <v>1</v>
      </c>
      <c r="N2666" s="1" t="n">
        <f aca="false">MAX(I2666-H2666,0)</f>
        <v>0</v>
      </c>
    </row>
    <row r="2667" customFormat="false" ht="15" hidden="false" customHeight="false" outlineLevel="0" collapsed="false">
      <c r="A2667" s="1" t="s">
        <v>2776</v>
      </c>
      <c r="B2667" s="1" t="s">
        <v>2578</v>
      </c>
      <c r="C2667" s="1" t="s">
        <v>87</v>
      </c>
      <c r="D2667" s="1" t="s">
        <v>88</v>
      </c>
      <c r="E2667" s="1" t="s">
        <v>89</v>
      </c>
      <c r="F2667" s="1" t="s">
        <v>90</v>
      </c>
      <c r="G2667" s="1" t="n">
        <v>5.8</v>
      </c>
      <c r="H2667" s="1" t="n">
        <v>3</v>
      </c>
      <c r="I2667" s="1" t="n">
        <v>3</v>
      </c>
      <c r="K2667" s="17" t="n">
        <v>443.56</v>
      </c>
      <c r="L2667" s="1" t="n">
        <v>5</v>
      </c>
      <c r="M2667" s="18" t="n">
        <f aca="false">IF(I2667&lt;=H2667,1,0)</f>
        <v>1</v>
      </c>
      <c r="N2667" s="1" t="n">
        <f aca="false">MAX(I2667-H2667,0)</f>
        <v>0</v>
      </c>
    </row>
    <row r="2668" customFormat="false" ht="15" hidden="false" customHeight="false" outlineLevel="0" collapsed="false">
      <c r="A2668" s="1" t="s">
        <v>2777</v>
      </c>
      <c r="B2668" s="1" t="s">
        <v>2578</v>
      </c>
      <c r="C2668" s="1" t="s">
        <v>95</v>
      </c>
      <c r="D2668" s="1" t="s">
        <v>93</v>
      </c>
      <c r="E2668" s="1" t="s">
        <v>89</v>
      </c>
      <c r="F2668" s="1" t="s">
        <v>90</v>
      </c>
      <c r="G2668" s="1" t="n">
        <v>17.5</v>
      </c>
      <c r="H2668" s="1" t="n">
        <v>2</v>
      </c>
      <c r="I2668" s="1" t="n">
        <v>2</v>
      </c>
      <c r="K2668" s="17" t="n">
        <v>442.86</v>
      </c>
      <c r="L2668" s="1" t="n">
        <v>4</v>
      </c>
      <c r="M2668" s="18" t="n">
        <f aca="false">IF(I2668&lt;=H2668,1,0)</f>
        <v>1</v>
      </c>
      <c r="N2668" s="1" t="n">
        <f aca="false">MAX(I2668-H2668,0)</f>
        <v>0</v>
      </c>
    </row>
    <row r="2669" customFormat="false" ht="15" hidden="false" customHeight="false" outlineLevel="0" collapsed="false">
      <c r="A2669" s="1" t="s">
        <v>2778</v>
      </c>
      <c r="B2669" s="1" t="s">
        <v>2578</v>
      </c>
      <c r="C2669" s="1" t="s">
        <v>105</v>
      </c>
      <c r="D2669" s="1" t="s">
        <v>93</v>
      </c>
      <c r="E2669" s="1" t="s">
        <v>89</v>
      </c>
      <c r="F2669" s="1" t="s">
        <v>90</v>
      </c>
      <c r="G2669" s="1" t="n">
        <v>13.6</v>
      </c>
      <c r="H2669" s="1" t="n">
        <v>2</v>
      </c>
      <c r="I2669" s="1" t="n">
        <v>2</v>
      </c>
      <c r="K2669" s="17" t="n">
        <v>671.18</v>
      </c>
      <c r="L2669" s="1" t="n">
        <v>5</v>
      </c>
      <c r="M2669" s="18" t="n">
        <f aca="false">IF(I2669&lt;=H2669,1,0)</f>
        <v>1</v>
      </c>
      <c r="N2669" s="1" t="n">
        <f aca="false">MAX(I2669-H2669,0)</f>
        <v>0</v>
      </c>
    </row>
    <row r="2670" customFormat="false" ht="15" hidden="false" customHeight="false" outlineLevel="0" collapsed="false">
      <c r="A2670" s="1" t="s">
        <v>2779</v>
      </c>
      <c r="B2670" s="1" t="s">
        <v>2578</v>
      </c>
      <c r="C2670" s="1" t="s">
        <v>100</v>
      </c>
      <c r="D2670" s="1" t="s">
        <v>93</v>
      </c>
      <c r="E2670" s="1" t="s">
        <v>103</v>
      </c>
      <c r="F2670" s="1" t="s">
        <v>90</v>
      </c>
      <c r="G2670" s="1" t="n">
        <v>12.4</v>
      </c>
      <c r="H2670" s="1" t="n">
        <v>2</v>
      </c>
      <c r="I2670" s="1" t="n">
        <v>2</v>
      </c>
      <c r="K2670" s="17" t="n">
        <v>249.42</v>
      </c>
      <c r="L2670" s="1" t="n">
        <v>5</v>
      </c>
      <c r="M2670" s="18" t="n">
        <f aca="false">IF(I2670&lt;=H2670,1,0)</f>
        <v>1</v>
      </c>
      <c r="N2670" s="1" t="n">
        <f aca="false">MAX(I2670-H2670,0)</f>
        <v>0</v>
      </c>
    </row>
    <row r="2671" customFormat="false" ht="15" hidden="false" customHeight="false" outlineLevel="0" collapsed="false">
      <c r="A2671" s="1" t="s">
        <v>2780</v>
      </c>
      <c r="B2671" s="1" t="s">
        <v>2578</v>
      </c>
      <c r="C2671" s="1" t="s">
        <v>95</v>
      </c>
      <c r="D2671" s="1" t="s">
        <v>93</v>
      </c>
      <c r="E2671" s="1" t="s">
        <v>97</v>
      </c>
      <c r="F2671" s="1" t="s">
        <v>90</v>
      </c>
      <c r="G2671" s="1" t="n">
        <v>5.3</v>
      </c>
      <c r="H2671" s="1" t="n">
        <v>2</v>
      </c>
      <c r="I2671" s="1" t="n">
        <v>3</v>
      </c>
      <c r="J2671" s="1" t="s">
        <v>199</v>
      </c>
      <c r="K2671" s="17" t="n">
        <v>810.04</v>
      </c>
      <c r="L2671" s="1" t="n">
        <v>3</v>
      </c>
      <c r="M2671" s="18" t="n">
        <f aca="false">IF(I2671&lt;=H2671,1,0)</f>
        <v>0</v>
      </c>
      <c r="N2671" s="1" t="n">
        <f aca="false">MAX(I2671-H2671,0)</f>
        <v>1</v>
      </c>
    </row>
    <row r="2672" customFormat="false" ht="15" hidden="false" customHeight="false" outlineLevel="0" collapsed="false">
      <c r="A2672" s="1" t="s">
        <v>2781</v>
      </c>
      <c r="B2672" s="1" t="s">
        <v>2578</v>
      </c>
      <c r="C2672" s="1" t="s">
        <v>145</v>
      </c>
      <c r="D2672" s="1" t="s">
        <v>88</v>
      </c>
      <c r="E2672" s="1" t="s">
        <v>97</v>
      </c>
      <c r="F2672" s="1" t="s">
        <v>90</v>
      </c>
      <c r="G2672" s="1" t="n">
        <v>5.5</v>
      </c>
      <c r="H2672" s="1" t="n">
        <v>3</v>
      </c>
      <c r="I2672" s="1" t="n">
        <v>3</v>
      </c>
      <c r="K2672" s="17" t="n">
        <v>272.58</v>
      </c>
      <c r="L2672" s="1" t="n">
        <v>5</v>
      </c>
      <c r="M2672" s="18" t="n">
        <f aca="false">IF(I2672&lt;=H2672,1,0)</f>
        <v>1</v>
      </c>
      <c r="N2672" s="1" t="n">
        <f aca="false">MAX(I2672-H2672,0)</f>
        <v>0</v>
      </c>
    </row>
    <row r="2673" customFormat="false" ht="15" hidden="false" customHeight="false" outlineLevel="0" collapsed="false">
      <c r="A2673" s="1" t="s">
        <v>2782</v>
      </c>
      <c r="B2673" s="1" t="s">
        <v>2578</v>
      </c>
      <c r="C2673" s="1" t="s">
        <v>95</v>
      </c>
      <c r="D2673" s="1" t="s">
        <v>88</v>
      </c>
      <c r="E2673" s="1" t="s">
        <v>97</v>
      </c>
      <c r="F2673" s="1" t="s">
        <v>90</v>
      </c>
      <c r="G2673" s="1" t="n">
        <v>5.3</v>
      </c>
      <c r="H2673" s="1" t="n">
        <v>3</v>
      </c>
      <c r="I2673" s="1" t="n">
        <v>3</v>
      </c>
      <c r="K2673" s="17" t="n">
        <v>279.4</v>
      </c>
      <c r="L2673" s="1" t="n">
        <v>4</v>
      </c>
      <c r="M2673" s="18" t="n">
        <f aca="false">IF(I2673&lt;=H2673,1,0)</f>
        <v>1</v>
      </c>
      <c r="N2673" s="1" t="n">
        <f aca="false">MAX(I2673-H2673,0)</f>
        <v>0</v>
      </c>
    </row>
    <row r="2674" customFormat="false" ht="15" hidden="false" customHeight="false" outlineLevel="0" collapsed="false">
      <c r="A2674" s="1" t="s">
        <v>2783</v>
      </c>
      <c r="B2674" s="1" t="s">
        <v>2578</v>
      </c>
      <c r="C2674" s="1" t="s">
        <v>92</v>
      </c>
      <c r="D2674" s="1" t="s">
        <v>88</v>
      </c>
      <c r="E2674" s="1" t="s">
        <v>89</v>
      </c>
      <c r="F2674" s="1" t="s">
        <v>90</v>
      </c>
      <c r="G2674" s="1" t="n">
        <v>18</v>
      </c>
      <c r="H2674" s="1" t="n">
        <v>3</v>
      </c>
      <c r="I2674" s="1" t="n">
        <v>3</v>
      </c>
      <c r="K2674" s="17" t="n">
        <v>347.36</v>
      </c>
      <c r="L2674" s="1" t="n">
        <v>5</v>
      </c>
      <c r="M2674" s="18" t="n">
        <f aca="false">IF(I2674&lt;=H2674,1,0)</f>
        <v>1</v>
      </c>
      <c r="N2674" s="1" t="n">
        <f aca="false">MAX(I2674-H2674,0)</f>
        <v>0</v>
      </c>
    </row>
    <row r="2675" customFormat="false" ht="15" hidden="false" customHeight="false" outlineLevel="0" collapsed="false">
      <c r="A2675" s="1" t="s">
        <v>2784</v>
      </c>
      <c r="B2675" s="1" t="s">
        <v>2578</v>
      </c>
      <c r="C2675" s="1" t="s">
        <v>95</v>
      </c>
      <c r="D2675" s="1" t="s">
        <v>93</v>
      </c>
      <c r="E2675" s="1" t="s">
        <v>89</v>
      </c>
      <c r="F2675" s="1" t="s">
        <v>90</v>
      </c>
      <c r="G2675" s="1" t="n">
        <v>7.1</v>
      </c>
      <c r="H2675" s="1" t="n">
        <v>2</v>
      </c>
      <c r="I2675" s="1" t="n">
        <v>2</v>
      </c>
      <c r="K2675" s="17" t="n">
        <v>1420.3</v>
      </c>
      <c r="L2675" s="1" t="n">
        <v>4</v>
      </c>
      <c r="M2675" s="18" t="n">
        <f aca="false">IF(I2675&lt;=H2675,1,0)</f>
        <v>1</v>
      </c>
      <c r="N2675" s="1" t="n">
        <f aca="false">MAX(I2675-H2675,0)</f>
        <v>0</v>
      </c>
    </row>
    <row r="2676" customFormat="false" ht="15" hidden="false" customHeight="false" outlineLevel="0" collapsed="false">
      <c r="A2676" s="1" t="s">
        <v>2785</v>
      </c>
      <c r="B2676" s="1" t="s">
        <v>2578</v>
      </c>
      <c r="C2676" s="1" t="s">
        <v>105</v>
      </c>
      <c r="D2676" s="1" t="s">
        <v>88</v>
      </c>
      <c r="E2676" s="1" t="s">
        <v>89</v>
      </c>
      <c r="F2676" s="1" t="s">
        <v>90</v>
      </c>
      <c r="G2676" s="1" t="n">
        <v>6.9</v>
      </c>
      <c r="H2676" s="1" t="n">
        <v>3</v>
      </c>
      <c r="I2676" s="1" t="n">
        <v>3</v>
      </c>
      <c r="K2676" s="17" t="n">
        <v>305.25</v>
      </c>
      <c r="L2676" s="1" t="n">
        <v>5</v>
      </c>
      <c r="M2676" s="18" t="n">
        <f aca="false">IF(I2676&lt;=H2676,1,0)</f>
        <v>1</v>
      </c>
      <c r="N2676" s="1" t="n">
        <f aca="false">MAX(I2676-H2676,0)</f>
        <v>0</v>
      </c>
    </row>
    <row r="2677" customFormat="false" ht="15" hidden="false" customHeight="false" outlineLevel="0" collapsed="false">
      <c r="A2677" s="1" t="s">
        <v>2786</v>
      </c>
      <c r="B2677" s="1" t="s">
        <v>2578</v>
      </c>
      <c r="C2677" s="1" t="s">
        <v>95</v>
      </c>
      <c r="D2677" s="1" t="s">
        <v>93</v>
      </c>
      <c r="E2677" s="1" t="s">
        <v>89</v>
      </c>
      <c r="F2677" s="1" t="s">
        <v>116</v>
      </c>
      <c r="G2677" s="1" t="n">
        <v>0</v>
      </c>
      <c r="H2677" s="1" t="n">
        <v>2</v>
      </c>
      <c r="I2677" s="1" t="n">
        <v>2</v>
      </c>
      <c r="K2677" s="17" t="n">
        <v>324.42</v>
      </c>
      <c r="L2677" s="1" t="n">
        <v>4</v>
      </c>
      <c r="M2677" s="18" t="n">
        <f aca="false">IF(I2677&lt;=H2677,1,0)</f>
        <v>1</v>
      </c>
      <c r="N2677" s="1" t="n">
        <f aca="false">MAX(I2677-H2677,0)</f>
        <v>0</v>
      </c>
    </row>
    <row r="2678" customFormat="false" ht="15" hidden="false" customHeight="false" outlineLevel="0" collapsed="false">
      <c r="A2678" s="1" t="s">
        <v>2787</v>
      </c>
      <c r="B2678" s="1" t="s">
        <v>2578</v>
      </c>
      <c r="C2678" s="1" t="s">
        <v>95</v>
      </c>
      <c r="D2678" s="1" t="s">
        <v>88</v>
      </c>
      <c r="E2678" s="1" t="s">
        <v>101</v>
      </c>
      <c r="F2678" s="1" t="s">
        <v>90</v>
      </c>
      <c r="G2678" s="1" t="n">
        <v>0.5</v>
      </c>
      <c r="H2678" s="1" t="n">
        <v>3</v>
      </c>
      <c r="I2678" s="1" t="n">
        <v>3</v>
      </c>
      <c r="K2678" s="17" t="n">
        <v>258.85</v>
      </c>
      <c r="L2678" s="1" t="n">
        <v>5</v>
      </c>
      <c r="M2678" s="18" t="n">
        <f aca="false">IF(I2678&lt;=H2678,1,0)</f>
        <v>1</v>
      </c>
      <c r="N2678" s="1" t="n">
        <f aca="false">MAX(I2678-H2678,0)</f>
        <v>0</v>
      </c>
    </row>
    <row r="2679" customFormat="false" ht="15" hidden="false" customHeight="false" outlineLevel="0" collapsed="false">
      <c r="A2679" s="1" t="s">
        <v>2788</v>
      </c>
      <c r="B2679" s="1" t="s">
        <v>2578</v>
      </c>
      <c r="C2679" s="1" t="s">
        <v>92</v>
      </c>
      <c r="D2679" s="1" t="s">
        <v>88</v>
      </c>
      <c r="E2679" s="1" t="s">
        <v>89</v>
      </c>
      <c r="F2679" s="1" t="s">
        <v>90</v>
      </c>
      <c r="G2679" s="1" t="n">
        <v>8.8</v>
      </c>
      <c r="H2679" s="1" t="n">
        <v>3</v>
      </c>
      <c r="I2679" s="1" t="n">
        <v>3</v>
      </c>
      <c r="K2679" s="17" t="n">
        <v>501.82</v>
      </c>
      <c r="L2679" s="1" t="n">
        <v>4</v>
      </c>
      <c r="M2679" s="18" t="n">
        <f aca="false">IF(I2679&lt;=H2679,1,0)</f>
        <v>1</v>
      </c>
      <c r="N2679" s="1" t="n">
        <f aca="false">MAX(I2679-H2679,0)</f>
        <v>0</v>
      </c>
    </row>
    <row r="2680" customFormat="false" ht="15" hidden="false" customHeight="false" outlineLevel="0" collapsed="false">
      <c r="A2680" s="1" t="s">
        <v>2789</v>
      </c>
      <c r="B2680" s="1" t="s">
        <v>2578</v>
      </c>
      <c r="C2680" s="1" t="s">
        <v>87</v>
      </c>
      <c r="D2680" s="1" t="s">
        <v>93</v>
      </c>
      <c r="E2680" s="1" t="s">
        <v>97</v>
      </c>
      <c r="F2680" s="1" t="s">
        <v>90</v>
      </c>
      <c r="G2680" s="1" t="n">
        <v>10.6</v>
      </c>
      <c r="H2680" s="1" t="n">
        <v>2</v>
      </c>
      <c r="I2680" s="1" t="n">
        <v>2</v>
      </c>
      <c r="K2680" s="17" t="n">
        <v>541.45</v>
      </c>
      <c r="L2680" s="1" t="n">
        <v>4</v>
      </c>
      <c r="M2680" s="18" t="n">
        <f aca="false">IF(I2680&lt;=H2680,1,0)</f>
        <v>1</v>
      </c>
      <c r="N2680" s="1" t="n">
        <f aca="false">MAX(I2680-H2680,0)</f>
        <v>0</v>
      </c>
    </row>
    <row r="2681" customFormat="false" ht="15" hidden="false" customHeight="false" outlineLevel="0" collapsed="false">
      <c r="A2681" s="1" t="s">
        <v>2790</v>
      </c>
      <c r="B2681" s="1" t="s">
        <v>2578</v>
      </c>
      <c r="C2681" s="1" t="s">
        <v>92</v>
      </c>
      <c r="D2681" s="1" t="s">
        <v>88</v>
      </c>
      <c r="E2681" s="1" t="s">
        <v>89</v>
      </c>
      <c r="F2681" s="1" t="s">
        <v>90</v>
      </c>
      <c r="G2681" s="1" t="n">
        <v>14.4</v>
      </c>
      <c r="H2681" s="1" t="n">
        <v>3</v>
      </c>
      <c r="I2681" s="1" t="n">
        <v>3</v>
      </c>
      <c r="K2681" s="17" t="n">
        <v>377.15</v>
      </c>
      <c r="L2681" s="1" t="n">
        <v>4</v>
      </c>
      <c r="M2681" s="18" t="n">
        <f aca="false">IF(I2681&lt;=H2681,1,0)</f>
        <v>1</v>
      </c>
      <c r="N2681" s="1" t="n">
        <f aca="false">MAX(I2681-H2681,0)</f>
        <v>0</v>
      </c>
    </row>
    <row r="2682" customFormat="false" ht="15" hidden="false" customHeight="false" outlineLevel="0" collapsed="false">
      <c r="A2682" s="1" t="s">
        <v>2791</v>
      </c>
      <c r="B2682" s="1" t="s">
        <v>2578</v>
      </c>
      <c r="C2682" s="1" t="s">
        <v>92</v>
      </c>
      <c r="D2682" s="1" t="s">
        <v>88</v>
      </c>
      <c r="E2682" s="1" t="s">
        <v>89</v>
      </c>
      <c r="F2682" s="1" t="s">
        <v>90</v>
      </c>
      <c r="G2682" s="1" t="n">
        <v>2</v>
      </c>
      <c r="H2682" s="1" t="n">
        <v>3</v>
      </c>
      <c r="I2682" s="1" t="n">
        <v>3</v>
      </c>
      <c r="K2682" s="17" t="n">
        <v>285.04</v>
      </c>
      <c r="L2682" s="1" t="n">
        <v>4</v>
      </c>
      <c r="M2682" s="18" t="n">
        <f aca="false">IF(I2682&lt;=H2682,1,0)</f>
        <v>1</v>
      </c>
      <c r="N2682" s="1" t="n">
        <f aca="false">MAX(I2682-H2682,0)</f>
        <v>0</v>
      </c>
    </row>
    <row r="2683" customFormat="false" ht="15" hidden="false" customHeight="false" outlineLevel="0" collapsed="false">
      <c r="A2683" s="1" t="s">
        <v>2792</v>
      </c>
      <c r="B2683" s="1" t="s">
        <v>2578</v>
      </c>
      <c r="C2683" s="1" t="s">
        <v>95</v>
      </c>
      <c r="D2683" s="1" t="s">
        <v>93</v>
      </c>
      <c r="E2683" s="1" t="s">
        <v>89</v>
      </c>
      <c r="F2683" s="1" t="s">
        <v>90</v>
      </c>
      <c r="G2683" s="1" t="n">
        <v>17.9</v>
      </c>
      <c r="H2683" s="1" t="n">
        <v>2</v>
      </c>
      <c r="I2683" s="1" t="n">
        <v>2</v>
      </c>
      <c r="K2683" s="17" t="n">
        <v>276.14</v>
      </c>
      <c r="L2683" s="1" t="n">
        <v>5</v>
      </c>
      <c r="M2683" s="18" t="n">
        <f aca="false">IF(I2683&lt;=H2683,1,0)</f>
        <v>1</v>
      </c>
      <c r="N2683" s="1" t="n">
        <f aca="false">MAX(I2683-H2683,0)</f>
        <v>0</v>
      </c>
    </row>
    <row r="2684" customFormat="false" ht="15" hidden="false" customHeight="false" outlineLevel="0" collapsed="false">
      <c r="A2684" s="1" t="s">
        <v>2793</v>
      </c>
      <c r="B2684" s="1" t="s">
        <v>2578</v>
      </c>
      <c r="C2684" s="1" t="s">
        <v>105</v>
      </c>
      <c r="D2684" s="1" t="s">
        <v>88</v>
      </c>
      <c r="E2684" s="1" t="s">
        <v>103</v>
      </c>
      <c r="F2684" s="1" t="s">
        <v>90</v>
      </c>
      <c r="G2684" s="1" t="n">
        <v>6.2</v>
      </c>
      <c r="H2684" s="1" t="n">
        <v>3</v>
      </c>
      <c r="I2684" s="1" t="n">
        <v>3</v>
      </c>
      <c r="K2684" s="17" t="n">
        <v>224.45</v>
      </c>
      <c r="L2684" s="1" t="n">
        <v>5</v>
      </c>
      <c r="M2684" s="18" t="n">
        <f aca="false">IF(I2684&lt;=H2684,1,0)</f>
        <v>1</v>
      </c>
      <c r="N2684" s="1" t="n">
        <f aca="false">MAX(I2684-H2684,0)</f>
        <v>0</v>
      </c>
    </row>
    <row r="2685" customFormat="false" ht="15" hidden="false" customHeight="false" outlineLevel="0" collapsed="false">
      <c r="A2685" s="1" t="s">
        <v>2794</v>
      </c>
      <c r="B2685" s="1" t="s">
        <v>2578</v>
      </c>
      <c r="C2685" s="1" t="s">
        <v>105</v>
      </c>
      <c r="D2685" s="1" t="s">
        <v>88</v>
      </c>
      <c r="E2685" s="1" t="s">
        <v>101</v>
      </c>
      <c r="F2685" s="1" t="s">
        <v>90</v>
      </c>
      <c r="G2685" s="1" t="n">
        <v>7.4</v>
      </c>
      <c r="H2685" s="1" t="n">
        <v>3</v>
      </c>
      <c r="I2685" s="1" t="n">
        <v>3</v>
      </c>
      <c r="K2685" s="17" t="n">
        <v>243.49</v>
      </c>
      <c r="L2685" s="1" t="n">
        <v>4</v>
      </c>
      <c r="M2685" s="18" t="n">
        <f aca="false">IF(I2685&lt;=H2685,1,0)</f>
        <v>1</v>
      </c>
      <c r="N2685" s="1" t="n">
        <f aca="false">MAX(I2685-H2685,0)</f>
        <v>0</v>
      </c>
    </row>
    <row r="2686" customFormat="false" ht="15" hidden="false" customHeight="false" outlineLevel="0" collapsed="false">
      <c r="A2686" s="1" t="s">
        <v>2795</v>
      </c>
      <c r="B2686" s="1" t="s">
        <v>2578</v>
      </c>
      <c r="C2686" s="1" t="s">
        <v>100</v>
      </c>
      <c r="D2686" s="1" t="s">
        <v>88</v>
      </c>
      <c r="E2686" s="1" t="s">
        <v>89</v>
      </c>
      <c r="F2686" s="1" t="s">
        <v>90</v>
      </c>
      <c r="G2686" s="1" t="n">
        <v>4.5</v>
      </c>
      <c r="H2686" s="1" t="n">
        <v>3</v>
      </c>
      <c r="I2686" s="1" t="n">
        <v>2</v>
      </c>
      <c r="K2686" s="17" t="n">
        <v>303.63</v>
      </c>
      <c r="L2686" s="1" t="n">
        <v>4</v>
      </c>
      <c r="M2686" s="18" t="n">
        <f aca="false">IF(I2686&lt;=H2686,1,0)</f>
        <v>1</v>
      </c>
      <c r="N2686" s="1" t="n">
        <f aca="false">MAX(I2686-H2686,0)</f>
        <v>0</v>
      </c>
    </row>
    <row r="2687" customFormat="false" ht="15" hidden="false" customHeight="false" outlineLevel="0" collapsed="false">
      <c r="A2687" s="1" t="s">
        <v>2796</v>
      </c>
      <c r="B2687" s="1" t="s">
        <v>2578</v>
      </c>
      <c r="C2687" s="1" t="s">
        <v>92</v>
      </c>
      <c r="D2687" s="1" t="s">
        <v>93</v>
      </c>
      <c r="E2687" s="1" t="s">
        <v>97</v>
      </c>
      <c r="F2687" s="1" t="s">
        <v>90</v>
      </c>
      <c r="G2687" s="1" t="n">
        <v>1.6</v>
      </c>
      <c r="H2687" s="1" t="n">
        <v>2</v>
      </c>
      <c r="I2687" s="1" t="n">
        <v>2</v>
      </c>
      <c r="K2687" s="17" t="n">
        <v>407.78</v>
      </c>
      <c r="L2687" s="1" t="n">
        <v>3</v>
      </c>
      <c r="M2687" s="18" t="n">
        <f aca="false">IF(I2687&lt;=H2687,1,0)</f>
        <v>1</v>
      </c>
      <c r="N2687" s="1" t="n">
        <f aca="false">MAX(I2687-H2687,0)</f>
        <v>0</v>
      </c>
    </row>
    <row r="2688" customFormat="false" ht="15" hidden="false" customHeight="false" outlineLevel="0" collapsed="false">
      <c r="A2688" s="1" t="s">
        <v>2797</v>
      </c>
      <c r="B2688" s="1" t="s">
        <v>2578</v>
      </c>
      <c r="C2688" s="1" t="s">
        <v>105</v>
      </c>
      <c r="D2688" s="1" t="s">
        <v>96</v>
      </c>
      <c r="E2688" s="1" t="s">
        <v>89</v>
      </c>
      <c r="F2688" s="1" t="s">
        <v>90</v>
      </c>
      <c r="G2688" s="1" t="n">
        <v>9.4</v>
      </c>
      <c r="H2688" s="1" t="n">
        <v>5</v>
      </c>
      <c r="I2688" s="1" t="n">
        <v>4</v>
      </c>
      <c r="K2688" s="17" t="n">
        <v>309.44</v>
      </c>
      <c r="L2688" s="1" t="n">
        <v>4</v>
      </c>
      <c r="M2688" s="18" t="n">
        <f aca="false">IF(I2688&lt;=H2688,1,0)</f>
        <v>1</v>
      </c>
      <c r="N2688" s="1" t="n">
        <f aca="false">MAX(I2688-H2688,0)</f>
        <v>0</v>
      </c>
    </row>
    <row r="2689" customFormat="false" ht="15" hidden="false" customHeight="false" outlineLevel="0" collapsed="false">
      <c r="A2689" s="1" t="s">
        <v>2798</v>
      </c>
      <c r="B2689" s="1" t="s">
        <v>2578</v>
      </c>
      <c r="C2689" s="1" t="s">
        <v>92</v>
      </c>
      <c r="D2689" s="1" t="s">
        <v>88</v>
      </c>
      <c r="E2689" s="1" t="s">
        <v>103</v>
      </c>
      <c r="F2689" s="1" t="s">
        <v>90</v>
      </c>
      <c r="G2689" s="1" t="n">
        <v>3.9</v>
      </c>
      <c r="H2689" s="1" t="n">
        <v>3</v>
      </c>
      <c r="I2689" s="1" t="n">
        <v>2</v>
      </c>
      <c r="K2689" s="17" t="n">
        <v>606.94</v>
      </c>
      <c r="L2689" s="1" t="n">
        <v>5</v>
      </c>
      <c r="M2689" s="18" t="n">
        <f aca="false">IF(I2689&lt;=H2689,1,0)</f>
        <v>1</v>
      </c>
      <c r="N2689" s="1" t="n">
        <f aca="false">MAX(I2689-H2689,0)</f>
        <v>0</v>
      </c>
    </row>
    <row r="2690" customFormat="false" ht="15" hidden="false" customHeight="false" outlineLevel="0" collapsed="false">
      <c r="A2690" s="1" t="s">
        <v>2799</v>
      </c>
      <c r="B2690" s="1" t="s">
        <v>2578</v>
      </c>
      <c r="C2690" s="1" t="s">
        <v>105</v>
      </c>
      <c r="D2690" s="1" t="s">
        <v>96</v>
      </c>
      <c r="E2690" s="1" t="s">
        <v>97</v>
      </c>
      <c r="F2690" s="1" t="s">
        <v>90</v>
      </c>
      <c r="G2690" s="1" t="n">
        <v>5.6</v>
      </c>
      <c r="H2690" s="1" t="n">
        <v>5</v>
      </c>
      <c r="I2690" s="1" t="n">
        <v>4</v>
      </c>
      <c r="K2690" s="17" t="n">
        <v>560.57</v>
      </c>
      <c r="L2690" s="1" t="n">
        <v>4</v>
      </c>
      <c r="M2690" s="18" t="n">
        <f aca="false">IF(I2690&lt;=H2690,1,0)</f>
        <v>1</v>
      </c>
      <c r="N2690" s="1" t="n">
        <f aca="false">MAX(I2690-H2690,0)</f>
        <v>0</v>
      </c>
    </row>
    <row r="2691" customFormat="false" ht="15" hidden="false" customHeight="false" outlineLevel="0" collapsed="false">
      <c r="A2691" s="1" t="s">
        <v>2800</v>
      </c>
      <c r="B2691" s="1" t="s">
        <v>2578</v>
      </c>
      <c r="C2691" s="1" t="s">
        <v>95</v>
      </c>
      <c r="D2691" s="1" t="s">
        <v>96</v>
      </c>
      <c r="E2691" s="1" t="s">
        <v>89</v>
      </c>
      <c r="F2691" s="1" t="s">
        <v>90</v>
      </c>
      <c r="G2691" s="1" t="n">
        <v>12.8</v>
      </c>
      <c r="H2691" s="1" t="n">
        <v>5</v>
      </c>
      <c r="I2691" s="1" t="n">
        <v>6</v>
      </c>
      <c r="J2691" s="1" t="s">
        <v>133</v>
      </c>
      <c r="K2691" s="17" t="n">
        <v>238.31</v>
      </c>
      <c r="L2691" s="1" t="n">
        <v>4</v>
      </c>
      <c r="M2691" s="18" t="n">
        <f aca="false">IF(I2691&lt;=H2691,1,0)</f>
        <v>0</v>
      </c>
      <c r="N2691" s="1" t="n">
        <f aca="false">MAX(I2691-H2691,0)</f>
        <v>1</v>
      </c>
    </row>
    <row r="2692" customFormat="false" ht="15" hidden="false" customHeight="false" outlineLevel="0" collapsed="false">
      <c r="A2692" s="1" t="s">
        <v>2801</v>
      </c>
      <c r="B2692" s="1" t="s">
        <v>2578</v>
      </c>
      <c r="C2692" s="1" t="s">
        <v>95</v>
      </c>
      <c r="D2692" s="1" t="s">
        <v>110</v>
      </c>
      <c r="E2692" s="1" t="s">
        <v>89</v>
      </c>
      <c r="F2692" s="1" t="s">
        <v>90</v>
      </c>
      <c r="G2692" s="1" t="n">
        <v>9.4</v>
      </c>
      <c r="H2692" s="1" t="n">
        <v>2</v>
      </c>
      <c r="I2692" s="1" t="n">
        <v>3</v>
      </c>
      <c r="J2692" s="1" t="s">
        <v>459</v>
      </c>
      <c r="K2692" s="17" t="n">
        <v>969.91</v>
      </c>
      <c r="L2692" s="1" t="n">
        <v>4</v>
      </c>
      <c r="M2692" s="18" t="n">
        <f aca="false">IF(I2692&lt;=H2692,1,0)</f>
        <v>0</v>
      </c>
      <c r="N2692" s="1" t="n">
        <f aca="false">MAX(I2692-H2692,0)</f>
        <v>1</v>
      </c>
    </row>
    <row r="2693" customFormat="false" ht="15" hidden="false" customHeight="false" outlineLevel="0" collapsed="false">
      <c r="A2693" s="1" t="s">
        <v>2802</v>
      </c>
      <c r="B2693" s="1" t="s">
        <v>2578</v>
      </c>
      <c r="C2693" s="1" t="s">
        <v>95</v>
      </c>
      <c r="D2693" s="1" t="s">
        <v>96</v>
      </c>
      <c r="E2693" s="1" t="s">
        <v>89</v>
      </c>
      <c r="F2693" s="1" t="s">
        <v>90</v>
      </c>
      <c r="G2693" s="1" t="n">
        <v>9.1</v>
      </c>
      <c r="H2693" s="1" t="n">
        <v>5</v>
      </c>
      <c r="I2693" s="1" t="n">
        <v>5</v>
      </c>
      <c r="K2693" s="17" t="n">
        <v>246.49</v>
      </c>
      <c r="L2693" s="1" t="n">
        <v>5</v>
      </c>
      <c r="M2693" s="18" t="n">
        <f aca="false">IF(I2693&lt;=H2693,1,0)</f>
        <v>1</v>
      </c>
      <c r="N2693" s="1" t="n">
        <f aca="false">MAX(I2693-H2693,0)</f>
        <v>0</v>
      </c>
    </row>
    <row r="2694" customFormat="false" ht="15" hidden="false" customHeight="false" outlineLevel="0" collapsed="false">
      <c r="A2694" s="1" t="s">
        <v>2803</v>
      </c>
      <c r="B2694" s="1" t="s">
        <v>2578</v>
      </c>
      <c r="C2694" s="1" t="s">
        <v>92</v>
      </c>
      <c r="D2694" s="1" t="s">
        <v>88</v>
      </c>
      <c r="E2694" s="1" t="s">
        <v>97</v>
      </c>
      <c r="F2694" s="1" t="s">
        <v>90</v>
      </c>
      <c r="G2694" s="1" t="n">
        <v>8.9</v>
      </c>
      <c r="H2694" s="1" t="n">
        <v>3</v>
      </c>
      <c r="I2694" s="1" t="n">
        <v>3</v>
      </c>
      <c r="K2694" s="17" t="n">
        <v>684.25</v>
      </c>
      <c r="L2694" s="1" t="n">
        <v>5</v>
      </c>
      <c r="M2694" s="18" t="n">
        <f aca="false">IF(I2694&lt;=H2694,1,0)</f>
        <v>1</v>
      </c>
      <c r="N2694" s="1" t="n">
        <f aca="false">MAX(I2694-H2694,0)</f>
        <v>0</v>
      </c>
    </row>
    <row r="2695" customFormat="false" ht="15" hidden="false" customHeight="false" outlineLevel="0" collapsed="false">
      <c r="A2695" s="1" t="s">
        <v>2804</v>
      </c>
      <c r="B2695" s="1" t="s">
        <v>2578</v>
      </c>
      <c r="C2695" s="1" t="s">
        <v>95</v>
      </c>
      <c r="D2695" s="1" t="s">
        <v>88</v>
      </c>
      <c r="E2695" s="1" t="s">
        <v>97</v>
      </c>
      <c r="F2695" s="1" t="s">
        <v>116</v>
      </c>
      <c r="G2695" s="1" t="n">
        <v>0</v>
      </c>
      <c r="H2695" s="1" t="n">
        <v>2</v>
      </c>
      <c r="I2695" s="1" t="n">
        <v>2</v>
      </c>
      <c r="K2695" s="17" t="n">
        <v>559.18</v>
      </c>
      <c r="L2695" s="1" t="n">
        <v>5</v>
      </c>
      <c r="M2695" s="18" t="n">
        <f aca="false">IF(I2695&lt;=H2695,1,0)</f>
        <v>1</v>
      </c>
      <c r="N2695" s="1" t="n">
        <f aca="false">MAX(I2695-H2695,0)</f>
        <v>0</v>
      </c>
    </row>
    <row r="2696" customFormat="false" ht="15" hidden="false" customHeight="false" outlineLevel="0" collapsed="false">
      <c r="A2696" s="1" t="s">
        <v>2805</v>
      </c>
      <c r="B2696" s="1" t="s">
        <v>2578</v>
      </c>
      <c r="C2696" s="1" t="s">
        <v>92</v>
      </c>
      <c r="D2696" s="1" t="s">
        <v>110</v>
      </c>
      <c r="E2696" s="1" t="s">
        <v>97</v>
      </c>
      <c r="F2696" s="1" t="s">
        <v>90</v>
      </c>
      <c r="G2696" s="1" t="n">
        <v>0.8</v>
      </c>
      <c r="H2696" s="1" t="n">
        <v>2</v>
      </c>
      <c r="I2696" s="1" t="n">
        <v>1</v>
      </c>
      <c r="K2696" s="17" t="n">
        <v>753.06</v>
      </c>
      <c r="L2696" s="1" t="n">
        <v>5</v>
      </c>
      <c r="M2696" s="18" t="n">
        <f aca="false">IF(I2696&lt;=H2696,1,0)</f>
        <v>1</v>
      </c>
      <c r="N2696" s="1" t="n">
        <f aca="false">MAX(I2696-H2696,0)</f>
        <v>0</v>
      </c>
    </row>
    <row r="2697" customFormat="false" ht="15" hidden="false" customHeight="false" outlineLevel="0" collapsed="false">
      <c r="A2697" s="1" t="s">
        <v>2806</v>
      </c>
      <c r="B2697" s="1" t="s">
        <v>2578</v>
      </c>
      <c r="C2697" s="1" t="s">
        <v>92</v>
      </c>
      <c r="D2697" s="1" t="s">
        <v>93</v>
      </c>
      <c r="E2697" s="1" t="s">
        <v>97</v>
      </c>
      <c r="F2697" s="1" t="s">
        <v>90</v>
      </c>
      <c r="G2697" s="1" t="n">
        <v>13.4</v>
      </c>
      <c r="H2697" s="1" t="n">
        <v>2</v>
      </c>
      <c r="I2697" s="1" t="n">
        <v>2</v>
      </c>
      <c r="K2697" s="17" t="n">
        <v>284.36</v>
      </c>
      <c r="L2697" s="1" t="n">
        <v>5</v>
      </c>
      <c r="M2697" s="18" t="n">
        <f aca="false">IF(I2697&lt;=H2697,1,0)</f>
        <v>1</v>
      </c>
      <c r="N2697" s="1" t="n">
        <f aca="false">MAX(I2697-H2697,0)</f>
        <v>0</v>
      </c>
    </row>
    <row r="2698" customFormat="false" ht="15" hidden="false" customHeight="false" outlineLevel="0" collapsed="false">
      <c r="A2698" s="1" t="s">
        <v>2807</v>
      </c>
      <c r="B2698" s="1" t="s">
        <v>2578</v>
      </c>
      <c r="C2698" s="1" t="s">
        <v>92</v>
      </c>
      <c r="D2698" s="1" t="s">
        <v>88</v>
      </c>
      <c r="E2698" s="1" t="s">
        <v>103</v>
      </c>
      <c r="F2698" s="1" t="s">
        <v>90</v>
      </c>
      <c r="G2698" s="1" t="n">
        <v>8.1</v>
      </c>
      <c r="H2698" s="1" t="n">
        <v>3</v>
      </c>
      <c r="I2698" s="1" t="n">
        <v>3</v>
      </c>
      <c r="K2698" s="17" t="n">
        <v>209.67</v>
      </c>
      <c r="L2698" s="1" t="n">
        <v>5</v>
      </c>
      <c r="M2698" s="18" t="n">
        <f aca="false">IF(I2698&lt;=H2698,1,0)</f>
        <v>1</v>
      </c>
      <c r="N2698" s="1" t="n">
        <f aca="false">MAX(I2698-H2698,0)</f>
        <v>0</v>
      </c>
    </row>
    <row r="2699" customFormat="false" ht="15" hidden="false" customHeight="false" outlineLevel="0" collapsed="false">
      <c r="A2699" s="1" t="s">
        <v>2808</v>
      </c>
      <c r="B2699" s="1" t="s">
        <v>2578</v>
      </c>
      <c r="C2699" s="1" t="s">
        <v>105</v>
      </c>
      <c r="D2699" s="1" t="s">
        <v>93</v>
      </c>
      <c r="E2699" s="1" t="s">
        <v>89</v>
      </c>
      <c r="F2699" s="1" t="s">
        <v>90</v>
      </c>
      <c r="G2699" s="1" t="n">
        <v>11</v>
      </c>
      <c r="H2699" s="1" t="n">
        <v>2</v>
      </c>
      <c r="I2699" s="1" t="n">
        <v>2</v>
      </c>
      <c r="K2699" s="17" t="n">
        <v>536.92</v>
      </c>
      <c r="L2699" s="1" t="n">
        <v>4</v>
      </c>
      <c r="M2699" s="18" t="n">
        <f aca="false">IF(I2699&lt;=H2699,1,0)</f>
        <v>1</v>
      </c>
      <c r="N2699" s="1" t="n">
        <f aca="false">MAX(I2699-H2699,0)</f>
        <v>0</v>
      </c>
    </row>
    <row r="2700" customFormat="false" ht="15" hidden="false" customHeight="false" outlineLevel="0" collapsed="false">
      <c r="A2700" s="1" t="s">
        <v>2809</v>
      </c>
      <c r="B2700" s="1" t="s">
        <v>2578</v>
      </c>
      <c r="C2700" s="1" t="s">
        <v>92</v>
      </c>
      <c r="D2700" s="1" t="s">
        <v>88</v>
      </c>
      <c r="E2700" s="1" t="s">
        <v>97</v>
      </c>
      <c r="F2700" s="1" t="s">
        <v>90</v>
      </c>
      <c r="G2700" s="1" t="n">
        <v>1.4</v>
      </c>
      <c r="H2700" s="1" t="n">
        <v>3</v>
      </c>
      <c r="I2700" s="1" t="n">
        <v>2</v>
      </c>
      <c r="K2700" s="17" t="n">
        <v>381.58</v>
      </c>
      <c r="L2700" s="1" t="n">
        <v>4</v>
      </c>
      <c r="M2700" s="18" t="n">
        <f aca="false">IF(I2700&lt;=H2700,1,0)</f>
        <v>1</v>
      </c>
      <c r="N2700" s="1" t="n">
        <f aca="false">MAX(I2700-H2700,0)</f>
        <v>0</v>
      </c>
    </row>
    <row r="2701" customFormat="false" ht="15" hidden="false" customHeight="false" outlineLevel="0" collapsed="false">
      <c r="A2701" s="1" t="s">
        <v>2810</v>
      </c>
      <c r="B2701" s="1" t="s">
        <v>2578</v>
      </c>
      <c r="C2701" s="1" t="s">
        <v>92</v>
      </c>
      <c r="D2701" s="1" t="s">
        <v>96</v>
      </c>
      <c r="E2701" s="1" t="s">
        <v>89</v>
      </c>
      <c r="F2701" s="1" t="s">
        <v>90</v>
      </c>
      <c r="G2701" s="1" t="n">
        <v>10</v>
      </c>
      <c r="H2701" s="1" t="n">
        <v>5</v>
      </c>
      <c r="I2701" s="1" t="n">
        <v>5</v>
      </c>
      <c r="K2701" s="17" t="n">
        <v>214.47</v>
      </c>
      <c r="L2701" s="1" t="n">
        <v>4</v>
      </c>
      <c r="M2701" s="18" t="n">
        <f aca="false">IF(I2701&lt;=H2701,1,0)</f>
        <v>1</v>
      </c>
      <c r="N2701" s="1" t="n">
        <f aca="false">MAX(I2701-H2701,0)</f>
        <v>0</v>
      </c>
    </row>
    <row r="2702" customFormat="false" ht="15" hidden="false" customHeight="false" outlineLevel="0" collapsed="false">
      <c r="A2702" s="1" t="s">
        <v>2811</v>
      </c>
      <c r="B2702" s="1" t="s">
        <v>2578</v>
      </c>
      <c r="C2702" s="1" t="s">
        <v>92</v>
      </c>
      <c r="D2702" s="1" t="s">
        <v>88</v>
      </c>
      <c r="E2702" s="1" t="s">
        <v>97</v>
      </c>
      <c r="F2702" s="1" t="s">
        <v>90</v>
      </c>
      <c r="G2702" s="1" t="n">
        <v>3.5</v>
      </c>
      <c r="H2702" s="1" t="n">
        <v>3</v>
      </c>
      <c r="I2702" s="1" t="n">
        <v>3</v>
      </c>
      <c r="K2702" s="17" t="n">
        <v>282.19</v>
      </c>
      <c r="L2702" s="1" t="n">
        <v>5</v>
      </c>
      <c r="M2702" s="18" t="n">
        <f aca="false">IF(I2702&lt;=H2702,1,0)</f>
        <v>1</v>
      </c>
      <c r="N2702" s="1" t="n">
        <f aca="false">MAX(I2702-H2702,0)</f>
        <v>0</v>
      </c>
    </row>
    <row r="2703" customFormat="false" ht="15" hidden="false" customHeight="false" outlineLevel="0" collapsed="false">
      <c r="A2703" s="1" t="s">
        <v>2812</v>
      </c>
      <c r="B2703" s="1" t="s">
        <v>2578</v>
      </c>
      <c r="C2703" s="1" t="s">
        <v>92</v>
      </c>
      <c r="D2703" s="1" t="s">
        <v>93</v>
      </c>
      <c r="E2703" s="1" t="s">
        <v>103</v>
      </c>
      <c r="F2703" s="1" t="s">
        <v>90</v>
      </c>
      <c r="G2703" s="1" t="n">
        <v>20.5</v>
      </c>
      <c r="H2703" s="1" t="n">
        <v>2</v>
      </c>
      <c r="I2703" s="1" t="n">
        <v>2</v>
      </c>
      <c r="K2703" s="17" t="n">
        <v>332.64</v>
      </c>
      <c r="L2703" s="1" t="n">
        <v>4</v>
      </c>
      <c r="M2703" s="18" t="n">
        <f aca="false">IF(I2703&lt;=H2703,1,0)</f>
        <v>1</v>
      </c>
      <c r="N2703" s="1" t="n">
        <f aca="false">MAX(I2703-H2703,0)</f>
        <v>0</v>
      </c>
    </row>
    <row r="2704" customFormat="false" ht="15" hidden="false" customHeight="false" outlineLevel="0" collapsed="false">
      <c r="A2704" s="1" t="s">
        <v>2813</v>
      </c>
      <c r="B2704" s="1" t="s">
        <v>2578</v>
      </c>
      <c r="C2704" s="1" t="s">
        <v>95</v>
      </c>
      <c r="D2704" s="1" t="s">
        <v>88</v>
      </c>
      <c r="E2704" s="1" t="s">
        <v>97</v>
      </c>
      <c r="F2704" s="1" t="s">
        <v>90</v>
      </c>
      <c r="G2704" s="1" t="n">
        <v>12.4</v>
      </c>
      <c r="H2704" s="1" t="n">
        <v>3</v>
      </c>
      <c r="I2704" s="1" t="n">
        <v>5</v>
      </c>
      <c r="J2704" s="1" t="s">
        <v>199</v>
      </c>
      <c r="K2704" s="17" t="n">
        <v>759.58</v>
      </c>
      <c r="L2704" s="1" t="n">
        <v>4</v>
      </c>
      <c r="M2704" s="18" t="n">
        <f aca="false">IF(I2704&lt;=H2704,1,0)</f>
        <v>0</v>
      </c>
      <c r="N2704" s="1" t="n">
        <f aca="false">MAX(I2704-H2704,0)</f>
        <v>2</v>
      </c>
    </row>
    <row r="2705" customFormat="false" ht="15" hidden="false" customHeight="false" outlineLevel="0" collapsed="false">
      <c r="A2705" s="1" t="s">
        <v>2814</v>
      </c>
      <c r="B2705" s="1" t="s">
        <v>2578</v>
      </c>
      <c r="C2705" s="1" t="s">
        <v>95</v>
      </c>
      <c r="D2705" s="1" t="s">
        <v>88</v>
      </c>
      <c r="E2705" s="1" t="s">
        <v>89</v>
      </c>
      <c r="F2705" s="1" t="s">
        <v>90</v>
      </c>
      <c r="G2705" s="1" t="n">
        <v>6.9</v>
      </c>
      <c r="H2705" s="1" t="n">
        <v>3</v>
      </c>
      <c r="I2705" s="1" t="n">
        <v>3</v>
      </c>
      <c r="K2705" s="17" t="n">
        <v>314.32</v>
      </c>
      <c r="L2705" s="1" t="n">
        <v>5</v>
      </c>
      <c r="M2705" s="18" t="n">
        <f aca="false">IF(I2705&lt;=H2705,1,0)</f>
        <v>1</v>
      </c>
      <c r="N2705" s="1" t="n">
        <f aca="false">MAX(I2705-H2705,0)</f>
        <v>0</v>
      </c>
    </row>
    <row r="2706" customFormat="false" ht="15" hidden="false" customHeight="false" outlineLevel="0" collapsed="false">
      <c r="A2706" s="1" t="s">
        <v>2815</v>
      </c>
      <c r="B2706" s="1" t="s">
        <v>2578</v>
      </c>
      <c r="C2706" s="1" t="s">
        <v>92</v>
      </c>
      <c r="D2706" s="1" t="s">
        <v>93</v>
      </c>
      <c r="E2706" s="1" t="s">
        <v>97</v>
      </c>
      <c r="F2706" s="1" t="s">
        <v>90</v>
      </c>
      <c r="G2706" s="1" t="n">
        <v>13.7</v>
      </c>
      <c r="H2706" s="1" t="n">
        <v>2</v>
      </c>
      <c r="I2706" s="1" t="n">
        <v>2</v>
      </c>
      <c r="K2706" s="17" t="n">
        <v>845.04</v>
      </c>
      <c r="L2706" s="1" t="n">
        <v>4</v>
      </c>
      <c r="M2706" s="18" t="n">
        <f aca="false">IF(I2706&lt;=H2706,1,0)</f>
        <v>1</v>
      </c>
      <c r="N2706" s="1" t="n">
        <f aca="false">MAX(I2706-H2706,0)</f>
        <v>0</v>
      </c>
    </row>
    <row r="2707" customFormat="false" ht="15" hidden="false" customHeight="false" outlineLevel="0" collapsed="false">
      <c r="A2707" s="1" t="s">
        <v>2816</v>
      </c>
      <c r="B2707" s="1" t="s">
        <v>2578</v>
      </c>
      <c r="C2707" s="1" t="s">
        <v>105</v>
      </c>
      <c r="D2707" s="1" t="s">
        <v>96</v>
      </c>
      <c r="E2707" s="1" t="s">
        <v>103</v>
      </c>
      <c r="F2707" s="1" t="s">
        <v>90</v>
      </c>
      <c r="G2707" s="1" t="n">
        <v>6.2</v>
      </c>
      <c r="H2707" s="1" t="n">
        <v>5</v>
      </c>
      <c r="I2707" s="1" t="n">
        <v>5</v>
      </c>
      <c r="K2707" s="17" t="n">
        <v>296.78</v>
      </c>
      <c r="L2707" s="1" t="n">
        <v>4</v>
      </c>
      <c r="M2707" s="18" t="n">
        <f aca="false">IF(I2707&lt;=H2707,1,0)</f>
        <v>1</v>
      </c>
      <c r="N2707" s="1" t="n">
        <f aca="false">MAX(I2707-H2707,0)</f>
        <v>0</v>
      </c>
    </row>
    <row r="2708" customFormat="false" ht="15" hidden="false" customHeight="false" outlineLevel="0" collapsed="false">
      <c r="A2708" s="1" t="s">
        <v>2817</v>
      </c>
      <c r="B2708" s="1" t="s">
        <v>2578</v>
      </c>
      <c r="C2708" s="1" t="s">
        <v>105</v>
      </c>
      <c r="D2708" s="1" t="s">
        <v>88</v>
      </c>
      <c r="E2708" s="1" t="s">
        <v>89</v>
      </c>
      <c r="F2708" s="1" t="s">
        <v>90</v>
      </c>
      <c r="G2708" s="1" t="n">
        <v>9.1</v>
      </c>
      <c r="H2708" s="1" t="n">
        <v>3</v>
      </c>
      <c r="I2708" s="1" t="n">
        <v>3</v>
      </c>
      <c r="K2708" s="17" t="n">
        <v>494.44</v>
      </c>
      <c r="L2708" s="1" t="n">
        <v>4</v>
      </c>
      <c r="M2708" s="18" t="n">
        <f aca="false">IF(I2708&lt;=H2708,1,0)</f>
        <v>1</v>
      </c>
      <c r="N2708" s="1" t="n">
        <f aca="false">MAX(I2708-H2708,0)</f>
        <v>0</v>
      </c>
    </row>
    <row r="2709" customFormat="false" ht="15" hidden="false" customHeight="false" outlineLevel="0" collapsed="false">
      <c r="A2709" s="1" t="s">
        <v>2818</v>
      </c>
      <c r="B2709" s="1" t="s">
        <v>2578</v>
      </c>
      <c r="C2709" s="1" t="s">
        <v>105</v>
      </c>
      <c r="D2709" s="1" t="s">
        <v>93</v>
      </c>
      <c r="E2709" s="1" t="s">
        <v>97</v>
      </c>
      <c r="F2709" s="1" t="s">
        <v>90</v>
      </c>
      <c r="G2709" s="1" t="n">
        <v>4.9</v>
      </c>
      <c r="H2709" s="1" t="n">
        <v>2</v>
      </c>
      <c r="I2709" s="1" t="n">
        <v>2</v>
      </c>
      <c r="K2709" s="17" t="n">
        <v>364.09</v>
      </c>
      <c r="L2709" s="1" t="n">
        <v>5</v>
      </c>
      <c r="M2709" s="18" t="n">
        <f aca="false">IF(I2709&lt;=H2709,1,0)</f>
        <v>1</v>
      </c>
      <c r="N2709" s="1" t="n">
        <f aca="false">MAX(I2709-H2709,0)</f>
        <v>0</v>
      </c>
    </row>
    <row r="2710" customFormat="false" ht="15" hidden="false" customHeight="false" outlineLevel="0" collapsed="false">
      <c r="A2710" s="1" t="s">
        <v>2819</v>
      </c>
      <c r="B2710" s="1" t="s">
        <v>2578</v>
      </c>
      <c r="C2710" s="1" t="s">
        <v>92</v>
      </c>
      <c r="D2710" s="1" t="s">
        <v>88</v>
      </c>
      <c r="E2710" s="1" t="s">
        <v>97</v>
      </c>
      <c r="F2710" s="1" t="s">
        <v>90</v>
      </c>
      <c r="G2710" s="1" t="n">
        <v>12.2</v>
      </c>
      <c r="H2710" s="1" t="n">
        <v>3</v>
      </c>
      <c r="I2710" s="1" t="n">
        <v>3</v>
      </c>
      <c r="K2710" s="17" t="n">
        <v>221.32</v>
      </c>
      <c r="L2710" s="1" t="n">
        <v>5</v>
      </c>
      <c r="M2710" s="18" t="n">
        <f aca="false">IF(I2710&lt;=H2710,1,0)</f>
        <v>1</v>
      </c>
      <c r="N2710" s="1" t="n">
        <f aca="false">MAX(I2710-H2710,0)</f>
        <v>0</v>
      </c>
    </row>
    <row r="2711" customFormat="false" ht="15" hidden="false" customHeight="false" outlineLevel="0" collapsed="false">
      <c r="A2711" s="1" t="s">
        <v>2820</v>
      </c>
      <c r="B2711" s="1" t="s">
        <v>2578</v>
      </c>
      <c r="C2711" s="1" t="s">
        <v>95</v>
      </c>
      <c r="D2711" s="1" t="s">
        <v>88</v>
      </c>
      <c r="E2711" s="1" t="s">
        <v>89</v>
      </c>
      <c r="F2711" s="1" t="s">
        <v>90</v>
      </c>
      <c r="G2711" s="1" t="n">
        <v>10.5</v>
      </c>
      <c r="H2711" s="1" t="n">
        <v>3</v>
      </c>
      <c r="I2711" s="1" t="n">
        <v>3</v>
      </c>
      <c r="K2711" s="17" t="n">
        <v>235.06</v>
      </c>
      <c r="L2711" s="1" t="n">
        <v>4</v>
      </c>
      <c r="M2711" s="18" t="n">
        <f aca="false">IF(I2711&lt;=H2711,1,0)</f>
        <v>1</v>
      </c>
      <c r="N2711" s="1" t="n">
        <f aca="false">MAX(I2711-H2711,0)</f>
        <v>0</v>
      </c>
    </row>
    <row r="2712" customFormat="false" ht="15" hidden="false" customHeight="false" outlineLevel="0" collapsed="false">
      <c r="A2712" s="1" t="s">
        <v>2821</v>
      </c>
      <c r="B2712" s="1" t="s">
        <v>2578</v>
      </c>
      <c r="C2712" s="1" t="s">
        <v>92</v>
      </c>
      <c r="D2712" s="1" t="s">
        <v>88</v>
      </c>
      <c r="E2712" s="1" t="s">
        <v>89</v>
      </c>
      <c r="F2712" s="1" t="s">
        <v>90</v>
      </c>
      <c r="G2712" s="1" t="n">
        <v>5.6</v>
      </c>
      <c r="H2712" s="1" t="n">
        <v>3</v>
      </c>
      <c r="I2712" s="1" t="n">
        <v>2</v>
      </c>
      <c r="K2712" s="17" t="n">
        <v>405.27</v>
      </c>
      <c r="L2712" s="1" t="n">
        <v>5</v>
      </c>
      <c r="M2712" s="18" t="n">
        <f aca="false">IF(I2712&lt;=H2712,1,0)</f>
        <v>1</v>
      </c>
      <c r="N2712" s="1" t="n">
        <f aca="false">MAX(I2712-H2712,0)</f>
        <v>0</v>
      </c>
    </row>
    <row r="2713" customFormat="false" ht="15" hidden="false" customHeight="false" outlineLevel="0" collapsed="false">
      <c r="A2713" s="1" t="s">
        <v>2822</v>
      </c>
      <c r="B2713" s="1" t="s">
        <v>2578</v>
      </c>
      <c r="C2713" s="1" t="s">
        <v>105</v>
      </c>
      <c r="D2713" s="1" t="s">
        <v>88</v>
      </c>
      <c r="E2713" s="1" t="s">
        <v>89</v>
      </c>
      <c r="F2713" s="1" t="s">
        <v>90</v>
      </c>
      <c r="G2713" s="1" t="n">
        <v>14.5</v>
      </c>
      <c r="H2713" s="1" t="n">
        <v>3</v>
      </c>
      <c r="I2713" s="1" t="n">
        <v>2</v>
      </c>
      <c r="K2713" s="17" t="n">
        <v>676.39</v>
      </c>
      <c r="L2713" s="1" t="n">
        <v>4</v>
      </c>
      <c r="M2713" s="18" t="n">
        <f aca="false">IF(I2713&lt;=H2713,1,0)</f>
        <v>1</v>
      </c>
      <c r="N2713" s="1" t="n">
        <f aca="false">MAX(I2713-H2713,0)</f>
        <v>0</v>
      </c>
    </row>
    <row r="2714" customFormat="false" ht="15" hidden="false" customHeight="false" outlineLevel="0" collapsed="false">
      <c r="A2714" s="1" t="s">
        <v>2823</v>
      </c>
      <c r="B2714" s="1" t="s">
        <v>2578</v>
      </c>
      <c r="C2714" s="1" t="s">
        <v>105</v>
      </c>
      <c r="D2714" s="1" t="s">
        <v>88</v>
      </c>
      <c r="E2714" s="1" t="s">
        <v>89</v>
      </c>
      <c r="F2714" s="1" t="s">
        <v>90</v>
      </c>
      <c r="G2714" s="1" t="n">
        <v>12.2</v>
      </c>
      <c r="H2714" s="1" t="n">
        <v>3</v>
      </c>
      <c r="I2714" s="1" t="n">
        <v>3</v>
      </c>
      <c r="K2714" s="17" t="n">
        <v>455.5</v>
      </c>
      <c r="L2714" s="1" t="n">
        <v>5</v>
      </c>
      <c r="M2714" s="18" t="n">
        <f aca="false">IF(I2714&lt;=H2714,1,0)</f>
        <v>1</v>
      </c>
      <c r="N2714" s="1" t="n">
        <f aca="false">MAX(I2714-H2714,0)</f>
        <v>0</v>
      </c>
    </row>
    <row r="2715" customFormat="false" ht="15" hidden="false" customHeight="false" outlineLevel="0" collapsed="false">
      <c r="A2715" s="1" t="s">
        <v>2824</v>
      </c>
      <c r="B2715" s="1" t="s">
        <v>2578</v>
      </c>
      <c r="C2715" s="1" t="s">
        <v>92</v>
      </c>
      <c r="D2715" s="1" t="s">
        <v>110</v>
      </c>
      <c r="E2715" s="1" t="s">
        <v>89</v>
      </c>
      <c r="F2715" s="1" t="s">
        <v>90</v>
      </c>
      <c r="G2715" s="1" t="n">
        <v>9.7</v>
      </c>
      <c r="H2715" s="1" t="n">
        <v>2</v>
      </c>
      <c r="I2715" s="1" t="n">
        <v>2</v>
      </c>
      <c r="K2715" s="17" t="n">
        <v>629.28</v>
      </c>
      <c r="L2715" s="1" t="n">
        <v>4</v>
      </c>
      <c r="M2715" s="18" t="n">
        <f aca="false">IF(I2715&lt;=H2715,1,0)</f>
        <v>1</v>
      </c>
      <c r="N2715" s="1" t="n">
        <f aca="false">MAX(I2715-H2715,0)</f>
        <v>0</v>
      </c>
    </row>
    <row r="2716" customFormat="false" ht="15" hidden="false" customHeight="false" outlineLevel="0" collapsed="false">
      <c r="A2716" s="1" t="s">
        <v>2825</v>
      </c>
      <c r="B2716" s="1" t="s">
        <v>2578</v>
      </c>
      <c r="C2716" s="1" t="s">
        <v>95</v>
      </c>
      <c r="D2716" s="1" t="s">
        <v>96</v>
      </c>
      <c r="E2716" s="1" t="s">
        <v>103</v>
      </c>
      <c r="F2716" s="1" t="s">
        <v>90</v>
      </c>
      <c r="G2716" s="1" t="n">
        <v>17.9</v>
      </c>
      <c r="H2716" s="1" t="n">
        <v>5</v>
      </c>
      <c r="I2716" s="1" t="n">
        <v>5</v>
      </c>
      <c r="K2716" s="17" t="n">
        <v>215.13</v>
      </c>
      <c r="L2716" s="1" t="n">
        <v>5</v>
      </c>
      <c r="M2716" s="18" t="n">
        <f aca="false">IF(I2716&lt;=H2716,1,0)</f>
        <v>1</v>
      </c>
      <c r="N2716" s="1" t="n">
        <f aca="false">MAX(I2716-H2716,0)</f>
        <v>0</v>
      </c>
    </row>
    <row r="2717" customFormat="false" ht="15" hidden="false" customHeight="false" outlineLevel="0" collapsed="false">
      <c r="A2717" s="1" t="s">
        <v>2826</v>
      </c>
      <c r="B2717" s="1" t="s">
        <v>2578</v>
      </c>
      <c r="C2717" s="1" t="s">
        <v>92</v>
      </c>
      <c r="D2717" s="1" t="s">
        <v>88</v>
      </c>
      <c r="E2717" s="1" t="s">
        <v>89</v>
      </c>
      <c r="F2717" s="1" t="s">
        <v>90</v>
      </c>
      <c r="G2717" s="1" t="n">
        <v>17.7</v>
      </c>
      <c r="H2717" s="1" t="n">
        <v>3</v>
      </c>
      <c r="I2717" s="1" t="n">
        <v>3</v>
      </c>
      <c r="K2717" s="17" t="n">
        <v>243.56</v>
      </c>
      <c r="L2717" s="1" t="n">
        <v>5</v>
      </c>
      <c r="M2717" s="18" t="n">
        <f aca="false">IF(I2717&lt;=H2717,1,0)</f>
        <v>1</v>
      </c>
      <c r="N2717" s="1" t="n">
        <f aca="false">MAX(I2717-H2717,0)</f>
        <v>0</v>
      </c>
    </row>
    <row r="2718" customFormat="false" ht="15" hidden="false" customHeight="false" outlineLevel="0" collapsed="false">
      <c r="A2718" s="1" t="s">
        <v>2827</v>
      </c>
      <c r="B2718" s="1" t="s">
        <v>2578</v>
      </c>
      <c r="C2718" s="1" t="s">
        <v>87</v>
      </c>
      <c r="D2718" s="1" t="s">
        <v>88</v>
      </c>
      <c r="E2718" s="1" t="s">
        <v>97</v>
      </c>
      <c r="F2718" s="1" t="s">
        <v>116</v>
      </c>
      <c r="G2718" s="1" t="n">
        <v>0</v>
      </c>
      <c r="H2718" s="1" t="n">
        <v>2</v>
      </c>
      <c r="I2718" s="1" t="n">
        <v>2</v>
      </c>
      <c r="K2718" s="17" t="n">
        <v>168.44</v>
      </c>
      <c r="L2718" s="1" t="n">
        <v>4</v>
      </c>
      <c r="M2718" s="18" t="n">
        <f aca="false">IF(I2718&lt;=H2718,1,0)</f>
        <v>1</v>
      </c>
      <c r="N2718" s="1" t="n">
        <f aca="false">MAX(I2718-H2718,0)</f>
        <v>0</v>
      </c>
    </row>
    <row r="2719" customFormat="false" ht="15" hidden="false" customHeight="false" outlineLevel="0" collapsed="false">
      <c r="A2719" s="1" t="s">
        <v>2828</v>
      </c>
      <c r="B2719" s="1" t="s">
        <v>2578</v>
      </c>
      <c r="C2719" s="1" t="s">
        <v>105</v>
      </c>
      <c r="D2719" s="1" t="s">
        <v>110</v>
      </c>
      <c r="E2719" s="1" t="s">
        <v>103</v>
      </c>
      <c r="F2719" s="1" t="s">
        <v>90</v>
      </c>
      <c r="G2719" s="1" t="n">
        <v>9.1</v>
      </c>
      <c r="H2719" s="1" t="n">
        <v>2</v>
      </c>
      <c r="I2719" s="1" t="n">
        <v>2</v>
      </c>
      <c r="K2719" s="17" t="n">
        <v>860.67</v>
      </c>
      <c r="L2719" s="1" t="n">
        <v>4</v>
      </c>
      <c r="M2719" s="18" t="n">
        <f aca="false">IF(I2719&lt;=H2719,1,0)</f>
        <v>1</v>
      </c>
      <c r="N2719" s="1" t="n">
        <f aca="false">MAX(I2719-H2719,0)</f>
        <v>0</v>
      </c>
    </row>
    <row r="2720" customFormat="false" ht="15" hidden="false" customHeight="false" outlineLevel="0" collapsed="false">
      <c r="A2720" s="1" t="s">
        <v>2829</v>
      </c>
      <c r="B2720" s="1" t="s">
        <v>2578</v>
      </c>
      <c r="C2720" s="1" t="s">
        <v>95</v>
      </c>
      <c r="D2720" s="1" t="s">
        <v>96</v>
      </c>
      <c r="E2720" s="1" t="s">
        <v>89</v>
      </c>
      <c r="F2720" s="1" t="s">
        <v>90</v>
      </c>
      <c r="G2720" s="1" t="n">
        <v>12.9</v>
      </c>
      <c r="H2720" s="1" t="n">
        <v>5</v>
      </c>
      <c r="I2720" s="1" t="n">
        <v>5</v>
      </c>
      <c r="K2720" s="17" t="n">
        <v>209.28</v>
      </c>
      <c r="L2720" s="1" t="n">
        <v>4</v>
      </c>
      <c r="M2720" s="18" t="n">
        <f aca="false">IF(I2720&lt;=H2720,1,0)</f>
        <v>1</v>
      </c>
      <c r="N2720" s="1" t="n">
        <f aca="false">MAX(I2720-H2720,0)</f>
        <v>0</v>
      </c>
    </row>
    <row r="2721" customFormat="false" ht="15" hidden="false" customHeight="false" outlineLevel="0" collapsed="false">
      <c r="A2721" s="1" t="s">
        <v>2830</v>
      </c>
      <c r="B2721" s="1" t="s">
        <v>2578</v>
      </c>
      <c r="C2721" s="1" t="s">
        <v>87</v>
      </c>
      <c r="D2721" s="1" t="s">
        <v>88</v>
      </c>
      <c r="E2721" s="1" t="s">
        <v>97</v>
      </c>
      <c r="F2721" s="1" t="s">
        <v>90</v>
      </c>
      <c r="G2721" s="1" t="n">
        <v>3.1</v>
      </c>
      <c r="H2721" s="1" t="n">
        <v>3</v>
      </c>
      <c r="I2721" s="1" t="n">
        <v>3</v>
      </c>
      <c r="K2721" s="17" t="n">
        <v>406.07</v>
      </c>
      <c r="L2721" s="1" t="n">
        <v>4</v>
      </c>
      <c r="M2721" s="18" t="n">
        <f aca="false">IF(I2721&lt;=H2721,1,0)</f>
        <v>1</v>
      </c>
      <c r="N2721" s="1" t="n">
        <f aca="false">MAX(I2721-H2721,0)</f>
        <v>0</v>
      </c>
    </row>
    <row r="2722" customFormat="false" ht="15" hidden="false" customHeight="false" outlineLevel="0" collapsed="false">
      <c r="A2722" s="1" t="s">
        <v>2831</v>
      </c>
      <c r="B2722" s="1" t="s">
        <v>2578</v>
      </c>
      <c r="C2722" s="1" t="s">
        <v>92</v>
      </c>
      <c r="D2722" s="1" t="s">
        <v>88</v>
      </c>
      <c r="E2722" s="1" t="s">
        <v>89</v>
      </c>
      <c r="F2722" s="1" t="s">
        <v>90</v>
      </c>
      <c r="G2722" s="1" t="n">
        <v>20.1</v>
      </c>
      <c r="H2722" s="1" t="n">
        <v>3</v>
      </c>
      <c r="I2722" s="1" t="n">
        <v>2</v>
      </c>
      <c r="K2722" s="17" t="n">
        <v>388.2</v>
      </c>
      <c r="L2722" s="1" t="n">
        <v>5</v>
      </c>
      <c r="M2722" s="18" t="n">
        <f aca="false">IF(I2722&lt;=H2722,1,0)</f>
        <v>1</v>
      </c>
      <c r="N2722" s="1" t="n">
        <f aca="false">MAX(I2722-H2722,0)</f>
        <v>0</v>
      </c>
    </row>
    <row r="2723" customFormat="false" ht="15" hidden="false" customHeight="false" outlineLevel="0" collapsed="false">
      <c r="A2723" s="1" t="s">
        <v>2832</v>
      </c>
      <c r="B2723" s="1" t="s">
        <v>2578</v>
      </c>
      <c r="C2723" s="1" t="s">
        <v>105</v>
      </c>
      <c r="D2723" s="1" t="s">
        <v>96</v>
      </c>
      <c r="E2723" s="1" t="s">
        <v>103</v>
      </c>
      <c r="F2723" s="1" t="s">
        <v>90</v>
      </c>
      <c r="G2723" s="1" t="n">
        <v>5.5</v>
      </c>
      <c r="H2723" s="1" t="n">
        <v>5</v>
      </c>
      <c r="I2723" s="1" t="n">
        <v>4</v>
      </c>
      <c r="K2723" s="17" t="n">
        <v>656.63</v>
      </c>
      <c r="L2723" s="1" t="n">
        <v>4</v>
      </c>
      <c r="M2723" s="18" t="n">
        <f aca="false">IF(I2723&lt;=H2723,1,0)</f>
        <v>1</v>
      </c>
      <c r="N2723" s="1" t="n">
        <f aca="false">MAX(I2723-H2723,0)</f>
        <v>0</v>
      </c>
    </row>
    <row r="2724" customFormat="false" ht="15" hidden="false" customHeight="false" outlineLevel="0" collapsed="false">
      <c r="A2724" s="1" t="s">
        <v>2833</v>
      </c>
      <c r="B2724" s="1" t="s">
        <v>2578</v>
      </c>
      <c r="C2724" s="1" t="s">
        <v>92</v>
      </c>
      <c r="D2724" s="1" t="s">
        <v>88</v>
      </c>
      <c r="E2724" s="1" t="s">
        <v>89</v>
      </c>
      <c r="F2724" s="1" t="s">
        <v>90</v>
      </c>
      <c r="G2724" s="1" t="n">
        <v>13.6</v>
      </c>
      <c r="H2724" s="1" t="n">
        <v>3</v>
      </c>
      <c r="I2724" s="1" t="n">
        <v>3</v>
      </c>
      <c r="K2724" s="17" t="n">
        <v>366.97</v>
      </c>
      <c r="L2724" s="1" t="n">
        <v>5</v>
      </c>
      <c r="M2724" s="18" t="n">
        <f aca="false">IF(I2724&lt;=H2724,1,0)</f>
        <v>1</v>
      </c>
      <c r="N2724" s="1" t="n">
        <f aca="false">MAX(I2724-H2724,0)</f>
        <v>0</v>
      </c>
    </row>
    <row r="2725" customFormat="false" ht="15" hidden="false" customHeight="false" outlineLevel="0" collapsed="false">
      <c r="A2725" s="1" t="s">
        <v>2834</v>
      </c>
      <c r="B2725" s="1" t="s">
        <v>2578</v>
      </c>
      <c r="C2725" s="1" t="s">
        <v>105</v>
      </c>
      <c r="D2725" s="1" t="s">
        <v>88</v>
      </c>
      <c r="E2725" s="1" t="s">
        <v>89</v>
      </c>
      <c r="F2725" s="1" t="s">
        <v>90</v>
      </c>
      <c r="G2725" s="1" t="n">
        <v>8.1</v>
      </c>
      <c r="H2725" s="1" t="n">
        <v>3</v>
      </c>
      <c r="I2725" s="1" t="n">
        <v>3</v>
      </c>
      <c r="K2725" s="17" t="n">
        <v>269.66</v>
      </c>
      <c r="L2725" s="1" t="n">
        <v>5</v>
      </c>
      <c r="M2725" s="18" t="n">
        <f aca="false">IF(I2725&lt;=H2725,1,0)</f>
        <v>1</v>
      </c>
      <c r="N2725" s="1" t="n">
        <f aca="false">MAX(I2725-H2725,0)</f>
        <v>0</v>
      </c>
    </row>
    <row r="2726" customFormat="false" ht="15" hidden="false" customHeight="false" outlineLevel="0" collapsed="false">
      <c r="A2726" s="1" t="s">
        <v>2835</v>
      </c>
      <c r="B2726" s="1" t="s">
        <v>2578</v>
      </c>
      <c r="C2726" s="1" t="s">
        <v>92</v>
      </c>
      <c r="D2726" s="1" t="s">
        <v>88</v>
      </c>
      <c r="E2726" s="1" t="s">
        <v>97</v>
      </c>
      <c r="F2726" s="1" t="s">
        <v>90</v>
      </c>
      <c r="G2726" s="1" t="n">
        <v>3.5</v>
      </c>
      <c r="H2726" s="1" t="n">
        <v>3</v>
      </c>
      <c r="I2726" s="1" t="n">
        <v>3</v>
      </c>
      <c r="K2726" s="17" t="n">
        <v>445.57</v>
      </c>
      <c r="L2726" s="1" t="n">
        <v>4</v>
      </c>
      <c r="M2726" s="18" t="n">
        <f aca="false">IF(I2726&lt;=H2726,1,0)</f>
        <v>1</v>
      </c>
      <c r="N2726" s="1" t="n">
        <f aca="false">MAX(I2726-H2726,0)</f>
        <v>0</v>
      </c>
    </row>
    <row r="2727" customFormat="false" ht="15" hidden="false" customHeight="false" outlineLevel="0" collapsed="false">
      <c r="A2727" s="1" t="s">
        <v>2836</v>
      </c>
      <c r="B2727" s="1" t="s">
        <v>2578</v>
      </c>
      <c r="C2727" s="1" t="s">
        <v>95</v>
      </c>
      <c r="D2727" s="1" t="s">
        <v>93</v>
      </c>
      <c r="E2727" s="1" t="s">
        <v>89</v>
      </c>
      <c r="F2727" s="1" t="s">
        <v>116</v>
      </c>
      <c r="G2727" s="1" t="n">
        <v>0</v>
      </c>
      <c r="H2727" s="1" t="n">
        <v>2</v>
      </c>
      <c r="I2727" s="1" t="n">
        <v>2</v>
      </c>
      <c r="K2727" s="17" t="n">
        <v>750.86</v>
      </c>
      <c r="L2727" s="1" t="n">
        <v>4</v>
      </c>
      <c r="M2727" s="18" t="n">
        <f aca="false">IF(I2727&lt;=H2727,1,0)</f>
        <v>1</v>
      </c>
      <c r="N2727" s="1" t="n">
        <f aca="false">MAX(I2727-H2727,0)</f>
        <v>0</v>
      </c>
    </row>
    <row r="2728" customFormat="false" ht="15" hidden="false" customHeight="false" outlineLevel="0" collapsed="false">
      <c r="A2728" s="1" t="s">
        <v>2837</v>
      </c>
      <c r="B2728" s="1" t="s">
        <v>2578</v>
      </c>
      <c r="C2728" s="1" t="s">
        <v>92</v>
      </c>
      <c r="D2728" s="1" t="s">
        <v>88</v>
      </c>
      <c r="E2728" s="1" t="s">
        <v>89</v>
      </c>
      <c r="F2728" s="1" t="s">
        <v>90</v>
      </c>
      <c r="G2728" s="1" t="n">
        <v>10.8</v>
      </c>
      <c r="H2728" s="1" t="n">
        <v>3</v>
      </c>
      <c r="I2728" s="1" t="n">
        <v>2</v>
      </c>
      <c r="K2728" s="17" t="n">
        <v>253.16</v>
      </c>
      <c r="L2728" s="1" t="n">
        <v>5</v>
      </c>
      <c r="M2728" s="18" t="n">
        <f aca="false">IF(I2728&lt;=H2728,1,0)</f>
        <v>1</v>
      </c>
      <c r="N2728" s="1" t="n">
        <f aca="false">MAX(I2728-H2728,0)</f>
        <v>0</v>
      </c>
    </row>
    <row r="2729" customFormat="false" ht="15" hidden="false" customHeight="false" outlineLevel="0" collapsed="false">
      <c r="A2729" s="1" t="s">
        <v>2838</v>
      </c>
      <c r="B2729" s="1" t="s">
        <v>2578</v>
      </c>
      <c r="C2729" s="1" t="s">
        <v>100</v>
      </c>
      <c r="D2729" s="1" t="s">
        <v>96</v>
      </c>
      <c r="E2729" s="1" t="s">
        <v>89</v>
      </c>
      <c r="F2729" s="1" t="s">
        <v>90</v>
      </c>
      <c r="G2729" s="1" t="n">
        <v>4.8</v>
      </c>
      <c r="H2729" s="1" t="n">
        <v>5</v>
      </c>
      <c r="I2729" s="1" t="n">
        <v>5</v>
      </c>
      <c r="K2729" s="17" t="n">
        <v>299.97</v>
      </c>
      <c r="L2729" s="1" t="n">
        <v>5</v>
      </c>
      <c r="M2729" s="18" t="n">
        <f aca="false">IF(I2729&lt;=H2729,1,0)</f>
        <v>1</v>
      </c>
      <c r="N2729" s="1" t="n">
        <f aca="false">MAX(I2729-H2729,0)</f>
        <v>0</v>
      </c>
    </row>
    <row r="2730" customFormat="false" ht="15" hidden="false" customHeight="false" outlineLevel="0" collapsed="false">
      <c r="A2730" s="1" t="s">
        <v>2839</v>
      </c>
      <c r="B2730" s="1" t="s">
        <v>2578</v>
      </c>
      <c r="C2730" s="1" t="s">
        <v>100</v>
      </c>
      <c r="D2730" s="1" t="s">
        <v>93</v>
      </c>
      <c r="E2730" s="1" t="s">
        <v>89</v>
      </c>
      <c r="F2730" s="1" t="s">
        <v>116</v>
      </c>
      <c r="G2730" s="1" t="n">
        <v>0</v>
      </c>
      <c r="H2730" s="1" t="n">
        <v>2</v>
      </c>
      <c r="I2730" s="1" t="n">
        <v>2</v>
      </c>
      <c r="K2730" s="17" t="n">
        <v>194.06</v>
      </c>
      <c r="L2730" s="1" t="n">
        <v>5</v>
      </c>
      <c r="M2730" s="18" t="n">
        <f aca="false">IF(I2730&lt;=H2730,1,0)</f>
        <v>1</v>
      </c>
      <c r="N2730" s="1" t="n">
        <f aca="false">MAX(I2730-H2730,0)</f>
        <v>0</v>
      </c>
    </row>
    <row r="2731" customFormat="false" ht="15" hidden="false" customHeight="false" outlineLevel="0" collapsed="false">
      <c r="A2731" s="1" t="s">
        <v>2840</v>
      </c>
      <c r="B2731" s="1" t="s">
        <v>2578</v>
      </c>
      <c r="C2731" s="1" t="s">
        <v>105</v>
      </c>
      <c r="D2731" s="1" t="s">
        <v>88</v>
      </c>
      <c r="E2731" s="1" t="s">
        <v>103</v>
      </c>
      <c r="F2731" s="1" t="s">
        <v>90</v>
      </c>
      <c r="G2731" s="1" t="n">
        <v>3.7</v>
      </c>
      <c r="H2731" s="1" t="n">
        <v>3</v>
      </c>
      <c r="I2731" s="1" t="n">
        <v>3</v>
      </c>
      <c r="K2731" s="17" t="n">
        <v>325.74</v>
      </c>
      <c r="L2731" s="1" t="n">
        <v>5</v>
      </c>
      <c r="M2731" s="18" t="n">
        <f aca="false">IF(I2731&lt;=H2731,1,0)</f>
        <v>1</v>
      </c>
      <c r="N2731" s="1" t="n">
        <f aca="false">MAX(I2731-H2731,0)</f>
        <v>0</v>
      </c>
    </row>
    <row r="2732" customFormat="false" ht="15" hidden="false" customHeight="false" outlineLevel="0" collapsed="false">
      <c r="A2732" s="1" t="s">
        <v>2841</v>
      </c>
      <c r="B2732" s="1" t="s">
        <v>2578</v>
      </c>
      <c r="C2732" s="1" t="s">
        <v>92</v>
      </c>
      <c r="D2732" s="1" t="s">
        <v>88</v>
      </c>
      <c r="E2732" s="1" t="s">
        <v>97</v>
      </c>
      <c r="F2732" s="1" t="s">
        <v>90</v>
      </c>
      <c r="G2732" s="1" t="n">
        <v>14</v>
      </c>
      <c r="H2732" s="1" t="n">
        <v>3</v>
      </c>
      <c r="I2732" s="1" t="n">
        <v>5</v>
      </c>
      <c r="J2732" s="1" t="s">
        <v>199</v>
      </c>
      <c r="K2732" s="17" t="n">
        <v>617.42</v>
      </c>
      <c r="L2732" s="1" t="n">
        <v>4</v>
      </c>
      <c r="M2732" s="18" t="n">
        <f aca="false">IF(I2732&lt;=H2732,1,0)</f>
        <v>0</v>
      </c>
      <c r="N2732" s="1" t="n">
        <f aca="false">MAX(I2732-H2732,0)</f>
        <v>2</v>
      </c>
    </row>
    <row r="2733" customFormat="false" ht="15" hidden="false" customHeight="false" outlineLevel="0" collapsed="false">
      <c r="A2733" s="1" t="s">
        <v>2842</v>
      </c>
      <c r="B2733" s="1" t="s">
        <v>2578</v>
      </c>
      <c r="C2733" s="1" t="s">
        <v>105</v>
      </c>
      <c r="D2733" s="1" t="s">
        <v>88</v>
      </c>
      <c r="E2733" s="1" t="s">
        <v>89</v>
      </c>
      <c r="F2733" s="1" t="s">
        <v>116</v>
      </c>
      <c r="G2733" s="1" t="n">
        <v>0</v>
      </c>
      <c r="H2733" s="1" t="n">
        <v>3</v>
      </c>
      <c r="I2733" s="1" t="n">
        <v>3</v>
      </c>
      <c r="K2733" s="17" t="n">
        <v>234.32</v>
      </c>
      <c r="L2733" s="1" t="n">
        <v>4</v>
      </c>
      <c r="M2733" s="18" t="n">
        <f aca="false">IF(I2733&lt;=H2733,1,0)</f>
        <v>1</v>
      </c>
      <c r="N2733" s="1" t="n">
        <f aca="false">MAX(I2733-H2733,0)</f>
        <v>0</v>
      </c>
    </row>
    <row r="2734" customFormat="false" ht="15" hidden="false" customHeight="false" outlineLevel="0" collapsed="false">
      <c r="A2734" s="1" t="s">
        <v>2843</v>
      </c>
      <c r="B2734" s="1" t="s">
        <v>2578</v>
      </c>
      <c r="C2734" s="1" t="s">
        <v>92</v>
      </c>
      <c r="D2734" s="1" t="s">
        <v>96</v>
      </c>
      <c r="E2734" s="1" t="s">
        <v>97</v>
      </c>
      <c r="F2734" s="1" t="s">
        <v>90</v>
      </c>
      <c r="G2734" s="1" t="n">
        <v>2.7</v>
      </c>
      <c r="H2734" s="1" t="n">
        <v>5</v>
      </c>
      <c r="I2734" s="1" t="n">
        <v>5</v>
      </c>
      <c r="K2734" s="17" t="n">
        <v>565.48</v>
      </c>
      <c r="L2734" s="1" t="n">
        <v>5</v>
      </c>
      <c r="M2734" s="18" t="n">
        <f aca="false">IF(I2734&lt;=H2734,1,0)</f>
        <v>1</v>
      </c>
      <c r="N2734" s="1" t="n">
        <f aca="false">MAX(I2734-H2734,0)</f>
        <v>0</v>
      </c>
    </row>
    <row r="2735" customFormat="false" ht="15" hidden="false" customHeight="false" outlineLevel="0" collapsed="false">
      <c r="A2735" s="1" t="s">
        <v>2844</v>
      </c>
      <c r="B2735" s="1" t="s">
        <v>2578</v>
      </c>
      <c r="C2735" s="1" t="s">
        <v>92</v>
      </c>
      <c r="D2735" s="1" t="s">
        <v>88</v>
      </c>
      <c r="E2735" s="1" t="s">
        <v>97</v>
      </c>
      <c r="F2735" s="1" t="s">
        <v>90</v>
      </c>
      <c r="G2735" s="1" t="n">
        <v>2.7</v>
      </c>
      <c r="H2735" s="1" t="n">
        <v>3</v>
      </c>
      <c r="I2735" s="1" t="n">
        <v>3</v>
      </c>
      <c r="K2735" s="17" t="n">
        <v>323.88</v>
      </c>
      <c r="L2735" s="1" t="n">
        <v>5</v>
      </c>
      <c r="M2735" s="18" t="n">
        <f aca="false">IF(I2735&lt;=H2735,1,0)</f>
        <v>1</v>
      </c>
      <c r="N2735" s="1" t="n">
        <f aca="false">MAX(I2735-H2735,0)</f>
        <v>0</v>
      </c>
    </row>
    <row r="2736" customFormat="false" ht="15" hidden="false" customHeight="false" outlineLevel="0" collapsed="false">
      <c r="A2736" s="1" t="s">
        <v>2845</v>
      </c>
      <c r="B2736" s="1" t="s">
        <v>2578</v>
      </c>
      <c r="C2736" s="1" t="s">
        <v>92</v>
      </c>
      <c r="D2736" s="1" t="s">
        <v>88</v>
      </c>
      <c r="E2736" s="1" t="s">
        <v>89</v>
      </c>
      <c r="F2736" s="1" t="s">
        <v>90</v>
      </c>
      <c r="G2736" s="1" t="n">
        <v>12.4</v>
      </c>
      <c r="H2736" s="1" t="n">
        <v>3</v>
      </c>
      <c r="I2736" s="1" t="n">
        <v>3</v>
      </c>
      <c r="K2736" s="17" t="n">
        <v>419.83</v>
      </c>
      <c r="L2736" s="1" t="n">
        <v>5</v>
      </c>
      <c r="M2736" s="18" t="n">
        <f aca="false">IF(I2736&lt;=H2736,1,0)</f>
        <v>1</v>
      </c>
      <c r="N2736" s="1" t="n">
        <f aca="false">MAX(I2736-H2736,0)</f>
        <v>0</v>
      </c>
    </row>
    <row r="2737" customFormat="false" ht="15" hidden="false" customHeight="false" outlineLevel="0" collapsed="false">
      <c r="A2737" s="1" t="s">
        <v>2846</v>
      </c>
      <c r="B2737" s="1" t="s">
        <v>2578</v>
      </c>
      <c r="C2737" s="1" t="s">
        <v>92</v>
      </c>
      <c r="D2737" s="1" t="s">
        <v>93</v>
      </c>
      <c r="E2737" s="1" t="s">
        <v>97</v>
      </c>
      <c r="F2737" s="1" t="s">
        <v>90</v>
      </c>
      <c r="G2737" s="1" t="n">
        <v>3.6</v>
      </c>
      <c r="H2737" s="1" t="n">
        <v>2</v>
      </c>
      <c r="I2737" s="1" t="n">
        <v>2</v>
      </c>
      <c r="K2737" s="17" t="n">
        <v>334.19</v>
      </c>
      <c r="L2737" s="1" t="n">
        <v>5</v>
      </c>
      <c r="M2737" s="18" t="n">
        <f aca="false">IF(I2737&lt;=H2737,1,0)</f>
        <v>1</v>
      </c>
      <c r="N2737" s="1" t="n">
        <f aca="false">MAX(I2737-H2737,0)</f>
        <v>0</v>
      </c>
    </row>
    <row r="2738" customFormat="false" ht="15" hidden="false" customHeight="false" outlineLevel="0" collapsed="false">
      <c r="A2738" s="1" t="s">
        <v>2847</v>
      </c>
      <c r="B2738" s="1" t="s">
        <v>2578</v>
      </c>
      <c r="C2738" s="1" t="s">
        <v>100</v>
      </c>
      <c r="D2738" s="1" t="s">
        <v>88</v>
      </c>
      <c r="E2738" s="1" t="s">
        <v>97</v>
      </c>
      <c r="F2738" s="1" t="s">
        <v>90</v>
      </c>
      <c r="G2738" s="1" t="n">
        <v>2</v>
      </c>
      <c r="H2738" s="1" t="n">
        <v>3</v>
      </c>
      <c r="I2738" s="1" t="n">
        <v>3</v>
      </c>
      <c r="K2738" s="17" t="n">
        <v>253.82</v>
      </c>
      <c r="L2738" s="1" t="n">
        <v>5</v>
      </c>
      <c r="M2738" s="18" t="n">
        <f aca="false">IF(I2738&lt;=H2738,1,0)</f>
        <v>1</v>
      </c>
      <c r="N2738" s="1" t="n">
        <f aca="false">MAX(I2738-H2738,0)</f>
        <v>0</v>
      </c>
    </row>
    <row r="2739" customFormat="false" ht="15" hidden="false" customHeight="false" outlineLevel="0" collapsed="false">
      <c r="A2739" s="1" t="s">
        <v>2848</v>
      </c>
      <c r="B2739" s="1" t="s">
        <v>2578</v>
      </c>
      <c r="C2739" s="1" t="s">
        <v>105</v>
      </c>
      <c r="D2739" s="1" t="s">
        <v>96</v>
      </c>
      <c r="E2739" s="1" t="s">
        <v>103</v>
      </c>
      <c r="F2739" s="1" t="s">
        <v>90</v>
      </c>
      <c r="G2739" s="1" t="n">
        <v>1.8</v>
      </c>
      <c r="H2739" s="1" t="n">
        <v>5</v>
      </c>
      <c r="I2739" s="1" t="n">
        <v>5</v>
      </c>
      <c r="K2739" s="17" t="n">
        <v>526.99</v>
      </c>
      <c r="L2739" s="1" t="n">
        <v>5</v>
      </c>
      <c r="M2739" s="18" t="n">
        <f aca="false">IF(I2739&lt;=H2739,1,0)</f>
        <v>1</v>
      </c>
      <c r="N2739" s="1" t="n">
        <f aca="false">MAX(I2739-H2739,0)</f>
        <v>0</v>
      </c>
    </row>
    <row r="2740" customFormat="false" ht="15" hidden="false" customHeight="false" outlineLevel="0" collapsed="false">
      <c r="A2740" s="1" t="s">
        <v>2849</v>
      </c>
      <c r="B2740" s="1" t="s">
        <v>2578</v>
      </c>
      <c r="C2740" s="1" t="s">
        <v>92</v>
      </c>
      <c r="D2740" s="1" t="s">
        <v>88</v>
      </c>
      <c r="E2740" s="1" t="s">
        <v>101</v>
      </c>
      <c r="F2740" s="1" t="s">
        <v>116</v>
      </c>
      <c r="G2740" s="1" t="n">
        <v>0</v>
      </c>
      <c r="H2740" s="1" t="n">
        <v>3</v>
      </c>
      <c r="I2740" s="1" t="n">
        <v>3</v>
      </c>
      <c r="K2740" s="17" t="n">
        <v>430.07</v>
      </c>
      <c r="L2740" s="1" t="n">
        <v>5</v>
      </c>
      <c r="M2740" s="18" t="n">
        <f aca="false">IF(I2740&lt;=H2740,1,0)</f>
        <v>1</v>
      </c>
      <c r="N2740" s="1" t="n">
        <f aca="false">MAX(I2740-H2740,0)</f>
        <v>0</v>
      </c>
    </row>
    <row r="2741" customFormat="false" ht="15" hidden="false" customHeight="false" outlineLevel="0" collapsed="false">
      <c r="A2741" s="1" t="s">
        <v>2850</v>
      </c>
      <c r="B2741" s="1" t="s">
        <v>2578</v>
      </c>
      <c r="C2741" s="1" t="s">
        <v>95</v>
      </c>
      <c r="D2741" s="1" t="s">
        <v>88</v>
      </c>
      <c r="E2741" s="1" t="s">
        <v>103</v>
      </c>
      <c r="F2741" s="1" t="s">
        <v>90</v>
      </c>
      <c r="G2741" s="1" t="n">
        <v>2.2</v>
      </c>
      <c r="H2741" s="1" t="n">
        <v>3</v>
      </c>
      <c r="I2741" s="1" t="n">
        <v>2</v>
      </c>
      <c r="K2741" s="17" t="n">
        <v>787.94</v>
      </c>
      <c r="L2741" s="1" t="n">
        <v>4</v>
      </c>
      <c r="M2741" s="18" t="n">
        <f aca="false">IF(I2741&lt;=H2741,1,0)</f>
        <v>1</v>
      </c>
      <c r="N2741" s="1" t="n">
        <f aca="false">MAX(I2741-H2741,0)</f>
        <v>0</v>
      </c>
    </row>
    <row r="2742" customFormat="false" ht="15" hidden="false" customHeight="false" outlineLevel="0" collapsed="false">
      <c r="A2742" s="1" t="s">
        <v>2851</v>
      </c>
      <c r="B2742" s="1" t="s">
        <v>2578</v>
      </c>
      <c r="C2742" s="1" t="s">
        <v>105</v>
      </c>
      <c r="D2742" s="1" t="s">
        <v>88</v>
      </c>
      <c r="E2742" s="1" t="s">
        <v>89</v>
      </c>
      <c r="F2742" s="1" t="s">
        <v>90</v>
      </c>
      <c r="G2742" s="1" t="n">
        <v>6.9</v>
      </c>
      <c r="H2742" s="1" t="n">
        <v>3</v>
      </c>
      <c r="I2742" s="1" t="n">
        <v>3</v>
      </c>
      <c r="K2742" s="17" t="n">
        <v>497.54</v>
      </c>
      <c r="L2742" s="1" t="n">
        <v>4</v>
      </c>
      <c r="M2742" s="18" t="n">
        <f aca="false">IF(I2742&lt;=H2742,1,0)</f>
        <v>1</v>
      </c>
      <c r="N2742" s="1" t="n">
        <f aca="false">MAX(I2742-H2742,0)</f>
        <v>0</v>
      </c>
    </row>
    <row r="2743" customFormat="false" ht="15" hidden="false" customHeight="false" outlineLevel="0" collapsed="false">
      <c r="A2743" s="1" t="s">
        <v>2852</v>
      </c>
      <c r="B2743" s="1" t="s">
        <v>2578</v>
      </c>
      <c r="C2743" s="1" t="s">
        <v>92</v>
      </c>
      <c r="D2743" s="1" t="s">
        <v>88</v>
      </c>
      <c r="E2743" s="1" t="s">
        <v>97</v>
      </c>
      <c r="F2743" s="1" t="s">
        <v>90</v>
      </c>
      <c r="G2743" s="1" t="n">
        <v>7.1</v>
      </c>
      <c r="H2743" s="1" t="n">
        <v>3</v>
      </c>
      <c r="I2743" s="1" t="n">
        <v>3</v>
      </c>
      <c r="K2743" s="17" t="n">
        <v>419.77</v>
      </c>
      <c r="L2743" s="1" t="n">
        <v>5</v>
      </c>
      <c r="M2743" s="18" t="n">
        <f aca="false">IF(I2743&lt;=H2743,1,0)</f>
        <v>1</v>
      </c>
      <c r="N2743" s="1" t="n">
        <f aca="false">MAX(I2743-H2743,0)</f>
        <v>0</v>
      </c>
    </row>
    <row r="2744" customFormat="false" ht="15" hidden="false" customHeight="false" outlineLevel="0" collapsed="false">
      <c r="A2744" s="1" t="s">
        <v>2853</v>
      </c>
      <c r="B2744" s="1" t="s">
        <v>2578</v>
      </c>
      <c r="C2744" s="1" t="s">
        <v>100</v>
      </c>
      <c r="D2744" s="1" t="s">
        <v>88</v>
      </c>
      <c r="E2744" s="1" t="s">
        <v>103</v>
      </c>
      <c r="F2744" s="1" t="s">
        <v>90</v>
      </c>
      <c r="G2744" s="1" t="n">
        <v>1.8</v>
      </c>
      <c r="H2744" s="1" t="n">
        <v>3</v>
      </c>
      <c r="I2744" s="1" t="n">
        <v>3</v>
      </c>
      <c r="K2744" s="17" t="n">
        <v>240.01</v>
      </c>
      <c r="L2744" s="1" t="n">
        <v>5</v>
      </c>
      <c r="M2744" s="18" t="n">
        <f aca="false">IF(I2744&lt;=H2744,1,0)</f>
        <v>1</v>
      </c>
      <c r="N2744" s="1" t="n">
        <f aca="false">MAX(I2744-H2744,0)</f>
        <v>0</v>
      </c>
    </row>
    <row r="2745" customFormat="false" ht="15" hidden="false" customHeight="false" outlineLevel="0" collapsed="false">
      <c r="A2745" s="1" t="s">
        <v>2854</v>
      </c>
      <c r="B2745" s="1" t="s">
        <v>2578</v>
      </c>
      <c r="C2745" s="1" t="s">
        <v>87</v>
      </c>
      <c r="D2745" s="1" t="s">
        <v>88</v>
      </c>
      <c r="E2745" s="1" t="s">
        <v>97</v>
      </c>
      <c r="F2745" s="1" t="s">
        <v>90</v>
      </c>
      <c r="G2745" s="1" t="n">
        <v>6</v>
      </c>
      <c r="H2745" s="1" t="n">
        <v>3</v>
      </c>
      <c r="I2745" s="1" t="n">
        <v>3</v>
      </c>
      <c r="K2745" s="17" t="n">
        <v>286.21</v>
      </c>
      <c r="L2745" s="1" t="n">
        <v>4</v>
      </c>
      <c r="M2745" s="18" t="n">
        <f aca="false">IF(I2745&lt;=H2745,1,0)</f>
        <v>1</v>
      </c>
      <c r="N2745" s="1" t="n">
        <f aca="false">MAX(I2745-H2745,0)</f>
        <v>0</v>
      </c>
    </row>
    <row r="2746" customFormat="false" ht="15" hidden="false" customHeight="false" outlineLevel="0" collapsed="false">
      <c r="A2746" s="1" t="s">
        <v>2855</v>
      </c>
      <c r="B2746" s="1" t="s">
        <v>2578</v>
      </c>
      <c r="C2746" s="1" t="s">
        <v>95</v>
      </c>
      <c r="D2746" s="1" t="s">
        <v>88</v>
      </c>
      <c r="E2746" s="1" t="s">
        <v>89</v>
      </c>
      <c r="F2746" s="1" t="s">
        <v>90</v>
      </c>
      <c r="G2746" s="1" t="n">
        <v>9.6</v>
      </c>
      <c r="H2746" s="1" t="n">
        <v>3</v>
      </c>
      <c r="I2746" s="1" t="n">
        <v>3</v>
      </c>
      <c r="K2746" s="17" t="n">
        <v>594.72</v>
      </c>
      <c r="L2746" s="1" t="n">
        <v>4</v>
      </c>
      <c r="M2746" s="18" t="n">
        <f aca="false">IF(I2746&lt;=H2746,1,0)</f>
        <v>1</v>
      </c>
      <c r="N2746" s="1" t="n">
        <f aca="false">MAX(I2746-H2746,0)</f>
        <v>0</v>
      </c>
    </row>
    <row r="2747" customFormat="false" ht="15" hidden="false" customHeight="false" outlineLevel="0" collapsed="false">
      <c r="A2747" s="1" t="s">
        <v>2856</v>
      </c>
      <c r="B2747" s="1" t="s">
        <v>2578</v>
      </c>
      <c r="C2747" s="1" t="s">
        <v>92</v>
      </c>
      <c r="D2747" s="1" t="s">
        <v>93</v>
      </c>
      <c r="E2747" s="1" t="s">
        <v>89</v>
      </c>
      <c r="F2747" s="1" t="s">
        <v>116</v>
      </c>
      <c r="G2747" s="1" t="n">
        <v>0</v>
      </c>
      <c r="H2747" s="1" t="n">
        <v>1</v>
      </c>
      <c r="I2747" s="1" t="n">
        <v>1</v>
      </c>
      <c r="K2747" s="17" t="n">
        <v>122.88</v>
      </c>
      <c r="L2747" s="1" t="n">
        <v>5</v>
      </c>
      <c r="M2747" s="18" t="n">
        <f aca="false">IF(I2747&lt;=H2747,1,0)</f>
        <v>1</v>
      </c>
      <c r="N2747" s="1" t="n">
        <f aca="false">MAX(I2747-H2747,0)</f>
        <v>0</v>
      </c>
    </row>
    <row r="2748" customFormat="false" ht="15" hidden="false" customHeight="false" outlineLevel="0" collapsed="false">
      <c r="A2748" s="1" t="s">
        <v>2857</v>
      </c>
      <c r="B2748" s="1" t="s">
        <v>2578</v>
      </c>
      <c r="C2748" s="1" t="s">
        <v>100</v>
      </c>
      <c r="D2748" s="1" t="s">
        <v>96</v>
      </c>
      <c r="E2748" s="1" t="s">
        <v>103</v>
      </c>
      <c r="F2748" s="1" t="s">
        <v>116</v>
      </c>
      <c r="G2748" s="1" t="n">
        <v>0</v>
      </c>
      <c r="H2748" s="1" t="n">
        <v>5</v>
      </c>
      <c r="I2748" s="1" t="n">
        <v>5</v>
      </c>
      <c r="K2748" s="17" t="n">
        <v>414.12</v>
      </c>
      <c r="L2748" s="1" t="n">
        <v>5</v>
      </c>
      <c r="M2748" s="18" t="n">
        <f aca="false">IF(I2748&lt;=H2748,1,0)</f>
        <v>1</v>
      </c>
      <c r="N2748" s="1" t="n">
        <f aca="false">MAX(I2748-H2748,0)</f>
        <v>0</v>
      </c>
    </row>
    <row r="2749" customFormat="false" ht="15" hidden="false" customHeight="false" outlineLevel="0" collapsed="false">
      <c r="A2749" s="1" t="s">
        <v>2858</v>
      </c>
      <c r="B2749" s="1" t="s">
        <v>2578</v>
      </c>
      <c r="C2749" s="1" t="s">
        <v>92</v>
      </c>
      <c r="D2749" s="1" t="s">
        <v>88</v>
      </c>
      <c r="E2749" s="1" t="s">
        <v>89</v>
      </c>
      <c r="F2749" s="1" t="s">
        <v>90</v>
      </c>
      <c r="G2749" s="1" t="n">
        <v>14.7</v>
      </c>
      <c r="H2749" s="1" t="n">
        <v>3</v>
      </c>
      <c r="I2749" s="1" t="n">
        <v>3</v>
      </c>
      <c r="K2749" s="17" t="n">
        <v>378.38</v>
      </c>
      <c r="L2749" s="1" t="n">
        <v>4</v>
      </c>
      <c r="M2749" s="18" t="n">
        <f aca="false">IF(I2749&lt;=H2749,1,0)</f>
        <v>1</v>
      </c>
      <c r="N2749" s="1" t="n">
        <f aca="false">MAX(I2749-H2749,0)</f>
        <v>0</v>
      </c>
    </row>
    <row r="2750" customFormat="false" ht="15" hidden="false" customHeight="false" outlineLevel="0" collapsed="false">
      <c r="A2750" s="1" t="s">
        <v>2859</v>
      </c>
      <c r="B2750" s="1" t="s">
        <v>2578</v>
      </c>
      <c r="C2750" s="1" t="s">
        <v>92</v>
      </c>
      <c r="D2750" s="1" t="s">
        <v>93</v>
      </c>
      <c r="E2750" s="1" t="s">
        <v>103</v>
      </c>
      <c r="F2750" s="1" t="s">
        <v>90</v>
      </c>
      <c r="G2750" s="1" t="n">
        <v>1.6</v>
      </c>
      <c r="H2750" s="1" t="n">
        <v>2</v>
      </c>
      <c r="I2750" s="1" t="n">
        <v>2</v>
      </c>
      <c r="K2750" s="17" t="n">
        <v>631.78</v>
      </c>
      <c r="L2750" s="1" t="n">
        <v>4</v>
      </c>
      <c r="M2750" s="18" t="n">
        <f aca="false">IF(I2750&lt;=H2750,1,0)</f>
        <v>1</v>
      </c>
      <c r="N2750" s="1" t="n">
        <f aca="false">MAX(I2750-H2750,0)</f>
        <v>0</v>
      </c>
    </row>
    <row r="2751" customFormat="false" ht="15" hidden="false" customHeight="false" outlineLevel="0" collapsed="false">
      <c r="A2751" s="1" t="s">
        <v>2860</v>
      </c>
      <c r="B2751" s="1" t="s">
        <v>2578</v>
      </c>
      <c r="C2751" s="1" t="s">
        <v>92</v>
      </c>
      <c r="D2751" s="1" t="s">
        <v>88</v>
      </c>
      <c r="E2751" s="1" t="s">
        <v>89</v>
      </c>
      <c r="F2751" s="1" t="s">
        <v>90</v>
      </c>
      <c r="G2751" s="1" t="n">
        <v>10.2</v>
      </c>
      <c r="H2751" s="1" t="n">
        <v>3</v>
      </c>
      <c r="I2751" s="1" t="n">
        <v>4</v>
      </c>
      <c r="J2751" s="1" t="s">
        <v>117</v>
      </c>
      <c r="K2751" s="17" t="n">
        <v>223.8</v>
      </c>
      <c r="L2751" s="1" t="n">
        <v>4</v>
      </c>
      <c r="M2751" s="18" t="n">
        <f aca="false">IF(I2751&lt;=H2751,1,0)</f>
        <v>0</v>
      </c>
      <c r="N2751" s="1" t="n">
        <f aca="false">MAX(I2751-H2751,0)</f>
        <v>1</v>
      </c>
    </row>
    <row r="2752" customFormat="false" ht="15" hidden="false" customHeight="false" outlineLevel="0" collapsed="false">
      <c r="A2752" s="1" t="s">
        <v>2861</v>
      </c>
      <c r="B2752" s="1" t="s">
        <v>2578</v>
      </c>
      <c r="C2752" s="1" t="s">
        <v>92</v>
      </c>
      <c r="D2752" s="1" t="s">
        <v>93</v>
      </c>
      <c r="E2752" s="1" t="s">
        <v>89</v>
      </c>
      <c r="F2752" s="1" t="s">
        <v>90</v>
      </c>
      <c r="G2752" s="1" t="n">
        <v>11.2</v>
      </c>
      <c r="H2752" s="1" t="n">
        <v>2</v>
      </c>
      <c r="I2752" s="1" t="n">
        <v>2</v>
      </c>
      <c r="K2752" s="17" t="n">
        <v>484.27</v>
      </c>
      <c r="L2752" s="1" t="n">
        <v>5</v>
      </c>
      <c r="M2752" s="18" t="n">
        <f aca="false">IF(I2752&lt;=H2752,1,0)</f>
        <v>1</v>
      </c>
      <c r="N2752" s="1" t="n">
        <f aca="false">MAX(I2752-H2752,0)</f>
        <v>0</v>
      </c>
    </row>
    <row r="2753" customFormat="false" ht="15" hidden="false" customHeight="false" outlineLevel="0" collapsed="false">
      <c r="A2753" s="1" t="s">
        <v>2862</v>
      </c>
      <c r="B2753" s="1" t="s">
        <v>2578</v>
      </c>
      <c r="C2753" s="1" t="s">
        <v>92</v>
      </c>
      <c r="D2753" s="1" t="s">
        <v>88</v>
      </c>
      <c r="E2753" s="1" t="s">
        <v>97</v>
      </c>
      <c r="F2753" s="1" t="s">
        <v>90</v>
      </c>
      <c r="G2753" s="1" t="n">
        <v>6.6</v>
      </c>
      <c r="H2753" s="1" t="n">
        <v>3</v>
      </c>
      <c r="I2753" s="1" t="n">
        <v>2</v>
      </c>
      <c r="K2753" s="17" t="n">
        <v>368.47</v>
      </c>
      <c r="L2753" s="1" t="n">
        <v>4</v>
      </c>
      <c r="M2753" s="18" t="n">
        <f aca="false">IF(I2753&lt;=H2753,1,0)</f>
        <v>1</v>
      </c>
      <c r="N2753" s="1" t="n">
        <f aca="false">MAX(I2753-H2753,0)</f>
        <v>0</v>
      </c>
    </row>
    <row r="2754" customFormat="false" ht="15" hidden="false" customHeight="false" outlineLevel="0" collapsed="false">
      <c r="A2754" s="1" t="s">
        <v>2863</v>
      </c>
      <c r="B2754" s="1" t="s">
        <v>2578</v>
      </c>
      <c r="C2754" s="1" t="s">
        <v>105</v>
      </c>
      <c r="D2754" s="1" t="s">
        <v>88</v>
      </c>
      <c r="E2754" s="1" t="s">
        <v>97</v>
      </c>
      <c r="F2754" s="1" t="s">
        <v>90</v>
      </c>
      <c r="G2754" s="1" t="n">
        <v>16.2</v>
      </c>
      <c r="H2754" s="1" t="n">
        <v>3</v>
      </c>
      <c r="I2754" s="1" t="n">
        <v>3</v>
      </c>
      <c r="K2754" s="17" t="n">
        <v>310.28</v>
      </c>
      <c r="L2754" s="1" t="n">
        <v>5</v>
      </c>
      <c r="M2754" s="18" t="n">
        <f aca="false">IF(I2754&lt;=H2754,1,0)</f>
        <v>1</v>
      </c>
      <c r="N2754" s="1" t="n">
        <f aca="false">MAX(I2754-H2754,0)</f>
        <v>0</v>
      </c>
    </row>
    <row r="2755" customFormat="false" ht="15" hidden="false" customHeight="false" outlineLevel="0" collapsed="false">
      <c r="A2755" s="1" t="s">
        <v>2864</v>
      </c>
      <c r="B2755" s="1" t="s">
        <v>2578</v>
      </c>
      <c r="C2755" s="1" t="s">
        <v>92</v>
      </c>
      <c r="D2755" s="1" t="s">
        <v>88</v>
      </c>
      <c r="E2755" s="1" t="s">
        <v>103</v>
      </c>
      <c r="F2755" s="1" t="s">
        <v>116</v>
      </c>
      <c r="G2755" s="1" t="n">
        <v>0</v>
      </c>
      <c r="H2755" s="1" t="n">
        <v>3</v>
      </c>
      <c r="I2755" s="1" t="n">
        <v>3</v>
      </c>
      <c r="K2755" s="17" t="n">
        <v>280.33</v>
      </c>
      <c r="L2755" s="1" t="n">
        <v>5</v>
      </c>
      <c r="M2755" s="18" t="n">
        <f aca="false">IF(I2755&lt;=H2755,1,0)</f>
        <v>1</v>
      </c>
      <c r="N2755" s="1" t="n">
        <f aca="false">MAX(I2755-H2755,0)</f>
        <v>0</v>
      </c>
    </row>
    <row r="2756" customFormat="false" ht="15" hidden="false" customHeight="false" outlineLevel="0" collapsed="false">
      <c r="A2756" s="1" t="s">
        <v>2865</v>
      </c>
      <c r="B2756" s="1" t="s">
        <v>2578</v>
      </c>
      <c r="C2756" s="1" t="s">
        <v>95</v>
      </c>
      <c r="D2756" s="1" t="s">
        <v>88</v>
      </c>
      <c r="E2756" s="1" t="s">
        <v>89</v>
      </c>
      <c r="F2756" s="1" t="s">
        <v>90</v>
      </c>
      <c r="G2756" s="1" t="n">
        <v>12.7</v>
      </c>
      <c r="H2756" s="1" t="n">
        <v>3</v>
      </c>
      <c r="I2756" s="1" t="n">
        <v>3</v>
      </c>
      <c r="K2756" s="17" t="n">
        <v>224.97</v>
      </c>
      <c r="L2756" s="1" t="n">
        <v>4</v>
      </c>
      <c r="M2756" s="18" t="n">
        <f aca="false">IF(I2756&lt;=H2756,1,0)</f>
        <v>1</v>
      </c>
      <c r="N2756" s="1" t="n">
        <f aca="false">MAX(I2756-H2756,0)</f>
        <v>0</v>
      </c>
    </row>
    <row r="2757" customFormat="false" ht="15" hidden="false" customHeight="false" outlineLevel="0" collapsed="false">
      <c r="A2757" s="1" t="s">
        <v>2866</v>
      </c>
      <c r="B2757" s="1" t="s">
        <v>2578</v>
      </c>
      <c r="C2757" s="1" t="s">
        <v>145</v>
      </c>
      <c r="D2757" s="1" t="s">
        <v>110</v>
      </c>
      <c r="E2757" s="1" t="s">
        <v>97</v>
      </c>
      <c r="F2757" s="1" t="s">
        <v>90</v>
      </c>
      <c r="G2757" s="1" t="n">
        <v>1.2</v>
      </c>
      <c r="H2757" s="1" t="n">
        <v>2</v>
      </c>
      <c r="I2757" s="1" t="n">
        <v>1</v>
      </c>
      <c r="K2757" s="17" t="n">
        <v>630.56</v>
      </c>
      <c r="L2757" s="1" t="n">
        <v>5</v>
      </c>
      <c r="M2757" s="18" t="n">
        <f aca="false">IF(I2757&lt;=H2757,1,0)</f>
        <v>1</v>
      </c>
      <c r="N2757" s="1" t="n">
        <f aca="false">MAX(I2757-H2757,0)</f>
        <v>0</v>
      </c>
    </row>
    <row r="2758" customFormat="false" ht="15" hidden="false" customHeight="false" outlineLevel="0" collapsed="false">
      <c r="A2758" s="1" t="s">
        <v>2867</v>
      </c>
      <c r="B2758" s="1" t="s">
        <v>2578</v>
      </c>
      <c r="C2758" s="1" t="s">
        <v>105</v>
      </c>
      <c r="D2758" s="1" t="s">
        <v>88</v>
      </c>
      <c r="E2758" s="1" t="s">
        <v>89</v>
      </c>
      <c r="F2758" s="1" t="s">
        <v>90</v>
      </c>
      <c r="G2758" s="1" t="n">
        <v>15.9</v>
      </c>
      <c r="H2758" s="1" t="n">
        <v>3</v>
      </c>
      <c r="I2758" s="1" t="n">
        <v>3</v>
      </c>
      <c r="K2758" s="17" t="n">
        <v>250.21</v>
      </c>
      <c r="L2758" s="1" t="n">
        <v>4</v>
      </c>
      <c r="M2758" s="18" t="n">
        <f aca="false">IF(I2758&lt;=H2758,1,0)</f>
        <v>1</v>
      </c>
      <c r="N2758" s="1" t="n">
        <f aca="false">MAX(I2758-H2758,0)</f>
        <v>0</v>
      </c>
    </row>
    <row r="2759" customFormat="false" ht="15" hidden="false" customHeight="false" outlineLevel="0" collapsed="false">
      <c r="A2759" s="1" t="s">
        <v>2868</v>
      </c>
      <c r="B2759" s="1" t="s">
        <v>2578</v>
      </c>
      <c r="C2759" s="1" t="s">
        <v>100</v>
      </c>
      <c r="D2759" s="1" t="s">
        <v>88</v>
      </c>
      <c r="E2759" s="1" t="s">
        <v>89</v>
      </c>
      <c r="F2759" s="1" t="s">
        <v>90</v>
      </c>
      <c r="G2759" s="1" t="n">
        <v>11.8</v>
      </c>
      <c r="H2759" s="1" t="n">
        <v>3</v>
      </c>
      <c r="I2759" s="1" t="n">
        <v>3</v>
      </c>
      <c r="K2759" s="17" t="n">
        <v>265.16</v>
      </c>
      <c r="L2759" s="1" t="n">
        <v>4</v>
      </c>
      <c r="M2759" s="18" t="n">
        <f aca="false">IF(I2759&lt;=H2759,1,0)</f>
        <v>1</v>
      </c>
      <c r="N2759" s="1" t="n">
        <f aca="false">MAX(I2759-H2759,0)</f>
        <v>0</v>
      </c>
    </row>
    <row r="2760" customFormat="false" ht="15" hidden="false" customHeight="false" outlineLevel="0" collapsed="false">
      <c r="A2760" s="1" t="s">
        <v>2869</v>
      </c>
      <c r="B2760" s="1" t="s">
        <v>2578</v>
      </c>
      <c r="C2760" s="1" t="s">
        <v>92</v>
      </c>
      <c r="D2760" s="1" t="s">
        <v>96</v>
      </c>
      <c r="E2760" s="1" t="s">
        <v>97</v>
      </c>
      <c r="F2760" s="1" t="s">
        <v>90</v>
      </c>
      <c r="G2760" s="1" t="n">
        <v>8.7</v>
      </c>
      <c r="H2760" s="1" t="n">
        <v>5</v>
      </c>
      <c r="I2760" s="1" t="n">
        <v>5</v>
      </c>
      <c r="K2760" s="17" t="n">
        <v>1347.72</v>
      </c>
      <c r="L2760" s="1" t="n">
        <v>5</v>
      </c>
      <c r="M2760" s="18" t="n">
        <f aca="false">IF(I2760&lt;=H2760,1,0)</f>
        <v>1</v>
      </c>
      <c r="N2760" s="1" t="n">
        <f aca="false">MAX(I2760-H2760,0)</f>
        <v>0</v>
      </c>
    </row>
    <row r="2761" customFormat="false" ht="15" hidden="false" customHeight="false" outlineLevel="0" collapsed="false">
      <c r="A2761" s="1" t="s">
        <v>2870</v>
      </c>
      <c r="B2761" s="1" t="s">
        <v>2578</v>
      </c>
      <c r="C2761" s="1" t="s">
        <v>92</v>
      </c>
      <c r="D2761" s="1" t="s">
        <v>110</v>
      </c>
      <c r="E2761" s="1" t="s">
        <v>101</v>
      </c>
      <c r="F2761" s="1" t="s">
        <v>90</v>
      </c>
      <c r="G2761" s="1" t="n">
        <v>7.5</v>
      </c>
      <c r="H2761" s="1" t="n">
        <v>2</v>
      </c>
      <c r="I2761" s="1" t="n">
        <v>2</v>
      </c>
      <c r="K2761" s="17" t="n">
        <v>807.34</v>
      </c>
      <c r="L2761" s="1" t="n">
        <v>5</v>
      </c>
      <c r="M2761" s="18" t="n">
        <f aca="false">IF(I2761&lt;=H2761,1,0)</f>
        <v>1</v>
      </c>
      <c r="N2761" s="1" t="n">
        <f aca="false">MAX(I2761-H2761,0)</f>
        <v>0</v>
      </c>
    </row>
    <row r="2762" customFormat="false" ht="15" hidden="false" customHeight="false" outlineLevel="0" collapsed="false">
      <c r="A2762" s="1" t="s">
        <v>2871</v>
      </c>
      <c r="B2762" s="1" t="s">
        <v>2578</v>
      </c>
      <c r="C2762" s="1" t="s">
        <v>95</v>
      </c>
      <c r="D2762" s="1" t="s">
        <v>88</v>
      </c>
      <c r="E2762" s="1" t="s">
        <v>103</v>
      </c>
      <c r="F2762" s="1" t="s">
        <v>90</v>
      </c>
      <c r="G2762" s="1" t="n">
        <v>7.1</v>
      </c>
      <c r="H2762" s="1" t="n">
        <v>3</v>
      </c>
      <c r="I2762" s="1" t="n">
        <v>3</v>
      </c>
      <c r="K2762" s="17" t="n">
        <v>199.09</v>
      </c>
      <c r="L2762" s="1" t="n">
        <v>5</v>
      </c>
      <c r="M2762" s="18" t="n">
        <f aca="false">IF(I2762&lt;=H2762,1,0)</f>
        <v>1</v>
      </c>
      <c r="N2762" s="1" t="n">
        <f aca="false">MAX(I2762-H2762,0)</f>
        <v>0</v>
      </c>
    </row>
    <row r="2763" customFormat="false" ht="15" hidden="false" customHeight="false" outlineLevel="0" collapsed="false">
      <c r="A2763" s="1" t="s">
        <v>2872</v>
      </c>
      <c r="B2763" s="1" t="s">
        <v>2578</v>
      </c>
      <c r="C2763" s="1" t="s">
        <v>105</v>
      </c>
      <c r="D2763" s="1" t="s">
        <v>88</v>
      </c>
      <c r="E2763" s="1" t="s">
        <v>103</v>
      </c>
      <c r="F2763" s="1" t="s">
        <v>90</v>
      </c>
      <c r="G2763" s="1" t="n">
        <v>1</v>
      </c>
      <c r="H2763" s="1" t="n">
        <v>3</v>
      </c>
      <c r="I2763" s="1" t="n">
        <v>3</v>
      </c>
      <c r="K2763" s="17" t="n">
        <v>218.53</v>
      </c>
      <c r="L2763" s="1" t="n">
        <v>5</v>
      </c>
      <c r="M2763" s="18" t="n">
        <f aca="false">IF(I2763&lt;=H2763,1,0)</f>
        <v>1</v>
      </c>
      <c r="N2763" s="1" t="n">
        <f aca="false">MAX(I2763-H2763,0)</f>
        <v>0</v>
      </c>
    </row>
    <row r="2764" customFormat="false" ht="15" hidden="false" customHeight="false" outlineLevel="0" collapsed="false">
      <c r="A2764" s="1" t="s">
        <v>2873</v>
      </c>
      <c r="B2764" s="1" t="s">
        <v>2578</v>
      </c>
      <c r="C2764" s="1" t="s">
        <v>95</v>
      </c>
      <c r="D2764" s="1" t="s">
        <v>88</v>
      </c>
      <c r="E2764" s="1" t="s">
        <v>103</v>
      </c>
      <c r="F2764" s="1" t="s">
        <v>90</v>
      </c>
      <c r="G2764" s="1" t="n">
        <v>5.6</v>
      </c>
      <c r="H2764" s="1" t="n">
        <v>3</v>
      </c>
      <c r="I2764" s="1" t="n">
        <v>2</v>
      </c>
      <c r="K2764" s="17" t="n">
        <v>573.35</v>
      </c>
      <c r="L2764" s="1" t="n">
        <v>5</v>
      </c>
      <c r="M2764" s="18" t="n">
        <f aca="false">IF(I2764&lt;=H2764,1,0)</f>
        <v>1</v>
      </c>
      <c r="N2764" s="1" t="n">
        <f aca="false">MAX(I2764-H2764,0)</f>
        <v>0</v>
      </c>
    </row>
    <row r="2765" customFormat="false" ht="15" hidden="false" customHeight="false" outlineLevel="0" collapsed="false">
      <c r="A2765" s="1" t="s">
        <v>2874</v>
      </c>
      <c r="B2765" s="1" t="s">
        <v>2578</v>
      </c>
      <c r="C2765" s="1" t="s">
        <v>105</v>
      </c>
      <c r="D2765" s="1" t="s">
        <v>88</v>
      </c>
      <c r="E2765" s="1" t="s">
        <v>89</v>
      </c>
      <c r="F2765" s="1" t="s">
        <v>90</v>
      </c>
      <c r="G2765" s="1" t="n">
        <v>9.7</v>
      </c>
      <c r="H2765" s="1" t="n">
        <v>3</v>
      </c>
      <c r="I2765" s="1" t="n">
        <v>2</v>
      </c>
      <c r="K2765" s="17" t="n">
        <v>490.85</v>
      </c>
      <c r="L2765" s="1" t="n">
        <v>5</v>
      </c>
      <c r="M2765" s="18" t="n">
        <f aca="false">IF(I2765&lt;=H2765,1,0)</f>
        <v>1</v>
      </c>
      <c r="N2765" s="1" t="n">
        <f aca="false">MAX(I2765-H2765,0)</f>
        <v>0</v>
      </c>
    </row>
    <row r="2766" customFormat="false" ht="15" hidden="false" customHeight="false" outlineLevel="0" collapsed="false">
      <c r="A2766" s="1" t="s">
        <v>2875</v>
      </c>
      <c r="B2766" s="1" t="s">
        <v>2578</v>
      </c>
      <c r="C2766" s="1" t="s">
        <v>92</v>
      </c>
      <c r="D2766" s="1" t="s">
        <v>88</v>
      </c>
      <c r="E2766" s="1" t="s">
        <v>89</v>
      </c>
      <c r="F2766" s="1" t="s">
        <v>90</v>
      </c>
      <c r="G2766" s="1" t="n">
        <v>7.1</v>
      </c>
      <c r="H2766" s="1" t="n">
        <v>3</v>
      </c>
      <c r="I2766" s="1" t="n">
        <v>3</v>
      </c>
      <c r="K2766" s="17" t="n">
        <v>305.04</v>
      </c>
      <c r="L2766" s="1" t="n">
        <v>4</v>
      </c>
      <c r="M2766" s="18" t="n">
        <f aca="false">IF(I2766&lt;=H2766,1,0)</f>
        <v>1</v>
      </c>
      <c r="N2766" s="1" t="n">
        <f aca="false">MAX(I2766-H2766,0)</f>
        <v>0</v>
      </c>
    </row>
    <row r="2767" customFormat="false" ht="15" hidden="false" customHeight="false" outlineLevel="0" collapsed="false">
      <c r="A2767" s="1" t="s">
        <v>2876</v>
      </c>
      <c r="B2767" s="1" t="s">
        <v>2578</v>
      </c>
      <c r="C2767" s="1" t="s">
        <v>92</v>
      </c>
      <c r="D2767" s="1" t="s">
        <v>88</v>
      </c>
      <c r="E2767" s="1" t="s">
        <v>103</v>
      </c>
      <c r="F2767" s="1" t="s">
        <v>116</v>
      </c>
      <c r="G2767" s="1" t="n">
        <v>0</v>
      </c>
      <c r="H2767" s="1" t="n">
        <v>2</v>
      </c>
      <c r="I2767" s="1" t="n">
        <v>2</v>
      </c>
      <c r="K2767" s="17" t="n">
        <v>337.11</v>
      </c>
      <c r="L2767" s="1" t="n">
        <v>3</v>
      </c>
      <c r="M2767" s="18" t="n">
        <f aca="false">IF(I2767&lt;=H2767,1,0)</f>
        <v>1</v>
      </c>
      <c r="N2767" s="1" t="n">
        <f aca="false">MAX(I2767-H2767,0)</f>
        <v>0</v>
      </c>
    </row>
    <row r="2768" customFormat="false" ht="15" hidden="false" customHeight="false" outlineLevel="0" collapsed="false">
      <c r="A2768" s="1" t="s">
        <v>2877</v>
      </c>
      <c r="B2768" s="1" t="s">
        <v>2578</v>
      </c>
      <c r="C2768" s="1" t="s">
        <v>92</v>
      </c>
      <c r="D2768" s="1" t="s">
        <v>88</v>
      </c>
      <c r="E2768" s="1" t="s">
        <v>89</v>
      </c>
      <c r="F2768" s="1" t="s">
        <v>90</v>
      </c>
      <c r="G2768" s="1" t="n">
        <v>14.2</v>
      </c>
      <c r="H2768" s="1" t="n">
        <v>3</v>
      </c>
      <c r="I2768" s="1" t="n">
        <v>3</v>
      </c>
      <c r="K2768" s="17" t="n">
        <v>394.34</v>
      </c>
      <c r="L2768" s="1" t="n">
        <v>4</v>
      </c>
      <c r="M2768" s="18" t="n">
        <f aca="false">IF(I2768&lt;=H2768,1,0)</f>
        <v>1</v>
      </c>
      <c r="N2768" s="1" t="n">
        <f aca="false">MAX(I2768-H2768,0)</f>
        <v>0</v>
      </c>
    </row>
    <row r="2769" customFormat="false" ht="15" hidden="false" customHeight="false" outlineLevel="0" collapsed="false">
      <c r="A2769" s="1" t="s">
        <v>2878</v>
      </c>
      <c r="B2769" s="1" t="s">
        <v>2578</v>
      </c>
      <c r="C2769" s="1" t="s">
        <v>92</v>
      </c>
      <c r="D2769" s="1" t="s">
        <v>96</v>
      </c>
      <c r="E2769" s="1" t="s">
        <v>89</v>
      </c>
      <c r="F2769" s="1" t="s">
        <v>116</v>
      </c>
      <c r="G2769" s="1" t="n">
        <v>0</v>
      </c>
      <c r="H2769" s="1" t="n">
        <v>5</v>
      </c>
      <c r="I2769" s="1" t="n">
        <v>5</v>
      </c>
      <c r="K2769" s="17" t="n">
        <v>425.54</v>
      </c>
      <c r="L2769" s="1" t="n">
        <v>5</v>
      </c>
      <c r="M2769" s="18" t="n">
        <f aca="false">IF(I2769&lt;=H2769,1,0)</f>
        <v>1</v>
      </c>
      <c r="N2769" s="1" t="n">
        <f aca="false">MAX(I2769-H2769,0)</f>
        <v>0</v>
      </c>
    </row>
    <row r="2770" customFormat="false" ht="15" hidden="false" customHeight="false" outlineLevel="0" collapsed="false">
      <c r="A2770" s="1" t="s">
        <v>2879</v>
      </c>
      <c r="B2770" s="1" t="s">
        <v>2578</v>
      </c>
      <c r="C2770" s="1" t="s">
        <v>92</v>
      </c>
      <c r="D2770" s="1" t="s">
        <v>88</v>
      </c>
      <c r="E2770" s="1" t="s">
        <v>101</v>
      </c>
      <c r="F2770" s="1" t="s">
        <v>90</v>
      </c>
      <c r="G2770" s="1" t="n">
        <v>15.5</v>
      </c>
      <c r="H2770" s="1" t="n">
        <v>3</v>
      </c>
      <c r="I2770" s="1" t="n">
        <v>6</v>
      </c>
      <c r="J2770" s="1" t="s">
        <v>117</v>
      </c>
      <c r="K2770" s="17" t="n">
        <v>372.23</v>
      </c>
      <c r="L2770" s="1" t="n">
        <v>3</v>
      </c>
      <c r="M2770" s="18" t="n">
        <f aca="false">IF(I2770&lt;=H2770,1,0)</f>
        <v>0</v>
      </c>
      <c r="N2770" s="1" t="n">
        <f aca="false">MAX(I2770-H2770,0)</f>
        <v>3</v>
      </c>
    </row>
    <row r="2771" customFormat="false" ht="15" hidden="false" customHeight="false" outlineLevel="0" collapsed="false">
      <c r="A2771" s="1" t="s">
        <v>2880</v>
      </c>
      <c r="B2771" s="1" t="s">
        <v>2578</v>
      </c>
      <c r="C2771" s="1" t="s">
        <v>100</v>
      </c>
      <c r="D2771" s="1" t="s">
        <v>93</v>
      </c>
      <c r="E2771" s="1" t="s">
        <v>97</v>
      </c>
      <c r="F2771" s="1" t="s">
        <v>90</v>
      </c>
      <c r="G2771" s="1" t="n">
        <v>8.9</v>
      </c>
      <c r="H2771" s="1" t="n">
        <v>2</v>
      </c>
      <c r="I2771" s="1" t="n">
        <v>2</v>
      </c>
      <c r="K2771" s="17" t="n">
        <v>344.76</v>
      </c>
      <c r="L2771" s="1" t="n">
        <v>4</v>
      </c>
      <c r="M2771" s="18" t="n">
        <f aca="false">IF(I2771&lt;=H2771,1,0)</f>
        <v>1</v>
      </c>
      <c r="N2771" s="1" t="n">
        <f aca="false">MAX(I2771-H2771,0)</f>
        <v>0</v>
      </c>
    </row>
    <row r="2772" customFormat="false" ht="15" hidden="false" customHeight="false" outlineLevel="0" collapsed="false">
      <c r="A2772" s="1" t="s">
        <v>2881</v>
      </c>
      <c r="B2772" s="1" t="s">
        <v>2578</v>
      </c>
      <c r="C2772" s="1" t="s">
        <v>92</v>
      </c>
      <c r="D2772" s="1" t="s">
        <v>88</v>
      </c>
      <c r="E2772" s="1" t="s">
        <v>97</v>
      </c>
      <c r="F2772" s="1" t="s">
        <v>90</v>
      </c>
      <c r="G2772" s="1" t="n">
        <v>6.6</v>
      </c>
      <c r="H2772" s="1" t="n">
        <v>3</v>
      </c>
      <c r="I2772" s="1" t="n">
        <v>3</v>
      </c>
      <c r="K2772" s="17" t="n">
        <v>515.54</v>
      </c>
      <c r="L2772" s="1" t="n">
        <v>4</v>
      </c>
      <c r="M2772" s="18" t="n">
        <f aca="false">IF(I2772&lt;=H2772,1,0)</f>
        <v>1</v>
      </c>
      <c r="N2772" s="1" t="n">
        <f aca="false">MAX(I2772-H2772,0)</f>
        <v>0</v>
      </c>
    </row>
    <row r="2773" customFormat="false" ht="15" hidden="false" customHeight="false" outlineLevel="0" collapsed="false">
      <c r="A2773" s="1" t="s">
        <v>2882</v>
      </c>
      <c r="B2773" s="1" t="s">
        <v>2578</v>
      </c>
      <c r="C2773" s="1" t="s">
        <v>105</v>
      </c>
      <c r="D2773" s="1" t="s">
        <v>88</v>
      </c>
      <c r="E2773" s="1" t="s">
        <v>97</v>
      </c>
      <c r="F2773" s="1" t="s">
        <v>90</v>
      </c>
      <c r="G2773" s="1" t="n">
        <v>2.9</v>
      </c>
      <c r="H2773" s="1" t="n">
        <v>3</v>
      </c>
      <c r="I2773" s="1" t="n">
        <v>3</v>
      </c>
      <c r="K2773" s="17" t="n">
        <v>451.21</v>
      </c>
      <c r="L2773" s="1" t="n">
        <v>5</v>
      </c>
      <c r="M2773" s="18" t="n">
        <f aca="false">IF(I2773&lt;=H2773,1,0)</f>
        <v>1</v>
      </c>
      <c r="N2773" s="1" t="n">
        <f aca="false">MAX(I2773-H2773,0)</f>
        <v>0</v>
      </c>
    </row>
    <row r="2774" customFormat="false" ht="15" hidden="false" customHeight="false" outlineLevel="0" collapsed="false">
      <c r="A2774" s="1" t="s">
        <v>2883</v>
      </c>
      <c r="B2774" s="1" t="s">
        <v>2578</v>
      </c>
      <c r="C2774" s="1" t="s">
        <v>145</v>
      </c>
      <c r="D2774" s="1" t="s">
        <v>96</v>
      </c>
      <c r="E2774" s="1" t="s">
        <v>89</v>
      </c>
      <c r="F2774" s="1" t="s">
        <v>90</v>
      </c>
      <c r="G2774" s="1" t="n">
        <v>9.1</v>
      </c>
      <c r="H2774" s="1" t="n">
        <v>5</v>
      </c>
      <c r="I2774" s="1" t="n">
        <v>5</v>
      </c>
      <c r="K2774" s="17" t="n">
        <v>456.17</v>
      </c>
      <c r="L2774" s="1" t="n">
        <v>3</v>
      </c>
      <c r="M2774" s="18" t="n">
        <f aca="false">IF(I2774&lt;=H2774,1,0)</f>
        <v>1</v>
      </c>
      <c r="N2774" s="1" t="n">
        <f aca="false">MAX(I2774-H2774,0)</f>
        <v>0</v>
      </c>
    </row>
    <row r="2775" customFormat="false" ht="15" hidden="false" customHeight="false" outlineLevel="0" collapsed="false">
      <c r="A2775" s="1" t="s">
        <v>2884</v>
      </c>
      <c r="B2775" s="1" t="s">
        <v>2578</v>
      </c>
      <c r="C2775" s="1" t="s">
        <v>95</v>
      </c>
      <c r="D2775" s="1" t="s">
        <v>88</v>
      </c>
      <c r="E2775" s="1" t="s">
        <v>97</v>
      </c>
      <c r="F2775" s="1" t="s">
        <v>90</v>
      </c>
      <c r="G2775" s="1" t="n">
        <v>7.9</v>
      </c>
      <c r="H2775" s="1" t="n">
        <v>3</v>
      </c>
      <c r="I2775" s="1" t="n">
        <v>3</v>
      </c>
      <c r="K2775" s="17" t="n">
        <v>323.09</v>
      </c>
      <c r="L2775" s="1" t="n">
        <v>4</v>
      </c>
      <c r="M2775" s="18" t="n">
        <f aca="false">IF(I2775&lt;=H2775,1,0)</f>
        <v>1</v>
      </c>
      <c r="N2775" s="1" t="n">
        <f aca="false">MAX(I2775-H2775,0)</f>
        <v>0</v>
      </c>
    </row>
    <row r="2776" customFormat="false" ht="15" hidden="false" customHeight="false" outlineLevel="0" collapsed="false">
      <c r="A2776" s="1" t="s">
        <v>2885</v>
      </c>
      <c r="B2776" s="1" t="s">
        <v>2578</v>
      </c>
      <c r="C2776" s="1" t="s">
        <v>105</v>
      </c>
      <c r="D2776" s="1" t="s">
        <v>93</v>
      </c>
      <c r="E2776" s="1" t="s">
        <v>89</v>
      </c>
      <c r="F2776" s="1" t="s">
        <v>90</v>
      </c>
      <c r="G2776" s="1" t="n">
        <v>12.3</v>
      </c>
      <c r="H2776" s="1" t="n">
        <v>2</v>
      </c>
      <c r="I2776" s="1" t="n">
        <v>2</v>
      </c>
      <c r="K2776" s="17" t="n">
        <v>811.31</v>
      </c>
      <c r="L2776" s="1" t="n">
        <v>5</v>
      </c>
      <c r="M2776" s="18" t="n">
        <f aca="false">IF(I2776&lt;=H2776,1,0)</f>
        <v>1</v>
      </c>
      <c r="N2776" s="1" t="n">
        <f aca="false">MAX(I2776-H2776,0)</f>
        <v>0</v>
      </c>
    </row>
    <row r="2777" customFormat="false" ht="15" hidden="false" customHeight="false" outlineLevel="0" collapsed="false">
      <c r="A2777" s="1" t="s">
        <v>2886</v>
      </c>
      <c r="B2777" s="1" t="s">
        <v>2578</v>
      </c>
      <c r="C2777" s="1" t="s">
        <v>92</v>
      </c>
      <c r="D2777" s="1" t="s">
        <v>88</v>
      </c>
      <c r="E2777" s="1" t="s">
        <v>97</v>
      </c>
      <c r="F2777" s="1" t="s">
        <v>90</v>
      </c>
      <c r="G2777" s="1" t="n">
        <v>6.2</v>
      </c>
      <c r="H2777" s="1" t="n">
        <v>3</v>
      </c>
      <c r="I2777" s="1" t="n">
        <v>3</v>
      </c>
      <c r="K2777" s="17" t="n">
        <v>492.1</v>
      </c>
      <c r="L2777" s="1" t="n">
        <v>4</v>
      </c>
      <c r="M2777" s="18" t="n">
        <f aca="false">IF(I2777&lt;=H2777,1,0)</f>
        <v>1</v>
      </c>
      <c r="N2777" s="1" t="n">
        <f aca="false">MAX(I2777-H2777,0)</f>
        <v>0</v>
      </c>
    </row>
    <row r="2778" customFormat="false" ht="15" hidden="false" customHeight="false" outlineLevel="0" collapsed="false">
      <c r="A2778" s="1" t="s">
        <v>2887</v>
      </c>
      <c r="B2778" s="1" t="s">
        <v>2578</v>
      </c>
      <c r="C2778" s="1" t="s">
        <v>105</v>
      </c>
      <c r="D2778" s="1" t="s">
        <v>93</v>
      </c>
      <c r="E2778" s="1" t="s">
        <v>103</v>
      </c>
      <c r="F2778" s="1" t="s">
        <v>90</v>
      </c>
      <c r="G2778" s="1" t="n">
        <v>4.7</v>
      </c>
      <c r="H2778" s="1" t="n">
        <v>2</v>
      </c>
      <c r="I2778" s="1" t="n">
        <v>1</v>
      </c>
      <c r="K2778" s="17" t="n">
        <v>581.83</v>
      </c>
      <c r="L2778" s="1" t="n">
        <v>5</v>
      </c>
      <c r="M2778" s="18" t="n">
        <f aca="false">IF(I2778&lt;=H2778,1,0)</f>
        <v>1</v>
      </c>
      <c r="N2778" s="1" t="n">
        <f aca="false">MAX(I2778-H2778,0)</f>
        <v>0</v>
      </c>
    </row>
    <row r="2779" customFormat="false" ht="15" hidden="false" customHeight="false" outlineLevel="0" collapsed="false">
      <c r="A2779" s="1" t="s">
        <v>2888</v>
      </c>
      <c r="B2779" s="1" t="s">
        <v>2578</v>
      </c>
      <c r="C2779" s="1" t="s">
        <v>145</v>
      </c>
      <c r="D2779" s="1" t="s">
        <v>88</v>
      </c>
      <c r="E2779" s="1" t="s">
        <v>89</v>
      </c>
      <c r="F2779" s="1" t="s">
        <v>90</v>
      </c>
      <c r="G2779" s="1" t="n">
        <v>8.6</v>
      </c>
      <c r="H2779" s="1" t="n">
        <v>3</v>
      </c>
      <c r="I2779" s="1" t="n">
        <v>3</v>
      </c>
      <c r="K2779" s="17" t="n">
        <v>263.22</v>
      </c>
      <c r="L2779" s="1" t="n">
        <v>4</v>
      </c>
      <c r="M2779" s="18" t="n">
        <f aca="false">IF(I2779&lt;=H2779,1,0)</f>
        <v>1</v>
      </c>
      <c r="N2779" s="1" t="n">
        <f aca="false">MAX(I2779-H2779,0)</f>
        <v>0</v>
      </c>
    </row>
    <row r="2780" customFormat="false" ht="15" hidden="false" customHeight="false" outlineLevel="0" collapsed="false">
      <c r="A2780" s="1" t="s">
        <v>2889</v>
      </c>
      <c r="B2780" s="1" t="s">
        <v>2578</v>
      </c>
      <c r="C2780" s="1" t="s">
        <v>95</v>
      </c>
      <c r="D2780" s="1" t="s">
        <v>93</v>
      </c>
      <c r="E2780" s="1" t="s">
        <v>103</v>
      </c>
      <c r="F2780" s="1" t="s">
        <v>90</v>
      </c>
      <c r="G2780" s="1" t="n">
        <v>3.3</v>
      </c>
      <c r="H2780" s="1" t="n">
        <v>2</v>
      </c>
      <c r="I2780" s="1" t="n">
        <v>2</v>
      </c>
      <c r="K2780" s="17" t="n">
        <v>303.8</v>
      </c>
      <c r="L2780" s="1" t="n">
        <v>4</v>
      </c>
      <c r="M2780" s="18" t="n">
        <f aca="false">IF(I2780&lt;=H2780,1,0)</f>
        <v>1</v>
      </c>
      <c r="N2780" s="1" t="n">
        <f aca="false">MAX(I2780-H2780,0)</f>
        <v>0</v>
      </c>
    </row>
    <row r="2781" customFormat="false" ht="15" hidden="false" customHeight="false" outlineLevel="0" collapsed="false">
      <c r="A2781" s="1" t="s">
        <v>2890</v>
      </c>
      <c r="B2781" s="1" t="s">
        <v>2578</v>
      </c>
      <c r="C2781" s="1" t="s">
        <v>92</v>
      </c>
      <c r="D2781" s="1" t="s">
        <v>93</v>
      </c>
      <c r="E2781" s="1" t="s">
        <v>97</v>
      </c>
      <c r="F2781" s="1" t="s">
        <v>90</v>
      </c>
      <c r="G2781" s="1" t="n">
        <v>3</v>
      </c>
      <c r="H2781" s="1" t="n">
        <v>2</v>
      </c>
      <c r="I2781" s="1" t="n">
        <v>2</v>
      </c>
      <c r="K2781" s="17" t="n">
        <v>434.95</v>
      </c>
      <c r="L2781" s="1" t="n">
        <v>4</v>
      </c>
      <c r="M2781" s="18" t="n">
        <f aca="false">IF(I2781&lt;=H2781,1,0)</f>
        <v>1</v>
      </c>
      <c r="N2781" s="1" t="n">
        <f aca="false">MAX(I2781-H2781,0)</f>
        <v>0</v>
      </c>
    </row>
    <row r="2782" customFormat="false" ht="15" hidden="false" customHeight="false" outlineLevel="0" collapsed="false">
      <c r="A2782" s="1" t="s">
        <v>2891</v>
      </c>
      <c r="B2782" s="1" t="s">
        <v>2578</v>
      </c>
      <c r="C2782" s="1" t="s">
        <v>105</v>
      </c>
      <c r="D2782" s="1" t="s">
        <v>88</v>
      </c>
      <c r="E2782" s="1" t="s">
        <v>103</v>
      </c>
      <c r="F2782" s="1" t="s">
        <v>90</v>
      </c>
      <c r="G2782" s="1" t="n">
        <v>2.9</v>
      </c>
      <c r="H2782" s="1" t="n">
        <v>3</v>
      </c>
      <c r="I2782" s="1" t="n">
        <v>3</v>
      </c>
      <c r="K2782" s="17" t="n">
        <v>253.04</v>
      </c>
      <c r="L2782" s="1" t="n">
        <v>4</v>
      </c>
      <c r="M2782" s="18" t="n">
        <f aca="false">IF(I2782&lt;=H2782,1,0)</f>
        <v>1</v>
      </c>
      <c r="N2782" s="1" t="n">
        <f aca="false">MAX(I2782-H2782,0)</f>
        <v>0</v>
      </c>
    </row>
    <row r="2783" customFormat="false" ht="15" hidden="false" customHeight="false" outlineLevel="0" collapsed="false">
      <c r="A2783" s="1" t="s">
        <v>2892</v>
      </c>
      <c r="B2783" s="1" t="s">
        <v>2578</v>
      </c>
      <c r="C2783" s="1" t="s">
        <v>145</v>
      </c>
      <c r="D2783" s="1" t="s">
        <v>110</v>
      </c>
      <c r="E2783" s="1" t="s">
        <v>103</v>
      </c>
      <c r="F2783" s="1" t="s">
        <v>90</v>
      </c>
      <c r="G2783" s="1" t="n">
        <v>2.4</v>
      </c>
      <c r="H2783" s="1" t="n">
        <v>2</v>
      </c>
      <c r="I2783" s="1" t="n">
        <v>2</v>
      </c>
      <c r="K2783" s="17" t="n">
        <v>981.46</v>
      </c>
      <c r="L2783" s="1" t="n">
        <v>5</v>
      </c>
      <c r="M2783" s="18" t="n">
        <f aca="false">IF(I2783&lt;=H2783,1,0)</f>
        <v>1</v>
      </c>
      <c r="N2783" s="1" t="n">
        <f aca="false">MAX(I2783-H2783,0)</f>
        <v>0</v>
      </c>
    </row>
    <row r="2784" customFormat="false" ht="15" hidden="false" customHeight="false" outlineLevel="0" collapsed="false">
      <c r="A2784" s="1" t="s">
        <v>2893</v>
      </c>
      <c r="B2784" s="1" t="s">
        <v>2578</v>
      </c>
      <c r="C2784" s="1" t="s">
        <v>92</v>
      </c>
      <c r="D2784" s="1" t="s">
        <v>88</v>
      </c>
      <c r="E2784" s="1" t="s">
        <v>89</v>
      </c>
      <c r="F2784" s="1" t="s">
        <v>90</v>
      </c>
      <c r="G2784" s="1" t="n">
        <v>6.4</v>
      </c>
      <c r="H2784" s="1" t="n">
        <v>3</v>
      </c>
      <c r="I2784" s="1" t="n">
        <v>3</v>
      </c>
      <c r="K2784" s="17" t="n">
        <v>376.76</v>
      </c>
      <c r="L2784" s="1" t="n">
        <v>4</v>
      </c>
      <c r="M2784" s="18" t="n">
        <f aca="false">IF(I2784&lt;=H2784,1,0)</f>
        <v>1</v>
      </c>
      <c r="N2784" s="1" t="n">
        <f aca="false">MAX(I2784-H2784,0)</f>
        <v>0</v>
      </c>
    </row>
    <row r="2785" customFormat="false" ht="15" hidden="false" customHeight="false" outlineLevel="0" collapsed="false">
      <c r="A2785" s="1" t="s">
        <v>2894</v>
      </c>
      <c r="B2785" s="1" t="s">
        <v>2578</v>
      </c>
      <c r="C2785" s="1" t="s">
        <v>100</v>
      </c>
      <c r="D2785" s="1" t="s">
        <v>96</v>
      </c>
      <c r="E2785" s="1" t="s">
        <v>89</v>
      </c>
      <c r="F2785" s="1" t="s">
        <v>90</v>
      </c>
      <c r="G2785" s="1" t="n">
        <v>6</v>
      </c>
      <c r="H2785" s="1" t="n">
        <v>5</v>
      </c>
      <c r="I2785" s="1" t="n">
        <v>5</v>
      </c>
      <c r="K2785" s="17" t="n">
        <v>227.07</v>
      </c>
      <c r="L2785" s="1" t="n">
        <v>4</v>
      </c>
      <c r="M2785" s="18" t="n">
        <f aca="false">IF(I2785&lt;=H2785,1,0)</f>
        <v>1</v>
      </c>
      <c r="N2785" s="1" t="n">
        <f aca="false">MAX(I2785-H2785,0)</f>
        <v>0</v>
      </c>
    </row>
    <row r="2786" customFormat="false" ht="15" hidden="false" customHeight="false" outlineLevel="0" collapsed="false">
      <c r="A2786" s="1" t="s">
        <v>2895</v>
      </c>
      <c r="B2786" s="1" t="s">
        <v>2578</v>
      </c>
      <c r="C2786" s="1" t="s">
        <v>92</v>
      </c>
      <c r="D2786" s="1" t="s">
        <v>96</v>
      </c>
      <c r="E2786" s="1" t="s">
        <v>97</v>
      </c>
      <c r="F2786" s="1" t="s">
        <v>90</v>
      </c>
      <c r="G2786" s="1" t="n">
        <v>3.3</v>
      </c>
      <c r="H2786" s="1" t="n">
        <v>5</v>
      </c>
      <c r="I2786" s="1" t="n">
        <v>5</v>
      </c>
      <c r="K2786" s="17" t="n">
        <v>327.43</v>
      </c>
      <c r="L2786" s="1" t="n">
        <v>4</v>
      </c>
      <c r="M2786" s="18" t="n">
        <f aca="false">IF(I2786&lt;=H2786,1,0)</f>
        <v>1</v>
      </c>
      <c r="N2786" s="1" t="n">
        <f aca="false">MAX(I2786-H2786,0)</f>
        <v>0</v>
      </c>
    </row>
    <row r="2787" customFormat="false" ht="15" hidden="false" customHeight="false" outlineLevel="0" collapsed="false">
      <c r="A2787" s="1" t="s">
        <v>2896</v>
      </c>
      <c r="B2787" s="1" t="s">
        <v>2578</v>
      </c>
      <c r="C2787" s="1" t="s">
        <v>92</v>
      </c>
      <c r="D2787" s="1" t="s">
        <v>88</v>
      </c>
      <c r="E2787" s="1" t="s">
        <v>89</v>
      </c>
      <c r="F2787" s="1" t="s">
        <v>90</v>
      </c>
      <c r="G2787" s="1" t="n">
        <v>10</v>
      </c>
      <c r="H2787" s="1" t="n">
        <v>3</v>
      </c>
      <c r="I2787" s="1" t="n">
        <v>3</v>
      </c>
      <c r="K2787" s="17" t="n">
        <v>249.48</v>
      </c>
      <c r="L2787" s="1" t="n">
        <v>5</v>
      </c>
      <c r="M2787" s="18" t="n">
        <f aca="false">IF(I2787&lt;=H2787,1,0)</f>
        <v>1</v>
      </c>
      <c r="N2787" s="1" t="n">
        <f aca="false">MAX(I2787-H2787,0)</f>
        <v>0</v>
      </c>
    </row>
    <row r="2788" customFormat="false" ht="15" hidden="false" customHeight="false" outlineLevel="0" collapsed="false">
      <c r="A2788" s="1" t="s">
        <v>2897</v>
      </c>
      <c r="B2788" s="1" t="s">
        <v>2578</v>
      </c>
      <c r="C2788" s="1" t="s">
        <v>105</v>
      </c>
      <c r="D2788" s="1" t="s">
        <v>88</v>
      </c>
      <c r="E2788" s="1" t="s">
        <v>103</v>
      </c>
      <c r="F2788" s="1" t="s">
        <v>90</v>
      </c>
      <c r="G2788" s="1" t="n">
        <v>5.4</v>
      </c>
      <c r="H2788" s="1" t="n">
        <v>3</v>
      </c>
      <c r="I2788" s="1" t="n">
        <v>3</v>
      </c>
      <c r="K2788" s="17" t="n">
        <v>414.1</v>
      </c>
      <c r="L2788" s="1" t="n">
        <v>5</v>
      </c>
      <c r="M2788" s="18" t="n">
        <f aca="false">IF(I2788&lt;=H2788,1,0)</f>
        <v>1</v>
      </c>
      <c r="N2788" s="1" t="n">
        <f aca="false">MAX(I2788-H2788,0)</f>
        <v>0</v>
      </c>
    </row>
    <row r="2789" customFormat="false" ht="15" hidden="false" customHeight="false" outlineLevel="0" collapsed="false">
      <c r="A2789" s="1" t="s">
        <v>2898</v>
      </c>
      <c r="B2789" s="1" t="s">
        <v>2578</v>
      </c>
      <c r="C2789" s="1" t="s">
        <v>92</v>
      </c>
      <c r="D2789" s="1" t="s">
        <v>96</v>
      </c>
      <c r="E2789" s="1" t="s">
        <v>101</v>
      </c>
      <c r="F2789" s="1" t="s">
        <v>90</v>
      </c>
      <c r="G2789" s="1" t="n">
        <v>2.4</v>
      </c>
      <c r="H2789" s="1" t="n">
        <v>5</v>
      </c>
      <c r="I2789" s="1" t="n">
        <v>4</v>
      </c>
      <c r="K2789" s="17" t="n">
        <v>562.21</v>
      </c>
      <c r="L2789" s="1" t="n">
        <v>5</v>
      </c>
      <c r="M2789" s="18" t="n">
        <f aca="false">IF(I2789&lt;=H2789,1,0)</f>
        <v>1</v>
      </c>
      <c r="N2789" s="1" t="n">
        <f aca="false">MAX(I2789-H2789,0)</f>
        <v>0</v>
      </c>
    </row>
    <row r="2790" customFormat="false" ht="15" hidden="false" customHeight="false" outlineLevel="0" collapsed="false">
      <c r="A2790" s="1" t="s">
        <v>2899</v>
      </c>
      <c r="B2790" s="1" t="s">
        <v>2578</v>
      </c>
      <c r="C2790" s="1" t="s">
        <v>95</v>
      </c>
      <c r="D2790" s="1" t="s">
        <v>93</v>
      </c>
      <c r="E2790" s="1" t="s">
        <v>103</v>
      </c>
      <c r="F2790" s="1" t="s">
        <v>90</v>
      </c>
      <c r="G2790" s="1" t="n">
        <v>4.3</v>
      </c>
      <c r="H2790" s="1" t="n">
        <v>2</v>
      </c>
      <c r="I2790" s="1" t="n">
        <v>2</v>
      </c>
      <c r="K2790" s="17" t="n">
        <v>313.47</v>
      </c>
      <c r="L2790" s="1" t="n">
        <v>4</v>
      </c>
      <c r="M2790" s="18" t="n">
        <f aca="false">IF(I2790&lt;=H2790,1,0)</f>
        <v>1</v>
      </c>
      <c r="N2790" s="1" t="n">
        <f aca="false">MAX(I2790-H2790,0)</f>
        <v>0</v>
      </c>
    </row>
    <row r="2791" customFormat="false" ht="15" hidden="false" customHeight="false" outlineLevel="0" collapsed="false">
      <c r="A2791" s="1" t="s">
        <v>2900</v>
      </c>
      <c r="B2791" s="1" t="s">
        <v>2578</v>
      </c>
      <c r="C2791" s="1" t="s">
        <v>95</v>
      </c>
      <c r="D2791" s="1" t="s">
        <v>96</v>
      </c>
      <c r="E2791" s="1" t="s">
        <v>89</v>
      </c>
      <c r="F2791" s="1" t="s">
        <v>90</v>
      </c>
      <c r="G2791" s="1" t="n">
        <v>9.2</v>
      </c>
      <c r="H2791" s="1" t="n">
        <v>5</v>
      </c>
      <c r="I2791" s="1" t="n">
        <v>5</v>
      </c>
      <c r="K2791" s="17" t="n">
        <v>473.1</v>
      </c>
      <c r="L2791" s="1" t="n">
        <v>4</v>
      </c>
      <c r="M2791" s="18" t="n">
        <f aca="false">IF(I2791&lt;=H2791,1,0)</f>
        <v>1</v>
      </c>
      <c r="N2791" s="1" t="n">
        <f aca="false">MAX(I2791-H2791,0)</f>
        <v>0</v>
      </c>
    </row>
    <row r="2792" customFormat="false" ht="15" hidden="false" customHeight="false" outlineLevel="0" collapsed="false">
      <c r="A2792" s="1" t="s">
        <v>2901</v>
      </c>
      <c r="B2792" s="1" t="s">
        <v>2578</v>
      </c>
      <c r="C2792" s="1" t="s">
        <v>105</v>
      </c>
      <c r="D2792" s="1" t="s">
        <v>88</v>
      </c>
      <c r="E2792" s="1" t="s">
        <v>97</v>
      </c>
      <c r="F2792" s="1" t="s">
        <v>90</v>
      </c>
      <c r="G2792" s="1" t="n">
        <v>8.6</v>
      </c>
      <c r="H2792" s="1" t="n">
        <v>3</v>
      </c>
      <c r="I2792" s="1" t="n">
        <v>3</v>
      </c>
      <c r="K2792" s="17" t="n">
        <v>295.69</v>
      </c>
      <c r="L2792" s="1" t="n">
        <v>4</v>
      </c>
      <c r="M2792" s="18" t="n">
        <f aca="false">IF(I2792&lt;=H2792,1,0)</f>
        <v>1</v>
      </c>
      <c r="N2792" s="1" t="n">
        <f aca="false">MAX(I2792-H2792,0)</f>
        <v>0</v>
      </c>
    </row>
    <row r="2793" customFormat="false" ht="15" hidden="false" customHeight="false" outlineLevel="0" collapsed="false">
      <c r="A2793" s="1" t="s">
        <v>2902</v>
      </c>
      <c r="B2793" s="1" t="s">
        <v>2578</v>
      </c>
      <c r="C2793" s="1" t="s">
        <v>92</v>
      </c>
      <c r="D2793" s="1" t="s">
        <v>96</v>
      </c>
      <c r="E2793" s="1" t="s">
        <v>103</v>
      </c>
      <c r="F2793" s="1" t="s">
        <v>90</v>
      </c>
      <c r="G2793" s="1" t="n">
        <v>7.9</v>
      </c>
      <c r="H2793" s="1" t="n">
        <v>5</v>
      </c>
      <c r="I2793" s="1" t="n">
        <v>5</v>
      </c>
      <c r="K2793" s="17" t="n">
        <v>490.96</v>
      </c>
      <c r="L2793" s="1" t="n">
        <v>5</v>
      </c>
      <c r="M2793" s="18" t="n">
        <f aca="false">IF(I2793&lt;=H2793,1,0)</f>
        <v>1</v>
      </c>
      <c r="N2793" s="1" t="n">
        <f aca="false">MAX(I2793-H2793,0)</f>
        <v>0</v>
      </c>
    </row>
    <row r="2794" customFormat="false" ht="15" hidden="false" customHeight="false" outlineLevel="0" collapsed="false">
      <c r="A2794" s="1" t="s">
        <v>2903</v>
      </c>
      <c r="B2794" s="1" t="s">
        <v>2578</v>
      </c>
      <c r="C2794" s="1" t="s">
        <v>105</v>
      </c>
      <c r="D2794" s="1" t="s">
        <v>88</v>
      </c>
      <c r="E2794" s="1" t="s">
        <v>89</v>
      </c>
      <c r="F2794" s="1" t="s">
        <v>90</v>
      </c>
      <c r="G2794" s="1" t="n">
        <v>5.5</v>
      </c>
      <c r="H2794" s="1" t="n">
        <v>3</v>
      </c>
      <c r="I2794" s="1" t="n">
        <v>5</v>
      </c>
      <c r="J2794" s="1" t="s">
        <v>208</v>
      </c>
      <c r="K2794" s="17" t="n">
        <v>190.03</v>
      </c>
      <c r="L2794" s="1" t="n">
        <v>2</v>
      </c>
      <c r="M2794" s="18" t="n">
        <f aca="false">IF(I2794&lt;=H2794,1,0)</f>
        <v>0</v>
      </c>
      <c r="N2794" s="1" t="n">
        <f aca="false">MAX(I2794-H2794,0)</f>
        <v>2</v>
      </c>
    </row>
    <row r="2795" customFormat="false" ht="15" hidden="false" customHeight="false" outlineLevel="0" collapsed="false">
      <c r="A2795" s="1" t="s">
        <v>2904</v>
      </c>
      <c r="B2795" s="1" t="s">
        <v>2578</v>
      </c>
      <c r="C2795" s="1" t="s">
        <v>100</v>
      </c>
      <c r="D2795" s="1" t="s">
        <v>88</v>
      </c>
      <c r="E2795" s="1" t="s">
        <v>89</v>
      </c>
      <c r="F2795" s="1" t="s">
        <v>90</v>
      </c>
      <c r="G2795" s="1" t="n">
        <v>15.8</v>
      </c>
      <c r="H2795" s="1" t="n">
        <v>3</v>
      </c>
      <c r="I2795" s="1" t="n">
        <v>3</v>
      </c>
      <c r="K2795" s="17" t="n">
        <v>272.08</v>
      </c>
      <c r="L2795" s="1" t="n">
        <v>5</v>
      </c>
      <c r="M2795" s="18" t="n">
        <f aca="false">IF(I2795&lt;=H2795,1,0)</f>
        <v>1</v>
      </c>
      <c r="N2795" s="1" t="n">
        <f aca="false">MAX(I2795-H2795,0)</f>
        <v>0</v>
      </c>
    </row>
    <row r="2796" customFormat="false" ht="15" hidden="false" customHeight="false" outlineLevel="0" collapsed="false">
      <c r="A2796" s="1" t="s">
        <v>2905</v>
      </c>
      <c r="B2796" s="1" t="s">
        <v>2578</v>
      </c>
      <c r="C2796" s="1" t="s">
        <v>92</v>
      </c>
      <c r="D2796" s="1" t="s">
        <v>88</v>
      </c>
      <c r="E2796" s="1" t="s">
        <v>97</v>
      </c>
      <c r="F2796" s="1" t="s">
        <v>90</v>
      </c>
      <c r="G2796" s="1" t="n">
        <v>5.3</v>
      </c>
      <c r="H2796" s="1" t="n">
        <v>3</v>
      </c>
      <c r="I2796" s="1" t="n">
        <v>3</v>
      </c>
      <c r="K2796" s="17" t="n">
        <v>371.14</v>
      </c>
      <c r="L2796" s="1" t="n">
        <v>4</v>
      </c>
      <c r="M2796" s="18" t="n">
        <f aca="false">IF(I2796&lt;=H2796,1,0)</f>
        <v>1</v>
      </c>
      <c r="N2796" s="1" t="n">
        <f aca="false">MAX(I2796-H2796,0)</f>
        <v>0</v>
      </c>
    </row>
    <row r="2797" customFormat="false" ht="15" hidden="false" customHeight="false" outlineLevel="0" collapsed="false">
      <c r="A2797" s="1" t="s">
        <v>2906</v>
      </c>
      <c r="B2797" s="1" t="s">
        <v>2578</v>
      </c>
      <c r="C2797" s="1" t="s">
        <v>100</v>
      </c>
      <c r="D2797" s="1" t="s">
        <v>93</v>
      </c>
      <c r="E2797" s="1" t="s">
        <v>89</v>
      </c>
      <c r="F2797" s="1" t="s">
        <v>90</v>
      </c>
      <c r="G2797" s="1" t="n">
        <v>13.6</v>
      </c>
      <c r="H2797" s="1" t="n">
        <v>2</v>
      </c>
      <c r="I2797" s="1" t="n">
        <v>2</v>
      </c>
      <c r="K2797" s="17" t="n">
        <v>231.2</v>
      </c>
      <c r="L2797" s="1" t="n">
        <v>5</v>
      </c>
      <c r="M2797" s="18" t="n">
        <f aca="false">IF(I2797&lt;=H2797,1,0)</f>
        <v>1</v>
      </c>
      <c r="N2797" s="1" t="n">
        <f aca="false">MAX(I2797-H2797,0)</f>
        <v>0</v>
      </c>
    </row>
    <row r="2798" customFormat="false" ht="15" hidden="false" customHeight="false" outlineLevel="0" collapsed="false">
      <c r="A2798" s="1" t="s">
        <v>2907</v>
      </c>
      <c r="B2798" s="1" t="s">
        <v>2578</v>
      </c>
      <c r="C2798" s="1" t="s">
        <v>95</v>
      </c>
      <c r="D2798" s="1" t="s">
        <v>88</v>
      </c>
      <c r="E2798" s="1" t="s">
        <v>89</v>
      </c>
      <c r="F2798" s="1" t="s">
        <v>116</v>
      </c>
      <c r="G2798" s="1" t="n">
        <v>0</v>
      </c>
      <c r="H2798" s="1" t="n">
        <v>2</v>
      </c>
      <c r="I2798" s="1" t="n">
        <v>2</v>
      </c>
      <c r="K2798" s="17" t="n">
        <v>299.39</v>
      </c>
      <c r="L2798" s="1" t="n">
        <v>5</v>
      </c>
      <c r="M2798" s="18" t="n">
        <f aca="false">IF(I2798&lt;=H2798,1,0)</f>
        <v>1</v>
      </c>
      <c r="N2798" s="1" t="n">
        <f aca="false">MAX(I2798-H2798,0)</f>
        <v>0</v>
      </c>
    </row>
    <row r="2799" customFormat="false" ht="15" hidden="false" customHeight="false" outlineLevel="0" collapsed="false">
      <c r="A2799" s="1" t="s">
        <v>2908</v>
      </c>
      <c r="B2799" s="1" t="s">
        <v>2578</v>
      </c>
      <c r="C2799" s="1" t="s">
        <v>105</v>
      </c>
      <c r="D2799" s="1" t="s">
        <v>88</v>
      </c>
      <c r="E2799" s="1" t="s">
        <v>97</v>
      </c>
      <c r="F2799" s="1" t="s">
        <v>90</v>
      </c>
      <c r="G2799" s="1" t="n">
        <v>2.7</v>
      </c>
      <c r="H2799" s="1" t="n">
        <v>3</v>
      </c>
      <c r="I2799" s="1" t="n">
        <v>3</v>
      </c>
      <c r="K2799" s="17" t="n">
        <v>463.71</v>
      </c>
      <c r="L2799" s="1" t="n">
        <v>4</v>
      </c>
      <c r="M2799" s="18" t="n">
        <f aca="false">IF(I2799&lt;=H2799,1,0)</f>
        <v>1</v>
      </c>
      <c r="N2799" s="1" t="n">
        <f aca="false">MAX(I2799-H2799,0)</f>
        <v>0</v>
      </c>
    </row>
    <row r="2800" customFormat="false" ht="15" hidden="false" customHeight="false" outlineLevel="0" collapsed="false">
      <c r="A2800" s="1" t="s">
        <v>2909</v>
      </c>
      <c r="B2800" s="1" t="s">
        <v>2578</v>
      </c>
      <c r="C2800" s="1" t="s">
        <v>95</v>
      </c>
      <c r="D2800" s="1" t="s">
        <v>88</v>
      </c>
      <c r="E2800" s="1" t="s">
        <v>89</v>
      </c>
      <c r="F2800" s="1" t="s">
        <v>116</v>
      </c>
      <c r="G2800" s="1" t="n">
        <v>0</v>
      </c>
      <c r="H2800" s="1" t="n">
        <v>2</v>
      </c>
      <c r="I2800" s="1" t="n">
        <v>2</v>
      </c>
      <c r="K2800" s="17" t="n">
        <v>433.85</v>
      </c>
      <c r="L2800" s="1" t="n">
        <v>5</v>
      </c>
      <c r="M2800" s="18" t="n">
        <f aca="false">IF(I2800&lt;=H2800,1,0)</f>
        <v>1</v>
      </c>
      <c r="N2800" s="1" t="n">
        <f aca="false">MAX(I2800-H2800,0)</f>
        <v>0</v>
      </c>
    </row>
    <row r="2801" customFormat="false" ht="15" hidden="false" customHeight="false" outlineLevel="0" collapsed="false">
      <c r="A2801" s="1" t="s">
        <v>2910</v>
      </c>
      <c r="B2801" s="1" t="s">
        <v>2578</v>
      </c>
      <c r="C2801" s="1" t="s">
        <v>92</v>
      </c>
      <c r="D2801" s="1" t="s">
        <v>88</v>
      </c>
      <c r="E2801" s="1" t="s">
        <v>97</v>
      </c>
      <c r="F2801" s="1" t="s">
        <v>90</v>
      </c>
      <c r="G2801" s="1" t="n">
        <v>4.6</v>
      </c>
      <c r="H2801" s="1" t="n">
        <v>3</v>
      </c>
      <c r="I2801" s="1" t="n">
        <v>3</v>
      </c>
      <c r="K2801" s="17" t="n">
        <v>374.47</v>
      </c>
      <c r="L2801" s="1" t="n">
        <v>4</v>
      </c>
      <c r="M2801" s="18" t="n">
        <f aca="false">IF(I2801&lt;=H2801,1,0)</f>
        <v>1</v>
      </c>
      <c r="N2801" s="1" t="n">
        <f aca="false">MAX(I2801-H2801,0)</f>
        <v>0</v>
      </c>
    </row>
    <row r="2802" customFormat="false" ht="15" hidden="false" customHeight="false" outlineLevel="0" collapsed="false">
      <c r="A2802" s="1" t="s">
        <v>2911</v>
      </c>
      <c r="B2802" s="1" t="s">
        <v>2578</v>
      </c>
      <c r="C2802" s="1" t="s">
        <v>95</v>
      </c>
      <c r="D2802" s="1" t="s">
        <v>88</v>
      </c>
      <c r="E2802" s="1" t="s">
        <v>103</v>
      </c>
      <c r="F2802" s="1" t="s">
        <v>90</v>
      </c>
      <c r="G2802" s="1" t="n">
        <v>11</v>
      </c>
      <c r="H2802" s="1" t="n">
        <v>3</v>
      </c>
      <c r="I2802" s="1" t="n">
        <v>3</v>
      </c>
      <c r="K2802" s="17" t="n">
        <v>316.02</v>
      </c>
      <c r="L2802" s="1" t="n">
        <v>5</v>
      </c>
      <c r="M2802" s="18" t="n">
        <f aca="false">IF(I2802&lt;=H2802,1,0)</f>
        <v>1</v>
      </c>
      <c r="N2802" s="1" t="n">
        <f aca="false">MAX(I2802-H2802,0)</f>
        <v>0</v>
      </c>
    </row>
    <row r="2803" customFormat="false" ht="15" hidden="false" customHeight="false" outlineLevel="0" collapsed="false">
      <c r="A2803" s="1" t="s">
        <v>2912</v>
      </c>
      <c r="B2803" s="1" t="s">
        <v>2578</v>
      </c>
      <c r="C2803" s="1" t="s">
        <v>92</v>
      </c>
      <c r="D2803" s="1" t="s">
        <v>96</v>
      </c>
      <c r="E2803" s="1" t="s">
        <v>89</v>
      </c>
      <c r="F2803" s="1" t="s">
        <v>90</v>
      </c>
      <c r="G2803" s="1" t="n">
        <v>14.9</v>
      </c>
      <c r="H2803" s="1" t="n">
        <v>5</v>
      </c>
      <c r="I2803" s="1" t="n">
        <v>5</v>
      </c>
      <c r="K2803" s="17" t="n">
        <v>856.25</v>
      </c>
      <c r="L2803" s="1" t="n">
        <v>4</v>
      </c>
      <c r="M2803" s="18" t="n">
        <f aca="false">IF(I2803&lt;=H2803,1,0)</f>
        <v>1</v>
      </c>
      <c r="N2803" s="1" t="n">
        <f aca="false">MAX(I2803-H2803,0)</f>
        <v>0</v>
      </c>
    </row>
    <row r="2804" customFormat="false" ht="15" hidden="false" customHeight="false" outlineLevel="0" collapsed="false">
      <c r="A2804" s="1" t="s">
        <v>2913</v>
      </c>
      <c r="B2804" s="1" t="s">
        <v>2578</v>
      </c>
      <c r="C2804" s="1" t="s">
        <v>105</v>
      </c>
      <c r="D2804" s="1" t="s">
        <v>88</v>
      </c>
      <c r="E2804" s="1" t="s">
        <v>89</v>
      </c>
      <c r="F2804" s="1" t="s">
        <v>90</v>
      </c>
      <c r="G2804" s="1" t="n">
        <v>5.9</v>
      </c>
      <c r="H2804" s="1" t="n">
        <v>3</v>
      </c>
      <c r="I2804" s="1" t="n">
        <v>3</v>
      </c>
      <c r="K2804" s="17" t="n">
        <v>555.78</v>
      </c>
      <c r="L2804" s="1" t="n">
        <v>5</v>
      </c>
      <c r="M2804" s="18" t="n">
        <f aca="false">IF(I2804&lt;=H2804,1,0)</f>
        <v>1</v>
      </c>
      <c r="N2804" s="1" t="n">
        <f aca="false">MAX(I2804-H2804,0)</f>
        <v>0</v>
      </c>
    </row>
    <row r="2805" customFormat="false" ht="15" hidden="false" customHeight="false" outlineLevel="0" collapsed="false">
      <c r="A2805" s="1" t="s">
        <v>2914</v>
      </c>
      <c r="B2805" s="1" t="s">
        <v>2578</v>
      </c>
      <c r="C2805" s="1" t="s">
        <v>87</v>
      </c>
      <c r="D2805" s="1" t="s">
        <v>96</v>
      </c>
      <c r="E2805" s="1" t="s">
        <v>97</v>
      </c>
      <c r="F2805" s="1" t="s">
        <v>90</v>
      </c>
      <c r="G2805" s="1" t="n">
        <v>7.8</v>
      </c>
      <c r="H2805" s="1" t="n">
        <v>5</v>
      </c>
      <c r="I2805" s="1" t="n">
        <v>5</v>
      </c>
      <c r="K2805" s="17" t="n">
        <v>496.45</v>
      </c>
      <c r="L2805" s="1" t="n">
        <v>4</v>
      </c>
      <c r="M2805" s="18" t="n">
        <f aca="false">IF(I2805&lt;=H2805,1,0)</f>
        <v>1</v>
      </c>
      <c r="N2805" s="1" t="n">
        <f aca="false">MAX(I2805-H2805,0)</f>
        <v>0</v>
      </c>
    </row>
    <row r="2806" customFormat="false" ht="15" hidden="false" customHeight="false" outlineLevel="0" collapsed="false">
      <c r="A2806" s="1" t="s">
        <v>2915</v>
      </c>
      <c r="B2806" s="1" t="s">
        <v>2578</v>
      </c>
      <c r="C2806" s="1" t="s">
        <v>95</v>
      </c>
      <c r="D2806" s="1" t="s">
        <v>88</v>
      </c>
      <c r="E2806" s="1" t="s">
        <v>89</v>
      </c>
      <c r="F2806" s="1" t="s">
        <v>116</v>
      </c>
      <c r="G2806" s="1" t="n">
        <v>0</v>
      </c>
      <c r="H2806" s="1" t="n">
        <v>3</v>
      </c>
      <c r="I2806" s="1" t="n">
        <v>3</v>
      </c>
      <c r="K2806" s="17" t="n">
        <v>575.86</v>
      </c>
      <c r="L2806" s="1" t="n">
        <v>5</v>
      </c>
      <c r="M2806" s="18" t="n">
        <f aca="false">IF(I2806&lt;=H2806,1,0)</f>
        <v>1</v>
      </c>
      <c r="N2806" s="1" t="n">
        <f aca="false">MAX(I2806-H2806,0)</f>
        <v>0</v>
      </c>
    </row>
    <row r="2807" customFormat="false" ht="15" hidden="false" customHeight="false" outlineLevel="0" collapsed="false">
      <c r="A2807" s="1" t="s">
        <v>2916</v>
      </c>
      <c r="B2807" s="1" t="s">
        <v>2578</v>
      </c>
      <c r="C2807" s="1" t="s">
        <v>95</v>
      </c>
      <c r="D2807" s="1" t="s">
        <v>88</v>
      </c>
      <c r="E2807" s="1" t="s">
        <v>97</v>
      </c>
      <c r="F2807" s="1" t="s">
        <v>90</v>
      </c>
      <c r="G2807" s="1" t="n">
        <v>3.6</v>
      </c>
      <c r="H2807" s="1" t="n">
        <v>3</v>
      </c>
      <c r="I2807" s="1" t="n">
        <v>3</v>
      </c>
      <c r="K2807" s="17" t="n">
        <v>303.98</v>
      </c>
      <c r="L2807" s="1" t="n">
        <v>5</v>
      </c>
      <c r="M2807" s="18" t="n">
        <f aca="false">IF(I2807&lt;=H2807,1,0)</f>
        <v>1</v>
      </c>
      <c r="N2807" s="1" t="n">
        <f aca="false">MAX(I2807-H2807,0)</f>
        <v>0</v>
      </c>
    </row>
    <row r="2808" customFormat="false" ht="15" hidden="false" customHeight="false" outlineLevel="0" collapsed="false">
      <c r="A2808" s="1" t="s">
        <v>2917</v>
      </c>
      <c r="B2808" s="1" t="s">
        <v>2578</v>
      </c>
      <c r="C2808" s="1" t="s">
        <v>95</v>
      </c>
      <c r="D2808" s="1" t="s">
        <v>88</v>
      </c>
      <c r="E2808" s="1" t="s">
        <v>89</v>
      </c>
      <c r="F2808" s="1" t="s">
        <v>90</v>
      </c>
      <c r="G2808" s="1" t="n">
        <v>11.2</v>
      </c>
      <c r="H2808" s="1" t="n">
        <v>3</v>
      </c>
      <c r="I2808" s="1" t="n">
        <v>6</v>
      </c>
      <c r="J2808" s="1" t="s">
        <v>133</v>
      </c>
      <c r="K2808" s="17" t="n">
        <v>280.58</v>
      </c>
      <c r="L2808" s="1" t="n">
        <v>3</v>
      </c>
      <c r="M2808" s="18" t="n">
        <f aca="false">IF(I2808&lt;=H2808,1,0)</f>
        <v>0</v>
      </c>
      <c r="N2808" s="1" t="n">
        <f aca="false">MAX(I2808-H2808,0)</f>
        <v>3</v>
      </c>
    </row>
    <row r="2809" customFormat="false" ht="15" hidden="false" customHeight="false" outlineLevel="0" collapsed="false">
      <c r="A2809" s="1" t="s">
        <v>2918</v>
      </c>
      <c r="B2809" s="1" t="s">
        <v>2578</v>
      </c>
      <c r="C2809" s="1" t="s">
        <v>145</v>
      </c>
      <c r="D2809" s="1" t="s">
        <v>96</v>
      </c>
      <c r="E2809" s="1" t="s">
        <v>103</v>
      </c>
      <c r="F2809" s="1" t="s">
        <v>116</v>
      </c>
      <c r="G2809" s="1" t="n">
        <v>0</v>
      </c>
      <c r="H2809" s="1" t="n">
        <v>5</v>
      </c>
      <c r="I2809" s="1" t="n">
        <v>5</v>
      </c>
      <c r="K2809" s="17" t="n">
        <v>214.36</v>
      </c>
      <c r="L2809" s="1" t="n">
        <v>3</v>
      </c>
      <c r="M2809" s="18" t="n">
        <f aca="false">IF(I2809&lt;=H2809,1,0)</f>
        <v>1</v>
      </c>
      <c r="N2809" s="1" t="n">
        <f aca="false">MAX(I2809-H2809,0)</f>
        <v>0</v>
      </c>
    </row>
    <row r="2810" customFormat="false" ht="15" hidden="false" customHeight="false" outlineLevel="0" collapsed="false">
      <c r="A2810" s="1" t="s">
        <v>2919</v>
      </c>
      <c r="B2810" s="1" t="s">
        <v>2578</v>
      </c>
      <c r="C2810" s="1" t="s">
        <v>92</v>
      </c>
      <c r="D2810" s="1" t="s">
        <v>93</v>
      </c>
      <c r="E2810" s="1" t="s">
        <v>89</v>
      </c>
      <c r="F2810" s="1" t="s">
        <v>90</v>
      </c>
      <c r="G2810" s="1" t="n">
        <v>10.8</v>
      </c>
      <c r="H2810" s="1" t="n">
        <v>2</v>
      </c>
      <c r="I2810" s="1" t="n">
        <v>2</v>
      </c>
      <c r="K2810" s="17" t="n">
        <v>558.49</v>
      </c>
      <c r="L2810" s="1" t="n">
        <v>4</v>
      </c>
      <c r="M2810" s="18" t="n">
        <f aca="false">IF(I2810&lt;=H2810,1,0)</f>
        <v>1</v>
      </c>
      <c r="N2810" s="1" t="n">
        <f aca="false">MAX(I2810-H2810,0)</f>
        <v>0</v>
      </c>
    </row>
    <row r="2811" customFormat="false" ht="15" hidden="false" customHeight="false" outlineLevel="0" collapsed="false">
      <c r="A2811" s="1" t="s">
        <v>2920</v>
      </c>
      <c r="B2811" s="1" t="s">
        <v>2578</v>
      </c>
      <c r="C2811" s="1" t="s">
        <v>92</v>
      </c>
      <c r="D2811" s="1" t="s">
        <v>96</v>
      </c>
      <c r="E2811" s="1" t="s">
        <v>89</v>
      </c>
      <c r="F2811" s="1" t="s">
        <v>90</v>
      </c>
      <c r="G2811" s="1" t="n">
        <v>5.6</v>
      </c>
      <c r="H2811" s="1" t="n">
        <v>5</v>
      </c>
      <c r="I2811" s="1" t="n">
        <v>5</v>
      </c>
      <c r="K2811" s="17" t="n">
        <v>542.27</v>
      </c>
      <c r="L2811" s="1" t="n">
        <v>5</v>
      </c>
      <c r="M2811" s="18" t="n">
        <f aca="false">IF(I2811&lt;=H2811,1,0)</f>
        <v>1</v>
      </c>
      <c r="N2811" s="1" t="n">
        <f aca="false">MAX(I2811-H2811,0)</f>
        <v>0</v>
      </c>
    </row>
    <row r="2812" customFormat="false" ht="15" hidden="false" customHeight="false" outlineLevel="0" collapsed="false">
      <c r="A2812" s="1" t="s">
        <v>2921</v>
      </c>
      <c r="B2812" s="1" t="s">
        <v>2578</v>
      </c>
      <c r="C2812" s="1" t="s">
        <v>105</v>
      </c>
      <c r="D2812" s="1" t="s">
        <v>88</v>
      </c>
      <c r="E2812" s="1" t="s">
        <v>103</v>
      </c>
      <c r="F2812" s="1" t="s">
        <v>90</v>
      </c>
      <c r="G2812" s="1" t="n">
        <v>6.5</v>
      </c>
      <c r="H2812" s="1" t="n">
        <v>3</v>
      </c>
      <c r="I2812" s="1" t="n">
        <v>3</v>
      </c>
      <c r="K2812" s="17" t="n">
        <v>664.7</v>
      </c>
      <c r="L2812" s="1" t="n">
        <v>4</v>
      </c>
      <c r="M2812" s="18" t="n">
        <f aca="false">IF(I2812&lt;=H2812,1,0)</f>
        <v>1</v>
      </c>
      <c r="N2812" s="1" t="n">
        <f aca="false">MAX(I2812-H2812,0)</f>
        <v>0</v>
      </c>
    </row>
    <row r="2813" customFormat="false" ht="15" hidden="false" customHeight="false" outlineLevel="0" collapsed="false">
      <c r="A2813" s="1" t="s">
        <v>2922</v>
      </c>
      <c r="B2813" s="1" t="s">
        <v>2578</v>
      </c>
      <c r="C2813" s="1" t="s">
        <v>95</v>
      </c>
      <c r="D2813" s="1" t="s">
        <v>88</v>
      </c>
      <c r="E2813" s="1" t="s">
        <v>97</v>
      </c>
      <c r="F2813" s="1" t="s">
        <v>90</v>
      </c>
      <c r="G2813" s="1" t="n">
        <v>2.7</v>
      </c>
      <c r="H2813" s="1" t="n">
        <v>3</v>
      </c>
      <c r="I2813" s="1" t="n">
        <v>3</v>
      </c>
      <c r="K2813" s="17" t="n">
        <v>271.36</v>
      </c>
      <c r="L2813" s="1" t="n">
        <v>4</v>
      </c>
      <c r="M2813" s="18" t="n">
        <f aca="false">IF(I2813&lt;=H2813,1,0)</f>
        <v>1</v>
      </c>
      <c r="N2813" s="1" t="n">
        <f aca="false">MAX(I2813-H2813,0)</f>
        <v>0</v>
      </c>
    </row>
    <row r="2814" customFormat="false" ht="15" hidden="false" customHeight="false" outlineLevel="0" collapsed="false">
      <c r="A2814" s="1" t="s">
        <v>2923</v>
      </c>
      <c r="B2814" s="1" t="s">
        <v>2578</v>
      </c>
      <c r="C2814" s="1" t="s">
        <v>92</v>
      </c>
      <c r="D2814" s="1" t="s">
        <v>88</v>
      </c>
      <c r="E2814" s="1" t="s">
        <v>97</v>
      </c>
      <c r="F2814" s="1" t="s">
        <v>90</v>
      </c>
      <c r="G2814" s="1" t="n">
        <v>7.6</v>
      </c>
      <c r="H2814" s="1" t="n">
        <v>3</v>
      </c>
      <c r="I2814" s="1" t="n">
        <v>3</v>
      </c>
      <c r="K2814" s="17" t="n">
        <v>262</v>
      </c>
      <c r="L2814" s="1" t="n">
        <v>4</v>
      </c>
      <c r="M2814" s="18" t="n">
        <f aca="false">IF(I2814&lt;=H2814,1,0)</f>
        <v>1</v>
      </c>
      <c r="N2814" s="1" t="n">
        <f aca="false">MAX(I2814-H2814,0)</f>
        <v>0</v>
      </c>
    </row>
    <row r="2815" customFormat="false" ht="15" hidden="false" customHeight="false" outlineLevel="0" collapsed="false">
      <c r="A2815" s="1" t="s">
        <v>2924</v>
      </c>
      <c r="B2815" s="1" t="s">
        <v>2578</v>
      </c>
      <c r="C2815" s="1" t="s">
        <v>92</v>
      </c>
      <c r="D2815" s="1" t="s">
        <v>96</v>
      </c>
      <c r="E2815" s="1" t="s">
        <v>89</v>
      </c>
      <c r="F2815" s="1" t="s">
        <v>90</v>
      </c>
      <c r="G2815" s="1" t="n">
        <v>6.9</v>
      </c>
      <c r="H2815" s="1" t="n">
        <v>5</v>
      </c>
      <c r="I2815" s="1" t="n">
        <v>4</v>
      </c>
      <c r="K2815" s="17" t="n">
        <v>267.2</v>
      </c>
      <c r="L2815" s="1" t="n">
        <v>5</v>
      </c>
      <c r="M2815" s="18" t="n">
        <f aca="false">IF(I2815&lt;=H2815,1,0)</f>
        <v>1</v>
      </c>
      <c r="N2815" s="1" t="n">
        <f aca="false">MAX(I2815-H2815,0)</f>
        <v>0</v>
      </c>
    </row>
    <row r="2816" customFormat="false" ht="15" hidden="false" customHeight="false" outlineLevel="0" collapsed="false">
      <c r="A2816" s="1" t="s">
        <v>2925</v>
      </c>
      <c r="B2816" s="1" t="s">
        <v>2578</v>
      </c>
      <c r="C2816" s="1" t="s">
        <v>95</v>
      </c>
      <c r="D2816" s="1" t="s">
        <v>88</v>
      </c>
      <c r="E2816" s="1" t="s">
        <v>103</v>
      </c>
      <c r="F2816" s="1" t="s">
        <v>90</v>
      </c>
      <c r="G2816" s="1" t="n">
        <v>1.8</v>
      </c>
      <c r="H2816" s="1" t="n">
        <v>3</v>
      </c>
      <c r="I2816" s="1" t="n">
        <v>3</v>
      </c>
      <c r="K2816" s="17" t="n">
        <v>525.32</v>
      </c>
      <c r="L2816" s="1" t="n">
        <v>5</v>
      </c>
      <c r="M2816" s="18" t="n">
        <f aca="false">IF(I2816&lt;=H2816,1,0)</f>
        <v>1</v>
      </c>
      <c r="N2816" s="1" t="n">
        <f aca="false">MAX(I2816-H2816,0)</f>
        <v>0</v>
      </c>
    </row>
    <row r="2817" customFormat="false" ht="15" hidden="false" customHeight="false" outlineLevel="0" collapsed="false">
      <c r="A2817" s="1" t="s">
        <v>2926</v>
      </c>
      <c r="B2817" s="1" t="s">
        <v>2578</v>
      </c>
      <c r="C2817" s="1" t="s">
        <v>95</v>
      </c>
      <c r="D2817" s="1" t="s">
        <v>88</v>
      </c>
      <c r="E2817" s="1" t="s">
        <v>97</v>
      </c>
      <c r="F2817" s="1" t="s">
        <v>90</v>
      </c>
      <c r="G2817" s="1" t="n">
        <v>8.4</v>
      </c>
      <c r="H2817" s="1" t="n">
        <v>3</v>
      </c>
      <c r="I2817" s="1" t="n">
        <v>4</v>
      </c>
      <c r="J2817" s="1" t="s">
        <v>133</v>
      </c>
      <c r="K2817" s="17" t="n">
        <v>243.85</v>
      </c>
      <c r="L2817" s="1" t="n">
        <v>3</v>
      </c>
      <c r="M2817" s="18" t="n">
        <f aca="false">IF(I2817&lt;=H2817,1,0)</f>
        <v>0</v>
      </c>
      <c r="N2817" s="1" t="n">
        <f aca="false">MAX(I2817-H2817,0)</f>
        <v>1</v>
      </c>
    </row>
    <row r="2818" customFormat="false" ht="15" hidden="false" customHeight="false" outlineLevel="0" collapsed="false">
      <c r="A2818" s="1" t="s">
        <v>2927</v>
      </c>
      <c r="B2818" s="1" t="s">
        <v>2578</v>
      </c>
      <c r="C2818" s="1" t="s">
        <v>105</v>
      </c>
      <c r="D2818" s="1" t="s">
        <v>88</v>
      </c>
      <c r="E2818" s="1" t="s">
        <v>103</v>
      </c>
      <c r="F2818" s="1" t="s">
        <v>90</v>
      </c>
      <c r="G2818" s="1" t="n">
        <v>1.2</v>
      </c>
      <c r="H2818" s="1" t="n">
        <v>3</v>
      </c>
      <c r="I2818" s="1" t="n">
        <v>3</v>
      </c>
      <c r="K2818" s="17" t="n">
        <v>879.51</v>
      </c>
      <c r="L2818" s="1" t="n">
        <v>5</v>
      </c>
      <c r="M2818" s="18" t="n">
        <f aca="false">IF(I2818&lt;=H2818,1,0)</f>
        <v>1</v>
      </c>
      <c r="N2818" s="1" t="n">
        <f aca="false">MAX(I2818-H2818,0)</f>
        <v>0</v>
      </c>
    </row>
    <row r="2819" customFormat="false" ht="15" hidden="false" customHeight="false" outlineLevel="0" collapsed="false">
      <c r="A2819" s="1" t="s">
        <v>2928</v>
      </c>
      <c r="B2819" s="1" t="s">
        <v>2578</v>
      </c>
      <c r="C2819" s="1" t="s">
        <v>92</v>
      </c>
      <c r="D2819" s="1" t="s">
        <v>88</v>
      </c>
      <c r="E2819" s="1" t="s">
        <v>97</v>
      </c>
      <c r="F2819" s="1" t="s">
        <v>90</v>
      </c>
      <c r="G2819" s="1" t="n">
        <v>14.6</v>
      </c>
      <c r="H2819" s="1" t="n">
        <v>3</v>
      </c>
      <c r="I2819" s="1" t="n">
        <v>6</v>
      </c>
      <c r="J2819" s="1" t="s">
        <v>117</v>
      </c>
      <c r="K2819" s="17" t="n">
        <v>345.06</v>
      </c>
      <c r="L2819" s="1" t="n">
        <v>3</v>
      </c>
      <c r="M2819" s="18" t="n">
        <f aca="false">IF(I2819&lt;=H2819,1,0)</f>
        <v>0</v>
      </c>
      <c r="N2819" s="1" t="n">
        <f aca="false">MAX(I2819-H2819,0)</f>
        <v>3</v>
      </c>
    </row>
    <row r="2820" customFormat="false" ht="15" hidden="false" customHeight="false" outlineLevel="0" collapsed="false">
      <c r="A2820" s="1" t="s">
        <v>2929</v>
      </c>
      <c r="B2820" s="1" t="s">
        <v>2578</v>
      </c>
      <c r="C2820" s="1" t="s">
        <v>92</v>
      </c>
      <c r="D2820" s="1" t="s">
        <v>93</v>
      </c>
      <c r="E2820" s="1" t="s">
        <v>97</v>
      </c>
      <c r="F2820" s="1" t="s">
        <v>90</v>
      </c>
      <c r="G2820" s="1" t="n">
        <v>2.4</v>
      </c>
      <c r="H2820" s="1" t="n">
        <v>2</v>
      </c>
      <c r="I2820" s="1" t="n">
        <v>2</v>
      </c>
      <c r="K2820" s="17" t="n">
        <v>536.51</v>
      </c>
      <c r="L2820" s="1" t="n">
        <v>4</v>
      </c>
      <c r="M2820" s="18" t="n">
        <f aca="false">IF(I2820&lt;=H2820,1,0)</f>
        <v>1</v>
      </c>
      <c r="N2820" s="1" t="n">
        <f aca="false">MAX(I2820-H2820,0)</f>
        <v>0</v>
      </c>
    </row>
    <row r="2821" customFormat="false" ht="15" hidden="false" customHeight="false" outlineLevel="0" collapsed="false">
      <c r="A2821" s="1" t="s">
        <v>2930</v>
      </c>
      <c r="B2821" s="1" t="s">
        <v>2578</v>
      </c>
      <c r="C2821" s="1" t="s">
        <v>95</v>
      </c>
      <c r="D2821" s="1" t="s">
        <v>93</v>
      </c>
      <c r="E2821" s="1" t="s">
        <v>89</v>
      </c>
      <c r="F2821" s="1" t="s">
        <v>116</v>
      </c>
      <c r="G2821" s="1" t="n">
        <v>0</v>
      </c>
      <c r="H2821" s="1" t="n">
        <v>1</v>
      </c>
      <c r="I2821" s="1" t="n">
        <v>1</v>
      </c>
      <c r="K2821" s="17" t="n">
        <v>272.26</v>
      </c>
      <c r="L2821" s="1" t="n">
        <v>4</v>
      </c>
      <c r="M2821" s="18" t="n">
        <f aca="false">IF(I2821&lt;=H2821,1,0)</f>
        <v>1</v>
      </c>
      <c r="N2821" s="1" t="n">
        <f aca="false">MAX(I2821-H2821,0)</f>
        <v>0</v>
      </c>
    </row>
    <row r="2822" customFormat="false" ht="15" hidden="false" customHeight="false" outlineLevel="0" collapsed="false">
      <c r="A2822" s="1" t="s">
        <v>2931</v>
      </c>
      <c r="B2822" s="1" t="s">
        <v>2578</v>
      </c>
      <c r="C2822" s="1" t="s">
        <v>100</v>
      </c>
      <c r="D2822" s="1" t="s">
        <v>93</v>
      </c>
      <c r="E2822" s="1" t="s">
        <v>97</v>
      </c>
      <c r="F2822" s="1" t="s">
        <v>90</v>
      </c>
      <c r="G2822" s="1" t="n">
        <v>3.2</v>
      </c>
      <c r="H2822" s="1" t="n">
        <v>2</v>
      </c>
      <c r="I2822" s="1" t="n">
        <v>2</v>
      </c>
      <c r="K2822" s="17" t="n">
        <v>225.17</v>
      </c>
      <c r="L2822" s="1" t="n">
        <v>5</v>
      </c>
      <c r="M2822" s="18" t="n">
        <f aca="false">IF(I2822&lt;=H2822,1,0)</f>
        <v>1</v>
      </c>
      <c r="N2822" s="1" t="n">
        <f aca="false">MAX(I2822-H2822,0)</f>
        <v>0</v>
      </c>
    </row>
    <row r="2823" customFormat="false" ht="15" hidden="false" customHeight="false" outlineLevel="0" collapsed="false">
      <c r="A2823" s="1" t="s">
        <v>2932</v>
      </c>
      <c r="B2823" s="1" t="s">
        <v>2578</v>
      </c>
      <c r="C2823" s="1" t="s">
        <v>105</v>
      </c>
      <c r="D2823" s="1" t="s">
        <v>96</v>
      </c>
      <c r="E2823" s="1" t="s">
        <v>89</v>
      </c>
      <c r="F2823" s="1" t="s">
        <v>90</v>
      </c>
      <c r="G2823" s="1" t="n">
        <v>7.3</v>
      </c>
      <c r="H2823" s="1" t="n">
        <v>5</v>
      </c>
      <c r="I2823" s="1" t="n">
        <v>5</v>
      </c>
      <c r="K2823" s="17" t="n">
        <v>356.55</v>
      </c>
      <c r="L2823" s="1" t="n">
        <v>5</v>
      </c>
      <c r="M2823" s="18" t="n">
        <f aca="false">IF(I2823&lt;=H2823,1,0)</f>
        <v>1</v>
      </c>
      <c r="N2823" s="1" t="n">
        <f aca="false">MAX(I2823-H2823,0)</f>
        <v>0</v>
      </c>
    </row>
    <row r="2824" customFormat="false" ht="15" hidden="false" customHeight="false" outlineLevel="0" collapsed="false">
      <c r="A2824" s="1" t="s">
        <v>2933</v>
      </c>
      <c r="B2824" s="1" t="s">
        <v>2578</v>
      </c>
      <c r="C2824" s="1" t="s">
        <v>105</v>
      </c>
      <c r="D2824" s="1" t="s">
        <v>88</v>
      </c>
      <c r="E2824" s="1" t="s">
        <v>97</v>
      </c>
      <c r="F2824" s="1" t="s">
        <v>90</v>
      </c>
      <c r="G2824" s="1" t="n">
        <v>7.5</v>
      </c>
      <c r="H2824" s="1" t="n">
        <v>3</v>
      </c>
      <c r="I2824" s="1" t="n">
        <v>2</v>
      </c>
      <c r="K2824" s="17" t="n">
        <v>376.93</v>
      </c>
      <c r="L2824" s="1" t="n">
        <v>4</v>
      </c>
      <c r="M2824" s="18" t="n">
        <f aca="false">IF(I2824&lt;=H2824,1,0)</f>
        <v>1</v>
      </c>
      <c r="N2824" s="1" t="n">
        <f aca="false">MAX(I2824-H2824,0)</f>
        <v>0</v>
      </c>
    </row>
    <row r="2825" customFormat="false" ht="15" hidden="false" customHeight="false" outlineLevel="0" collapsed="false">
      <c r="A2825" s="1" t="s">
        <v>2934</v>
      </c>
      <c r="B2825" s="1" t="s">
        <v>2578</v>
      </c>
      <c r="C2825" s="1" t="s">
        <v>105</v>
      </c>
      <c r="D2825" s="1" t="s">
        <v>110</v>
      </c>
      <c r="E2825" s="1" t="s">
        <v>103</v>
      </c>
      <c r="F2825" s="1" t="s">
        <v>90</v>
      </c>
      <c r="G2825" s="1" t="n">
        <v>11.3</v>
      </c>
      <c r="H2825" s="1" t="n">
        <v>2</v>
      </c>
      <c r="I2825" s="1" t="n">
        <v>2</v>
      </c>
      <c r="K2825" s="17" t="n">
        <v>991.82</v>
      </c>
      <c r="L2825" s="1" t="n">
        <v>4</v>
      </c>
      <c r="M2825" s="18" t="n">
        <f aca="false">IF(I2825&lt;=H2825,1,0)</f>
        <v>1</v>
      </c>
      <c r="N2825" s="1" t="n">
        <f aca="false">MAX(I2825-H2825,0)</f>
        <v>0</v>
      </c>
    </row>
    <row r="2826" customFormat="false" ht="15" hidden="false" customHeight="false" outlineLevel="0" collapsed="false">
      <c r="A2826" s="1" t="s">
        <v>2935</v>
      </c>
      <c r="B2826" s="1" t="s">
        <v>2578</v>
      </c>
      <c r="C2826" s="1" t="s">
        <v>92</v>
      </c>
      <c r="D2826" s="1" t="s">
        <v>88</v>
      </c>
      <c r="E2826" s="1" t="s">
        <v>101</v>
      </c>
      <c r="F2826" s="1" t="s">
        <v>90</v>
      </c>
      <c r="G2826" s="1" t="n">
        <v>5.2</v>
      </c>
      <c r="H2826" s="1" t="n">
        <v>3</v>
      </c>
      <c r="I2826" s="1" t="n">
        <v>2</v>
      </c>
      <c r="K2826" s="17" t="n">
        <v>405.96</v>
      </c>
      <c r="L2826" s="1" t="n">
        <v>4</v>
      </c>
      <c r="M2826" s="18" t="n">
        <f aca="false">IF(I2826&lt;=H2826,1,0)</f>
        <v>1</v>
      </c>
      <c r="N2826" s="1" t="n">
        <f aca="false">MAX(I2826-H2826,0)</f>
        <v>0</v>
      </c>
    </row>
    <row r="2827" customFormat="false" ht="15" hidden="false" customHeight="false" outlineLevel="0" collapsed="false">
      <c r="A2827" s="1" t="s">
        <v>2936</v>
      </c>
      <c r="B2827" s="1" t="s">
        <v>2578</v>
      </c>
      <c r="C2827" s="1" t="s">
        <v>92</v>
      </c>
      <c r="D2827" s="1" t="s">
        <v>88</v>
      </c>
      <c r="E2827" s="1" t="s">
        <v>97</v>
      </c>
      <c r="F2827" s="1" t="s">
        <v>116</v>
      </c>
      <c r="G2827" s="1" t="n">
        <v>0</v>
      </c>
      <c r="H2827" s="1" t="n">
        <v>3</v>
      </c>
      <c r="I2827" s="1" t="n">
        <v>3</v>
      </c>
      <c r="K2827" s="17" t="n">
        <v>531.23</v>
      </c>
      <c r="L2827" s="1" t="n">
        <v>5</v>
      </c>
      <c r="M2827" s="18" t="n">
        <f aca="false">IF(I2827&lt;=H2827,1,0)</f>
        <v>1</v>
      </c>
      <c r="N2827" s="1" t="n">
        <f aca="false">MAX(I2827-H2827,0)</f>
        <v>0</v>
      </c>
    </row>
    <row r="2828" customFormat="false" ht="15" hidden="false" customHeight="false" outlineLevel="0" collapsed="false">
      <c r="A2828" s="1" t="s">
        <v>2937</v>
      </c>
      <c r="B2828" s="1" t="s">
        <v>2578</v>
      </c>
      <c r="C2828" s="1" t="s">
        <v>145</v>
      </c>
      <c r="D2828" s="1" t="s">
        <v>88</v>
      </c>
      <c r="E2828" s="1" t="s">
        <v>89</v>
      </c>
      <c r="F2828" s="1" t="s">
        <v>90</v>
      </c>
      <c r="G2828" s="1" t="n">
        <v>7.4</v>
      </c>
      <c r="H2828" s="1" t="n">
        <v>3</v>
      </c>
      <c r="I2828" s="1" t="n">
        <v>3</v>
      </c>
      <c r="K2828" s="17" t="n">
        <v>836.05</v>
      </c>
      <c r="L2828" s="1" t="n">
        <v>4</v>
      </c>
      <c r="M2828" s="18" t="n">
        <f aca="false">IF(I2828&lt;=H2828,1,0)</f>
        <v>1</v>
      </c>
      <c r="N2828" s="1" t="n">
        <f aca="false">MAX(I2828-H2828,0)</f>
        <v>0</v>
      </c>
    </row>
    <row r="2829" customFormat="false" ht="15" hidden="false" customHeight="false" outlineLevel="0" collapsed="false">
      <c r="A2829" s="1" t="s">
        <v>2938</v>
      </c>
      <c r="B2829" s="1" t="s">
        <v>2578</v>
      </c>
      <c r="C2829" s="1" t="s">
        <v>105</v>
      </c>
      <c r="D2829" s="1" t="s">
        <v>96</v>
      </c>
      <c r="E2829" s="1" t="s">
        <v>103</v>
      </c>
      <c r="F2829" s="1" t="s">
        <v>90</v>
      </c>
      <c r="G2829" s="1" t="n">
        <v>6.1</v>
      </c>
      <c r="H2829" s="1" t="n">
        <v>5</v>
      </c>
      <c r="I2829" s="1" t="n">
        <v>4</v>
      </c>
      <c r="K2829" s="17" t="n">
        <v>594.05</v>
      </c>
      <c r="L2829" s="1" t="n">
        <v>5</v>
      </c>
      <c r="M2829" s="18" t="n">
        <f aca="false">IF(I2829&lt;=H2829,1,0)</f>
        <v>1</v>
      </c>
      <c r="N2829" s="1" t="n">
        <f aca="false">MAX(I2829-H2829,0)</f>
        <v>0</v>
      </c>
    </row>
    <row r="2830" customFormat="false" ht="15" hidden="false" customHeight="false" outlineLevel="0" collapsed="false">
      <c r="A2830" s="1" t="s">
        <v>2939</v>
      </c>
      <c r="B2830" s="1" t="s">
        <v>2578</v>
      </c>
      <c r="C2830" s="1" t="s">
        <v>100</v>
      </c>
      <c r="D2830" s="1" t="s">
        <v>96</v>
      </c>
      <c r="E2830" s="1" t="s">
        <v>89</v>
      </c>
      <c r="F2830" s="1" t="s">
        <v>90</v>
      </c>
      <c r="G2830" s="1" t="n">
        <v>14.3</v>
      </c>
      <c r="H2830" s="1" t="n">
        <v>5</v>
      </c>
      <c r="I2830" s="1" t="n">
        <v>5</v>
      </c>
      <c r="K2830" s="17" t="n">
        <v>277.94</v>
      </c>
      <c r="L2830" s="1" t="n">
        <v>5</v>
      </c>
      <c r="M2830" s="18" t="n">
        <f aca="false">IF(I2830&lt;=H2830,1,0)</f>
        <v>1</v>
      </c>
      <c r="N2830" s="1" t="n">
        <f aca="false">MAX(I2830-H2830,0)</f>
        <v>0</v>
      </c>
    </row>
    <row r="2831" customFormat="false" ht="15" hidden="false" customHeight="false" outlineLevel="0" collapsed="false">
      <c r="A2831" s="1" t="s">
        <v>2940</v>
      </c>
      <c r="B2831" s="1" t="s">
        <v>2578</v>
      </c>
      <c r="C2831" s="1" t="s">
        <v>95</v>
      </c>
      <c r="D2831" s="1" t="s">
        <v>88</v>
      </c>
      <c r="E2831" s="1" t="s">
        <v>89</v>
      </c>
      <c r="F2831" s="1" t="s">
        <v>90</v>
      </c>
      <c r="G2831" s="1" t="n">
        <v>11</v>
      </c>
      <c r="H2831" s="1" t="n">
        <v>3</v>
      </c>
      <c r="I2831" s="1" t="n">
        <v>3</v>
      </c>
      <c r="K2831" s="17" t="n">
        <v>446.83</v>
      </c>
      <c r="L2831" s="1" t="n">
        <v>4</v>
      </c>
      <c r="M2831" s="18" t="n">
        <f aca="false">IF(I2831&lt;=H2831,1,0)</f>
        <v>1</v>
      </c>
      <c r="N2831" s="1" t="n">
        <f aca="false">MAX(I2831-H2831,0)</f>
        <v>0</v>
      </c>
    </row>
    <row r="2832" customFormat="false" ht="15" hidden="false" customHeight="false" outlineLevel="0" collapsed="false">
      <c r="A2832" s="1" t="s">
        <v>2941</v>
      </c>
      <c r="B2832" s="1" t="s">
        <v>2578</v>
      </c>
      <c r="C2832" s="1" t="s">
        <v>92</v>
      </c>
      <c r="D2832" s="1" t="s">
        <v>88</v>
      </c>
      <c r="E2832" s="1" t="s">
        <v>97</v>
      </c>
      <c r="F2832" s="1" t="s">
        <v>116</v>
      </c>
      <c r="G2832" s="1" t="n">
        <v>0</v>
      </c>
      <c r="H2832" s="1" t="n">
        <v>3</v>
      </c>
      <c r="I2832" s="1" t="n">
        <v>3</v>
      </c>
      <c r="K2832" s="17" t="n">
        <v>334.34</v>
      </c>
      <c r="L2832" s="1" t="n">
        <v>5</v>
      </c>
      <c r="M2832" s="18" t="n">
        <f aca="false">IF(I2832&lt;=H2832,1,0)</f>
        <v>1</v>
      </c>
      <c r="N2832" s="1" t="n">
        <f aca="false">MAX(I2832-H2832,0)</f>
        <v>0</v>
      </c>
    </row>
    <row r="2833" customFormat="false" ht="15" hidden="false" customHeight="false" outlineLevel="0" collapsed="false">
      <c r="A2833" s="1" t="s">
        <v>2942</v>
      </c>
      <c r="B2833" s="1" t="s">
        <v>2578</v>
      </c>
      <c r="C2833" s="1" t="s">
        <v>100</v>
      </c>
      <c r="D2833" s="1" t="s">
        <v>88</v>
      </c>
      <c r="E2833" s="1" t="s">
        <v>89</v>
      </c>
      <c r="F2833" s="1" t="s">
        <v>90</v>
      </c>
      <c r="G2833" s="1" t="n">
        <v>7.3</v>
      </c>
      <c r="H2833" s="1" t="n">
        <v>3</v>
      </c>
      <c r="I2833" s="1" t="n">
        <v>3</v>
      </c>
      <c r="K2833" s="17" t="n">
        <v>366.3</v>
      </c>
      <c r="L2833" s="1" t="n">
        <v>4</v>
      </c>
      <c r="M2833" s="18" t="n">
        <f aca="false">IF(I2833&lt;=H2833,1,0)</f>
        <v>1</v>
      </c>
      <c r="N2833" s="1" t="n">
        <f aca="false">MAX(I2833-H2833,0)</f>
        <v>0</v>
      </c>
    </row>
    <row r="2834" customFormat="false" ht="15" hidden="false" customHeight="false" outlineLevel="0" collapsed="false">
      <c r="A2834" s="1" t="s">
        <v>2943</v>
      </c>
      <c r="B2834" s="1" t="s">
        <v>2578</v>
      </c>
      <c r="C2834" s="1" t="s">
        <v>92</v>
      </c>
      <c r="D2834" s="1" t="s">
        <v>88</v>
      </c>
      <c r="E2834" s="1" t="s">
        <v>101</v>
      </c>
      <c r="F2834" s="1" t="s">
        <v>90</v>
      </c>
      <c r="G2834" s="1" t="n">
        <v>7.8</v>
      </c>
      <c r="H2834" s="1" t="n">
        <v>3</v>
      </c>
      <c r="I2834" s="1" t="n">
        <v>3</v>
      </c>
      <c r="K2834" s="17" t="n">
        <v>297.07</v>
      </c>
      <c r="L2834" s="1" t="n">
        <v>5</v>
      </c>
      <c r="M2834" s="18" t="n">
        <f aca="false">IF(I2834&lt;=H2834,1,0)</f>
        <v>1</v>
      </c>
      <c r="N2834" s="1" t="n">
        <f aca="false">MAX(I2834-H2834,0)</f>
        <v>0</v>
      </c>
    </row>
    <row r="2835" customFormat="false" ht="15" hidden="false" customHeight="false" outlineLevel="0" collapsed="false">
      <c r="A2835" s="1" t="s">
        <v>2944</v>
      </c>
      <c r="B2835" s="1" t="s">
        <v>2578</v>
      </c>
      <c r="C2835" s="1" t="s">
        <v>95</v>
      </c>
      <c r="D2835" s="1" t="s">
        <v>88</v>
      </c>
      <c r="E2835" s="1" t="s">
        <v>89</v>
      </c>
      <c r="F2835" s="1" t="s">
        <v>90</v>
      </c>
      <c r="G2835" s="1" t="n">
        <v>18.5</v>
      </c>
      <c r="H2835" s="1" t="n">
        <v>3</v>
      </c>
      <c r="I2835" s="1" t="n">
        <v>4</v>
      </c>
      <c r="J2835" s="1" t="s">
        <v>125</v>
      </c>
      <c r="K2835" s="17" t="n">
        <v>581.57</v>
      </c>
      <c r="L2835" s="1" t="n">
        <v>3</v>
      </c>
      <c r="M2835" s="18" t="n">
        <f aca="false">IF(I2835&lt;=H2835,1,0)</f>
        <v>0</v>
      </c>
      <c r="N2835" s="1" t="n">
        <f aca="false">MAX(I2835-H2835,0)</f>
        <v>1</v>
      </c>
    </row>
    <row r="2836" customFormat="false" ht="15" hidden="false" customHeight="false" outlineLevel="0" collapsed="false">
      <c r="A2836" s="1" t="s">
        <v>2945</v>
      </c>
      <c r="B2836" s="1" t="s">
        <v>2578</v>
      </c>
      <c r="C2836" s="1" t="s">
        <v>92</v>
      </c>
      <c r="D2836" s="1" t="s">
        <v>96</v>
      </c>
      <c r="E2836" s="1" t="s">
        <v>89</v>
      </c>
      <c r="F2836" s="1" t="s">
        <v>90</v>
      </c>
      <c r="G2836" s="1" t="n">
        <v>16.1</v>
      </c>
      <c r="H2836" s="1" t="n">
        <v>5</v>
      </c>
      <c r="I2836" s="1" t="n">
        <v>5</v>
      </c>
      <c r="K2836" s="17" t="n">
        <v>347.69</v>
      </c>
      <c r="L2836" s="1" t="n">
        <v>5</v>
      </c>
      <c r="M2836" s="18" t="n">
        <f aca="false">IF(I2836&lt;=H2836,1,0)</f>
        <v>1</v>
      </c>
      <c r="N2836" s="1" t="n">
        <f aca="false">MAX(I2836-H2836,0)</f>
        <v>0</v>
      </c>
    </row>
    <row r="2837" customFormat="false" ht="15" hidden="false" customHeight="false" outlineLevel="0" collapsed="false">
      <c r="A2837" s="1" t="s">
        <v>2946</v>
      </c>
      <c r="B2837" s="1" t="s">
        <v>2578</v>
      </c>
      <c r="C2837" s="1" t="s">
        <v>95</v>
      </c>
      <c r="D2837" s="1" t="s">
        <v>88</v>
      </c>
      <c r="E2837" s="1" t="s">
        <v>103</v>
      </c>
      <c r="F2837" s="1" t="s">
        <v>90</v>
      </c>
      <c r="G2837" s="1" t="n">
        <v>6</v>
      </c>
      <c r="H2837" s="1" t="n">
        <v>3</v>
      </c>
      <c r="I2837" s="1" t="n">
        <v>6</v>
      </c>
      <c r="J2837" s="1" t="s">
        <v>459</v>
      </c>
      <c r="K2837" s="17" t="n">
        <v>286.1</v>
      </c>
      <c r="L2837" s="1" t="n">
        <v>3</v>
      </c>
      <c r="M2837" s="18" t="n">
        <f aca="false">IF(I2837&lt;=H2837,1,0)</f>
        <v>0</v>
      </c>
      <c r="N2837" s="1" t="n">
        <f aca="false">MAX(I2837-H2837,0)</f>
        <v>3</v>
      </c>
    </row>
    <row r="2838" customFormat="false" ht="15" hidden="false" customHeight="false" outlineLevel="0" collapsed="false">
      <c r="A2838" s="1" t="s">
        <v>2947</v>
      </c>
      <c r="B2838" s="1" t="s">
        <v>2578</v>
      </c>
      <c r="C2838" s="1" t="s">
        <v>95</v>
      </c>
      <c r="D2838" s="1" t="s">
        <v>88</v>
      </c>
      <c r="E2838" s="1" t="s">
        <v>97</v>
      </c>
      <c r="F2838" s="1" t="s">
        <v>116</v>
      </c>
      <c r="G2838" s="1" t="n">
        <v>0</v>
      </c>
      <c r="H2838" s="1" t="n">
        <v>2</v>
      </c>
      <c r="I2838" s="1" t="n">
        <v>2</v>
      </c>
      <c r="K2838" s="17" t="n">
        <v>170.7</v>
      </c>
      <c r="L2838" s="1" t="n">
        <v>4</v>
      </c>
      <c r="M2838" s="18" t="n">
        <f aca="false">IF(I2838&lt;=H2838,1,0)</f>
        <v>1</v>
      </c>
      <c r="N2838" s="1" t="n">
        <f aca="false">MAX(I2838-H2838,0)</f>
        <v>0</v>
      </c>
    </row>
    <row r="2839" customFormat="false" ht="15" hidden="false" customHeight="false" outlineLevel="0" collapsed="false">
      <c r="A2839" s="1" t="s">
        <v>2948</v>
      </c>
      <c r="B2839" s="1" t="s">
        <v>2578</v>
      </c>
      <c r="C2839" s="1" t="s">
        <v>105</v>
      </c>
      <c r="D2839" s="1" t="s">
        <v>93</v>
      </c>
      <c r="E2839" s="1" t="s">
        <v>89</v>
      </c>
      <c r="F2839" s="1" t="s">
        <v>90</v>
      </c>
      <c r="G2839" s="1" t="n">
        <v>9.2</v>
      </c>
      <c r="H2839" s="1" t="n">
        <v>2</v>
      </c>
      <c r="I2839" s="1" t="n">
        <v>4</v>
      </c>
      <c r="J2839" s="1" t="s">
        <v>117</v>
      </c>
      <c r="K2839" s="17" t="n">
        <v>594.61</v>
      </c>
      <c r="L2839" s="1" t="n">
        <v>3</v>
      </c>
      <c r="M2839" s="18" t="n">
        <f aca="false">IF(I2839&lt;=H2839,1,0)</f>
        <v>0</v>
      </c>
      <c r="N2839" s="1" t="n">
        <f aca="false">MAX(I2839-H2839,0)</f>
        <v>2</v>
      </c>
    </row>
    <row r="2840" customFormat="false" ht="15" hidden="false" customHeight="false" outlineLevel="0" collapsed="false">
      <c r="A2840" s="1" t="s">
        <v>2949</v>
      </c>
      <c r="B2840" s="1" t="s">
        <v>2578</v>
      </c>
      <c r="C2840" s="1" t="s">
        <v>105</v>
      </c>
      <c r="D2840" s="1" t="s">
        <v>88</v>
      </c>
      <c r="E2840" s="1" t="s">
        <v>89</v>
      </c>
      <c r="F2840" s="1" t="s">
        <v>90</v>
      </c>
      <c r="G2840" s="1" t="n">
        <v>13.8</v>
      </c>
      <c r="H2840" s="1" t="n">
        <v>3</v>
      </c>
      <c r="I2840" s="1" t="n">
        <v>3</v>
      </c>
      <c r="K2840" s="17" t="n">
        <v>283.59</v>
      </c>
      <c r="L2840" s="1" t="n">
        <v>5</v>
      </c>
      <c r="M2840" s="18" t="n">
        <f aca="false">IF(I2840&lt;=H2840,1,0)</f>
        <v>1</v>
      </c>
      <c r="N2840" s="1" t="n">
        <f aca="false">MAX(I2840-H2840,0)</f>
        <v>0</v>
      </c>
    </row>
    <row r="2841" customFormat="false" ht="15" hidden="false" customHeight="false" outlineLevel="0" collapsed="false">
      <c r="A2841" s="1" t="s">
        <v>2950</v>
      </c>
      <c r="B2841" s="1" t="s">
        <v>2578</v>
      </c>
      <c r="C2841" s="1" t="s">
        <v>105</v>
      </c>
      <c r="D2841" s="1" t="s">
        <v>93</v>
      </c>
      <c r="E2841" s="1" t="s">
        <v>97</v>
      </c>
      <c r="F2841" s="1" t="s">
        <v>90</v>
      </c>
      <c r="G2841" s="1" t="n">
        <v>4</v>
      </c>
      <c r="H2841" s="1" t="n">
        <v>2</v>
      </c>
      <c r="I2841" s="1" t="n">
        <v>2</v>
      </c>
      <c r="K2841" s="17" t="n">
        <v>222.95</v>
      </c>
      <c r="L2841" s="1" t="n">
        <v>5</v>
      </c>
      <c r="M2841" s="18" t="n">
        <f aca="false">IF(I2841&lt;=H2841,1,0)</f>
        <v>1</v>
      </c>
      <c r="N2841" s="1" t="n">
        <f aca="false">MAX(I2841-H2841,0)</f>
        <v>0</v>
      </c>
    </row>
    <row r="2842" customFormat="false" ht="15" hidden="false" customHeight="false" outlineLevel="0" collapsed="false">
      <c r="A2842" s="1" t="s">
        <v>2951</v>
      </c>
      <c r="B2842" s="1" t="s">
        <v>2578</v>
      </c>
      <c r="C2842" s="1" t="s">
        <v>105</v>
      </c>
      <c r="D2842" s="1" t="s">
        <v>96</v>
      </c>
      <c r="E2842" s="1" t="s">
        <v>97</v>
      </c>
      <c r="F2842" s="1" t="s">
        <v>90</v>
      </c>
      <c r="G2842" s="1" t="n">
        <v>10</v>
      </c>
      <c r="H2842" s="1" t="n">
        <v>5</v>
      </c>
      <c r="I2842" s="1" t="n">
        <v>5</v>
      </c>
      <c r="K2842" s="17" t="n">
        <v>303.92</v>
      </c>
      <c r="L2842" s="1" t="n">
        <v>5</v>
      </c>
      <c r="M2842" s="18" t="n">
        <f aca="false">IF(I2842&lt;=H2842,1,0)</f>
        <v>1</v>
      </c>
      <c r="N2842" s="1" t="n">
        <f aca="false">MAX(I2842-H2842,0)</f>
        <v>0</v>
      </c>
    </row>
    <row r="2843" customFormat="false" ht="15" hidden="false" customHeight="false" outlineLevel="0" collapsed="false">
      <c r="A2843" s="1" t="s">
        <v>2952</v>
      </c>
      <c r="B2843" s="1" t="s">
        <v>2578</v>
      </c>
      <c r="C2843" s="1" t="s">
        <v>87</v>
      </c>
      <c r="D2843" s="1" t="s">
        <v>88</v>
      </c>
      <c r="E2843" s="1" t="s">
        <v>89</v>
      </c>
      <c r="F2843" s="1" t="s">
        <v>116</v>
      </c>
      <c r="G2843" s="1" t="n">
        <v>0</v>
      </c>
      <c r="H2843" s="1" t="n">
        <v>2</v>
      </c>
      <c r="I2843" s="1" t="n">
        <v>2</v>
      </c>
      <c r="K2843" s="17" t="n">
        <v>192.47</v>
      </c>
      <c r="L2843" s="1" t="n">
        <v>5</v>
      </c>
      <c r="M2843" s="18" t="n">
        <f aca="false">IF(I2843&lt;=H2843,1,0)</f>
        <v>1</v>
      </c>
      <c r="N2843" s="1" t="n">
        <f aca="false">MAX(I2843-H2843,0)</f>
        <v>0</v>
      </c>
    </row>
    <row r="2844" customFormat="false" ht="15" hidden="false" customHeight="false" outlineLevel="0" collapsed="false">
      <c r="A2844" s="1" t="s">
        <v>2953</v>
      </c>
      <c r="B2844" s="1" t="s">
        <v>2578</v>
      </c>
      <c r="C2844" s="1" t="s">
        <v>105</v>
      </c>
      <c r="D2844" s="1" t="s">
        <v>93</v>
      </c>
      <c r="E2844" s="1" t="s">
        <v>97</v>
      </c>
      <c r="F2844" s="1" t="s">
        <v>90</v>
      </c>
      <c r="G2844" s="1" t="n">
        <v>11.5</v>
      </c>
      <c r="H2844" s="1" t="n">
        <v>2</v>
      </c>
      <c r="I2844" s="1" t="n">
        <v>5</v>
      </c>
      <c r="J2844" s="1" t="s">
        <v>125</v>
      </c>
      <c r="K2844" s="17" t="n">
        <v>378.44</v>
      </c>
      <c r="L2844" s="1" t="n">
        <v>4</v>
      </c>
      <c r="M2844" s="18" t="n">
        <f aca="false">IF(I2844&lt;=H2844,1,0)</f>
        <v>0</v>
      </c>
      <c r="N2844" s="1" t="n">
        <f aca="false">MAX(I2844-H2844,0)</f>
        <v>3</v>
      </c>
    </row>
    <row r="2845" customFormat="false" ht="15" hidden="false" customHeight="false" outlineLevel="0" collapsed="false">
      <c r="A2845" s="1" t="s">
        <v>2954</v>
      </c>
      <c r="B2845" s="1" t="s">
        <v>2578</v>
      </c>
      <c r="C2845" s="1" t="s">
        <v>92</v>
      </c>
      <c r="D2845" s="1" t="s">
        <v>88</v>
      </c>
      <c r="E2845" s="1" t="s">
        <v>89</v>
      </c>
      <c r="F2845" s="1" t="s">
        <v>90</v>
      </c>
      <c r="G2845" s="1" t="n">
        <v>21.9</v>
      </c>
      <c r="H2845" s="1" t="n">
        <v>3</v>
      </c>
      <c r="I2845" s="1" t="n">
        <v>3</v>
      </c>
      <c r="K2845" s="17" t="n">
        <v>326.65</v>
      </c>
      <c r="L2845" s="1" t="n">
        <v>5</v>
      </c>
      <c r="M2845" s="18" t="n">
        <f aca="false">IF(I2845&lt;=H2845,1,0)</f>
        <v>1</v>
      </c>
      <c r="N2845" s="1" t="n">
        <f aca="false">MAX(I2845-H2845,0)</f>
        <v>0</v>
      </c>
    </row>
    <row r="2846" customFormat="false" ht="15" hidden="false" customHeight="false" outlineLevel="0" collapsed="false">
      <c r="A2846" s="1" t="s">
        <v>2955</v>
      </c>
      <c r="B2846" s="1" t="s">
        <v>2578</v>
      </c>
      <c r="C2846" s="1" t="s">
        <v>92</v>
      </c>
      <c r="D2846" s="1" t="s">
        <v>93</v>
      </c>
      <c r="E2846" s="1" t="s">
        <v>89</v>
      </c>
      <c r="F2846" s="1" t="s">
        <v>90</v>
      </c>
      <c r="G2846" s="1" t="n">
        <v>7.1</v>
      </c>
      <c r="H2846" s="1" t="n">
        <v>2</v>
      </c>
      <c r="I2846" s="1" t="n">
        <v>2</v>
      </c>
      <c r="K2846" s="17" t="n">
        <v>621.14</v>
      </c>
      <c r="L2846" s="1" t="n">
        <v>5</v>
      </c>
      <c r="M2846" s="18" t="n">
        <f aca="false">IF(I2846&lt;=H2846,1,0)</f>
        <v>1</v>
      </c>
      <c r="N2846" s="1" t="n">
        <f aca="false">MAX(I2846-H2846,0)</f>
        <v>0</v>
      </c>
    </row>
    <row r="2847" customFormat="false" ht="15" hidden="false" customHeight="false" outlineLevel="0" collapsed="false">
      <c r="A2847" s="1" t="s">
        <v>2956</v>
      </c>
      <c r="B2847" s="1" t="s">
        <v>2578</v>
      </c>
      <c r="C2847" s="1" t="s">
        <v>92</v>
      </c>
      <c r="D2847" s="1" t="s">
        <v>88</v>
      </c>
      <c r="E2847" s="1" t="s">
        <v>101</v>
      </c>
      <c r="F2847" s="1" t="s">
        <v>90</v>
      </c>
      <c r="G2847" s="1" t="n">
        <v>3.4</v>
      </c>
      <c r="H2847" s="1" t="n">
        <v>3</v>
      </c>
      <c r="I2847" s="1" t="n">
        <v>3</v>
      </c>
      <c r="K2847" s="17" t="n">
        <v>326.31</v>
      </c>
      <c r="L2847" s="1" t="n">
        <v>5</v>
      </c>
      <c r="M2847" s="18" t="n">
        <f aca="false">IF(I2847&lt;=H2847,1,0)</f>
        <v>1</v>
      </c>
      <c r="N2847" s="1" t="n">
        <f aca="false">MAX(I2847-H2847,0)</f>
        <v>0</v>
      </c>
    </row>
    <row r="2848" customFormat="false" ht="15" hidden="false" customHeight="false" outlineLevel="0" collapsed="false">
      <c r="A2848" s="1" t="s">
        <v>2957</v>
      </c>
      <c r="B2848" s="1" t="s">
        <v>2578</v>
      </c>
      <c r="C2848" s="1" t="s">
        <v>92</v>
      </c>
      <c r="D2848" s="1" t="s">
        <v>96</v>
      </c>
      <c r="E2848" s="1" t="s">
        <v>97</v>
      </c>
      <c r="F2848" s="1" t="s">
        <v>116</v>
      </c>
      <c r="G2848" s="1" t="n">
        <v>0</v>
      </c>
      <c r="H2848" s="1" t="n">
        <v>4</v>
      </c>
      <c r="I2848" s="1" t="n">
        <v>3</v>
      </c>
      <c r="K2848" s="17" t="n">
        <v>802.66</v>
      </c>
      <c r="L2848" s="1" t="n">
        <v>4</v>
      </c>
      <c r="M2848" s="18" t="n">
        <f aca="false">IF(I2848&lt;=H2848,1,0)</f>
        <v>1</v>
      </c>
      <c r="N2848" s="1" t="n">
        <f aca="false">MAX(I2848-H2848,0)</f>
        <v>0</v>
      </c>
    </row>
    <row r="2849" customFormat="false" ht="15" hidden="false" customHeight="false" outlineLevel="0" collapsed="false">
      <c r="A2849" s="1" t="s">
        <v>2958</v>
      </c>
      <c r="B2849" s="1" t="s">
        <v>2578</v>
      </c>
      <c r="C2849" s="1" t="s">
        <v>87</v>
      </c>
      <c r="D2849" s="1" t="s">
        <v>88</v>
      </c>
      <c r="E2849" s="1" t="s">
        <v>97</v>
      </c>
      <c r="F2849" s="1" t="s">
        <v>90</v>
      </c>
      <c r="G2849" s="1" t="n">
        <v>7.8</v>
      </c>
      <c r="H2849" s="1" t="n">
        <v>3</v>
      </c>
      <c r="I2849" s="1" t="n">
        <v>3</v>
      </c>
      <c r="K2849" s="17" t="n">
        <v>239.03</v>
      </c>
      <c r="L2849" s="1" t="n">
        <v>5</v>
      </c>
      <c r="M2849" s="18" t="n">
        <f aca="false">IF(I2849&lt;=H2849,1,0)</f>
        <v>1</v>
      </c>
      <c r="N2849" s="1" t="n">
        <f aca="false">MAX(I2849-H2849,0)</f>
        <v>0</v>
      </c>
    </row>
    <row r="2850" customFormat="false" ht="15" hidden="false" customHeight="false" outlineLevel="0" collapsed="false">
      <c r="A2850" s="1" t="s">
        <v>2959</v>
      </c>
      <c r="B2850" s="1" t="s">
        <v>2578</v>
      </c>
      <c r="C2850" s="1" t="s">
        <v>92</v>
      </c>
      <c r="D2850" s="1" t="s">
        <v>88</v>
      </c>
      <c r="E2850" s="1" t="s">
        <v>89</v>
      </c>
      <c r="F2850" s="1" t="s">
        <v>90</v>
      </c>
      <c r="G2850" s="1" t="n">
        <v>6</v>
      </c>
      <c r="H2850" s="1" t="n">
        <v>3</v>
      </c>
      <c r="I2850" s="1" t="n">
        <v>2</v>
      </c>
      <c r="K2850" s="17" t="n">
        <v>258.23</v>
      </c>
      <c r="L2850" s="1" t="n">
        <v>5</v>
      </c>
      <c r="M2850" s="18" t="n">
        <f aca="false">IF(I2850&lt;=H2850,1,0)</f>
        <v>1</v>
      </c>
      <c r="N2850" s="1" t="n">
        <f aca="false">MAX(I2850-H2850,0)</f>
        <v>0</v>
      </c>
    </row>
    <row r="2851" customFormat="false" ht="15" hidden="false" customHeight="false" outlineLevel="0" collapsed="false">
      <c r="A2851" s="1" t="s">
        <v>2960</v>
      </c>
      <c r="B2851" s="1" t="s">
        <v>2578</v>
      </c>
      <c r="C2851" s="1" t="s">
        <v>105</v>
      </c>
      <c r="D2851" s="1" t="s">
        <v>88</v>
      </c>
      <c r="E2851" s="1" t="s">
        <v>89</v>
      </c>
      <c r="F2851" s="1" t="s">
        <v>116</v>
      </c>
      <c r="G2851" s="1" t="n">
        <v>0</v>
      </c>
      <c r="H2851" s="1" t="n">
        <v>3</v>
      </c>
      <c r="I2851" s="1" t="n">
        <v>3</v>
      </c>
      <c r="K2851" s="17" t="n">
        <v>240.51</v>
      </c>
      <c r="L2851" s="1" t="n">
        <v>5</v>
      </c>
      <c r="M2851" s="18" t="n">
        <f aca="false">IF(I2851&lt;=H2851,1,0)</f>
        <v>1</v>
      </c>
      <c r="N2851" s="1" t="n">
        <f aca="false">MAX(I2851-H2851,0)</f>
        <v>0</v>
      </c>
    </row>
    <row r="2852" customFormat="false" ht="15" hidden="false" customHeight="false" outlineLevel="0" collapsed="false">
      <c r="A2852" s="1" t="s">
        <v>2961</v>
      </c>
      <c r="B2852" s="1" t="s">
        <v>2578</v>
      </c>
      <c r="C2852" s="1" t="s">
        <v>92</v>
      </c>
      <c r="D2852" s="1" t="s">
        <v>88</v>
      </c>
      <c r="E2852" s="1" t="s">
        <v>89</v>
      </c>
      <c r="F2852" s="1" t="s">
        <v>90</v>
      </c>
      <c r="G2852" s="1" t="n">
        <v>10</v>
      </c>
      <c r="H2852" s="1" t="n">
        <v>3</v>
      </c>
      <c r="I2852" s="1" t="n">
        <v>2</v>
      </c>
      <c r="K2852" s="17" t="n">
        <v>511.59</v>
      </c>
      <c r="L2852" s="1" t="n">
        <v>4</v>
      </c>
      <c r="M2852" s="18" t="n">
        <f aca="false">IF(I2852&lt;=H2852,1,0)</f>
        <v>1</v>
      </c>
      <c r="N2852" s="1" t="n">
        <f aca="false">MAX(I2852-H2852,0)</f>
        <v>0</v>
      </c>
    </row>
    <row r="2853" customFormat="false" ht="15" hidden="false" customHeight="false" outlineLevel="0" collapsed="false">
      <c r="A2853" s="1" t="s">
        <v>2962</v>
      </c>
      <c r="B2853" s="1" t="s">
        <v>2578</v>
      </c>
      <c r="C2853" s="1" t="s">
        <v>92</v>
      </c>
      <c r="D2853" s="1" t="s">
        <v>88</v>
      </c>
      <c r="E2853" s="1" t="s">
        <v>97</v>
      </c>
      <c r="F2853" s="1" t="s">
        <v>90</v>
      </c>
      <c r="G2853" s="1" t="n">
        <v>4</v>
      </c>
      <c r="H2853" s="1" t="n">
        <v>3</v>
      </c>
      <c r="I2853" s="1" t="n">
        <v>3</v>
      </c>
      <c r="K2853" s="17" t="n">
        <v>497.39</v>
      </c>
      <c r="L2853" s="1" t="n">
        <v>5</v>
      </c>
      <c r="M2853" s="18" t="n">
        <f aca="false">IF(I2853&lt;=H2853,1,0)</f>
        <v>1</v>
      </c>
      <c r="N2853" s="1" t="n">
        <f aca="false">MAX(I2853-H2853,0)</f>
        <v>0</v>
      </c>
    </row>
    <row r="2854" customFormat="false" ht="15" hidden="false" customHeight="false" outlineLevel="0" collapsed="false">
      <c r="A2854" s="1" t="s">
        <v>2963</v>
      </c>
      <c r="B2854" s="1" t="s">
        <v>2578</v>
      </c>
      <c r="C2854" s="1" t="s">
        <v>95</v>
      </c>
      <c r="D2854" s="1" t="s">
        <v>88</v>
      </c>
      <c r="E2854" s="1" t="s">
        <v>89</v>
      </c>
      <c r="F2854" s="1" t="s">
        <v>90</v>
      </c>
      <c r="G2854" s="1" t="n">
        <v>6.2</v>
      </c>
      <c r="H2854" s="1" t="n">
        <v>3</v>
      </c>
      <c r="I2854" s="1" t="n">
        <v>3</v>
      </c>
      <c r="K2854" s="17" t="n">
        <v>708.25</v>
      </c>
      <c r="L2854" s="1" t="n">
        <v>4</v>
      </c>
      <c r="M2854" s="18" t="n">
        <f aca="false">IF(I2854&lt;=H2854,1,0)</f>
        <v>1</v>
      </c>
      <c r="N2854" s="1" t="n">
        <f aca="false">MAX(I2854-H2854,0)</f>
        <v>0</v>
      </c>
    </row>
    <row r="2855" customFormat="false" ht="15" hidden="false" customHeight="false" outlineLevel="0" collapsed="false">
      <c r="A2855" s="1" t="s">
        <v>2964</v>
      </c>
      <c r="B2855" s="1" t="s">
        <v>2578</v>
      </c>
      <c r="C2855" s="1" t="s">
        <v>92</v>
      </c>
      <c r="D2855" s="1" t="s">
        <v>88</v>
      </c>
      <c r="E2855" s="1" t="s">
        <v>97</v>
      </c>
      <c r="F2855" s="1" t="s">
        <v>90</v>
      </c>
      <c r="G2855" s="1" t="n">
        <v>1.5</v>
      </c>
      <c r="H2855" s="1" t="n">
        <v>3</v>
      </c>
      <c r="I2855" s="1" t="n">
        <v>6</v>
      </c>
      <c r="J2855" s="1" t="s">
        <v>117</v>
      </c>
      <c r="K2855" s="17" t="n">
        <v>448.18</v>
      </c>
      <c r="L2855" s="1" t="n">
        <v>3</v>
      </c>
      <c r="M2855" s="18" t="n">
        <f aca="false">IF(I2855&lt;=H2855,1,0)</f>
        <v>0</v>
      </c>
      <c r="N2855" s="1" t="n">
        <f aca="false">MAX(I2855-H2855,0)</f>
        <v>3</v>
      </c>
    </row>
    <row r="2856" customFormat="false" ht="15" hidden="false" customHeight="false" outlineLevel="0" collapsed="false">
      <c r="A2856" s="1" t="s">
        <v>2965</v>
      </c>
      <c r="B2856" s="1" t="s">
        <v>2578</v>
      </c>
      <c r="C2856" s="1" t="s">
        <v>92</v>
      </c>
      <c r="D2856" s="1" t="s">
        <v>96</v>
      </c>
      <c r="E2856" s="1" t="s">
        <v>89</v>
      </c>
      <c r="F2856" s="1" t="s">
        <v>116</v>
      </c>
      <c r="G2856" s="1" t="n">
        <v>0</v>
      </c>
      <c r="H2856" s="1" t="n">
        <v>5</v>
      </c>
      <c r="I2856" s="1" t="n">
        <v>5</v>
      </c>
      <c r="K2856" s="17" t="n">
        <v>269.84</v>
      </c>
      <c r="L2856" s="1" t="n">
        <v>5</v>
      </c>
      <c r="M2856" s="18" t="n">
        <f aca="false">IF(I2856&lt;=H2856,1,0)</f>
        <v>1</v>
      </c>
      <c r="N2856" s="1" t="n">
        <f aca="false">MAX(I2856-H2856,0)</f>
        <v>0</v>
      </c>
    </row>
    <row r="2857" customFormat="false" ht="15" hidden="false" customHeight="false" outlineLevel="0" collapsed="false">
      <c r="A2857" s="1" t="s">
        <v>2966</v>
      </c>
      <c r="B2857" s="1" t="s">
        <v>2578</v>
      </c>
      <c r="C2857" s="1" t="s">
        <v>92</v>
      </c>
      <c r="D2857" s="1" t="s">
        <v>96</v>
      </c>
      <c r="E2857" s="1" t="s">
        <v>89</v>
      </c>
      <c r="F2857" s="1" t="s">
        <v>90</v>
      </c>
      <c r="G2857" s="1" t="n">
        <v>20.4</v>
      </c>
      <c r="H2857" s="1" t="n">
        <v>5</v>
      </c>
      <c r="I2857" s="1" t="n">
        <v>5</v>
      </c>
      <c r="K2857" s="17" t="n">
        <v>455.34</v>
      </c>
      <c r="L2857" s="1" t="n">
        <v>5</v>
      </c>
      <c r="M2857" s="18" t="n">
        <f aca="false">IF(I2857&lt;=H2857,1,0)</f>
        <v>1</v>
      </c>
      <c r="N2857" s="1" t="n">
        <f aca="false">MAX(I2857-H2857,0)</f>
        <v>0</v>
      </c>
    </row>
    <row r="2858" customFormat="false" ht="15" hidden="false" customHeight="false" outlineLevel="0" collapsed="false">
      <c r="A2858" s="1" t="s">
        <v>2967</v>
      </c>
      <c r="B2858" s="1" t="s">
        <v>2578</v>
      </c>
      <c r="C2858" s="1" t="s">
        <v>95</v>
      </c>
      <c r="D2858" s="1" t="s">
        <v>88</v>
      </c>
      <c r="E2858" s="1" t="s">
        <v>89</v>
      </c>
      <c r="F2858" s="1" t="s">
        <v>90</v>
      </c>
      <c r="G2858" s="1" t="n">
        <v>5.1</v>
      </c>
      <c r="H2858" s="1" t="n">
        <v>3</v>
      </c>
      <c r="I2858" s="1" t="n">
        <v>3</v>
      </c>
      <c r="K2858" s="17" t="n">
        <v>414.63</v>
      </c>
      <c r="L2858" s="1" t="n">
        <v>4</v>
      </c>
      <c r="M2858" s="18" t="n">
        <f aca="false">IF(I2858&lt;=H2858,1,0)</f>
        <v>1</v>
      </c>
      <c r="N2858" s="1" t="n">
        <f aca="false">MAX(I2858-H2858,0)</f>
        <v>0</v>
      </c>
    </row>
    <row r="2859" customFormat="false" ht="15" hidden="false" customHeight="false" outlineLevel="0" collapsed="false">
      <c r="A2859" s="1" t="s">
        <v>2968</v>
      </c>
      <c r="B2859" s="1" t="s">
        <v>2578</v>
      </c>
      <c r="C2859" s="1" t="s">
        <v>105</v>
      </c>
      <c r="D2859" s="1" t="s">
        <v>93</v>
      </c>
      <c r="E2859" s="1" t="s">
        <v>89</v>
      </c>
      <c r="F2859" s="1" t="s">
        <v>90</v>
      </c>
      <c r="G2859" s="1" t="n">
        <v>24.8</v>
      </c>
      <c r="H2859" s="1" t="n">
        <v>2</v>
      </c>
      <c r="I2859" s="1" t="n">
        <v>2</v>
      </c>
      <c r="K2859" s="17" t="n">
        <v>771.84</v>
      </c>
      <c r="L2859" s="1" t="n">
        <v>4</v>
      </c>
      <c r="M2859" s="18" t="n">
        <f aca="false">IF(I2859&lt;=H2859,1,0)</f>
        <v>1</v>
      </c>
      <c r="N2859" s="1" t="n">
        <f aca="false">MAX(I2859-H2859,0)</f>
        <v>0</v>
      </c>
    </row>
    <row r="2860" customFormat="false" ht="15" hidden="false" customHeight="false" outlineLevel="0" collapsed="false">
      <c r="A2860" s="1" t="s">
        <v>2969</v>
      </c>
      <c r="B2860" s="1" t="s">
        <v>2578</v>
      </c>
      <c r="C2860" s="1" t="s">
        <v>105</v>
      </c>
      <c r="D2860" s="1" t="s">
        <v>88</v>
      </c>
      <c r="E2860" s="1" t="s">
        <v>97</v>
      </c>
      <c r="F2860" s="1" t="s">
        <v>116</v>
      </c>
      <c r="G2860" s="1" t="n">
        <v>0</v>
      </c>
      <c r="H2860" s="1" t="n">
        <v>3</v>
      </c>
      <c r="I2860" s="1" t="n">
        <v>3</v>
      </c>
      <c r="K2860" s="17" t="n">
        <v>250.47</v>
      </c>
      <c r="L2860" s="1" t="n">
        <v>4</v>
      </c>
      <c r="M2860" s="18" t="n">
        <f aca="false">IF(I2860&lt;=H2860,1,0)</f>
        <v>1</v>
      </c>
      <c r="N2860" s="1" t="n">
        <f aca="false">MAX(I2860-H2860,0)</f>
        <v>0</v>
      </c>
    </row>
    <row r="2861" customFormat="false" ht="15" hidden="false" customHeight="false" outlineLevel="0" collapsed="false">
      <c r="A2861" s="1" t="s">
        <v>2970</v>
      </c>
      <c r="B2861" s="1" t="s">
        <v>2578</v>
      </c>
      <c r="C2861" s="1" t="s">
        <v>105</v>
      </c>
      <c r="D2861" s="1" t="s">
        <v>110</v>
      </c>
      <c r="E2861" s="1" t="s">
        <v>89</v>
      </c>
      <c r="F2861" s="1" t="s">
        <v>116</v>
      </c>
      <c r="G2861" s="1" t="n">
        <v>0</v>
      </c>
      <c r="H2861" s="1" t="n">
        <v>1</v>
      </c>
      <c r="I2861" s="1" t="n">
        <v>1</v>
      </c>
      <c r="K2861" s="17" t="n">
        <v>668.42</v>
      </c>
      <c r="L2861" s="1" t="n">
        <v>5</v>
      </c>
      <c r="M2861" s="18" t="n">
        <f aca="false">IF(I2861&lt;=H2861,1,0)</f>
        <v>1</v>
      </c>
      <c r="N2861" s="1" t="n">
        <f aca="false">MAX(I2861-H2861,0)</f>
        <v>0</v>
      </c>
    </row>
    <row r="2862" customFormat="false" ht="15" hidden="false" customHeight="false" outlineLevel="0" collapsed="false">
      <c r="A2862" s="1" t="s">
        <v>2971</v>
      </c>
      <c r="B2862" s="1" t="s">
        <v>2578</v>
      </c>
      <c r="C2862" s="1" t="s">
        <v>105</v>
      </c>
      <c r="D2862" s="1" t="s">
        <v>88</v>
      </c>
      <c r="E2862" s="1" t="s">
        <v>89</v>
      </c>
      <c r="F2862" s="1" t="s">
        <v>90</v>
      </c>
      <c r="G2862" s="1" t="n">
        <v>4.8</v>
      </c>
      <c r="H2862" s="1" t="n">
        <v>3</v>
      </c>
      <c r="I2862" s="1" t="n">
        <v>3</v>
      </c>
      <c r="K2862" s="17" t="n">
        <v>702.22</v>
      </c>
      <c r="L2862" s="1" t="n">
        <v>5</v>
      </c>
      <c r="M2862" s="18" t="n">
        <f aca="false">IF(I2862&lt;=H2862,1,0)</f>
        <v>1</v>
      </c>
      <c r="N2862" s="1" t="n">
        <f aca="false">MAX(I2862-H2862,0)</f>
        <v>0</v>
      </c>
    </row>
    <row r="2863" customFormat="false" ht="15" hidden="false" customHeight="false" outlineLevel="0" collapsed="false">
      <c r="A2863" s="1" t="s">
        <v>2972</v>
      </c>
      <c r="B2863" s="1" t="s">
        <v>2578</v>
      </c>
      <c r="C2863" s="1" t="s">
        <v>92</v>
      </c>
      <c r="D2863" s="1" t="s">
        <v>88</v>
      </c>
      <c r="E2863" s="1" t="s">
        <v>103</v>
      </c>
      <c r="F2863" s="1" t="s">
        <v>90</v>
      </c>
      <c r="G2863" s="1" t="n">
        <v>19.4</v>
      </c>
      <c r="H2863" s="1" t="n">
        <v>3</v>
      </c>
      <c r="I2863" s="1" t="n">
        <v>5</v>
      </c>
      <c r="J2863" s="1" t="s">
        <v>459</v>
      </c>
      <c r="K2863" s="17" t="n">
        <v>485.22</v>
      </c>
      <c r="L2863" s="1" t="n">
        <v>3</v>
      </c>
      <c r="M2863" s="18" t="n">
        <f aca="false">IF(I2863&lt;=H2863,1,0)</f>
        <v>0</v>
      </c>
      <c r="N2863" s="1" t="n">
        <f aca="false">MAX(I2863-H2863,0)</f>
        <v>2</v>
      </c>
    </row>
    <row r="2864" customFormat="false" ht="15" hidden="false" customHeight="false" outlineLevel="0" collapsed="false">
      <c r="A2864" s="1" t="s">
        <v>2973</v>
      </c>
      <c r="B2864" s="1" t="s">
        <v>2578</v>
      </c>
      <c r="C2864" s="1" t="s">
        <v>92</v>
      </c>
      <c r="D2864" s="1" t="s">
        <v>88</v>
      </c>
      <c r="E2864" s="1" t="s">
        <v>97</v>
      </c>
      <c r="F2864" s="1" t="s">
        <v>116</v>
      </c>
      <c r="G2864" s="1" t="n">
        <v>0</v>
      </c>
      <c r="H2864" s="1" t="n">
        <v>2</v>
      </c>
      <c r="I2864" s="1" t="n">
        <v>5</v>
      </c>
      <c r="J2864" s="1" t="s">
        <v>208</v>
      </c>
      <c r="K2864" s="17" t="n">
        <v>259.66</v>
      </c>
      <c r="L2864" s="1" t="n">
        <v>4</v>
      </c>
      <c r="M2864" s="18" t="n">
        <f aca="false">IF(I2864&lt;=H2864,1,0)</f>
        <v>0</v>
      </c>
      <c r="N2864" s="1" t="n">
        <f aca="false">MAX(I2864-H2864,0)</f>
        <v>3</v>
      </c>
    </row>
    <row r="2865" customFormat="false" ht="15" hidden="false" customHeight="false" outlineLevel="0" collapsed="false">
      <c r="A2865" s="1" t="s">
        <v>2974</v>
      </c>
      <c r="B2865" s="1" t="s">
        <v>2578</v>
      </c>
      <c r="C2865" s="1" t="s">
        <v>92</v>
      </c>
      <c r="D2865" s="1" t="s">
        <v>88</v>
      </c>
      <c r="E2865" s="1" t="s">
        <v>97</v>
      </c>
      <c r="F2865" s="1" t="s">
        <v>90</v>
      </c>
      <c r="G2865" s="1" t="n">
        <v>13.7</v>
      </c>
      <c r="H2865" s="1" t="n">
        <v>3</v>
      </c>
      <c r="I2865" s="1" t="n">
        <v>3</v>
      </c>
      <c r="K2865" s="17" t="n">
        <v>380.45</v>
      </c>
      <c r="L2865" s="1" t="n">
        <v>5</v>
      </c>
      <c r="M2865" s="18" t="n">
        <f aca="false">IF(I2865&lt;=H2865,1,0)</f>
        <v>1</v>
      </c>
      <c r="N2865" s="1" t="n">
        <f aca="false">MAX(I2865-H2865,0)</f>
        <v>0</v>
      </c>
    </row>
    <row r="2866" customFormat="false" ht="15" hidden="false" customHeight="false" outlineLevel="0" collapsed="false">
      <c r="A2866" s="1" t="s">
        <v>2975</v>
      </c>
      <c r="B2866" s="1" t="s">
        <v>2578</v>
      </c>
      <c r="C2866" s="1" t="s">
        <v>92</v>
      </c>
      <c r="D2866" s="1" t="s">
        <v>88</v>
      </c>
      <c r="E2866" s="1" t="s">
        <v>89</v>
      </c>
      <c r="F2866" s="1" t="s">
        <v>90</v>
      </c>
      <c r="G2866" s="1" t="n">
        <v>6.3</v>
      </c>
      <c r="H2866" s="1" t="n">
        <v>3</v>
      </c>
      <c r="I2866" s="1" t="n">
        <v>3</v>
      </c>
      <c r="K2866" s="17" t="n">
        <v>554.8</v>
      </c>
      <c r="L2866" s="1" t="n">
        <v>4</v>
      </c>
      <c r="M2866" s="18" t="n">
        <f aca="false">IF(I2866&lt;=H2866,1,0)</f>
        <v>1</v>
      </c>
      <c r="N2866" s="1" t="n">
        <f aca="false">MAX(I2866-H2866,0)</f>
        <v>0</v>
      </c>
    </row>
    <row r="2867" customFormat="false" ht="15" hidden="false" customHeight="false" outlineLevel="0" collapsed="false">
      <c r="A2867" s="1" t="s">
        <v>2976</v>
      </c>
      <c r="B2867" s="1" t="s">
        <v>2578</v>
      </c>
      <c r="C2867" s="1" t="s">
        <v>95</v>
      </c>
      <c r="D2867" s="1" t="s">
        <v>88</v>
      </c>
      <c r="E2867" s="1" t="s">
        <v>89</v>
      </c>
      <c r="F2867" s="1" t="s">
        <v>116</v>
      </c>
      <c r="G2867" s="1" t="n">
        <v>0</v>
      </c>
      <c r="H2867" s="1" t="n">
        <v>3</v>
      </c>
      <c r="I2867" s="1" t="n">
        <v>3</v>
      </c>
      <c r="K2867" s="17" t="n">
        <v>618.15</v>
      </c>
      <c r="L2867" s="1" t="n">
        <v>4</v>
      </c>
      <c r="M2867" s="18" t="n">
        <f aca="false">IF(I2867&lt;=H2867,1,0)</f>
        <v>1</v>
      </c>
      <c r="N2867" s="1" t="n">
        <f aca="false">MAX(I2867-H2867,0)</f>
        <v>0</v>
      </c>
    </row>
    <row r="2868" customFormat="false" ht="15" hidden="false" customHeight="false" outlineLevel="0" collapsed="false">
      <c r="A2868" s="1" t="s">
        <v>2977</v>
      </c>
      <c r="B2868" s="1" t="s">
        <v>2578</v>
      </c>
      <c r="C2868" s="1" t="s">
        <v>92</v>
      </c>
      <c r="D2868" s="1" t="s">
        <v>88</v>
      </c>
      <c r="E2868" s="1" t="s">
        <v>97</v>
      </c>
      <c r="F2868" s="1" t="s">
        <v>90</v>
      </c>
      <c r="G2868" s="1" t="n">
        <v>3.6</v>
      </c>
      <c r="H2868" s="1" t="n">
        <v>3</v>
      </c>
      <c r="I2868" s="1" t="n">
        <v>3</v>
      </c>
      <c r="K2868" s="17" t="n">
        <v>375.9</v>
      </c>
      <c r="L2868" s="1" t="n">
        <v>4</v>
      </c>
      <c r="M2868" s="18" t="n">
        <f aca="false">IF(I2868&lt;=H2868,1,0)</f>
        <v>1</v>
      </c>
      <c r="N2868" s="1" t="n">
        <f aca="false">MAX(I2868-H2868,0)</f>
        <v>0</v>
      </c>
    </row>
    <row r="2869" customFormat="false" ht="15" hidden="false" customHeight="false" outlineLevel="0" collapsed="false">
      <c r="A2869" s="1" t="s">
        <v>2978</v>
      </c>
      <c r="B2869" s="1" t="s">
        <v>2578</v>
      </c>
      <c r="C2869" s="1" t="s">
        <v>92</v>
      </c>
      <c r="D2869" s="1" t="s">
        <v>88</v>
      </c>
      <c r="E2869" s="1" t="s">
        <v>103</v>
      </c>
      <c r="F2869" s="1" t="s">
        <v>90</v>
      </c>
      <c r="G2869" s="1" t="n">
        <v>17.6</v>
      </c>
      <c r="H2869" s="1" t="n">
        <v>3</v>
      </c>
      <c r="I2869" s="1" t="n">
        <v>3</v>
      </c>
      <c r="K2869" s="17" t="n">
        <v>296.06</v>
      </c>
      <c r="L2869" s="1" t="n">
        <v>4</v>
      </c>
      <c r="M2869" s="18" t="n">
        <f aca="false">IF(I2869&lt;=H2869,1,0)</f>
        <v>1</v>
      </c>
      <c r="N2869" s="1" t="n">
        <f aca="false">MAX(I2869-H2869,0)</f>
        <v>0</v>
      </c>
    </row>
    <row r="2870" customFormat="false" ht="15" hidden="false" customHeight="false" outlineLevel="0" collapsed="false">
      <c r="A2870" s="1" t="s">
        <v>2979</v>
      </c>
      <c r="B2870" s="1" t="s">
        <v>2578</v>
      </c>
      <c r="C2870" s="1" t="s">
        <v>92</v>
      </c>
      <c r="D2870" s="1" t="s">
        <v>88</v>
      </c>
      <c r="E2870" s="1" t="s">
        <v>89</v>
      </c>
      <c r="F2870" s="1" t="s">
        <v>90</v>
      </c>
      <c r="G2870" s="1" t="n">
        <v>9.9</v>
      </c>
      <c r="H2870" s="1" t="n">
        <v>3</v>
      </c>
      <c r="I2870" s="1" t="n">
        <v>3</v>
      </c>
      <c r="K2870" s="17" t="n">
        <v>496.99</v>
      </c>
      <c r="L2870" s="1" t="n">
        <v>5</v>
      </c>
      <c r="M2870" s="18" t="n">
        <f aca="false">IF(I2870&lt;=H2870,1,0)</f>
        <v>1</v>
      </c>
      <c r="N2870" s="1" t="n">
        <f aca="false">MAX(I2870-H2870,0)</f>
        <v>0</v>
      </c>
    </row>
    <row r="2871" customFormat="false" ht="15" hidden="false" customHeight="false" outlineLevel="0" collapsed="false">
      <c r="A2871" s="1" t="s">
        <v>2980</v>
      </c>
      <c r="B2871" s="1" t="s">
        <v>2578</v>
      </c>
      <c r="C2871" s="1" t="s">
        <v>145</v>
      </c>
      <c r="D2871" s="1" t="s">
        <v>88</v>
      </c>
      <c r="E2871" s="1" t="s">
        <v>97</v>
      </c>
      <c r="F2871" s="1" t="s">
        <v>90</v>
      </c>
      <c r="G2871" s="1" t="n">
        <v>5.6</v>
      </c>
      <c r="H2871" s="1" t="n">
        <v>3</v>
      </c>
      <c r="I2871" s="1" t="n">
        <v>6</v>
      </c>
      <c r="J2871" s="1" t="s">
        <v>117</v>
      </c>
      <c r="K2871" s="17" t="n">
        <v>267.91</v>
      </c>
      <c r="L2871" s="1" t="n">
        <v>4</v>
      </c>
      <c r="M2871" s="18" t="n">
        <f aca="false">IF(I2871&lt;=H2871,1,0)</f>
        <v>0</v>
      </c>
      <c r="N2871" s="1" t="n">
        <f aca="false">MAX(I2871-H2871,0)</f>
        <v>3</v>
      </c>
    </row>
    <row r="2872" customFormat="false" ht="15" hidden="false" customHeight="false" outlineLevel="0" collapsed="false">
      <c r="A2872" s="1" t="s">
        <v>2981</v>
      </c>
      <c r="B2872" s="1" t="s">
        <v>2578</v>
      </c>
      <c r="C2872" s="1" t="s">
        <v>92</v>
      </c>
      <c r="D2872" s="1" t="s">
        <v>110</v>
      </c>
      <c r="E2872" s="1" t="s">
        <v>89</v>
      </c>
      <c r="F2872" s="1" t="s">
        <v>116</v>
      </c>
      <c r="G2872" s="1" t="n">
        <v>0</v>
      </c>
      <c r="H2872" s="1" t="n">
        <v>1</v>
      </c>
      <c r="I2872" s="1" t="n">
        <v>1</v>
      </c>
      <c r="K2872" s="17" t="n">
        <v>569.92</v>
      </c>
      <c r="L2872" s="1" t="n">
        <v>4</v>
      </c>
      <c r="M2872" s="18" t="n">
        <f aca="false">IF(I2872&lt;=H2872,1,0)</f>
        <v>1</v>
      </c>
      <c r="N2872" s="1" t="n">
        <f aca="false">MAX(I2872-H2872,0)</f>
        <v>0</v>
      </c>
    </row>
    <row r="2873" customFormat="false" ht="15" hidden="false" customHeight="false" outlineLevel="0" collapsed="false">
      <c r="A2873" s="1" t="s">
        <v>2982</v>
      </c>
      <c r="B2873" s="1" t="s">
        <v>2578</v>
      </c>
      <c r="C2873" s="1" t="s">
        <v>145</v>
      </c>
      <c r="D2873" s="1" t="s">
        <v>93</v>
      </c>
      <c r="E2873" s="1" t="s">
        <v>89</v>
      </c>
      <c r="F2873" s="1" t="s">
        <v>90</v>
      </c>
      <c r="G2873" s="1" t="n">
        <v>8.7</v>
      </c>
      <c r="H2873" s="1" t="n">
        <v>2</v>
      </c>
      <c r="I2873" s="1" t="n">
        <v>2</v>
      </c>
      <c r="K2873" s="17" t="n">
        <v>374.98</v>
      </c>
      <c r="L2873" s="1" t="n">
        <v>5</v>
      </c>
      <c r="M2873" s="18" t="n">
        <f aca="false">IF(I2873&lt;=H2873,1,0)</f>
        <v>1</v>
      </c>
      <c r="N2873" s="1" t="n">
        <f aca="false">MAX(I2873-H2873,0)</f>
        <v>0</v>
      </c>
    </row>
    <row r="2874" customFormat="false" ht="15" hidden="false" customHeight="false" outlineLevel="0" collapsed="false">
      <c r="A2874" s="1" t="s">
        <v>2983</v>
      </c>
      <c r="B2874" s="1" t="s">
        <v>2578</v>
      </c>
      <c r="C2874" s="1" t="s">
        <v>87</v>
      </c>
      <c r="D2874" s="1" t="s">
        <v>88</v>
      </c>
      <c r="E2874" s="1" t="s">
        <v>103</v>
      </c>
      <c r="F2874" s="1" t="s">
        <v>90</v>
      </c>
      <c r="G2874" s="1" t="n">
        <v>17.6</v>
      </c>
      <c r="H2874" s="1" t="n">
        <v>3</v>
      </c>
      <c r="I2874" s="1" t="n">
        <v>4</v>
      </c>
      <c r="J2874" s="1" t="s">
        <v>125</v>
      </c>
      <c r="K2874" s="17" t="n">
        <v>393.09</v>
      </c>
      <c r="L2874" s="1" t="n">
        <v>4</v>
      </c>
      <c r="M2874" s="18" t="n">
        <f aca="false">IF(I2874&lt;=H2874,1,0)</f>
        <v>0</v>
      </c>
      <c r="N2874" s="1" t="n">
        <f aca="false">MAX(I2874-H2874,0)</f>
        <v>1</v>
      </c>
    </row>
    <row r="2875" customFormat="false" ht="15" hidden="false" customHeight="false" outlineLevel="0" collapsed="false">
      <c r="A2875" s="1" t="s">
        <v>2984</v>
      </c>
      <c r="B2875" s="1" t="s">
        <v>2578</v>
      </c>
      <c r="C2875" s="1" t="s">
        <v>105</v>
      </c>
      <c r="D2875" s="1" t="s">
        <v>93</v>
      </c>
      <c r="E2875" s="1" t="s">
        <v>97</v>
      </c>
      <c r="F2875" s="1" t="s">
        <v>90</v>
      </c>
      <c r="G2875" s="1" t="n">
        <v>4.9</v>
      </c>
      <c r="H2875" s="1" t="n">
        <v>2</v>
      </c>
      <c r="I2875" s="1" t="n">
        <v>2</v>
      </c>
      <c r="K2875" s="17" t="n">
        <v>848.33</v>
      </c>
      <c r="L2875" s="1" t="n">
        <v>5</v>
      </c>
      <c r="M2875" s="18" t="n">
        <f aca="false">IF(I2875&lt;=H2875,1,0)</f>
        <v>1</v>
      </c>
      <c r="N2875" s="1" t="n">
        <f aca="false">MAX(I2875-H2875,0)</f>
        <v>0</v>
      </c>
    </row>
    <row r="2876" customFormat="false" ht="15" hidden="false" customHeight="false" outlineLevel="0" collapsed="false">
      <c r="A2876" s="1" t="s">
        <v>2985</v>
      </c>
      <c r="B2876" s="1" t="s">
        <v>2578</v>
      </c>
      <c r="C2876" s="1" t="s">
        <v>92</v>
      </c>
      <c r="D2876" s="1" t="s">
        <v>96</v>
      </c>
      <c r="E2876" s="1" t="s">
        <v>101</v>
      </c>
      <c r="F2876" s="1" t="s">
        <v>90</v>
      </c>
      <c r="G2876" s="1" t="n">
        <v>3.4</v>
      </c>
      <c r="H2876" s="1" t="n">
        <v>5</v>
      </c>
      <c r="I2876" s="1" t="n">
        <v>5</v>
      </c>
      <c r="K2876" s="17" t="n">
        <v>396.48</v>
      </c>
      <c r="L2876" s="1" t="n">
        <v>5</v>
      </c>
      <c r="M2876" s="18" t="n">
        <f aca="false">IF(I2876&lt;=H2876,1,0)</f>
        <v>1</v>
      </c>
      <c r="N2876" s="1" t="n">
        <f aca="false">MAX(I2876-H2876,0)</f>
        <v>0</v>
      </c>
    </row>
    <row r="2877" customFormat="false" ht="15" hidden="false" customHeight="false" outlineLevel="0" collapsed="false">
      <c r="A2877" s="1" t="s">
        <v>2986</v>
      </c>
      <c r="B2877" s="1" t="s">
        <v>2578</v>
      </c>
      <c r="C2877" s="1" t="s">
        <v>105</v>
      </c>
      <c r="D2877" s="1" t="s">
        <v>88</v>
      </c>
      <c r="E2877" s="1" t="s">
        <v>97</v>
      </c>
      <c r="F2877" s="1" t="s">
        <v>90</v>
      </c>
      <c r="G2877" s="1" t="n">
        <v>3.8</v>
      </c>
      <c r="H2877" s="1" t="n">
        <v>3</v>
      </c>
      <c r="I2877" s="1" t="n">
        <v>3</v>
      </c>
      <c r="K2877" s="17" t="n">
        <v>503.54</v>
      </c>
      <c r="L2877" s="1" t="n">
        <v>4</v>
      </c>
      <c r="M2877" s="18" t="n">
        <f aca="false">IF(I2877&lt;=H2877,1,0)</f>
        <v>1</v>
      </c>
      <c r="N2877" s="1" t="n">
        <f aca="false">MAX(I2877-H2877,0)</f>
        <v>0</v>
      </c>
    </row>
    <row r="2878" customFormat="false" ht="15" hidden="false" customHeight="false" outlineLevel="0" collapsed="false">
      <c r="A2878" s="1" t="s">
        <v>2987</v>
      </c>
      <c r="B2878" s="1" t="s">
        <v>2578</v>
      </c>
      <c r="C2878" s="1" t="s">
        <v>95</v>
      </c>
      <c r="D2878" s="1" t="s">
        <v>88</v>
      </c>
      <c r="E2878" s="1" t="s">
        <v>101</v>
      </c>
      <c r="F2878" s="1" t="s">
        <v>90</v>
      </c>
      <c r="G2878" s="1" t="n">
        <v>3.5</v>
      </c>
      <c r="H2878" s="1" t="n">
        <v>3</v>
      </c>
      <c r="I2878" s="1" t="n">
        <v>3</v>
      </c>
      <c r="K2878" s="17" t="n">
        <v>566.99</v>
      </c>
      <c r="L2878" s="1" t="n">
        <v>4</v>
      </c>
      <c r="M2878" s="18" t="n">
        <f aca="false">IF(I2878&lt;=H2878,1,0)</f>
        <v>1</v>
      </c>
      <c r="N2878" s="1" t="n">
        <f aca="false">MAX(I2878-H2878,0)</f>
        <v>0</v>
      </c>
    </row>
    <row r="2879" customFormat="false" ht="15" hidden="false" customHeight="false" outlineLevel="0" collapsed="false">
      <c r="A2879" s="1" t="s">
        <v>2988</v>
      </c>
      <c r="B2879" s="1" t="s">
        <v>2578</v>
      </c>
      <c r="C2879" s="1" t="s">
        <v>92</v>
      </c>
      <c r="D2879" s="1" t="s">
        <v>88</v>
      </c>
      <c r="E2879" s="1" t="s">
        <v>97</v>
      </c>
      <c r="F2879" s="1" t="s">
        <v>90</v>
      </c>
      <c r="G2879" s="1" t="n">
        <v>1.3</v>
      </c>
      <c r="H2879" s="1" t="n">
        <v>3</v>
      </c>
      <c r="I2879" s="1" t="n">
        <v>3</v>
      </c>
      <c r="K2879" s="17" t="n">
        <v>208.51</v>
      </c>
      <c r="L2879" s="1" t="n">
        <v>5</v>
      </c>
      <c r="M2879" s="18" t="n">
        <f aca="false">IF(I2879&lt;=H2879,1,0)</f>
        <v>1</v>
      </c>
      <c r="N2879" s="1" t="n">
        <f aca="false">MAX(I2879-H2879,0)</f>
        <v>0</v>
      </c>
    </row>
    <row r="2880" customFormat="false" ht="15" hidden="false" customHeight="false" outlineLevel="0" collapsed="false">
      <c r="A2880" s="1" t="s">
        <v>2989</v>
      </c>
      <c r="B2880" s="1" t="s">
        <v>2578</v>
      </c>
      <c r="C2880" s="1" t="s">
        <v>92</v>
      </c>
      <c r="D2880" s="1" t="s">
        <v>88</v>
      </c>
      <c r="E2880" s="1" t="s">
        <v>89</v>
      </c>
      <c r="F2880" s="1" t="s">
        <v>90</v>
      </c>
      <c r="G2880" s="1" t="n">
        <v>4.6</v>
      </c>
      <c r="H2880" s="1" t="n">
        <v>3</v>
      </c>
      <c r="I2880" s="1" t="n">
        <v>3</v>
      </c>
      <c r="K2880" s="17" t="n">
        <v>292.68</v>
      </c>
      <c r="L2880" s="1" t="n">
        <v>5</v>
      </c>
      <c r="M2880" s="18" t="n">
        <f aca="false">IF(I2880&lt;=H2880,1,0)</f>
        <v>1</v>
      </c>
      <c r="N2880" s="1" t="n">
        <f aca="false">MAX(I2880-H2880,0)</f>
        <v>0</v>
      </c>
    </row>
    <row r="2881" customFormat="false" ht="15" hidden="false" customHeight="false" outlineLevel="0" collapsed="false">
      <c r="A2881" s="1" t="s">
        <v>2990</v>
      </c>
      <c r="B2881" s="1" t="s">
        <v>2578</v>
      </c>
      <c r="C2881" s="1" t="s">
        <v>100</v>
      </c>
      <c r="D2881" s="1" t="s">
        <v>96</v>
      </c>
      <c r="E2881" s="1" t="s">
        <v>97</v>
      </c>
      <c r="F2881" s="1" t="s">
        <v>90</v>
      </c>
      <c r="G2881" s="1" t="n">
        <v>23.5</v>
      </c>
      <c r="H2881" s="1" t="n">
        <v>5</v>
      </c>
      <c r="I2881" s="1" t="n">
        <v>5</v>
      </c>
      <c r="K2881" s="17" t="n">
        <v>300.99</v>
      </c>
      <c r="L2881" s="1" t="n">
        <v>4</v>
      </c>
      <c r="M2881" s="18" t="n">
        <f aca="false">IF(I2881&lt;=H2881,1,0)</f>
        <v>1</v>
      </c>
      <c r="N2881" s="1" t="n">
        <f aca="false">MAX(I2881-H2881,0)</f>
        <v>0</v>
      </c>
    </row>
    <row r="2882" customFormat="false" ht="15" hidden="false" customHeight="false" outlineLevel="0" collapsed="false">
      <c r="A2882" s="1" t="s">
        <v>2991</v>
      </c>
      <c r="B2882" s="1" t="s">
        <v>2578</v>
      </c>
      <c r="C2882" s="1" t="s">
        <v>92</v>
      </c>
      <c r="D2882" s="1" t="s">
        <v>88</v>
      </c>
      <c r="E2882" s="1" t="s">
        <v>97</v>
      </c>
      <c r="F2882" s="1" t="s">
        <v>90</v>
      </c>
      <c r="G2882" s="1" t="n">
        <v>7.7</v>
      </c>
      <c r="H2882" s="1" t="n">
        <v>3</v>
      </c>
      <c r="I2882" s="1" t="n">
        <v>2</v>
      </c>
      <c r="K2882" s="17" t="n">
        <v>442</v>
      </c>
      <c r="L2882" s="1" t="n">
        <v>4</v>
      </c>
      <c r="M2882" s="18" t="n">
        <f aca="false">IF(I2882&lt;=H2882,1,0)</f>
        <v>1</v>
      </c>
      <c r="N2882" s="1" t="n">
        <f aca="false">MAX(I2882-H2882,0)</f>
        <v>0</v>
      </c>
    </row>
    <row r="2883" customFormat="false" ht="15" hidden="false" customHeight="false" outlineLevel="0" collapsed="false">
      <c r="A2883" s="1" t="s">
        <v>2992</v>
      </c>
      <c r="B2883" s="1" t="s">
        <v>2578</v>
      </c>
      <c r="C2883" s="1" t="s">
        <v>92</v>
      </c>
      <c r="D2883" s="1" t="s">
        <v>96</v>
      </c>
      <c r="E2883" s="1" t="s">
        <v>89</v>
      </c>
      <c r="F2883" s="1" t="s">
        <v>116</v>
      </c>
      <c r="G2883" s="1" t="n">
        <v>0</v>
      </c>
      <c r="H2883" s="1" t="n">
        <v>4</v>
      </c>
      <c r="I2883" s="1" t="n">
        <v>4</v>
      </c>
      <c r="K2883" s="17" t="n">
        <v>640.47</v>
      </c>
      <c r="L2883" s="1" t="n">
        <v>5</v>
      </c>
      <c r="M2883" s="18" t="n">
        <f aca="false">IF(I2883&lt;=H2883,1,0)</f>
        <v>1</v>
      </c>
      <c r="N2883" s="1" t="n">
        <f aca="false">MAX(I2883-H2883,0)</f>
        <v>0</v>
      </c>
    </row>
    <row r="2884" customFormat="false" ht="15" hidden="false" customHeight="false" outlineLevel="0" collapsed="false">
      <c r="A2884" s="1" t="s">
        <v>2993</v>
      </c>
      <c r="B2884" s="1" t="s">
        <v>2578</v>
      </c>
      <c r="C2884" s="1" t="s">
        <v>95</v>
      </c>
      <c r="D2884" s="1" t="s">
        <v>93</v>
      </c>
      <c r="E2884" s="1" t="s">
        <v>97</v>
      </c>
      <c r="F2884" s="1" t="s">
        <v>116</v>
      </c>
      <c r="G2884" s="1" t="n">
        <v>0</v>
      </c>
      <c r="H2884" s="1" t="n">
        <v>2</v>
      </c>
      <c r="I2884" s="1" t="n">
        <v>1</v>
      </c>
      <c r="K2884" s="17" t="n">
        <v>266.37</v>
      </c>
      <c r="L2884" s="1" t="n">
        <v>5</v>
      </c>
      <c r="M2884" s="18" t="n">
        <f aca="false">IF(I2884&lt;=H2884,1,0)</f>
        <v>1</v>
      </c>
      <c r="N2884" s="1" t="n">
        <f aca="false">MAX(I2884-H2884,0)</f>
        <v>0</v>
      </c>
    </row>
    <row r="2885" customFormat="false" ht="15" hidden="false" customHeight="false" outlineLevel="0" collapsed="false">
      <c r="A2885" s="1" t="s">
        <v>2994</v>
      </c>
      <c r="B2885" s="1" t="s">
        <v>2578</v>
      </c>
      <c r="C2885" s="1" t="s">
        <v>92</v>
      </c>
      <c r="D2885" s="1" t="s">
        <v>88</v>
      </c>
      <c r="E2885" s="1" t="s">
        <v>89</v>
      </c>
      <c r="F2885" s="1" t="s">
        <v>90</v>
      </c>
      <c r="G2885" s="1" t="n">
        <v>21</v>
      </c>
      <c r="H2885" s="1" t="n">
        <v>3</v>
      </c>
      <c r="I2885" s="1" t="n">
        <v>2</v>
      </c>
      <c r="K2885" s="17" t="n">
        <v>222.42</v>
      </c>
      <c r="L2885" s="1" t="n">
        <v>5</v>
      </c>
      <c r="M2885" s="18" t="n">
        <f aca="false">IF(I2885&lt;=H2885,1,0)</f>
        <v>1</v>
      </c>
      <c r="N2885" s="1" t="n">
        <f aca="false">MAX(I2885-H2885,0)</f>
        <v>0</v>
      </c>
    </row>
    <row r="2886" customFormat="false" ht="15" hidden="false" customHeight="false" outlineLevel="0" collapsed="false">
      <c r="A2886" s="1" t="s">
        <v>2995</v>
      </c>
      <c r="B2886" s="1" t="s">
        <v>2578</v>
      </c>
      <c r="C2886" s="1" t="s">
        <v>92</v>
      </c>
      <c r="D2886" s="1" t="s">
        <v>96</v>
      </c>
      <c r="E2886" s="1" t="s">
        <v>89</v>
      </c>
      <c r="F2886" s="1" t="s">
        <v>90</v>
      </c>
      <c r="G2886" s="1" t="n">
        <v>10.5</v>
      </c>
      <c r="H2886" s="1" t="n">
        <v>5</v>
      </c>
      <c r="I2886" s="1" t="n">
        <v>5</v>
      </c>
      <c r="K2886" s="17" t="n">
        <v>682.13</v>
      </c>
      <c r="L2886" s="1" t="n">
        <v>5</v>
      </c>
      <c r="M2886" s="18" t="n">
        <f aca="false">IF(I2886&lt;=H2886,1,0)</f>
        <v>1</v>
      </c>
      <c r="N2886" s="1" t="n">
        <f aca="false">MAX(I2886-H2886,0)</f>
        <v>0</v>
      </c>
    </row>
    <row r="2887" customFormat="false" ht="15" hidden="false" customHeight="false" outlineLevel="0" collapsed="false">
      <c r="A2887" s="1" t="s">
        <v>2996</v>
      </c>
      <c r="B2887" s="1" t="s">
        <v>2578</v>
      </c>
      <c r="C2887" s="1" t="s">
        <v>92</v>
      </c>
      <c r="D2887" s="1" t="s">
        <v>93</v>
      </c>
      <c r="E2887" s="1" t="s">
        <v>89</v>
      </c>
      <c r="F2887" s="1" t="s">
        <v>116</v>
      </c>
      <c r="G2887" s="1" t="n">
        <v>0</v>
      </c>
      <c r="H2887" s="1" t="n">
        <v>2</v>
      </c>
      <c r="I2887" s="1" t="n">
        <v>2</v>
      </c>
      <c r="K2887" s="17" t="n">
        <v>365.17</v>
      </c>
      <c r="L2887" s="1" t="n">
        <v>5</v>
      </c>
      <c r="M2887" s="18" t="n">
        <f aca="false">IF(I2887&lt;=H2887,1,0)</f>
        <v>1</v>
      </c>
      <c r="N2887" s="1" t="n">
        <f aca="false">MAX(I2887-H2887,0)</f>
        <v>0</v>
      </c>
    </row>
    <row r="2888" customFormat="false" ht="15" hidden="false" customHeight="false" outlineLevel="0" collapsed="false">
      <c r="A2888" s="1" t="s">
        <v>2997</v>
      </c>
      <c r="B2888" s="1" t="s">
        <v>2578</v>
      </c>
      <c r="C2888" s="1" t="s">
        <v>95</v>
      </c>
      <c r="D2888" s="1" t="s">
        <v>96</v>
      </c>
      <c r="E2888" s="1" t="s">
        <v>89</v>
      </c>
      <c r="F2888" s="1" t="s">
        <v>116</v>
      </c>
      <c r="G2888" s="1" t="n">
        <v>0</v>
      </c>
      <c r="H2888" s="1" t="n">
        <v>5</v>
      </c>
      <c r="I2888" s="1" t="n">
        <v>5</v>
      </c>
      <c r="K2888" s="17" t="n">
        <v>518.97</v>
      </c>
      <c r="L2888" s="1" t="n">
        <v>4</v>
      </c>
      <c r="M2888" s="18" t="n">
        <f aca="false">IF(I2888&lt;=H2888,1,0)</f>
        <v>1</v>
      </c>
      <c r="N2888" s="1" t="n">
        <f aca="false">MAX(I2888-H2888,0)</f>
        <v>0</v>
      </c>
    </row>
    <row r="2889" customFormat="false" ht="15" hidden="false" customHeight="false" outlineLevel="0" collapsed="false">
      <c r="A2889" s="1" t="s">
        <v>2998</v>
      </c>
      <c r="B2889" s="1" t="s">
        <v>2578</v>
      </c>
      <c r="C2889" s="1" t="s">
        <v>105</v>
      </c>
      <c r="D2889" s="1" t="s">
        <v>88</v>
      </c>
      <c r="E2889" s="1" t="s">
        <v>89</v>
      </c>
      <c r="F2889" s="1" t="s">
        <v>90</v>
      </c>
      <c r="G2889" s="1" t="n">
        <v>7.5</v>
      </c>
      <c r="H2889" s="1" t="n">
        <v>3</v>
      </c>
      <c r="I2889" s="1" t="n">
        <v>3</v>
      </c>
      <c r="K2889" s="17" t="n">
        <v>496.75</v>
      </c>
      <c r="L2889" s="1" t="n">
        <v>5</v>
      </c>
      <c r="M2889" s="18" t="n">
        <f aca="false">IF(I2889&lt;=H2889,1,0)</f>
        <v>1</v>
      </c>
      <c r="N2889" s="1" t="n">
        <f aca="false">MAX(I2889-H2889,0)</f>
        <v>0</v>
      </c>
    </row>
    <row r="2890" customFormat="false" ht="15" hidden="false" customHeight="false" outlineLevel="0" collapsed="false">
      <c r="A2890" s="1" t="s">
        <v>2999</v>
      </c>
      <c r="B2890" s="1" t="s">
        <v>2578</v>
      </c>
      <c r="C2890" s="1" t="s">
        <v>105</v>
      </c>
      <c r="D2890" s="1" t="s">
        <v>88</v>
      </c>
      <c r="E2890" s="1" t="s">
        <v>103</v>
      </c>
      <c r="F2890" s="1" t="s">
        <v>90</v>
      </c>
      <c r="G2890" s="1" t="n">
        <v>14.7</v>
      </c>
      <c r="H2890" s="1" t="n">
        <v>3</v>
      </c>
      <c r="I2890" s="1" t="n">
        <v>3</v>
      </c>
      <c r="K2890" s="17" t="n">
        <v>346.82</v>
      </c>
      <c r="L2890" s="1" t="n">
        <v>5</v>
      </c>
      <c r="M2890" s="18" t="n">
        <f aca="false">IF(I2890&lt;=H2890,1,0)</f>
        <v>1</v>
      </c>
      <c r="N2890" s="1" t="n">
        <f aca="false">MAX(I2890-H2890,0)</f>
        <v>0</v>
      </c>
    </row>
    <row r="2891" customFormat="false" ht="15" hidden="false" customHeight="false" outlineLevel="0" collapsed="false">
      <c r="A2891" s="1" t="s">
        <v>3000</v>
      </c>
      <c r="B2891" s="1" t="s">
        <v>2578</v>
      </c>
      <c r="C2891" s="1" t="s">
        <v>92</v>
      </c>
      <c r="D2891" s="1" t="s">
        <v>88</v>
      </c>
      <c r="E2891" s="1" t="s">
        <v>103</v>
      </c>
      <c r="F2891" s="1" t="s">
        <v>116</v>
      </c>
      <c r="G2891" s="1" t="n">
        <v>0</v>
      </c>
      <c r="H2891" s="1" t="n">
        <v>3</v>
      </c>
      <c r="I2891" s="1" t="n">
        <v>3</v>
      </c>
      <c r="K2891" s="17" t="n">
        <v>359.3</v>
      </c>
      <c r="L2891" s="1" t="n">
        <v>5</v>
      </c>
      <c r="M2891" s="18" t="n">
        <f aca="false">IF(I2891&lt;=H2891,1,0)</f>
        <v>1</v>
      </c>
      <c r="N2891" s="1" t="n">
        <f aca="false">MAX(I2891-H2891,0)</f>
        <v>0</v>
      </c>
    </row>
    <row r="2892" customFormat="false" ht="15" hidden="false" customHeight="false" outlineLevel="0" collapsed="false">
      <c r="A2892" s="1" t="s">
        <v>3001</v>
      </c>
      <c r="B2892" s="1" t="s">
        <v>2578</v>
      </c>
      <c r="C2892" s="1" t="s">
        <v>95</v>
      </c>
      <c r="D2892" s="1" t="s">
        <v>110</v>
      </c>
      <c r="E2892" s="1" t="s">
        <v>89</v>
      </c>
      <c r="F2892" s="1" t="s">
        <v>116</v>
      </c>
      <c r="G2892" s="1" t="n">
        <v>0</v>
      </c>
      <c r="H2892" s="1" t="n">
        <v>1</v>
      </c>
      <c r="I2892" s="1" t="n">
        <v>1</v>
      </c>
      <c r="K2892" s="17" t="n">
        <v>569.4</v>
      </c>
      <c r="L2892" s="1" t="n">
        <v>5</v>
      </c>
      <c r="M2892" s="18" t="n">
        <f aca="false">IF(I2892&lt;=H2892,1,0)</f>
        <v>1</v>
      </c>
      <c r="N2892" s="1" t="n">
        <f aca="false">MAX(I2892-H2892,0)</f>
        <v>0</v>
      </c>
    </row>
    <row r="2893" customFormat="false" ht="15" hidden="false" customHeight="false" outlineLevel="0" collapsed="false">
      <c r="A2893" s="1" t="s">
        <v>3002</v>
      </c>
      <c r="B2893" s="1" t="s">
        <v>2578</v>
      </c>
      <c r="C2893" s="1" t="s">
        <v>92</v>
      </c>
      <c r="D2893" s="1" t="s">
        <v>88</v>
      </c>
      <c r="E2893" s="1" t="s">
        <v>89</v>
      </c>
      <c r="F2893" s="1" t="s">
        <v>116</v>
      </c>
      <c r="G2893" s="1" t="n">
        <v>0</v>
      </c>
      <c r="H2893" s="1" t="n">
        <v>2</v>
      </c>
      <c r="I2893" s="1" t="n">
        <v>2</v>
      </c>
      <c r="K2893" s="17" t="n">
        <v>310.02</v>
      </c>
      <c r="L2893" s="1" t="n">
        <v>5</v>
      </c>
      <c r="M2893" s="18" t="n">
        <f aca="false">IF(I2893&lt;=H2893,1,0)</f>
        <v>1</v>
      </c>
      <c r="N2893" s="1" t="n">
        <f aca="false">MAX(I2893-H2893,0)</f>
        <v>0</v>
      </c>
    </row>
    <row r="2894" customFormat="false" ht="15" hidden="false" customHeight="false" outlineLevel="0" collapsed="false">
      <c r="A2894" s="1" t="s">
        <v>3003</v>
      </c>
      <c r="B2894" s="1" t="s">
        <v>2578</v>
      </c>
      <c r="C2894" s="1" t="s">
        <v>105</v>
      </c>
      <c r="D2894" s="1" t="s">
        <v>88</v>
      </c>
      <c r="E2894" s="1" t="s">
        <v>97</v>
      </c>
      <c r="F2894" s="1" t="s">
        <v>116</v>
      </c>
      <c r="G2894" s="1" t="n">
        <v>0</v>
      </c>
      <c r="H2894" s="1" t="n">
        <v>2</v>
      </c>
      <c r="I2894" s="1" t="n">
        <v>2</v>
      </c>
      <c r="K2894" s="17" t="n">
        <v>413.13</v>
      </c>
      <c r="L2894" s="1" t="n">
        <v>5</v>
      </c>
      <c r="M2894" s="18" t="n">
        <f aca="false">IF(I2894&lt;=H2894,1,0)</f>
        <v>1</v>
      </c>
      <c r="N2894" s="1" t="n">
        <f aca="false">MAX(I2894-H2894,0)</f>
        <v>0</v>
      </c>
    </row>
    <row r="2895" customFormat="false" ht="15" hidden="false" customHeight="false" outlineLevel="0" collapsed="false">
      <c r="A2895" s="1" t="s">
        <v>3004</v>
      </c>
      <c r="B2895" s="1" t="s">
        <v>2578</v>
      </c>
      <c r="C2895" s="1" t="s">
        <v>92</v>
      </c>
      <c r="D2895" s="1" t="s">
        <v>110</v>
      </c>
      <c r="E2895" s="1" t="s">
        <v>97</v>
      </c>
      <c r="F2895" s="1" t="s">
        <v>90</v>
      </c>
      <c r="G2895" s="1" t="n">
        <v>4.2</v>
      </c>
      <c r="H2895" s="1" t="n">
        <v>2</v>
      </c>
      <c r="I2895" s="1" t="n">
        <v>2</v>
      </c>
      <c r="K2895" s="17" t="n">
        <v>797.34</v>
      </c>
      <c r="L2895" s="1" t="n">
        <v>4</v>
      </c>
      <c r="M2895" s="18" t="n">
        <f aca="false">IF(I2895&lt;=H2895,1,0)</f>
        <v>1</v>
      </c>
      <c r="N2895" s="1" t="n">
        <f aca="false">MAX(I2895-H2895,0)</f>
        <v>0</v>
      </c>
    </row>
    <row r="2896" customFormat="false" ht="15" hidden="false" customHeight="false" outlineLevel="0" collapsed="false">
      <c r="A2896" s="1" t="s">
        <v>3005</v>
      </c>
      <c r="B2896" s="1" t="s">
        <v>2578</v>
      </c>
      <c r="C2896" s="1" t="s">
        <v>105</v>
      </c>
      <c r="D2896" s="1" t="s">
        <v>93</v>
      </c>
      <c r="E2896" s="1" t="s">
        <v>97</v>
      </c>
      <c r="F2896" s="1" t="s">
        <v>90</v>
      </c>
      <c r="G2896" s="1" t="n">
        <v>8.9</v>
      </c>
      <c r="H2896" s="1" t="n">
        <v>2</v>
      </c>
      <c r="I2896" s="1" t="n">
        <v>2</v>
      </c>
      <c r="K2896" s="17" t="n">
        <v>293.02</v>
      </c>
      <c r="L2896" s="1" t="n">
        <v>5</v>
      </c>
      <c r="M2896" s="18" t="n">
        <f aca="false">IF(I2896&lt;=H2896,1,0)</f>
        <v>1</v>
      </c>
      <c r="N2896" s="1" t="n">
        <f aca="false">MAX(I2896-H2896,0)</f>
        <v>0</v>
      </c>
    </row>
    <row r="2897" customFormat="false" ht="15" hidden="false" customHeight="false" outlineLevel="0" collapsed="false">
      <c r="A2897" s="1" t="s">
        <v>3006</v>
      </c>
      <c r="B2897" s="1" t="s">
        <v>2578</v>
      </c>
      <c r="C2897" s="1" t="s">
        <v>100</v>
      </c>
      <c r="D2897" s="1" t="s">
        <v>88</v>
      </c>
      <c r="E2897" s="1" t="s">
        <v>97</v>
      </c>
      <c r="F2897" s="1" t="s">
        <v>90</v>
      </c>
      <c r="G2897" s="1" t="n">
        <v>16.3</v>
      </c>
      <c r="H2897" s="1" t="n">
        <v>3</v>
      </c>
      <c r="I2897" s="1" t="n">
        <v>3</v>
      </c>
      <c r="K2897" s="17" t="n">
        <v>363.96</v>
      </c>
      <c r="L2897" s="1" t="n">
        <v>4</v>
      </c>
      <c r="M2897" s="18" t="n">
        <f aca="false">IF(I2897&lt;=H2897,1,0)</f>
        <v>1</v>
      </c>
      <c r="N2897" s="1" t="n">
        <f aca="false">MAX(I2897-H2897,0)</f>
        <v>0</v>
      </c>
    </row>
    <row r="2898" customFormat="false" ht="15" hidden="false" customHeight="false" outlineLevel="0" collapsed="false">
      <c r="A2898" s="1" t="s">
        <v>3007</v>
      </c>
      <c r="B2898" s="1" t="s">
        <v>2578</v>
      </c>
      <c r="C2898" s="1" t="s">
        <v>92</v>
      </c>
      <c r="D2898" s="1" t="s">
        <v>88</v>
      </c>
      <c r="E2898" s="1" t="s">
        <v>97</v>
      </c>
      <c r="F2898" s="1" t="s">
        <v>90</v>
      </c>
      <c r="G2898" s="1" t="n">
        <v>8.5</v>
      </c>
      <c r="H2898" s="1" t="n">
        <v>3</v>
      </c>
      <c r="I2898" s="1" t="n">
        <v>3</v>
      </c>
      <c r="K2898" s="17" t="n">
        <v>342.83</v>
      </c>
      <c r="L2898" s="1" t="n">
        <v>4</v>
      </c>
      <c r="M2898" s="18" t="n">
        <f aca="false">IF(I2898&lt;=H2898,1,0)</f>
        <v>1</v>
      </c>
      <c r="N2898" s="1" t="n">
        <f aca="false">MAX(I2898-H2898,0)</f>
        <v>0</v>
      </c>
    </row>
    <row r="2899" customFormat="false" ht="15" hidden="false" customHeight="false" outlineLevel="0" collapsed="false">
      <c r="A2899" s="1" t="s">
        <v>3008</v>
      </c>
      <c r="B2899" s="1" t="s">
        <v>2578</v>
      </c>
      <c r="C2899" s="1" t="s">
        <v>92</v>
      </c>
      <c r="D2899" s="1" t="s">
        <v>96</v>
      </c>
      <c r="E2899" s="1" t="s">
        <v>89</v>
      </c>
      <c r="F2899" s="1" t="s">
        <v>90</v>
      </c>
      <c r="G2899" s="1" t="n">
        <v>6</v>
      </c>
      <c r="H2899" s="1" t="n">
        <v>5</v>
      </c>
      <c r="I2899" s="1" t="n">
        <v>5</v>
      </c>
      <c r="K2899" s="17" t="n">
        <v>700.08</v>
      </c>
      <c r="L2899" s="1" t="n">
        <v>4</v>
      </c>
      <c r="M2899" s="18" t="n">
        <f aca="false">IF(I2899&lt;=H2899,1,0)</f>
        <v>1</v>
      </c>
      <c r="N2899" s="1" t="n">
        <f aca="false">MAX(I2899-H2899,0)</f>
        <v>0</v>
      </c>
    </row>
    <row r="2900" customFormat="false" ht="15" hidden="false" customHeight="false" outlineLevel="0" collapsed="false">
      <c r="A2900" s="1" t="s">
        <v>3009</v>
      </c>
      <c r="B2900" s="1" t="s">
        <v>2578</v>
      </c>
      <c r="C2900" s="1" t="s">
        <v>92</v>
      </c>
      <c r="D2900" s="1" t="s">
        <v>96</v>
      </c>
      <c r="E2900" s="1" t="s">
        <v>103</v>
      </c>
      <c r="F2900" s="1" t="s">
        <v>90</v>
      </c>
      <c r="G2900" s="1" t="n">
        <v>6.2</v>
      </c>
      <c r="H2900" s="1" t="n">
        <v>5</v>
      </c>
      <c r="I2900" s="1" t="n">
        <v>6</v>
      </c>
      <c r="J2900" s="1" t="s">
        <v>361</v>
      </c>
      <c r="K2900" s="17" t="n">
        <v>316.5</v>
      </c>
      <c r="L2900" s="1" t="n">
        <v>3</v>
      </c>
      <c r="M2900" s="18" t="n">
        <f aca="false">IF(I2900&lt;=H2900,1,0)</f>
        <v>0</v>
      </c>
      <c r="N2900" s="1" t="n">
        <f aca="false">MAX(I2900-H2900,0)</f>
        <v>1</v>
      </c>
    </row>
    <row r="2901" customFormat="false" ht="15" hidden="false" customHeight="false" outlineLevel="0" collapsed="false">
      <c r="A2901" s="1" t="s">
        <v>3010</v>
      </c>
      <c r="B2901" s="1" t="s">
        <v>2578</v>
      </c>
      <c r="C2901" s="1" t="s">
        <v>100</v>
      </c>
      <c r="D2901" s="1" t="s">
        <v>96</v>
      </c>
      <c r="E2901" s="1" t="s">
        <v>89</v>
      </c>
      <c r="F2901" s="1" t="s">
        <v>90</v>
      </c>
      <c r="G2901" s="1" t="n">
        <v>10.8</v>
      </c>
      <c r="H2901" s="1" t="n">
        <v>5</v>
      </c>
      <c r="I2901" s="1" t="n">
        <v>5</v>
      </c>
      <c r="K2901" s="17" t="n">
        <v>496.34</v>
      </c>
      <c r="L2901" s="1" t="n">
        <v>5</v>
      </c>
      <c r="M2901" s="18" t="n">
        <f aca="false">IF(I2901&lt;=H2901,1,0)</f>
        <v>1</v>
      </c>
      <c r="N2901" s="1" t="n">
        <f aca="false">MAX(I2901-H2901,0)</f>
        <v>0</v>
      </c>
    </row>
    <row r="2902" customFormat="false" ht="15" hidden="false" customHeight="false" outlineLevel="0" collapsed="false">
      <c r="A2902" s="1" t="s">
        <v>3011</v>
      </c>
      <c r="B2902" s="1" t="s">
        <v>2578</v>
      </c>
      <c r="C2902" s="1" t="s">
        <v>92</v>
      </c>
      <c r="D2902" s="1" t="s">
        <v>88</v>
      </c>
      <c r="E2902" s="1" t="s">
        <v>103</v>
      </c>
      <c r="F2902" s="1" t="s">
        <v>116</v>
      </c>
      <c r="G2902" s="1" t="n">
        <v>0</v>
      </c>
      <c r="H2902" s="1" t="n">
        <v>2</v>
      </c>
      <c r="I2902" s="1" t="n">
        <v>2</v>
      </c>
      <c r="K2902" s="17" t="n">
        <v>679.32</v>
      </c>
      <c r="L2902" s="1" t="n">
        <v>4</v>
      </c>
      <c r="M2902" s="18" t="n">
        <f aca="false">IF(I2902&lt;=H2902,1,0)</f>
        <v>1</v>
      </c>
      <c r="N2902" s="1" t="n">
        <f aca="false">MAX(I2902-H2902,0)</f>
        <v>0</v>
      </c>
    </row>
    <row r="2903" customFormat="false" ht="15" hidden="false" customHeight="false" outlineLevel="0" collapsed="false">
      <c r="A2903" s="1" t="s">
        <v>3012</v>
      </c>
      <c r="B2903" s="1" t="s">
        <v>2578</v>
      </c>
      <c r="C2903" s="1" t="s">
        <v>92</v>
      </c>
      <c r="D2903" s="1" t="s">
        <v>96</v>
      </c>
      <c r="E2903" s="1" t="s">
        <v>89</v>
      </c>
      <c r="F2903" s="1" t="s">
        <v>116</v>
      </c>
      <c r="G2903" s="1" t="n">
        <v>0</v>
      </c>
      <c r="H2903" s="1" t="n">
        <v>4</v>
      </c>
      <c r="I2903" s="1" t="n">
        <v>4</v>
      </c>
      <c r="K2903" s="17" t="n">
        <v>552.09</v>
      </c>
      <c r="L2903" s="1" t="n">
        <v>5</v>
      </c>
      <c r="M2903" s="18" t="n">
        <f aca="false">IF(I2903&lt;=H2903,1,0)</f>
        <v>1</v>
      </c>
      <c r="N2903" s="1" t="n">
        <f aca="false">MAX(I2903-H2903,0)</f>
        <v>0</v>
      </c>
    </row>
    <row r="2904" customFormat="false" ht="15" hidden="false" customHeight="false" outlineLevel="0" collapsed="false">
      <c r="A2904" s="1" t="s">
        <v>3013</v>
      </c>
      <c r="B2904" s="1" t="s">
        <v>2578</v>
      </c>
      <c r="C2904" s="1" t="s">
        <v>105</v>
      </c>
      <c r="D2904" s="1" t="s">
        <v>96</v>
      </c>
      <c r="E2904" s="1" t="s">
        <v>103</v>
      </c>
      <c r="F2904" s="1" t="s">
        <v>90</v>
      </c>
      <c r="G2904" s="1" t="n">
        <v>2.1</v>
      </c>
      <c r="H2904" s="1" t="n">
        <v>5</v>
      </c>
      <c r="I2904" s="1" t="n">
        <v>5</v>
      </c>
      <c r="K2904" s="17" t="n">
        <v>529</v>
      </c>
      <c r="L2904" s="1" t="n">
        <v>5</v>
      </c>
      <c r="M2904" s="18" t="n">
        <f aca="false">IF(I2904&lt;=H2904,1,0)</f>
        <v>1</v>
      </c>
      <c r="N2904" s="1" t="n">
        <f aca="false">MAX(I2904-H2904,0)</f>
        <v>0</v>
      </c>
    </row>
    <row r="2905" customFormat="false" ht="15" hidden="false" customHeight="false" outlineLevel="0" collapsed="false">
      <c r="A2905" s="1" t="s">
        <v>3014</v>
      </c>
      <c r="B2905" s="1" t="s">
        <v>2578</v>
      </c>
      <c r="C2905" s="1" t="s">
        <v>95</v>
      </c>
      <c r="D2905" s="1" t="s">
        <v>88</v>
      </c>
      <c r="E2905" s="1" t="s">
        <v>101</v>
      </c>
      <c r="F2905" s="1" t="s">
        <v>90</v>
      </c>
      <c r="G2905" s="1" t="n">
        <v>6.1</v>
      </c>
      <c r="H2905" s="1" t="n">
        <v>3</v>
      </c>
      <c r="I2905" s="1" t="n">
        <v>3</v>
      </c>
      <c r="K2905" s="17" t="n">
        <v>363.54</v>
      </c>
      <c r="L2905" s="1" t="n">
        <v>5</v>
      </c>
      <c r="M2905" s="18" t="n">
        <f aca="false">IF(I2905&lt;=H2905,1,0)</f>
        <v>1</v>
      </c>
      <c r="N2905" s="1" t="n">
        <f aca="false">MAX(I2905-H2905,0)</f>
        <v>0</v>
      </c>
    </row>
    <row r="2906" customFormat="false" ht="15" hidden="false" customHeight="false" outlineLevel="0" collapsed="false">
      <c r="A2906" s="1" t="s">
        <v>3015</v>
      </c>
      <c r="B2906" s="1" t="s">
        <v>2578</v>
      </c>
      <c r="C2906" s="1" t="s">
        <v>92</v>
      </c>
      <c r="D2906" s="1" t="s">
        <v>96</v>
      </c>
      <c r="E2906" s="1" t="s">
        <v>89</v>
      </c>
      <c r="F2906" s="1" t="s">
        <v>90</v>
      </c>
      <c r="G2906" s="1" t="n">
        <v>13.9</v>
      </c>
      <c r="H2906" s="1" t="n">
        <v>5</v>
      </c>
      <c r="I2906" s="1" t="n">
        <v>5</v>
      </c>
      <c r="K2906" s="17" t="n">
        <v>231.16</v>
      </c>
      <c r="L2906" s="1" t="n">
        <v>4</v>
      </c>
      <c r="M2906" s="18" t="n">
        <f aca="false">IF(I2906&lt;=H2906,1,0)</f>
        <v>1</v>
      </c>
      <c r="N2906" s="1" t="n">
        <f aca="false">MAX(I2906-H2906,0)</f>
        <v>0</v>
      </c>
    </row>
    <row r="2907" customFormat="false" ht="15" hidden="false" customHeight="false" outlineLevel="0" collapsed="false">
      <c r="A2907" s="1" t="s">
        <v>3016</v>
      </c>
      <c r="B2907" s="1" t="s">
        <v>2578</v>
      </c>
      <c r="C2907" s="1" t="s">
        <v>92</v>
      </c>
      <c r="D2907" s="1" t="s">
        <v>88</v>
      </c>
      <c r="E2907" s="1" t="s">
        <v>103</v>
      </c>
      <c r="F2907" s="1" t="s">
        <v>116</v>
      </c>
      <c r="G2907" s="1" t="n">
        <v>0</v>
      </c>
      <c r="H2907" s="1" t="n">
        <v>3</v>
      </c>
      <c r="I2907" s="1" t="n">
        <v>3</v>
      </c>
      <c r="K2907" s="17" t="n">
        <v>304.65</v>
      </c>
      <c r="L2907" s="1" t="n">
        <v>5</v>
      </c>
      <c r="M2907" s="18" t="n">
        <f aca="false">IF(I2907&lt;=H2907,1,0)</f>
        <v>1</v>
      </c>
      <c r="N2907" s="1" t="n">
        <f aca="false">MAX(I2907-H2907,0)</f>
        <v>0</v>
      </c>
    </row>
    <row r="2908" customFormat="false" ht="15" hidden="false" customHeight="false" outlineLevel="0" collapsed="false">
      <c r="A2908" s="1" t="s">
        <v>3017</v>
      </c>
      <c r="B2908" s="1" t="s">
        <v>2578</v>
      </c>
      <c r="C2908" s="1" t="s">
        <v>92</v>
      </c>
      <c r="D2908" s="1" t="s">
        <v>93</v>
      </c>
      <c r="E2908" s="1" t="s">
        <v>89</v>
      </c>
      <c r="F2908" s="1" t="s">
        <v>90</v>
      </c>
      <c r="G2908" s="1" t="n">
        <v>20.1</v>
      </c>
      <c r="H2908" s="1" t="n">
        <v>2</v>
      </c>
      <c r="I2908" s="1" t="n">
        <v>1</v>
      </c>
      <c r="K2908" s="17" t="n">
        <v>278.76</v>
      </c>
      <c r="L2908" s="1" t="n">
        <v>4</v>
      </c>
      <c r="M2908" s="18" t="n">
        <f aca="false">IF(I2908&lt;=H2908,1,0)</f>
        <v>1</v>
      </c>
      <c r="N2908" s="1" t="n">
        <f aca="false">MAX(I2908-H2908,0)</f>
        <v>0</v>
      </c>
    </row>
    <row r="2909" customFormat="false" ht="15" hidden="false" customHeight="false" outlineLevel="0" collapsed="false">
      <c r="A2909" s="1" t="s">
        <v>3018</v>
      </c>
      <c r="B2909" s="1" t="s">
        <v>2578</v>
      </c>
      <c r="C2909" s="1" t="s">
        <v>92</v>
      </c>
      <c r="D2909" s="1" t="s">
        <v>88</v>
      </c>
      <c r="E2909" s="1" t="s">
        <v>103</v>
      </c>
      <c r="F2909" s="1" t="s">
        <v>90</v>
      </c>
      <c r="G2909" s="1" t="n">
        <v>2.9</v>
      </c>
      <c r="H2909" s="1" t="n">
        <v>3</v>
      </c>
      <c r="I2909" s="1" t="n">
        <v>3</v>
      </c>
      <c r="K2909" s="17" t="n">
        <v>488.29</v>
      </c>
      <c r="L2909" s="1" t="n">
        <v>3</v>
      </c>
      <c r="M2909" s="18" t="n">
        <f aca="false">IF(I2909&lt;=H2909,1,0)</f>
        <v>1</v>
      </c>
      <c r="N2909" s="1" t="n">
        <f aca="false">MAX(I2909-H2909,0)</f>
        <v>0</v>
      </c>
    </row>
    <row r="2910" customFormat="false" ht="15" hidden="false" customHeight="false" outlineLevel="0" collapsed="false">
      <c r="A2910" s="1" t="s">
        <v>3019</v>
      </c>
      <c r="B2910" s="1" t="s">
        <v>2578</v>
      </c>
      <c r="C2910" s="1" t="s">
        <v>100</v>
      </c>
      <c r="D2910" s="1" t="s">
        <v>88</v>
      </c>
      <c r="E2910" s="1" t="s">
        <v>89</v>
      </c>
      <c r="F2910" s="1" t="s">
        <v>90</v>
      </c>
      <c r="G2910" s="1" t="n">
        <v>18.2</v>
      </c>
      <c r="H2910" s="1" t="n">
        <v>3</v>
      </c>
      <c r="I2910" s="1" t="n">
        <v>3</v>
      </c>
      <c r="K2910" s="17" t="n">
        <v>382.7</v>
      </c>
      <c r="L2910" s="1" t="n">
        <v>4</v>
      </c>
      <c r="M2910" s="18" t="n">
        <f aca="false">IF(I2910&lt;=H2910,1,0)</f>
        <v>1</v>
      </c>
      <c r="N2910" s="1" t="n">
        <f aca="false">MAX(I2910-H2910,0)</f>
        <v>0</v>
      </c>
    </row>
    <row r="2911" customFormat="false" ht="15" hidden="false" customHeight="false" outlineLevel="0" collapsed="false">
      <c r="A2911" s="1" t="s">
        <v>3020</v>
      </c>
      <c r="B2911" s="1" t="s">
        <v>2578</v>
      </c>
      <c r="C2911" s="1" t="s">
        <v>92</v>
      </c>
      <c r="D2911" s="1" t="s">
        <v>88</v>
      </c>
      <c r="E2911" s="1" t="s">
        <v>101</v>
      </c>
      <c r="F2911" s="1" t="s">
        <v>116</v>
      </c>
      <c r="G2911" s="1" t="n">
        <v>0</v>
      </c>
      <c r="H2911" s="1" t="n">
        <v>3</v>
      </c>
      <c r="I2911" s="1" t="n">
        <v>3</v>
      </c>
      <c r="K2911" s="17" t="n">
        <v>329.98</v>
      </c>
      <c r="L2911" s="1" t="n">
        <v>5</v>
      </c>
      <c r="M2911" s="18" t="n">
        <f aca="false">IF(I2911&lt;=H2911,1,0)</f>
        <v>1</v>
      </c>
      <c r="N2911" s="1" t="n">
        <f aca="false">MAX(I2911-H2911,0)</f>
        <v>0</v>
      </c>
    </row>
    <row r="2912" customFormat="false" ht="15" hidden="false" customHeight="false" outlineLevel="0" collapsed="false">
      <c r="A2912" s="1" t="s">
        <v>3021</v>
      </c>
      <c r="B2912" s="1" t="s">
        <v>2578</v>
      </c>
      <c r="C2912" s="1" t="s">
        <v>95</v>
      </c>
      <c r="D2912" s="1" t="s">
        <v>88</v>
      </c>
      <c r="E2912" s="1" t="s">
        <v>89</v>
      </c>
      <c r="F2912" s="1" t="s">
        <v>90</v>
      </c>
      <c r="G2912" s="1" t="n">
        <v>12.2</v>
      </c>
      <c r="H2912" s="1" t="n">
        <v>3</v>
      </c>
      <c r="I2912" s="1" t="n">
        <v>3</v>
      </c>
      <c r="K2912" s="17" t="n">
        <v>775.29</v>
      </c>
      <c r="L2912" s="1" t="n">
        <v>4</v>
      </c>
      <c r="M2912" s="18" t="n">
        <f aca="false">IF(I2912&lt;=H2912,1,0)</f>
        <v>1</v>
      </c>
      <c r="N2912" s="1" t="n">
        <f aca="false">MAX(I2912-H2912,0)</f>
        <v>0</v>
      </c>
    </row>
    <row r="2913" customFormat="false" ht="15" hidden="false" customHeight="false" outlineLevel="0" collapsed="false">
      <c r="A2913" s="1" t="s">
        <v>3022</v>
      </c>
      <c r="B2913" s="1" t="s">
        <v>2578</v>
      </c>
      <c r="C2913" s="1" t="s">
        <v>100</v>
      </c>
      <c r="D2913" s="1" t="s">
        <v>96</v>
      </c>
      <c r="E2913" s="1" t="s">
        <v>89</v>
      </c>
      <c r="F2913" s="1" t="s">
        <v>90</v>
      </c>
      <c r="G2913" s="1" t="n">
        <v>6.4</v>
      </c>
      <c r="H2913" s="1" t="n">
        <v>5</v>
      </c>
      <c r="I2913" s="1" t="n">
        <v>5</v>
      </c>
      <c r="K2913" s="17" t="n">
        <v>520.13</v>
      </c>
      <c r="L2913" s="1" t="n">
        <v>5</v>
      </c>
      <c r="M2913" s="18" t="n">
        <f aca="false">IF(I2913&lt;=H2913,1,0)</f>
        <v>1</v>
      </c>
      <c r="N2913" s="1" t="n">
        <f aca="false">MAX(I2913-H2913,0)</f>
        <v>0</v>
      </c>
    </row>
    <row r="2914" customFormat="false" ht="15" hidden="false" customHeight="false" outlineLevel="0" collapsed="false">
      <c r="A2914" s="1" t="s">
        <v>3023</v>
      </c>
      <c r="B2914" s="1" t="s">
        <v>2578</v>
      </c>
      <c r="C2914" s="1" t="s">
        <v>105</v>
      </c>
      <c r="D2914" s="1" t="s">
        <v>88</v>
      </c>
      <c r="E2914" s="1" t="s">
        <v>89</v>
      </c>
      <c r="F2914" s="1" t="s">
        <v>90</v>
      </c>
      <c r="G2914" s="1" t="n">
        <v>6.1</v>
      </c>
      <c r="H2914" s="1" t="n">
        <v>3</v>
      </c>
      <c r="I2914" s="1" t="n">
        <v>3</v>
      </c>
      <c r="K2914" s="17" t="n">
        <v>331.64</v>
      </c>
      <c r="L2914" s="1" t="n">
        <v>5</v>
      </c>
      <c r="M2914" s="18" t="n">
        <f aca="false">IF(I2914&lt;=H2914,1,0)</f>
        <v>1</v>
      </c>
      <c r="N2914" s="1" t="n">
        <f aca="false">MAX(I2914-H2914,0)</f>
        <v>0</v>
      </c>
    </row>
    <row r="2915" customFormat="false" ht="15" hidden="false" customHeight="false" outlineLevel="0" collapsed="false">
      <c r="A2915" s="1" t="s">
        <v>3024</v>
      </c>
      <c r="B2915" s="1" t="s">
        <v>2578</v>
      </c>
      <c r="C2915" s="1" t="s">
        <v>92</v>
      </c>
      <c r="D2915" s="1" t="s">
        <v>88</v>
      </c>
      <c r="E2915" s="1" t="s">
        <v>89</v>
      </c>
      <c r="F2915" s="1" t="s">
        <v>116</v>
      </c>
      <c r="G2915" s="1" t="n">
        <v>0</v>
      </c>
      <c r="H2915" s="1" t="n">
        <v>2</v>
      </c>
      <c r="I2915" s="1" t="n">
        <v>5</v>
      </c>
      <c r="J2915" s="1" t="s">
        <v>208</v>
      </c>
      <c r="K2915" s="17" t="n">
        <v>553.45</v>
      </c>
      <c r="L2915" s="1" t="n">
        <v>4</v>
      </c>
      <c r="M2915" s="18" t="n">
        <f aca="false">IF(I2915&lt;=H2915,1,0)</f>
        <v>0</v>
      </c>
      <c r="N2915" s="1" t="n">
        <f aca="false">MAX(I2915-H2915,0)</f>
        <v>3</v>
      </c>
    </row>
    <row r="2916" customFormat="false" ht="15" hidden="false" customHeight="false" outlineLevel="0" collapsed="false">
      <c r="A2916" s="1" t="s">
        <v>3025</v>
      </c>
      <c r="B2916" s="1" t="s">
        <v>2578</v>
      </c>
      <c r="C2916" s="1" t="s">
        <v>92</v>
      </c>
      <c r="D2916" s="1" t="s">
        <v>88</v>
      </c>
      <c r="E2916" s="1" t="s">
        <v>97</v>
      </c>
      <c r="F2916" s="1" t="s">
        <v>90</v>
      </c>
      <c r="G2916" s="1" t="n">
        <v>5.9</v>
      </c>
      <c r="H2916" s="1" t="n">
        <v>3</v>
      </c>
      <c r="I2916" s="1" t="n">
        <v>3</v>
      </c>
      <c r="K2916" s="17" t="n">
        <v>210.83</v>
      </c>
      <c r="L2916" s="1" t="n">
        <v>5</v>
      </c>
      <c r="M2916" s="18" t="n">
        <f aca="false">IF(I2916&lt;=H2916,1,0)</f>
        <v>1</v>
      </c>
      <c r="N2916" s="1" t="n">
        <f aca="false">MAX(I2916-H2916,0)</f>
        <v>0</v>
      </c>
    </row>
    <row r="2917" customFormat="false" ht="15" hidden="false" customHeight="false" outlineLevel="0" collapsed="false">
      <c r="A2917" s="1" t="s">
        <v>3026</v>
      </c>
      <c r="B2917" s="1" t="s">
        <v>2578</v>
      </c>
      <c r="C2917" s="1" t="s">
        <v>105</v>
      </c>
      <c r="D2917" s="1" t="s">
        <v>88</v>
      </c>
      <c r="E2917" s="1" t="s">
        <v>89</v>
      </c>
      <c r="F2917" s="1" t="s">
        <v>116</v>
      </c>
      <c r="G2917" s="1" t="n">
        <v>0</v>
      </c>
      <c r="H2917" s="1" t="n">
        <v>2</v>
      </c>
      <c r="I2917" s="1" t="n">
        <v>2</v>
      </c>
      <c r="K2917" s="17" t="n">
        <v>271.35</v>
      </c>
      <c r="L2917" s="1" t="n">
        <v>5</v>
      </c>
      <c r="M2917" s="18" t="n">
        <f aca="false">IF(I2917&lt;=H2917,1,0)</f>
        <v>1</v>
      </c>
      <c r="N2917" s="1" t="n">
        <f aca="false">MAX(I2917-H2917,0)</f>
        <v>0</v>
      </c>
    </row>
    <row r="2918" customFormat="false" ht="15" hidden="false" customHeight="false" outlineLevel="0" collapsed="false">
      <c r="A2918" s="1" t="s">
        <v>3027</v>
      </c>
      <c r="B2918" s="1" t="s">
        <v>2578</v>
      </c>
      <c r="C2918" s="1" t="s">
        <v>145</v>
      </c>
      <c r="D2918" s="1" t="s">
        <v>110</v>
      </c>
      <c r="E2918" s="1" t="s">
        <v>97</v>
      </c>
      <c r="F2918" s="1" t="s">
        <v>90</v>
      </c>
      <c r="G2918" s="1" t="n">
        <v>5.8</v>
      </c>
      <c r="H2918" s="1" t="n">
        <v>2</v>
      </c>
      <c r="I2918" s="1" t="n">
        <v>2</v>
      </c>
      <c r="K2918" s="17" t="n">
        <v>948.9</v>
      </c>
      <c r="L2918" s="1" t="n">
        <v>4</v>
      </c>
      <c r="M2918" s="18" t="n">
        <f aca="false">IF(I2918&lt;=H2918,1,0)</f>
        <v>1</v>
      </c>
      <c r="N2918" s="1" t="n">
        <f aca="false">MAX(I2918-H2918,0)</f>
        <v>0</v>
      </c>
    </row>
    <row r="2919" customFormat="false" ht="15" hidden="false" customHeight="false" outlineLevel="0" collapsed="false">
      <c r="A2919" s="1" t="s">
        <v>3028</v>
      </c>
      <c r="B2919" s="1" t="s">
        <v>2578</v>
      </c>
      <c r="C2919" s="1" t="s">
        <v>92</v>
      </c>
      <c r="D2919" s="1" t="s">
        <v>93</v>
      </c>
      <c r="E2919" s="1" t="s">
        <v>101</v>
      </c>
      <c r="F2919" s="1" t="s">
        <v>90</v>
      </c>
      <c r="G2919" s="1" t="n">
        <v>5.6</v>
      </c>
      <c r="H2919" s="1" t="n">
        <v>2</v>
      </c>
      <c r="I2919" s="1" t="n">
        <v>2</v>
      </c>
      <c r="K2919" s="17" t="n">
        <v>299.57</v>
      </c>
      <c r="L2919" s="1" t="n">
        <v>4</v>
      </c>
      <c r="M2919" s="18" t="n">
        <f aca="false">IF(I2919&lt;=H2919,1,0)</f>
        <v>1</v>
      </c>
      <c r="N2919" s="1" t="n">
        <f aca="false">MAX(I2919-H2919,0)</f>
        <v>0</v>
      </c>
    </row>
    <row r="2920" customFormat="false" ht="15" hidden="false" customHeight="false" outlineLevel="0" collapsed="false">
      <c r="A2920" s="1" t="s">
        <v>3029</v>
      </c>
      <c r="B2920" s="1" t="s">
        <v>2578</v>
      </c>
      <c r="C2920" s="1" t="s">
        <v>105</v>
      </c>
      <c r="D2920" s="1" t="s">
        <v>88</v>
      </c>
      <c r="E2920" s="1" t="s">
        <v>97</v>
      </c>
      <c r="F2920" s="1" t="s">
        <v>90</v>
      </c>
      <c r="G2920" s="1" t="n">
        <v>6.2</v>
      </c>
      <c r="H2920" s="1" t="n">
        <v>3</v>
      </c>
      <c r="I2920" s="1" t="n">
        <v>3</v>
      </c>
      <c r="K2920" s="17" t="n">
        <v>246.15</v>
      </c>
      <c r="L2920" s="1" t="n">
        <v>4</v>
      </c>
      <c r="M2920" s="18" t="n">
        <f aca="false">IF(I2920&lt;=H2920,1,0)</f>
        <v>1</v>
      </c>
      <c r="N2920" s="1" t="n">
        <f aca="false">MAX(I2920-H2920,0)</f>
        <v>0</v>
      </c>
    </row>
    <row r="2921" customFormat="false" ht="15" hidden="false" customHeight="false" outlineLevel="0" collapsed="false">
      <c r="A2921" s="1" t="s">
        <v>3030</v>
      </c>
      <c r="B2921" s="1" t="s">
        <v>2578</v>
      </c>
      <c r="C2921" s="1" t="s">
        <v>105</v>
      </c>
      <c r="D2921" s="1" t="s">
        <v>93</v>
      </c>
      <c r="E2921" s="1" t="s">
        <v>89</v>
      </c>
      <c r="F2921" s="1" t="s">
        <v>90</v>
      </c>
      <c r="G2921" s="1" t="n">
        <v>12.4</v>
      </c>
      <c r="H2921" s="1" t="n">
        <v>2</v>
      </c>
      <c r="I2921" s="1" t="n">
        <v>2</v>
      </c>
      <c r="K2921" s="17" t="n">
        <v>728.45</v>
      </c>
      <c r="L2921" s="1" t="n">
        <v>5</v>
      </c>
      <c r="M2921" s="18" t="n">
        <f aca="false">IF(I2921&lt;=H2921,1,0)</f>
        <v>1</v>
      </c>
      <c r="N2921" s="1" t="n">
        <f aca="false">MAX(I2921-H2921,0)</f>
        <v>0</v>
      </c>
    </row>
    <row r="2922" customFormat="false" ht="15" hidden="false" customHeight="false" outlineLevel="0" collapsed="false">
      <c r="A2922" s="1" t="s">
        <v>3031</v>
      </c>
      <c r="B2922" s="1" t="s">
        <v>2578</v>
      </c>
      <c r="C2922" s="1" t="s">
        <v>95</v>
      </c>
      <c r="D2922" s="1" t="s">
        <v>96</v>
      </c>
      <c r="E2922" s="1" t="s">
        <v>97</v>
      </c>
      <c r="F2922" s="1" t="s">
        <v>90</v>
      </c>
      <c r="G2922" s="1" t="n">
        <v>5.1</v>
      </c>
      <c r="H2922" s="1" t="n">
        <v>5</v>
      </c>
      <c r="I2922" s="1" t="n">
        <v>4</v>
      </c>
      <c r="K2922" s="17" t="n">
        <v>219.35</v>
      </c>
      <c r="L2922" s="1" t="n">
        <v>3</v>
      </c>
      <c r="M2922" s="18" t="n">
        <f aca="false">IF(I2922&lt;=H2922,1,0)</f>
        <v>1</v>
      </c>
      <c r="N2922" s="1" t="n">
        <f aca="false">MAX(I2922-H2922,0)</f>
        <v>0</v>
      </c>
    </row>
    <row r="2923" customFormat="false" ht="15" hidden="false" customHeight="false" outlineLevel="0" collapsed="false">
      <c r="A2923" s="1" t="s">
        <v>3032</v>
      </c>
      <c r="B2923" s="1" t="s">
        <v>2578</v>
      </c>
      <c r="C2923" s="1" t="s">
        <v>105</v>
      </c>
      <c r="D2923" s="1" t="s">
        <v>88</v>
      </c>
      <c r="E2923" s="1" t="s">
        <v>89</v>
      </c>
      <c r="F2923" s="1" t="s">
        <v>90</v>
      </c>
      <c r="G2923" s="1" t="n">
        <v>13.2</v>
      </c>
      <c r="H2923" s="1" t="n">
        <v>3</v>
      </c>
      <c r="I2923" s="1" t="n">
        <v>2</v>
      </c>
      <c r="K2923" s="17" t="n">
        <v>413.46</v>
      </c>
      <c r="L2923" s="1" t="n">
        <v>4</v>
      </c>
      <c r="M2923" s="18" t="n">
        <f aca="false">IF(I2923&lt;=H2923,1,0)</f>
        <v>1</v>
      </c>
      <c r="N2923" s="1" t="n">
        <f aca="false">MAX(I2923-H2923,0)</f>
        <v>0</v>
      </c>
    </row>
    <row r="2924" customFormat="false" ht="15" hidden="false" customHeight="false" outlineLevel="0" collapsed="false">
      <c r="A2924" s="1" t="s">
        <v>3033</v>
      </c>
      <c r="B2924" s="1" t="s">
        <v>2578</v>
      </c>
      <c r="C2924" s="1" t="s">
        <v>92</v>
      </c>
      <c r="D2924" s="1" t="s">
        <v>88</v>
      </c>
      <c r="E2924" s="1" t="s">
        <v>89</v>
      </c>
      <c r="F2924" s="1" t="s">
        <v>90</v>
      </c>
      <c r="G2924" s="1" t="n">
        <v>8.4</v>
      </c>
      <c r="H2924" s="1" t="n">
        <v>3</v>
      </c>
      <c r="I2924" s="1" t="n">
        <v>3</v>
      </c>
      <c r="K2924" s="17" t="n">
        <v>874.51</v>
      </c>
      <c r="L2924" s="1" t="n">
        <v>4</v>
      </c>
      <c r="M2924" s="18" t="n">
        <f aca="false">IF(I2924&lt;=H2924,1,0)</f>
        <v>1</v>
      </c>
      <c r="N2924" s="1" t="n">
        <f aca="false">MAX(I2924-H2924,0)</f>
        <v>0</v>
      </c>
    </row>
    <row r="2925" customFormat="false" ht="15" hidden="false" customHeight="false" outlineLevel="0" collapsed="false">
      <c r="A2925" s="1" t="s">
        <v>3034</v>
      </c>
      <c r="B2925" s="1" t="s">
        <v>2578</v>
      </c>
      <c r="C2925" s="1" t="s">
        <v>92</v>
      </c>
      <c r="D2925" s="1" t="s">
        <v>88</v>
      </c>
      <c r="E2925" s="1" t="s">
        <v>97</v>
      </c>
      <c r="F2925" s="1" t="s">
        <v>90</v>
      </c>
      <c r="G2925" s="1" t="n">
        <v>3.5</v>
      </c>
      <c r="H2925" s="1" t="n">
        <v>3</v>
      </c>
      <c r="I2925" s="1" t="n">
        <v>2</v>
      </c>
      <c r="K2925" s="17" t="n">
        <v>609.88</v>
      </c>
      <c r="L2925" s="1" t="n">
        <v>4</v>
      </c>
      <c r="M2925" s="18" t="n">
        <f aca="false">IF(I2925&lt;=H2925,1,0)</f>
        <v>1</v>
      </c>
      <c r="N2925" s="1" t="n">
        <f aca="false">MAX(I2925-H2925,0)</f>
        <v>0</v>
      </c>
    </row>
    <row r="2926" customFormat="false" ht="15" hidden="false" customHeight="false" outlineLevel="0" collapsed="false">
      <c r="A2926" s="1" t="s">
        <v>3035</v>
      </c>
      <c r="B2926" s="1" t="s">
        <v>2578</v>
      </c>
      <c r="C2926" s="1" t="s">
        <v>92</v>
      </c>
      <c r="D2926" s="1" t="s">
        <v>96</v>
      </c>
      <c r="E2926" s="1" t="s">
        <v>97</v>
      </c>
      <c r="F2926" s="1" t="s">
        <v>90</v>
      </c>
      <c r="G2926" s="1" t="n">
        <v>15.5</v>
      </c>
      <c r="H2926" s="1" t="n">
        <v>5</v>
      </c>
      <c r="I2926" s="1" t="n">
        <v>5</v>
      </c>
      <c r="K2926" s="17" t="n">
        <v>322.4</v>
      </c>
      <c r="L2926" s="1" t="n">
        <v>4</v>
      </c>
      <c r="M2926" s="18" t="n">
        <f aca="false">IF(I2926&lt;=H2926,1,0)</f>
        <v>1</v>
      </c>
      <c r="N2926" s="1" t="n">
        <f aca="false">MAX(I2926-H2926,0)</f>
        <v>0</v>
      </c>
    </row>
    <row r="2927" customFormat="false" ht="15" hidden="false" customHeight="false" outlineLevel="0" collapsed="false">
      <c r="A2927" s="1" t="s">
        <v>3036</v>
      </c>
      <c r="B2927" s="1" t="s">
        <v>2578</v>
      </c>
      <c r="C2927" s="1" t="s">
        <v>87</v>
      </c>
      <c r="D2927" s="1" t="s">
        <v>88</v>
      </c>
      <c r="E2927" s="1" t="s">
        <v>103</v>
      </c>
      <c r="F2927" s="1" t="s">
        <v>90</v>
      </c>
      <c r="G2927" s="1" t="n">
        <v>2.5</v>
      </c>
      <c r="H2927" s="1" t="n">
        <v>3</v>
      </c>
      <c r="I2927" s="1" t="n">
        <v>3</v>
      </c>
      <c r="K2927" s="17" t="n">
        <v>346.98</v>
      </c>
      <c r="L2927" s="1" t="n">
        <v>4</v>
      </c>
      <c r="M2927" s="18" t="n">
        <f aca="false">IF(I2927&lt;=H2927,1,0)</f>
        <v>1</v>
      </c>
      <c r="N2927" s="1" t="n">
        <f aca="false">MAX(I2927-H2927,0)</f>
        <v>0</v>
      </c>
    </row>
    <row r="2928" customFormat="false" ht="15" hidden="false" customHeight="false" outlineLevel="0" collapsed="false">
      <c r="A2928" s="1" t="s">
        <v>3037</v>
      </c>
      <c r="B2928" s="1" t="s">
        <v>2578</v>
      </c>
      <c r="C2928" s="1" t="s">
        <v>87</v>
      </c>
      <c r="D2928" s="1" t="s">
        <v>93</v>
      </c>
      <c r="E2928" s="1" t="s">
        <v>97</v>
      </c>
      <c r="F2928" s="1" t="s">
        <v>90</v>
      </c>
      <c r="G2928" s="1" t="n">
        <v>13.8</v>
      </c>
      <c r="H2928" s="1" t="n">
        <v>2</v>
      </c>
      <c r="I2928" s="1" t="n">
        <v>1</v>
      </c>
      <c r="K2928" s="17" t="n">
        <v>378.92</v>
      </c>
      <c r="L2928" s="1" t="n">
        <v>5</v>
      </c>
      <c r="M2928" s="18" t="n">
        <f aca="false">IF(I2928&lt;=H2928,1,0)</f>
        <v>1</v>
      </c>
      <c r="N2928" s="1" t="n">
        <f aca="false">MAX(I2928-H2928,0)</f>
        <v>0</v>
      </c>
    </row>
    <row r="2929" customFormat="false" ht="15" hidden="false" customHeight="false" outlineLevel="0" collapsed="false">
      <c r="A2929" s="1" t="s">
        <v>3038</v>
      </c>
      <c r="B2929" s="1" t="s">
        <v>2578</v>
      </c>
      <c r="C2929" s="1" t="s">
        <v>92</v>
      </c>
      <c r="D2929" s="1" t="s">
        <v>88</v>
      </c>
      <c r="E2929" s="1" t="s">
        <v>89</v>
      </c>
      <c r="F2929" s="1" t="s">
        <v>90</v>
      </c>
      <c r="G2929" s="1" t="n">
        <v>11.3</v>
      </c>
      <c r="H2929" s="1" t="n">
        <v>3</v>
      </c>
      <c r="I2929" s="1" t="n">
        <v>3</v>
      </c>
      <c r="K2929" s="17" t="n">
        <v>432.51</v>
      </c>
      <c r="L2929" s="1" t="n">
        <v>4</v>
      </c>
      <c r="M2929" s="18" t="n">
        <f aca="false">IF(I2929&lt;=H2929,1,0)</f>
        <v>1</v>
      </c>
      <c r="N2929" s="1" t="n">
        <f aca="false">MAX(I2929-H2929,0)</f>
        <v>0</v>
      </c>
    </row>
    <row r="2930" customFormat="false" ht="15" hidden="false" customHeight="false" outlineLevel="0" collapsed="false">
      <c r="A2930" s="1" t="s">
        <v>3039</v>
      </c>
      <c r="B2930" s="1" t="s">
        <v>2578</v>
      </c>
      <c r="C2930" s="1" t="s">
        <v>92</v>
      </c>
      <c r="D2930" s="1" t="s">
        <v>88</v>
      </c>
      <c r="E2930" s="1" t="s">
        <v>89</v>
      </c>
      <c r="F2930" s="1" t="s">
        <v>116</v>
      </c>
      <c r="G2930" s="1" t="n">
        <v>0</v>
      </c>
      <c r="H2930" s="1" t="n">
        <v>2</v>
      </c>
      <c r="I2930" s="1" t="n">
        <v>2</v>
      </c>
      <c r="K2930" s="17" t="n">
        <v>408.6</v>
      </c>
      <c r="L2930" s="1" t="n">
        <v>4</v>
      </c>
      <c r="M2930" s="18" t="n">
        <f aca="false">IF(I2930&lt;=H2930,1,0)</f>
        <v>1</v>
      </c>
      <c r="N2930" s="1" t="n">
        <f aca="false">MAX(I2930-H2930,0)</f>
        <v>0</v>
      </c>
    </row>
    <row r="2931" customFormat="false" ht="15" hidden="false" customHeight="false" outlineLevel="0" collapsed="false">
      <c r="A2931" s="1" t="s">
        <v>3040</v>
      </c>
      <c r="B2931" s="1" t="s">
        <v>2578</v>
      </c>
      <c r="C2931" s="1" t="s">
        <v>92</v>
      </c>
      <c r="D2931" s="1" t="s">
        <v>88</v>
      </c>
      <c r="E2931" s="1" t="s">
        <v>97</v>
      </c>
      <c r="F2931" s="1" t="s">
        <v>90</v>
      </c>
      <c r="G2931" s="1" t="n">
        <v>2.9</v>
      </c>
      <c r="H2931" s="1" t="n">
        <v>3</v>
      </c>
      <c r="I2931" s="1" t="n">
        <v>5</v>
      </c>
      <c r="J2931" s="1" t="s">
        <v>208</v>
      </c>
      <c r="K2931" s="17" t="n">
        <v>335.98</v>
      </c>
      <c r="L2931" s="1" t="n">
        <v>4</v>
      </c>
      <c r="M2931" s="18" t="n">
        <f aca="false">IF(I2931&lt;=H2931,1,0)</f>
        <v>0</v>
      </c>
      <c r="N2931" s="1" t="n">
        <f aca="false">MAX(I2931-H2931,0)</f>
        <v>2</v>
      </c>
    </row>
    <row r="2932" customFormat="false" ht="15" hidden="false" customHeight="false" outlineLevel="0" collapsed="false">
      <c r="A2932" s="1" t="s">
        <v>3041</v>
      </c>
      <c r="B2932" s="1" t="s">
        <v>2578</v>
      </c>
      <c r="C2932" s="1" t="s">
        <v>105</v>
      </c>
      <c r="D2932" s="1" t="s">
        <v>88</v>
      </c>
      <c r="E2932" s="1" t="s">
        <v>89</v>
      </c>
      <c r="F2932" s="1" t="s">
        <v>90</v>
      </c>
      <c r="G2932" s="1" t="n">
        <v>16.4</v>
      </c>
      <c r="H2932" s="1" t="n">
        <v>3</v>
      </c>
      <c r="I2932" s="1" t="n">
        <v>3</v>
      </c>
      <c r="K2932" s="17" t="n">
        <v>798.67</v>
      </c>
      <c r="L2932" s="1" t="n">
        <v>4</v>
      </c>
      <c r="M2932" s="18" t="n">
        <f aca="false">IF(I2932&lt;=H2932,1,0)</f>
        <v>1</v>
      </c>
      <c r="N2932" s="1" t="n">
        <f aca="false">MAX(I2932-H2932,0)</f>
        <v>0</v>
      </c>
    </row>
    <row r="2933" customFormat="false" ht="15" hidden="false" customHeight="false" outlineLevel="0" collapsed="false">
      <c r="A2933" s="1" t="s">
        <v>3042</v>
      </c>
      <c r="B2933" s="1" t="s">
        <v>2578</v>
      </c>
      <c r="C2933" s="1" t="s">
        <v>105</v>
      </c>
      <c r="D2933" s="1" t="s">
        <v>88</v>
      </c>
      <c r="E2933" s="1" t="s">
        <v>89</v>
      </c>
      <c r="F2933" s="1" t="s">
        <v>90</v>
      </c>
      <c r="G2933" s="1" t="n">
        <v>6.2</v>
      </c>
      <c r="H2933" s="1" t="n">
        <v>3</v>
      </c>
      <c r="I2933" s="1" t="n">
        <v>3</v>
      </c>
      <c r="K2933" s="17" t="n">
        <v>250.76</v>
      </c>
      <c r="L2933" s="1" t="n">
        <v>5</v>
      </c>
      <c r="M2933" s="18" t="n">
        <f aca="false">IF(I2933&lt;=H2933,1,0)</f>
        <v>1</v>
      </c>
      <c r="N2933" s="1" t="n">
        <f aca="false">MAX(I2933-H2933,0)</f>
        <v>0</v>
      </c>
    </row>
    <row r="2934" customFormat="false" ht="15" hidden="false" customHeight="false" outlineLevel="0" collapsed="false">
      <c r="A2934" s="1" t="s">
        <v>3043</v>
      </c>
      <c r="B2934" s="1" t="s">
        <v>2578</v>
      </c>
      <c r="C2934" s="1" t="s">
        <v>92</v>
      </c>
      <c r="D2934" s="1" t="s">
        <v>96</v>
      </c>
      <c r="E2934" s="1" t="s">
        <v>89</v>
      </c>
      <c r="F2934" s="1" t="s">
        <v>90</v>
      </c>
      <c r="G2934" s="1" t="n">
        <v>15.6</v>
      </c>
      <c r="H2934" s="1" t="n">
        <v>5</v>
      </c>
      <c r="I2934" s="1" t="n">
        <v>6</v>
      </c>
      <c r="J2934" s="1" t="s">
        <v>208</v>
      </c>
      <c r="K2934" s="17" t="n">
        <v>455.96</v>
      </c>
      <c r="L2934" s="1" t="n">
        <v>4</v>
      </c>
      <c r="M2934" s="18" t="n">
        <f aca="false">IF(I2934&lt;=H2934,1,0)</f>
        <v>0</v>
      </c>
      <c r="N2934" s="1" t="n">
        <f aca="false">MAX(I2934-H2934,0)</f>
        <v>1</v>
      </c>
    </row>
    <row r="2935" customFormat="false" ht="15" hidden="false" customHeight="false" outlineLevel="0" collapsed="false">
      <c r="A2935" s="1" t="s">
        <v>3044</v>
      </c>
      <c r="B2935" s="1" t="s">
        <v>2578</v>
      </c>
      <c r="C2935" s="1" t="s">
        <v>105</v>
      </c>
      <c r="D2935" s="1" t="s">
        <v>110</v>
      </c>
      <c r="E2935" s="1" t="s">
        <v>89</v>
      </c>
      <c r="F2935" s="1" t="s">
        <v>90</v>
      </c>
      <c r="G2935" s="1" t="n">
        <v>10.3</v>
      </c>
      <c r="H2935" s="1" t="n">
        <v>2</v>
      </c>
      <c r="I2935" s="1" t="n">
        <v>2</v>
      </c>
      <c r="K2935" s="17" t="n">
        <v>881.24</v>
      </c>
      <c r="L2935" s="1" t="n">
        <v>5</v>
      </c>
      <c r="M2935" s="18" t="n">
        <f aca="false">IF(I2935&lt;=H2935,1,0)</f>
        <v>1</v>
      </c>
      <c r="N2935" s="1" t="n">
        <f aca="false">MAX(I2935-H2935,0)</f>
        <v>0</v>
      </c>
    </row>
    <row r="2936" customFormat="false" ht="15" hidden="false" customHeight="false" outlineLevel="0" collapsed="false">
      <c r="A2936" s="1" t="s">
        <v>3045</v>
      </c>
      <c r="B2936" s="1" t="s">
        <v>2578</v>
      </c>
      <c r="C2936" s="1" t="s">
        <v>95</v>
      </c>
      <c r="D2936" s="1" t="s">
        <v>88</v>
      </c>
      <c r="E2936" s="1" t="s">
        <v>89</v>
      </c>
      <c r="F2936" s="1" t="s">
        <v>116</v>
      </c>
      <c r="G2936" s="1" t="n">
        <v>0</v>
      </c>
      <c r="H2936" s="1" t="n">
        <v>2</v>
      </c>
      <c r="I2936" s="1" t="n">
        <v>2</v>
      </c>
      <c r="K2936" s="17" t="n">
        <v>386.69</v>
      </c>
      <c r="L2936" s="1" t="n">
        <v>4</v>
      </c>
      <c r="M2936" s="18" t="n">
        <f aca="false">IF(I2936&lt;=H2936,1,0)</f>
        <v>1</v>
      </c>
      <c r="N2936" s="1" t="n">
        <f aca="false">MAX(I2936-H2936,0)</f>
        <v>0</v>
      </c>
    </row>
    <row r="2937" customFormat="false" ht="15" hidden="false" customHeight="false" outlineLevel="0" collapsed="false">
      <c r="A2937" s="1" t="s">
        <v>3046</v>
      </c>
      <c r="B2937" s="1" t="s">
        <v>2578</v>
      </c>
      <c r="C2937" s="1" t="s">
        <v>92</v>
      </c>
      <c r="D2937" s="1" t="s">
        <v>88</v>
      </c>
      <c r="E2937" s="1" t="s">
        <v>89</v>
      </c>
      <c r="F2937" s="1" t="s">
        <v>90</v>
      </c>
      <c r="G2937" s="1" t="n">
        <v>7.9</v>
      </c>
      <c r="H2937" s="1" t="n">
        <v>3</v>
      </c>
      <c r="I2937" s="1" t="n">
        <v>3</v>
      </c>
      <c r="K2937" s="17" t="n">
        <v>374.74</v>
      </c>
      <c r="L2937" s="1" t="n">
        <v>5</v>
      </c>
      <c r="M2937" s="18" t="n">
        <f aca="false">IF(I2937&lt;=H2937,1,0)</f>
        <v>1</v>
      </c>
      <c r="N2937" s="1" t="n">
        <f aca="false">MAX(I2937-H2937,0)</f>
        <v>0</v>
      </c>
    </row>
    <row r="2938" customFormat="false" ht="15" hidden="false" customHeight="false" outlineLevel="0" collapsed="false">
      <c r="A2938" s="1" t="s">
        <v>3047</v>
      </c>
      <c r="B2938" s="1" t="s">
        <v>2578</v>
      </c>
      <c r="C2938" s="1" t="s">
        <v>100</v>
      </c>
      <c r="D2938" s="1" t="s">
        <v>88</v>
      </c>
      <c r="E2938" s="1" t="s">
        <v>101</v>
      </c>
      <c r="F2938" s="1" t="s">
        <v>90</v>
      </c>
      <c r="G2938" s="1" t="n">
        <v>2.9</v>
      </c>
      <c r="H2938" s="1" t="n">
        <v>3</v>
      </c>
      <c r="I2938" s="1" t="n">
        <v>2</v>
      </c>
      <c r="K2938" s="17" t="n">
        <v>336.81</v>
      </c>
      <c r="L2938" s="1" t="n">
        <v>4</v>
      </c>
      <c r="M2938" s="18" t="n">
        <f aca="false">IF(I2938&lt;=H2938,1,0)</f>
        <v>1</v>
      </c>
      <c r="N2938" s="1" t="n">
        <f aca="false">MAX(I2938-H2938,0)</f>
        <v>0</v>
      </c>
    </row>
    <row r="2939" customFormat="false" ht="15" hidden="false" customHeight="false" outlineLevel="0" collapsed="false">
      <c r="A2939" s="1" t="s">
        <v>3048</v>
      </c>
      <c r="B2939" s="1" t="s">
        <v>2578</v>
      </c>
      <c r="C2939" s="1" t="s">
        <v>92</v>
      </c>
      <c r="D2939" s="1" t="s">
        <v>96</v>
      </c>
      <c r="E2939" s="1" t="s">
        <v>89</v>
      </c>
      <c r="F2939" s="1" t="s">
        <v>90</v>
      </c>
      <c r="G2939" s="1" t="n">
        <v>12.4</v>
      </c>
      <c r="H2939" s="1" t="n">
        <v>5</v>
      </c>
      <c r="I2939" s="1" t="n">
        <v>5</v>
      </c>
      <c r="K2939" s="17" t="n">
        <v>354.7</v>
      </c>
      <c r="L2939" s="1" t="n">
        <v>4</v>
      </c>
      <c r="M2939" s="18" t="n">
        <f aca="false">IF(I2939&lt;=H2939,1,0)</f>
        <v>1</v>
      </c>
      <c r="N2939" s="1" t="n">
        <f aca="false">MAX(I2939-H2939,0)</f>
        <v>0</v>
      </c>
    </row>
    <row r="2940" customFormat="false" ht="15" hidden="false" customHeight="false" outlineLevel="0" collapsed="false">
      <c r="A2940" s="1" t="s">
        <v>3049</v>
      </c>
      <c r="B2940" s="1" t="s">
        <v>2578</v>
      </c>
      <c r="C2940" s="1" t="s">
        <v>105</v>
      </c>
      <c r="D2940" s="1" t="s">
        <v>88</v>
      </c>
      <c r="E2940" s="1" t="s">
        <v>89</v>
      </c>
      <c r="F2940" s="1" t="s">
        <v>90</v>
      </c>
      <c r="G2940" s="1" t="n">
        <v>18.1</v>
      </c>
      <c r="H2940" s="1" t="n">
        <v>3</v>
      </c>
      <c r="I2940" s="1" t="n">
        <v>4</v>
      </c>
      <c r="J2940" s="1" t="s">
        <v>133</v>
      </c>
      <c r="K2940" s="17" t="n">
        <v>420</v>
      </c>
      <c r="L2940" s="1" t="n">
        <v>4</v>
      </c>
      <c r="M2940" s="18" t="n">
        <f aca="false">IF(I2940&lt;=H2940,1,0)</f>
        <v>0</v>
      </c>
      <c r="N2940" s="1" t="n">
        <f aca="false">MAX(I2940-H2940,0)</f>
        <v>1</v>
      </c>
    </row>
    <row r="2941" customFormat="false" ht="15" hidden="false" customHeight="false" outlineLevel="0" collapsed="false">
      <c r="A2941" s="1" t="s">
        <v>3050</v>
      </c>
      <c r="B2941" s="1" t="s">
        <v>2578</v>
      </c>
      <c r="C2941" s="1" t="s">
        <v>92</v>
      </c>
      <c r="D2941" s="1" t="s">
        <v>88</v>
      </c>
      <c r="E2941" s="1" t="s">
        <v>89</v>
      </c>
      <c r="F2941" s="1" t="s">
        <v>90</v>
      </c>
      <c r="G2941" s="1" t="n">
        <v>5.7</v>
      </c>
      <c r="H2941" s="1" t="n">
        <v>3</v>
      </c>
      <c r="I2941" s="1" t="n">
        <v>3</v>
      </c>
      <c r="K2941" s="17" t="n">
        <v>494.58</v>
      </c>
      <c r="L2941" s="1" t="n">
        <v>5</v>
      </c>
      <c r="M2941" s="18" t="n">
        <f aca="false">IF(I2941&lt;=H2941,1,0)</f>
        <v>1</v>
      </c>
      <c r="N2941" s="1" t="n">
        <f aca="false">MAX(I2941-H2941,0)</f>
        <v>0</v>
      </c>
    </row>
    <row r="2942" customFormat="false" ht="15" hidden="false" customHeight="false" outlineLevel="0" collapsed="false">
      <c r="A2942" s="1" t="s">
        <v>3051</v>
      </c>
      <c r="B2942" s="1" t="s">
        <v>2578</v>
      </c>
      <c r="C2942" s="1" t="s">
        <v>105</v>
      </c>
      <c r="D2942" s="1" t="s">
        <v>88</v>
      </c>
      <c r="E2942" s="1" t="s">
        <v>103</v>
      </c>
      <c r="F2942" s="1" t="s">
        <v>90</v>
      </c>
      <c r="G2942" s="1" t="n">
        <v>4.8</v>
      </c>
      <c r="H2942" s="1" t="n">
        <v>3</v>
      </c>
      <c r="I2942" s="1" t="n">
        <v>5</v>
      </c>
      <c r="J2942" s="1" t="s">
        <v>117</v>
      </c>
      <c r="K2942" s="17" t="n">
        <v>351.04</v>
      </c>
      <c r="L2942" s="1" t="n">
        <v>3</v>
      </c>
      <c r="M2942" s="18" t="n">
        <f aca="false">IF(I2942&lt;=H2942,1,0)</f>
        <v>0</v>
      </c>
      <c r="N2942" s="1" t="n">
        <f aca="false">MAX(I2942-H2942,0)</f>
        <v>2</v>
      </c>
    </row>
    <row r="2943" customFormat="false" ht="15" hidden="false" customHeight="false" outlineLevel="0" collapsed="false">
      <c r="A2943" s="1" t="s">
        <v>3052</v>
      </c>
      <c r="B2943" s="1" t="s">
        <v>2578</v>
      </c>
      <c r="C2943" s="1" t="s">
        <v>105</v>
      </c>
      <c r="D2943" s="1" t="s">
        <v>93</v>
      </c>
      <c r="E2943" s="1" t="s">
        <v>89</v>
      </c>
      <c r="F2943" s="1" t="s">
        <v>116</v>
      </c>
      <c r="G2943" s="1" t="n">
        <v>0</v>
      </c>
      <c r="H2943" s="1" t="n">
        <v>1</v>
      </c>
      <c r="I2943" s="1" t="n">
        <v>1</v>
      </c>
      <c r="K2943" s="17" t="n">
        <v>300.77</v>
      </c>
      <c r="L2943" s="1" t="n">
        <v>4</v>
      </c>
      <c r="M2943" s="18" t="n">
        <f aca="false">IF(I2943&lt;=H2943,1,0)</f>
        <v>1</v>
      </c>
      <c r="N2943" s="1" t="n">
        <f aca="false">MAX(I2943-H2943,0)</f>
        <v>0</v>
      </c>
    </row>
    <row r="2944" customFormat="false" ht="15" hidden="false" customHeight="false" outlineLevel="0" collapsed="false">
      <c r="A2944" s="1" t="s">
        <v>3053</v>
      </c>
      <c r="B2944" s="1" t="s">
        <v>2578</v>
      </c>
      <c r="C2944" s="1" t="s">
        <v>105</v>
      </c>
      <c r="D2944" s="1" t="s">
        <v>88</v>
      </c>
      <c r="E2944" s="1" t="s">
        <v>103</v>
      </c>
      <c r="F2944" s="1" t="s">
        <v>90</v>
      </c>
      <c r="G2944" s="1" t="n">
        <v>5.1</v>
      </c>
      <c r="H2944" s="1" t="n">
        <v>3</v>
      </c>
      <c r="I2944" s="1" t="n">
        <v>6</v>
      </c>
      <c r="J2944" s="1" t="s">
        <v>208</v>
      </c>
      <c r="K2944" s="17" t="n">
        <v>224.33</v>
      </c>
      <c r="L2944" s="1" t="n">
        <v>4</v>
      </c>
      <c r="M2944" s="18" t="n">
        <f aca="false">IF(I2944&lt;=H2944,1,0)</f>
        <v>0</v>
      </c>
      <c r="N2944" s="1" t="n">
        <f aca="false">MAX(I2944-H2944,0)</f>
        <v>3</v>
      </c>
    </row>
    <row r="2945" customFormat="false" ht="15" hidden="false" customHeight="false" outlineLevel="0" collapsed="false">
      <c r="A2945" s="1" t="s">
        <v>3054</v>
      </c>
      <c r="B2945" s="1" t="s">
        <v>2578</v>
      </c>
      <c r="C2945" s="1" t="s">
        <v>145</v>
      </c>
      <c r="D2945" s="1" t="s">
        <v>93</v>
      </c>
      <c r="E2945" s="1" t="s">
        <v>89</v>
      </c>
      <c r="F2945" s="1" t="s">
        <v>116</v>
      </c>
      <c r="G2945" s="1" t="n">
        <v>0</v>
      </c>
      <c r="H2945" s="1" t="n">
        <v>1</v>
      </c>
      <c r="I2945" s="1" t="n">
        <v>1</v>
      </c>
      <c r="K2945" s="17" t="n">
        <v>140.49</v>
      </c>
      <c r="L2945" s="1" t="n">
        <v>4</v>
      </c>
      <c r="M2945" s="18" t="n">
        <f aca="false">IF(I2945&lt;=H2945,1,0)</f>
        <v>1</v>
      </c>
      <c r="N2945" s="1" t="n">
        <f aca="false">MAX(I2945-H2945,0)</f>
        <v>0</v>
      </c>
    </row>
    <row r="2946" customFormat="false" ht="15" hidden="false" customHeight="false" outlineLevel="0" collapsed="false">
      <c r="A2946" s="1" t="s">
        <v>3055</v>
      </c>
      <c r="B2946" s="1" t="s">
        <v>2578</v>
      </c>
      <c r="C2946" s="1" t="s">
        <v>105</v>
      </c>
      <c r="D2946" s="1" t="s">
        <v>88</v>
      </c>
      <c r="E2946" s="1" t="s">
        <v>103</v>
      </c>
      <c r="F2946" s="1" t="s">
        <v>90</v>
      </c>
      <c r="G2946" s="1" t="n">
        <v>11.8</v>
      </c>
      <c r="H2946" s="1" t="n">
        <v>3</v>
      </c>
      <c r="I2946" s="1" t="n">
        <v>3</v>
      </c>
      <c r="K2946" s="17" t="n">
        <v>641.77</v>
      </c>
      <c r="L2946" s="1" t="n">
        <v>5</v>
      </c>
      <c r="M2946" s="18" t="n">
        <f aca="false">IF(I2946&lt;=H2946,1,0)</f>
        <v>1</v>
      </c>
      <c r="N2946" s="1" t="n">
        <f aca="false">MAX(I2946-H2946,0)</f>
        <v>0</v>
      </c>
    </row>
    <row r="2947" customFormat="false" ht="15" hidden="false" customHeight="false" outlineLevel="0" collapsed="false">
      <c r="A2947" s="1" t="s">
        <v>3056</v>
      </c>
      <c r="B2947" s="1" t="s">
        <v>2578</v>
      </c>
      <c r="C2947" s="1" t="s">
        <v>92</v>
      </c>
      <c r="D2947" s="1" t="s">
        <v>88</v>
      </c>
      <c r="E2947" s="1" t="s">
        <v>89</v>
      </c>
      <c r="F2947" s="1" t="s">
        <v>90</v>
      </c>
      <c r="G2947" s="1" t="n">
        <v>16.8</v>
      </c>
      <c r="H2947" s="1" t="n">
        <v>3</v>
      </c>
      <c r="I2947" s="1" t="n">
        <v>3</v>
      </c>
      <c r="K2947" s="17" t="n">
        <v>210.65</v>
      </c>
      <c r="L2947" s="1" t="n">
        <v>5</v>
      </c>
      <c r="M2947" s="18" t="n">
        <f aca="false">IF(I2947&lt;=H2947,1,0)</f>
        <v>1</v>
      </c>
      <c r="N2947" s="1" t="n">
        <f aca="false">MAX(I2947-H2947,0)</f>
        <v>0</v>
      </c>
    </row>
    <row r="2948" customFormat="false" ht="15" hidden="false" customHeight="false" outlineLevel="0" collapsed="false">
      <c r="A2948" s="1" t="s">
        <v>3057</v>
      </c>
      <c r="B2948" s="1" t="s">
        <v>2578</v>
      </c>
      <c r="C2948" s="1" t="s">
        <v>92</v>
      </c>
      <c r="D2948" s="1" t="s">
        <v>96</v>
      </c>
      <c r="E2948" s="1" t="s">
        <v>89</v>
      </c>
      <c r="F2948" s="1" t="s">
        <v>90</v>
      </c>
      <c r="G2948" s="1" t="n">
        <v>13.5</v>
      </c>
      <c r="H2948" s="1" t="n">
        <v>5</v>
      </c>
      <c r="I2948" s="1" t="n">
        <v>5</v>
      </c>
      <c r="K2948" s="17" t="n">
        <v>262.56</v>
      </c>
      <c r="L2948" s="1" t="n">
        <v>4</v>
      </c>
      <c r="M2948" s="18" t="n">
        <f aca="false">IF(I2948&lt;=H2948,1,0)</f>
        <v>1</v>
      </c>
      <c r="N2948" s="1" t="n">
        <f aca="false">MAX(I2948-H2948,0)</f>
        <v>0</v>
      </c>
    </row>
    <row r="2949" customFormat="false" ht="15" hidden="false" customHeight="false" outlineLevel="0" collapsed="false">
      <c r="A2949" s="1" t="s">
        <v>3058</v>
      </c>
      <c r="B2949" s="1" t="s">
        <v>2578</v>
      </c>
      <c r="C2949" s="1" t="s">
        <v>95</v>
      </c>
      <c r="D2949" s="1" t="s">
        <v>88</v>
      </c>
      <c r="E2949" s="1" t="s">
        <v>103</v>
      </c>
      <c r="F2949" s="1" t="s">
        <v>90</v>
      </c>
      <c r="G2949" s="1" t="n">
        <v>13.7</v>
      </c>
      <c r="H2949" s="1" t="n">
        <v>3</v>
      </c>
      <c r="I2949" s="1" t="n">
        <v>2</v>
      </c>
      <c r="K2949" s="17" t="n">
        <v>301.02</v>
      </c>
      <c r="L2949" s="1" t="n">
        <v>5</v>
      </c>
      <c r="M2949" s="18" t="n">
        <f aca="false">IF(I2949&lt;=H2949,1,0)</f>
        <v>1</v>
      </c>
      <c r="N2949" s="1" t="n">
        <f aca="false">MAX(I2949-H2949,0)</f>
        <v>0</v>
      </c>
    </row>
    <row r="2950" customFormat="false" ht="15" hidden="false" customHeight="false" outlineLevel="0" collapsed="false">
      <c r="A2950" s="1" t="s">
        <v>3059</v>
      </c>
      <c r="B2950" s="1" t="s">
        <v>2578</v>
      </c>
      <c r="C2950" s="1" t="s">
        <v>105</v>
      </c>
      <c r="D2950" s="1" t="s">
        <v>93</v>
      </c>
      <c r="E2950" s="1" t="s">
        <v>101</v>
      </c>
      <c r="F2950" s="1" t="s">
        <v>90</v>
      </c>
      <c r="G2950" s="1" t="n">
        <v>17.4</v>
      </c>
      <c r="H2950" s="1" t="n">
        <v>2</v>
      </c>
      <c r="I2950" s="1" t="n">
        <v>2</v>
      </c>
      <c r="K2950" s="17" t="n">
        <v>699.19</v>
      </c>
      <c r="L2950" s="1" t="n">
        <v>4</v>
      </c>
      <c r="M2950" s="18" t="n">
        <f aca="false">IF(I2950&lt;=H2950,1,0)</f>
        <v>1</v>
      </c>
      <c r="N2950" s="1" t="n">
        <f aca="false">MAX(I2950-H2950,0)</f>
        <v>0</v>
      </c>
    </row>
    <row r="2951" customFormat="false" ht="15" hidden="false" customHeight="false" outlineLevel="0" collapsed="false">
      <c r="A2951" s="1" t="s">
        <v>3060</v>
      </c>
      <c r="B2951" s="1" t="s">
        <v>2578</v>
      </c>
      <c r="C2951" s="1" t="s">
        <v>100</v>
      </c>
      <c r="D2951" s="1" t="s">
        <v>93</v>
      </c>
      <c r="E2951" s="1" t="s">
        <v>89</v>
      </c>
      <c r="F2951" s="1" t="s">
        <v>116</v>
      </c>
      <c r="G2951" s="1" t="n">
        <v>0</v>
      </c>
      <c r="H2951" s="1" t="n">
        <v>1</v>
      </c>
      <c r="I2951" s="1" t="n">
        <v>1</v>
      </c>
      <c r="K2951" s="17" t="n">
        <v>158.81</v>
      </c>
      <c r="L2951" s="1" t="n">
        <v>5</v>
      </c>
      <c r="M2951" s="18" t="n">
        <f aca="false">IF(I2951&lt;=H2951,1,0)</f>
        <v>1</v>
      </c>
      <c r="N2951" s="1" t="n">
        <f aca="false">MAX(I2951-H2951,0)</f>
        <v>0</v>
      </c>
    </row>
    <row r="2952" customFormat="false" ht="15" hidden="false" customHeight="false" outlineLevel="0" collapsed="false">
      <c r="A2952" s="1" t="s">
        <v>3061</v>
      </c>
      <c r="B2952" s="1" t="s">
        <v>2578</v>
      </c>
      <c r="C2952" s="1" t="s">
        <v>92</v>
      </c>
      <c r="D2952" s="1" t="s">
        <v>88</v>
      </c>
      <c r="E2952" s="1" t="s">
        <v>97</v>
      </c>
      <c r="F2952" s="1" t="s">
        <v>90</v>
      </c>
      <c r="G2952" s="1" t="n">
        <v>5.3</v>
      </c>
      <c r="H2952" s="1" t="n">
        <v>3</v>
      </c>
      <c r="I2952" s="1" t="n">
        <v>3</v>
      </c>
      <c r="K2952" s="17" t="n">
        <v>457.94</v>
      </c>
      <c r="L2952" s="1" t="n">
        <v>4</v>
      </c>
      <c r="M2952" s="18" t="n">
        <f aca="false">IF(I2952&lt;=H2952,1,0)</f>
        <v>1</v>
      </c>
      <c r="N2952" s="1" t="n">
        <f aca="false">MAX(I2952-H2952,0)</f>
        <v>0</v>
      </c>
    </row>
    <row r="2953" customFormat="false" ht="15" hidden="false" customHeight="false" outlineLevel="0" collapsed="false">
      <c r="A2953" s="1" t="s">
        <v>3062</v>
      </c>
      <c r="B2953" s="1" t="s">
        <v>2578</v>
      </c>
      <c r="C2953" s="1" t="s">
        <v>92</v>
      </c>
      <c r="D2953" s="1" t="s">
        <v>88</v>
      </c>
      <c r="E2953" s="1" t="s">
        <v>89</v>
      </c>
      <c r="F2953" s="1" t="s">
        <v>90</v>
      </c>
      <c r="G2953" s="1" t="n">
        <v>7.7</v>
      </c>
      <c r="H2953" s="1" t="n">
        <v>3</v>
      </c>
      <c r="I2953" s="1" t="n">
        <v>6</v>
      </c>
      <c r="J2953" s="1" t="s">
        <v>125</v>
      </c>
      <c r="K2953" s="17" t="n">
        <v>708.2</v>
      </c>
      <c r="L2953" s="1" t="n">
        <v>3</v>
      </c>
      <c r="M2953" s="18" t="n">
        <f aca="false">IF(I2953&lt;=H2953,1,0)</f>
        <v>0</v>
      </c>
      <c r="N2953" s="1" t="n">
        <f aca="false">MAX(I2953-H2953,0)</f>
        <v>3</v>
      </c>
    </row>
    <row r="2954" customFormat="false" ht="15" hidden="false" customHeight="false" outlineLevel="0" collapsed="false">
      <c r="A2954" s="1" t="s">
        <v>3063</v>
      </c>
      <c r="B2954" s="1" t="s">
        <v>2578</v>
      </c>
      <c r="C2954" s="1" t="s">
        <v>92</v>
      </c>
      <c r="D2954" s="1" t="s">
        <v>110</v>
      </c>
      <c r="E2954" s="1" t="s">
        <v>97</v>
      </c>
      <c r="F2954" s="1" t="s">
        <v>90</v>
      </c>
      <c r="G2954" s="1" t="n">
        <v>1.2</v>
      </c>
      <c r="H2954" s="1" t="n">
        <v>2</v>
      </c>
      <c r="I2954" s="1" t="n">
        <v>1</v>
      </c>
      <c r="K2954" s="17" t="n">
        <v>619</v>
      </c>
      <c r="L2954" s="1" t="n">
        <v>4</v>
      </c>
      <c r="M2954" s="18" t="n">
        <f aca="false">IF(I2954&lt;=H2954,1,0)</f>
        <v>1</v>
      </c>
      <c r="N2954" s="1" t="n">
        <f aca="false">MAX(I2954-H2954,0)</f>
        <v>0</v>
      </c>
    </row>
    <row r="2955" customFormat="false" ht="15" hidden="false" customHeight="false" outlineLevel="0" collapsed="false">
      <c r="A2955" s="1" t="s">
        <v>3064</v>
      </c>
      <c r="B2955" s="1" t="s">
        <v>2578</v>
      </c>
      <c r="C2955" s="1" t="s">
        <v>92</v>
      </c>
      <c r="D2955" s="1" t="s">
        <v>88</v>
      </c>
      <c r="E2955" s="1" t="s">
        <v>89</v>
      </c>
      <c r="F2955" s="1" t="s">
        <v>90</v>
      </c>
      <c r="G2955" s="1" t="n">
        <v>6.9</v>
      </c>
      <c r="H2955" s="1" t="n">
        <v>3</v>
      </c>
      <c r="I2955" s="1" t="n">
        <v>2</v>
      </c>
      <c r="K2955" s="17" t="n">
        <v>236.98</v>
      </c>
      <c r="L2955" s="1" t="n">
        <v>4</v>
      </c>
      <c r="M2955" s="18" t="n">
        <f aca="false">IF(I2955&lt;=H2955,1,0)</f>
        <v>1</v>
      </c>
      <c r="N2955" s="1" t="n">
        <f aca="false">MAX(I2955-H2955,0)</f>
        <v>0</v>
      </c>
    </row>
    <row r="2956" customFormat="false" ht="15" hidden="false" customHeight="false" outlineLevel="0" collapsed="false">
      <c r="A2956" s="1" t="s">
        <v>3065</v>
      </c>
      <c r="B2956" s="1" t="s">
        <v>2578</v>
      </c>
      <c r="C2956" s="1" t="s">
        <v>92</v>
      </c>
      <c r="D2956" s="1" t="s">
        <v>88</v>
      </c>
      <c r="E2956" s="1" t="s">
        <v>89</v>
      </c>
      <c r="F2956" s="1" t="s">
        <v>90</v>
      </c>
      <c r="G2956" s="1" t="n">
        <v>5</v>
      </c>
      <c r="H2956" s="1" t="n">
        <v>3</v>
      </c>
      <c r="I2956" s="1" t="n">
        <v>6</v>
      </c>
      <c r="J2956" s="1" t="s">
        <v>361</v>
      </c>
      <c r="K2956" s="17" t="n">
        <v>753.13</v>
      </c>
      <c r="L2956" s="1" t="n">
        <v>3</v>
      </c>
      <c r="M2956" s="18" t="n">
        <f aca="false">IF(I2956&lt;=H2956,1,0)</f>
        <v>0</v>
      </c>
      <c r="N2956" s="1" t="n">
        <f aca="false">MAX(I2956-H2956,0)</f>
        <v>3</v>
      </c>
    </row>
    <row r="2957" customFormat="false" ht="15" hidden="false" customHeight="false" outlineLevel="0" collapsed="false">
      <c r="A2957" s="1" t="s">
        <v>3066</v>
      </c>
      <c r="B2957" s="1" t="s">
        <v>2578</v>
      </c>
      <c r="C2957" s="1" t="s">
        <v>92</v>
      </c>
      <c r="D2957" s="1" t="s">
        <v>88</v>
      </c>
      <c r="E2957" s="1" t="s">
        <v>97</v>
      </c>
      <c r="F2957" s="1" t="s">
        <v>90</v>
      </c>
      <c r="G2957" s="1" t="n">
        <v>17.3</v>
      </c>
      <c r="H2957" s="1" t="n">
        <v>3</v>
      </c>
      <c r="I2957" s="1" t="n">
        <v>3</v>
      </c>
      <c r="K2957" s="17" t="n">
        <v>552.08</v>
      </c>
      <c r="M2957" s="18" t="n">
        <f aca="false">IF(I2957&lt;=H2957,1,0)</f>
        <v>1</v>
      </c>
      <c r="N2957" s="1" t="n">
        <f aca="false">MAX(I2957-H2957,0)</f>
        <v>0</v>
      </c>
    </row>
    <row r="2958" customFormat="false" ht="15" hidden="false" customHeight="false" outlineLevel="0" collapsed="false">
      <c r="A2958" s="1" t="s">
        <v>3067</v>
      </c>
      <c r="B2958" s="1" t="s">
        <v>2578</v>
      </c>
      <c r="C2958" s="1" t="s">
        <v>95</v>
      </c>
      <c r="D2958" s="1" t="s">
        <v>88</v>
      </c>
      <c r="E2958" s="1" t="s">
        <v>97</v>
      </c>
      <c r="F2958" s="1" t="s">
        <v>116</v>
      </c>
      <c r="G2958" s="1" t="n">
        <v>0</v>
      </c>
      <c r="H2958" s="1" t="n">
        <v>3</v>
      </c>
      <c r="I2958" s="1" t="n">
        <v>3</v>
      </c>
      <c r="K2958" s="17" t="n">
        <v>644.38</v>
      </c>
      <c r="L2958" s="1" t="n">
        <v>5</v>
      </c>
      <c r="M2958" s="18" t="n">
        <f aca="false">IF(I2958&lt;=H2958,1,0)</f>
        <v>1</v>
      </c>
      <c r="N2958" s="1" t="n">
        <f aca="false">MAX(I2958-H2958,0)</f>
        <v>0</v>
      </c>
    </row>
    <row r="2959" customFormat="false" ht="15" hidden="false" customHeight="false" outlineLevel="0" collapsed="false">
      <c r="A2959" s="1" t="s">
        <v>3068</v>
      </c>
      <c r="B2959" s="1" t="s">
        <v>2578</v>
      </c>
      <c r="C2959" s="1" t="s">
        <v>100</v>
      </c>
      <c r="D2959" s="1" t="s">
        <v>93</v>
      </c>
      <c r="E2959" s="1" t="s">
        <v>89</v>
      </c>
      <c r="F2959" s="1" t="s">
        <v>90</v>
      </c>
      <c r="G2959" s="1" t="n">
        <v>8.3</v>
      </c>
      <c r="H2959" s="1" t="n">
        <v>2</v>
      </c>
      <c r="I2959" s="1" t="n">
        <v>2</v>
      </c>
      <c r="K2959" s="17" t="n">
        <v>264.05</v>
      </c>
      <c r="L2959" s="1" t="n">
        <v>5</v>
      </c>
      <c r="M2959" s="18" t="n">
        <f aca="false">IF(I2959&lt;=H2959,1,0)</f>
        <v>1</v>
      </c>
      <c r="N2959" s="1" t="n">
        <f aca="false">MAX(I2959-H2959,0)</f>
        <v>0</v>
      </c>
    </row>
    <row r="2960" customFormat="false" ht="15" hidden="false" customHeight="false" outlineLevel="0" collapsed="false">
      <c r="A2960" s="1" t="s">
        <v>3069</v>
      </c>
      <c r="B2960" s="1" t="s">
        <v>2578</v>
      </c>
      <c r="C2960" s="1" t="s">
        <v>95</v>
      </c>
      <c r="D2960" s="1" t="s">
        <v>93</v>
      </c>
      <c r="E2960" s="1" t="s">
        <v>97</v>
      </c>
      <c r="F2960" s="1" t="s">
        <v>90</v>
      </c>
      <c r="G2960" s="1" t="n">
        <v>1.3</v>
      </c>
      <c r="H2960" s="1" t="n">
        <v>2</v>
      </c>
      <c r="I2960" s="1" t="n">
        <v>2</v>
      </c>
      <c r="K2960" s="17" t="n">
        <v>410.1</v>
      </c>
      <c r="L2960" s="1" t="n">
        <v>5</v>
      </c>
      <c r="M2960" s="18" t="n">
        <f aca="false">IF(I2960&lt;=H2960,1,0)</f>
        <v>1</v>
      </c>
      <c r="N2960" s="1" t="n">
        <f aca="false">MAX(I2960-H2960,0)</f>
        <v>0</v>
      </c>
    </row>
    <row r="2961" customFormat="false" ht="15" hidden="false" customHeight="false" outlineLevel="0" collapsed="false">
      <c r="A2961" s="1" t="s">
        <v>3070</v>
      </c>
      <c r="B2961" s="1" t="s">
        <v>2578</v>
      </c>
      <c r="C2961" s="1" t="s">
        <v>95</v>
      </c>
      <c r="D2961" s="1" t="s">
        <v>93</v>
      </c>
      <c r="E2961" s="1" t="s">
        <v>89</v>
      </c>
      <c r="F2961" s="1" t="s">
        <v>90</v>
      </c>
      <c r="G2961" s="1" t="n">
        <v>8.1</v>
      </c>
      <c r="H2961" s="1" t="n">
        <v>2</v>
      </c>
      <c r="I2961" s="1" t="n">
        <v>2</v>
      </c>
      <c r="K2961" s="17" t="n">
        <v>399.2</v>
      </c>
      <c r="L2961" s="1" t="n">
        <v>4</v>
      </c>
      <c r="M2961" s="18" t="n">
        <f aca="false">IF(I2961&lt;=H2961,1,0)</f>
        <v>1</v>
      </c>
      <c r="N2961" s="1" t="n">
        <f aca="false">MAX(I2961-H2961,0)</f>
        <v>0</v>
      </c>
    </row>
    <row r="2962" customFormat="false" ht="15" hidden="false" customHeight="false" outlineLevel="0" collapsed="false">
      <c r="A2962" s="1" t="s">
        <v>3071</v>
      </c>
      <c r="B2962" s="1" t="s">
        <v>2578</v>
      </c>
      <c r="C2962" s="1" t="s">
        <v>92</v>
      </c>
      <c r="D2962" s="1" t="s">
        <v>96</v>
      </c>
      <c r="E2962" s="1" t="s">
        <v>89</v>
      </c>
      <c r="F2962" s="1" t="s">
        <v>90</v>
      </c>
      <c r="G2962" s="1" t="n">
        <v>13.4</v>
      </c>
      <c r="H2962" s="1" t="n">
        <v>5</v>
      </c>
      <c r="I2962" s="1" t="n">
        <v>5</v>
      </c>
      <c r="K2962" s="17" t="n">
        <v>256.27</v>
      </c>
      <c r="L2962" s="1" t="n">
        <v>4</v>
      </c>
      <c r="M2962" s="18" t="n">
        <f aca="false">IF(I2962&lt;=H2962,1,0)</f>
        <v>1</v>
      </c>
      <c r="N2962" s="1" t="n">
        <f aca="false">MAX(I2962-H2962,0)</f>
        <v>0</v>
      </c>
    </row>
    <row r="2963" customFormat="false" ht="15" hidden="false" customHeight="false" outlineLevel="0" collapsed="false">
      <c r="A2963" s="1" t="s">
        <v>3072</v>
      </c>
      <c r="B2963" s="1" t="s">
        <v>2578</v>
      </c>
      <c r="C2963" s="1" t="s">
        <v>92</v>
      </c>
      <c r="D2963" s="1" t="s">
        <v>88</v>
      </c>
      <c r="E2963" s="1" t="s">
        <v>89</v>
      </c>
      <c r="F2963" s="1" t="s">
        <v>116</v>
      </c>
      <c r="G2963" s="1" t="n">
        <v>0</v>
      </c>
      <c r="H2963" s="1" t="n">
        <v>2</v>
      </c>
      <c r="I2963" s="1" t="n">
        <v>1</v>
      </c>
      <c r="K2963" s="17" t="n">
        <v>433.04</v>
      </c>
      <c r="L2963" s="1" t="n">
        <v>4</v>
      </c>
      <c r="M2963" s="18" t="n">
        <f aca="false">IF(I2963&lt;=H2963,1,0)</f>
        <v>1</v>
      </c>
      <c r="N2963" s="1" t="n">
        <f aca="false">MAX(I2963-H2963,0)</f>
        <v>0</v>
      </c>
    </row>
    <row r="2964" customFormat="false" ht="15" hidden="false" customHeight="false" outlineLevel="0" collapsed="false">
      <c r="A2964" s="1" t="s">
        <v>3073</v>
      </c>
      <c r="B2964" s="1" t="s">
        <v>2578</v>
      </c>
      <c r="C2964" s="1" t="s">
        <v>92</v>
      </c>
      <c r="D2964" s="1" t="s">
        <v>110</v>
      </c>
      <c r="E2964" s="1" t="s">
        <v>97</v>
      </c>
      <c r="F2964" s="1" t="s">
        <v>90</v>
      </c>
      <c r="G2964" s="1" t="n">
        <v>4.1</v>
      </c>
      <c r="H2964" s="1" t="n">
        <v>2</v>
      </c>
      <c r="I2964" s="1" t="n">
        <v>2</v>
      </c>
      <c r="K2964" s="17" t="n">
        <v>701.73</v>
      </c>
      <c r="L2964" s="1" t="n">
        <v>5</v>
      </c>
      <c r="M2964" s="18" t="n">
        <f aca="false">IF(I2964&lt;=H2964,1,0)</f>
        <v>1</v>
      </c>
      <c r="N2964" s="1" t="n">
        <f aca="false">MAX(I2964-H2964,0)</f>
        <v>0</v>
      </c>
    </row>
    <row r="2965" customFormat="false" ht="15" hidden="false" customHeight="false" outlineLevel="0" collapsed="false">
      <c r="A2965" s="1" t="s">
        <v>3074</v>
      </c>
      <c r="B2965" s="1" t="s">
        <v>2578</v>
      </c>
      <c r="C2965" s="1" t="s">
        <v>95</v>
      </c>
      <c r="D2965" s="1" t="s">
        <v>110</v>
      </c>
      <c r="E2965" s="1" t="s">
        <v>97</v>
      </c>
      <c r="F2965" s="1" t="s">
        <v>116</v>
      </c>
      <c r="G2965" s="1" t="n">
        <v>0</v>
      </c>
      <c r="H2965" s="1" t="n">
        <v>1</v>
      </c>
      <c r="I2965" s="1" t="n">
        <v>1</v>
      </c>
      <c r="K2965" s="17" t="n">
        <v>506.3</v>
      </c>
      <c r="L2965" s="1" t="n">
        <v>3</v>
      </c>
      <c r="M2965" s="18" t="n">
        <f aca="false">IF(I2965&lt;=H2965,1,0)</f>
        <v>1</v>
      </c>
      <c r="N2965" s="1" t="n">
        <f aca="false">MAX(I2965-H2965,0)</f>
        <v>0</v>
      </c>
    </row>
    <row r="2966" customFormat="false" ht="15" hidden="false" customHeight="false" outlineLevel="0" collapsed="false">
      <c r="A2966" s="1" t="s">
        <v>3075</v>
      </c>
      <c r="B2966" s="1" t="s">
        <v>2578</v>
      </c>
      <c r="C2966" s="1" t="s">
        <v>145</v>
      </c>
      <c r="D2966" s="1" t="s">
        <v>88</v>
      </c>
      <c r="E2966" s="1" t="s">
        <v>103</v>
      </c>
      <c r="F2966" s="1" t="s">
        <v>90</v>
      </c>
      <c r="G2966" s="1" t="n">
        <v>3.7</v>
      </c>
      <c r="H2966" s="1" t="n">
        <v>3</v>
      </c>
      <c r="I2966" s="1" t="n">
        <v>3</v>
      </c>
      <c r="K2966" s="17" t="n">
        <v>474.69</v>
      </c>
      <c r="L2966" s="1" t="n">
        <v>4</v>
      </c>
      <c r="M2966" s="18" t="n">
        <f aca="false">IF(I2966&lt;=H2966,1,0)</f>
        <v>1</v>
      </c>
      <c r="N2966" s="1" t="n">
        <f aca="false">MAX(I2966-H2966,0)</f>
        <v>0</v>
      </c>
    </row>
    <row r="2967" customFormat="false" ht="15" hidden="false" customHeight="false" outlineLevel="0" collapsed="false">
      <c r="A2967" s="1" t="s">
        <v>3076</v>
      </c>
      <c r="B2967" s="1" t="s">
        <v>2578</v>
      </c>
      <c r="C2967" s="1" t="s">
        <v>92</v>
      </c>
      <c r="D2967" s="1" t="s">
        <v>93</v>
      </c>
      <c r="E2967" s="1" t="s">
        <v>103</v>
      </c>
      <c r="F2967" s="1" t="s">
        <v>90</v>
      </c>
      <c r="G2967" s="1" t="n">
        <v>4.7</v>
      </c>
      <c r="H2967" s="1" t="n">
        <v>2</v>
      </c>
      <c r="I2967" s="1" t="n">
        <v>1</v>
      </c>
      <c r="K2967" s="17" t="n">
        <v>287.39</v>
      </c>
      <c r="L2967" s="1" t="n">
        <v>4</v>
      </c>
      <c r="M2967" s="18" t="n">
        <f aca="false">IF(I2967&lt;=H2967,1,0)</f>
        <v>1</v>
      </c>
      <c r="N2967" s="1" t="n">
        <f aca="false">MAX(I2967-H2967,0)</f>
        <v>0</v>
      </c>
    </row>
    <row r="2968" customFormat="false" ht="15" hidden="false" customHeight="false" outlineLevel="0" collapsed="false">
      <c r="A2968" s="1" t="s">
        <v>3077</v>
      </c>
      <c r="B2968" s="1" t="s">
        <v>2578</v>
      </c>
      <c r="C2968" s="1" t="s">
        <v>92</v>
      </c>
      <c r="D2968" s="1" t="s">
        <v>88</v>
      </c>
      <c r="E2968" s="1" t="s">
        <v>97</v>
      </c>
      <c r="F2968" s="1" t="s">
        <v>116</v>
      </c>
      <c r="G2968" s="1" t="n">
        <v>0</v>
      </c>
      <c r="H2968" s="1" t="n">
        <v>3</v>
      </c>
      <c r="I2968" s="1" t="n">
        <v>2</v>
      </c>
      <c r="K2968" s="17" t="n">
        <v>779.3</v>
      </c>
      <c r="L2968" s="1" t="n">
        <v>5</v>
      </c>
      <c r="M2968" s="18" t="n">
        <f aca="false">IF(I2968&lt;=H2968,1,0)</f>
        <v>1</v>
      </c>
      <c r="N2968" s="1" t="n">
        <f aca="false">MAX(I2968-H2968,0)</f>
        <v>0</v>
      </c>
    </row>
    <row r="2969" customFormat="false" ht="15" hidden="false" customHeight="false" outlineLevel="0" collapsed="false">
      <c r="A2969" s="1" t="s">
        <v>3078</v>
      </c>
      <c r="B2969" s="1" t="s">
        <v>2578</v>
      </c>
      <c r="C2969" s="1" t="s">
        <v>105</v>
      </c>
      <c r="D2969" s="1" t="s">
        <v>88</v>
      </c>
      <c r="E2969" s="1" t="s">
        <v>89</v>
      </c>
      <c r="F2969" s="1" t="s">
        <v>116</v>
      </c>
      <c r="G2969" s="1" t="n">
        <v>0</v>
      </c>
      <c r="H2969" s="1" t="n">
        <v>3</v>
      </c>
      <c r="I2969" s="1" t="n">
        <v>3</v>
      </c>
      <c r="K2969" s="17" t="n">
        <v>539.07</v>
      </c>
      <c r="L2969" s="1" t="n">
        <v>5</v>
      </c>
      <c r="M2969" s="18" t="n">
        <f aca="false">IF(I2969&lt;=H2969,1,0)</f>
        <v>1</v>
      </c>
      <c r="N2969" s="1" t="n">
        <f aca="false">MAX(I2969-H2969,0)</f>
        <v>0</v>
      </c>
    </row>
    <row r="2970" customFormat="false" ht="15" hidden="false" customHeight="false" outlineLevel="0" collapsed="false">
      <c r="A2970" s="1" t="s">
        <v>3079</v>
      </c>
      <c r="B2970" s="1" t="s">
        <v>2578</v>
      </c>
      <c r="C2970" s="1" t="s">
        <v>92</v>
      </c>
      <c r="D2970" s="1" t="s">
        <v>88</v>
      </c>
      <c r="E2970" s="1" t="s">
        <v>97</v>
      </c>
      <c r="F2970" s="1" t="s">
        <v>90</v>
      </c>
      <c r="G2970" s="1" t="n">
        <v>2.6</v>
      </c>
      <c r="H2970" s="1" t="n">
        <v>3</v>
      </c>
      <c r="I2970" s="1" t="n">
        <v>2</v>
      </c>
      <c r="K2970" s="17" t="n">
        <v>555.2</v>
      </c>
      <c r="L2970" s="1" t="n">
        <v>4</v>
      </c>
      <c r="M2970" s="18" t="n">
        <f aca="false">IF(I2970&lt;=H2970,1,0)</f>
        <v>1</v>
      </c>
      <c r="N2970" s="1" t="n">
        <f aca="false">MAX(I2970-H2970,0)</f>
        <v>0</v>
      </c>
    </row>
    <row r="2971" customFormat="false" ht="15" hidden="false" customHeight="false" outlineLevel="0" collapsed="false">
      <c r="A2971" s="1" t="s">
        <v>3080</v>
      </c>
      <c r="B2971" s="1" t="s">
        <v>2578</v>
      </c>
      <c r="C2971" s="1" t="s">
        <v>100</v>
      </c>
      <c r="D2971" s="1" t="s">
        <v>93</v>
      </c>
      <c r="E2971" s="1" t="s">
        <v>97</v>
      </c>
      <c r="F2971" s="1" t="s">
        <v>90</v>
      </c>
      <c r="G2971" s="1" t="n">
        <v>2.7</v>
      </c>
      <c r="H2971" s="1" t="n">
        <v>2</v>
      </c>
      <c r="I2971" s="1" t="n">
        <v>2</v>
      </c>
      <c r="K2971" s="17" t="n">
        <v>365.96</v>
      </c>
      <c r="L2971" s="1" t="n">
        <v>5</v>
      </c>
      <c r="M2971" s="18" t="n">
        <f aca="false">IF(I2971&lt;=H2971,1,0)</f>
        <v>1</v>
      </c>
      <c r="N2971" s="1" t="n">
        <f aca="false">MAX(I2971-H2971,0)</f>
        <v>0</v>
      </c>
    </row>
    <row r="2972" customFormat="false" ht="15" hidden="false" customHeight="false" outlineLevel="0" collapsed="false">
      <c r="A2972" s="1" t="s">
        <v>3081</v>
      </c>
      <c r="B2972" s="1" t="s">
        <v>2578</v>
      </c>
      <c r="C2972" s="1" t="s">
        <v>92</v>
      </c>
      <c r="D2972" s="1" t="s">
        <v>88</v>
      </c>
      <c r="E2972" s="1" t="s">
        <v>97</v>
      </c>
      <c r="F2972" s="1" t="s">
        <v>90</v>
      </c>
      <c r="G2972" s="1" t="n">
        <v>2.9</v>
      </c>
      <c r="H2972" s="1" t="n">
        <v>3</v>
      </c>
      <c r="I2972" s="1" t="n">
        <v>2</v>
      </c>
      <c r="K2972" s="17" t="n">
        <v>553.1</v>
      </c>
      <c r="L2972" s="1" t="n">
        <v>4</v>
      </c>
      <c r="M2972" s="18" t="n">
        <f aca="false">IF(I2972&lt;=H2972,1,0)</f>
        <v>1</v>
      </c>
      <c r="N2972" s="1" t="n">
        <f aca="false">MAX(I2972-H2972,0)</f>
        <v>0</v>
      </c>
    </row>
    <row r="2973" customFormat="false" ht="15" hidden="false" customHeight="false" outlineLevel="0" collapsed="false">
      <c r="A2973" s="1" t="s">
        <v>3082</v>
      </c>
      <c r="B2973" s="1" t="s">
        <v>2578</v>
      </c>
      <c r="C2973" s="1" t="s">
        <v>105</v>
      </c>
      <c r="D2973" s="1" t="s">
        <v>110</v>
      </c>
      <c r="E2973" s="1" t="s">
        <v>97</v>
      </c>
      <c r="F2973" s="1" t="s">
        <v>90</v>
      </c>
      <c r="G2973" s="1" t="n">
        <v>4.7</v>
      </c>
      <c r="H2973" s="1" t="n">
        <v>2</v>
      </c>
      <c r="I2973" s="1" t="n">
        <v>2</v>
      </c>
      <c r="K2973" s="17" t="n">
        <v>634.48</v>
      </c>
      <c r="L2973" s="1" t="n">
        <v>5</v>
      </c>
      <c r="M2973" s="18" t="n">
        <f aca="false">IF(I2973&lt;=H2973,1,0)</f>
        <v>1</v>
      </c>
      <c r="N2973" s="1" t="n">
        <f aca="false">MAX(I2973-H2973,0)</f>
        <v>0</v>
      </c>
    </row>
    <row r="2974" customFormat="false" ht="15" hidden="false" customHeight="false" outlineLevel="0" collapsed="false">
      <c r="A2974" s="1" t="s">
        <v>3083</v>
      </c>
      <c r="B2974" s="1" t="s">
        <v>2578</v>
      </c>
      <c r="C2974" s="1" t="s">
        <v>105</v>
      </c>
      <c r="D2974" s="1" t="s">
        <v>93</v>
      </c>
      <c r="E2974" s="1" t="s">
        <v>97</v>
      </c>
      <c r="F2974" s="1" t="s">
        <v>90</v>
      </c>
      <c r="G2974" s="1" t="n">
        <v>4</v>
      </c>
      <c r="H2974" s="1" t="n">
        <v>2</v>
      </c>
      <c r="I2974" s="1" t="n">
        <v>2</v>
      </c>
      <c r="K2974" s="17" t="n">
        <v>295.05</v>
      </c>
      <c r="L2974" s="1" t="n">
        <v>5</v>
      </c>
      <c r="M2974" s="18" t="n">
        <f aca="false">IF(I2974&lt;=H2974,1,0)</f>
        <v>1</v>
      </c>
      <c r="N2974" s="1" t="n">
        <f aca="false">MAX(I2974-H2974,0)</f>
        <v>0</v>
      </c>
    </row>
    <row r="2975" customFormat="false" ht="15" hidden="false" customHeight="false" outlineLevel="0" collapsed="false">
      <c r="A2975" s="1" t="s">
        <v>3084</v>
      </c>
      <c r="B2975" s="1" t="s">
        <v>2578</v>
      </c>
      <c r="C2975" s="1" t="s">
        <v>92</v>
      </c>
      <c r="D2975" s="1" t="s">
        <v>96</v>
      </c>
      <c r="E2975" s="1" t="s">
        <v>89</v>
      </c>
      <c r="F2975" s="1" t="s">
        <v>90</v>
      </c>
      <c r="G2975" s="1" t="n">
        <v>8.7</v>
      </c>
      <c r="H2975" s="1" t="n">
        <v>5</v>
      </c>
      <c r="I2975" s="1" t="n">
        <v>5</v>
      </c>
      <c r="K2975" s="17" t="n">
        <v>353.19</v>
      </c>
      <c r="L2975" s="1" t="n">
        <v>5</v>
      </c>
      <c r="M2975" s="18" t="n">
        <f aca="false">IF(I2975&lt;=H2975,1,0)</f>
        <v>1</v>
      </c>
      <c r="N2975" s="1" t="n">
        <f aca="false">MAX(I2975-H2975,0)</f>
        <v>0</v>
      </c>
    </row>
    <row r="2976" customFormat="false" ht="15" hidden="false" customHeight="false" outlineLevel="0" collapsed="false">
      <c r="A2976" s="1" t="s">
        <v>3085</v>
      </c>
      <c r="B2976" s="1" t="s">
        <v>2578</v>
      </c>
      <c r="C2976" s="1" t="s">
        <v>92</v>
      </c>
      <c r="D2976" s="1" t="s">
        <v>96</v>
      </c>
      <c r="E2976" s="1" t="s">
        <v>89</v>
      </c>
      <c r="F2976" s="1" t="s">
        <v>90</v>
      </c>
      <c r="G2976" s="1" t="n">
        <v>8.2</v>
      </c>
      <c r="H2976" s="1" t="n">
        <v>5</v>
      </c>
      <c r="I2976" s="1" t="n">
        <v>5</v>
      </c>
      <c r="K2976" s="17" t="n">
        <v>1289.91</v>
      </c>
      <c r="L2976" s="1" t="n">
        <v>4</v>
      </c>
      <c r="M2976" s="18" t="n">
        <f aca="false">IF(I2976&lt;=H2976,1,0)</f>
        <v>1</v>
      </c>
      <c r="N2976" s="1" t="n">
        <f aca="false">MAX(I2976-H2976,0)</f>
        <v>0</v>
      </c>
    </row>
    <row r="2977" customFormat="false" ht="15" hidden="false" customHeight="false" outlineLevel="0" collapsed="false">
      <c r="A2977" s="1" t="s">
        <v>3086</v>
      </c>
      <c r="B2977" s="1" t="s">
        <v>2578</v>
      </c>
      <c r="C2977" s="1" t="s">
        <v>95</v>
      </c>
      <c r="D2977" s="1" t="s">
        <v>88</v>
      </c>
      <c r="E2977" s="1" t="s">
        <v>89</v>
      </c>
      <c r="F2977" s="1" t="s">
        <v>90</v>
      </c>
      <c r="G2977" s="1" t="n">
        <v>11.7</v>
      </c>
      <c r="H2977" s="1" t="n">
        <v>3</v>
      </c>
      <c r="I2977" s="1" t="n">
        <v>3</v>
      </c>
      <c r="K2977" s="17" t="n">
        <v>223.63</v>
      </c>
      <c r="L2977" s="1" t="n">
        <v>5</v>
      </c>
      <c r="M2977" s="18" t="n">
        <f aca="false">IF(I2977&lt;=H2977,1,0)</f>
        <v>1</v>
      </c>
      <c r="N2977" s="1" t="n">
        <f aca="false">MAX(I2977-H2977,0)</f>
        <v>0</v>
      </c>
    </row>
    <row r="2978" customFormat="false" ht="15" hidden="false" customHeight="false" outlineLevel="0" collapsed="false">
      <c r="A2978" s="1" t="s">
        <v>3087</v>
      </c>
      <c r="B2978" s="1" t="s">
        <v>2578</v>
      </c>
      <c r="C2978" s="1" t="s">
        <v>105</v>
      </c>
      <c r="D2978" s="1" t="s">
        <v>96</v>
      </c>
      <c r="E2978" s="1" t="s">
        <v>89</v>
      </c>
      <c r="F2978" s="1" t="s">
        <v>116</v>
      </c>
      <c r="G2978" s="1" t="n">
        <v>0</v>
      </c>
      <c r="H2978" s="1" t="n">
        <v>5</v>
      </c>
      <c r="I2978" s="1" t="n">
        <v>4</v>
      </c>
      <c r="K2978" s="17" t="n">
        <v>974.88</v>
      </c>
      <c r="L2978" s="1" t="n">
        <v>4</v>
      </c>
      <c r="M2978" s="18" t="n">
        <f aca="false">IF(I2978&lt;=H2978,1,0)</f>
        <v>1</v>
      </c>
      <c r="N2978" s="1" t="n">
        <f aca="false">MAX(I2978-H2978,0)</f>
        <v>0</v>
      </c>
    </row>
    <row r="2979" customFormat="false" ht="15" hidden="false" customHeight="false" outlineLevel="0" collapsed="false">
      <c r="A2979" s="1" t="s">
        <v>3088</v>
      </c>
      <c r="B2979" s="1" t="s">
        <v>2578</v>
      </c>
      <c r="C2979" s="1" t="s">
        <v>145</v>
      </c>
      <c r="D2979" s="1" t="s">
        <v>96</v>
      </c>
      <c r="E2979" s="1" t="s">
        <v>89</v>
      </c>
      <c r="F2979" s="1" t="s">
        <v>116</v>
      </c>
      <c r="G2979" s="1" t="n">
        <v>0</v>
      </c>
      <c r="H2979" s="1" t="n">
        <v>5</v>
      </c>
      <c r="I2979" s="1" t="n">
        <v>4</v>
      </c>
      <c r="K2979" s="17" t="n">
        <v>383.03</v>
      </c>
      <c r="L2979" s="1" t="n">
        <v>4</v>
      </c>
      <c r="M2979" s="18" t="n">
        <f aca="false">IF(I2979&lt;=H2979,1,0)</f>
        <v>1</v>
      </c>
      <c r="N2979" s="1" t="n">
        <f aca="false">MAX(I2979-H2979,0)</f>
        <v>0</v>
      </c>
    </row>
    <row r="2980" customFormat="false" ht="15" hidden="false" customHeight="false" outlineLevel="0" collapsed="false">
      <c r="A2980" s="1" t="s">
        <v>3089</v>
      </c>
      <c r="B2980" s="1" t="s">
        <v>2578</v>
      </c>
      <c r="C2980" s="1" t="s">
        <v>92</v>
      </c>
      <c r="D2980" s="1" t="s">
        <v>96</v>
      </c>
      <c r="E2980" s="1" t="s">
        <v>97</v>
      </c>
      <c r="F2980" s="1" t="s">
        <v>90</v>
      </c>
      <c r="G2980" s="1" t="n">
        <v>8.5</v>
      </c>
      <c r="H2980" s="1" t="n">
        <v>5</v>
      </c>
      <c r="I2980" s="1" t="n">
        <v>5</v>
      </c>
      <c r="K2980" s="17" t="n">
        <v>454.93</v>
      </c>
      <c r="L2980" s="1" t="n">
        <v>4</v>
      </c>
      <c r="M2980" s="18" t="n">
        <f aca="false">IF(I2980&lt;=H2980,1,0)</f>
        <v>1</v>
      </c>
      <c r="N2980" s="1" t="n">
        <f aca="false">MAX(I2980-H2980,0)</f>
        <v>0</v>
      </c>
    </row>
    <row r="2981" customFormat="false" ht="15" hidden="false" customHeight="false" outlineLevel="0" collapsed="false">
      <c r="A2981" s="1" t="s">
        <v>3090</v>
      </c>
      <c r="B2981" s="1" t="s">
        <v>2578</v>
      </c>
      <c r="C2981" s="1" t="s">
        <v>105</v>
      </c>
      <c r="D2981" s="1" t="s">
        <v>96</v>
      </c>
      <c r="E2981" s="1" t="s">
        <v>89</v>
      </c>
      <c r="F2981" s="1" t="s">
        <v>90</v>
      </c>
      <c r="G2981" s="1" t="n">
        <v>12.2</v>
      </c>
      <c r="H2981" s="1" t="n">
        <v>5</v>
      </c>
      <c r="I2981" s="1" t="n">
        <v>4</v>
      </c>
      <c r="K2981" s="17" t="n">
        <v>339.35</v>
      </c>
      <c r="L2981" s="1" t="n">
        <v>5</v>
      </c>
      <c r="M2981" s="18" t="n">
        <f aca="false">IF(I2981&lt;=H2981,1,0)</f>
        <v>1</v>
      </c>
      <c r="N2981" s="1" t="n">
        <f aca="false">MAX(I2981-H2981,0)</f>
        <v>0</v>
      </c>
    </row>
    <row r="2982" customFormat="false" ht="15" hidden="false" customHeight="false" outlineLevel="0" collapsed="false">
      <c r="A2982" s="1" t="s">
        <v>3091</v>
      </c>
      <c r="B2982" s="1" t="s">
        <v>2578</v>
      </c>
      <c r="C2982" s="1" t="s">
        <v>87</v>
      </c>
      <c r="D2982" s="1" t="s">
        <v>110</v>
      </c>
      <c r="E2982" s="1" t="s">
        <v>89</v>
      </c>
      <c r="F2982" s="1" t="s">
        <v>90</v>
      </c>
      <c r="G2982" s="1" t="n">
        <v>10.5</v>
      </c>
      <c r="H2982" s="1" t="n">
        <v>2</v>
      </c>
      <c r="I2982" s="1" t="n">
        <v>2</v>
      </c>
      <c r="K2982" s="17" t="n">
        <v>694.2</v>
      </c>
      <c r="L2982" s="1" t="n">
        <v>5</v>
      </c>
      <c r="M2982" s="18" t="n">
        <f aca="false">IF(I2982&lt;=H2982,1,0)</f>
        <v>1</v>
      </c>
      <c r="N2982" s="1" t="n">
        <f aca="false">MAX(I2982-H2982,0)</f>
        <v>0</v>
      </c>
    </row>
    <row r="2983" customFormat="false" ht="15" hidden="false" customHeight="false" outlineLevel="0" collapsed="false">
      <c r="A2983" s="1" t="s">
        <v>3092</v>
      </c>
      <c r="B2983" s="1" t="s">
        <v>2578</v>
      </c>
      <c r="C2983" s="1" t="s">
        <v>105</v>
      </c>
      <c r="D2983" s="1" t="s">
        <v>88</v>
      </c>
      <c r="E2983" s="1" t="s">
        <v>97</v>
      </c>
      <c r="F2983" s="1" t="s">
        <v>90</v>
      </c>
      <c r="G2983" s="1" t="n">
        <v>7</v>
      </c>
      <c r="H2983" s="1" t="n">
        <v>3</v>
      </c>
      <c r="I2983" s="1" t="n">
        <v>3</v>
      </c>
      <c r="K2983" s="17" t="n">
        <v>370.46</v>
      </c>
      <c r="L2983" s="1" t="n">
        <v>5</v>
      </c>
      <c r="M2983" s="18" t="n">
        <f aca="false">IF(I2983&lt;=H2983,1,0)</f>
        <v>1</v>
      </c>
      <c r="N2983" s="1" t="n">
        <f aca="false">MAX(I2983-H2983,0)</f>
        <v>0</v>
      </c>
    </row>
    <row r="2984" customFormat="false" ht="15" hidden="false" customHeight="false" outlineLevel="0" collapsed="false">
      <c r="A2984" s="1" t="s">
        <v>3093</v>
      </c>
      <c r="B2984" s="1" t="s">
        <v>2578</v>
      </c>
      <c r="C2984" s="1" t="s">
        <v>92</v>
      </c>
      <c r="D2984" s="1" t="s">
        <v>96</v>
      </c>
      <c r="E2984" s="1" t="s">
        <v>89</v>
      </c>
      <c r="F2984" s="1" t="s">
        <v>90</v>
      </c>
      <c r="G2984" s="1" t="n">
        <v>12.5</v>
      </c>
      <c r="H2984" s="1" t="n">
        <v>5</v>
      </c>
      <c r="I2984" s="1" t="n">
        <v>5</v>
      </c>
      <c r="K2984" s="17" t="n">
        <v>740.52</v>
      </c>
      <c r="L2984" s="1" t="n">
        <v>5</v>
      </c>
      <c r="M2984" s="18" t="n">
        <f aca="false">IF(I2984&lt;=H2984,1,0)</f>
        <v>1</v>
      </c>
      <c r="N2984" s="1" t="n">
        <f aca="false">MAX(I2984-H2984,0)</f>
        <v>0</v>
      </c>
    </row>
    <row r="2985" customFormat="false" ht="15" hidden="false" customHeight="false" outlineLevel="0" collapsed="false">
      <c r="A2985" s="1" t="s">
        <v>3094</v>
      </c>
      <c r="B2985" s="1" t="s">
        <v>2578</v>
      </c>
      <c r="C2985" s="1" t="s">
        <v>100</v>
      </c>
      <c r="D2985" s="1" t="s">
        <v>110</v>
      </c>
      <c r="E2985" s="1" t="s">
        <v>97</v>
      </c>
      <c r="F2985" s="1" t="s">
        <v>90</v>
      </c>
      <c r="G2985" s="1" t="n">
        <v>2.3</v>
      </c>
      <c r="H2985" s="1" t="n">
        <v>2</v>
      </c>
      <c r="I2985" s="1" t="n">
        <v>2</v>
      </c>
      <c r="K2985" s="17" t="n">
        <v>827.07</v>
      </c>
      <c r="L2985" s="1" t="n">
        <v>4</v>
      </c>
      <c r="M2985" s="18" t="n">
        <f aca="false">IF(I2985&lt;=H2985,1,0)</f>
        <v>1</v>
      </c>
      <c r="N2985" s="1" t="n">
        <f aca="false">MAX(I2985-H2985,0)</f>
        <v>0</v>
      </c>
    </row>
    <row r="2986" customFormat="false" ht="15" hidden="false" customHeight="false" outlineLevel="0" collapsed="false">
      <c r="A2986" s="1" t="s">
        <v>3095</v>
      </c>
      <c r="B2986" s="1" t="s">
        <v>2578</v>
      </c>
      <c r="C2986" s="1" t="s">
        <v>105</v>
      </c>
      <c r="D2986" s="1" t="s">
        <v>110</v>
      </c>
      <c r="E2986" s="1" t="s">
        <v>89</v>
      </c>
      <c r="F2986" s="1" t="s">
        <v>90</v>
      </c>
      <c r="G2986" s="1" t="n">
        <v>18.4</v>
      </c>
      <c r="H2986" s="1" t="n">
        <v>2</v>
      </c>
      <c r="I2986" s="1" t="n">
        <v>2</v>
      </c>
      <c r="K2986" s="17" t="n">
        <v>875.3</v>
      </c>
      <c r="L2986" s="1" t="n">
        <v>5</v>
      </c>
      <c r="M2986" s="18" t="n">
        <f aca="false">IF(I2986&lt;=H2986,1,0)</f>
        <v>1</v>
      </c>
      <c r="N2986" s="1" t="n">
        <f aca="false">MAX(I2986-H2986,0)</f>
        <v>0</v>
      </c>
    </row>
    <row r="2987" customFormat="false" ht="15" hidden="false" customHeight="false" outlineLevel="0" collapsed="false">
      <c r="A2987" s="1" t="s">
        <v>3096</v>
      </c>
      <c r="B2987" s="1" t="s">
        <v>2578</v>
      </c>
      <c r="C2987" s="1" t="s">
        <v>92</v>
      </c>
      <c r="D2987" s="1" t="s">
        <v>110</v>
      </c>
      <c r="E2987" s="1" t="s">
        <v>89</v>
      </c>
      <c r="F2987" s="1" t="s">
        <v>116</v>
      </c>
      <c r="G2987" s="1" t="n">
        <v>0</v>
      </c>
      <c r="H2987" s="1" t="n">
        <v>1</v>
      </c>
      <c r="I2987" s="1" t="n">
        <v>1</v>
      </c>
      <c r="K2987" s="17" t="n">
        <v>635.76</v>
      </c>
      <c r="L2987" s="1" t="n">
        <v>5</v>
      </c>
      <c r="M2987" s="18" t="n">
        <f aca="false">IF(I2987&lt;=H2987,1,0)</f>
        <v>1</v>
      </c>
      <c r="N2987" s="1" t="n">
        <f aca="false">MAX(I2987-H2987,0)</f>
        <v>0</v>
      </c>
    </row>
    <row r="2988" customFormat="false" ht="15" hidden="false" customHeight="false" outlineLevel="0" collapsed="false">
      <c r="A2988" s="1" t="s">
        <v>3097</v>
      </c>
      <c r="B2988" s="1" t="s">
        <v>2578</v>
      </c>
      <c r="C2988" s="1" t="s">
        <v>100</v>
      </c>
      <c r="D2988" s="1" t="s">
        <v>88</v>
      </c>
      <c r="E2988" s="1" t="s">
        <v>97</v>
      </c>
      <c r="F2988" s="1" t="s">
        <v>90</v>
      </c>
      <c r="G2988" s="1" t="n">
        <v>21.1</v>
      </c>
      <c r="H2988" s="1" t="n">
        <v>3</v>
      </c>
      <c r="I2988" s="1" t="n">
        <v>3</v>
      </c>
      <c r="K2988" s="17" t="n">
        <v>327.48</v>
      </c>
      <c r="L2988" s="1" t="n">
        <v>5</v>
      </c>
      <c r="M2988" s="18" t="n">
        <f aca="false">IF(I2988&lt;=H2988,1,0)</f>
        <v>1</v>
      </c>
      <c r="N2988" s="1" t="n">
        <f aca="false">MAX(I2988-H2988,0)</f>
        <v>0</v>
      </c>
    </row>
    <row r="2989" customFormat="false" ht="15" hidden="false" customHeight="false" outlineLevel="0" collapsed="false">
      <c r="A2989" s="1" t="s">
        <v>3098</v>
      </c>
      <c r="B2989" s="1" t="s">
        <v>2578</v>
      </c>
      <c r="C2989" s="1" t="s">
        <v>92</v>
      </c>
      <c r="D2989" s="1" t="s">
        <v>88</v>
      </c>
      <c r="E2989" s="1" t="s">
        <v>89</v>
      </c>
      <c r="F2989" s="1" t="s">
        <v>90</v>
      </c>
      <c r="G2989" s="1" t="n">
        <v>10.5</v>
      </c>
      <c r="H2989" s="1" t="n">
        <v>3</v>
      </c>
      <c r="I2989" s="1" t="n">
        <v>6</v>
      </c>
      <c r="J2989" s="1" t="s">
        <v>199</v>
      </c>
      <c r="K2989" s="17" t="n">
        <v>353.73</v>
      </c>
      <c r="L2989" s="1" t="n">
        <v>3</v>
      </c>
      <c r="M2989" s="18" t="n">
        <f aca="false">IF(I2989&lt;=H2989,1,0)</f>
        <v>0</v>
      </c>
      <c r="N2989" s="1" t="n">
        <f aca="false">MAX(I2989-H2989,0)</f>
        <v>3</v>
      </c>
    </row>
    <row r="2990" customFormat="false" ht="15" hidden="false" customHeight="false" outlineLevel="0" collapsed="false">
      <c r="A2990" s="1" t="s">
        <v>3099</v>
      </c>
      <c r="B2990" s="1" t="s">
        <v>2578</v>
      </c>
      <c r="C2990" s="1" t="s">
        <v>92</v>
      </c>
      <c r="D2990" s="1" t="s">
        <v>88</v>
      </c>
      <c r="E2990" s="1" t="s">
        <v>89</v>
      </c>
      <c r="F2990" s="1" t="s">
        <v>90</v>
      </c>
      <c r="G2990" s="1" t="n">
        <v>9.6</v>
      </c>
      <c r="H2990" s="1" t="n">
        <v>3</v>
      </c>
      <c r="I2990" s="1" t="n">
        <v>2</v>
      </c>
      <c r="K2990" s="17" t="n">
        <v>339.88</v>
      </c>
      <c r="L2990" s="1" t="n">
        <v>5</v>
      </c>
      <c r="M2990" s="18" t="n">
        <f aca="false">IF(I2990&lt;=H2990,1,0)</f>
        <v>1</v>
      </c>
      <c r="N2990" s="1" t="n">
        <f aca="false">MAX(I2990-H2990,0)</f>
        <v>0</v>
      </c>
    </row>
    <row r="2991" customFormat="false" ht="15" hidden="false" customHeight="false" outlineLevel="0" collapsed="false">
      <c r="A2991" s="1" t="s">
        <v>3100</v>
      </c>
      <c r="B2991" s="1" t="s">
        <v>2578</v>
      </c>
      <c r="C2991" s="1" t="s">
        <v>95</v>
      </c>
      <c r="D2991" s="1" t="s">
        <v>88</v>
      </c>
      <c r="E2991" s="1" t="s">
        <v>97</v>
      </c>
      <c r="F2991" s="1" t="s">
        <v>90</v>
      </c>
      <c r="G2991" s="1" t="n">
        <v>1.3</v>
      </c>
      <c r="H2991" s="1" t="n">
        <v>3</v>
      </c>
      <c r="I2991" s="1" t="n">
        <v>3</v>
      </c>
      <c r="K2991" s="17" t="n">
        <v>456.03</v>
      </c>
      <c r="L2991" s="1" t="n">
        <v>4</v>
      </c>
      <c r="M2991" s="18" t="n">
        <f aca="false">IF(I2991&lt;=H2991,1,0)</f>
        <v>1</v>
      </c>
      <c r="N2991" s="1" t="n">
        <f aca="false">MAX(I2991-H2991,0)</f>
        <v>0</v>
      </c>
    </row>
    <row r="2992" customFormat="false" ht="15" hidden="false" customHeight="false" outlineLevel="0" collapsed="false">
      <c r="A2992" s="1" t="s">
        <v>3101</v>
      </c>
      <c r="B2992" s="1" t="s">
        <v>2578</v>
      </c>
      <c r="C2992" s="1" t="s">
        <v>92</v>
      </c>
      <c r="D2992" s="1" t="s">
        <v>96</v>
      </c>
      <c r="E2992" s="1" t="s">
        <v>89</v>
      </c>
      <c r="F2992" s="1" t="s">
        <v>90</v>
      </c>
      <c r="G2992" s="1" t="n">
        <v>7.4</v>
      </c>
      <c r="H2992" s="1" t="n">
        <v>5</v>
      </c>
      <c r="I2992" s="1" t="n">
        <v>5</v>
      </c>
      <c r="K2992" s="17" t="n">
        <v>228.9</v>
      </c>
      <c r="L2992" s="1" t="n">
        <v>4</v>
      </c>
      <c r="M2992" s="18" t="n">
        <f aca="false">IF(I2992&lt;=H2992,1,0)</f>
        <v>1</v>
      </c>
      <c r="N2992" s="1" t="n">
        <f aca="false">MAX(I2992-H2992,0)</f>
        <v>0</v>
      </c>
    </row>
    <row r="2993" customFormat="false" ht="15" hidden="false" customHeight="false" outlineLevel="0" collapsed="false">
      <c r="A2993" s="1" t="s">
        <v>3102</v>
      </c>
      <c r="B2993" s="1" t="s">
        <v>2578</v>
      </c>
      <c r="C2993" s="1" t="s">
        <v>95</v>
      </c>
      <c r="D2993" s="1" t="s">
        <v>96</v>
      </c>
      <c r="E2993" s="1" t="s">
        <v>97</v>
      </c>
      <c r="F2993" s="1" t="s">
        <v>90</v>
      </c>
      <c r="G2993" s="1" t="n">
        <v>1.2</v>
      </c>
      <c r="H2993" s="1" t="n">
        <v>5</v>
      </c>
      <c r="I2993" s="1" t="n">
        <v>5</v>
      </c>
      <c r="K2993" s="17" t="n">
        <v>589.01</v>
      </c>
      <c r="L2993" s="1" t="n">
        <v>4</v>
      </c>
      <c r="M2993" s="18" t="n">
        <f aca="false">IF(I2993&lt;=H2993,1,0)</f>
        <v>1</v>
      </c>
      <c r="N2993" s="1" t="n">
        <f aca="false">MAX(I2993-H2993,0)</f>
        <v>0</v>
      </c>
    </row>
    <row r="2994" customFormat="false" ht="15" hidden="false" customHeight="false" outlineLevel="0" collapsed="false">
      <c r="A2994" s="1" t="s">
        <v>3103</v>
      </c>
      <c r="B2994" s="1" t="s">
        <v>2578</v>
      </c>
      <c r="C2994" s="1" t="s">
        <v>105</v>
      </c>
      <c r="D2994" s="1" t="s">
        <v>110</v>
      </c>
      <c r="E2994" s="1" t="s">
        <v>97</v>
      </c>
      <c r="F2994" s="1" t="s">
        <v>90</v>
      </c>
      <c r="G2994" s="1" t="n">
        <v>4.1</v>
      </c>
      <c r="H2994" s="1" t="n">
        <v>2</v>
      </c>
      <c r="I2994" s="1" t="n">
        <v>1</v>
      </c>
      <c r="K2994" s="17" t="n">
        <v>718.92</v>
      </c>
      <c r="L2994" s="1" t="n">
        <v>5</v>
      </c>
      <c r="M2994" s="18" t="n">
        <f aca="false">IF(I2994&lt;=H2994,1,0)</f>
        <v>1</v>
      </c>
      <c r="N2994" s="1" t="n">
        <f aca="false">MAX(I2994-H2994,0)</f>
        <v>0</v>
      </c>
    </row>
    <row r="2995" customFormat="false" ht="15" hidden="false" customHeight="false" outlineLevel="0" collapsed="false">
      <c r="A2995" s="1" t="s">
        <v>3104</v>
      </c>
      <c r="B2995" s="1" t="s">
        <v>2578</v>
      </c>
      <c r="C2995" s="1" t="s">
        <v>95</v>
      </c>
      <c r="D2995" s="1" t="s">
        <v>110</v>
      </c>
      <c r="E2995" s="1" t="s">
        <v>97</v>
      </c>
      <c r="F2995" s="1" t="s">
        <v>116</v>
      </c>
      <c r="G2995" s="1" t="n">
        <v>0</v>
      </c>
      <c r="H2995" s="1" t="n">
        <v>1</v>
      </c>
      <c r="I2995" s="1" t="n">
        <v>1</v>
      </c>
      <c r="K2995" s="17" t="n">
        <v>707.66</v>
      </c>
      <c r="L2995" s="1" t="n">
        <v>5</v>
      </c>
      <c r="M2995" s="18" t="n">
        <f aca="false">IF(I2995&lt;=H2995,1,0)</f>
        <v>1</v>
      </c>
      <c r="N2995" s="1" t="n">
        <f aca="false">MAX(I2995-H2995,0)</f>
        <v>0</v>
      </c>
    </row>
    <row r="2996" customFormat="false" ht="15" hidden="false" customHeight="false" outlineLevel="0" collapsed="false">
      <c r="A2996" s="1" t="s">
        <v>3105</v>
      </c>
      <c r="B2996" s="1" t="s">
        <v>2578</v>
      </c>
      <c r="C2996" s="1" t="s">
        <v>92</v>
      </c>
      <c r="D2996" s="1" t="s">
        <v>88</v>
      </c>
      <c r="E2996" s="1" t="s">
        <v>97</v>
      </c>
      <c r="F2996" s="1" t="s">
        <v>90</v>
      </c>
      <c r="G2996" s="1" t="n">
        <v>7.4</v>
      </c>
      <c r="H2996" s="1" t="n">
        <v>3</v>
      </c>
      <c r="I2996" s="1" t="n">
        <v>2</v>
      </c>
      <c r="K2996" s="17" t="n">
        <v>602.3</v>
      </c>
      <c r="L2996" s="1" t="n">
        <v>5</v>
      </c>
      <c r="M2996" s="18" t="n">
        <f aca="false">IF(I2996&lt;=H2996,1,0)</f>
        <v>1</v>
      </c>
      <c r="N2996" s="1" t="n">
        <f aca="false">MAX(I2996-H2996,0)</f>
        <v>0</v>
      </c>
    </row>
    <row r="2997" customFormat="false" ht="15" hidden="false" customHeight="false" outlineLevel="0" collapsed="false">
      <c r="A2997" s="1" t="s">
        <v>3106</v>
      </c>
      <c r="B2997" s="1" t="s">
        <v>2578</v>
      </c>
      <c r="C2997" s="1" t="s">
        <v>92</v>
      </c>
      <c r="D2997" s="1" t="s">
        <v>93</v>
      </c>
      <c r="E2997" s="1" t="s">
        <v>89</v>
      </c>
      <c r="F2997" s="1" t="s">
        <v>90</v>
      </c>
      <c r="G2997" s="1" t="n">
        <v>8.2</v>
      </c>
      <c r="H2997" s="1" t="n">
        <v>2</v>
      </c>
      <c r="I2997" s="1" t="n">
        <v>2</v>
      </c>
      <c r="K2997" s="17" t="n">
        <v>537.37</v>
      </c>
      <c r="L2997" s="1" t="n">
        <v>5</v>
      </c>
      <c r="M2997" s="18" t="n">
        <f aca="false">IF(I2997&lt;=H2997,1,0)</f>
        <v>1</v>
      </c>
      <c r="N2997" s="1" t="n">
        <f aca="false">MAX(I2997-H2997,0)</f>
        <v>0</v>
      </c>
    </row>
    <row r="2998" customFormat="false" ht="15" hidden="false" customHeight="false" outlineLevel="0" collapsed="false">
      <c r="A2998" s="1" t="s">
        <v>3107</v>
      </c>
      <c r="B2998" s="1" t="s">
        <v>2578</v>
      </c>
      <c r="C2998" s="1" t="s">
        <v>92</v>
      </c>
      <c r="D2998" s="1" t="s">
        <v>88</v>
      </c>
      <c r="E2998" s="1" t="s">
        <v>89</v>
      </c>
      <c r="F2998" s="1" t="s">
        <v>116</v>
      </c>
      <c r="G2998" s="1" t="n">
        <v>0</v>
      </c>
      <c r="H2998" s="1" t="n">
        <v>3</v>
      </c>
      <c r="I2998" s="1" t="n">
        <v>3</v>
      </c>
      <c r="K2998" s="17" t="n">
        <v>880.37</v>
      </c>
      <c r="L2998" s="1" t="n">
        <v>4</v>
      </c>
      <c r="M2998" s="18" t="n">
        <f aca="false">IF(I2998&lt;=H2998,1,0)</f>
        <v>1</v>
      </c>
      <c r="N2998" s="1" t="n">
        <f aca="false">MAX(I2998-H2998,0)</f>
        <v>0</v>
      </c>
    </row>
    <row r="2999" customFormat="false" ht="15" hidden="false" customHeight="false" outlineLevel="0" collapsed="false">
      <c r="A2999" s="1" t="s">
        <v>3108</v>
      </c>
      <c r="B2999" s="1" t="s">
        <v>2578</v>
      </c>
      <c r="C2999" s="1" t="s">
        <v>105</v>
      </c>
      <c r="D2999" s="1" t="s">
        <v>88</v>
      </c>
      <c r="E2999" s="1" t="s">
        <v>97</v>
      </c>
      <c r="F2999" s="1" t="s">
        <v>90</v>
      </c>
      <c r="G2999" s="1" t="n">
        <v>6.5</v>
      </c>
      <c r="H2999" s="1" t="n">
        <v>3</v>
      </c>
      <c r="I2999" s="1" t="n">
        <v>3</v>
      </c>
      <c r="K2999" s="17" t="n">
        <v>403.46</v>
      </c>
      <c r="L2999" s="1" t="n">
        <v>5</v>
      </c>
      <c r="M2999" s="18" t="n">
        <f aca="false">IF(I2999&lt;=H2999,1,0)</f>
        <v>1</v>
      </c>
      <c r="N2999" s="1" t="n">
        <f aca="false">MAX(I2999-H2999,0)</f>
        <v>0</v>
      </c>
    </row>
    <row r="3000" customFormat="false" ht="15" hidden="false" customHeight="false" outlineLevel="0" collapsed="false">
      <c r="A3000" s="1" t="s">
        <v>3109</v>
      </c>
      <c r="B3000" s="1" t="s">
        <v>2578</v>
      </c>
      <c r="C3000" s="1" t="s">
        <v>87</v>
      </c>
      <c r="D3000" s="1" t="s">
        <v>93</v>
      </c>
      <c r="E3000" s="1" t="s">
        <v>89</v>
      </c>
      <c r="F3000" s="1" t="s">
        <v>90</v>
      </c>
      <c r="G3000" s="1" t="n">
        <v>6.2</v>
      </c>
      <c r="H3000" s="1" t="n">
        <v>2</v>
      </c>
      <c r="I3000" s="1" t="n">
        <v>2</v>
      </c>
      <c r="K3000" s="17" t="n">
        <v>329.33</v>
      </c>
      <c r="L3000" s="1" t="n">
        <v>5</v>
      </c>
      <c r="M3000" s="18" t="n">
        <f aca="false">IF(I3000&lt;=H3000,1,0)</f>
        <v>1</v>
      </c>
      <c r="N3000" s="1" t="n">
        <f aca="false">MAX(I3000-H3000,0)</f>
        <v>0</v>
      </c>
    </row>
    <row r="3001" customFormat="false" ht="15" hidden="false" customHeight="false" outlineLevel="0" collapsed="false">
      <c r="A3001" s="1" t="s">
        <v>3110</v>
      </c>
      <c r="B3001" s="1" t="s">
        <v>2578</v>
      </c>
      <c r="C3001" s="1" t="s">
        <v>92</v>
      </c>
      <c r="D3001" s="1" t="s">
        <v>88</v>
      </c>
      <c r="E3001" s="1" t="s">
        <v>103</v>
      </c>
      <c r="F3001" s="1" t="s">
        <v>90</v>
      </c>
      <c r="G3001" s="1" t="n">
        <v>7.1</v>
      </c>
      <c r="H3001" s="1" t="n">
        <v>3</v>
      </c>
      <c r="I3001" s="1" t="n">
        <v>3</v>
      </c>
      <c r="K3001" s="17" t="n">
        <v>401.25</v>
      </c>
      <c r="L3001" s="1" t="n">
        <v>5</v>
      </c>
      <c r="M3001" s="18" t="n">
        <f aca="false">IF(I3001&lt;=H3001,1,0)</f>
        <v>1</v>
      </c>
      <c r="N3001" s="1" t="n">
        <f aca="false">MAX(I3001-H3001,0)</f>
        <v>0</v>
      </c>
    </row>
    <row r="3002" customFormat="false" ht="15" hidden="false" customHeight="false" outlineLevel="0" collapsed="false">
      <c r="A3002" s="1" t="s">
        <v>3111</v>
      </c>
      <c r="B3002" s="1" t="s">
        <v>2578</v>
      </c>
      <c r="C3002" s="1" t="s">
        <v>92</v>
      </c>
      <c r="D3002" s="1" t="s">
        <v>93</v>
      </c>
      <c r="E3002" s="1" t="s">
        <v>97</v>
      </c>
      <c r="F3002" s="1" t="s">
        <v>90</v>
      </c>
      <c r="G3002" s="1" t="n">
        <v>0.7</v>
      </c>
      <c r="H3002" s="1" t="n">
        <v>2</v>
      </c>
      <c r="I3002" s="1" t="n">
        <v>1</v>
      </c>
      <c r="K3002" s="17" t="n">
        <v>321.07</v>
      </c>
      <c r="L3002" s="1" t="n">
        <v>4</v>
      </c>
      <c r="M3002" s="18" t="n">
        <f aca="false">IF(I3002&lt;=H3002,1,0)</f>
        <v>1</v>
      </c>
      <c r="N3002" s="1" t="n">
        <f aca="false">MAX(I3002-H3002,0)</f>
        <v>0</v>
      </c>
    </row>
    <row r="3003" customFormat="false" ht="15" hidden="false" customHeight="false" outlineLevel="0" collapsed="false">
      <c r="A3003" s="1" t="s">
        <v>3112</v>
      </c>
      <c r="B3003" s="1" t="s">
        <v>2578</v>
      </c>
      <c r="C3003" s="1" t="s">
        <v>92</v>
      </c>
      <c r="D3003" s="1" t="s">
        <v>88</v>
      </c>
      <c r="E3003" s="1" t="s">
        <v>103</v>
      </c>
      <c r="F3003" s="1" t="s">
        <v>90</v>
      </c>
      <c r="G3003" s="1" t="n">
        <v>22.1</v>
      </c>
      <c r="H3003" s="1" t="n">
        <v>3</v>
      </c>
      <c r="I3003" s="1" t="n">
        <v>2</v>
      </c>
      <c r="K3003" s="17" t="n">
        <v>337.9</v>
      </c>
      <c r="L3003" s="1" t="n">
        <v>5</v>
      </c>
      <c r="M3003" s="18" t="n">
        <f aca="false">IF(I3003&lt;=H3003,1,0)</f>
        <v>1</v>
      </c>
      <c r="N3003" s="1" t="n">
        <f aca="false">MAX(I3003-H3003,0)</f>
        <v>0</v>
      </c>
    </row>
    <row r="3004" customFormat="false" ht="15" hidden="false" customHeight="false" outlineLevel="0" collapsed="false">
      <c r="A3004" s="1" t="s">
        <v>3113</v>
      </c>
      <c r="B3004" s="1" t="s">
        <v>2578</v>
      </c>
      <c r="C3004" s="1" t="s">
        <v>87</v>
      </c>
      <c r="D3004" s="1" t="s">
        <v>96</v>
      </c>
      <c r="E3004" s="1" t="s">
        <v>97</v>
      </c>
      <c r="F3004" s="1" t="s">
        <v>116</v>
      </c>
      <c r="G3004" s="1" t="n">
        <v>0</v>
      </c>
      <c r="H3004" s="1" t="n">
        <v>5</v>
      </c>
      <c r="I3004" s="1" t="n">
        <v>5</v>
      </c>
      <c r="K3004" s="17" t="n">
        <v>1074.36</v>
      </c>
      <c r="L3004" s="1" t="n">
        <v>4</v>
      </c>
      <c r="M3004" s="18" t="n">
        <f aca="false">IF(I3004&lt;=H3004,1,0)</f>
        <v>1</v>
      </c>
      <c r="N3004" s="1" t="n">
        <f aca="false">MAX(I3004-H3004,0)</f>
        <v>0</v>
      </c>
    </row>
  </sheetData>
  <autoFilter ref="A4:N3004"/>
  <conditionalFormatting sqref="M5:M3004">
    <cfRule type="cellIs" priority="2" operator="equal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4"/>
  </cols>
  <sheetData>
    <row r="1" customFormat="false" ht="19.7" hidden="false" customHeight="false" outlineLevel="0" collapsed="false">
      <c r="A1" s="15" t="s">
        <v>3114</v>
      </c>
    </row>
    <row r="2" customFormat="false" ht="15" hidden="false" customHeight="false" outlineLevel="0" collapsed="false">
      <c r="A2" s="14" t="s">
        <v>3115</v>
      </c>
    </row>
    <row r="4" customFormat="false" ht="15" hidden="false" customHeight="false" outlineLevel="0" collapsed="false">
      <c r="A4" s="19" t="s">
        <v>3116</v>
      </c>
      <c r="B4" s="19" t="s">
        <v>3117</v>
      </c>
      <c r="C4" s="19" t="s">
        <v>3118</v>
      </c>
      <c r="D4" s="19" t="s">
        <v>3119</v>
      </c>
      <c r="E4" s="19" t="s">
        <v>3120</v>
      </c>
    </row>
    <row r="5" customFormat="false" ht="19.7" hidden="false" customHeight="false" outlineLevel="0" collapsed="false">
      <c r="A5" s="20" t="n">
        <f aca="false">COUNTA('P1 Shipments'!A5:A3004)</f>
        <v>3000</v>
      </c>
      <c r="B5" s="21" t="n">
        <f aca="false">AVERAGE('P1 Shipments'!M5:M3004)</f>
        <v>0.903333333333333</v>
      </c>
      <c r="C5" s="22" t="n">
        <f aca="false">AVERAGEIF('P1 Shipments'!F5:F3004,"Y",'P1 Shipments'!G5:G3004)</f>
        <v>11.3083333333333</v>
      </c>
      <c r="D5" s="23" t="n">
        <f aca="false">AVERAGE('P1 Shipments'!L5:L3004)</f>
        <v>4.36163101604278</v>
      </c>
      <c r="E5" s="20" t="n">
        <f aca="false">SUM('P1 Shipments'!K5:K3004)</f>
        <v>1371026.22</v>
      </c>
    </row>
    <row r="8" customFormat="false" ht="30" hidden="false" customHeight="true" outlineLevel="0" collapsed="false">
      <c r="A8" s="6" t="s">
        <v>72</v>
      </c>
      <c r="B8" s="6" t="s">
        <v>3116</v>
      </c>
      <c r="C8" s="6" t="s">
        <v>3117</v>
      </c>
      <c r="D8" s="6" t="s">
        <v>3118</v>
      </c>
    </row>
    <row r="9" customFormat="false" ht="15" hidden="false" customHeight="false" outlineLevel="0" collapsed="false">
      <c r="A9" s="11" t="s">
        <v>86</v>
      </c>
      <c r="B9" s="11" t="n">
        <f aca="false">COUNTIF('P1 Shipments'!B5:B3004,A9)</f>
        <v>496</v>
      </c>
      <c r="C9" s="24" t="n">
        <f aca="false">AVERAGEIF('P1 Shipments'!B5:B3004,A9,'P1 Shipments'!M5:M3004)</f>
        <v>0.889112903225807</v>
      </c>
      <c r="D9" s="25" t="n">
        <f aca="false">AVERAGEIFS('P1 Shipments'!G5:G3004,'P1 Shipments'!B5:B3004,A9,'P1 Shipments'!F5:F3004,"Y")</f>
        <v>15.8262254901961</v>
      </c>
    </row>
    <row r="10" customFormat="false" ht="15" hidden="false" customHeight="false" outlineLevel="0" collapsed="false">
      <c r="A10" s="12" t="s">
        <v>606</v>
      </c>
      <c r="B10" s="12" t="n">
        <f aca="false">COUNTIF('P1 Shipments'!B5:B3004,A10)</f>
        <v>459</v>
      </c>
      <c r="C10" s="26" t="n">
        <f aca="false">AVERAGEIF('P1 Shipments'!B5:B3004,A10,'P1 Shipments'!M5:M3004)</f>
        <v>0.87363834422658</v>
      </c>
      <c r="D10" s="27" t="n">
        <f aca="false">AVERAGEIFS('P1 Shipments'!G5:G3004,'P1 Shipments'!B5:B3004,A10,'P1 Shipments'!F5:F3004,"Y")</f>
        <v>14.9051948051948</v>
      </c>
    </row>
    <row r="11" customFormat="false" ht="15" hidden="false" customHeight="false" outlineLevel="0" collapsed="false">
      <c r="A11" s="11" t="s">
        <v>1066</v>
      </c>
      <c r="B11" s="11" t="n">
        <f aca="false">COUNTIF('P1 Shipments'!B5:B3004,A11)</f>
        <v>541</v>
      </c>
      <c r="C11" s="24" t="n">
        <f aca="false">AVERAGEIF('P1 Shipments'!B5:B3004,A11,'P1 Shipments'!M5:M3004)</f>
        <v>0.909426987060998</v>
      </c>
      <c r="D11" s="25" t="n">
        <f aca="false">AVERAGEIFS('P1 Shipments'!G5:G3004,'P1 Shipments'!B5:B3004,A11,'P1 Shipments'!F5:F3004,"Y")</f>
        <v>11.7188940092166</v>
      </c>
    </row>
    <row r="12" customFormat="false" ht="15" hidden="false" customHeight="false" outlineLevel="0" collapsed="false">
      <c r="A12" s="12" t="s">
        <v>1608</v>
      </c>
      <c r="B12" s="12" t="n">
        <f aca="false">COUNTIF('P1 Shipments'!B5:B3004,A12)</f>
        <v>461</v>
      </c>
      <c r="C12" s="26" t="n">
        <f aca="false">AVERAGEIF('P1 Shipments'!B5:B3004,A12,'P1 Shipments'!M5:M3004)</f>
        <v>0.917570498915401</v>
      </c>
      <c r="D12" s="27" t="n">
        <f aca="false">AVERAGEIFS('P1 Shipments'!G5:G3004,'P1 Shipments'!B5:B3004,A12,'P1 Shipments'!F5:F3004,"Y")</f>
        <v>8.67267759562841</v>
      </c>
    </row>
    <row r="13" customFormat="false" ht="15" hidden="false" customHeight="false" outlineLevel="0" collapsed="false">
      <c r="A13" s="11" t="s">
        <v>2070</v>
      </c>
      <c r="B13" s="11" t="n">
        <f aca="false">COUNTIF('P1 Shipments'!B5:B3004,A13)</f>
        <v>507</v>
      </c>
      <c r="C13" s="24" t="n">
        <f aca="false">AVERAGEIF('P1 Shipments'!B5:B3004,A13,'P1 Shipments'!M5:M3004)</f>
        <v>0.915187376725838</v>
      </c>
      <c r="D13" s="25" t="n">
        <f aca="false">AVERAGEIFS('P1 Shipments'!G5:G3004,'P1 Shipments'!B5:B3004,A13,'P1 Shipments'!F5:F3004,"Y")</f>
        <v>8.43266331658291</v>
      </c>
    </row>
    <row r="14" customFormat="false" ht="15" hidden="false" customHeight="false" outlineLevel="0" collapsed="false">
      <c r="A14" s="12" t="s">
        <v>2578</v>
      </c>
      <c r="B14" s="12" t="n">
        <f aca="false">COUNTIF('P1 Shipments'!B5:B3004,A14)</f>
        <v>536</v>
      </c>
      <c r="C14" s="26" t="n">
        <f aca="false">AVERAGEIF('P1 Shipments'!B5:B3004,A14,'P1 Shipments'!M5:M3004)</f>
        <v>0.912313432835821</v>
      </c>
      <c r="D14" s="27" t="n">
        <f aca="false">AVERAGEIFS('P1 Shipments'!G5:G3004,'P1 Shipments'!B5:B3004,A14,'P1 Shipments'!F5:F3004,"Y")</f>
        <v>8.39348314606742</v>
      </c>
    </row>
    <row r="17" customFormat="false" ht="30" hidden="false" customHeight="true" outlineLevel="0" collapsed="false">
      <c r="A17" s="6" t="s">
        <v>80</v>
      </c>
      <c r="B17" s="6" t="s">
        <v>3121</v>
      </c>
      <c r="C17" s="6" t="s">
        <v>3122</v>
      </c>
      <c r="D17" s="6" t="s">
        <v>3123</v>
      </c>
    </row>
    <row r="18" customFormat="false" ht="15" hidden="false" customHeight="false" outlineLevel="0" collapsed="false">
      <c r="A18" s="11" t="s">
        <v>117</v>
      </c>
      <c r="B18" s="11" t="n">
        <f aca="false">COUNTIF('P1 Shipments'!J5:J3004,A18)</f>
        <v>88</v>
      </c>
      <c r="C18" s="24" t="n">
        <f aca="false">B18/SUM($B$18:$B$24)</f>
        <v>0.303448275862069</v>
      </c>
      <c r="D18" s="24" t="n">
        <f aca="false">SUM($C$18:C18)</f>
        <v>0.303448275862069</v>
      </c>
    </row>
    <row r="19" customFormat="false" ht="15" hidden="false" customHeight="false" outlineLevel="0" collapsed="false">
      <c r="A19" s="12" t="s">
        <v>133</v>
      </c>
      <c r="B19" s="12" t="n">
        <f aca="false">COUNTIF('P1 Shipments'!J5:J3004,A19)</f>
        <v>48</v>
      </c>
      <c r="C19" s="26" t="n">
        <f aca="false">B19/SUM($B$18:$B$24)</f>
        <v>0.16551724137931</v>
      </c>
      <c r="D19" s="26" t="n">
        <f aca="false">SUM($C$18:C19)</f>
        <v>0.468965517241379</v>
      </c>
    </row>
    <row r="20" customFormat="false" ht="15" hidden="false" customHeight="false" outlineLevel="0" collapsed="false">
      <c r="A20" s="11" t="s">
        <v>208</v>
      </c>
      <c r="B20" s="11" t="n">
        <f aca="false">COUNTIF('P1 Shipments'!J5:J3004,A20)</f>
        <v>42</v>
      </c>
      <c r="C20" s="24" t="n">
        <f aca="false">B20/SUM($B$18:$B$24)</f>
        <v>0.144827586206897</v>
      </c>
      <c r="D20" s="24" t="n">
        <f aca="false">SUM($C$18:C20)</f>
        <v>0.613793103448276</v>
      </c>
    </row>
    <row r="21" customFormat="false" ht="15" hidden="false" customHeight="false" outlineLevel="0" collapsed="false">
      <c r="A21" s="12" t="s">
        <v>459</v>
      </c>
      <c r="B21" s="12" t="n">
        <f aca="false">COUNTIF('P1 Shipments'!J5:J3004,A21)</f>
        <v>38</v>
      </c>
      <c r="C21" s="26" t="n">
        <f aca="false">B21/SUM($B$18:$B$24)</f>
        <v>0.131034482758621</v>
      </c>
      <c r="D21" s="26" t="n">
        <f aca="false">SUM($C$18:C21)</f>
        <v>0.744827586206897</v>
      </c>
    </row>
    <row r="22" customFormat="false" ht="15" hidden="false" customHeight="false" outlineLevel="0" collapsed="false">
      <c r="A22" s="11" t="s">
        <v>125</v>
      </c>
      <c r="B22" s="11" t="n">
        <f aca="false">COUNTIF('P1 Shipments'!J5:J3004,A22)</f>
        <v>37</v>
      </c>
      <c r="C22" s="24" t="n">
        <f aca="false">B22/SUM($B$18:$B$24)</f>
        <v>0.127586206896552</v>
      </c>
      <c r="D22" s="24" t="n">
        <f aca="false">SUM($C$18:C22)</f>
        <v>0.872413793103448</v>
      </c>
    </row>
    <row r="23" customFormat="false" ht="15" hidden="false" customHeight="false" outlineLevel="0" collapsed="false">
      <c r="A23" s="12" t="s">
        <v>199</v>
      </c>
      <c r="B23" s="12" t="n">
        <f aca="false">COUNTIF('P1 Shipments'!J5:J3004,A23)</f>
        <v>27</v>
      </c>
      <c r="C23" s="26" t="n">
        <f aca="false">B23/SUM($B$18:$B$24)</f>
        <v>0.0931034482758621</v>
      </c>
      <c r="D23" s="26" t="n">
        <f aca="false">SUM($C$18:C23)</f>
        <v>0.96551724137931</v>
      </c>
    </row>
    <row r="24" customFormat="false" ht="15" hidden="false" customHeight="false" outlineLevel="0" collapsed="false">
      <c r="A24" s="11" t="s">
        <v>361</v>
      </c>
      <c r="B24" s="11" t="n">
        <f aca="false">COUNTIF('P1 Shipments'!J5:J3004,A24)</f>
        <v>10</v>
      </c>
      <c r="C24" s="24" t="n">
        <f aca="false">B24/SUM($B$18:$B$24)</f>
        <v>0.0344827586206897</v>
      </c>
      <c r="D24" s="24" t="n">
        <f aca="false">SUM($C$18:C24)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0" min="10" style="1" width="16"/>
  </cols>
  <sheetData>
    <row r="1" customFormat="false" ht="19.7" hidden="false" customHeight="false" outlineLevel="0" collapsed="false">
      <c r="A1" s="15" t="s">
        <v>3124</v>
      </c>
    </row>
    <row r="2" customFormat="false" ht="15" hidden="false" customHeight="false" outlineLevel="0" collapsed="false">
      <c r="A2" s="14" t="s">
        <v>3125</v>
      </c>
    </row>
    <row r="4" customFormat="false" ht="30" hidden="false" customHeight="true" outlineLevel="0" collapsed="false">
      <c r="A4" s="6" t="s">
        <v>3126</v>
      </c>
      <c r="B4" s="6" t="s">
        <v>3127</v>
      </c>
      <c r="C4" s="6" t="s">
        <v>3128</v>
      </c>
      <c r="D4" s="6" t="s">
        <v>3129</v>
      </c>
      <c r="E4" s="6" t="s">
        <v>3130</v>
      </c>
      <c r="F4" s="6" t="s">
        <v>3131</v>
      </c>
      <c r="G4" s="6" t="s">
        <v>3132</v>
      </c>
      <c r="H4" s="6" t="s">
        <v>3133</v>
      </c>
      <c r="I4" s="10" t="s">
        <v>3134</v>
      </c>
      <c r="J4" s="10" t="s">
        <v>3135</v>
      </c>
    </row>
    <row r="5" customFormat="false" ht="15" hidden="false" customHeight="false" outlineLevel="0" collapsed="false">
      <c r="A5" s="11" t="s">
        <v>3136</v>
      </c>
      <c r="B5" s="28" t="n">
        <v>2548864.1</v>
      </c>
      <c r="C5" s="28" t="n">
        <v>1805</v>
      </c>
      <c r="D5" s="29" t="n">
        <v>1412.11307479224</v>
      </c>
      <c r="E5" s="24" t="n">
        <v>0.425554085053024</v>
      </c>
      <c r="F5" s="24" t="n">
        <v>0.7601108033241</v>
      </c>
      <c r="G5" s="24" t="n">
        <v>0.0792243767313019</v>
      </c>
      <c r="H5" s="24" t="n">
        <v>0.707479224376731</v>
      </c>
      <c r="I5" s="24" t="str">
        <f aca="false">IF(ROW()-12&lt;5,"",IFERROR(B5/b-7-1,""))</f>
        <v/>
      </c>
      <c r="J5" s="30" t="n">
        <f aca="false">(F5-0.8)*100</f>
        <v>-3.98891966759001</v>
      </c>
    </row>
    <row r="6" customFormat="false" ht="15" hidden="false" customHeight="false" outlineLevel="0" collapsed="false">
      <c r="A6" s="12" t="s">
        <v>3137</v>
      </c>
      <c r="B6" s="31" t="n">
        <v>2041818.2</v>
      </c>
      <c r="C6" s="31" t="n">
        <v>1521</v>
      </c>
      <c r="D6" s="32" t="n">
        <v>1342.41827744905</v>
      </c>
      <c r="E6" s="26" t="n">
        <v>0.423144969517854</v>
      </c>
      <c r="F6" s="26" t="n">
        <v>0.7534516765286</v>
      </c>
      <c r="G6" s="26" t="n">
        <v>0.0887573964497041</v>
      </c>
      <c r="H6" s="26" t="n">
        <v>0.696252465483235</v>
      </c>
      <c r="I6" s="26" t="str">
        <f aca="false">IF(ROW()-12&lt;5,"",IFERROR(B6/b-6-1,""))</f>
        <v/>
      </c>
      <c r="J6" s="33" t="n">
        <f aca="false">(F6-0.8)*100</f>
        <v>-4.65483234714</v>
      </c>
    </row>
    <row r="7" customFormat="false" ht="15" hidden="false" customHeight="false" outlineLevel="0" collapsed="false">
      <c r="A7" s="11" t="s">
        <v>3138</v>
      </c>
      <c r="B7" s="28" t="n">
        <v>2529254.7</v>
      </c>
      <c r="C7" s="28" t="n">
        <v>1781</v>
      </c>
      <c r="D7" s="29" t="n">
        <v>1420.13177989893</v>
      </c>
      <c r="E7" s="24" t="n">
        <v>0.4241744415855</v>
      </c>
      <c r="F7" s="24" t="n">
        <v>0.75743964065132</v>
      </c>
      <c r="G7" s="24" t="n">
        <v>0.0847838293093767</v>
      </c>
      <c r="H7" s="24" t="n">
        <v>0.705221785513756</v>
      </c>
      <c r="I7" s="24" t="str">
        <f aca="false">IF(ROW()-12&lt;5,"",IFERROR(B7/b-5-1,""))</f>
        <v/>
      </c>
      <c r="J7" s="30" t="n">
        <f aca="false">(F7-0.8)*100</f>
        <v>-4.25603593486801</v>
      </c>
    </row>
    <row r="8" customFormat="false" ht="15" hidden="false" customHeight="false" outlineLevel="0" collapsed="false">
      <c r="A8" s="12" t="s">
        <v>3139</v>
      </c>
      <c r="B8" s="31" t="n">
        <v>2436635.3</v>
      </c>
      <c r="C8" s="31" t="n">
        <v>1761</v>
      </c>
      <c r="D8" s="32" t="n">
        <v>1383.66570130608</v>
      </c>
      <c r="E8" s="26" t="n">
        <v>0.420749108411915</v>
      </c>
      <c r="F8" s="26" t="n">
        <v>0.771720613287905</v>
      </c>
      <c r="G8" s="26" t="n">
        <v>0.0829074389551391</v>
      </c>
      <c r="H8" s="26" t="n">
        <v>0.720045428733674</v>
      </c>
      <c r="I8" s="26" t="str">
        <f aca="false">IF(ROW()-12&lt;5,"",IFERROR(B8/b-4-1,""))</f>
        <v/>
      </c>
      <c r="J8" s="33" t="n">
        <f aca="false">(F8-0.8)*100</f>
        <v>-2.82793867120951</v>
      </c>
    </row>
    <row r="9" customFormat="false" ht="15" hidden="false" customHeight="false" outlineLevel="0" collapsed="false">
      <c r="A9" s="11" t="s">
        <v>3140</v>
      </c>
      <c r="B9" s="28" t="n">
        <v>2496410.1</v>
      </c>
      <c r="C9" s="28" t="n">
        <v>1839</v>
      </c>
      <c r="D9" s="29" t="n">
        <v>1357.4823817292</v>
      </c>
      <c r="E9" s="24" t="n">
        <v>0.419087909474489</v>
      </c>
      <c r="F9" s="24" t="n">
        <v>0.773246329526917</v>
      </c>
      <c r="G9" s="24" t="n">
        <v>0.0815660685154975</v>
      </c>
      <c r="H9" s="24" t="n">
        <v>0.718325176726482</v>
      </c>
      <c r="I9" s="24" t="str">
        <f aca="false">IF(ROW()-12&lt;5,"",IFERROR(B9/b-3-1,""))</f>
        <v/>
      </c>
      <c r="J9" s="30" t="n">
        <f aca="false">(F9-0.8)*100</f>
        <v>-2.67536704730831</v>
      </c>
    </row>
    <row r="10" customFormat="false" ht="15" hidden="false" customHeight="false" outlineLevel="0" collapsed="false">
      <c r="A10" s="12" t="s">
        <v>3141</v>
      </c>
      <c r="B10" s="31" t="n">
        <v>2389127.9</v>
      </c>
      <c r="C10" s="31" t="n">
        <v>1742</v>
      </c>
      <c r="D10" s="32" t="n">
        <v>1371.4855912744</v>
      </c>
      <c r="E10" s="26" t="n">
        <v>0.42257759829434</v>
      </c>
      <c r="F10" s="26" t="n">
        <v>0.748564867967853</v>
      </c>
      <c r="G10" s="26" t="n">
        <v>0.0929965556831228</v>
      </c>
      <c r="H10" s="26" t="n">
        <v>0.685993111366246</v>
      </c>
      <c r="I10" s="26" t="str">
        <f aca="false">IF(ROW()-12&lt;5,"",IFERROR(B10/b-2-1,""))</f>
        <v/>
      </c>
      <c r="J10" s="33" t="n">
        <f aca="false">(F10-0.8)*100</f>
        <v>-5.1435132032147</v>
      </c>
    </row>
    <row r="11" customFormat="false" ht="15" hidden="false" customHeight="false" outlineLevel="0" collapsed="false">
      <c r="A11" s="11" t="s">
        <v>3142</v>
      </c>
      <c r="B11" s="28" t="n">
        <v>2365281.7</v>
      </c>
      <c r="C11" s="28" t="n">
        <v>1787</v>
      </c>
      <c r="D11" s="29" t="n">
        <v>1323.60475657527</v>
      </c>
      <c r="E11" s="24" t="n">
        <v>0.421260030042088</v>
      </c>
      <c r="F11" s="24" t="n">
        <v>0.772803581421377</v>
      </c>
      <c r="G11" s="24" t="n">
        <v>0.0900951315053161</v>
      </c>
      <c r="H11" s="24" t="n">
        <v>0.717963066592054</v>
      </c>
      <c r="I11" s="24" t="str">
        <f aca="false">IF(ROW()-12&lt;5,"",IFERROR(B11/b-1-1,""))</f>
        <v/>
      </c>
      <c r="J11" s="30" t="n">
        <f aca="false">(F11-0.8)*100</f>
        <v>-2.71964185786231</v>
      </c>
    </row>
    <row r="12" customFormat="false" ht="15" hidden="false" customHeight="false" outlineLevel="0" collapsed="false">
      <c r="A12" s="12" t="s">
        <v>3143</v>
      </c>
      <c r="B12" s="31" t="n">
        <v>2343373.3</v>
      </c>
      <c r="C12" s="31" t="n">
        <v>1831</v>
      </c>
      <c r="D12" s="32" t="n">
        <v>1279.83249590388</v>
      </c>
      <c r="E12" s="26" t="n">
        <v>0.419979049005978</v>
      </c>
      <c r="F12" s="26" t="n">
        <v>0.770617149098853</v>
      </c>
      <c r="G12" s="26" t="n">
        <v>0.0791916985253959</v>
      </c>
      <c r="H12" s="26" t="n">
        <v>0.718732932823594</v>
      </c>
      <c r="I12" s="26" t="str">
        <f aca="false">IF(ROW()-12&lt;5,"",IFERROR(B12/b0-1,""))</f>
        <v/>
      </c>
      <c r="J12" s="33" t="n">
        <f aca="false">(F12-0.8)*100</f>
        <v>-2.9382850901147</v>
      </c>
    </row>
    <row r="13" customFormat="false" ht="15" hidden="false" customHeight="false" outlineLevel="0" collapsed="false">
      <c r="A13" s="11" t="s">
        <v>3144</v>
      </c>
      <c r="B13" s="28" t="n">
        <v>2535015.8</v>
      </c>
      <c r="C13" s="28" t="n">
        <v>1774</v>
      </c>
      <c r="D13" s="29" t="n">
        <v>1428.98297632469</v>
      </c>
      <c r="E13" s="24" t="n">
        <v>0.427731424790331</v>
      </c>
      <c r="F13" s="24" t="n">
        <v>0.74859075535513</v>
      </c>
      <c r="G13" s="24" t="n">
        <v>0.0856820744081172</v>
      </c>
      <c r="H13" s="24" t="n">
        <v>0.698421645997745</v>
      </c>
      <c r="I13" s="24" t="str">
        <f aca="false">IF(ROW()-12&lt;5,"",IFERROR(B13/B1-1,""))</f>
        <v/>
      </c>
      <c r="J13" s="30" t="n">
        <f aca="false">(F13-0.8)*100</f>
        <v>-5.14092446448701</v>
      </c>
    </row>
    <row r="14" customFormat="false" ht="15" hidden="false" customHeight="false" outlineLevel="0" collapsed="false">
      <c r="A14" s="12" t="s">
        <v>3145</v>
      </c>
      <c r="B14" s="31" t="n">
        <v>2541411.4</v>
      </c>
      <c r="C14" s="31" t="n">
        <v>1851</v>
      </c>
      <c r="D14" s="32" t="n">
        <v>1372.99373311723</v>
      </c>
      <c r="E14" s="26" t="n">
        <v>0.422214868478201</v>
      </c>
      <c r="F14" s="26" t="n">
        <v>0.754186925985954</v>
      </c>
      <c r="G14" s="26" t="n">
        <v>0.0783360345759049</v>
      </c>
      <c r="H14" s="26" t="n">
        <v>0.703403565640195</v>
      </c>
      <c r="I14" s="26" t="str">
        <f aca="false">IF(ROW()-12&lt;5,"",IFERROR(B14/B2-1,""))</f>
        <v/>
      </c>
      <c r="J14" s="33" t="n">
        <f aca="false">(F14-0.8)*100</f>
        <v>-4.5813074014046</v>
      </c>
    </row>
    <row r="15" customFormat="false" ht="15" hidden="false" customHeight="false" outlineLevel="0" collapsed="false">
      <c r="A15" s="11" t="s">
        <v>3146</v>
      </c>
      <c r="B15" s="28" t="n">
        <v>2817656.29</v>
      </c>
      <c r="C15" s="28" t="n">
        <v>2382</v>
      </c>
      <c r="D15" s="29" t="n">
        <v>1182.89516792611</v>
      </c>
      <c r="E15" s="24" t="n">
        <v>0.345103554131508</v>
      </c>
      <c r="F15" s="24" t="n">
        <v>0.680520570948783</v>
      </c>
      <c r="G15" s="24" t="n">
        <v>0.0873215785054576</v>
      </c>
      <c r="H15" s="24" t="n">
        <v>0.632661628883291</v>
      </c>
      <c r="I15" s="24" t="str">
        <f aca="false">IF(ROW()-12&lt;5,"",IFERROR(B15/B3-1,""))</f>
        <v/>
      </c>
      <c r="J15" s="30" t="n">
        <f aca="false">(F15-0.8)*100</f>
        <v>-11.9479429051217</v>
      </c>
    </row>
    <row r="16" customFormat="false" ht="15" hidden="false" customHeight="false" outlineLevel="0" collapsed="false">
      <c r="A16" s="12" t="s">
        <v>3147</v>
      </c>
      <c r="B16" s="31" t="n">
        <v>3446814.6</v>
      </c>
      <c r="C16" s="31" t="n">
        <v>2553</v>
      </c>
      <c r="D16" s="32" t="n">
        <v>1350.10364277321</v>
      </c>
      <c r="E16" s="26" t="n">
        <v>0.422521878606409</v>
      </c>
      <c r="F16" s="26" t="n">
        <v>0.621229925577752</v>
      </c>
      <c r="G16" s="26" t="n">
        <v>0.0877399138268703</v>
      </c>
      <c r="H16" s="26" t="n">
        <v>0.578926752839796</v>
      </c>
      <c r="I16" s="26" t="str">
        <f aca="false">IF(ROW()-12&lt;5,"",IFERROR(B16/B4-1,""))</f>
        <v/>
      </c>
      <c r="J16" s="33" t="n">
        <f aca="false">(F16-0.8)*100</f>
        <v>-17.8770074422248</v>
      </c>
    </row>
    <row r="17" customFormat="false" ht="15" hidden="false" customHeight="false" outlineLevel="0" collapsed="false">
      <c r="A17" s="11" t="s">
        <v>86</v>
      </c>
      <c r="B17" s="28" t="n">
        <v>2929571.7</v>
      </c>
      <c r="C17" s="28" t="n">
        <v>2167</v>
      </c>
      <c r="D17" s="29" t="n">
        <v>1351.90203045685</v>
      </c>
      <c r="E17" s="24" t="n">
        <v>0.420348121194644</v>
      </c>
      <c r="F17" s="24" t="n">
        <v>0.805722196585141</v>
      </c>
      <c r="G17" s="24" t="n">
        <v>0.0784494693124134</v>
      </c>
      <c r="H17" s="24" t="n">
        <v>0.750807568066451</v>
      </c>
      <c r="I17" s="24" t="n">
        <f aca="false">IF(ROW()-12&lt;5,"",IFERROR(B17/B5-1,""))</f>
        <v>0.149363632215621</v>
      </c>
      <c r="J17" s="30" t="n">
        <f aca="false">(F17-0.8)*100</f>
        <v>0.572219658514095</v>
      </c>
    </row>
    <row r="18" customFormat="false" ht="15" hidden="false" customHeight="false" outlineLevel="0" collapsed="false">
      <c r="A18" s="12" t="s">
        <v>606</v>
      </c>
      <c r="B18" s="31" t="n">
        <v>2623939.1</v>
      </c>
      <c r="C18" s="31" t="n">
        <v>1975</v>
      </c>
      <c r="D18" s="32" t="n">
        <v>1328.57675949367</v>
      </c>
      <c r="E18" s="26" t="n">
        <v>0.425938715574611</v>
      </c>
      <c r="F18" s="26" t="n">
        <v>0.808101265822785</v>
      </c>
      <c r="G18" s="26" t="n">
        <v>0.0850632911392405</v>
      </c>
      <c r="H18" s="26" t="n">
        <v>0.753417721518987</v>
      </c>
      <c r="I18" s="26" t="n">
        <f aca="false">IF(ROW()-12&lt;5,"",IFERROR(B18/B6-1,""))</f>
        <v>0.285099280631351</v>
      </c>
      <c r="J18" s="33" t="n">
        <f aca="false">(F18-0.8)*100</f>
        <v>0.810126582278492</v>
      </c>
    </row>
    <row r="19" customFormat="false" ht="15" hidden="false" customHeight="false" outlineLevel="0" collapsed="false">
      <c r="A19" s="11" t="s">
        <v>1066</v>
      </c>
      <c r="B19" s="28" t="n">
        <v>3004109</v>
      </c>
      <c r="C19" s="28" t="n">
        <v>2173</v>
      </c>
      <c r="D19" s="29" t="n">
        <v>1382.47077772665</v>
      </c>
      <c r="E19" s="24" t="n">
        <v>0.421228434121398</v>
      </c>
      <c r="F19" s="24" t="n">
        <v>0.804878048780488</v>
      </c>
      <c r="G19" s="24" t="n">
        <v>0.0832949838932351</v>
      </c>
      <c r="H19" s="24" t="n">
        <v>0.750115048320295</v>
      </c>
      <c r="I19" s="24" t="n">
        <f aca="false">IF(ROW()-12&lt;5,"",IFERROR(B19/B7-1,""))</f>
        <v>0.187744753424793</v>
      </c>
      <c r="J19" s="30" t="n">
        <f aca="false">(F19-0.8)*100</f>
        <v>0.487804878048792</v>
      </c>
    </row>
    <row r="20" customFormat="false" ht="15" hidden="false" customHeight="false" outlineLevel="0" collapsed="false">
      <c r="A20" s="12" t="s">
        <v>1608</v>
      </c>
      <c r="B20" s="31" t="n">
        <v>2854309.9</v>
      </c>
      <c r="C20" s="31" t="n">
        <v>1989</v>
      </c>
      <c r="D20" s="32" t="n">
        <v>1435.0477124183</v>
      </c>
      <c r="E20" s="26" t="n">
        <v>0.421801525475563</v>
      </c>
      <c r="F20" s="26" t="n">
        <v>0.791352438411262</v>
      </c>
      <c r="G20" s="26" t="n">
        <v>0.0869783810960281</v>
      </c>
      <c r="H20" s="26" t="n">
        <v>0.730015082956259</v>
      </c>
      <c r="I20" s="26" t="n">
        <f aca="false">IF(ROW()-12&lt;5,"",IFERROR(B20/B8-1,""))</f>
        <v>0.171414491122246</v>
      </c>
      <c r="J20" s="33" t="n">
        <f aca="false">(F20-0.8)*100</f>
        <v>-0.864756158873803</v>
      </c>
    </row>
    <row r="21" customFormat="false" ht="15" hidden="false" customHeight="false" outlineLevel="0" collapsed="false">
      <c r="A21" s="11" t="s">
        <v>2070</v>
      </c>
      <c r="B21" s="28" t="n">
        <v>3046002.6</v>
      </c>
      <c r="C21" s="28" t="n">
        <v>2227</v>
      </c>
      <c r="D21" s="29" t="n">
        <v>1367.76048495734</v>
      </c>
      <c r="E21" s="24" t="n">
        <v>0.421636373521152</v>
      </c>
      <c r="F21" s="24" t="n">
        <v>0.798383475527616</v>
      </c>
      <c r="G21" s="24" t="n">
        <v>0.0727436012572968</v>
      </c>
      <c r="H21" s="24" t="n">
        <v>0.746744499326448</v>
      </c>
      <c r="I21" s="24" t="n">
        <f aca="false">IF(ROW()-12&lt;5,"",IFERROR(B21/B9-1,""))</f>
        <v>0.22015313109012</v>
      </c>
      <c r="J21" s="30" t="n">
        <f aca="false">(F21-0.8)*100</f>
        <v>-0.161652447238403</v>
      </c>
    </row>
    <row r="22" customFormat="false" ht="15" hidden="false" customHeight="false" outlineLevel="0" collapsed="false">
      <c r="A22" s="12" t="s">
        <v>2578</v>
      </c>
      <c r="B22" s="31" t="n">
        <v>2882131.1</v>
      </c>
      <c r="C22" s="31" t="n">
        <v>2065</v>
      </c>
      <c r="D22" s="32" t="n">
        <v>1395.70513317191</v>
      </c>
      <c r="E22" s="26" t="n">
        <v>0.421732449991605</v>
      </c>
      <c r="F22" s="26" t="n">
        <v>0.814043583535109</v>
      </c>
      <c r="G22" s="26" t="n">
        <v>0.0789346246973365</v>
      </c>
      <c r="H22" s="26" t="n">
        <v>0.759322033898305</v>
      </c>
      <c r="I22" s="26" t="n">
        <f aca="false">IF(ROW()-12&lt;5,"",IFERROR(B22/B10-1,""))</f>
        <v>0.206352786721883</v>
      </c>
      <c r="J22" s="33" t="n">
        <f aca="false">(F22-0.8)*100</f>
        <v>1.40435835351089</v>
      </c>
    </row>
  </sheetData>
  <conditionalFormatting sqref="J5:J22">
    <cfRule type="cellIs" priority="2" operator="lessThan" aboveAverage="0" equalAverage="0" bottom="0" percent="0" rank="0" text="" dxfId="5">
      <formula>0</formula>
    </cfRule>
    <cfRule type="cellIs" priority="3" operator="greaterThanOr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28"/>
    <col collapsed="false" customWidth="true" hidden="false" outlineLevel="0" max="5" min="5" style="1" width="30"/>
    <col collapsed="false" customWidth="true" hidden="false" outlineLevel="0" max="7" min="6" style="1" width="10"/>
    <col collapsed="false" customWidth="true" hidden="false" outlineLevel="0" max="8" min="8" style="1" width="36"/>
    <col collapsed="false" customWidth="true" hidden="false" outlineLevel="0" max="10" min="9" style="1" width="12"/>
    <col collapsed="false" customWidth="true" hidden="false" outlineLevel="0" max="12" min="11" style="1" width="11"/>
  </cols>
  <sheetData>
    <row r="1" customFormat="false" ht="19.7" hidden="false" customHeight="false" outlineLevel="0" collapsed="false">
      <c r="A1" s="15" t="s">
        <v>3148</v>
      </c>
    </row>
    <row r="2" customFormat="false" ht="15" hidden="false" customHeight="false" outlineLevel="0" collapsed="false">
      <c r="A2" s="14" t="s">
        <v>3149</v>
      </c>
    </row>
    <row r="4" customFormat="false" ht="30" hidden="false" customHeight="true" outlineLevel="0" collapsed="false">
      <c r="A4" s="6" t="s">
        <v>3150</v>
      </c>
      <c r="B4" s="6" t="s">
        <v>3151</v>
      </c>
      <c r="C4" s="6" t="s">
        <v>3152</v>
      </c>
      <c r="D4" s="6" t="s">
        <v>3153</v>
      </c>
      <c r="E4" s="6" t="s">
        <v>3154</v>
      </c>
    </row>
    <row r="5" customFormat="false" ht="15" hidden="false" customHeight="false" outlineLevel="0" collapsed="false">
      <c r="A5" s="11" t="s">
        <v>3155</v>
      </c>
      <c r="B5" s="11" t="s">
        <v>3156</v>
      </c>
      <c r="C5" s="11" t="s">
        <v>3157</v>
      </c>
      <c r="D5" s="11" t="s">
        <v>3158</v>
      </c>
      <c r="E5" s="11" t="s">
        <v>3159</v>
      </c>
    </row>
    <row r="6" customFormat="false" ht="15" hidden="false" customHeight="false" outlineLevel="0" collapsed="false">
      <c r="A6" s="12" t="s">
        <v>3160</v>
      </c>
      <c r="B6" s="12" t="s">
        <v>3161</v>
      </c>
      <c r="C6" s="12" t="s">
        <v>3162</v>
      </c>
      <c r="D6" s="12" t="s">
        <v>3158</v>
      </c>
      <c r="E6" s="12" t="s">
        <v>3163</v>
      </c>
    </row>
    <row r="7" customFormat="false" ht="15" hidden="false" customHeight="false" outlineLevel="0" collapsed="false">
      <c r="A7" s="11" t="s">
        <v>3160</v>
      </c>
      <c r="B7" s="11" t="s">
        <v>3164</v>
      </c>
      <c r="C7" s="11" t="s">
        <v>3165</v>
      </c>
      <c r="D7" s="11" t="s">
        <v>3158</v>
      </c>
      <c r="E7" s="11" t="s">
        <v>3166</v>
      </c>
    </row>
    <row r="8" customFormat="false" ht="15" hidden="false" customHeight="false" outlineLevel="0" collapsed="false">
      <c r="A8" s="12" t="s">
        <v>3167</v>
      </c>
      <c r="B8" s="12" t="s">
        <v>3168</v>
      </c>
      <c r="C8" s="12" t="s">
        <v>3157</v>
      </c>
      <c r="D8" s="12" t="s">
        <v>3169</v>
      </c>
      <c r="E8" s="12" t="s">
        <v>3170</v>
      </c>
    </row>
    <row r="9" customFormat="false" ht="15" hidden="false" customHeight="false" outlineLevel="0" collapsed="false">
      <c r="A9" s="11" t="s">
        <v>3171</v>
      </c>
      <c r="B9" s="11" t="s">
        <v>3172</v>
      </c>
      <c r="C9" s="11" t="s">
        <v>3165</v>
      </c>
      <c r="D9" s="11" t="s">
        <v>3173</v>
      </c>
      <c r="E9" s="11" t="s">
        <v>3174</v>
      </c>
    </row>
    <row r="11" customFormat="false" ht="15" hidden="false" customHeight="false" outlineLevel="0" collapsed="false">
      <c r="A11" s="34" t="s">
        <v>3175</v>
      </c>
    </row>
    <row r="12" customFormat="false" ht="30" hidden="false" customHeight="true" outlineLevel="0" collapsed="false">
      <c r="A12" s="6" t="s">
        <v>3176</v>
      </c>
      <c r="B12" s="6" t="s">
        <v>3177</v>
      </c>
      <c r="C12" s="6" t="s">
        <v>3178</v>
      </c>
      <c r="D12" s="6" t="s">
        <v>3179</v>
      </c>
      <c r="E12" s="6" t="s">
        <v>3180</v>
      </c>
      <c r="F12" s="6" t="s">
        <v>3181</v>
      </c>
      <c r="G12" s="6" t="s">
        <v>3182</v>
      </c>
      <c r="H12" s="6" t="s">
        <v>3183</v>
      </c>
      <c r="I12" s="6" t="s">
        <v>3184</v>
      </c>
      <c r="J12" s="6" t="s">
        <v>3185</v>
      </c>
      <c r="K12" s="6" t="s">
        <v>3186</v>
      </c>
      <c r="L12" s="6" t="s">
        <v>3187</v>
      </c>
    </row>
    <row r="13" customFormat="false" ht="15" hidden="false" customHeight="false" outlineLevel="0" collapsed="false">
      <c r="A13" s="11" t="s">
        <v>3188</v>
      </c>
      <c r="B13" s="11" t="s">
        <v>3189</v>
      </c>
      <c r="C13" s="11" t="s">
        <v>3190</v>
      </c>
      <c r="D13" s="11" t="s">
        <v>3191</v>
      </c>
      <c r="E13" s="11" t="s">
        <v>3192</v>
      </c>
      <c r="F13" s="11" t="n">
        <v>5</v>
      </c>
      <c r="G13" s="11" t="n">
        <v>5</v>
      </c>
      <c r="H13" s="11" t="s">
        <v>3193</v>
      </c>
      <c r="I13" s="11" t="s">
        <v>3194</v>
      </c>
      <c r="J13" s="11" t="s">
        <v>3195</v>
      </c>
      <c r="K13" s="35" t="n">
        <f aca="false">F13*G13</f>
        <v>25</v>
      </c>
      <c r="L13" s="11" t="str">
        <f aca="false">IF(K13&gt;=15,"Critical",IF(K13&gt;=10,"High",IF(K13&gt;=5,"Medium","Low")))</f>
        <v>Critical</v>
      </c>
    </row>
    <row r="14" customFormat="false" ht="15" hidden="false" customHeight="false" outlineLevel="0" collapsed="false">
      <c r="A14" s="12" t="s">
        <v>3196</v>
      </c>
      <c r="B14" s="12" t="s">
        <v>3197</v>
      </c>
      <c r="C14" s="12" t="s">
        <v>3198</v>
      </c>
      <c r="D14" s="12" t="s">
        <v>3199</v>
      </c>
      <c r="E14" s="12" t="s">
        <v>3192</v>
      </c>
      <c r="F14" s="12" t="n">
        <v>4</v>
      </c>
      <c r="G14" s="12" t="n">
        <v>5</v>
      </c>
      <c r="H14" s="12" t="s">
        <v>3200</v>
      </c>
      <c r="I14" s="12" t="s">
        <v>3194</v>
      </c>
      <c r="J14" s="12" t="s">
        <v>3201</v>
      </c>
      <c r="K14" s="36" t="n">
        <f aca="false">F14*G14</f>
        <v>20</v>
      </c>
      <c r="L14" s="12" t="str">
        <f aca="false">IF(K14&gt;=15,"Critical",IF(K14&gt;=10,"High",IF(K14&gt;=5,"Medium","Low")))</f>
        <v>Critical</v>
      </c>
    </row>
    <row r="15" customFormat="false" ht="15" hidden="false" customHeight="false" outlineLevel="0" collapsed="false">
      <c r="A15" s="11" t="s">
        <v>3202</v>
      </c>
      <c r="B15" s="11" t="s">
        <v>3203</v>
      </c>
      <c r="C15" s="11" t="s">
        <v>3204</v>
      </c>
      <c r="D15" s="11" t="s">
        <v>3205</v>
      </c>
      <c r="E15" s="11" t="s">
        <v>3192</v>
      </c>
      <c r="F15" s="11" t="n">
        <v>3</v>
      </c>
      <c r="G15" s="11" t="n">
        <v>5</v>
      </c>
      <c r="H15" s="11" t="s">
        <v>3206</v>
      </c>
      <c r="I15" s="11" t="s">
        <v>3194</v>
      </c>
      <c r="J15" s="11" t="s">
        <v>3201</v>
      </c>
      <c r="K15" s="35" t="n">
        <f aca="false">F15*G15</f>
        <v>15</v>
      </c>
      <c r="L15" s="11" t="str">
        <f aca="false">IF(K15&gt;=15,"Critical",IF(K15&gt;=10,"High",IF(K15&gt;=5,"Medium","Low")))</f>
        <v>Critical</v>
      </c>
    </row>
    <row r="16" customFormat="false" ht="15" hidden="false" customHeight="false" outlineLevel="0" collapsed="false">
      <c r="A16" s="12" t="s">
        <v>3207</v>
      </c>
      <c r="B16" s="12" t="s">
        <v>3208</v>
      </c>
      <c r="C16" s="12" t="s">
        <v>3209</v>
      </c>
      <c r="D16" s="12" t="s">
        <v>3210</v>
      </c>
      <c r="E16" s="12" t="s">
        <v>3211</v>
      </c>
      <c r="F16" s="12" t="n">
        <v>2</v>
      </c>
      <c r="G16" s="12" t="n">
        <v>5</v>
      </c>
      <c r="H16" s="12" t="s">
        <v>3212</v>
      </c>
      <c r="I16" s="12" t="s">
        <v>3194</v>
      </c>
      <c r="J16" s="12" t="s">
        <v>3213</v>
      </c>
      <c r="K16" s="36" t="n">
        <f aca="false">F16*G16</f>
        <v>10</v>
      </c>
      <c r="L16" s="12" t="str">
        <f aca="false">IF(K16&gt;=15,"Critical",IF(K16&gt;=10,"High",IF(K16&gt;=5,"Medium","Low")))</f>
        <v>High</v>
      </c>
    </row>
    <row r="17" customFormat="false" ht="15" hidden="false" customHeight="false" outlineLevel="0" collapsed="false">
      <c r="A17" s="11" t="s">
        <v>3214</v>
      </c>
      <c r="B17" s="11" t="s">
        <v>3215</v>
      </c>
      <c r="C17" s="11" t="s">
        <v>3216</v>
      </c>
      <c r="D17" s="11" t="s">
        <v>3217</v>
      </c>
      <c r="E17" s="11" t="s">
        <v>3192</v>
      </c>
      <c r="F17" s="11" t="n">
        <v>4</v>
      </c>
      <c r="G17" s="11" t="n">
        <v>4</v>
      </c>
      <c r="H17" s="11" t="s">
        <v>3218</v>
      </c>
      <c r="I17" s="11" t="s">
        <v>3219</v>
      </c>
      <c r="J17" s="11" t="s">
        <v>3195</v>
      </c>
      <c r="K17" s="35" t="n">
        <f aca="false">F17*G17</f>
        <v>16</v>
      </c>
      <c r="L17" s="11" t="str">
        <f aca="false">IF(K17&gt;=15,"Critical",IF(K17&gt;=10,"High",IF(K17&gt;=5,"Medium","Low")))</f>
        <v>Critical</v>
      </c>
    </row>
    <row r="18" customFormat="false" ht="15" hidden="false" customHeight="false" outlineLevel="0" collapsed="false">
      <c r="A18" s="12" t="s">
        <v>3220</v>
      </c>
      <c r="B18" s="12" t="s">
        <v>3221</v>
      </c>
      <c r="C18" s="12" t="s">
        <v>3222</v>
      </c>
      <c r="D18" s="12" t="s">
        <v>3223</v>
      </c>
      <c r="E18" s="12" t="s">
        <v>3224</v>
      </c>
      <c r="F18" s="12" t="n">
        <v>3</v>
      </c>
      <c r="G18" s="12" t="n">
        <v>4</v>
      </c>
      <c r="H18" s="12" t="s">
        <v>3225</v>
      </c>
      <c r="I18" s="12" t="s">
        <v>3226</v>
      </c>
      <c r="J18" s="12" t="s">
        <v>3195</v>
      </c>
      <c r="K18" s="36" t="n">
        <f aca="false">F18*G18</f>
        <v>12</v>
      </c>
      <c r="L18" s="12" t="str">
        <f aca="false">IF(K18&gt;=15,"Critical",IF(K18&gt;=10,"High",IF(K18&gt;=5,"Medium","Low")))</f>
        <v>High</v>
      </c>
    </row>
    <row r="19" customFormat="false" ht="15" hidden="false" customHeight="false" outlineLevel="0" collapsed="false">
      <c r="A19" s="11" t="s">
        <v>3227</v>
      </c>
      <c r="B19" s="11" t="s">
        <v>3228</v>
      </c>
      <c r="C19" s="11" t="s">
        <v>3229</v>
      </c>
      <c r="D19" s="11" t="s">
        <v>3230</v>
      </c>
      <c r="E19" s="11" t="s">
        <v>3231</v>
      </c>
      <c r="F19" s="11" t="n">
        <v>4</v>
      </c>
      <c r="G19" s="11" t="n">
        <v>2</v>
      </c>
      <c r="H19" s="11" t="s">
        <v>3232</v>
      </c>
      <c r="I19" s="11" t="s">
        <v>3194</v>
      </c>
      <c r="J19" s="11" t="s">
        <v>3233</v>
      </c>
      <c r="K19" s="35" t="n">
        <f aca="false">F19*G19</f>
        <v>8</v>
      </c>
      <c r="L19" s="11" t="str">
        <f aca="false">IF(K19&gt;=15,"Critical",IF(K19&gt;=10,"High",IF(K19&gt;=5,"Medium","Low")))</f>
        <v>Medium</v>
      </c>
    </row>
    <row r="20" customFormat="false" ht="15" hidden="false" customHeight="false" outlineLevel="0" collapsed="false">
      <c r="A20" s="12" t="s">
        <v>3234</v>
      </c>
      <c r="B20" s="12" t="s">
        <v>3235</v>
      </c>
      <c r="C20" s="12" t="s">
        <v>3236</v>
      </c>
      <c r="D20" s="12" t="s">
        <v>3237</v>
      </c>
      <c r="E20" s="12" t="s">
        <v>3192</v>
      </c>
      <c r="F20" s="12" t="n">
        <v>2</v>
      </c>
      <c r="G20" s="12" t="n">
        <v>4</v>
      </c>
      <c r="H20" s="12" t="s">
        <v>3238</v>
      </c>
      <c r="I20" s="12" t="s">
        <v>3194</v>
      </c>
      <c r="J20" s="12" t="s">
        <v>3213</v>
      </c>
      <c r="K20" s="36" t="n">
        <f aca="false">F20*G20</f>
        <v>8</v>
      </c>
      <c r="L20" s="12" t="str">
        <f aca="false">IF(K20&gt;=15,"Critical",IF(K20&gt;=10,"High",IF(K20&gt;=5,"Medium","Low")))</f>
        <v>Medium</v>
      </c>
    </row>
    <row r="21" customFormat="false" ht="15" hidden="false" customHeight="false" outlineLevel="0" collapsed="false">
      <c r="A21" s="11" t="s">
        <v>3239</v>
      </c>
      <c r="B21" s="11" t="s">
        <v>3240</v>
      </c>
      <c r="C21" s="11" t="s">
        <v>3241</v>
      </c>
      <c r="D21" s="11" t="s">
        <v>3242</v>
      </c>
      <c r="E21" s="11" t="s">
        <v>3192</v>
      </c>
      <c r="F21" s="11" t="n">
        <v>3</v>
      </c>
      <c r="G21" s="11" t="n">
        <v>4</v>
      </c>
      <c r="H21" s="11" t="s">
        <v>3243</v>
      </c>
      <c r="I21" s="11" t="s">
        <v>3194</v>
      </c>
      <c r="J21" s="11" t="s">
        <v>3195</v>
      </c>
      <c r="K21" s="35" t="n">
        <f aca="false">F21*G21</f>
        <v>12</v>
      </c>
      <c r="L21" s="11" t="str">
        <f aca="false">IF(K21&gt;=15,"Critical",IF(K21&gt;=10,"High",IF(K21&gt;=5,"Medium","Low")))</f>
        <v>High</v>
      </c>
    </row>
    <row r="22" customFormat="false" ht="15" hidden="false" customHeight="false" outlineLevel="0" collapsed="false">
      <c r="A22" s="12" t="s">
        <v>3244</v>
      </c>
      <c r="B22" s="12" t="s">
        <v>3245</v>
      </c>
      <c r="C22" s="12" t="s">
        <v>3246</v>
      </c>
      <c r="D22" s="12" t="s">
        <v>3247</v>
      </c>
      <c r="E22" s="12" t="s">
        <v>3231</v>
      </c>
      <c r="F22" s="12" t="n">
        <v>3</v>
      </c>
      <c r="G22" s="12" t="n">
        <v>3</v>
      </c>
      <c r="H22" s="12" t="s">
        <v>3248</v>
      </c>
      <c r="I22" s="12" t="s">
        <v>3194</v>
      </c>
      <c r="J22" s="12" t="s">
        <v>3213</v>
      </c>
      <c r="K22" s="36" t="n">
        <f aca="false">F22*G22</f>
        <v>9</v>
      </c>
      <c r="L22" s="12" t="str">
        <f aca="false">IF(K22&gt;=15,"Critical",IF(K22&gt;=10,"High",IF(K22&gt;=5,"Medium","Low")))</f>
        <v>Medium</v>
      </c>
    </row>
  </sheetData>
  <conditionalFormatting sqref="K13:K22">
    <cfRule type="colorScale" priority="2">
      <colorScale>
        <cfvo type="num" val="1"/>
        <cfvo type="num" val="10"/>
        <cfvo type="num" val="25"/>
        <color rgb="FFDDF3EC"/>
        <color rgb="FFFCE8C8"/>
        <color rgb="FFF4A6A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9" min="7" style="1" width="12"/>
    <col collapsed="false" customWidth="true" hidden="false" outlineLevel="0" max="10" min="10" style="1" width="14"/>
  </cols>
  <sheetData>
    <row r="1" customFormat="false" ht="19.7" hidden="false" customHeight="false" outlineLevel="0" collapsed="false">
      <c r="A1" s="15" t="s">
        <v>3249</v>
      </c>
    </row>
    <row r="2" customFormat="false" ht="15" hidden="false" customHeight="false" outlineLevel="0" collapsed="false">
      <c r="A2" s="14" t="s">
        <v>3250</v>
      </c>
    </row>
    <row r="4" customFormat="false" ht="30" hidden="false" customHeight="true" outlineLevel="0" collapsed="false">
      <c r="A4" s="6" t="s">
        <v>3251</v>
      </c>
      <c r="B4" s="6" t="s">
        <v>3252</v>
      </c>
      <c r="C4" s="6" t="s">
        <v>3253</v>
      </c>
      <c r="D4" s="6" t="s">
        <v>3254</v>
      </c>
      <c r="E4" s="6" t="s">
        <v>3255</v>
      </c>
    </row>
    <row r="5" customFormat="false" ht="15" hidden="false" customHeight="false" outlineLevel="0" collapsed="false">
      <c r="A5" s="11" t="s">
        <v>3256</v>
      </c>
      <c r="B5" s="11" t="s">
        <v>3257</v>
      </c>
      <c r="C5" s="37" t="n">
        <v>0.4</v>
      </c>
      <c r="D5" s="37" t="n">
        <v>1</v>
      </c>
      <c r="E5" s="38" t="n">
        <f aca="false">(D5-C5)*100</f>
        <v>60</v>
      </c>
    </row>
    <row r="6" customFormat="false" ht="15" hidden="false" customHeight="false" outlineLevel="0" collapsed="false">
      <c r="A6" s="12" t="s">
        <v>3258</v>
      </c>
      <c r="B6" s="12" t="s">
        <v>3259</v>
      </c>
      <c r="C6" s="39" t="n">
        <v>0.25</v>
      </c>
      <c r="D6" s="39" t="n">
        <v>0.9</v>
      </c>
      <c r="E6" s="40" t="n">
        <f aca="false">(D6-C6)*100</f>
        <v>65</v>
      </c>
    </row>
    <row r="7" customFormat="false" ht="15" hidden="false" customHeight="false" outlineLevel="0" collapsed="false">
      <c r="A7" s="11" t="s">
        <v>3260</v>
      </c>
      <c r="B7" s="11" t="s">
        <v>3261</v>
      </c>
      <c r="C7" s="37" t="n">
        <v>0.35</v>
      </c>
      <c r="D7" s="37" t="n">
        <v>0.88</v>
      </c>
      <c r="E7" s="38" t="n">
        <f aca="false">(D7-C7)*100</f>
        <v>53</v>
      </c>
    </row>
    <row r="8" customFormat="false" ht="15" hidden="false" customHeight="false" outlineLevel="0" collapsed="false">
      <c r="A8" s="12" t="s">
        <v>3262</v>
      </c>
      <c r="B8" s="12" t="s">
        <v>3263</v>
      </c>
      <c r="C8" s="39" t="n">
        <v>0.3</v>
      </c>
      <c r="D8" s="39" t="n">
        <v>0.85</v>
      </c>
      <c r="E8" s="40" t="n">
        <f aca="false">(D8-C8)*100</f>
        <v>55</v>
      </c>
    </row>
    <row r="9" customFormat="false" ht="15" hidden="false" customHeight="false" outlineLevel="0" collapsed="false">
      <c r="A9" s="11" t="s">
        <v>3264</v>
      </c>
      <c r="B9" s="11" t="s">
        <v>3265</v>
      </c>
      <c r="C9" s="37" t="n">
        <v>0.45</v>
      </c>
      <c r="D9" s="37" t="n">
        <v>0.95</v>
      </c>
      <c r="E9" s="38" t="n">
        <f aca="false">(D9-C9)*100</f>
        <v>50</v>
      </c>
    </row>
    <row r="10" customFormat="false" ht="15" hidden="false" customHeight="false" outlineLevel="0" collapsed="false">
      <c r="A10" s="12" t="s">
        <v>3266</v>
      </c>
      <c r="B10" s="12" t="s">
        <v>3267</v>
      </c>
      <c r="C10" s="39" t="n">
        <v>0.2</v>
      </c>
      <c r="D10" s="39" t="n">
        <v>0.9</v>
      </c>
      <c r="E10" s="40" t="n">
        <f aca="false">(D10-C10)*100</f>
        <v>70</v>
      </c>
    </row>
    <row r="11" customFormat="false" ht="15" hidden="false" customHeight="false" outlineLevel="0" collapsed="false">
      <c r="A11" s="11" t="s">
        <v>3268</v>
      </c>
      <c r="B11" s="11" t="s">
        <v>3269</v>
      </c>
      <c r="C11" s="37" t="n">
        <v>0.52</v>
      </c>
      <c r="D11" s="37" t="n">
        <v>0.94</v>
      </c>
      <c r="E11" s="38" t="n">
        <f aca="false">(D11-C11)*100</f>
        <v>42</v>
      </c>
    </row>
    <row r="12" customFormat="false" ht="15" hidden="false" customHeight="false" outlineLevel="0" collapsed="false">
      <c r="A12" s="12" t="s">
        <v>3270</v>
      </c>
      <c r="B12" s="12" t="s">
        <v>3271</v>
      </c>
      <c r="C12" s="39" t="n">
        <v>0.25</v>
      </c>
      <c r="D12" s="39" t="n">
        <v>0.8</v>
      </c>
      <c r="E12" s="40" t="n">
        <f aca="false">(D12-C12)*100</f>
        <v>55</v>
      </c>
    </row>
    <row r="13" customFormat="false" ht="15" hidden="false" customHeight="false" outlineLevel="0" collapsed="false">
      <c r="A13" s="11" t="s">
        <v>3272</v>
      </c>
      <c r="B13" s="11" t="s">
        <v>3273</v>
      </c>
      <c r="C13" s="37" t="n">
        <v>0.5</v>
      </c>
      <c r="D13" s="37" t="n">
        <v>0.85</v>
      </c>
      <c r="E13" s="38" t="n">
        <f aca="false">(D13-C13)*100</f>
        <v>35</v>
      </c>
    </row>
    <row r="14" customFormat="false" ht="15" hidden="false" customHeight="false" outlineLevel="0" collapsed="false">
      <c r="A14" s="12" t="s">
        <v>3274</v>
      </c>
      <c r="B14" s="12" t="s">
        <v>3275</v>
      </c>
      <c r="C14" s="39" t="n">
        <v>0.7</v>
      </c>
      <c r="D14" s="39" t="n">
        <v>0.95</v>
      </c>
      <c r="E14" s="40" t="n">
        <f aca="false">(D14-C14)*100</f>
        <v>25</v>
      </c>
    </row>
    <row r="15" customFormat="false" ht="15" hidden="false" customHeight="false" outlineLevel="0" collapsed="false">
      <c r="A15" s="11" t="s">
        <v>3276</v>
      </c>
      <c r="B15" s="11" t="s">
        <v>3277</v>
      </c>
      <c r="C15" s="37" t="n">
        <v>0.4</v>
      </c>
      <c r="D15" s="37" t="n">
        <v>1</v>
      </c>
      <c r="E15" s="38" t="n">
        <f aca="false">(D15-C15)*100</f>
        <v>60</v>
      </c>
    </row>
    <row r="16" customFormat="false" ht="15" hidden="false" customHeight="false" outlineLevel="0" collapsed="false">
      <c r="A16" s="12" t="s">
        <v>3278</v>
      </c>
      <c r="B16" s="12" t="s">
        <v>3279</v>
      </c>
      <c r="C16" s="39" t="n">
        <v>0.35</v>
      </c>
      <c r="D16" s="39" t="n">
        <v>0.9</v>
      </c>
      <c r="E16" s="40" t="n">
        <f aca="false">(D16-C16)*100</f>
        <v>55</v>
      </c>
    </row>
    <row r="17" customFormat="false" ht="15" hidden="false" customHeight="false" outlineLevel="0" collapsed="false">
      <c r="A17" s="11" t="s">
        <v>3280</v>
      </c>
      <c r="B17" s="11" t="s">
        <v>3281</v>
      </c>
      <c r="C17" s="37" t="n">
        <v>0.15</v>
      </c>
      <c r="D17" s="37" t="n">
        <v>0.75</v>
      </c>
      <c r="E17" s="38" t="n">
        <f aca="false">(D17-C17)*100</f>
        <v>60</v>
      </c>
    </row>
    <row r="18" customFormat="false" ht="15" hidden="false" customHeight="false" outlineLevel="0" collapsed="false">
      <c r="A18" s="41" t="s">
        <v>3282</v>
      </c>
      <c r="C18" s="42" t="n">
        <f aca="false">AVERAGE(C5:C17)</f>
        <v>0.370769230769231</v>
      </c>
      <c r="D18" s="42" t="n">
        <f aca="false">AVERAGE(D5:D17)</f>
        <v>0.897692307692308</v>
      </c>
    </row>
    <row r="20" customFormat="false" ht="15" hidden="false" customHeight="false" outlineLevel="0" collapsed="false">
      <c r="A20" s="34" t="s">
        <v>3283</v>
      </c>
    </row>
    <row r="21" customFormat="false" ht="30" hidden="false" customHeight="true" outlineLevel="0" collapsed="false">
      <c r="A21" s="6" t="s">
        <v>3284</v>
      </c>
      <c r="B21" s="6" t="s">
        <v>3285</v>
      </c>
      <c r="C21" s="6" t="s">
        <v>3286</v>
      </c>
      <c r="D21" s="6" t="s">
        <v>3287</v>
      </c>
      <c r="E21" s="6" t="s">
        <v>3184</v>
      </c>
      <c r="F21" s="6" t="s">
        <v>3288</v>
      </c>
      <c r="G21" s="6" t="s">
        <v>3289</v>
      </c>
      <c r="H21" s="6" t="s">
        <v>3290</v>
      </c>
      <c r="I21" s="6" t="s">
        <v>3291</v>
      </c>
    </row>
    <row r="22" customFormat="false" ht="15" hidden="false" customHeight="false" outlineLevel="0" collapsed="false">
      <c r="A22" s="11" t="s">
        <v>3292</v>
      </c>
      <c r="B22" s="11" t="s">
        <v>3293</v>
      </c>
      <c r="C22" s="11" t="s">
        <v>3294</v>
      </c>
      <c r="D22" s="11" t="n">
        <v>10</v>
      </c>
      <c r="E22" s="11" t="s">
        <v>3295</v>
      </c>
      <c r="F22" s="11" t="s">
        <v>3165</v>
      </c>
      <c r="G22" s="11" t="s">
        <v>3296</v>
      </c>
      <c r="H22" s="11" t="s">
        <v>3297</v>
      </c>
      <c r="I22" s="11" t="s">
        <v>3296</v>
      </c>
    </row>
    <row r="23" customFormat="false" ht="15" hidden="false" customHeight="false" outlineLevel="0" collapsed="false">
      <c r="A23" s="12" t="s">
        <v>3298</v>
      </c>
      <c r="B23" s="12" t="s">
        <v>3293</v>
      </c>
      <c r="C23" s="12" t="s">
        <v>3294</v>
      </c>
      <c r="D23" s="12" t="n">
        <v>10</v>
      </c>
      <c r="E23" s="12" t="s">
        <v>3295</v>
      </c>
      <c r="F23" s="12" t="s">
        <v>3165</v>
      </c>
      <c r="G23" s="12" t="s">
        <v>3297</v>
      </c>
      <c r="H23" s="12" t="s">
        <v>3297</v>
      </c>
      <c r="I23" s="12" t="s">
        <v>3297</v>
      </c>
    </row>
    <row r="24" customFormat="false" ht="15" hidden="false" customHeight="false" outlineLevel="0" collapsed="false">
      <c r="A24" s="11" t="s">
        <v>3299</v>
      </c>
      <c r="B24" s="11" t="s">
        <v>3293</v>
      </c>
      <c r="C24" s="11" t="s">
        <v>3294</v>
      </c>
      <c r="D24" s="11" t="n">
        <v>10</v>
      </c>
      <c r="E24" s="11" t="s">
        <v>3295</v>
      </c>
      <c r="F24" s="11" t="s">
        <v>3165</v>
      </c>
      <c r="G24" s="11" t="s">
        <v>3297</v>
      </c>
      <c r="H24" s="11" t="s">
        <v>3297</v>
      </c>
      <c r="I24" s="11" t="s">
        <v>3297</v>
      </c>
    </row>
    <row r="25" customFormat="false" ht="15" hidden="false" customHeight="false" outlineLevel="0" collapsed="false">
      <c r="A25" s="12" t="s">
        <v>3300</v>
      </c>
      <c r="B25" s="12" t="s">
        <v>3293</v>
      </c>
      <c r="C25" s="12" t="s">
        <v>3294</v>
      </c>
      <c r="D25" s="12" t="n">
        <v>10</v>
      </c>
      <c r="E25" s="12" t="s">
        <v>3295</v>
      </c>
      <c r="F25" s="12" t="s">
        <v>3165</v>
      </c>
      <c r="G25" s="12" t="s">
        <v>3297</v>
      </c>
      <c r="H25" s="12" t="s">
        <v>3297</v>
      </c>
      <c r="I25" s="12" t="s">
        <v>3297</v>
      </c>
    </row>
    <row r="26" customFormat="false" ht="15" hidden="false" customHeight="false" outlineLevel="0" collapsed="false">
      <c r="A26" s="11" t="s">
        <v>3301</v>
      </c>
      <c r="B26" s="11" t="s">
        <v>3293</v>
      </c>
      <c r="C26" s="11" t="s">
        <v>3294</v>
      </c>
      <c r="D26" s="11" t="n">
        <v>10</v>
      </c>
      <c r="E26" s="11" t="s">
        <v>3295</v>
      </c>
      <c r="F26" s="11" t="s">
        <v>3165</v>
      </c>
      <c r="G26" s="11" t="s">
        <v>3297</v>
      </c>
      <c r="H26" s="11" t="s">
        <v>3297</v>
      </c>
      <c r="I26" s="11" t="s">
        <v>3297</v>
      </c>
    </row>
    <row r="27" customFormat="false" ht="15" hidden="false" customHeight="false" outlineLevel="0" collapsed="false">
      <c r="A27" s="12" t="s">
        <v>3302</v>
      </c>
      <c r="B27" s="12" t="s">
        <v>3293</v>
      </c>
      <c r="C27" s="12" t="s">
        <v>3294</v>
      </c>
      <c r="D27" s="12" t="n">
        <v>10</v>
      </c>
      <c r="E27" s="12" t="s">
        <v>3295</v>
      </c>
      <c r="F27" s="12" t="s">
        <v>3165</v>
      </c>
      <c r="G27" s="12" t="s">
        <v>3297</v>
      </c>
      <c r="H27" s="12" t="s">
        <v>3297</v>
      </c>
      <c r="I27" s="12" t="s">
        <v>3297</v>
      </c>
    </row>
    <row r="28" customFormat="false" ht="15" hidden="false" customHeight="false" outlineLevel="0" collapsed="false">
      <c r="A28" s="11" t="s">
        <v>3303</v>
      </c>
      <c r="B28" s="11" t="s">
        <v>3293</v>
      </c>
      <c r="C28" s="11" t="s">
        <v>3294</v>
      </c>
      <c r="D28" s="11" t="n">
        <v>10</v>
      </c>
      <c r="E28" s="11" t="s">
        <v>3295</v>
      </c>
      <c r="F28" s="11" t="s">
        <v>3165</v>
      </c>
      <c r="G28" s="11" t="s">
        <v>3296</v>
      </c>
      <c r="H28" s="11" t="s">
        <v>3296</v>
      </c>
      <c r="I28" s="11" t="s">
        <v>3297</v>
      </c>
    </row>
    <row r="29" customFormat="false" ht="15" hidden="false" customHeight="false" outlineLevel="0" collapsed="false">
      <c r="A29" s="12" t="s">
        <v>3304</v>
      </c>
      <c r="B29" s="12" t="s">
        <v>3293</v>
      </c>
      <c r="C29" s="12" t="s">
        <v>3294</v>
      </c>
      <c r="D29" s="12" t="n">
        <v>10</v>
      </c>
      <c r="E29" s="12" t="s">
        <v>3295</v>
      </c>
      <c r="F29" s="12" t="s">
        <v>3165</v>
      </c>
      <c r="G29" s="12" t="s">
        <v>3296</v>
      </c>
      <c r="H29" s="12" t="s">
        <v>3297</v>
      </c>
      <c r="I29" s="12" t="s">
        <v>3297</v>
      </c>
    </row>
    <row r="30" customFormat="false" ht="15" hidden="false" customHeight="false" outlineLevel="0" collapsed="false">
      <c r="A30" s="11" t="s">
        <v>3305</v>
      </c>
      <c r="B30" s="11" t="s">
        <v>3293</v>
      </c>
      <c r="C30" s="11" t="s">
        <v>3294</v>
      </c>
      <c r="D30" s="11" t="n">
        <v>10</v>
      </c>
      <c r="E30" s="11" t="s">
        <v>3295</v>
      </c>
      <c r="F30" s="11" t="s">
        <v>3165</v>
      </c>
      <c r="G30" s="11" t="s">
        <v>3297</v>
      </c>
      <c r="H30" s="11" t="s">
        <v>3297</v>
      </c>
      <c r="I30" s="11" t="s">
        <v>3297</v>
      </c>
    </row>
    <row r="31" customFormat="false" ht="15" hidden="false" customHeight="false" outlineLevel="0" collapsed="false">
      <c r="A31" s="12" t="s">
        <v>3306</v>
      </c>
      <c r="B31" s="12" t="s">
        <v>3293</v>
      </c>
      <c r="C31" s="12" t="s">
        <v>3294</v>
      </c>
      <c r="D31" s="12" t="n">
        <v>10</v>
      </c>
      <c r="E31" s="12" t="s">
        <v>3295</v>
      </c>
      <c r="F31" s="12" t="s">
        <v>3165</v>
      </c>
      <c r="G31" s="12" t="s">
        <v>3296</v>
      </c>
      <c r="H31" s="12" t="s">
        <v>3297</v>
      </c>
      <c r="I31" s="12" t="s">
        <v>3297</v>
      </c>
    </row>
    <row r="32" customFormat="false" ht="15" hidden="false" customHeight="false" outlineLevel="0" collapsed="false">
      <c r="A32" s="11" t="s">
        <v>3307</v>
      </c>
      <c r="B32" s="11" t="s">
        <v>3293</v>
      </c>
      <c r="C32" s="11" t="s">
        <v>3294</v>
      </c>
      <c r="D32" s="11" t="n">
        <v>10</v>
      </c>
      <c r="E32" s="11" t="s">
        <v>3295</v>
      </c>
      <c r="F32" s="11" t="s">
        <v>3165</v>
      </c>
      <c r="G32" s="11" t="s">
        <v>3297</v>
      </c>
      <c r="H32" s="11" t="s">
        <v>3297</v>
      </c>
      <c r="I32" s="11" t="s">
        <v>3297</v>
      </c>
    </row>
    <row r="33" customFormat="false" ht="15" hidden="false" customHeight="false" outlineLevel="0" collapsed="false">
      <c r="A33" s="12" t="s">
        <v>3308</v>
      </c>
      <c r="B33" s="12" t="s">
        <v>3293</v>
      </c>
      <c r="C33" s="12" t="s">
        <v>3294</v>
      </c>
      <c r="D33" s="12" t="n">
        <v>10</v>
      </c>
      <c r="E33" s="12" t="s">
        <v>3295</v>
      </c>
      <c r="F33" s="12" t="s">
        <v>3165</v>
      </c>
      <c r="G33" s="12" t="s">
        <v>3297</v>
      </c>
      <c r="H33" s="12" t="s">
        <v>3297</v>
      </c>
      <c r="I33" s="12" t="s">
        <v>3296</v>
      </c>
    </row>
    <row r="34" customFormat="false" ht="15" hidden="false" customHeight="false" outlineLevel="0" collapsed="false">
      <c r="A34" s="11" t="s">
        <v>3309</v>
      </c>
      <c r="B34" s="11" t="s">
        <v>3293</v>
      </c>
      <c r="C34" s="11" t="s">
        <v>3294</v>
      </c>
      <c r="D34" s="11" t="n">
        <v>10</v>
      </c>
      <c r="E34" s="11" t="s">
        <v>3295</v>
      </c>
      <c r="F34" s="11" t="s">
        <v>3165</v>
      </c>
      <c r="G34" s="11" t="s">
        <v>3297</v>
      </c>
      <c r="H34" s="11" t="s">
        <v>3297</v>
      </c>
      <c r="I34" s="11" t="s">
        <v>3297</v>
      </c>
    </row>
    <row r="35" customFormat="false" ht="15" hidden="false" customHeight="false" outlineLevel="0" collapsed="false">
      <c r="A35" s="12" t="s">
        <v>3310</v>
      </c>
      <c r="B35" s="12" t="s">
        <v>3293</v>
      </c>
      <c r="C35" s="12" t="s">
        <v>3294</v>
      </c>
      <c r="D35" s="12" t="n">
        <v>10</v>
      </c>
      <c r="E35" s="12" t="s">
        <v>3295</v>
      </c>
      <c r="F35" s="12" t="s">
        <v>3165</v>
      </c>
      <c r="G35" s="12" t="s">
        <v>3297</v>
      </c>
      <c r="H35" s="12" t="s">
        <v>3297</v>
      </c>
      <c r="I35" s="12" t="s">
        <v>3297</v>
      </c>
    </row>
    <row r="36" customFormat="false" ht="15" hidden="false" customHeight="false" outlineLevel="0" collapsed="false">
      <c r="A36" s="11" t="s">
        <v>3311</v>
      </c>
      <c r="B36" s="11" t="s">
        <v>3293</v>
      </c>
      <c r="C36" s="11" t="s">
        <v>3294</v>
      </c>
      <c r="D36" s="11" t="n">
        <v>10</v>
      </c>
      <c r="E36" s="11" t="s">
        <v>3295</v>
      </c>
      <c r="F36" s="11" t="s">
        <v>3165</v>
      </c>
      <c r="G36" s="11" t="s">
        <v>3296</v>
      </c>
      <c r="H36" s="11" t="s">
        <v>3297</v>
      </c>
      <c r="I36" s="11" t="s">
        <v>3297</v>
      </c>
    </row>
    <row r="37" customFormat="false" ht="15" hidden="false" customHeight="false" outlineLevel="0" collapsed="false">
      <c r="A37" s="12" t="s">
        <v>3312</v>
      </c>
      <c r="B37" s="12" t="s">
        <v>3293</v>
      </c>
      <c r="C37" s="12" t="s">
        <v>3294</v>
      </c>
      <c r="D37" s="12" t="n">
        <v>10</v>
      </c>
      <c r="E37" s="12" t="s">
        <v>3295</v>
      </c>
      <c r="F37" s="12" t="s">
        <v>3165</v>
      </c>
      <c r="G37" s="12" t="s">
        <v>3296</v>
      </c>
      <c r="H37" s="12" t="s">
        <v>3297</v>
      </c>
      <c r="I37" s="12" t="s">
        <v>3297</v>
      </c>
    </row>
    <row r="38" customFormat="false" ht="15" hidden="false" customHeight="false" outlineLevel="0" collapsed="false">
      <c r="A38" s="11" t="s">
        <v>3313</v>
      </c>
      <c r="B38" s="11" t="s">
        <v>3293</v>
      </c>
      <c r="C38" s="11" t="s">
        <v>3294</v>
      </c>
      <c r="D38" s="11" t="n">
        <v>10</v>
      </c>
      <c r="E38" s="11" t="s">
        <v>3295</v>
      </c>
      <c r="F38" s="11" t="s">
        <v>3165</v>
      </c>
      <c r="G38" s="11" t="s">
        <v>3297</v>
      </c>
      <c r="H38" s="11" t="s">
        <v>3297</v>
      </c>
      <c r="I38" s="11" t="s">
        <v>3297</v>
      </c>
    </row>
    <row r="39" customFormat="false" ht="15" hidden="false" customHeight="false" outlineLevel="0" collapsed="false">
      <c r="A39" s="12" t="s">
        <v>3314</v>
      </c>
      <c r="B39" s="12" t="s">
        <v>3293</v>
      </c>
      <c r="C39" s="12" t="s">
        <v>3294</v>
      </c>
      <c r="D39" s="12" t="n">
        <v>10</v>
      </c>
      <c r="E39" s="12" t="s">
        <v>3295</v>
      </c>
      <c r="F39" s="12" t="s">
        <v>3165</v>
      </c>
      <c r="G39" s="12" t="s">
        <v>3297</v>
      </c>
      <c r="H39" s="12" t="s">
        <v>3297</v>
      </c>
      <c r="I39" s="12" t="s">
        <v>3297</v>
      </c>
    </row>
    <row r="40" customFormat="false" ht="15" hidden="false" customHeight="false" outlineLevel="0" collapsed="false">
      <c r="A40" s="11" t="s">
        <v>3315</v>
      </c>
      <c r="B40" s="11" t="s">
        <v>3293</v>
      </c>
      <c r="C40" s="11" t="s">
        <v>3294</v>
      </c>
      <c r="D40" s="11" t="n">
        <v>10</v>
      </c>
      <c r="E40" s="11" t="s">
        <v>3295</v>
      </c>
      <c r="F40" s="11" t="s">
        <v>3165</v>
      </c>
      <c r="G40" s="11" t="s">
        <v>3297</v>
      </c>
      <c r="H40" s="11" t="s">
        <v>3297</v>
      </c>
      <c r="I40" s="11" t="s">
        <v>3297</v>
      </c>
    </row>
    <row r="41" customFormat="false" ht="15" hidden="false" customHeight="false" outlineLevel="0" collapsed="false">
      <c r="A41" s="12" t="s">
        <v>3316</v>
      </c>
      <c r="B41" s="12" t="s">
        <v>3293</v>
      </c>
      <c r="C41" s="12" t="s">
        <v>3294</v>
      </c>
      <c r="D41" s="12" t="n">
        <v>10</v>
      </c>
      <c r="E41" s="12" t="s">
        <v>3295</v>
      </c>
      <c r="F41" s="12" t="s">
        <v>3165</v>
      </c>
      <c r="G41" s="12" t="s">
        <v>3297</v>
      </c>
      <c r="H41" s="12" t="s">
        <v>3297</v>
      </c>
      <c r="I41" s="12" t="s">
        <v>3297</v>
      </c>
    </row>
    <row r="42" customFormat="false" ht="15" hidden="false" customHeight="false" outlineLevel="0" collapsed="false">
      <c r="A42" s="11" t="s">
        <v>3317</v>
      </c>
      <c r="B42" s="11" t="s">
        <v>3293</v>
      </c>
      <c r="C42" s="11" t="s">
        <v>3294</v>
      </c>
      <c r="D42" s="11" t="n">
        <v>10</v>
      </c>
      <c r="E42" s="11" t="s">
        <v>3295</v>
      </c>
      <c r="F42" s="11" t="s">
        <v>3165</v>
      </c>
      <c r="G42" s="11" t="s">
        <v>3297</v>
      </c>
      <c r="H42" s="11" t="s">
        <v>3297</v>
      </c>
      <c r="I42" s="11" t="s">
        <v>3296</v>
      </c>
    </row>
    <row r="43" customFormat="false" ht="15" hidden="false" customHeight="false" outlineLevel="0" collapsed="false">
      <c r="A43" s="12" t="s">
        <v>3318</v>
      </c>
      <c r="B43" s="12" t="s">
        <v>3293</v>
      </c>
      <c r="C43" s="12" t="s">
        <v>3294</v>
      </c>
      <c r="D43" s="12" t="n">
        <v>10</v>
      </c>
      <c r="E43" s="12" t="s">
        <v>3295</v>
      </c>
      <c r="F43" s="12" t="s">
        <v>3165</v>
      </c>
      <c r="G43" s="12" t="s">
        <v>3296</v>
      </c>
      <c r="H43" s="12" t="s">
        <v>3297</v>
      </c>
      <c r="I43" s="12" t="s">
        <v>3297</v>
      </c>
    </row>
    <row r="44" customFormat="false" ht="15" hidden="false" customHeight="false" outlineLevel="0" collapsed="false">
      <c r="A44" s="11" t="s">
        <v>3319</v>
      </c>
      <c r="B44" s="11" t="s">
        <v>3293</v>
      </c>
      <c r="C44" s="11" t="s">
        <v>3294</v>
      </c>
      <c r="D44" s="11" t="n">
        <v>10</v>
      </c>
      <c r="E44" s="11" t="s">
        <v>3295</v>
      </c>
      <c r="F44" s="11" t="s">
        <v>3165</v>
      </c>
      <c r="G44" s="11" t="s">
        <v>3297</v>
      </c>
      <c r="H44" s="11" t="s">
        <v>3297</v>
      </c>
      <c r="I44" s="11" t="s">
        <v>3297</v>
      </c>
    </row>
    <row r="45" customFormat="false" ht="15" hidden="false" customHeight="false" outlineLevel="0" collapsed="false">
      <c r="A45" s="12" t="s">
        <v>3320</v>
      </c>
      <c r="B45" s="12" t="s">
        <v>3293</v>
      </c>
      <c r="C45" s="12" t="s">
        <v>3294</v>
      </c>
      <c r="D45" s="12" t="n">
        <v>10</v>
      </c>
      <c r="E45" s="12" t="s">
        <v>3295</v>
      </c>
      <c r="F45" s="12" t="s">
        <v>3165</v>
      </c>
      <c r="G45" s="12" t="s">
        <v>3297</v>
      </c>
      <c r="H45" s="12" t="s">
        <v>3297</v>
      </c>
      <c r="I45" s="12" t="s">
        <v>3297</v>
      </c>
    </row>
    <row r="46" customFormat="false" ht="15" hidden="false" customHeight="false" outlineLevel="0" collapsed="false">
      <c r="A46" s="11" t="s">
        <v>3321</v>
      </c>
      <c r="B46" s="11" t="s">
        <v>3293</v>
      </c>
      <c r="C46" s="11" t="s">
        <v>3294</v>
      </c>
      <c r="D46" s="11" t="n">
        <v>10</v>
      </c>
      <c r="E46" s="11" t="s">
        <v>3295</v>
      </c>
      <c r="F46" s="11" t="s">
        <v>3165</v>
      </c>
      <c r="G46" s="11" t="s">
        <v>3297</v>
      </c>
      <c r="H46" s="11" t="s">
        <v>3297</v>
      </c>
      <c r="I46" s="11" t="s">
        <v>3297</v>
      </c>
    </row>
    <row r="47" customFormat="false" ht="15" hidden="false" customHeight="false" outlineLevel="0" collapsed="false">
      <c r="A47" s="12" t="s">
        <v>3322</v>
      </c>
      <c r="B47" s="12" t="s">
        <v>3293</v>
      </c>
      <c r="C47" s="12" t="s">
        <v>3294</v>
      </c>
      <c r="D47" s="12" t="n">
        <v>10</v>
      </c>
      <c r="E47" s="12" t="s">
        <v>3295</v>
      </c>
      <c r="F47" s="12" t="s">
        <v>3165</v>
      </c>
      <c r="G47" s="12" t="s">
        <v>3297</v>
      </c>
      <c r="H47" s="12" t="s">
        <v>3297</v>
      </c>
      <c r="I47" s="12" t="s">
        <v>3296</v>
      </c>
    </row>
    <row r="48" customFormat="false" ht="15" hidden="false" customHeight="false" outlineLevel="0" collapsed="false">
      <c r="A48" s="11" t="s">
        <v>3323</v>
      </c>
      <c r="B48" s="11" t="s">
        <v>3293</v>
      </c>
      <c r="C48" s="11" t="s">
        <v>3294</v>
      </c>
      <c r="D48" s="11" t="n">
        <v>10</v>
      </c>
      <c r="E48" s="11" t="s">
        <v>3295</v>
      </c>
      <c r="F48" s="11" t="s">
        <v>3165</v>
      </c>
      <c r="G48" s="11" t="s">
        <v>3297</v>
      </c>
      <c r="H48" s="11" t="s">
        <v>3297</v>
      </c>
      <c r="I48" s="11" t="s">
        <v>3297</v>
      </c>
    </row>
    <row r="49" customFormat="false" ht="15" hidden="false" customHeight="false" outlineLevel="0" collapsed="false">
      <c r="A49" s="12" t="s">
        <v>3324</v>
      </c>
      <c r="B49" s="12" t="s">
        <v>3293</v>
      </c>
      <c r="C49" s="12" t="s">
        <v>3294</v>
      </c>
      <c r="D49" s="12" t="n">
        <v>10</v>
      </c>
      <c r="E49" s="12" t="s">
        <v>3295</v>
      </c>
      <c r="F49" s="12" t="s">
        <v>3165</v>
      </c>
      <c r="G49" s="12" t="s">
        <v>3296</v>
      </c>
      <c r="H49" s="12" t="s">
        <v>3297</v>
      </c>
      <c r="I49" s="12" t="s">
        <v>3297</v>
      </c>
    </row>
    <row r="50" customFormat="false" ht="15" hidden="false" customHeight="false" outlineLevel="0" collapsed="false">
      <c r="A50" s="11" t="s">
        <v>3325</v>
      </c>
      <c r="B50" s="11" t="s">
        <v>3293</v>
      </c>
      <c r="C50" s="11" t="s">
        <v>3294</v>
      </c>
      <c r="D50" s="11" t="n">
        <v>10</v>
      </c>
      <c r="E50" s="11" t="s">
        <v>3295</v>
      </c>
      <c r="F50" s="11" t="s">
        <v>3165</v>
      </c>
      <c r="G50" s="11" t="s">
        <v>3297</v>
      </c>
      <c r="H50" s="11" t="s">
        <v>3297</v>
      </c>
      <c r="I50" s="11" t="s">
        <v>3297</v>
      </c>
    </row>
    <row r="51" customFormat="false" ht="15" hidden="false" customHeight="false" outlineLevel="0" collapsed="false">
      <c r="A51" s="12" t="s">
        <v>3326</v>
      </c>
      <c r="B51" s="12" t="s">
        <v>3293</v>
      </c>
      <c r="C51" s="12" t="s">
        <v>3294</v>
      </c>
      <c r="D51" s="12" t="n">
        <v>10</v>
      </c>
      <c r="E51" s="12" t="s">
        <v>3295</v>
      </c>
      <c r="F51" s="12" t="s">
        <v>3165</v>
      </c>
      <c r="G51" s="12" t="s">
        <v>3297</v>
      </c>
      <c r="H51" s="12" t="s">
        <v>3297</v>
      </c>
      <c r="I51" s="12" t="s">
        <v>3297</v>
      </c>
    </row>
    <row r="52" customFormat="false" ht="15" hidden="false" customHeight="false" outlineLevel="0" collapsed="false">
      <c r="A52" s="11" t="s">
        <v>3327</v>
      </c>
      <c r="B52" s="11" t="s">
        <v>3328</v>
      </c>
      <c r="C52" s="11" t="s">
        <v>3329</v>
      </c>
      <c r="D52" s="11" t="n">
        <v>10</v>
      </c>
      <c r="E52" s="11" t="s">
        <v>3295</v>
      </c>
      <c r="F52" s="11" t="s">
        <v>3330</v>
      </c>
      <c r="G52" s="11" t="s">
        <v>3296</v>
      </c>
      <c r="H52" s="11" t="s">
        <v>3297</v>
      </c>
      <c r="I52" s="11" t="s">
        <v>3296</v>
      </c>
    </row>
    <row r="53" customFormat="false" ht="15" hidden="false" customHeight="false" outlineLevel="0" collapsed="false">
      <c r="A53" s="12" t="s">
        <v>3331</v>
      </c>
      <c r="B53" s="12" t="s">
        <v>3328</v>
      </c>
      <c r="C53" s="12" t="s">
        <v>3329</v>
      </c>
      <c r="D53" s="12" t="n">
        <v>10</v>
      </c>
      <c r="E53" s="12" t="s">
        <v>3295</v>
      </c>
      <c r="F53" s="12" t="s">
        <v>3330</v>
      </c>
      <c r="G53" s="12" t="s">
        <v>3297</v>
      </c>
      <c r="H53" s="12" t="s">
        <v>3297</v>
      </c>
      <c r="I53" s="12" t="s">
        <v>3296</v>
      </c>
    </row>
    <row r="54" customFormat="false" ht="15" hidden="false" customHeight="false" outlineLevel="0" collapsed="false">
      <c r="A54" s="11" t="s">
        <v>3332</v>
      </c>
      <c r="B54" s="11" t="s">
        <v>3328</v>
      </c>
      <c r="C54" s="11" t="s">
        <v>3329</v>
      </c>
      <c r="D54" s="11" t="n">
        <v>10</v>
      </c>
      <c r="E54" s="11" t="s">
        <v>3295</v>
      </c>
      <c r="F54" s="11" t="s">
        <v>3330</v>
      </c>
      <c r="G54" s="11" t="s">
        <v>3297</v>
      </c>
      <c r="H54" s="11" t="s">
        <v>3297</v>
      </c>
      <c r="I54" s="11" t="s">
        <v>3296</v>
      </c>
    </row>
    <row r="55" customFormat="false" ht="15" hidden="false" customHeight="false" outlineLevel="0" collapsed="false">
      <c r="A55" s="12" t="s">
        <v>3333</v>
      </c>
      <c r="B55" s="12" t="s">
        <v>3328</v>
      </c>
      <c r="C55" s="12" t="s">
        <v>3329</v>
      </c>
      <c r="D55" s="12" t="n">
        <v>10</v>
      </c>
      <c r="E55" s="12" t="s">
        <v>3295</v>
      </c>
      <c r="F55" s="12" t="s">
        <v>3330</v>
      </c>
      <c r="G55" s="12" t="s">
        <v>3296</v>
      </c>
      <c r="H55" s="12" t="s">
        <v>3297</v>
      </c>
      <c r="I55" s="12" t="s">
        <v>3296</v>
      </c>
    </row>
    <row r="56" customFormat="false" ht="15" hidden="false" customHeight="false" outlineLevel="0" collapsed="false">
      <c r="A56" s="11" t="s">
        <v>3334</v>
      </c>
      <c r="B56" s="11" t="s">
        <v>3328</v>
      </c>
      <c r="C56" s="11" t="s">
        <v>3329</v>
      </c>
      <c r="D56" s="11" t="n">
        <v>10</v>
      </c>
      <c r="E56" s="11" t="s">
        <v>3295</v>
      </c>
      <c r="F56" s="11" t="s">
        <v>3330</v>
      </c>
      <c r="G56" s="11" t="s">
        <v>3297</v>
      </c>
      <c r="H56" s="11" t="s">
        <v>3297</v>
      </c>
      <c r="I56" s="11" t="s">
        <v>3296</v>
      </c>
    </row>
    <row r="57" customFormat="false" ht="15" hidden="false" customHeight="false" outlineLevel="0" collapsed="false">
      <c r="A57" s="12" t="s">
        <v>3335</v>
      </c>
      <c r="B57" s="12" t="s">
        <v>3328</v>
      </c>
      <c r="C57" s="12" t="s">
        <v>3329</v>
      </c>
      <c r="D57" s="12" t="n">
        <v>10</v>
      </c>
      <c r="E57" s="12" t="s">
        <v>3295</v>
      </c>
      <c r="F57" s="12" t="s">
        <v>3330</v>
      </c>
      <c r="G57" s="12" t="s">
        <v>3296</v>
      </c>
      <c r="H57" s="12" t="s">
        <v>3297</v>
      </c>
      <c r="I57" s="12" t="s">
        <v>3296</v>
      </c>
    </row>
    <row r="58" customFormat="false" ht="15" hidden="false" customHeight="false" outlineLevel="0" collapsed="false">
      <c r="A58" s="11" t="s">
        <v>3336</v>
      </c>
      <c r="B58" s="11" t="s">
        <v>3328</v>
      </c>
      <c r="C58" s="11" t="s">
        <v>3329</v>
      </c>
      <c r="D58" s="11" t="n">
        <v>10</v>
      </c>
      <c r="E58" s="11" t="s">
        <v>3295</v>
      </c>
      <c r="F58" s="11" t="s">
        <v>3330</v>
      </c>
      <c r="G58" s="11" t="s">
        <v>3296</v>
      </c>
      <c r="H58" s="11" t="s">
        <v>3297</v>
      </c>
      <c r="I58" s="11" t="s">
        <v>3296</v>
      </c>
    </row>
    <row r="59" customFormat="false" ht="15" hidden="false" customHeight="false" outlineLevel="0" collapsed="false">
      <c r="A59" s="12" t="s">
        <v>3337</v>
      </c>
      <c r="B59" s="12" t="s">
        <v>3328</v>
      </c>
      <c r="C59" s="12" t="s">
        <v>3329</v>
      </c>
      <c r="D59" s="12" t="n">
        <v>10</v>
      </c>
      <c r="E59" s="12" t="s">
        <v>3295</v>
      </c>
      <c r="F59" s="12" t="s">
        <v>3330</v>
      </c>
      <c r="G59" s="12" t="s">
        <v>3296</v>
      </c>
      <c r="H59" s="12" t="s">
        <v>3297</v>
      </c>
      <c r="I59" s="12" t="s">
        <v>3296</v>
      </c>
    </row>
    <row r="60" customFormat="false" ht="15" hidden="false" customHeight="false" outlineLevel="0" collapsed="false">
      <c r="A60" s="11" t="s">
        <v>3338</v>
      </c>
      <c r="B60" s="11" t="s">
        <v>3339</v>
      </c>
      <c r="C60" s="11" t="s">
        <v>3340</v>
      </c>
      <c r="D60" s="11" t="n">
        <v>20</v>
      </c>
      <c r="E60" s="11" t="s">
        <v>3341</v>
      </c>
      <c r="F60" s="11" t="s">
        <v>3157</v>
      </c>
      <c r="G60" s="11" t="s">
        <v>3296</v>
      </c>
      <c r="H60" s="11" t="s">
        <v>3297</v>
      </c>
      <c r="I60" s="11"/>
    </row>
    <row r="61" customFormat="false" ht="15" hidden="false" customHeight="false" outlineLevel="0" collapsed="false">
      <c r="A61" s="12" t="s">
        <v>3342</v>
      </c>
      <c r="B61" s="12" t="s">
        <v>3339</v>
      </c>
      <c r="C61" s="12" t="s">
        <v>3340</v>
      </c>
      <c r="D61" s="12" t="n">
        <v>20</v>
      </c>
      <c r="E61" s="12" t="s">
        <v>3341</v>
      </c>
      <c r="F61" s="12" t="s">
        <v>3157</v>
      </c>
      <c r="G61" s="12" t="s">
        <v>3296</v>
      </c>
      <c r="H61" s="12" t="s">
        <v>3297</v>
      </c>
      <c r="I61" s="12"/>
    </row>
    <row r="62" customFormat="false" ht="15" hidden="false" customHeight="false" outlineLevel="0" collapsed="false">
      <c r="A62" s="11" t="s">
        <v>3343</v>
      </c>
      <c r="B62" s="11" t="s">
        <v>3339</v>
      </c>
      <c r="C62" s="11" t="s">
        <v>3340</v>
      </c>
      <c r="D62" s="11" t="n">
        <v>20</v>
      </c>
      <c r="E62" s="11" t="s">
        <v>3341</v>
      </c>
      <c r="F62" s="11" t="s">
        <v>3157</v>
      </c>
      <c r="G62" s="11" t="s">
        <v>3296</v>
      </c>
      <c r="H62" s="11" t="s">
        <v>3297</v>
      </c>
      <c r="I62" s="11"/>
    </row>
    <row r="63" customFormat="false" ht="15" hidden="false" customHeight="false" outlineLevel="0" collapsed="false">
      <c r="A63" s="12" t="s">
        <v>3344</v>
      </c>
      <c r="B63" s="12" t="s">
        <v>3345</v>
      </c>
      <c r="C63" s="12" t="s">
        <v>3346</v>
      </c>
      <c r="D63" s="12" t="n">
        <v>99</v>
      </c>
      <c r="E63" s="12" t="s">
        <v>3341</v>
      </c>
      <c r="F63" s="12" t="s">
        <v>3157</v>
      </c>
      <c r="G63" s="12" t="s">
        <v>3297</v>
      </c>
      <c r="H63" s="12" t="s">
        <v>3297</v>
      </c>
      <c r="I63" s="12"/>
    </row>
    <row r="64" customFormat="false" ht="15" hidden="false" customHeight="false" outlineLevel="0" collapsed="false">
      <c r="A64" s="11" t="s">
        <v>3347</v>
      </c>
      <c r="B64" s="11" t="s">
        <v>3345</v>
      </c>
      <c r="C64" s="11" t="s">
        <v>3346</v>
      </c>
      <c r="D64" s="11" t="n">
        <v>99</v>
      </c>
      <c r="E64" s="11" t="s">
        <v>3341</v>
      </c>
      <c r="F64" s="11" t="s">
        <v>3157</v>
      </c>
      <c r="G64" s="11" t="s">
        <v>3297</v>
      </c>
      <c r="H64" s="11" t="s">
        <v>3297</v>
      </c>
      <c r="I64" s="11"/>
    </row>
    <row r="65" customFormat="false" ht="15" hidden="false" customHeight="false" outlineLevel="0" collapsed="false">
      <c r="A65" s="12" t="s">
        <v>3348</v>
      </c>
      <c r="B65" s="12" t="s">
        <v>3345</v>
      </c>
      <c r="C65" s="12" t="s">
        <v>3346</v>
      </c>
      <c r="D65" s="12" t="n">
        <v>99</v>
      </c>
      <c r="E65" s="12" t="s">
        <v>3341</v>
      </c>
      <c r="F65" s="12" t="s">
        <v>3157</v>
      </c>
      <c r="G65" s="12" t="s">
        <v>3297</v>
      </c>
      <c r="H65" s="12" t="s">
        <v>3297</v>
      </c>
      <c r="I65" s="12"/>
    </row>
    <row r="66" customFormat="false" ht="15" hidden="false" customHeight="false" outlineLevel="0" collapsed="false">
      <c r="A66" s="11" t="s">
        <v>3349</v>
      </c>
      <c r="B66" s="11" t="s">
        <v>3228</v>
      </c>
      <c r="C66" s="11" t="s">
        <v>3350</v>
      </c>
      <c r="D66" s="11" t="n">
        <v>99</v>
      </c>
      <c r="E66" s="11" t="s">
        <v>3341</v>
      </c>
      <c r="F66" s="11" t="s">
        <v>3157</v>
      </c>
      <c r="G66" s="11" t="s">
        <v>3297</v>
      </c>
      <c r="H66" s="11" t="s">
        <v>3297</v>
      </c>
      <c r="I66" s="11"/>
    </row>
    <row r="67" customFormat="false" ht="15" hidden="false" customHeight="false" outlineLevel="0" collapsed="false">
      <c r="A67" s="12" t="s">
        <v>3351</v>
      </c>
      <c r="B67" s="12" t="s">
        <v>3352</v>
      </c>
      <c r="C67" s="12" t="s">
        <v>3353</v>
      </c>
      <c r="D67" s="12" t="n">
        <v>99</v>
      </c>
      <c r="E67" s="12" t="s">
        <v>3341</v>
      </c>
      <c r="F67" s="12" t="s">
        <v>3330</v>
      </c>
      <c r="G67" s="12" t="s">
        <v>3297</v>
      </c>
      <c r="H67" s="12" t="s">
        <v>3297</v>
      </c>
      <c r="I67" s="12"/>
    </row>
    <row r="68" customFormat="false" ht="15" hidden="false" customHeight="false" outlineLevel="0" collapsed="false">
      <c r="A68" s="11" t="s">
        <v>3354</v>
      </c>
      <c r="B68" s="11" t="s">
        <v>3352</v>
      </c>
      <c r="C68" s="11" t="s">
        <v>3353</v>
      </c>
      <c r="D68" s="11" t="n">
        <v>99</v>
      </c>
      <c r="E68" s="11" t="s">
        <v>3341</v>
      </c>
      <c r="F68" s="11" t="s">
        <v>3330</v>
      </c>
      <c r="G68" s="11" t="s">
        <v>3297</v>
      </c>
      <c r="H68" s="11" t="s">
        <v>3297</v>
      </c>
      <c r="I68" s="11"/>
    </row>
    <row r="69" customFormat="false" ht="15" hidden="false" customHeight="false" outlineLevel="0" collapsed="false">
      <c r="A69" s="12" t="s">
        <v>3355</v>
      </c>
      <c r="B69" s="12" t="s">
        <v>3352</v>
      </c>
      <c r="C69" s="12" t="s">
        <v>3353</v>
      </c>
      <c r="D69" s="12" t="n">
        <v>99</v>
      </c>
      <c r="E69" s="12" t="s">
        <v>3341</v>
      </c>
      <c r="F69" s="12" t="s">
        <v>3330</v>
      </c>
      <c r="G69" s="12" t="s">
        <v>3297</v>
      </c>
      <c r="H69" s="12" t="s">
        <v>3297</v>
      </c>
      <c r="I69" s="12"/>
    </row>
    <row r="70" customFormat="false" ht="15" hidden="false" customHeight="false" outlineLevel="0" collapsed="false">
      <c r="A70" s="11" t="s">
        <v>3356</v>
      </c>
      <c r="B70" s="11" t="s">
        <v>3352</v>
      </c>
      <c r="C70" s="11" t="s">
        <v>3353</v>
      </c>
      <c r="D70" s="11" t="n">
        <v>99</v>
      </c>
      <c r="E70" s="11" t="s">
        <v>3341</v>
      </c>
      <c r="F70" s="11" t="s">
        <v>3330</v>
      </c>
      <c r="G70" s="11" t="s">
        <v>3297</v>
      </c>
      <c r="H70" s="11" t="s">
        <v>3297</v>
      </c>
      <c r="I70" s="11"/>
    </row>
    <row r="71" customFormat="false" ht="15" hidden="false" customHeight="false" outlineLevel="0" collapsed="false">
      <c r="A71" s="12" t="s">
        <v>3357</v>
      </c>
      <c r="B71" s="12" t="s">
        <v>3358</v>
      </c>
      <c r="C71" s="12" t="s">
        <v>3359</v>
      </c>
      <c r="D71" s="12" t="n">
        <v>30</v>
      </c>
      <c r="E71" s="12" t="s">
        <v>3295</v>
      </c>
      <c r="F71" s="12" t="s">
        <v>3330</v>
      </c>
      <c r="G71" s="12" t="s">
        <v>3296</v>
      </c>
      <c r="H71" s="12" t="s">
        <v>3297</v>
      </c>
      <c r="I71" s="12"/>
    </row>
    <row r="72" customFormat="false" ht="15" hidden="false" customHeight="false" outlineLevel="0" collapsed="false">
      <c r="A72" s="11" t="s">
        <v>3360</v>
      </c>
      <c r="B72" s="11" t="s">
        <v>3358</v>
      </c>
      <c r="C72" s="11" t="s">
        <v>3359</v>
      </c>
      <c r="D72" s="11" t="n">
        <v>30</v>
      </c>
      <c r="E72" s="11" t="s">
        <v>3295</v>
      </c>
      <c r="F72" s="11" t="s">
        <v>3330</v>
      </c>
      <c r="G72" s="11" t="s">
        <v>3296</v>
      </c>
      <c r="H72" s="11" t="s">
        <v>3296</v>
      </c>
      <c r="I72" s="11"/>
    </row>
    <row r="73" customFormat="false" ht="15" hidden="false" customHeight="false" outlineLevel="0" collapsed="false">
      <c r="A73" s="12" t="s">
        <v>3361</v>
      </c>
      <c r="B73" s="12" t="s">
        <v>3358</v>
      </c>
      <c r="C73" s="12" t="s">
        <v>3359</v>
      </c>
      <c r="D73" s="12" t="n">
        <v>30</v>
      </c>
      <c r="E73" s="12" t="s">
        <v>3295</v>
      </c>
      <c r="F73" s="12" t="s">
        <v>3330</v>
      </c>
      <c r="G73" s="12" t="s">
        <v>3296</v>
      </c>
      <c r="H73" s="12" t="s">
        <v>3297</v>
      </c>
      <c r="I73" s="12"/>
    </row>
    <row r="74" customFormat="false" ht="15" hidden="false" customHeight="false" outlineLevel="0" collapsed="false">
      <c r="A74" s="11" t="s">
        <v>3362</v>
      </c>
      <c r="B74" s="11" t="s">
        <v>3363</v>
      </c>
      <c r="C74" s="11" t="s">
        <v>3359</v>
      </c>
      <c r="D74" s="11" t="n">
        <v>40</v>
      </c>
      <c r="E74" s="11" t="s">
        <v>3295</v>
      </c>
      <c r="F74" s="11" t="s">
        <v>3165</v>
      </c>
      <c r="G74" s="11" t="s">
        <v>3296</v>
      </c>
      <c r="H74" s="11" t="s">
        <v>3297</v>
      </c>
      <c r="I74" s="11"/>
    </row>
    <row r="75" customFormat="false" ht="15" hidden="false" customHeight="false" outlineLevel="0" collapsed="false">
      <c r="A75" s="12" t="s">
        <v>3364</v>
      </c>
      <c r="B75" s="12" t="s">
        <v>3365</v>
      </c>
      <c r="C75" s="12" t="s">
        <v>3366</v>
      </c>
      <c r="D75" s="12" t="n">
        <v>30</v>
      </c>
      <c r="E75" s="12" t="s">
        <v>3295</v>
      </c>
      <c r="F75" s="12" t="s">
        <v>3165</v>
      </c>
      <c r="G75" s="12" t="s">
        <v>3297</v>
      </c>
      <c r="H75" s="12" t="s">
        <v>3297</v>
      </c>
      <c r="I75" s="12"/>
    </row>
    <row r="76" customFormat="false" ht="15" hidden="false" customHeight="false" outlineLevel="0" collapsed="false">
      <c r="A76" s="11" t="s">
        <v>3367</v>
      </c>
      <c r="B76" s="11" t="s">
        <v>3365</v>
      </c>
      <c r="C76" s="11" t="s">
        <v>3366</v>
      </c>
      <c r="D76" s="11" t="n">
        <v>30</v>
      </c>
      <c r="E76" s="11" t="s">
        <v>3295</v>
      </c>
      <c r="F76" s="11" t="s">
        <v>3165</v>
      </c>
      <c r="G76" s="11" t="s">
        <v>3296</v>
      </c>
      <c r="H76" s="11" t="s">
        <v>3297</v>
      </c>
      <c r="I76" s="11"/>
    </row>
    <row r="77" customFormat="false" ht="15" hidden="false" customHeight="false" outlineLevel="0" collapsed="false">
      <c r="A77" s="12" t="s">
        <v>3368</v>
      </c>
      <c r="B77" s="12" t="s">
        <v>3365</v>
      </c>
      <c r="C77" s="12" t="s">
        <v>3366</v>
      </c>
      <c r="D77" s="12" t="n">
        <v>30</v>
      </c>
      <c r="E77" s="12" t="s">
        <v>3295</v>
      </c>
      <c r="F77" s="12" t="s">
        <v>3165</v>
      </c>
      <c r="G77" s="12" t="s">
        <v>3297</v>
      </c>
      <c r="H77" s="12" t="s">
        <v>3297</v>
      </c>
      <c r="I77" s="12"/>
    </row>
    <row r="78" customFormat="false" ht="15" hidden="false" customHeight="false" outlineLevel="0" collapsed="false">
      <c r="A78" s="11" t="s">
        <v>3369</v>
      </c>
      <c r="B78" s="11" t="s">
        <v>3365</v>
      </c>
      <c r="C78" s="11" t="s">
        <v>3366</v>
      </c>
      <c r="D78" s="11" t="n">
        <v>30</v>
      </c>
      <c r="E78" s="11" t="s">
        <v>3295</v>
      </c>
      <c r="F78" s="11" t="s">
        <v>3165</v>
      </c>
      <c r="G78" s="11" t="s">
        <v>3296</v>
      </c>
      <c r="H78" s="11" t="s">
        <v>3297</v>
      </c>
      <c r="I78" s="11"/>
    </row>
    <row r="79" customFormat="false" ht="15" hidden="false" customHeight="false" outlineLevel="0" collapsed="false">
      <c r="A79" s="12" t="s">
        <v>3370</v>
      </c>
      <c r="B79" s="12" t="s">
        <v>3365</v>
      </c>
      <c r="C79" s="12" t="s">
        <v>3366</v>
      </c>
      <c r="D79" s="12" t="n">
        <v>30</v>
      </c>
      <c r="E79" s="12" t="s">
        <v>3295</v>
      </c>
      <c r="F79" s="12" t="s">
        <v>3165</v>
      </c>
      <c r="G79" s="12" t="s">
        <v>3297</v>
      </c>
      <c r="H79" s="12" t="s">
        <v>3297</v>
      </c>
      <c r="I79" s="12"/>
    </row>
    <row r="80" customFormat="false" ht="15" hidden="false" customHeight="false" outlineLevel="0" collapsed="false">
      <c r="A80" s="11" t="s">
        <v>3371</v>
      </c>
      <c r="B80" s="11" t="s">
        <v>3365</v>
      </c>
      <c r="C80" s="11" t="s">
        <v>3366</v>
      </c>
      <c r="D80" s="11" t="n">
        <v>30</v>
      </c>
      <c r="E80" s="11" t="s">
        <v>3295</v>
      </c>
      <c r="F80" s="11" t="s">
        <v>3165</v>
      </c>
      <c r="G80" s="11" t="s">
        <v>3297</v>
      </c>
      <c r="H80" s="11" t="s">
        <v>3297</v>
      </c>
      <c r="I80" s="11"/>
    </row>
    <row r="81" customFormat="false" ht="15" hidden="false" customHeight="false" outlineLevel="0" collapsed="false">
      <c r="A81" s="12" t="s">
        <v>3372</v>
      </c>
      <c r="B81" s="12" t="s">
        <v>3365</v>
      </c>
      <c r="C81" s="12" t="s">
        <v>3366</v>
      </c>
      <c r="D81" s="12" t="n">
        <v>30</v>
      </c>
      <c r="E81" s="12" t="s">
        <v>3295</v>
      </c>
      <c r="F81" s="12" t="s">
        <v>3165</v>
      </c>
      <c r="G81" s="12" t="s">
        <v>3297</v>
      </c>
      <c r="H81" s="12" t="s">
        <v>3297</v>
      </c>
      <c r="I81" s="12"/>
    </row>
    <row r="82" customFormat="false" ht="15" hidden="false" customHeight="false" outlineLevel="0" collapsed="false">
      <c r="A82" s="11" t="s">
        <v>3373</v>
      </c>
      <c r="B82" s="11" t="s">
        <v>3365</v>
      </c>
      <c r="C82" s="11" t="s">
        <v>3366</v>
      </c>
      <c r="D82" s="11" t="n">
        <v>30</v>
      </c>
      <c r="E82" s="11" t="s">
        <v>3295</v>
      </c>
      <c r="F82" s="11" t="s">
        <v>3165</v>
      </c>
      <c r="G82" s="11" t="s">
        <v>3296</v>
      </c>
      <c r="H82" s="11" t="s">
        <v>3297</v>
      </c>
      <c r="I82" s="11"/>
    </row>
    <row r="83" customFormat="false" ht="15" hidden="false" customHeight="false" outlineLevel="0" collapsed="false">
      <c r="A83" s="12" t="s">
        <v>3374</v>
      </c>
      <c r="B83" s="12" t="s">
        <v>3365</v>
      </c>
      <c r="C83" s="12" t="s">
        <v>3366</v>
      </c>
      <c r="D83" s="12" t="n">
        <v>30</v>
      </c>
      <c r="E83" s="12" t="s">
        <v>3295</v>
      </c>
      <c r="F83" s="12" t="s">
        <v>3165</v>
      </c>
      <c r="G83" s="12" t="s">
        <v>3296</v>
      </c>
      <c r="H83" s="12" t="s">
        <v>3297</v>
      </c>
      <c r="I83" s="12"/>
    </row>
    <row r="84" customFormat="false" ht="15" hidden="false" customHeight="false" outlineLevel="0" collapsed="false">
      <c r="A84" s="11" t="s">
        <v>3375</v>
      </c>
      <c r="B84" s="11" t="s">
        <v>3365</v>
      </c>
      <c r="C84" s="11" t="s">
        <v>3366</v>
      </c>
      <c r="D84" s="11" t="n">
        <v>30</v>
      </c>
      <c r="E84" s="11" t="s">
        <v>3295</v>
      </c>
      <c r="F84" s="11" t="s">
        <v>3165</v>
      </c>
      <c r="G84" s="11" t="s">
        <v>3297</v>
      </c>
      <c r="H84" s="11" t="s">
        <v>3297</v>
      </c>
      <c r="I84" s="11"/>
    </row>
    <row r="85" customFormat="false" ht="15" hidden="false" customHeight="false" outlineLevel="0" collapsed="false">
      <c r="A85" s="12" t="s">
        <v>3376</v>
      </c>
      <c r="B85" s="12" t="s">
        <v>3365</v>
      </c>
      <c r="C85" s="12" t="s">
        <v>3366</v>
      </c>
      <c r="D85" s="12" t="n">
        <v>30</v>
      </c>
      <c r="E85" s="12" t="s">
        <v>3295</v>
      </c>
      <c r="F85" s="12" t="s">
        <v>3165</v>
      </c>
      <c r="G85" s="12" t="s">
        <v>3297</v>
      </c>
      <c r="H85" s="12" t="s">
        <v>3297</v>
      </c>
      <c r="I85" s="12"/>
    </row>
    <row r="86" customFormat="false" ht="15" hidden="false" customHeight="false" outlineLevel="0" collapsed="false">
      <c r="A86" s="11" t="s">
        <v>3377</v>
      </c>
      <c r="B86" s="11" t="s">
        <v>3365</v>
      </c>
      <c r="C86" s="11" t="s">
        <v>3366</v>
      </c>
      <c r="D86" s="11" t="n">
        <v>30</v>
      </c>
      <c r="E86" s="11" t="s">
        <v>3295</v>
      </c>
      <c r="F86" s="11" t="s">
        <v>3165</v>
      </c>
      <c r="G86" s="11" t="s">
        <v>3297</v>
      </c>
      <c r="H86" s="11" t="s">
        <v>3297</v>
      </c>
      <c r="I86" s="11"/>
    </row>
  </sheetData>
  <conditionalFormatting sqref="E5:E17">
    <cfRule type="dataBar" priority="2">
      <dataBar showValue="1" minLength="10" maxLength="90">
        <cfvo type="min" val="0"/>
        <cfvo type="max" val="0"/>
        <color rgb="FF00788C"/>
      </dataBar>
      <extLst>
        <ext xmlns:x14="http://schemas.microsoft.com/office/spreadsheetml/2009/9/main" uri="{B025F937-C7B1-47D3-B67F-A62EFF666E3E}">
          <x14:id>{D6B3586D-EC31-46A4-942A-C944B43E8F3A}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B3586D-EC31-46A4-942A-C944B43E8F3A}">
            <x14:dataBar minLength="10" maxLength="90" axisPosition="none" gradient="true">
              <x14:cfvo type="min"/>
              <x14:cfvo type="max"/>
              <x14:negativeFillColor rgb="FF00788C"/>
              <x14:axisColor rgb="FF000000"/>
            </x14:dataBar>
          </x14:cfRule>
          <xm:sqref>E5:E17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12"/>
    <col collapsed="false" customWidth="true" hidden="false" outlineLevel="0" max="6" min="6" style="1" width="20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10" min="9" style="1" width="10"/>
    <col collapsed="false" customWidth="true" hidden="false" outlineLevel="0" max="11" min="11" style="1" width="18"/>
    <col collapsed="false" customWidth="true" hidden="false" outlineLevel="0" max="12" min="12" style="1" width="50"/>
  </cols>
  <sheetData>
    <row r="1" customFormat="false" ht="19.7" hidden="false" customHeight="false" outlineLevel="0" collapsed="false">
      <c r="A1" s="15" t="s">
        <v>3378</v>
      </c>
    </row>
    <row r="2" customFormat="false" ht="15" hidden="false" customHeight="false" outlineLevel="0" collapsed="false">
      <c r="A2" s="14" t="s">
        <v>3379</v>
      </c>
    </row>
    <row r="4" customFormat="false" ht="30" hidden="false" customHeight="true" outlineLevel="0" collapsed="false">
      <c r="A4" s="6" t="s">
        <v>3380</v>
      </c>
      <c r="B4" s="6" t="s">
        <v>3381</v>
      </c>
      <c r="C4" s="6" t="s">
        <v>3382</v>
      </c>
      <c r="D4" s="6" t="s">
        <v>3383</v>
      </c>
      <c r="E4" s="6" t="s">
        <v>3384</v>
      </c>
      <c r="F4" s="6" t="s">
        <v>3385</v>
      </c>
      <c r="G4" s="6" t="s">
        <v>3386</v>
      </c>
      <c r="H4" s="6" t="s">
        <v>3387</v>
      </c>
      <c r="I4" s="6" t="s">
        <v>3388</v>
      </c>
      <c r="J4" s="6" t="s">
        <v>3389</v>
      </c>
      <c r="K4" s="6" t="s">
        <v>3390</v>
      </c>
      <c r="L4" s="6" t="s">
        <v>3391</v>
      </c>
    </row>
    <row r="5" customFormat="false" ht="15" hidden="false" customHeight="false" outlineLevel="0" collapsed="false">
      <c r="A5" s="35" t="s">
        <v>3162</v>
      </c>
      <c r="B5" s="11" t="s">
        <v>3392</v>
      </c>
      <c r="C5" s="11" t="s">
        <v>3393</v>
      </c>
      <c r="D5" s="11" t="s">
        <v>3394</v>
      </c>
      <c r="E5" s="11" t="s">
        <v>3395</v>
      </c>
      <c r="F5" s="11" t="s">
        <v>3396</v>
      </c>
      <c r="G5" s="11" t="s">
        <v>3397</v>
      </c>
      <c r="H5" s="11" t="s">
        <v>87</v>
      </c>
      <c r="I5" s="25" t="n">
        <v>6</v>
      </c>
      <c r="J5" s="25" t="n">
        <v>-24.4</v>
      </c>
      <c r="K5" s="11" t="s">
        <v>3398</v>
      </c>
      <c r="L5" s="11" t="s">
        <v>3399</v>
      </c>
    </row>
    <row r="6" customFormat="false" ht="15" hidden="false" customHeight="false" outlineLevel="0" collapsed="false">
      <c r="A6" s="36" t="s">
        <v>3162</v>
      </c>
      <c r="B6" s="12" t="s">
        <v>3392</v>
      </c>
      <c r="C6" s="12" t="s">
        <v>3400</v>
      </c>
      <c r="D6" s="12" t="s">
        <v>3401</v>
      </c>
      <c r="E6" s="12" t="s">
        <v>3402</v>
      </c>
      <c r="F6" s="12" t="s">
        <v>3403</v>
      </c>
      <c r="G6" s="12" t="s">
        <v>105</v>
      </c>
      <c r="H6" s="12" t="s">
        <v>92</v>
      </c>
      <c r="I6" s="27" t="n">
        <v>11.8</v>
      </c>
      <c r="J6" s="27" t="n">
        <v>-20.8</v>
      </c>
      <c r="K6" s="12" t="s">
        <v>3398</v>
      </c>
      <c r="L6" s="12" t="s">
        <v>3399</v>
      </c>
    </row>
    <row r="7" customFormat="false" ht="15" hidden="false" customHeight="false" outlineLevel="0" collapsed="false">
      <c r="A7" s="35" t="s">
        <v>3162</v>
      </c>
      <c r="B7" s="11" t="s">
        <v>3392</v>
      </c>
      <c r="C7" s="11" t="s">
        <v>3404</v>
      </c>
      <c r="D7" s="11" t="s">
        <v>3405</v>
      </c>
      <c r="E7" s="11" t="s">
        <v>3395</v>
      </c>
      <c r="F7" s="11" t="s">
        <v>3403</v>
      </c>
      <c r="G7" s="11" t="s">
        <v>3406</v>
      </c>
      <c r="H7" s="11" t="s">
        <v>92</v>
      </c>
      <c r="I7" s="25" t="n">
        <v>7.9</v>
      </c>
      <c r="J7" s="25" t="n">
        <v>-20</v>
      </c>
      <c r="K7" s="11" t="s">
        <v>3398</v>
      </c>
      <c r="L7" s="11" t="s">
        <v>3399</v>
      </c>
    </row>
    <row r="8" customFormat="false" ht="15" hidden="false" customHeight="false" outlineLevel="0" collapsed="false">
      <c r="A8" s="36" t="s">
        <v>3162</v>
      </c>
      <c r="B8" s="12" t="s">
        <v>3392</v>
      </c>
      <c r="C8" s="12" t="s">
        <v>3407</v>
      </c>
      <c r="D8" s="12" t="s">
        <v>3408</v>
      </c>
      <c r="E8" s="12" t="s">
        <v>3402</v>
      </c>
      <c r="F8" s="12" t="s">
        <v>3396</v>
      </c>
      <c r="G8" s="12" t="s">
        <v>95</v>
      </c>
      <c r="H8" s="12" t="s">
        <v>100</v>
      </c>
      <c r="I8" s="27" t="n">
        <v>2.4</v>
      </c>
      <c r="J8" s="27" t="n">
        <v>-11.4</v>
      </c>
      <c r="K8" s="12" t="s">
        <v>3398</v>
      </c>
      <c r="L8" s="12" t="s">
        <v>3399</v>
      </c>
    </row>
    <row r="9" customFormat="false" ht="15" hidden="false" customHeight="false" outlineLevel="0" collapsed="false">
      <c r="A9" s="35" t="s">
        <v>3162</v>
      </c>
      <c r="B9" s="11" t="s">
        <v>3392</v>
      </c>
      <c r="C9" s="11" t="s">
        <v>3409</v>
      </c>
      <c r="D9" s="11" t="s">
        <v>3401</v>
      </c>
      <c r="E9" s="11" t="s">
        <v>3395</v>
      </c>
      <c r="F9" s="11" t="s">
        <v>3396</v>
      </c>
      <c r="G9" s="11" t="s">
        <v>3410</v>
      </c>
      <c r="H9" s="11" t="s">
        <v>105</v>
      </c>
      <c r="I9" s="25" t="n">
        <v>5.4</v>
      </c>
      <c r="J9" s="25" t="n">
        <v>-10</v>
      </c>
      <c r="K9" s="11" t="s">
        <v>3398</v>
      </c>
      <c r="L9" s="11" t="s">
        <v>3399</v>
      </c>
    </row>
    <row r="10" customFormat="false" ht="15" hidden="false" customHeight="false" outlineLevel="0" collapsed="false">
      <c r="A10" s="36" t="s">
        <v>3162</v>
      </c>
      <c r="B10" s="12" t="s">
        <v>3392</v>
      </c>
      <c r="C10" s="12" t="s">
        <v>3411</v>
      </c>
      <c r="D10" s="12" t="s">
        <v>3412</v>
      </c>
      <c r="E10" s="12" t="s">
        <v>101</v>
      </c>
      <c r="F10" s="12" t="s">
        <v>3413</v>
      </c>
      <c r="G10" s="12" t="s">
        <v>3406</v>
      </c>
      <c r="H10" s="12" t="s">
        <v>95</v>
      </c>
      <c r="I10" s="27" t="n">
        <v>33.8</v>
      </c>
      <c r="J10" s="27" t="n">
        <v>-8.8</v>
      </c>
      <c r="K10" s="12" t="s">
        <v>3398</v>
      </c>
      <c r="L10" s="12" t="s">
        <v>3399</v>
      </c>
    </row>
    <row r="11" customFormat="false" ht="15" hidden="false" customHeight="false" outlineLevel="0" collapsed="false">
      <c r="A11" s="35" t="s">
        <v>3162</v>
      </c>
      <c r="B11" s="11" t="s">
        <v>3414</v>
      </c>
      <c r="C11" s="11" t="s">
        <v>3411</v>
      </c>
      <c r="D11" s="11" t="s">
        <v>3412</v>
      </c>
      <c r="E11" s="11" t="s">
        <v>101</v>
      </c>
      <c r="F11" s="11" t="s">
        <v>3413</v>
      </c>
      <c r="G11" s="11" t="s">
        <v>3406</v>
      </c>
      <c r="H11" s="11" t="s">
        <v>95</v>
      </c>
      <c r="I11" s="25" t="n">
        <v>33.8</v>
      </c>
      <c r="J11" s="25" t="n">
        <v>-8.8</v>
      </c>
      <c r="K11" s="11" t="s">
        <v>3415</v>
      </c>
      <c r="L11" s="11" t="s">
        <v>3416</v>
      </c>
    </row>
    <row r="12" customFormat="false" ht="15" hidden="false" customHeight="false" outlineLevel="0" collapsed="false">
      <c r="A12" s="36" t="s">
        <v>3162</v>
      </c>
      <c r="B12" s="12" t="s">
        <v>3392</v>
      </c>
      <c r="C12" s="12" t="s">
        <v>3417</v>
      </c>
      <c r="D12" s="12" t="s">
        <v>3394</v>
      </c>
      <c r="E12" s="12" t="s">
        <v>101</v>
      </c>
      <c r="F12" s="12" t="s">
        <v>3403</v>
      </c>
      <c r="G12" s="12" t="s">
        <v>3397</v>
      </c>
      <c r="H12" s="12" t="s">
        <v>92</v>
      </c>
      <c r="I12" s="27" t="n">
        <v>4.3</v>
      </c>
      <c r="J12" s="27" t="n">
        <v>-7.2</v>
      </c>
      <c r="K12" s="12" t="s">
        <v>3398</v>
      </c>
      <c r="L12" s="12" t="s">
        <v>3399</v>
      </c>
    </row>
    <row r="13" customFormat="false" ht="15" hidden="false" customHeight="false" outlineLevel="0" collapsed="false">
      <c r="A13" s="35" t="s">
        <v>3162</v>
      </c>
      <c r="B13" s="11" t="s">
        <v>3414</v>
      </c>
      <c r="C13" s="11" t="s">
        <v>3417</v>
      </c>
      <c r="D13" s="11" t="s">
        <v>3394</v>
      </c>
      <c r="E13" s="11" t="s">
        <v>101</v>
      </c>
      <c r="F13" s="11" t="s">
        <v>3403</v>
      </c>
      <c r="G13" s="11" t="s">
        <v>3397</v>
      </c>
      <c r="H13" s="11" t="s">
        <v>92</v>
      </c>
      <c r="I13" s="25" t="n">
        <v>4.3</v>
      </c>
      <c r="J13" s="25" t="n">
        <v>-7.2</v>
      </c>
      <c r="K13" s="11" t="s">
        <v>3415</v>
      </c>
      <c r="L13" s="11" t="s">
        <v>3416</v>
      </c>
    </row>
    <row r="14" customFormat="false" ht="15" hidden="false" customHeight="false" outlineLevel="0" collapsed="false">
      <c r="A14" s="36" t="s">
        <v>3162</v>
      </c>
      <c r="B14" s="12" t="s">
        <v>3392</v>
      </c>
      <c r="C14" s="12" t="s">
        <v>3418</v>
      </c>
      <c r="D14" s="12" t="s">
        <v>3405</v>
      </c>
      <c r="E14" s="12" t="s">
        <v>3402</v>
      </c>
      <c r="F14" s="12" t="s">
        <v>3396</v>
      </c>
      <c r="G14" s="12" t="s">
        <v>3410</v>
      </c>
      <c r="H14" s="12" t="s">
        <v>87</v>
      </c>
      <c r="I14" s="27" t="n">
        <v>12.4</v>
      </c>
      <c r="J14" s="27" t="n">
        <v>-5.6</v>
      </c>
      <c r="K14" s="12" t="s">
        <v>3398</v>
      </c>
      <c r="L14" s="12" t="s">
        <v>3399</v>
      </c>
    </row>
    <row r="15" customFormat="false" ht="15" hidden="false" customHeight="false" outlineLevel="0" collapsed="false">
      <c r="A15" s="35" t="s">
        <v>3162</v>
      </c>
      <c r="B15" s="11" t="s">
        <v>3419</v>
      </c>
      <c r="C15" s="11" t="s">
        <v>3420</v>
      </c>
      <c r="D15" s="11" t="s">
        <v>3401</v>
      </c>
      <c r="E15" s="11" t="s">
        <v>3402</v>
      </c>
      <c r="F15" s="11" t="s">
        <v>3413</v>
      </c>
      <c r="G15" s="11" t="s">
        <v>3397</v>
      </c>
      <c r="H15" s="11" t="s">
        <v>87</v>
      </c>
      <c r="I15" s="25" t="n">
        <v>78</v>
      </c>
      <c r="J15" s="25" t="n">
        <v>-2.9</v>
      </c>
      <c r="K15" s="11" t="s">
        <v>3421</v>
      </c>
      <c r="L15" s="11" t="s">
        <v>3422</v>
      </c>
    </row>
    <row r="16" customFormat="false" ht="15" hidden="false" customHeight="false" outlineLevel="0" collapsed="false">
      <c r="A16" s="36" t="s">
        <v>3162</v>
      </c>
      <c r="B16" s="12" t="s">
        <v>3392</v>
      </c>
      <c r="C16" s="12" t="s">
        <v>3420</v>
      </c>
      <c r="D16" s="12" t="s">
        <v>3401</v>
      </c>
      <c r="E16" s="12" t="s">
        <v>3402</v>
      </c>
      <c r="F16" s="12" t="s">
        <v>3413</v>
      </c>
      <c r="G16" s="12" t="s">
        <v>3397</v>
      </c>
      <c r="H16" s="12" t="s">
        <v>87</v>
      </c>
      <c r="I16" s="27" t="n">
        <v>78</v>
      </c>
      <c r="J16" s="27" t="n">
        <v>-2.9</v>
      </c>
      <c r="K16" s="12" t="s">
        <v>3398</v>
      </c>
      <c r="L16" s="12" t="s">
        <v>3399</v>
      </c>
    </row>
    <row r="17" customFormat="false" ht="15" hidden="false" customHeight="false" outlineLevel="0" collapsed="false">
      <c r="A17" s="35" t="s">
        <v>3162</v>
      </c>
      <c r="B17" s="11" t="s">
        <v>3392</v>
      </c>
      <c r="C17" s="11" t="s">
        <v>3423</v>
      </c>
      <c r="D17" s="11" t="s">
        <v>3424</v>
      </c>
      <c r="E17" s="11" t="s">
        <v>3395</v>
      </c>
      <c r="F17" s="11" t="s">
        <v>3425</v>
      </c>
      <c r="G17" s="11" t="s">
        <v>92</v>
      </c>
      <c r="H17" s="11" t="s">
        <v>87</v>
      </c>
      <c r="I17" s="25" t="n">
        <v>4.9</v>
      </c>
      <c r="J17" s="25" t="n">
        <v>-2</v>
      </c>
      <c r="K17" s="11" t="s">
        <v>3398</v>
      </c>
      <c r="L17" s="11" t="s">
        <v>3399</v>
      </c>
    </row>
    <row r="18" customFormat="false" ht="15" hidden="false" customHeight="false" outlineLevel="0" collapsed="false">
      <c r="A18" s="36" t="s">
        <v>3162</v>
      </c>
      <c r="B18" s="12" t="s">
        <v>3392</v>
      </c>
      <c r="C18" s="12" t="s">
        <v>3426</v>
      </c>
      <c r="D18" s="12" t="s">
        <v>3401</v>
      </c>
      <c r="E18" s="12" t="s">
        <v>3395</v>
      </c>
      <c r="F18" s="12" t="s">
        <v>3413</v>
      </c>
      <c r="G18" s="12" t="s">
        <v>92</v>
      </c>
      <c r="H18" s="12" t="s">
        <v>95</v>
      </c>
      <c r="I18" s="27" t="n">
        <v>46.5</v>
      </c>
      <c r="J18" s="27" t="n">
        <v>-1.7</v>
      </c>
      <c r="K18" s="12" t="s">
        <v>3398</v>
      </c>
      <c r="L18" s="12" t="s">
        <v>3399</v>
      </c>
    </row>
    <row r="19" customFormat="false" ht="15" hidden="false" customHeight="false" outlineLevel="0" collapsed="false">
      <c r="A19" s="35" t="s">
        <v>3162</v>
      </c>
      <c r="B19" s="11" t="s">
        <v>3392</v>
      </c>
      <c r="C19" s="11" t="s">
        <v>3427</v>
      </c>
      <c r="D19" s="11" t="s">
        <v>3428</v>
      </c>
      <c r="E19" s="11" t="s">
        <v>3395</v>
      </c>
      <c r="F19" s="11" t="s">
        <v>3403</v>
      </c>
      <c r="G19" s="11" t="s">
        <v>95</v>
      </c>
      <c r="H19" s="11" t="s">
        <v>92</v>
      </c>
      <c r="I19" s="25" t="n">
        <v>5.6</v>
      </c>
      <c r="J19" s="25" t="n">
        <v>-1.5</v>
      </c>
      <c r="K19" s="11" t="s">
        <v>3398</v>
      </c>
      <c r="L19" s="11" t="s">
        <v>3399</v>
      </c>
    </row>
    <row r="20" customFormat="false" ht="15" hidden="false" customHeight="false" outlineLevel="0" collapsed="false">
      <c r="A20" s="36" t="s">
        <v>3162</v>
      </c>
      <c r="B20" s="12" t="s">
        <v>3392</v>
      </c>
      <c r="C20" s="12" t="s">
        <v>3429</v>
      </c>
      <c r="D20" s="12" t="s">
        <v>3401</v>
      </c>
      <c r="E20" s="12" t="s">
        <v>101</v>
      </c>
      <c r="F20" s="12" t="s">
        <v>3396</v>
      </c>
      <c r="G20" s="12" t="s">
        <v>3406</v>
      </c>
      <c r="H20" s="12" t="s">
        <v>105</v>
      </c>
      <c r="I20" s="27" t="n">
        <v>4.9</v>
      </c>
      <c r="J20" s="27" t="n">
        <v>-1.1</v>
      </c>
      <c r="K20" s="12" t="s">
        <v>3398</v>
      </c>
      <c r="L20" s="12" t="s">
        <v>3399</v>
      </c>
    </row>
    <row r="21" customFormat="false" ht="15" hidden="false" customHeight="false" outlineLevel="0" collapsed="false">
      <c r="A21" s="35" t="s">
        <v>3162</v>
      </c>
      <c r="B21" s="11" t="s">
        <v>3414</v>
      </c>
      <c r="C21" s="11" t="s">
        <v>3429</v>
      </c>
      <c r="D21" s="11" t="s">
        <v>3401</v>
      </c>
      <c r="E21" s="11" t="s">
        <v>101</v>
      </c>
      <c r="F21" s="11" t="s">
        <v>3396</v>
      </c>
      <c r="G21" s="11" t="s">
        <v>3406</v>
      </c>
      <c r="H21" s="11" t="s">
        <v>105</v>
      </c>
      <c r="I21" s="25" t="n">
        <v>4.9</v>
      </c>
      <c r="J21" s="25" t="n">
        <v>-1.1</v>
      </c>
      <c r="K21" s="11" t="s">
        <v>3415</v>
      </c>
      <c r="L21" s="11" t="s">
        <v>3416</v>
      </c>
    </row>
    <row r="22" customFormat="false" ht="15" hidden="false" customHeight="false" outlineLevel="0" collapsed="false">
      <c r="A22" s="36" t="s">
        <v>3162</v>
      </c>
      <c r="B22" s="12" t="s">
        <v>3392</v>
      </c>
      <c r="C22" s="12" t="s">
        <v>3430</v>
      </c>
      <c r="D22" s="12" t="s">
        <v>3428</v>
      </c>
      <c r="E22" s="12" t="s">
        <v>3402</v>
      </c>
      <c r="F22" s="12" t="s">
        <v>3425</v>
      </c>
      <c r="G22" s="12" t="s">
        <v>3397</v>
      </c>
      <c r="H22" s="12" t="s">
        <v>87</v>
      </c>
      <c r="I22" s="27" t="n">
        <v>3.1</v>
      </c>
      <c r="J22" s="27" t="n">
        <v>-0.3</v>
      </c>
      <c r="K22" s="12" t="s">
        <v>3398</v>
      </c>
      <c r="L22" s="12" t="s">
        <v>3399</v>
      </c>
    </row>
    <row r="23" customFormat="false" ht="15" hidden="false" customHeight="false" outlineLevel="0" collapsed="false">
      <c r="A23" s="35" t="s">
        <v>3162</v>
      </c>
      <c r="B23" s="11" t="s">
        <v>3419</v>
      </c>
      <c r="C23" s="11" t="s">
        <v>3431</v>
      </c>
      <c r="D23" s="11" t="s">
        <v>3412</v>
      </c>
      <c r="E23" s="11" t="s">
        <v>3395</v>
      </c>
      <c r="F23" s="11" t="s">
        <v>3413</v>
      </c>
      <c r="G23" s="11" t="s">
        <v>3406</v>
      </c>
      <c r="H23" s="11" t="s">
        <v>87</v>
      </c>
      <c r="I23" s="25" t="n">
        <v>48.7</v>
      </c>
      <c r="J23" s="25" t="n">
        <v>2.8</v>
      </c>
      <c r="K23" s="11" t="s">
        <v>3421</v>
      </c>
      <c r="L23" s="11" t="s">
        <v>3422</v>
      </c>
    </row>
    <row r="24" customFormat="false" ht="15" hidden="false" customHeight="false" outlineLevel="0" collapsed="false">
      <c r="A24" s="36" t="s">
        <v>3162</v>
      </c>
      <c r="B24" s="12" t="s">
        <v>3419</v>
      </c>
      <c r="C24" s="12" t="s">
        <v>3432</v>
      </c>
      <c r="D24" s="12" t="s">
        <v>3412</v>
      </c>
      <c r="E24" s="12" t="s">
        <v>3395</v>
      </c>
      <c r="F24" s="12" t="s">
        <v>3413</v>
      </c>
      <c r="G24" s="12" t="s">
        <v>95</v>
      </c>
      <c r="H24" s="12" t="s">
        <v>100</v>
      </c>
      <c r="I24" s="27" t="n">
        <v>50.7</v>
      </c>
      <c r="J24" s="27" t="n">
        <v>7.7</v>
      </c>
      <c r="K24" s="12" t="s">
        <v>3421</v>
      </c>
      <c r="L24" s="12" t="s">
        <v>3422</v>
      </c>
    </row>
    <row r="25" customFormat="false" ht="15" hidden="false" customHeight="false" outlineLevel="0" collapsed="false">
      <c r="A25" s="35" t="s">
        <v>3162</v>
      </c>
      <c r="B25" s="11" t="s">
        <v>3419</v>
      </c>
      <c r="C25" s="11" t="s">
        <v>3433</v>
      </c>
      <c r="D25" s="11" t="s">
        <v>3424</v>
      </c>
      <c r="E25" s="11" t="s">
        <v>3402</v>
      </c>
      <c r="F25" s="11" t="s">
        <v>3413</v>
      </c>
      <c r="G25" s="11" t="s">
        <v>3410</v>
      </c>
      <c r="H25" s="11" t="s">
        <v>100</v>
      </c>
      <c r="I25" s="25" t="n">
        <v>58.1</v>
      </c>
      <c r="J25" s="25" t="n">
        <v>9.9</v>
      </c>
      <c r="K25" s="11" t="s">
        <v>3421</v>
      </c>
      <c r="L25" s="11" t="s">
        <v>3422</v>
      </c>
    </row>
    <row r="26" customFormat="false" ht="15" hidden="false" customHeight="false" outlineLevel="0" collapsed="false">
      <c r="A26" s="36" t="s">
        <v>3162</v>
      </c>
      <c r="B26" s="12" t="s">
        <v>3414</v>
      </c>
      <c r="C26" s="12" t="s">
        <v>3434</v>
      </c>
      <c r="D26" s="12" t="s">
        <v>3412</v>
      </c>
      <c r="E26" s="12" t="s">
        <v>101</v>
      </c>
      <c r="F26" s="12" t="s">
        <v>3396</v>
      </c>
      <c r="G26" s="12" t="s">
        <v>3410</v>
      </c>
      <c r="H26" s="12" t="s">
        <v>100</v>
      </c>
      <c r="I26" s="27" t="n">
        <v>5.4</v>
      </c>
      <c r="J26" s="27" t="n">
        <v>10.2</v>
      </c>
      <c r="K26" s="12" t="s">
        <v>3415</v>
      </c>
      <c r="L26" s="12" t="s">
        <v>3416</v>
      </c>
    </row>
    <row r="27" customFormat="false" ht="15" hidden="false" customHeight="false" outlineLevel="0" collapsed="false">
      <c r="A27" s="35" t="s">
        <v>3162</v>
      </c>
      <c r="B27" s="11" t="s">
        <v>3419</v>
      </c>
      <c r="C27" s="11" t="s">
        <v>3435</v>
      </c>
      <c r="D27" s="11" t="s">
        <v>3424</v>
      </c>
      <c r="E27" s="11" t="s">
        <v>3402</v>
      </c>
      <c r="F27" s="11" t="s">
        <v>3413</v>
      </c>
      <c r="G27" s="11" t="s">
        <v>95</v>
      </c>
      <c r="H27" s="11" t="s">
        <v>87</v>
      </c>
      <c r="I27" s="25" t="n">
        <v>64.7</v>
      </c>
      <c r="J27" s="25" t="n">
        <v>11.7</v>
      </c>
      <c r="K27" s="11" t="s">
        <v>3421</v>
      </c>
      <c r="L27" s="11" t="s">
        <v>3422</v>
      </c>
    </row>
    <row r="28" customFormat="false" ht="15" hidden="false" customHeight="false" outlineLevel="0" collapsed="false">
      <c r="A28" s="36" t="s">
        <v>3162</v>
      </c>
      <c r="B28" s="12" t="s">
        <v>3414</v>
      </c>
      <c r="C28" s="12" t="s">
        <v>3436</v>
      </c>
      <c r="D28" s="12" t="s">
        <v>3428</v>
      </c>
      <c r="E28" s="12" t="s">
        <v>101</v>
      </c>
      <c r="F28" s="12" t="s">
        <v>3396</v>
      </c>
      <c r="G28" s="12" t="s">
        <v>3397</v>
      </c>
      <c r="H28" s="12" t="s">
        <v>95</v>
      </c>
      <c r="I28" s="27" t="n">
        <v>5.1</v>
      </c>
      <c r="J28" s="27" t="n">
        <v>11.7</v>
      </c>
      <c r="K28" s="12" t="s">
        <v>3415</v>
      </c>
      <c r="L28" s="12" t="s">
        <v>3416</v>
      </c>
    </row>
    <row r="29" customFormat="false" ht="15" hidden="false" customHeight="false" outlineLevel="0" collapsed="false">
      <c r="A29" s="35" t="s">
        <v>3162</v>
      </c>
      <c r="B29" s="11" t="s">
        <v>3414</v>
      </c>
      <c r="C29" s="11" t="s">
        <v>3437</v>
      </c>
      <c r="D29" s="11" t="s">
        <v>3412</v>
      </c>
      <c r="E29" s="11" t="s">
        <v>101</v>
      </c>
      <c r="F29" s="11" t="s">
        <v>3403</v>
      </c>
      <c r="G29" s="11" t="s">
        <v>105</v>
      </c>
      <c r="H29" s="11" t="s">
        <v>100</v>
      </c>
      <c r="I29" s="25" t="n">
        <v>0.8</v>
      </c>
      <c r="J29" s="25" t="n">
        <v>16.9</v>
      </c>
      <c r="K29" s="11" t="s">
        <v>3415</v>
      </c>
      <c r="L29" s="11" t="s">
        <v>3416</v>
      </c>
    </row>
    <row r="30" customFormat="false" ht="15" hidden="false" customHeight="false" outlineLevel="0" collapsed="false">
      <c r="A30" s="36" t="s">
        <v>3162</v>
      </c>
      <c r="B30" s="12" t="s">
        <v>3414</v>
      </c>
      <c r="C30" s="12" t="s">
        <v>3438</v>
      </c>
      <c r="D30" s="12" t="s">
        <v>3428</v>
      </c>
      <c r="E30" s="12" t="s">
        <v>101</v>
      </c>
      <c r="F30" s="12" t="s">
        <v>3396</v>
      </c>
      <c r="G30" s="12" t="s">
        <v>3410</v>
      </c>
      <c r="H30" s="12" t="s">
        <v>105</v>
      </c>
      <c r="I30" s="27" t="n">
        <v>10.3</v>
      </c>
      <c r="J30" s="27" t="n">
        <v>17.8</v>
      </c>
      <c r="K30" s="12" t="s">
        <v>3415</v>
      </c>
      <c r="L30" s="12" t="s">
        <v>3416</v>
      </c>
    </row>
    <row r="31" customFormat="false" ht="15" hidden="false" customHeight="false" outlineLevel="0" collapsed="false">
      <c r="A31" s="35" t="s">
        <v>3162</v>
      </c>
      <c r="B31" s="11" t="s">
        <v>3414</v>
      </c>
      <c r="C31" s="11" t="s">
        <v>3439</v>
      </c>
      <c r="D31" s="11" t="s">
        <v>3394</v>
      </c>
      <c r="E31" s="11" t="s">
        <v>101</v>
      </c>
      <c r="F31" s="11" t="s">
        <v>3403</v>
      </c>
      <c r="G31" s="11" t="s">
        <v>105</v>
      </c>
      <c r="H31" s="11" t="s">
        <v>95</v>
      </c>
      <c r="I31" s="25" t="n">
        <v>4.9</v>
      </c>
      <c r="J31" s="25" t="n">
        <v>21.9</v>
      </c>
      <c r="K31" s="11" t="s">
        <v>3415</v>
      </c>
      <c r="L31" s="11" t="s">
        <v>3416</v>
      </c>
    </row>
    <row r="32" customFormat="false" ht="15" hidden="false" customHeight="false" outlineLevel="0" collapsed="false">
      <c r="A32" s="36" t="s">
        <v>3162</v>
      </c>
      <c r="B32" s="12" t="s">
        <v>3419</v>
      </c>
      <c r="C32" s="12" t="s">
        <v>3440</v>
      </c>
      <c r="D32" s="12" t="s">
        <v>3428</v>
      </c>
      <c r="E32" s="12" t="s">
        <v>3402</v>
      </c>
      <c r="F32" s="12" t="s">
        <v>3413</v>
      </c>
      <c r="G32" s="12" t="s">
        <v>3410</v>
      </c>
      <c r="H32" s="12" t="s">
        <v>95</v>
      </c>
      <c r="I32" s="27" t="n">
        <v>76.7</v>
      </c>
      <c r="J32" s="27" t="n">
        <v>22.1</v>
      </c>
      <c r="K32" s="12" t="s">
        <v>3421</v>
      </c>
      <c r="L32" s="12" t="s">
        <v>3422</v>
      </c>
    </row>
    <row r="33" customFormat="false" ht="15" hidden="false" customHeight="false" outlineLevel="0" collapsed="false">
      <c r="A33" s="35" t="s">
        <v>3162</v>
      </c>
      <c r="B33" s="11" t="s">
        <v>3414</v>
      </c>
      <c r="C33" s="11" t="s">
        <v>3441</v>
      </c>
      <c r="D33" s="11" t="s">
        <v>3401</v>
      </c>
      <c r="E33" s="11" t="s">
        <v>101</v>
      </c>
      <c r="F33" s="11" t="s">
        <v>3442</v>
      </c>
      <c r="G33" s="11" t="s">
        <v>3410</v>
      </c>
      <c r="H33" s="11" t="s">
        <v>105</v>
      </c>
      <c r="I33" s="25" t="n">
        <v>13.3</v>
      </c>
      <c r="J33" s="25" t="n">
        <v>23.9</v>
      </c>
      <c r="K33" s="11" t="s">
        <v>3415</v>
      </c>
      <c r="L33" s="11" t="s">
        <v>3416</v>
      </c>
    </row>
    <row r="34" customFormat="false" ht="15" hidden="false" customHeight="false" outlineLevel="0" collapsed="false">
      <c r="A34" s="36" t="s">
        <v>3162</v>
      </c>
      <c r="B34" s="12" t="s">
        <v>3419</v>
      </c>
      <c r="C34" s="12" t="s">
        <v>3443</v>
      </c>
      <c r="D34" s="12" t="s">
        <v>3401</v>
      </c>
      <c r="E34" s="12" t="s">
        <v>3395</v>
      </c>
      <c r="F34" s="12" t="s">
        <v>3413</v>
      </c>
      <c r="G34" s="12" t="s">
        <v>95</v>
      </c>
      <c r="H34" s="12" t="s">
        <v>92</v>
      </c>
      <c r="I34" s="27" t="n">
        <v>70.9</v>
      </c>
      <c r="J34" s="27" t="n">
        <v>24.3</v>
      </c>
      <c r="K34" s="12" t="s">
        <v>3421</v>
      </c>
      <c r="L34" s="12" t="s">
        <v>3422</v>
      </c>
    </row>
    <row r="35" customFormat="false" ht="15" hidden="false" customHeight="false" outlineLevel="0" collapsed="false">
      <c r="A35" s="35" t="s">
        <v>3162</v>
      </c>
      <c r="B35" s="11" t="s">
        <v>3419</v>
      </c>
      <c r="C35" s="11" t="s">
        <v>3444</v>
      </c>
      <c r="D35" s="11" t="s">
        <v>3412</v>
      </c>
      <c r="E35" s="11" t="s">
        <v>3395</v>
      </c>
      <c r="F35" s="11" t="s">
        <v>3413</v>
      </c>
      <c r="G35" s="11" t="s">
        <v>3410</v>
      </c>
      <c r="H35" s="11" t="s">
        <v>87</v>
      </c>
      <c r="I35" s="25" t="n">
        <v>65.8</v>
      </c>
      <c r="J35" s="25" t="n">
        <v>29</v>
      </c>
      <c r="K35" s="11" t="s">
        <v>3421</v>
      </c>
      <c r="L35" s="11" t="s">
        <v>3422</v>
      </c>
    </row>
    <row r="36" customFormat="false" ht="15" hidden="false" customHeight="false" outlineLevel="0" collapsed="false">
      <c r="A36" s="36" t="s">
        <v>3162</v>
      </c>
      <c r="B36" s="12" t="s">
        <v>3419</v>
      </c>
      <c r="C36" s="12" t="s">
        <v>3445</v>
      </c>
      <c r="D36" s="12" t="s">
        <v>3408</v>
      </c>
      <c r="E36" s="12" t="s">
        <v>3395</v>
      </c>
      <c r="F36" s="12" t="s">
        <v>3413</v>
      </c>
      <c r="G36" s="12" t="s">
        <v>3406</v>
      </c>
      <c r="H36" s="12" t="s">
        <v>95</v>
      </c>
      <c r="I36" s="27" t="n">
        <v>64.5</v>
      </c>
      <c r="J36" s="27" t="n">
        <v>30.9</v>
      </c>
      <c r="K36" s="12" t="s">
        <v>3421</v>
      </c>
      <c r="L36" s="12" t="s">
        <v>3422</v>
      </c>
    </row>
    <row r="37" customFormat="false" ht="15" hidden="false" customHeight="false" outlineLevel="0" collapsed="false">
      <c r="A37" s="35" t="s">
        <v>3162</v>
      </c>
      <c r="B37" s="11" t="s">
        <v>3419</v>
      </c>
      <c r="C37" s="11" t="s">
        <v>3446</v>
      </c>
      <c r="D37" s="11" t="s">
        <v>3408</v>
      </c>
      <c r="E37" s="11" t="s">
        <v>101</v>
      </c>
      <c r="F37" s="11" t="s">
        <v>3413</v>
      </c>
      <c r="G37" s="11" t="s">
        <v>3410</v>
      </c>
      <c r="H37" s="11" t="s">
        <v>105</v>
      </c>
      <c r="I37" s="25" t="n">
        <v>51.7</v>
      </c>
      <c r="J37" s="25" t="n">
        <v>31.5</v>
      </c>
      <c r="K37" s="11" t="s">
        <v>3421</v>
      </c>
      <c r="L37" s="11" t="s">
        <v>3422</v>
      </c>
    </row>
    <row r="38" customFormat="false" ht="15" hidden="false" customHeight="false" outlineLevel="0" collapsed="false">
      <c r="A38" s="36" t="s">
        <v>3162</v>
      </c>
      <c r="B38" s="12" t="s">
        <v>3419</v>
      </c>
      <c r="C38" s="12" t="s">
        <v>3447</v>
      </c>
      <c r="D38" s="12" t="s">
        <v>3428</v>
      </c>
      <c r="E38" s="12" t="s">
        <v>3395</v>
      </c>
      <c r="F38" s="12" t="s">
        <v>3413</v>
      </c>
      <c r="G38" s="12" t="s">
        <v>3397</v>
      </c>
      <c r="H38" s="12" t="s">
        <v>95</v>
      </c>
      <c r="I38" s="27" t="n">
        <v>58.7</v>
      </c>
      <c r="J38" s="27" t="n">
        <v>32.7</v>
      </c>
      <c r="K38" s="12" t="s">
        <v>3421</v>
      </c>
      <c r="L38" s="12" t="s">
        <v>3422</v>
      </c>
    </row>
    <row r="39" customFormat="false" ht="15" hidden="false" customHeight="false" outlineLevel="0" collapsed="false">
      <c r="A39" s="35" t="s">
        <v>3162</v>
      </c>
      <c r="B39" s="11" t="s">
        <v>3419</v>
      </c>
      <c r="C39" s="11" t="s">
        <v>3448</v>
      </c>
      <c r="D39" s="11" t="s">
        <v>3408</v>
      </c>
      <c r="E39" s="11" t="s">
        <v>101</v>
      </c>
      <c r="F39" s="11" t="s">
        <v>3413</v>
      </c>
      <c r="G39" s="11" t="s">
        <v>3410</v>
      </c>
      <c r="H39" s="11" t="s">
        <v>95</v>
      </c>
      <c r="I39" s="25" t="n">
        <v>58.7</v>
      </c>
      <c r="J39" s="25" t="n">
        <v>33.7</v>
      </c>
      <c r="K39" s="11" t="s">
        <v>3421</v>
      </c>
      <c r="L39" s="11" t="s">
        <v>3422</v>
      </c>
    </row>
    <row r="40" customFormat="false" ht="15" hidden="false" customHeight="false" outlineLevel="0" collapsed="false">
      <c r="A40" s="36" t="s">
        <v>3162</v>
      </c>
      <c r="B40" s="12" t="s">
        <v>3419</v>
      </c>
      <c r="C40" s="12" t="s">
        <v>3449</v>
      </c>
      <c r="D40" s="12" t="s">
        <v>3408</v>
      </c>
      <c r="E40" s="12" t="s">
        <v>3402</v>
      </c>
      <c r="F40" s="12" t="s">
        <v>3413</v>
      </c>
      <c r="G40" s="12" t="s">
        <v>3406</v>
      </c>
      <c r="H40" s="12" t="s">
        <v>95</v>
      </c>
      <c r="I40" s="27" t="n">
        <v>59.5</v>
      </c>
      <c r="J40" s="27" t="n">
        <v>33.9</v>
      </c>
      <c r="K40" s="12" t="s">
        <v>3421</v>
      </c>
      <c r="L40" s="12" t="s">
        <v>3422</v>
      </c>
    </row>
    <row r="41" customFormat="false" ht="15" hidden="false" customHeight="false" outlineLevel="0" collapsed="false">
      <c r="A41" s="35" t="s">
        <v>3162</v>
      </c>
      <c r="B41" s="11" t="s">
        <v>3419</v>
      </c>
      <c r="C41" s="11" t="s">
        <v>3450</v>
      </c>
      <c r="D41" s="11" t="s">
        <v>3405</v>
      </c>
      <c r="E41" s="11" t="s">
        <v>101</v>
      </c>
      <c r="F41" s="11" t="s">
        <v>3413</v>
      </c>
      <c r="G41" s="11" t="s">
        <v>3406</v>
      </c>
      <c r="H41" s="11" t="s">
        <v>92</v>
      </c>
      <c r="I41" s="25" t="n">
        <v>56.1</v>
      </c>
      <c r="J41" s="25" t="n">
        <v>34.3</v>
      </c>
      <c r="K41" s="11" t="s">
        <v>3421</v>
      </c>
      <c r="L41" s="11" t="s">
        <v>3422</v>
      </c>
    </row>
    <row r="42" customFormat="false" ht="15" hidden="false" customHeight="false" outlineLevel="0" collapsed="false">
      <c r="A42" s="36" t="s">
        <v>3162</v>
      </c>
      <c r="B42" s="12" t="s">
        <v>3419</v>
      </c>
      <c r="C42" s="12" t="s">
        <v>3451</v>
      </c>
      <c r="D42" s="12" t="s">
        <v>3408</v>
      </c>
      <c r="E42" s="12" t="s">
        <v>3402</v>
      </c>
      <c r="F42" s="12" t="s">
        <v>3413</v>
      </c>
      <c r="G42" s="12" t="s">
        <v>92</v>
      </c>
      <c r="H42" s="12" t="s">
        <v>92</v>
      </c>
      <c r="I42" s="27" t="n">
        <v>58.6</v>
      </c>
      <c r="J42" s="27" t="n">
        <v>34.9</v>
      </c>
      <c r="K42" s="12" t="s">
        <v>3421</v>
      </c>
      <c r="L42" s="12" t="s">
        <v>3422</v>
      </c>
    </row>
    <row r="43" customFormat="false" ht="15" hidden="false" customHeight="false" outlineLevel="0" collapsed="false">
      <c r="A43" s="35" t="s">
        <v>3162</v>
      </c>
      <c r="B43" s="11" t="s">
        <v>3419</v>
      </c>
      <c r="C43" s="11" t="s">
        <v>3452</v>
      </c>
      <c r="D43" s="11" t="s">
        <v>3405</v>
      </c>
      <c r="E43" s="11" t="s">
        <v>3402</v>
      </c>
      <c r="F43" s="11" t="s">
        <v>3413</v>
      </c>
      <c r="G43" s="11" t="s">
        <v>3397</v>
      </c>
      <c r="H43" s="11" t="s">
        <v>105</v>
      </c>
      <c r="I43" s="25" t="n">
        <v>60.1</v>
      </c>
      <c r="J43" s="25" t="n">
        <v>36.1</v>
      </c>
      <c r="K43" s="11" t="s">
        <v>3421</v>
      </c>
      <c r="L43" s="11" t="s">
        <v>3422</v>
      </c>
    </row>
    <row r="44" customFormat="false" ht="15" hidden="false" customHeight="false" outlineLevel="0" collapsed="false">
      <c r="A44" s="36" t="s">
        <v>3162</v>
      </c>
      <c r="B44" s="12" t="s">
        <v>3419</v>
      </c>
      <c r="C44" s="12" t="s">
        <v>3453</v>
      </c>
      <c r="D44" s="12" t="s">
        <v>3408</v>
      </c>
      <c r="E44" s="12" t="s">
        <v>3395</v>
      </c>
      <c r="F44" s="12" t="s">
        <v>3413</v>
      </c>
      <c r="G44" s="12" t="s">
        <v>3410</v>
      </c>
      <c r="H44" s="12" t="s">
        <v>95</v>
      </c>
      <c r="I44" s="27" t="n">
        <v>50.7</v>
      </c>
      <c r="J44" s="27" t="n">
        <v>36.3</v>
      </c>
      <c r="K44" s="12" t="s">
        <v>3421</v>
      </c>
      <c r="L44" s="12" t="s">
        <v>3422</v>
      </c>
    </row>
    <row r="45" customFormat="false" ht="15" hidden="false" customHeight="false" outlineLevel="0" collapsed="false">
      <c r="A45" s="35" t="s">
        <v>3162</v>
      </c>
      <c r="B45" s="11" t="s">
        <v>3419</v>
      </c>
      <c r="C45" s="11" t="s">
        <v>3454</v>
      </c>
      <c r="D45" s="11" t="s">
        <v>3424</v>
      </c>
      <c r="E45" s="11" t="s">
        <v>3402</v>
      </c>
      <c r="F45" s="11" t="s">
        <v>3413</v>
      </c>
      <c r="G45" s="11" t="s">
        <v>105</v>
      </c>
      <c r="H45" s="11" t="s">
        <v>95</v>
      </c>
      <c r="I45" s="25" t="n">
        <v>57.3</v>
      </c>
      <c r="J45" s="25" t="n">
        <v>36.8</v>
      </c>
      <c r="K45" s="11" t="s">
        <v>3421</v>
      </c>
      <c r="L45" s="11" t="s">
        <v>3422</v>
      </c>
    </row>
    <row r="46" customFormat="false" ht="15" hidden="false" customHeight="false" outlineLevel="0" collapsed="false">
      <c r="A46" s="36" t="s">
        <v>3162</v>
      </c>
      <c r="B46" s="12" t="s">
        <v>3419</v>
      </c>
      <c r="C46" s="12" t="s">
        <v>3455</v>
      </c>
      <c r="D46" s="12" t="s">
        <v>3405</v>
      </c>
      <c r="E46" s="12" t="s">
        <v>3402</v>
      </c>
      <c r="F46" s="12" t="s">
        <v>3413</v>
      </c>
      <c r="G46" s="12" t="s">
        <v>3406</v>
      </c>
      <c r="H46" s="12" t="s">
        <v>87</v>
      </c>
      <c r="I46" s="27" t="n">
        <v>60.6</v>
      </c>
      <c r="J46" s="27" t="n">
        <v>38.9</v>
      </c>
      <c r="K46" s="12" t="s">
        <v>3421</v>
      </c>
      <c r="L46" s="12" t="s">
        <v>3422</v>
      </c>
    </row>
    <row r="47" customFormat="false" ht="15" hidden="false" customHeight="false" outlineLevel="0" collapsed="false">
      <c r="A47" s="35" t="s">
        <v>3162</v>
      </c>
      <c r="B47" s="11" t="s">
        <v>3419</v>
      </c>
      <c r="C47" s="11" t="s">
        <v>3456</v>
      </c>
      <c r="D47" s="11" t="s">
        <v>3401</v>
      </c>
      <c r="E47" s="11" t="s">
        <v>3395</v>
      </c>
      <c r="F47" s="11" t="s">
        <v>3413</v>
      </c>
      <c r="G47" s="11" t="s">
        <v>3410</v>
      </c>
      <c r="H47" s="11" t="s">
        <v>105</v>
      </c>
      <c r="I47" s="25" t="n">
        <v>59.1</v>
      </c>
      <c r="J47" s="25" t="n">
        <v>39.9</v>
      </c>
      <c r="K47" s="11" t="s">
        <v>3421</v>
      </c>
      <c r="L47" s="11" t="s">
        <v>3422</v>
      </c>
    </row>
    <row r="48" customFormat="false" ht="15" hidden="false" customHeight="false" outlineLevel="0" collapsed="false">
      <c r="A48" s="36" t="s">
        <v>3162</v>
      </c>
      <c r="B48" s="12" t="s">
        <v>3419</v>
      </c>
      <c r="C48" s="12" t="s">
        <v>3457</v>
      </c>
      <c r="D48" s="12" t="s">
        <v>3405</v>
      </c>
      <c r="E48" s="12" t="s">
        <v>3395</v>
      </c>
      <c r="F48" s="12" t="s">
        <v>3413</v>
      </c>
      <c r="G48" s="12" t="s">
        <v>3397</v>
      </c>
      <c r="H48" s="12" t="s">
        <v>95</v>
      </c>
      <c r="I48" s="27" t="n">
        <v>60.8</v>
      </c>
      <c r="J48" s="27" t="n">
        <v>40.1</v>
      </c>
      <c r="K48" s="12" t="s">
        <v>3421</v>
      </c>
      <c r="L48" s="12" t="s">
        <v>3422</v>
      </c>
    </row>
    <row r="49" customFormat="false" ht="15" hidden="false" customHeight="false" outlineLevel="0" collapsed="false">
      <c r="A49" s="35" t="s">
        <v>3162</v>
      </c>
      <c r="B49" s="11" t="s">
        <v>3419</v>
      </c>
      <c r="C49" s="11" t="s">
        <v>3458</v>
      </c>
      <c r="D49" s="11" t="s">
        <v>3401</v>
      </c>
      <c r="E49" s="11" t="s">
        <v>3402</v>
      </c>
      <c r="F49" s="11" t="s">
        <v>3413</v>
      </c>
      <c r="G49" s="11" t="s">
        <v>92</v>
      </c>
      <c r="H49" s="11" t="s">
        <v>100</v>
      </c>
      <c r="I49" s="25" t="n">
        <v>70.5</v>
      </c>
      <c r="J49" s="25" t="n">
        <v>40.5</v>
      </c>
      <c r="K49" s="11" t="s">
        <v>3421</v>
      </c>
      <c r="L49" s="11" t="s">
        <v>3422</v>
      </c>
    </row>
    <row r="50" customFormat="false" ht="15" hidden="false" customHeight="false" outlineLevel="0" collapsed="false">
      <c r="A50" s="36" t="s">
        <v>3162</v>
      </c>
      <c r="B50" s="12" t="s">
        <v>3419</v>
      </c>
      <c r="C50" s="12" t="s">
        <v>3459</v>
      </c>
      <c r="D50" s="12" t="s">
        <v>3405</v>
      </c>
      <c r="E50" s="12" t="s">
        <v>3395</v>
      </c>
      <c r="F50" s="12" t="s">
        <v>3413</v>
      </c>
      <c r="G50" s="12" t="s">
        <v>92</v>
      </c>
      <c r="H50" s="12" t="s">
        <v>92</v>
      </c>
      <c r="I50" s="27" t="n">
        <v>48.6</v>
      </c>
      <c r="J50" s="27" t="n">
        <v>41.1</v>
      </c>
      <c r="K50" s="12" t="s">
        <v>3421</v>
      </c>
      <c r="L50" s="12" t="s">
        <v>3422</v>
      </c>
    </row>
    <row r="51" customFormat="false" ht="15" hidden="false" customHeight="false" outlineLevel="0" collapsed="false">
      <c r="A51" s="35" t="s">
        <v>3162</v>
      </c>
      <c r="B51" s="11" t="s">
        <v>3419</v>
      </c>
      <c r="C51" s="11" t="s">
        <v>3460</v>
      </c>
      <c r="D51" s="11" t="s">
        <v>3408</v>
      </c>
      <c r="E51" s="11" t="s">
        <v>3402</v>
      </c>
      <c r="F51" s="11" t="s">
        <v>3413</v>
      </c>
      <c r="G51" s="11" t="s">
        <v>3406</v>
      </c>
      <c r="H51" s="11" t="s">
        <v>92</v>
      </c>
      <c r="I51" s="25" t="n">
        <v>70.2</v>
      </c>
      <c r="J51" s="25" t="n">
        <v>44.8</v>
      </c>
      <c r="K51" s="11" t="s">
        <v>3421</v>
      </c>
      <c r="L51" s="11" t="s">
        <v>3422</v>
      </c>
    </row>
    <row r="52" customFormat="false" ht="15" hidden="false" customHeight="false" outlineLevel="0" collapsed="false">
      <c r="A52" s="36" t="s">
        <v>3162</v>
      </c>
      <c r="B52" s="12" t="s">
        <v>3419</v>
      </c>
      <c r="C52" s="12" t="s">
        <v>3461</v>
      </c>
      <c r="D52" s="12" t="s">
        <v>3408</v>
      </c>
      <c r="E52" s="12" t="s">
        <v>3395</v>
      </c>
      <c r="F52" s="12" t="s">
        <v>3413</v>
      </c>
      <c r="G52" s="12" t="s">
        <v>3397</v>
      </c>
      <c r="H52" s="12" t="s">
        <v>105</v>
      </c>
      <c r="I52" s="27" t="n">
        <v>60.4</v>
      </c>
      <c r="J52" s="27" t="n">
        <v>45</v>
      </c>
      <c r="K52" s="12" t="s">
        <v>3421</v>
      </c>
      <c r="L52" s="12" t="s">
        <v>3422</v>
      </c>
    </row>
    <row r="53" customFormat="false" ht="15" hidden="false" customHeight="false" outlineLevel="0" collapsed="false">
      <c r="A53" s="35" t="s">
        <v>3162</v>
      </c>
      <c r="B53" s="11" t="s">
        <v>3419</v>
      </c>
      <c r="C53" s="11" t="s">
        <v>3462</v>
      </c>
      <c r="D53" s="11" t="s">
        <v>3412</v>
      </c>
      <c r="E53" s="11" t="s">
        <v>3402</v>
      </c>
      <c r="F53" s="11" t="s">
        <v>3413</v>
      </c>
      <c r="G53" s="11" t="s">
        <v>95</v>
      </c>
      <c r="H53" s="11" t="s">
        <v>87</v>
      </c>
      <c r="I53" s="25" t="n">
        <v>55.7</v>
      </c>
      <c r="J53" s="25" t="n">
        <v>45.4</v>
      </c>
      <c r="K53" s="11" t="s">
        <v>3421</v>
      </c>
      <c r="L53" s="11" t="s">
        <v>3422</v>
      </c>
    </row>
    <row r="54" customFormat="false" ht="15" hidden="false" customHeight="false" outlineLevel="0" collapsed="false">
      <c r="A54" s="36" t="s">
        <v>3162</v>
      </c>
      <c r="B54" s="12" t="s">
        <v>3419</v>
      </c>
      <c r="C54" s="12" t="s">
        <v>3463</v>
      </c>
      <c r="D54" s="12" t="s">
        <v>3412</v>
      </c>
      <c r="E54" s="12" t="s">
        <v>3395</v>
      </c>
      <c r="F54" s="12" t="s">
        <v>3413</v>
      </c>
      <c r="G54" s="12" t="s">
        <v>3397</v>
      </c>
      <c r="H54" s="12" t="s">
        <v>100</v>
      </c>
      <c r="I54" s="27" t="n">
        <v>57.6</v>
      </c>
      <c r="J54" s="27" t="n">
        <v>45.6</v>
      </c>
      <c r="K54" s="12" t="s">
        <v>3421</v>
      </c>
      <c r="L54" s="12" t="s">
        <v>3422</v>
      </c>
    </row>
    <row r="55" customFormat="false" ht="15" hidden="false" customHeight="false" outlineLevel="0" collapsed="false">
      <c r="A55" s="35" t="s">
        <v>3162</v>
      </c>
      <c r="B55" s="11" t="s">
        <v>3419</v>
      </c>
      <c r="C55" s="11" t="s">
        <v>3464</v>
      </c>
      <c r="D55" s="11" t="s">
        <v>3428</v>
      </c>
      <c r="E55" s="11" t="s">
        <v>3402</v>
      </c>
      <c r="F55" s="11" t="s">
        <v>3413</v>
      </c>
      <c r="G55" s="11" t="s">
        <v>3410</v>
      </c>
      <c r="H55" s="11" t="s">
        <v>92</v>
      </c>
      <c r="I55" s="25" t="n">
        <v>80.6</v>
      </c>
      <c r="J55" s="25" t="n">
        <v>46.7</v>
      </c>
      <c r="K55" s="11" t="s">
        <v>3421</v>
      </c>
      <c r="L55" s="11" t="s">
        <v>3422</v>
      </c>
    </row>
    <row r="56" customFormat="false" ht="15" hidden="false" customHeight="false" outlineLevel="0" collapsed="false">
      <c r="A56" s="36" t="s">
        <v>3162</v>
      </c>
      <c r="B56" s="12" t="s">
        <v>3419</v>
      </c>
      <c r="C56" s="12" t="s">
        <v>3465</v>
      </c>
      <c r="D56" s="12" t="s">
        <v>3428</v>
      </c>
      <c r="E56" s="12" t="s">
        <v>3402</v>
      </c>
      <c r="F56" s="12" t="s">
        <v>3413</v>
      </c>
      <c r="G56" s="12" t="s">
        <v>3406</v>
      </c>
      <c r="H56" s="12" t="s">
        <v>100</v>
      </c>
      <c r="I56" s="27" t="n">
        <v>50.9</v>
      </c>
      <c r="J56" s="27" t="n">
        <v>52.1</v>
      </c>
      <c r="K56" s="12" t="s">
        <v>3421</v>
      </c>
      <c r="L56" s="12" t="s">
        <v>3422</v>
      </c>
    </row>
    <row r="57" customFormat="false" ht="15" hidden="false" customHeight="false" outlineLevel="0" collapsed="false">
      <c r="A57" s="35" t="s">
        <v>3162</v>
      </c>
      <c r="B57" s="11" t="s">
        <v>3419</v>
      </c>
      <c r="C57" s="11" t="s">
        <v>3466</v>
      </c>
      <c r="D57" s="11" t="s">
        <v>3394</v>
      </c>
      <c r="E57" s="11" t="s">
        <v>3402</v>
      </c>
      <c r="F57" s="11" t="s">
        <v>3413</v>
      </c>
      <c r="G57" s="11" t="s">
        <v>92</v>
      </c>
      <c r="H57" s="11" t="s">
        <v>92</v>
      </c>
      <c r="I57" s="25" t="n">
        <v>57.8</v>
      </c>
      <c r="J57" s="25" t="n">
        <v>61</v>
      </c>
      <c r="K57" s="11" t="s">
        <v>3421</v>
      </c>
      <c r="L57" s="11" t="s">
        <v>3422</v>
      </c>
    </row>
    <row r="58" customFormat="false" ht="15" hidden="false" customHeight="false" outlineLevel="0" collapsed="false">
      <c r="A58" s="36" t="s">
        <v>3162</v>
      </c>
      <c r="B58" s="12" t="s">
        <v>3419</v>
      </c>
      <c r="C58" s="12" t="s">
        <v>3467</v>
      </c>
      <c r="D58" s="12" t="s">
        <v>3412</v>
      </c>
      <c r="E58" s="12" t="s">
        <v>3402</v>
      </c>
      <c r="F58" s="12" t="s">
        <v>3413</v>
      </c>
      <c r="G58" s="12" t="s">
        <v>92</v>
      </c>
      <c r="H58" s="12" t="s">
        <v>100</v>
      </c>
      <c r="I58" s="27" t="n">
        <v>52.6</v>
      </c>
      <c r="J58" s="27" t="n">
        <v>64.7</v>
      </c>
      <c r="K58" s="12" t="s">
        <v>3421</v>
      </c>
      <c r="L58" s="12" t="s">
        <v>3422</v>
      </c>
    </row>
    <row r="59" customFormat="false" ht="15" hidden="false" customHeight="false" outlineLevel="0" collapsed="false">
      <c r="A59" s="35" t="s">
        <v>3162</v>
      </c>
      <c r="B59" s="11" t="s">
        <v>3419</v>
      </c>
      <c r="C59" s="11" t="s">
        <v>3468</v>
      </c>
      <c r="D59" s="11" t="s">
        <v>3412</v>
      </c>
      <c r="E59" s="11" t="s">
        <v>3395</v>
      </c>
      <c r="F59" s="11" t="s">
        <v>3413</v>
      </c>
      <c r="G59" s="11" t="s">
        <v>3410</v>
      </c>
      <c r="H59" s="11" t="s">
        <v>95</v>
      </c>
      <c r="I59" s="25" t="n">
        <v>50.9</v>
      </c>
      <c r="J59" s="25" t="n">
        <v>65.3</v>
      </c>
      <c r="K59" s="11" t="s">
        <v>3421</v>
      </c>
      <c r="L59" s="11" t="s">
        <v>3422</v>
      </c>
    </row>
    <row r="60" customFormat="false" ht="15" hidden="false" customHeight="false" outlineLevel="0" collapsed="false">
      <c r="A60" s="36" t="s">
        <v>3162</v>
      </c>
      <c r="B60" s="12" t="s">
        <v>3419</v>
      </c>
      <c r="C60" s="12" t="s">
        <v>3469</v>
      </c>
      <c r="D60" s="12" t="s">
        <v>3412</v>
      </c>
      <c r="E60" s="12" t="s">
        <v>3395</v>
      </c>
      <c r="F60" s="12" t="s">
        <v>3413</v>
      </c>
      <c r="G60" s="12" t="s">
        <v>3397</v>
      </c>
      <c r="H60" s="12" t="s">
        <v>105</v>
      </c>
      <c r="I60" s="27" t="n">
        <v>59.8</v>
      </c>
      <c r="J60" s="27" t="n">
        <v>65.9</v>
      </c>
      <c r="K60" s="12" t="s">
        <v>3421</v>
      </c>
      <c r="L60" s="12" t="s">
        <v>3422</v>
      </c>
    </row>
    <row r="61" customFormat="false" ht="15" hidden="false" customHeight="false" outlineLevel="0" collapsed="false">
      <c r="A61" s="35" t="s">
        <v>3162</v>
      </c>
      <c r="B61" s="11" t="s">
        <v>3419</v>
      </c>
      <c r="C61" s="11" t="s">
        <v>3470</v>
      </c>
      <c r="D61" s="11" t="s">
        <v>3424</v>
      </c>
      <c r="E61" s="11" t="s">
        <v>3395</v>
      </c>
      <c r="F61" s="11" t="s">
        <v>3413</v>
      </c>
      <c r="G61" s="11" t="s">
        <v>3410</v>
      </c>
      <c r="H61" s="11" t="s">
        <v>100</v>
      </c>
      <c r="I61" s="25" t="n">
        <v>58.9</v>
      </c>
      <c r="J61" s="25" t="n">
        <v>67.9</v>
      </c>
      <c r="K61" s="11" t="s">
        <v>3421</v>
      </c>
      <c r="L61" s="11" t="s">
        <v>3422</v>
      </c>
    </row>
    <row r="62" customFormat="false" ht="15" hidden="false" customHeight="false" outlineLevel="0" collapsed="false">
      <c r="A62" s="36" t="s">
        <v>3162</v>
      </c>
      <c r="B62" s="12" t="s">
        <v>3419</v>
      </c>
      <c r="C62" s="12" t="s">
        <v>3471</v>
      </c>
      <c r="D62" s="12" t="s">
        <v>3394</v>
      </c>
      <c r="E62" s="12" t="s">
        <v>3395</v>
      </c>
      <c r="F62" s="12" t="s">
        <v>3413</v>
      </c>
      <c r="G62" s="12" t="s">
        <v>3410</v>
      </c>
      <c r="H62" s="12" t="s">
        <v>105</v>
      </c>
      <c r="I62" s="27" t="n">
        <v>55</v>
      </c>
      <c r="J62" s="27" t="n">
        <v>69.3</v>
      </c>
      <c r="K62" s="12" t="s">
        <v>3421</v>
      </c>
      <c r="L62" s="12" t="s">
        <v>3422</v>
      </c>
    </row>
    <row r="63" customFormat="false" ht="15" hidden="false" customHeight="false" outlineLevel="0" collapsed="false">
      <c r="A63" s="35" t="s">
        <v>3162</v>
      </c>
      <c r="B63" s="11" t="s">
        <v>3419</v>
      </c>
      <c r="C63" s="11" t="s">
        <v>3472</v>
      </c>
      <c r="D63" s="11" t="s">
        <v>3401</v>
      </c>
      <c r="E63" s="11" t="s">
        <v>3395</v>
      </c>
      <c r="F63" s="11" t="s">
        <v>3413</v>
      </c>
      <c r="G63" s="11" t="s">
        <v>3406</v>
      </c>
      <c r="H63" s="11" t="s">
        <v>92</v>
      </c>
      <c r="I63" s="25" t="n">
        <v>55.5</v>
      </c>
      <c r="J63" s="25" t="n">
        <v>71</v>
      </c>
      <c r="K63" s="11" t="s">
        <v>3421</v>
      </c>
      <c r="L63" s="11" t="s">
        <v>3422</v>
      </c>
    </row>
    <row r="64" customFormat="false" ht="15" hidden="false" customHeight="false" outlineLevel="0" collapsed="false">
      <c r="A64" s="36" t="s">
        <v>3162</v>
      </c>
      <c r="B64" s="12" t="s">
        <v>3419</v>
      </c>
      <c r="C64" s="12" t="s">
        <v>3473</v>
      </c>
      <c r="D64" s="12" t="s">
        <v>3405</v>
      </c>
      <c r="E64" s="12" t="s">
        <v>3402</v>
      </c>
      <c r="F64" s="12" t="s">
        <v>3413</v>
      </c>
      <c r="G64" s="12" t="s">
        <v>3397</v>
      </c>
      <c r="H64" s="12" t="s">
        <v>100</v>
      </c>
      <c r="I64" s="27" t="n">
        <v>53.3</v>
      </c>
      <c r="J64" s="27" t="n">
        <v>79.4</v>
      </c>
      <c r="K64" s="12" t="s">
        <v>3421</v>
      </c>
      <c r="L64" s="12" t="s">
        <v>3422</v>
      </c>
    </row>
    <row r="65" customFormat="false" ht="15" hidden="false" customHeight="false" outlineLevel="0" collapsed="false">
      <c r="A65" s="35" t="s">
        <v>3162</v>
      </c>
      <c r="B65" s="11" t="s">
        <v>3419</v>
      </c>
      <c r="C65" s="11" t="s">
        <v>3474</v>
      </c>
      <c r="D65" s="11" t="s">
        <v>3401</v>
      </c>
      <c r="E65" s="11" t="s">
        <v>3402</v>
      </c>
      <c r="F65" s="11" t="s">
        <v>3413</v>
      </c>
      <c r="G65" s="11" t="s">
        <v>105</v>
      </c>
      <c r="H65" s="11" t="s">
        <v>92</v>
      </c>
      <c r="I65" s="25" t="n">
        <v>57.5</v>
      </c>
      <c r="J65" s="25" t="n">
        <v>81.1</v>
      </c>
      <c r="K65" s="11" t="s">
        <v>3421</v>
      </c>
      <c r="L65" s="11" t="s">
        <v>3422</v>
      </c>
    </row>
    <row r="66" customFormat="false" ht="15" hidden="false" customHeight="false" outlineLevel="0" collapsed="false">
      <c r="A66" s="36" t="s">
        <v>3162</v>
      </c>
      <c r="B66" s="12" t="s">
        <v>3419</v>
      </c>
      <c r="C66" s="12" t="s">
        <v>3475</v>
      </c>
      <c r="D66" s="12" t="s">
        <v>3408</v>
      </c>
      <c r="E66" s="12" t="s">
        <v>3395</v>
      </c>
      <c r="F66" s="12" t="s">
        <v>3413</v>
      </c>
      <c r="G66" s="12" t="s">
        <v>92</v>
      </c>
      <c r="H66" s="12" t="s">
        <v>95</v>
      </c>
      <c r="I66" s="27" t="n">
        <v>62.6</v>
      </c>
      <c r="J66" s="27" t="n">
        <v>88.5</v>
      </c>
      <c r="K66" s="12" t="s">
        <v>3421</v>
      </c>
      <c r="L66" s="12" t="s">
        <v>3422</v>
      </c>
    </row>
    <row r="67" customFormat="false" ht="15" hidden="false" customHeight="false" outlineLevel="0" collapsed="false">
      <c r="A67" s="35" t="s">
        <v>3157</v>
      </c>
      <c r="B67" s="11" t="s">
        <v>3476</v>
      </c>
      <c r="C67" s="11" t="s">
        <v>3411</v>
      </c>
      <c r="D67" s="11" t="s">
        <v>3412</v>
      </c>
      <c r="E67" s="11" t="s">
        <v>101</v>
      </c>
      <c r="F67" s="11" t="s">
        <v>3413</v>
      </c>
      <c r="G67" s="11" t="s">
        <v>3406</v>
      </c>
      <c r="H67" s="11" t="s">
        <v>95</v>
      </c>
      <c r="I67" s="25" t="n">
        <v>33.8</v>
      </c>
      <c r="J67" s="25" t="n">
        <v>-8.8</v>
      </c>
      <c r="K67" s="11" t="s">
        <v>3477</v>
      </c>
      <c r="L67" s="11" t="s">
        <v>3478</v>
      </c>
    </row>
    <row r="68" customFormat="false" ht="15" hidden="false" customHeight="false" outlineLevel="0" collapsed="false">
      <c r="A68" s="36" t="s">
        <v>3157</v>
      </c>
      <c r="B68" s="12" t="s">
        <v>3476</v>
      </c>
      <c r="C68" s="12" t="s">
        <v>3420</v>
      </c>
      <c r="D68" s="12" t="s">
        <v>3401</v>
      </c>
      <c r="E68" s="12" t="s">
        <v>3402</v>
      </c>
      <c r="F68" s="12" t="s">
        <v>3413</v>
      </c>
      <c r="G68" s="12" t="s">
        <v>3397</v>
      </c>
      <c r="H68" s="12" t="s">
        <v>87</v>
      </c>
      <c r="I68" s="27" t="n">
        <v>78</v>
      </c>
      <c r="J68" s="27" t="n">
        <v>-2.9</v>
      </c>
      <c r="K68" s="12" t="s">
        <v>3477</v>
      </c>
      <c r="L68" s="12" t="s">
        <v>3478</v>
      </c>
    </row>
    <row r="69" customFormat="false" ht="15" hidden="false" customHeight="false" outlineLevel="0" collapsed="false">
      <c r="A69" s="35" t="s">
        <v>3157</v>
      </c>
      <c r="B69" s="11" t="s">
        <v>3476</v>
      </c>
      <c r="C69" s="11" t="s">
        <v>3426</v>
      </c>
      <c r="D69" s="11" t="s">
        <v>3401</v>
      </c>
      <c r="E69" s="11" t="s">
        <v>3395</v>
      </c>
      <c r="F69" s="11" t="s">
        <v>3413</v>
      </c>
      <c r="G69" s="11" t="s">
        <v>92</v>
      </c>
      <c r="H69" s="11" t="s">
        <v>95</v>
      </c>
      <c r="I69" s="25" t="n">
        <v>46.5</v>
      </c>
      <c r="J69" s="25" t="n">
        <v>-1.7</v>
      </c>
      <c r="K69" s="11" t="s">
        <v>3477</v>
      </c>
      <c r="L69" s="11" t="s">
        <v>3478</v>
      </c>
    </row>
    <row r="70" customFormat="false" ht="15" hidden="false" customHeight="false" outlineLevel="0" collapsed="false">
      <c r="A70" s="36" t="s">
        <v>3157</v>
      </c>
      <c r="B70" s="12" t="s">
        <v>3476</v>
      </c>
      <c r="C70" s="12" t="s">
        <v>3479</v>
      </c>
      <c r="D70" s="12" t="s">
        <v>3428</v>
      </c>
      <c r="E70" s="12" t="s">
        <v>3395</v>
      </c>
      <c r="F70" s="12" t="s">
        <v>3413</v>
      </c>
      <c r="G70" s="12" t="s">
        <v>3410</v>
      </c>
      <c r="H70" s="12" t="s">
        <v>100</v>
      </c>
      <c r="I70" s="27" t="n">
        <v>37.2</v>
      </c>
      <c r="J70" s="27" t="n">
        <v>0.4</v>
      </c>
      <c r="K70" s="12" t="s">
        <v>3477</v>
      </c>
      <c r="L70" s="12" t="s">
        <v>3478</v>
      </c>
    </row>
    <row r="71" customFormat="false" ht="15" hidden="false" customHeight="false" outlineLevel="0" collapsed="false">
      <c r="A71" s="35" t="s">
        <v>3157</v>
      </c>
      <c r="B71" s="11" t="s">
        <v>3480</v>
      </c>
      <c r="C71" s="11" t="s">
        <v>3479</v>
      </c>
      <c r="D71" s="11" t="s">
        <v>3428</v>
      </c>
      <c r="E71" s="11" t="s">
        <v>3395</v>
      </c>
      <c r="F71" s="11" t="s">
        <v>3413</v>
      </c>
      <c r="G71" s="11" t="s">
        <v>3410</v>
      </c>
      <c r="H71" s="11" t="s">
        <v>100</v>
      </c>
      <c r="I71" s="25" t="n">
        <v>37.2</v>
      </c>
      <c r="J71" s="25" t="n">
        <v>0.4</v>
      </c>
      <c r="K71" s="11" t="s">
        <v>3415</v>
      </c>
      <c r="L71" s="11" t="s">
        <v>3481</v>
      </c>
    </row>
    <row r="72" customFormat="false" ht="15" hidden="false" customHeight="false" outlineLevel="0" collapsed="false">
      <c r="A72" s="36" t="s">
        <v>3157</v>
      </c>
      <c r="B72" s="12" t="s">
        <v>3480</v>
      </c>
      <c r="C72" s="12" t="s">
        <v>3482</v>
      </c>
      <c r="D72" s="12" t="s">
        <v>3394</v>
      </c>
      <c r="E72" s="12" t="s">
        <v>3402</v>
      </c>
      <c r="F72" s="12" t="s">
        <v>3396</v>
      </c>
      <c r="G72" s="12" t="s">
        <v>92</v>
      </c>
      <c r="H72" s="12" t="s">
        <v>95</v>
      </c>
      <c r="I72" s="27" t="n">
        <v>3.5</v>
      </c>
      <c r="J72" s="27" t="n">
        <v>0.9</v>
      </c>
      <c r="K72" s="12" t="s">
        <v>3415</v>
      </c>
      <c r="L72" s="12" t="s">
        <v>3481</v>
      </c>
    </row>
    <row r="73" customFormat="false" ht="15" hidden="false" customHeight="false" outlineLevel="0" collapsed="false">
      <c r="A73" s="35" t="s">
        <v>3157</v>
      </c>
      <c r="B73" s="11" t="s">
        <v>3480</v>
      </c>
      <c r="C73" s="11" t="s">
        <v>3483</v>
      </c>
      <c r="D73" s="11" t="s">
        <v>3408</v>
      </c>
      <c r="E73" s="11" t="s">
        <v>3395</v>
      </c>
      <c r="F73" s="11" t="s">
        <v>3396</v>
      </c>
      <c r="G73" s="11" t="s">
        <v>95</v>
      </c>
      <c r="H73" s="11" t="s">
        <v>105</v>
      </c>
      <c r="I73" s="25" t="n">
        <v>5.2</v>
      </c>
      <c r="J73" s="25" t="n">
        <v>0.9</v>
      </c>
      <c r="K73" s="11" t="s">
        <v>3415</v>
      </c>
      <c r="L73" s="11" t="s">
        <v>3481</v>
      </c>
    </row>
    <row r="74" customFormat="false" ht="15" hidden="false" customHeight="false" outlineLevel="0" collapsed="false">
      <c r="A74" s="36" t="s">
        <v>3157</v>
      </c>
      <c r="B74" s="12" t="s">
        <v>3476</v>
      </c>
      <c r="C74" s="12" t="s">
        <v>3431</v>
      </c>
      <c r="D74" s="12" t="s">
        <v>3412</v>
      </c>
      <c r="E74" s="12" t="s">
        <v>3395</v>
      </c>
      <c r="F74" s="12" t="s">
        <v>3413</v>
      </c>
      <c r="G74" s="12" t="s">
        <v>3406</v>
      </c>
      <c r="H74" s="12" t="s">
        <v>87</v>
      </c>
      <c r="I74" s="27" t="n">
        <v>48.7</v>
      </c>
      <c r="J74" s="27" t="n">
        <v>2.8</v>
      </c>
      <c r="K74" s="12" t="s">
        <v>3477</v>
      </c>
      <c r="L74" s="12" t="s">
        <v>3478</v>
      </c>
    </row>
    <row r="75" customFormat="false" ht="15" hidden="false" customHeight="false" outlineLevel="0" collapsed="false">
      <c r="A75" s="35" t="s">
        <v>3157</v>
      </c>
      <c r="B75" s="11" t="s">
        <v>3480</v>
      </c>
      <c r="C75" s="11" t="s">
        <v>3431</v>
      </c>
      <c r="D75" s="11" t="s">
        <v>3412</v>
      </c>
      <c r="E75" s="11" t="s">
        <v>3395</v>
      </c>
      <c r="F75" s="11" t="s">
        <v>3413</v>
      </c>
      <c r="G75" s="11" t="s">
        <v>3406</v>
      </c>
      <c r="H75" s="11" t="s">
        <v>87</v>
      </c>
      <c r="I75" s="25" t="n">
        <v>48.7</v>
      </c>
      <c r="J75" s="25" t="n">
        <v>2.8</v>
      </c>
      <c r="K75" s="11" t="s">
        <v>3415</v>
      </c>
      <c r="L75" s="11" t="s">
        <v>3481</v>
      </c>
    </row>
    <row r="76" customFormat="false" ht="15" hidden="false" customHeight="false" outlineLevel="0" collapsed="false">
      <c r="A76" s="36" t="s">
        <v>3157</v>
      </c>
      <c r="B76" s="12" t="s">
        <v>3480</v>
      </c>
      <c r="C76" s="12" t="s">
        <v>3484</v>
      </c>
      <c r="D76" s="12" t="s">
        <v>3401</v>
      </c>
      <c r="E76" s="12" t="s">
        <v>3395</v>
      </c>
      <c r="F76" s="12" t="s">
        <v>3396</v>
      </c>
      <c r="G76" s="12" t="s">
        <v>95</v>
      </c>
      <c r="H76" s="12" t="s">
        <v>105</v>
      </c>
      <c r="I76" s="27" t="n">
        <v>16.3</v>
      </c>
      <c r="J76" s="27" t="n">
        <v>5</v>
      </c>
      <c r="K76" s="12" t="s">
        <v>3415</v>
      </c>
      <c r="L76" s="12" t="s">
        <v>3481</v>
      </c>
    </row>
    <row r="77" customFormat="false" ht="15" hidden="false" customHeight="false" outlineLevel="0" collapsed="false">
      <c r="A77" s="35" t="s">
        <v>3157</v>
      </c>
      <c r="B77" s="11" t="s">
        <v>3480</v>
      </c>
      <c r="C77" s="11" t="s">
        <v>3485</v>
      </c>
      <c r="D77" s="11" t="s">
        <v>3405</v>
      </c>
      <c r="E77" s="11" t="s">
        <v>3402</v>
      </c>
      <c r="F77" s="11" t="s">
        <v>3396</v>
      </c>
      <c r="G77" s="11" t="s">
        <v>3410</v>
      </c>
      <c r="H77" s="11" t="s">
        <v>87</v>
      </c>
      <c r="I77" s="25" t="n">
        <v>6.3</v>
      </c>
      <c r="J77" s="25" t="n">
        <v>6</v>
      </c>
      <c r="K77" s="11" t="s">
        <v>3415</v>
      </c>
      <c r="L77" s="11" t="s">
        <v>3481</v>
      </c>
    </row>
    <row r="78" customFormat="false" ht="15" hidden="false" customHeight="false" outlineLevel="0" collapsed="false">
      <c r="A78" s="36" t="s">
        <v>3157</v>
      </c>
      <c r="B78" s="12" t="s">
        <v>3480</v>
      </c>
      <c r="C78" s="12" t="s">
        <v>3486</v>
      </c>
      <c r="D78" s="12" t="s">
        <v>3401</v>
      </c>
      <c r="E78" s="12" t="s">
        <v>3395</v>
      </c>
      <c r="F78" s="12" t="s">
        <v>3396</v>
      </c>
      <c r="G78" s="12" t="s">
        <v>105</v>
      </c>
      <c r="H78" s="12" t="s">
        <v>105</v>
      </c>
      <c r="I78" s="27" t="n">
        <v>11.4</v>
      </c>
      <c r="J78" s="27" t="n">
        <v>7.4</v>
      </c>
      <c r="K78" s="12" t="s">
        <v>3415</v>
      </c>
      <c r="L78" s="12" t="s">
        <v>3481</v>
      </c>
    </row>
    <row r="79" customFormat="false" ht="15" hidden="false" customHeight="false" outlineLevel="0" collapsed="false">
      <c r="A79" s="35" t="s">
        <v>3157</v>
      </c>
      <c r="B79" s="11" t="s">
        <v>3476</v>
      </c>
      <c r="C79" s="11" t="s">
        <v>3432</v>
      </c>
      <c r="D79" s="11" t="s">
        <v>3412</v>
      </c>
      <c r="E79" s="11" t="s">
        <v>3395</v>
      </c>
      <c r="F79" s="11" t="s">
        <v>3413</v>
      </c>
      <c r="G79" s="11" t="s">
        <v>95</v>
      </c>
      <c r="H79" s="11" t="s">
        <v>100</v>
      </c>
      <c r="I79" s="25" t="n">
        <v>50.7</v>
      </c>
      <c r="J79" s="25" t="n">
        <v>7.7</v>
      </c>
      <c r="K79" s="11" t="s">
        <v>3477</v>
      </c>
      <c r="L79" s="11" t="s">
        <v>3478</v>
      </c>
    </row>
    <row r="80" customFormat="false" ht="15" hidden="false" customHeight="false" outlineLevel="0" collapsed="false">
      <c r="A80" s="36" t="s">
        <v>3157</v>
      </c>
      <c r="B80" s="12" t="s">
        <v>3480</v>
      </c>
      <c r="C80" s="12" t="s">
        <v>3432</v>
      </c>
      <c r="D80" s="12" t="s">
        <v>3412</v>
      </c>
      <c r="E80" s="12" t="s">
        <v>3395</v>
      </c>
      <c r="F80" s="12" t="s">
        <v>3413</v>
      </c>
      <c r="G80" s="12" t="s">
        <v>95</v>
      </c>
      <c r="H80" s="12" t="s">
        <v>100</v>
      </c>
      <c r="I80" s="27" t="n">
        <v>50.7</v>
      </c>
      <c r="J80" s="27" t="n">
        <v>7.7</v>
      </c>
      <c r="K80" s="12" t="s">
        <v>3415</v>
      </c>
      <c r="L80" s="12" t="s">
        <v>3481</v>
      </c>
    </row>
    <row r="81" customFormat="false" ht="15" hidden="false" customHeight="false" outlineLevel="0" collapsed="false">
      <c r="A81" s="35" t="s">
        <v>3157</v>
      </c>
      <c r="B81" s="11" t="s">
        <v>3480</v>
      </c>
      <c r="C81" s="11" t="s">
        <v>3487</v>
      </c>
      <c r="D81" s="11" t="s">
        <v>3408</v>
      </c>
      <c r="E81" s="11" t="s">
        <v>3402</v>
      </c>
      <c r="F81" s="11" t="s">
        <v>3396</v>
      </c>
      <c r="G81" s="11" t="s">
        <v>95</v>
      </c>
      <c r="H81" s="11" t="s">
        <v>105</v>
      </c>
      <c r="I81" s="25" t="n">
        <v>12.9</v>
      </c>
      <c r="J81" s="25" t="n">
        <v>8.3</v>
      </c>
      <c r="K81" s="11" t="s">
        <v>3415</v>
      </c>
      <c r="L81" s="11" t="s">
        <v>3481</v>
      </c>
    </row>
    <row r="82" customFormat="false" ht="15" hidden="false" customHeight="false" outlineLevel="0" collapsed="false">
      <c r="A82" s="36" t="s">
        <v>3157</v>
      </c>
      <c r="B82" s="12" t="s">
        <v>3480</v>
      </c>
      <c r="C82" s="12" t="s">
        <v>3488</v>
      </c>
      <c r="D82" s="12" t="s">
        <v>3424</v>
      </c>
      <c r="E82" s="12" t="s">
        <v>3395</v>
      </c>
      <c r="F82" s="12" t="s">
        <v>3396</v>
      </c>
      <c r="G82" s="12" t="s">
        <v>3410</v>
      </c>
      <c r="H82" s="12" t="s">
        <v>92</v>
      </c>
      <c r="I82" s="27" t="n">
        <v>5.3</v>
      </c>
      <c r="J82" s="27" t="n">
        <v>8.4</v>
      </c>
      <c r="K82" s="12" t="s">
        <v>3415</v>
      </c>
      <c r="L82" s="12" t="s">
        <v>3481</v>
      </c>
    </row>
    <row r="83" customFormat="false" ht="15" hidden="false" customHeight="false" outlineLevel="0" collapsed="false">
      <c r="A83" s="35" t="s">
        <v>3157</v>
      </c>
      <c r="B83" s="11" t="s">
        <v>3480</v>
      </c>
      <c r="C83" s="11" t="s">
        <v>3489</v>
      </c>
      <c r="D83" s="11" t="s">
        <v>3412</v>
      </c>
      <c r="E83" s="11" t="s">
        <v>3395</v>
      </c>
      <c r="F83" s="11" t="s">
        <v>3425</v>
      </c>
      <c r="G83" s="11" t="s">
        <v>3410</v>
      </c>
      <c r="H83" s="11" t="s">
        <v>100</v>
      </c>
      <c r="I83" s="25" t="n">
        <v>1.9</v>
      </c>
      <c r="J83" s="25" t="n">
        <v>9</v>
      </c>
      <c r="K83" s="11" t="s">
        <v>3415</v>
      </c>
      <c r="L83" s="11" t="s">
        <v>3481</v>
      </c>
    </row>
    <row r="84" customFormat="false" ht="15" hidden="false" customHeight="false" outlineLevel="0" collapsed="false">
      <c r="A84" s="36" t="s">
        <v>3157</v>
      </c>
      <c r="B84" s="12" t="s">
        <v>3480</v>
      </c>
      <c r="C84" s="12" t="s">
        <v>3490</v>
      </c>
      <c r="D84" s="12" t="s">
        <v>3408</v>
      </c>
      <c r="E84" s="12" t="s">
        <v>3395</v>
      </c>
      <c r="F84" s="12" t="s">
        <v>3396</v>
      </c>
      <c r="G84" s="12" t="s">
        <v>92</v>
      </c>
      <c r="H84" s="12" t="s">
        <v>92</v>
      </c>
      <c r="I84" s="27" t="n">
        <v>5.7</v>
      </c>
      <c r="J84" s="27" t="n">
        <v>9.6</v>
      </c>
      <c r="K84" s="12" t="s">
        <v>3415</v>
      </c>
      <c r="L84" s="12" t="s">
        <v>3481</v>
      </c>
    </row>
    <row r="85" customFormat="false" ht="15" hidden="false" customHeight="false" outlineLevel="0" collapsed="false">
      <c r="A85" s="35" t="s">
        <v>3157</v>
      </c>
      <c r="B85" s="11" t="s">
        <v>3476</v>
      </c>
      <c r="C85" s="11" t="s">
        <v>3433</v>
      </c>
      <c r="D85" s="11" t="s">
        <v>3424</v>
      </c>
      <c r="E85" s="11" t="s">
        <v>3402</v>
      </c>
      <c r="F85" s="11" t="s">
        <v>3413</v>
      </c>
      <c r="G85" s="11" t="s">
        <v>3410</v>
      </c>
      <c r="H85" s="11" t="s">
        <v>100</v>
      </c>
      <c r="I85" s="25" t="n">
        <v>58.1</v>
      </c>
      <c r="J85" s="25" t="n">
        <v>9.9</v>
      </c>
      <c r="K85" s="11" t="s">
        <v>3477</v>
      </c>
      <c r="L85" s="11" t="s">
        <v>3478</v>
      </c>
    </row>
    <row r="86" customFormat="false" ht="15" hidden="false" customHeight="false" outlineLevel="0" collapsed="false">
      <c r="A86" s="36" t="s">
        <v>3157</v>
      </c>
      <c r="B86" s="12" t="s">
        <v>3480</v>
      </c>
      <c r="C86" s="12" t="s">
        <v>3491</v>
      </c>
      <c r="D86" s="12" t="s">
        <v>3405</v>
      </c>
      <c r="E86" s="12" t="s">
        <v>3395</v>
      </c>
      <c r="F86" s="12" t="s">
        <v>3396</v>
      </c>
      <c r="G86" s="12" t="s">
        <v>3397</v>
      </c>
      <c r="H86" s="12" t="s">
        <v>92</v>
      </c>
      <c r="I86" s="27" t="n">
        <v>3.5</v>
      </c>
      <c r="J86" s="27" t="n">
        <v>9.9</v>
      </c>
      <c r="K86" s="12" t="s">
        <v>3415</v>
      </c>
      <c r="L86" s="12" t="s">
        <v>3481</v>
      </c>
    </row>
    <row r="87" customFormat="false" ht="15" hidden="false" customHeight="false" outlineLevel="0" collapsed="false">
      <c r="A87" s="35" t="s">
        <v>3157</v>
      </c>
      <c r="B87" s="11" t="s">
        <v>3480</v>
      </c>
      <c r="C87" s="11" t="s">
        <v>3433</v>
      </c>
      <c r="D87" s="11" t="s">
        <v>3424</v>
      </c>
      <c r="E87" s="11" t="s">
        <v>3402</v>
      </c>
      <c r="F87" s="11" t="s">
        <v>3413</v>
      </c>
      <c r="G87" s="11" t="s">
        <v>3410</v>
      </c>
      <c r="H87" s="11" t="s">
        <v>100</v>
      </c>
      <c r="I87" s="25" t="n">
        <v>58.1</v>
      </c>
      <c r="J87" s="25" t="n">
        <v>9.9</v>
      </c>
      <c r="K87" s="11" t="s">
        <v>3415</v>
      </c>
      <c r="L87" s="11" t="s">
        <v>3481</v>
      </c>
    </row>
    <row r="88" customFormat="false" ht="15" hidden="false" customHeight="false" outlineLevel="0" collapsed="false">
      <c r="A88" s="36" t="s">
        <v>3157</v>
      </c>
      <c r="B88" s="12" t="s">
        <v>3480</v>
      </c>
      <c r="C88" s="12" t="s">
        <v>3434</v>
      </c>
      <c r="D88" s="12" t="s">
        <v>3412</v>
      </c>
      <c r="E88" s="12" t="s">
        <v>101</v>
      </c>
      <c r="F88" s="12" t="s">
        <v>3396</v>
      </c>
      <c r="G88" s="12" t="s">
        <v>3410</v>
      </c>
      <c r="H88" s="12" t="s">
        <v>100</v>
      </c>
      <c r="I88" s="27" t="n">
        <v>5.4</v>
      </c>
      <c r="J88" s="27" t="n">
        <v>10.2</v>
      </c>
      <c r="K88" s="12" t="s">
        <v>3415</v>
      </c>
      <c r="L88" s="12" t="s">
        <v>3481</v>
      </c>
    </row>
    <row r="89" customFormat="false" ht="15" hidden="false" customHeight="false" outlineLevel="0" collapsed="false">
      <c r="A89" s="35" t="s">
        <v>3157</v>
      </c>
      <c r="B89" s="11" t="s">
        <v>3480</v>
      </c>
      <c r="C89" s="11" t="s">
        <v>3492</v>
      </c>
      <c r="D89" s="11" t="s">
        <v>3424</v>
      </c>
      <c r="E89" s="11" t="s">
        <v>3395</v>
      </c>
      <c r="F89" s="11" t="s">
        <v>3396</v>
      </c>
      <c r="G89" s="11" t="s">
        <v>92</v>
      </c>
      <c r="H89" s="11" t="s">
        <v>100</v>
      </c>
      <c r="I89" s="25" t="n">
        <v>5.4</v>
      </c>
      <c r="J89" s="25" t="n">
        <v>10.3</v>
      </c>
      <c r="K89" s="11" t="s">
        <v>3415</v>
      </c>
      <c r="L89" s="11" t="s">
        <v>3481</v>
      </c>
    </row>
    <row r="90" customFormat="false" ht="15" hidden="false" customHeight="false" outlineLevel="0" collapsed="false">
      <c r="A90" s="36" t="s">
        <v>3157</v>
      </c>
      <c r="B90" s="12" t="s">
        <v>3480</v>
      </c>
      <c r="C90" s="12" t="s">
        <v>3493</v>
      </c>
      <c r="D90" s="12" t="s">
        <v>3394</v>
      </c>
      <c r="E90" s="12" t="s">
        <v>3395</v>
      </c>
      <c r="F90" s="12" t="s">
        <v>3396</v>
      </c>
      <c r="G90" s="12" t="s">
        <v>95</v>
      </c>
      <c r="H90" s="12" t="s">
        <v>95</v>
      </c>
      <c r="I90" s="27" t="n">
        <v>5.8</v>
      </c>
      <c r="J90" s="27" t="n">
        <v>10.3</v>
      </c>
      <c r="K90" s="12" t="s">
        <v>3415</v>
      </c>
      <c r="L90" s="12" t="s">
        <v>3481</v>
      </c>
    </row>
    <row r="91" customFormat="false" ht="15" hidden="false" customHeight="false" outlineLevel="0" collapsed="false">
      <c r="A91" s="35" t="s">
        <v>3157</v>
      </c>
      <c r="B91" s="11" t="s">
        <v>3476</v>
      </c>
      <c r="C91" s="11" t="s">
        <v>3494</v>
      </c>
      <c r="D91" s="11" t="s">
        <v>3428</v>
      </c>
      <c r="E91" s="11" t="s">
        <v>3402</v>
      </c>
      <c r="F91" s="11" t="s">
        <v>3413</v>
      </c>
      <c r="G91" s="11" t="s">
        <v>105</v>
      </c>
      <c r="H91" s="11" t="s">
        <v>100</v>
      </c>
      <c r="I91" s="25" t="n">
        <v>45.3</v>
      </c>
      <c r="J91" s="25" t="n">
        <v>10.6</v>
      </c>
      <c r="K91" s="11" t="s">
        <v>3477</v>
      </c>
      <c r="L91" s="11" t="s">
        <v>3478</v>
      </c>
    </row>
    <row r="92" customFormat="false" ht="15" hidden="false" customHeight="false" outlineLevel="0" collapsed="false">
      <c r="A92" s="36" t="s">
        <v>3157</v>
      </c>
      <c r="B92" s="12" t="s">
        <v>3480</v>
      </c>
      <c r="C92" s="12" t="s">
        <v>3494</v>
      </c>
      <c r="D92" s="12" t="s">
        <v>3428</v>
      </c>
      <c r="E92" s="12" t="s">
        <v>3402</v>
      </c>
      <c r="F92" s="12" t="s">
        <v>3413</v>
      </c>
      <c r="G92" s="12" t="s">
        <v>105</v>
      </c>
      <c r="H92" s="12" t="s">
        <v>100</v>
      </c>
      <c r="I92" s="27" t="n">
        <v>45.3</v>
      </c>
      <c r="J92" s="27" t="n">
        <v>10.6</v>
      </c>
      <c r="K92" s="12" t="s">
        <v>3415</v>
      </c>
      <c r="L92" s="12" t="s">
        <v>3481</v>
      </c>
    </row>
    <row r="93" customFormat="false" ht="15" hidden="false" customHeight="false" outlineLevel="0" collapsed="false">
      <c r="A93" s="35" t="s">
        <v>3157</v>
      </c>
      <c r="B93" s="11" t="s">
        <v>3480</v>
      </c>
      <c r="C93" s="11" t="s">
        <v>3495</v>
      </c>
      <c r="D93" s="11" t="s">
        <v>3428</v>
      </c>
      <c r="E93" s="11" t="s">
        <v>3395</v>
      </c>
      <c r="F93" s="11" t="s">
        <v>3425</v>
      </c>
      <c r="G93" s="11" t="s">
        <v>95</v>
      </c>
      <c r="H93" s="11" t="s">
        <v>105</v>
      </c>
      <c r="I93" s="25" t="n">
        <v>6.7</v>
      </c>
      <c r="J93" s="25" t="n">
        <v>10.9</v>
      </c>
      <c r="K93" s="11" t="s">
        <v>3415</v>
      </c>
      <c r="L93" s="11" t="s">
        <v>3481</v>
      </c>
    </row>
    <row r="94" customFormat="false" ht="15" hidden="false" customHeight="false" outlineLevel="0" collapsed="false">
      <c r="A94" s="36" t="s">
        <v>3157</v>
      </c>
      <c r="B94" s="12" t="s">
        <v>3480</v>
      </c>
      <c r="C94" s="12" t="s">
        <v>3496</v>
      </c>
      <c r="D94" s="12" t="s">
        <v>3405</v>
      </c>
      <c r="E94" s="12" t="s">
        <v>3402</v>
      </c>
      <c r="F94" s="12" t="s">
        <v>3396</v>
      </c>
      <c r="G94" s="12" t="s">
        <v>3406</v>
      </c>
      <c r="H94" s="12" t="s">
        <v>92</v>
      </c>
      <c r="I94" s="27" t="n">
        <v>4.1</v>
      </c>
      <c r="J94" s="27" t="n">
        <v>10.9</v>
      </c>
      <c r="K94" s="12" t="s">
        <v>3415</v>
      </c>
      <c r="L94" s="12" t="s">
        <v>3481</v>
      </c>
    </row>
    <row r="95" customFormat="false" ht="15" hidden="false" customHeight="false" outlineLevel="0" collapsed="false">
      <c r="A95" s="35" t="s">
        <v>3157</v>
      </c>
      <c r="B95" s="11" t="s">
        <v>3480</v>
      </c>
      <c r="C95" s="11" t="s">
        <v>3497</v>
      </c>
      <c r="D95" s="11" t="s">
        <v>3394</v>
      </c>
      <c r="E95" s="11" t="s">
        <v>3395</v>
      </c>
      <c r="F95" s="11" t="s">
        <v>3396</v>
      </c>
      <c r="G95" s="11" t="s">
        <v>3410</v>
      </c>
      <c r="H95" s="11" t="s">
        <v>95</v>
      </c>
      <c r="I95" s="25" t="n">
        <v>8.2</v>
      </c>
      <c r="J95" s="25" t="n">
        <v>11</v>
      </c>
      <c r="K95" s="11" t="s">
        <v>3415</v>
      </c>
      <c r="L95" s="11" t="s">
        <v>3481</v>
      </c>
    </row>
    <row r="96" customFormat="false" ht="15" hidden="false" customHeight="false" outlineLevel="0" collapsed="false">
      <c r="A96" s="36" t="s">
        <v>3157</v>
      </c>
      <c r="B96" s="12" t="s">
        <v>3480</v>
      </c>
      <c r="C96" s="12" t="s">
        <v>3498</v>
      </c>
      <c r="D96" s="12" t="s">
        <v>3428</v>
      </c>
      <c r="E96" s="12" t="s">
        <v>3395</v>
      </c>
      <c r="F96" s="12" t="s">
        <v>3425</v>
      </c>
      <c r="G96" s="12" t="s">
        <v>3406</v>
      </c>
      <c r="H96" s="12" t="s">
        <v>100</v>
      </c>
      <c r="I96" s="27" t="n">
        <v>10.4</v>
      </c>
      <c r="J96" s="27" t="n">
        <v>11.3</v>
      </c>
      <c r="K96" s="12" t="s">
        <v>3415</v>
      </c>
      <c r="L96" s="12" t="s">
        <v>3481</v>
      </c>
    </row>
    <row r="97" customFormat="false" ht="15" hidden="false" customHeight="false" outlineLevel="0" collapsed="false">
      <c r="A97" s="35" t="s">
        <v>3157</v>
      </c>
      <c r="B97" s="11" t="s">
        <v>3480</v>
      </c>
      <c r="C97" s="11" t="s">
        <v>3499</v>
      </c>
      <c r="D97" s="11" t="s">
        <v>3412</v>
      </c>
      <c r="E97" s="11" t="s">
        <v>3395</v>
      </c>
      <c r="F97" s="11" t="s">
        <v>3396</v>
      </c>
      <c r="G97" s="11" t="s">
        <v>92</v>
      </c>
      <c r="H97" s="11" t="s">
        <v>105</v>
      </c>
      <c r="I97" s="25" t="n">
        <v>8.4</v>
      </c>
      <c r="J97" s="25" t="n">
        <v>11.5</v>
      </c>
      <c r="K97" s="11" t="s">
        <v>3415</v>
      </c>
      <c r="L97" s="11" t="s">
        <v>3481</v>
      </c>
    </row>
    <row r="98" customFormat="false" ht="15" hidden="false" customHeight="false" outlineLevel="0" collapsed="false">
      <c r="A98" s="36" t="s">
        <v>3157</v>
      </c>
      <c r="B98" s="12" t="s">
        <v>3476</v>
      </c>
      <c r="C98" s="12" t="s">
        <v>3435</v>
      </c>
      <c r="D98" s="12" t="s">
        <v>3424</v>
      </c>
      <c r="E98" s="12" t="s">
        <v>3402</v>
      </c>
      <c r="F98" s="12" t="s">
        <v>3413</v>
      </c>
      <c r="G98" s="12" t="s">
        <v>95</v>
      </c>
      <c r="H98" s="12" t="s">
        <v>87</v>
      </c>
      <c r="I98" s="27" t="n">
        <v>64.7</v>
      </c>
      <c r="J98" s="27" t="n">
        <v>11.7</v>
      </c>
      <c r="K98" s="12" t="s">
        <v>3477</v>
      </c>
      <c r="L98" s="12" t="s">
        <v>3478</v>
      </c>
    </row>
    <row r="99" customFormat="false" ht="15" hidden="false" customHeight="false" outlineLevel="0" collapsed="false">
      <c r="A99" s="35" t="s">
        <v>3157</v>
      </c>
      <c r="B99" s="11" t="s">
        <v>3480</v>
      </c>
      <c r="C99" s="11" t="s">
        <v>3435</v>
      </c>
      <c r="D99" s="11" t="s">
        <v>3424</v>
      </c>
      <c r="E99" s="11" t="s">
        <v>3402</v>
      </c>
      <c r="F99" s="11" t="s">
        <v>3413</v>
      </c>
      <c r="G99" s="11" t="s">
        <v>95</v>
      </c>
      <c r="H99" s="11" t="s">
        <v>87</v>
      </c>
      <c r="I99" s="25" t="n">
        <v>64.7</v>
      </c>
      <c r="J99" s="25" t="n">
        <v>11.7</v>
      </c>
      <c r="K99" s="11" t="s">
        <v>3415</v>
      </c>
      <c r="L99" s="11" t="s">
        <v>3481</v>
      </c>
    </row>
    <row r="100" customFormat="false" ht="15" hidden="false" customHeight="false" outlineLevel="0" collapsed="false">
      <c r="A100" s="36" t="s">
        <v>3157</v>
      </c>
      <c r="B100" s="12" t="s">
        <v>3480</v>
      </c>
      <c r="C100" s="12" t="s">
        <v>3436</v>
      </c>
      <c r="D100" s="12" t="s">
        <v>3428</v>
      </c>
      <c r="E100" s="12" t="s">
        <v>101</v>
      </c>
      <c r="F100" s="12" t="s">
        <v>3396</v>
      </c>
      <c r="G100" s="12" t="s">
        <v>3397</v>
      </c>
      <c r="H100" s="12" t="s">
        <v>95</v>
      </c>
      <c r="I100" s="27" t="n">
        <v>5.1</v>
      </c>
      <c r="J100" s="27" t="n">
        <v>11.7</v>
      </c>
      <c r="K100" s="12" t="s">
        <v>3415</v>
      </c>
      <c r="L100" s="12" t="s">
        <v>3481</v>
      </c>
    </row>
    <row r="101" customFormat="false" ht="15" hidden="false" customHeight="false" outlineLevel="0" collapsed="false">
      <c r="A101" s="35" t="s">
        <v>3157</v>
      </c>
      <c r="B101" s="11" t="s">
        <v>3476</v>
      </c>
      <c r="C101" s="11" t="s">
        <v>3500</v>
      </c>
      <c r="D101" s="11" t="s">
        <v>3394</v>
      </c>
      <c r="E101" s="11" t="s">
        <v>3395</v>
      </c>
      <c r="F101" s="11" t="s">
        <v>3413</v>
      </c>
      <c r="G101" s="11" t="s">
        <v>92</v>
      </c>
      <c r="H101" s="11" t="s">
        <v>105</v>
      </c>
      <c r="I101" s="25" t="n">
        <v>41.1</v>
      </c>
      <c r="J101" s="25" t="n">
        <v>12.2</v>
      </c>
      <c r="K101" s="11" t="s">
        <v>3477</v>
      </c>
      <c r="L101" s="11" t="s">
        <v>3478</v>
      </c>
    </row>
    <row r="102" customFormat="false" ht="15" hidden="false" customHeight="false" outlineLevel="0" collapsed="false">
      <c r="A102" s="36" t="s">
        <v>3157</v>
      </c>
      <c r="B102" s="12" t="s">
        <v>3476</v>
      </c>
      <c r="C102" s="12" t="s">
        <v>3501</v>
      </c>
      <c r="D102" s="12" t="s">
        <v>3424</v>
      </c>
      <c r="E102" s="12" t="s">
        <v>3395</v>
      </c>
      <c r="F102" s="12" t="s">
        <v>3413</v>
      </c>
      <c r="G102" s="12" t="s">
        <v>105</v>
      </c>
      <c r="H102" s="12" t="s">
        <v>100</v>
      </c>
      <c r="I102" s="27" t="n">
        <v>33.4</v>
      </c>
      <c r="J102" s="27" t="n">
        <v>19</v>
      </c>
      <c r="K102" s="12" t="s">
        <v>3477</v>
      </c>
      <c r="L102" s="12" t="s">
        <v>3478</v>
      </c>
    </row>
    <row r="103" customFormat="false" ht="15" hidden="false" customHeight="false" outlineLevel="0" collapsed="false">
      <c r="A103" s="35" t="s">
        <v>3157</v>
      </c>
      <c r="B103" s="11" t="s">
        <v>3476</v>
      </c>
      <c r="C103" s="11" t="s">
        <v>3502</v>
      </c>
      <c r="D103" s="11" t="s">
        <v>3405</v>
      </c>
      <c r="E103" s="11" t="s">
        <v>3402</v>
      </c>
      <c r="F103" s="11" t="s">
        <v>3413</v>
      </c>
      <c r="G103" s="11" t="s">
        <v>95</v>
      </c>
      <c r="H103" s="11" t="s">
        <v>87</v>
      </c>
      <c r="I103" s="25" t="n">
        <v>36.3</v>
      </c>
      <c r="J103" s="25" t="n">
        <v>20.5</v>
      </c>
      <c r="K103" s="11" t="s">
        <v>3477</v>
      </c>
      <c r="L103" s="11" t="s">
        <v>3478</v>
      </c>
    </row>
    <row r="104" customFormat="false" ht="15" hidden="false" customHeight="false" outlineLevel="0" collapsed="false">
      <c r="A104" s="36" t="s">
        <v>3157</v>
      </c>
      <c r="B104" s="12" t="s">
        <v>3476</v>
      </c>
      <c r="C104" s="12" t="s">
        <v>3503</v>
      </c>
      <c r="D104" s="12" t="s">
        <v>3408</v>
      </c>
      <c r="E104" s="12" t="s">
        <v>3402</v>
      </c>
      <c r="F104" s="12" t="s">
        <v>3413</v>
      </c>
      <c r="G104" s="12" t="s">
        <v>3397</v>
      </c>
      <c r="H104" s="12" t="s">
        <v>87</v>
      </c>
      <c r="I104" s="27" t="n">
        <v>43.4</v>
      </c>
      <c r="J104" s="27" t="n">
        <v>21.4</v>
      </c>
      <c r="K104" s="12" t="s">
        <v>3477</v>
      </c>
      <c r="L104" s="12" t="s">
        <v>3478</v>
      </c>
    </row>
    <row r="105" customFormat="false" ht="15" hidden="false" customHeight="false" outlineLevel="0" collapsed="false">
      <c r="A105" s="35" t="s">
        <v>3157</v>
      </c>
      <c r="B105" s="11" t="s">
        <v>3476</v>
      </c>
      <c r="C105" s="11" t="s">
        <v>3440</v>
      </c>
      <c r="D105" s="11" t="s">
        <v>3428</v>
      </c>
      <c r="E105" s="11" t="s">
        <v>3402</v>
      </c>
      <c r="F105" s="11" t="s">
        <v>3413</v>
      </c>
      <c r="G105" s="11" t="s">
        <v>3410</v>
      </c>
      <c r="H105" s="11" t="s">
        <v>95</v>
      </c>
      <c r="I105" s="25" t="n">
        <v>76.7</v>
      </c>
      <c r="J105" s="25" t="n">
        <v>22.1</v>
      </c>
      <c r="K105" s="11" t="s">
        <v>3477</v>
      </c>
      <c r="L105" s="11" t="s">
        <v>3478</v>
      </c>
    </row>
    <row r="106" customFormat="false" ht="15" hidden="false" customHeight="false" outlineLevel="0" collapsed="false">
      <c r="A106" s="36" t="s">
        <v>3157</v>
      </c>
      <c r="B106" s="12" t="s">
        <v>3476</v>
      </c>
      <c r="C106" s="12" t="s">
        <v>3504</v>
      </c>
      <c r="D106" s="12" t="s">
        <v>3405</v>
      </c>
      <c r="E106" s="12" t="s">
        <v>3395</v>
      </c>
      <c r="F106" s="12" t="s">
        <v>3413</v>
      </c>
      <c r="G106" s="12" t="s">
        <v>105</v>
      </c>
      <c r="H106" s="12" t="s">
        <v>92</v>
      </c>
      <c r="I106" s="27" t="n">
        <v>31.3</v>
      </c>
      <c r="J106" s="27" t="n">
        <v>22.8</v>
      </c>
      <c r="K106" s="12" t="s">
        <v>3477</v>
      </c>
      <c r="L106" s="12" t="s">
        <v>3478</v>
      </c>
    </row>
    <row r="107" customFormat="false" ht="15" hidden="false" customHeight="false" outlineLevel="0" collapsed="false">
      <c r="A107" s="35" t="s">
        <v>3157</v>
      </c>
      <c r="B107" s="11" t="s">
        <v>3476</v>
      </c>
      <c r="C107" s="11" t="s">
        <v>3505</v>
      </c>
      <c r="D107" s="11" t="s">
        <v>3405</v>
      </c>
      <c r="E107" s="11" t="s">
        <v>3402</v>
      </c>
      <c r="F107" s="11" t="s">
        <v>3413</v>
      </c>
      <c r="G107" s="11" t="s">
        <v>95</v>
      </c>
      <c r="H107" s="11" t="s">
        <v>100</v>
      </c>
      <c r="I107" s="25" t="n">
        <v>43.2</v>
      </c>
      <c r="J107" s="25" t="n">
        <v>24.1</v>
      </c>
      <c r="K107" s="11" t="s">
        <v>3477</v>
      </c>
      <c r="L107" s="11" t="s">
        <v>3478</v>
      </c>
    </row>
    <row r="108" customFormat="false" ht="15" hidden="false" customHeight="false" outlineLevel="0" collapsed="false">
      <c r="A108" s="36" t="s">
        <v>3157</v>
      </c>
      <c r="B108" s="12" t="s">
        <v>3476</v>
      </c>
      <c r="C108" s="12" t="s">
        <v>3506</v>
      </c>
      <c r="D108" s="12" t="s">
        <v>3408</v>
      </c>
      <c r="E108" s="12" t="s">
        <v>3402</v>
      </c>
      <c r="F108" s="12" t="s">
        <v>3413</v>
      </c>
      <c r="G108" s="12" t="s">
        <v>92</v>
      </c>
      <c r="H108" s="12" t="s">
        <v>105</v>
      </c>
      <c r="I108" s="27" t="n">
        <v>42</v>
      </c>
      <c r="J108" s="27" t="n">
        <v>24.1</v>
      </c>
      <c r="K108" s="12" t="s">
        <v>3477</v>
      </c>
      <c r="L108" s="12" t="s">
        <v>3478</v>
      </c>
    </row>
    <row r="109" customFormat="false" ht="15" hidden="false" customHeight="false" outlineLevel="0" collapsed="false">
      <c r="A109" s="35" t="s">
        <v>3157</v>
      </c>
      <c r="B109" s="11" t="s">
        <v>3476</v>
      </c>
      <c r="C109" s="11" t="s">
        <v>3443</v>
      </c>
      <c r="D109" s="11" t="s">
        <v>3401</v>
      </c>
      <c r="E109" s="11" t="s">
        <v>3395</v>
      </c>
      <c r="F109" s="11" t="s">
        <v>3413</v>
      </c>
      <c r="G109" s="11" t="s">
        <v>95</v>
      </c>
      <c r="H109" s="11" t="s">
        <v>92</v>
      </c>
      <c r="I109" s="25" t="n">
        <v>70.9</v>
      </c>
      <c r="J109" s="25" t="n">
        <v>24.3</v>
      </c>
      <c r="K109" s="11" t="s">
        <v>3477</v>
      </c>
      <c r="L109" s="11" t="s">
        <v>3478</v>
      </c>
    </row>
    <row r="110" customFormat="false" ht="15" hidden="false" customHeight="false" outlineLevel="0" collapsed="false">
      <c r="A110" s="36" t="s">
        <v>3157</v>
      </c>
      <c r="B110" s="12" t="s">
        <v>3476</v>
      </c>
      <c r="C110" s="12" t="s">
        <v>3507</v>
      </c>
      <c r="D110" s="12" t="s">
        <v>3412</v>
      </c>
      <c r="E110" s="12" t="s">
        <v>3395</v>
      </c>
      <c r="F110" s="12" t="s">
        <v>3396</v>
      </c>
      <c r="G110" s="12" t="s">
        <v>92</v>
      </c>
      <c r="H110" s="12" t="s">
        <v>95</v>
      </c>
      <c r="I110" s="27" t="n">
        <v>29.2</v>
      </c>
      <c r="J110" s="27" t="n">
        <v>26.1</v>
      </c>
      <c r="K110" s="12" t="s">
        <v>3477</v>
      </c>
      <c r="L110" s="12" t="s">
        <v>3478</v>
      </c>
    </row>
    <row r="111" customFormat="false" ht="15" hidden="false" customHeight="false" outlineLevel="0" collapsed="false">
      <c r="A111" s="35" t="s">
        <v>3157</v>
      </c>
      <c r="B111" s="11" t="s">
        <v>3476</v>
      </c>
      <c r="C111" s="11" t="s">
        <v>3508</v>
      </c>
      <c r="D111" s="11" t="s">
        <v>3428</v>
      </c>
      <c r="E111" s="11" t="s">
        <v>3395</v>
      </c>
      <c r="F111" s="11" t="s">
        <v>3413</v>
      </c>
      <c r="G111" s="11" t="s">
        <v>95</v>
      </c>
      <c r="H111" s="11" t="s">
        <v>105</v>
      </c>
      <c r="I111" s="25" t="n">
        <v>27</v>
      </c>
      <c r="J111" s="25" t="n">
        <v>27.5</v>
      </c>
      <c r="K111" s="11" t="s">
        <v>3477</v>
      </c>
      <c r="L111" s="11" t="s">
        <v>3478</v>
      </c>
    </row>
    <row r="112" customFormat="false" ht="15" hidden="false" customHeight="false" outlineLevel="0" collapsed="false">
      <c r="A112" s="36" t="s">
        <v>3157</v>
      </c>
      <c r="B112" s="12" t="s">
        <v>3476</v>
      </c>
      <c r="C112" s="12" t="s">
        <v>3509</v>
      </c>
      <c r="D112" s="12" t="s">
        <v>3405</v>
      </c>
      <c r="E112" s="12" t="s">
        <v>3395</v>
      </c>
      <c r="F112" s="12" t="s">
        <v>3413</v>
      </c>
      <c r="G112" s="12" t="s">
        <v>92</v>
      </c>
      <c r="H112" s="12" t="s">
        <v>92</v>
      </c>
      <c r="I112" s="27" t="n">
        <v>30</v>
      </c>
      <c r="J112" s="27" t="n">
        <v>28.1</v>
      </c>
      <c r="K112" s="12" t="s">
        <v>3477</v>
      </c>
      <c r="L112" s="12" t="s">
        <v>3478</v>
      </c>
    </row>
    <row r="113" customFormat="false" ht="15" hidden="false" customHeight="false" outlineLevel="0" collapsed="false">
      <c r="A113" s="35" t="s">
        <v>3157</v>
      </c>
      <c r="B113" s="11" t="s">
        <v>3476</v>
      </c>
      <c r="C113" s="11" t="s">
        <v>3444</v>
      </c>
      <c r="D113" s="11" t="s">
        <v>3412</v>
      </c>
      <c r="E113" s="11" t="s">
        <v>3395</v>
      </c>
      <c r="F113" s="11" t="s">
        <v>3413</v>
      </c>
      <c r="G113" s="11" t="s">
        <v>3410</v>
      </c>
      <c r="H113" s="11" t="s">
        <v>87</v>
      </c>
      <c r="I113" s="25" t="n">
        <v>65.8</v>
      </c>
      <c r="J113" s="25" t="n">
        <v>29</v>
      </c>
      <c r="K113" s="11" t="s">
        <v>3477</v>
      </c>
      <c r="L113" s="11" t="s">
        <v>3478</v>
      </c>
    </row>
    <row r="114" customFormat="false" ht="15" hidden="false" customHeight="false" outlineLevel="0" collapsed="false">
      <c r="A114" s="36" t="s">
        <v>3157</v>
      </c>
      <c r="B114" s="12" t="s">
        <v>3476</v>
      </c>
      <c r="C114" s="12" t="s">
        <v>3510</v>
      </c>
      <c r="D114" s="12" t="s">
        <v>3412</v>
      </c>
      <c r="E114" s="12" t="s">
        <v>3402</v>
      </c>
      <c r="F114" s="12" t="s">
        <v>3396</v>
      </c>
      <c r="G114" s="12" t="s">
        <v>3406</v>
      </c>
      <c r="H114" s="12" t="s">
        <v>100</v>
      </c>
      <c r="I114" s="27" t="n">
        <v>28.4</v>
      </c>
      <c r="J114" s="27" t="n">
        <v>29.9</v>
      </c>
      <c r="K114" s="12" t="s">
        <v>3477</v>
      </c>
      <c r="L114" s="12" t="s">
        <v>3478</v>
      </c>
    </row>
    <row r="115" customFormat="false" ht="15" hidden="false" customHeight="false" outlineLevel="0" collapsed="false">
      <c r="A115" s="35" t="s">
        <v>3157</v>
      </c>
      <c r="B115" s="11" t="s">
        <v>3476</v>
      </c>
      <c r="C115" s="11" t="s">
        <v>3511</v>
      </c>
      <c r="D115" s="11" t="s">
        <v>3408</v>
      </c>
      <c r="E115" s="11" t="s">
        <v>3402</v>
      </c>
      <c r="F115" s="11" t="s">
        <v>3413</v>
      </c>
      <c r="G115" s="11" t="s">
        <v>95</v>
      </c>
      <c r="H115" s="11" t="s">
        <v>92</v>
      </c>
      <c r="I115" s="25" t="n">
        <v>44.3</v>
      </c>
      <c r="J115" s="25" t="n">
        <v>30</v>
      </c>
      <c r="K115" s="11" t="s">
        <v>3477</v>
      </c>
      <c r="L115" s="11" t="s">
        <v>3478</v>
      </c>
    </row>
    <row r="116" customFormat="false" ht="15" hidden="false" customHeight="false" outlineLevel="0" collapsed="false">
      <c r="A116" s="36" t="s">
        <v>3157</v>
      </c>
      <c r="B116" s="12" t="s">
        <v>3476</v>
      </c>
      <c r="C116" s="12" t="s">
        <v>3445</v>
      </c>
      <c r="D116" s="12" t="s">
        <v>3408</v>
      </c>
      <c r="E116" s="12" t="s">
        <v>3395</v>
      </c>
      <c r="F116" s="12" t="s">
        <v>3413</v>
      </c>
      <c r="G116" s="12" t="s">
        <v>3406</v>
      </c>
      <c r="H116" s="12" t="s">
        <v>95</v>
      </c>
      <c r="I116" s="27" t="n">
        <v>64.5</v>
      </c>
      <c r="J116" s="27" t="n">
        <v>30.9</v>
      </c>
      <c r="K116" s="12" t="s">
        <v>3477</v>
      </c>
      <c r="L116" s="12" t="s">
        <v>3478</v>
      </c>
    </row>
    <row r="117" customFormat="false" ht="15" hidden="false" customHeight="false" outlineLevel="0" collapsed="false">
      <c r="A117" s="35" t="s">
        <v>3157</v>
      </c>
      <c r="B117" s="11" t="s">
        <v>3476</v>
      </c>
      <c r="C117" s="11" t="s">
        <v>3512</v>
      </c>
      <c r="D117" s="11" t="s">
        <v>3394</v>
      </c>
      <c r="E117" s="11" t="s">
        <v>3402</v>
      </c>
      <c r="F117" s="11" t="s">
        <v>3425</v>
      </c>
      <c r="G117" s="11" t="s">
        <v>3397</v>
      </c>
      <c r="H117" s="11" t="s">
        <v>105</v>
      </c>
      <c r="I117" s="25" t="n">
        <v>27.2</v>
      </c>
      <c r="J117" s="25" t="n">
        <v>31.4</v>
      </c>
      <c r="K117" s="11" t="s">
        <v>3477</v>
      </c>
      <c r="L117" s="11" t="s">
        <v>3478</v>
      </c>
    </row>
    <row r="118" customFormat="false" ht="15" hidden="false" customHeight="false" outlineLevel="0" collapsed="false">
      <c r="A118" s="36" t="s">
        <v>3157</v>
      </c>
      <c r="B118" s="12" t="s">
        <v>3476</v>
      </c>
      <c r="C118" s="12" t="s">
        <v>3446</v>
      </c>
      <c r="D118" s="12" t="s">
        <v>3408</v>
      </c>
      <c r="E118" s="12" t="s">
        <v>101</v>
      </c>
      <c r="F118" s="12" t="s">
        <v>3413</v>
      </c>
      <c r="G118" s="12" t="s">
        <v>3410</v>
      </c>
      <c r="H118" s="12" t="s">
        <v>105</v>
      </c>
      <c r="I118" s="27" t="n">
        <v>51.7</v>
      </c>
      <c r="J118" s="27" t="n">
        <v>31.5</v>
      </c>
      <c r="K118" s="12" t="s">
        <v>3477</v>
      </c>
      <c r="L118" s="12" t="s">
        <v>3478</v>
      </c>
    </row>
    <row r="119" customFormat="false" ht="15" hidden="false" customHeight="false" outlineLevel="0" collapsed="false">
      <c r="A119" s="35" t="s">
        <v>3157</v>
      </c>
      <c r="B119" s="11" t="s">
        <v>3476</v>
      </c>
      <c r="C119" s="11" t="s">
        <v>3513</v>
      </c>
      <c r="D119" s="11" t="s">
        <v>3412</v>
      </c>
      <c r="E119" s="11" t="s">
        <v>3395</v>
      </c>
      <c r="F119" s="11" t="s">
        <v>3413</v>
      </c>
      <c r="G119" s="11" t="s">
        <v>105</v>
      </c>
      <c r="H119" s="11" t="s">
        <v>105</v>
      </c>
      <c r="I119" s="25" t="n">
        <v>31.1</v>
      </c>
      <c r="J119" s="25" t="n">
        <v>31.5</v>
      </c>
      <c r="K119" s="11" t="s">
        <v>3477</v>
      </c>
      <c r="L119" s="11" t="s">
        <v>3478</v>
      </c>
    </row>
    <row r="120" customFormat="false" ht="15" hidden="false" customHeight="false" outlineLevel="0" collapsed="false">
      <c r="A120" s="36" t="s">
        <v>3157</v>
      </c>
      <c r="B120" s="12" t="s">
        <v>3476</v>
      </c>
      <c r="C120" s="12" t="s">
        <v>3514</v>
      </c>
      <c r="D120" s="12" t="s">
        <v>3428</v>
      </c>
      <c r="E120" s="12" t="s">
        <v>3395</v>
      </c>
      <c r="F120" s="12" t="s">
        <v>3413</v>
      </c>
      <c r="G120" s="12" t="s">
        <v>92</v>
      </c>
      <c r="H120" s="12" t="s">
        <v>95</v>
      </c>
      <c r="I120" s="27" t="n">
        <v>29.6</v>
      </c>
      <c r="J120" s="27" t="n">
        <v>31.7</v>
      </c>
      <c r="K120" s="12" t="s">
        <v>3477</v>
      </c>
      <c r="L120" s="12" t="s">
        <v>3478</v>
      </c>
    </row>
    <row r="121" customFormat="false" ht="15" hidden="false" customHeight="false" outlineLevel="0" collapsed="false">
      <c r="A121" s="35" t="s">
        <v>3157</v>
      </c>
      <c r="B121" s="11" t="s">
        <v>3476</v>
      </c>
      <c r="C121" s="11" t="s">
        <v>3447</v>
      </c>
      <c r="D121" s="11" t="s">
        <v>3428</v>
      </c>
      <c r="E121" s="11" t="s">
        <v>3395</v>
      </c>
      <c r="F121" s="11" t="s">
        <v>3413</v>
      </c>
      <c r="G121" s="11" t="s">
        <v>3397</v>
      </c>
      <c r="H121" s="11" t="s">
        <v>95</v>
      </c>
      <c r="I121" s="25" t="n">
        <v>58.7</v>
      </c>
      <c r="J121" s="25" t="n">
        <v>32.7</v>
      </c>
      <c r="K121" s="11" t="s">
        <v>3477</v>
      </c>
      <c r="L121" s="11" t="s">
        <v>3478</v>
      </c>
    </row>
    <row r="122" customFormat="false" ht="15" hidden="false" customHeight="false" outlineLevel="0" collapsed="false">
      <c r="A122" s="36" t="s">
        <v>3157</v>
      </c>
      <c r="B122" s="12" t="s">
        <v>3476</v>
      </c>
      <c r="C122" s="12" t="s">
        <v>3515</v>
      </c>
      <c r="D122" s="12" t="s">
        <v>3424</v>
      </c>
      <c r="E122" s="12" t="s">
        <v>3395</v>
      </c>
      <c r="F122" s="12" t="s">
        <v>3403</v>
      </c>
      <c r="G122" s="12" t="s">
        <v>92</v>
      </c>
      <c r="H122" s="12" t="s">
        <v>105</v>
      </c>
      <c r="I122" s="27" t="n">
        <v>31.8</v>
      </c>
      <c r="J122" s="27" t="n">
        <v>32.7</v>
      </c>
      <c r="K122" s="12" t="s">
        <v>3477</v>
      </c>
      <c r="L122" s="12" t="s">
        <v>3478</v>
      </c>
    </row>
    <row r="123" customFormat="false" ht="15" hidden="false" customHeight="false" outlineLevel="0" collapsed="false">
      <c r="A123" s="35" t="s">
        <v>3157</v>
      </c>
      <c r="B123" s="11" t="s">
        <v>3476</v>
      </c>
      <c r="C123" s="11" t="s">
        <v>3516</v>
      </c>
      <c r="D123" s="11" t="s">
        <v>3428</v>
      </c>
      <c r="E123" s="11" t="s">
        <v>3395</v>
      </c>
      <c r="F123" s="11" t="s">
        <v>3396</v>
      </c>
      <c r="G123" s="11" t="s">
        <v>95</v>
      </c>
      <c r="H123" s="11" t="s">
        <v>95</v>
      </c>
      <c r="I123" s="25" t="n">
        <v>29</v>
      </c>
      <c r="J123" s="25" t="n">
        <v>33.5</v>
      </c>
      <c r="K123" s="11" t="s">
        <v>3477</v>
      </c>
      <c r="L123" s="11" t="s">
        <v>3478</v>
      </c>
    </row>
    <row r="124" customFormat="false" ht="15" hidden="false" customHeight="false" outlineLevel="0" collapsed="false">
      <c r="A124" s="36" t="s">
        <v>3157</v>
      </c>
      <c r="B124" s="12" t="s">
        <v>3476</v>
      </c>
      <c r="C124" s="12" t="s">
        <v>3448</v>
      </c>
      <c r="D124" s="12" t="s">
        <v>3408</v>
      </c>
      <c r="E124" s="12" t="s">
        <v>101</v>
      </c>
      <c r="F124" s="12" t="s">
        <v>3413</v>
      </c>
      <c r="G124" s="12" t="s">
        <v>3410</v>
      </c>
      <c r="H124" s="12" t="s">
        <v>95</v>
      </c>
      <c r="I124" s="27" t="n">
        <v>58.7</v>
      </c>
      <c r="J124" s="27" t="n">
        <v>33.7</v>
      </c>
      <c r="K124" s="12" t="s">
        <v>3477</v>
      </c>
      <c r="L124" s="12" t="s">
        <v>3478</v>
      </c>
    </row>
    <row r="125" customFormat="false" ht="15" hidden="false" customHeight="false" outlineLevel="0" collapsed="false">
      <c r="A125" s="35" t="s">
        <v>3157</v>
      </c>
      <c r="B125" s="11" t="s">
        <v>3476</v>
      </c>
      <c r="C125" s="11" t="s">
        <v>3517</v>
      </c>
      <c r="D125" s="11" t="s">
        <v>3394</v>
      </c>
      <c r="E125" s="11" t="s">
        <v>3395</v>
      </c>
      <c r="F125" s="11" t="s">
        <v>3396</v>
      </c>
      <c r="G125" s="11" t="s">
        <v>92</v>
      </c>
      <c r="H125" s="11" t="s">
        <v>92</v>
      </c>
      <c r="I125" s="25" t="n">
        <v>24.3</v>
      </c>
      <c r="J125" s="25" t="n">
        <v>33.8</v>
      </c>
      <c r="K125" s="11" t="s">
        <v>3477</v>
      </c>
      <c r="L125" s="11" t="s">
        <v>3478</v>
      </c>
    </row>
    <row r="126" customFormat="false" ht="15" hidden="false" customHeight="false" outlineLevel="0" collapsed="false">
      <c r="A126" s="36" t="s">
        <v>3157</v>
      </c>
      <c r="B126" s="12" t="s">
        <v>3476</v>
      </c>
      <c r="C126" s="12" t="s">
        <v>3449</v>
      </c>
      <c r="D126" s="12" t="s">
        <v>3408</v>
      </c>
      <c r="E126" s="12" t="s">
        <v>3402</v>
      </c>
      <c r="F126" s="12" t="s">
        <v>3413</v>
      </c>
      <c r="G126" s="12" t="s">
        <v>3406</v>
      </c>
      <c r="H126" s="12" t="s">
        <v>95</v>
      </c>
      <c r="I126" s="27" t="n">
        <v>59.5</v>
      </c>
      <c r="J126" s="27" t="n">
        <v>33.9</v>
      </c>
      <c r="K126" s="12" t="s">
        <v>3477</v>
      </c>
      <c r="L126" s="12" t="s">
        <v>3478</v>
      </c>
    </row>
    <row r="127" customFormat="false" ht="15" hidden="false" customHeight="false" outlineLevel="0" collapsed="false">
      <c r="A127" s="35" t="s">
        <v>3157</v>
      </c>
      <c r="B127" s="11" t="s">
        <v>3476</v>
      </c>
      <c r="C127" s="11" t="s">
        <v>3450</v>
      </c>
      <c r="D127" s="11" t="s">
        <v>3405</v>
      </c>
      <c r="E127" s="11" t="s">
        <v>101</v>
      </c>
      <c r="F127" s="11" t="s">
        <v>3413</v>
      </c>
      <c r="G127" s="11" t="s">
        <v>3406</v>
      </c>
      <c r="H127" s="11" t="s">
        <v>92</v>
      </c>
      <c r="I127" s="25" t="n">
        <v>56.1</v>
      </c>
      <c r="J127" s="25" t="n">
        <v>34.3</v>
      </c>
      <c r="K127" s="11" t="s">
        <v>3477</v>
      </c>
      <c r="L127" s="11" t="s">
        <v>3478</v>
      </c>
    </row>
    <row r="128" customFormat="false" ht="15" hidden="false" customHeight="false" outlineLevel="0" collapsed="false">
      <c r="A128" s="36" t="s">
        <v>3157</v>
      </c>
      <c r="B128" s="12" t="s">
        <v>3476</v>
      </c>
      <c r="C128" s="12" t="s">
        <v>3451</v>
      </c>
      <c r="D128" s="12" t="s">
        <v>3408</v>
      </c>
      <c r="E128" s="12" t="s">
        <v>3402</v>
      </c>
      <c r="F128" s="12" t="s">
        <v>3413</v>
      </c>
      <c r="G128" s="12" t="s">
        <v>92</v>
      </c>
      <c r="H128" s="12" t="s">
        <v>92</v>
      </c>
      <c r="I128" s="27" t="n">
        <v>58.6</v>
      </c>
      <c r="J128" s="27" t="n">
        <v>34.9</v>
      </c>
      <c r="K128" s="12" t="s">
        <v>3477</v>
      </c>
      <c r="L128" s="12" t="s">
        <v>3478</v>
      </c>
    </row>
    <row r="129" customFormat="false" ht="15" hidden="false" customHeight="false" outlineLevel="0" collapsed="false">
      <c r="A129" s="35" t="s">
        <v>3157</v>
      </c>
      <c r="B129" s="11" t="s">
        <v>3476</v>
      </c>
      <c r="C129" s="11" t="s">
        <v>3518</v>
      </c>
      <c r="D129" s="11" t="s">
        <v>3394</v>
      </c>
      <c r="E129" s="11" t="s">
        <v>3395</v>
      </c>
      <c r="F129" s="11" t="s">
        <v>3413</v>
      </c>
      <c r="G129" s="11" t="s">
        <v>3410</v>
      </c>
      <c r="H129" s="11" t="s">
        <v>95</v>
      </c>
      <c r="I129" s="25" t="n">
        <v>39</v>
      </c>
      <c r="J129" s="25" t="n">
        <v>35.9</v>
      </c>
      <c r="K129" s="11" t="s">
        <v>3477</v>
      </c>
      <c r="L129" s="11" t="s">
        <v>3478</v>
      </c>
    </row>
    <row r="130" customFormat="false" ht="15" hidden="false" customHeight="false" outlineLevel="0" collapsed="false">
      <c r="A130" s="36" t="s">
        <v>3157</v>
      </c>
      <c r="B130" s="12" t="s">
        <v>3476</v>
      </c>
      <c r="C130" s="12" t="s">
        <v>3452</v>
      </c>
      <c r="D130" s="12" t="s">
        <v>3405</v>
      </c>
      <c r="E130" s="12" t="s">
        <v>3402</v>
      </c>
      <c r="F130" s="12" t="s">
        <v>3413</v>
      </c>
      <c r="G130" s="12" t="s">
        <v>3397</v>
      </c>
      <c r="H130" s="12" t="s">
        <v>105</v>
      </c>
      <c r="I130" s="27" t="n">
        <v>60.1</v>
      </c>
      <c r="J130" s="27" t="n">
        <v>36.1</v>
      </c>
      <c r="K130" s="12" t="s">
        <v>3477</v>
      </c>
      <c r="L130" s="12" t="s">
        <v>3478</v>
      </c>
    </row>
    <row r="131" customFormat="false" ht="15" hidden="false" customHeight="false" outlineLevel="0" collapsed="false">
      <c r="A131" s="35" t="s">
        <v>3157</v>
      </c>
      <c r="B131" s="11" t="s">
        <v>3476</v>
      </c>
      <c r="C131" s="11" t="s">
        <v>3519</v>
      </c>
      <c r="D131" s="11" t="s">
        <v>3401</v>
      </c>
      <c r="E131" s="11" t="s">
        <v>3395</v>
      </c>
      <c r="F131" s="11" t="s">
        <v>3413</v>
      </c>
      <c r="G131" s="11" t="s">
        <v>105</v>
      </c>
      <c r="H131" s="11" t="s">
        <v>92</v>
      </c>
      <c r="I131" s="25" t="n">
        <v>36.8</v>
      </c>
      <c r="J131" s="25" t="n">
        <v>36.1</v>
      </c>
      <c r="K131" s="11" t="s">
        <v>3477</v>
      </c>
      <c r="L131" s="11" t="s">
        <v>3478</v>
      </c>
    </row>
    <row r="132" customFormat="false" ht="15" hidden="false" customHeight="false" outlineLevel="0" collapsed="false">
      <c r="A132" s="36" t="s">
        <v>3157</v>
      </c>
      <c r="B132" s="12" t="s">
        <v>3476</v>
      </c>
      <c r="C132" s="12" t="s">
        <v>3453</v>
      </c>
      <c r="D132" s="12" t="s">
        <v>3408</v>
      </c>
      <c r="E132" s="12" t="s">
        <v>3395</v>
      </c>
      <c r="F132" s="12" t="s">
        <v>3413</v>
      </c>
      <c r="G132" s="12" t="s">
        <v>3410</v>
      </c>
      <c r="H132" s="12" t="s">
        <v>95</v>
      </c>
      <c r="I132" s="27" t="n">
        <v>50.7</v>
      </c>
      <c r="J132" s="27" t="n">
        <v>36.3</v>
      </c>
      <c r="K132" s="12" t="s">
        <v>3477</v>
      </c>
      <c r="L132" s="12" t="s">
        <v>3478</v>
      </c>
    </row>
    <row r="133" customFormat="false" ht="15" hidden="false" customHeight="false" outlineLevel="0" collapsed="false">
      <c r="A133" s="35" t="s">
        <v>3157</v>
      </c>
      <c r="B133" s="11" t="s">
        <v>3476</v>
      </c>
      <c r="C133" s="11" t="s">
        <v>3454</v>
      </c>
      <c r="D133" s="11" t="s">
        <v>3424</v>
      </c>
      <c r="E133" s="11" t="s">
        <v>3402</v>
      </c>
      <c r="F133" s="11" t="s">
        <v>3413</v>
      </c>
      <c r="G133" s="11" t="s">
        <v>105</v>
      </c>
      <c r="H133" s="11" t="s">
        <v>95</v>
      </c>
      <c r="I133" s="25" t="n">
        <v>57.3</v>
      </c>
      <c r="J133" s="25" t="n">
        <v>36.8</v>
      </c>
      <c r="K133" s="11" t="s">
        <v>3477</v>
      </c>
      <c r="L133" s="11" t="s">
        <v>3478</v>
      </c>
    </row>
    <row r="134" customFormat="false" ht="15" hidden="false" customHeight="false" outlineLevel="0" collapsed="false">
      <c r="A134" s="36" t="s">
        <v>3157</v>
      </c>
      <c r="B134" s="12" t="s">
        <v>3476</v>
      </c>
      <c r="C134" s="12" t="s">
        <v>3520</v>
      </c>
      <c r="D134" s="12" t="s">
        <v>3405</v>
      </c>
      <c r="E134" s="12" t="s">
        <v>101</v>
      </c>
      <c r="F134" s="12" t="s">
        <v>3396</v>
      </c>
      <c r="G134" s="12" t="s">
        <v>3406</v>
      </c>
      <c r="H134" s="12" t="s">
        <v>87</v>
      </c>
      <c r="I134" s="27" t="n">
        <v>37.6</v>
      </c>
      <c r="J134" s="27" t="n">
        <v>37.5</v>
      </c>
      <c r="K134" s="12" t="s">
        <v>3477</v>
      </c>
      <c r="L134" s="12" t="s">
        <v>3478</v>
      </c>
    </row>
    <row r="135" customFormat="false" ht="15" hidden="false" customHeight="false" outlineLevel="0" collapsed="false">
      <c r="A135" s="35" t="s">
        <v>3157</v>
      </c>
      <c r="B135" s="11" t="s">
        <v>3476</v>
      </c>
      <c r="C135" s="11" t="s">
        <v>3521</v>
      </c>
      <c r="D135" s="11" t="s">
        <v>3412</v>
      </c>
      <c r="E135" s="11" t="s">
        <v>3402</v>
      </c>
      <c r="F135" s="11" t="s">
        <v>3396</v>
      </c>
      <c r="G135" s="11" t="s">
        <v>95</v>
      </c>
      <c r="H135" s="11" t="s">
        <v>95</v>
      </c>
      <c r="I135" s="25" t="n">
        <v>25.4</v>
      </c>
      <c r="J135" s="25" t="n">
        <v>38.1</v>
      </c>
      <c r="K135" s="11" t="s">
        <v>3477</v>
      </c>
      <c r="L135" s="11" t="s">
        <v>3478</v>
      </c>
    </row>
    <row r="136" customFormat="false" ht="15" hidden="false" customHeight="false" outlineLevel="0" collapsed="false">
      <c r="A136" s="36" t="s">
        <v>3157</v>
      </c>
      <c r="B136" s="12" t="s">
        <v>3476</v>
      </c>
      <c r="C136" s="12" t="s">
        <v>3455</v>
      </c>
      <c r="D136" s="12" t="s">
        <v>3405</v>
      </c>
      <c r="E136" s="12" t="s">
        <v>3402</v>
      </c>
      <c r="F136" s="12" t="s">
        <v>3413</v>
      </c>
      <c r="G136" s="12" t="s">
        <v>3406</v>
      </c>
      <c r="H136" s="12" t="s">
        <v>87</v>
      </c>
      <c r="I136" s="27" t="n">
        <v>60.6</v>
      </c>
      <c r="J136" s="27" t="n">
        <v>38.9</v>
      </c>
      <c r="K136" s="12" t="s">
        <v>3477</v>
      </c>
      <c r="L136" s="12" t="s">
        <v>3478</v>
      </c>
    </row>
    <row r="137" customFormat="false" ht="15" hidden="false" customHeight="false" outlineLevel="0" collapsed="false">
      <c r="A137" s="35" t="s">
        <v>3157</v>
      </c>
      <c r="B137" s="11" t="s">
        <v>3476</v>
      </c>
      <c r="C137" s="11" t="s">
        <v>3456</v>
      </c>
      <c r="D137" s="11" t="s">
        <v>3401</v>
      </c>
      <c r="E137" s="11" t="s">
        <v>3395</v>
      </c>
      <c r="F137" s="11" t="s">
        <v>3413</v>
      </c>
      <c r="G137" s="11" t="s">
        <v>3410</v>
      </c>
      <c r="H137" s="11" t="s">
        <v>105</v>
      </c>
      <c r="I137" s="25" t="n">
        <v>59.1</v>
      </c>
      <c r="J137" s="25" t="n">
        <v>39.9</v>
      </c>
      <c r="K137" s="11" t="s">
        <v>3477</v>
      </c>
      <c r="L137" s="11" t="s">
        <v>3478</v>
      </c>
    </row>
    <row r="138" customFormat="false" ht="15" hidden="false" customHeight="false" outlineLevel="0" collapsed="false">
      <c r="A138" s="36" t="s">
        <v>3157</v>
      </c>
      <c r="B138" s="12" t="s">
        <v>3476</v>
      </c>
      <c r="C138" s="12" t="s">
        <v>3457</v>
      </c>
      <c r="D138" s="12" t="s">
        <v>3405</v>
      </c>
      <c r="E138" s="12" t="s">
        <v>3395</v>
      </c>
      <c r="F138" s="12" t="s">
        <v>3413</v>
      </c>
      <c r="G138" s="12" t="s">
        <v>3397</v>
      </c>
      <c r="H138" s="12" t="s">
        <v>95</v>
      </c>
      <c r="I138" s="27" t="n">
        <v>60.8</v>
      </c>
      <c r="J138" s="27" t="n">
        <v>40.1</v>
      </c>
      <c r="K138" s="12" t="s">
        <v>3477</v>
      </c>
      <c r="L138" s="12" t="s">
        <v>3478</v>
      </c>
    </row>
    <row r="139" customFormat="false" ht="15" hidden="false" customHeight="false" outlineLevel="0" collapsed="false">
      <c r="A139" s="35" t="s">
        <v>3157</v>
      </c>
      <c r="B139" s="11" t="s">
        <v>3476</v>
      </c>
      <c r="C139" s="11" t="s">
        <v>3458</v>
      </c>
      <c r="D139" s="11" t="s">
        <v>3401</v>
      </c>
      <c r="E139" s="11" t="s">
        <v>3402</v>
      </c>
      <c r="F139" s="11" t="s">
        <v>3413</v>
      </c>
      <c r="G139" s="11" t="s">
        <v>92</v>
      </c>
      <c r="H139" s="11" t="s">
        <v>100</v>
      </c>
      <c r="I139" s="25" t="n">
        <v>70.5</v>
      </c>
      <c r="J139" s="25" t="n">
        <v>40.5</v>
      </c>
      <c r="K139" s="11" t="s">
        <v>3477</v>
      </c>
      <c r="L139" s="11" t="s">
        <v>3478</v>
      </c>
    </row>
    <row r="140" customFormat="false" ht="15" hidden="false" customHeight="false" outlineLevel="0" collapsed="false">
      <c r="A140" s="36" t="s">
        <v>3157</v>
      </c>
      <c r="B140" s="12" t="s">
        <v>3476</v>
      </c>
      <c r="C140" s="12" t="s">
        <v>3522</v>
      </c>
      <c r="D140" s="12" t="s">
        <v>3412</v>
      </c>
      <c r="E140" s="12" t="s">
        <v>3402</v>
      </c>
      <c r="F140" s="12" t="s">
        <v>3413</v>
      </c>
      <c r="G140" s="12" t="s">
        <v>105</v>
      </c>
      <c r="H140" s="12" t="s">
        <v>92</v>
      </c>
      <c r="I140" s="27" t="n">
        <v>37.1</v>
      </c>
      <c r="J140" s="27" t="n">
        <v>40.7</v>
      </c>
      <c r="K140" s="12" t="s">
        <v>3477</v>
      </c>
      <c r="L140" s="12" t="s">
        <v>3478</v>
      </c>
    </row>
    <row r="141" customFormat="false" ht="15" hidden="false" customHeight="false" outlineLevel="0" collapsed="false">
      <c r="A141" s="35" t="s">
        <v>3157</v>
      </c>
      <c r="B141" s="11" t="s">
        <v>3476</v>
      </c>
      <c r="C141" s="11" t="s">
        <v>3459</v>
      </c>
      <c r="D141" s="11" t="s">
        <v>3405</v>
      </c>
      <c r="E141" s="11" t="s">
        <v>3395</v>
      </c>
      <c r="F141" s="11" t="s">
        <v>3413</v>
      </c>
      <c r="G141" s="11" t="s">
        <v>92</v>
      </c>
      <c r="H141" s="11" t="s">
        <v>92</v>
      </c>
      <c r="I141" s="25" t="n">
        <v>48.6</v>
      </c>
      <c r="J141" s="25" t="n">
        <v>41.1</v>
      </c>
      <c r="K141" s="11" t="s">
        <v>3477</v>
      </c>
      <c r="L141" s="11" t="s">
        <v>3478</v>
      </c>
    </row>
    <row r="142" customFormat="false" ht="15" hidden="false" customHeight="false" outlineLevel="0" collapsed="false">
      <c r="A142" s="36" t="s">
        <v>3157</v>
      </c>
      <c r="B142" s="12" t="s">
        <v>3476</v>
      </c>
      <c r="C142" s="12" t="s">
        <v>3523</v>
      </c>
      <c r="D142" s="12" t="s">
        <v>3405</v>
      </c>
      <c r="E142" s="12" t="s">
        <v>3395</v>
      </c>
      <c r="F142" s="12" t="s">
        <v>3413</v>
      </c>
      <c r="G142" s="12" t="s">
        <v>95</v>
      </c>
      <c r="H142" s="12" t="s">
        <v>87</v>
      </c>
      <c r="I142" s="27" t="n">
        <v>45.6</v>
      </c>
      <c r="J142" s="27" t="n">
        <v>41.8</v>
      </c>
      <c r="K142" s="12" t="s">
        <v>3477</v>
      </c>
      <c r="L142" s="12" t="s">
        <v>3478</v>
      </c>
    </row>
    <row r="143" customFormat="false" ht="15" hidden="false" customHeight="false" outlineLevel="0" collapsed="false">
      <c r="A143" s="35" t="s">
        <v>3157</v>
      </c>
      <c r="B143" s="11" t="s">
        <v>3476</v>
      </c>
      <c r="C143" s="11" t="s">
        <v>3524</v>
      </c>
      <c r="D143" s="11" t="s">
        <v>3412</v>
      </c>
      <c r="E143" s="11" t="s">
        <v>3402</v>
      </c>
      <c r="F143" s="11" t="s">
        <v>3413</v>
      </c>
      <c r="G143" s="11" t="s">
        <v>3410</v>
      </c>
      <c r="H143" s="11" t="s">
        <v>105</v>
      </c>
      <c r="I143" s="25" t="n">
        <v>41.9</v>
      </c>
      <c r="J143" s="25" t="n">
        <v>43.8</v>
      </c>
      <c r="K143" s="11" t="s">
        <v>3477</v>
      </c>
      <c r="L143" s="11" t="s">
        <v>3478</v>
      </c>
    </row>
    <row r="144" customFormat="false" ht="15" hidden="false" customHeight="false" outlineLevel="0" collapsed="false">
      <c r="A144" s="36" t="s">
        <v>3157</v>
      </c>
      <c r="B144" s="12" t="s">
        <v>3476</v>
      </c>
      <c r="C144" s="12" t="s">
        <v>3460</v>
      </c>
      <c r="D144" s="12" t="s">
        <v>3408</v>
      </c>
      <c r="E144" s="12" t="s">
        <v>3402</v>
      </c>
      <c r="F144" s="12" t="s">
        <v>3413</v>
      </c>
      <c r="G144" s="12" t="s">
        <v>3406</v>
      </c>
      <c r="H144" s="12" t="s">
        <v>92</v>
      </c>
      <c r="I144" s="27" t="n">
        <v>70.2</v>
      </c>
      <c r="J144" s="27" t="n">
        <v>44.8</v>
      </c>
      <c r="K144" s="12" t="s">
        <v>3477</v>
      </c>
      <c r="L144" s="12" t="s">
        <v>3478</v>
      </c>
    </row>
    <row r="145" customFormat="false" ht="15" hidden="false" customHeight="false" outlineLevel="0" collapsed="false">
      <c r="A145" s="35" t="s">
        <v>3157</v>
      </c>
      <c r="B145" s="11" t="s">
        <v>3476</v>
      </c>
      <c r="C145" s="11" t="s">
        <v>3461</v>
      </c>
      <c r="D145" s="11" t="s">
        <v>3408</v>
      </c>
      <c r="E145" s="11" t="s">
        <v>3395</v>
      </c>
      <c r="F145" s="11" t="s">
        <v>3413</v>
      </c>
      <c r="G145" s="11" t="s">
        <v>3397</v>
      </c>
      <c r="H145" s="11" t="s">
        <v>105</v>
      </c>
      <c r="I145" s="25" t="n">
        <v>60.4</v>
      </c>
      <c r="J145" s="25" t="n">
        <v>45</v>
      </c>
      <c r="K145" s="11" t="s">
        <v>3477</v>
      </c>
      <c r="L145" s="11" t="s">
        <v>3478</v>
      </c>
    </row>
    <row r="146" customFormat="false" ht="15" hidden="false" customHeight="false" outlineLevel="0" collapsed="false">
      <c r="A146" s="36" t="s">
        <v>3157</v>
      </c>
      <c r="B146" s="12" t="s">
        <v>3476</v>
      </c>
      <c r="C146" s="12" t="s">
        <v>3462</v>
      </c>
      <c r="D146" s="12" t="s">
        <v>3412</v>
      </c>
      <c r="E146" s="12" t="s">
        <v>3402</v>
      </c>
      <c r="F146" s="12" t="s">
        <v>3413</v>
      </c>
      <c r="G146" s="12" t="s">
        <v>95</v>
      </c>
      <c r="H146" s="12" t="s">
        <v>87</v>
      </c>
      <c r="I146" s="27" t="n">
        <v>55.7</v>
      </c>
      <c r="J146" s="27" t="n">
        <v>45.4</v>
      </c>
      <c r="K146" s="12" t="s">
        <v>3477</v>
      </c>
      <c r="L146" s="12" t="s">
        <v>3478</v>
      </c>
    </row>
    <row r="147" customFormat="false" ht="15" hidden="false" customHeight="false" outlineLevel="0" collapsed="false">
      <c r="A147" s="35" t="s">
        <v>3157</v>
      </c>
      <c r="B147" s="11" t="s">
        <v>3476</v>
      </c>
      <c r="C147" s="11" t="s">
        <v>3463</v>
      </c>
      <c r="D147" s="11" t="s">
        <v>3412</v>
      </c>
      <c r="E147" s="11" t="s">
        <v>3395</v>
      </c>
      <c r="F147" s="11" t="s">
        <v>3413</v>
      </c>
      <c r="G147" s="11" t="s">
        <v>3397</v>
      </c>
      <c r="H147" s="11" t="s">
        <v>100</v>
      </c>
      <c r="I147" s="25" t="n">
        <v>57.6</v>
      </c>
      <c r="J147" s="25" t="n">
        <v>45.6</v>
      </c>
      <c r="K147" s="11" t="s">
        <v>3477</v>
      </c>
      <c r="L147" s="11" t="s">
        <v>3478</v>
      </c>
    </row>
    <row r="148" customFormat="false" ht="15" hidden="false" customHeight="false" outlineLevel="0" collapsed="false">
      <c r="A148" s="36" t="s">
        <v>3157</v>
      </c>
      <c r="B148" s="12" t="s">
        <v>3476</v>
      </c>
      <c r="C148" s="12" t="s">
        <v>3464</v>
      </c>
      <c r="D148" s="12" t="s">
        <v>3428</v>
      </c>
      <c r="E148" s="12" t="s">
        <v>3402</v>
      </c>
      <c r="F148" s="12" t="s">
        <v>3413</v>
      </c>
      <c r="G148" s="12" t="s">
        <v>3410</v>
      </c>
      <c r="H148" s="12" t="s">
        <v>92</v>
      </c>
      <c r="I148" s="27" t="n">
        <v>80.6</v>
      </c>
      <c r="J148" s="27" t="n">
        <v>46.7</v>
      </c>
      <c r="K148" s="12" t="s">
        <v>3477</v>
      </c>
      <c r="L148" s="12" t="s">
        <v>3478</v>
      </c>
    </row>
    <row r="149" customFormat="false" ht="15" hidden="false" customHeight="false" outlineLevel="0" collapsed="false">
      <c r="A149" s="35" t="s">
        <v>3157</v>
      </c>
      <c r="B149" s="11" t="s">
        <v>3476</v>
      </c>
      <c r="C149" s="11" t="s">
        <v>3525</v>
      </c>
      <c r="D149" s="11" t="s">
        <v>3394</v>
      </c>
      <c r="E149" s="11" t="s">
        <v>3395</v>
      </c>
      <c r="F149" s="11" t="s">
        <v>3396</v>
      </c>
      <c r="G149" s="11" t="s">
        <v>92</v>
      </c>
      <c r="H149" s="11" t="s">
        <v>100</v>
      </c>
      <c r="I149" s="25" t="n">
        <v>24.8</v>
      </c>
      <c r="J149" s="25" t="n">
        <v>47</v>
      </c>
      <c r="K149" s="11" t="s">
        <v>3477</v>
      </c>
      <c r="L149" s="11" t="s">
        <v>3478</v>
      </c>
    </row>
    <row r="150" customFormat="false" ht="15" hidden="false" customHeight="false" outlineLevel="0" collapsed="false">
      <c r="A150" s="36" t="s">
        <v>3157</v>
      </c>
      <c r="B150" s="12" t="s">
        <v>3476</v>
      </c>
      <c r="C150" s="12" t="s">
        <v>3526</v>
      </c>
      <c r="D150" s="12" t="s">
        <v>3428</v>
      </c>
      <c r="E150" s="12" t="s">
        <v>101</v>
      </c>
      <c r="F150" s="12" t="s">
        <v>3413</v>
      </c>
      <c r="G150" s="12" t="s">
        <v>3397</v>
      </c>
      <c r="H150" s="12" t="s">
        <v>105</v>
      </c>
      <c r="I150" s="27" t="n">
        <v>32.7</v>
      </c>
      <c r="J150" s="27" t="n">
        <v>48.3</v>
      </c>
      <c r="K150" s="12" t="s">
        <v>3477</v>
      </c>
      <c r="L150" s="12" t="s">
        <v>3478</v>
      </c>
    </row>
    <row r="151" customFormat="false" ht="15" hidden="false" customHeight="false" outlineLevel="0" collapsed="false">
      <c r="A151" s="35" t="s">
        <v>3157</v>
      </c>
      <c r="B151" s="11" t="s">
        <v>3476</v>
      </c>
      <c r="C151" s="11" t="s">
        <v>3527</v>
      </c>
      <c r="D151" s="11" t="s">
        <v>3412</v>
      </c>
      <c r="E151" s="11" t="s">
        <v>3395</v>
      </c>
      <c r="F151" s="11" t="s">
        <v>3413</v>
      </c>
      <c r="G151" s="11" t="s">
        <v>105</v>
      </c>
      <c r="H151" s="11" t="s">
        <v>92</v>
      </c>
      <c r="I151" s="25" t="n">
        <v>36.5</v>
      </c>
      <c r="J151" s="25" t="n">
        <v>48.4</v>
      </c>
      <c r="K151" s="11" t="s">
        <v>3477</v>
      </c>
      <c r="L151" s="11" t="s">
        <v>3478</v>
      </c>
    </row>
    <row r="152" customFormat="false" ht="15" hidden="false" customHeight="false" outlineLevel="0" collapsed="false">
      <c r="A152" s="36" t="s">
        <v>3157</v>
      </c>
      <c r="B152" s="12" t="s">
        <v>3476</v>
      </c>
      <c r="C152" s="12" t="s">
        <v>3528</v>
      </c>
      <c r="D152" s="12" t="s">
        <v>3394</v>
      </c>
      <c r="E152" s="12" t="s">
        <v>3402</v>
      </c>
      <c r="F152" s="12" t="s">
        <v>3396</v>
      </c>
      <c r="G152" s="12" t="s">
        <v>95</v>
      </c>
      <c r="H152" s="12" t="s">
        <v>105</v>
      </c>
      <c r="I152" s="27" t="n">
        <v>24.7</v>
      </c>
      <c r="J152" s="27" t="n">
        <v>48.5</v>
      </c>
      <c r="K152" s="12" t="s">
        <v>3477</v>
      </c>
      <c r="L152" s="12" t="s">
        <v>3478</v>
      </c>
    </row>
    <row r="153" customFormat="false" ht="15" hidden="false" customHeight="false" outlineLevel="0" collapsed="false">
      <c r="A153" s="35" t="s">
        <v>3157</v>
      </c>
      <c r="B153" s="11" t="s">
        <v>3476</v>
      </c>
      <c r="C153" s="11" t="s">
        <v>3529</v>
      </c>
      <c r="D153" s="11" t="s">
        <v>3428</v>
      </c>
      <c r="E153" s="11" t="s">
        <v>3395</v>
      </c>
      <c r="F153" s="11" t="s">
        <v>3413</v>
      </c>
      <c r="G153" s="11" t="s">
        <v>3406</v>
      </c>
      <c r="H153" s="11" t="s">
        <v>87</v>
      </c>
      <c r="I153" s="25" t="n">
        <v>46.2</v>
      </c>
      <c r="J153" s="25" t="n">
        <v>48.9</v>
      </c>
      <c r="K153" s="11" t="s">
        <v>3477</v>
      </c>
      <c r="L153" s="11" t="s">
        <v>3478</v>
      </c>
    </row>
    <row r="154" customFormat="false" ht="15" hidden="false" customHeight="false" outlineLevel="0" collapsed="false">
      <c r="A154" s="36" t="s">
        <v>3157</v>
      </c>
      <c r="B154" s="12" t="s">
        <v>3476</v>
      </c>
      <c r="C154" s="12" t="s">
        <v>3530</v>
      </c>
      <c r="D154" s="12" t="s">
        <v>3428</v>
      </c>
      <c r="E154" s="12" t="s">
        <v>3402</v>
      </c>
      <c r="F154" s="12" t="s">
        <v>3413</v>
      </c>
      <c r="G154" s="12" t="s">
        <v>92</v>
      </c>
      <c r="H154" s="12" t="s">
        <v>87</v>
      </c>
      <c r="I154" s="27" t="n">
        <v>32.6</v>
      </c>
      <c r="J154" s="27" t="n">
        <v>49.6</v>
      </c>
      <c r="K154" s="12" t="s">
        <v>3477</v>
      </c>
      <c r="L154" s="12" t="s">
        <v>3478</v>
      </c>
    </row>
    <row r="155" customFormat="false" ht="15" hidden="false" customHeight="false" outlineLevel="0" collapsed="false">
      <c r="A155" s="35" t="s">
        <v>3157</v>
      </c>
      <c r="B155" s="11" t="s">
        <v>3476</v>
      </c>
      <c r="C155" s="11" t="s">
        <v>3531</v>
      </c>
      <c r="D155" s="11" t="s">
        <v>3428</v>
      </c>
      <c r="E155" s="11" t="s">
        <v>3395</v>
      </c>
      <c r="F155" s="11" t="s">
        <v>3396</v>
      </c>
      <c r="G155" s="11" t="s">
        <v>3397</v>
      </c>
      <c r="H155" s="11" t="s">
        <v>95</v>
      </c>
      <c r="I155" s="25" t="n">
        <v>24.2</v>
      </c>
      <c r="J155" s="25" t="n">
        <v>49.8</v>
      </c>
      <c r="K155" s="11" t="s">
        <v>3477</v>
      </c>
      <c r="L155" s="11" t="s">
        <v>3478</v>
      </c>
    </row>
    <row r="156" customFormat="false" ht="15" hidden="false" customHeight="false" outlineLevel="0" collapsed="false">
      <c r="A156" s="36" t="s">
        <v>3157</v>
      </c>
      <c r="B156" s="12" t="s">
        <v>3476</v>
      </c>
      <c r="C156" s="12" t="s">
        <v>3465</v>
      </c>
      <c r="D156" s="12" t="s">
        <v>3428</v>
      </c>
      <c r="E156" s="12" t="s">
        <v>3402</v>
      </c>
      <c r="F156" s="12" t="s">
        <v>3413</v>
      </c>
      <c r="G156" s="12" t="s">
        <v>3406</v>
      </c>
      <c r="H156" s="12" t="s">
        <v>100</v>
      </c>
      <c r="I156" s="27" t="n">
        <v>50.9</v>
      </c>
      <c r="J156" s="27" t="n">
        <v>52.1</v>
      </c>
      <c r="K156" s="12" t="s">
        <v>3477</v>
      </c>
      <c r="L156" s="12" t="s">
        <v>3478</v>
      </c>
    </row>
    <row r="157" customFormat="false" ht="15" hidden="false" customHeight="false" outlineLevel="0" collapsed="false">
      <c r="A157" s="35" t="s">
        <v>3157</v>
      </c>
      <c r="B157" s="11" t="s">
        <v>3476</v>
      </c>
      <c r="C157" s="11" t="s">
        <v>3532</v>
      </c>
      <c r="D157" s="11" t="s">
        <v>3405</v>
      </c>
      <c r="E157" s="11" t="s">
        <v>3395</v>
      </c>
      <c r="F157" s="11" t="s">
        <v>3425</v>
      </c>
      <c r="G157" s="11" t="s">
        <v>105</v>
      </c>
      <c r="H157" s="11" t="s">
        <v>87</v>
      </c>
      <c r="I157" s="25" t="n">
        <v>30.4</v>
      </c>
      <c r="J157" s="25" t="n">
        <v>52.7</v>
      </c>
      <c r="K157" s="11" t="s">
        <v>3477</v>
      </c>
      <c r="L157" s="11" t="s">
        <v>3478</v>
      </c>
    </row>
    <row r="158" customFormat="false" ht="15" hidden="false" customHeight="false" outlineLevel="0" collapsed="false">
      <c r="A158" s="36" t="s">
        <v>3157</v>
      </c>
      <c r="B158" s="12" t="s">
        <v>3476</v>
      </c>
      <c r="C158" s="12" t="s">
        <v>3533</v>
      </c>
      <c r="D158" s="12" t="s">
        <v>3424</v>
      </c>
      <c r="E158" s="12" t="s">
        <v>3395</v>
      </c>
      <c r="F158" s="12" t="s">
        <v>3534</v>
      </c>
      <c r="G158" s="12" t="s">
        <v>3406</v>
      </c>
      <c r="H158" s="12" t="s">
        <v>105</v>
      </c>
      <c r="I158" s="27" t="n">
        <v>36.5</v>
      </c>
      <c r="J158" s="27" t="n">
        <v>54.2</v>
      </c>
      <c r="K158" s="12" t="s">
        <v>3477</v>
      </c>
      <c r="L158" s="12" t="s">
        <v>3478</v>
      </c>
    </row>
    <row r="159" customFormat="false" ht="15" hidden="false" customHeight="false" outlineLevel="0" collapsed="false">
      <c r="A159" s="35" t="s">
        <v>3157</v>
      </c>
      <c r="B159" s="11" t="s">
        <v>3476</v>
      </c>
      <c r="C159" s="11" t="s">
        <v>3535</v>
      </c>
      <c r="D159" s="11" t="s">
        <v>3394</v>
      </c>
      <c r="E159" s="11" t="s">
        <v>3395</v>
      </c>
      <c r="F159" s="11" t="s">
        <v>3396</v>
      </c>
      <c r="G159" s="11" t="s">
        <v>92</v>
      </c>
      <c r="H159" s="11" t="s">
        <v>95</v>
      </c>
      <c r="I159" s="25" t="n">
        <v>24.1</v>
      </c>
      <c r="J159" s="25" t="n">
        <v>54.7</v>
      </c>
      <c r="K159" s="11" t="s">
        <v>3477</v>
      </c>
      <c r="L159" s="11" t="s">
        <v>3478</v>
      </c>
    </row>
    <row r="160" customFormat="false" ht="15" hidden="false" customHeight="false" outlineLevel="0" collapsed="false">
      <c r="A160" s="36" t="s">
        <v>3157</v>
      </c>
      <c r="B160" s="12" t="s">
        <v>3476</v>
      </c>
      <c r="C160" s="12" t="s">
        <v>3536</v>
      </c>
      <c r="D160" s="12" t="s">
        <v>3428</v>
      </c>
      <c r="E160" s="12" t="s">
        <v>3402</v>
      </c>
      <c r="F160" s="12" t="s">
        <v>3396</v>
      </c>
      <c r="G160" s="12" t="s">
        <v>3410</v>
      </c>
      <c r="H160" s="12" t="s">
        <v>95</v>
      </c>
      <c r="I160" s="27" t="n">
        <v>29.3</v>
      </c>
      <c r="J160" s="27" t="n">
        <v>54.8</v>
      </c>
      <c r="K160" s="12" t="s">
        <v>3477</v>
      </c>
      <c r="L160" s="12" t="s">
        <v>3478</v>
      </c>
    </row>
    <row r="161" customFormat="false" ht="15" hidden="false" customHeight="false" outlineLevel="0" collapsed="false">
      <c r="A161" s="35" t="s">
        <v>3157</v>
      </c>
      <c r="B161" s="11" t="s">
        <v>3476</v>
      </c>
      <c r="C161" s="11" t="s">
        <v>3537</v>
      </c>
      <c r="D161" s="11" t="s">
        <v>3408</v>
      </c>
      <c r="E161" s="11" t="s">
        <v>3395</v>
      </c>
      <c r="F161" s="11" t="s">
        <v>3396</v>
      </c>
      <c r="G161" s="11" t="s">
        <v>92</v>
      </c>
      <c r="H161" s="11" t="s">
        <v>100</v>
      </c>
      <c r="I161" s="25" t="n">
        <v>29.2</v>
      </c>
      <c r="J161" s="25" t="n">
        <v>55.4</v>
      </c>
      <c r="K161" s="11" t="s">
        <v>3477</v>
      </c>
      <c r="L161" s="11" t="s">
        <v>3478</v>
      </c>
    </row>
    <row r="162" customFormat="false" ht="15" hidden="false" customHeight="false" outlineLevel="0" collapsed="false">
      <c r="A162" s="36" t="s">
        <v>3157</v>
      </c>
      <c r="B162" s="12" t="s">
        <v>3476</v>
      </c>
      <c r="C162" s="12" t="s">
        <v>3538</v>
      </c>
      <c r="D162" s="12" t="s">
        <v>3424</v>
      </c>
      <c r="E162" s="12" t="s">
        <v>3402</v>
      </c>
      <c r="F162" s="12" t="s">
        <v>3442</v>
      </c>
      <c r="G162" s="12" t="s">
        <v>105</v>
      </c>
      <c r="H162" s="12" t="s">
        <v>95</v>
      </c>
      <c r="I162" s="27" t="n">
        <v>26.5</v>
      </c>
      <c r="J162" s="27" t="n">
        <v>55.5</v>
      </c>
      <c r="K162" s="12" t="s">
        <v>3477</v>
      </c>
      <c r="L162" s="12" t="s">
        <v>3478</v>
      </c>
    </row>
    <row r="163" customFormat="false" ht="15" hidden="false" customHeight="false" outlineLevel="0" collapsed="false">
      <c r="A163" s="35" t="s">
        <v>3157</v>
      </c>
      <c r="B163" s="11" t="s">
        <v>3476</v>
      </c>
      <c r="C163" s="11" t="s">
        <v>3539</v>
      </c>
      <c r="D163" s="11" t="s">
        <v>3424</v>
      </c>
      <c r="E163" s="11" t="s">
        <v>3395</v>
      </c>
      <c r="F163" s="11" t="s">
        <v>3396</v>
      </c>
      <c r="G163" s="11" t="s">
        <v>3406</v>
      </c>
      <c r="H163" s="11" t="s">
        <v>100</v>
      </c>
      <c r="I163" s="25" t="n">
        <v>30.3</v>
      </c>
      <c r="J163" s="25" t="n">
        <v>57.3</v>
      </c>
      <c r="K163" s="11" t="s">
        <v>3477</v>
      </c>
      <c r="L163" s="11" t="s">
        <v>3478</v>
      </c>
    </row>
    <row r="164" customFormat="false" ht="15" hidden="false" customHeight="false" outlineLevel="0" collapsed="false">
      <c r="A164" s="36" t="s">
        <v>3157</v>
      </c>
      <c r="B164" s="12" t="s">
        <v>3476</v>
      </c>
      <c r="C164" s="12" t="s">
        <v>3540</v>
      </c>
      <c r="D164" s="12" t="s">
        <v>3401</v>
      </c>
      <c r="E164" s="12" t="s">
        <v>3395</v>
      </c>
      <c r="F164" s="12" t="s">
        <v>3403</v>
      </c>
      <c r="G164" s="12" t="s">
        <v>105</v>
      </c>
      <c r="H164" s="12" t="s">
        <v>87</v>
      </c>
      <c r="I164" s="27" t="n">
        <v>24.4</v>
      </c>
      <c r="J164" s="27" t="n">
        <v>59.2</v>
      </c>
      <c r="K164" s="12" t="s">
        <v>3477</v>
      </c>
      <c r="L164" s="12" t="s">
        <v>3478</v>
      </c>
    </row>
    <row r="165" customFormat="false" ht="15" hidden="false" customHeight="false" outlineLevel="0" collapsed="false">
      <c r="A165" s="35" t="s">
        <v>3157</v>
      </c>
      <c r="B165" s="11" t="s">
        <v>3476</v>
      </c>
      <c r="C165" s="11" t="s">
        <v>3541</v>
      </c>
      <c r="D165" s="11" t="s">
        <v>3412</v>
      </c>
      <c r="E165" s="11" t="s">
        <v>3395</v>
      </c>
      <c r="F165" s="11" t="s">
        <v>3396</v>
      </c>
      <c r="G165" s="11" t="s">
        <v>92</v>
      </c>
      <c r="H165" s="11" t="s">
        <v>95</v>
      </c>
      <c r="I165" s="25" t="n">
        <v>29.3</v>
      </c>
      <c r="J165" s="25" t="n">
        <v>59.5</v>
      </c>
      <c r="K165" s="11" t="s">
        <v>3477</v>
      </c>
      <c r="L165" s="11" t="s">
        <v>3478</v>
      </c>
    </row>
    <row r="166" customFormat="false" ht="15" hidden="false" customHeight="false" outlineLevel="0" collapsed="false">
      <c r="A166" s="36" t="s">
        <v>3157</v>
      </c>
      <c r="B166" s="12" t="s">
        <v>3476</v>
      </c>
      <c r="C166" s="12" t="s">
        <v>3542</v>
      </c>
      <c r="D166" s="12" t="s">
        <v>3408</v>
      </c>
      <c r="E166" s="12" t="s">
        <v>3402</v>
      </c>
      <c r="F166" s="12" t="s">
        <v>3413</v>
      </c>
      <c r="G166" s="12" t="s">
        <v>92</v>
      </c>
      <c r="H166" s="12" t="s">
        <v>105</v>
      </c>
      <c r="I166" s="27" t="n">
        <v>25.3</v>
      </c>
      <c r="J166" s="27" t="n">
        <v>59.9</v>
      </c>
      <c r="K166" s="12" t="s">
        <v>3477</v>
      </c>
      <c r="L166" s="12" t="s">
        <v>3478</v>
      </c>
    </row>
    <row r="167" customFormat="false" ht="15" hidden="false" customHeight="false" outlineLevel="0" collapsed="false">
      <c r="A167" s="35" t="s">
        <v>3157</v>
      </c>
      <c r="B167" s="11" t="s">
        <v>3476</v>
      </c>
      <c r="C167" s="11" t="s">
        <v>3543</v>
      </c>
      <c r="D167" s="11" t="s">
        <v>3405</v>
      </c>
      <c r="E167" s="11" t="s">
        <v>3402</v>
      </c>
      <c r="F167" s="11" t="s">
        <v>3425</v>
      </c>
      <c r="G167" s="11" t="s">
        <v>3410</v>
      </c>
      <c r="H167" s="11" t="s">
        <v>105</v>
      </c>
      <c r="I167" s="25" t="n">
        <v>25.9</v>
      </c>
      <c r="J167" s="25" t="n">
        <v>60.5</v>
      </c>
      <c r="K167" s="11" t="s">
        <v>3477</v>
      </c>
      <c r="L167" s="11" t="s">
        <v>3478</v>
      </c>
    </row>
    <row r="168" customFormat="false" ht="15" hidden="false" customHeight="false" outlineLevel="0" collapsed="false">
      <c r="A168" s="36" t="s">
        <v>3157</v>
      </c>
      <c r="B168" s="12" t="s">
        <v>3476</v>
      </c>
      <c r="C168" s="12" t="s">
        <v>3466</v>
      </c>
      <c r="D168" s="12" t="s">
        <v>3394</v>
      </c>
      <c r="E168" s="12" t="s">
        <v>3402</v>
      </c>
      <c r="F168" s="12" t="s">
        <v>3413</v>
      </c>
      <c r="G168" s="12" t="s">
        <v>92</v>
      </c>
      <c r="H168" s="12" t="s">
        <v>92</v>
      </c>
      <c r="I168" s="27" t="n">
        <v>57.8</v>
      </c>
      <c r="J168" s="27" t="n">
        <v>61</v>
      </c>
      <c r="K168" s="12" t="s">
        <v>3477</v>
      </c>
      <c r="L168" s="12" t="s">
        <v>3478</v>
      </c>
    </row>
    <row r="169" customFormat="false" ht="15" hidden="false" customHeight="false" outlineLevel="0" collapsed="false">
      <c r="A169" s="35" t="s">
        <v>3157</v>
      </c>
      <c r="B169" s="11" t="s">
        <v>3476</v>
      </c>
      <c r="C169" s="11" t="s">
        <v>3544</v>
      </c>
      <c r="D169" s="11" t="s">
        <v>3424</v>
      </c>
      <c r="E169" s="11" t="s">
        <v>3402</v>
      </c>
      <c r="F169" s="11" t="s">
        <v>3425</v>
      </c>
      <c r="G169" s="11" t="s">
        <v>3410</v>
      </c>
      <c r="H169" s="11" t="s">
        <v>100</v>
      </c>
      <c r="I169" s="25" t="n">
        <v>27.1</v>
      </c>
      <c r="J169" s="25" t="n">
        <v>63.5</v>
      </c>
      <c r="K169" s="11" t="s">
        <v>3477</v>
      </c>
      <c r="L169" s="11" t="s">
        <v>3478</v>
      </c>
    </row>
    <row r="170" customFormat="false" ht="15" hidden="false" customHeight="false" outlineLevel="0" collapsed="false">
      <c r="A170" s="36" t="s">
        <v>3157</v>
      </c>
      <c r="B170" s="12" t="s">
        <v>3476</v>
      </c>
      <c r="C170" s="12" t="s">
        <v>3467</v>
      </c>
      <c r="D170" s="12" t="s">
        <v>3412</v>
      </c>
      <c r="E170" s="12" t="s">
        <v>3402</v>
      </c>
      <c r="F170" s="12" t="s">
        <v>3413</v>
      </c>
      <c r="G170" s="12" t="s">
        <v>92</v>
      </c>
      <c r="H170" s="12" t="s">
        <v>100</v>
      </c>
      <c r="I170" s="27" t="n">
        <v>52.6</v>
      </c>
      <c r="J170" s="27" t="n">
        <v>64.7</v>
      </c>
      <c r="K170" s="12" t="s">
        <v>3477</v>
      </c>
      <c r="L170" s="12" t="s">
        <v>3478</v>
      </c>
    </row>
    <row r="171" customFormat="false" ht="15" hidden="false" customHeight="false" outlineLevel="0" collapsed="false">
      <c r="A171" s="35" t="s">
        <v>3157</v>
      </c>
      <c r="B171" s="11" t="s">
        <v>3476</v>
      </c>
      <c r="C171" s="11" t="s">
        <v>3468</v>
      </c>
      <c r="D171" s="11" t="s">
        <v>3412</v>
      </c>
      <c r="E171" s="11" t="s">
        <v>3395</v>
      </c>
      <c r="F171" s="11" t="s">
        <v>3413</v>
      </c>
      <c r="G171" s="11" t="s">
        <v>3410</v>
      </c>
      <c r="H171" s="11" t="s">
        <v>95</v>
      </c>
      <c r="I171" s="25" t="n">
        <v>50.9</v>
      </c>
      <c r="J171" s="25" t="n">
        <v>65.3</v>
      </c>
      <c r="K171" s="11" t="s">
        <v>3477</v>
      </c>
      <c r="L171" s="11" t="s">
        <v>3478</v>
      </c>
    </row>
    <row r="172" customFormat="false" ht="15" hidden="false" customHeight="false" outlineLevel="0" collapsed="false">
      <c r="A172" s="36" t="s">
        <v>3157</v>
      </c>
      <c r="B172" s="12" t="s">
        <v>3476</v>
      </c>
      <c r="C172" s="12" t="s">
        <v>3469</v>
      </c>
      <c r="D172" s="12" t="s">
        <v>3412</v>
      </c>
      <c r="E172" s="12" t="s">
        <v>3395</v>
      </c>
      <c r="F172" s="12" t="s">
        <v>3413</v>
      </c>
      <c r="G172" s="12" t="s">
        <v>3397</v>
      </c>
      <c r="H172" s="12" t="s">
        <v>105</v>
      </c>
      <c r="I172" s="27" t="n">
        <v>59.8</v>
      </c>
      <c r="J172" s="27" t="n">
        <v>65.9</v>
      </c>
      <c r="K172" s="12" t="s">
        <v>3477</v>
      </c>
      <c r="L172" s="12" t="s">
        <v>3478</v>
      </c>
    </row>
    <row r="173" customFormat="false" ht="15" hidden="false" customHeight="false" outlineLevel="0" collapsed="false">
      <c r="A173" s="35" t="s">
        <v>3157</v>
      </c>
      <c r="B173" s="11" t="s">
        <v>3476</v>
      </c>
      <c r="C173" s="11" t="s">
        <v>3470</v>
      </c>
      <c r="D173" s="11" t="s">
        <v>3424</v>
      </c>
      <c r="E173" s="11" t="s">
        <v>3395</v>
      </c>
      <c r="F173" s="11" t="s">
        <v>3413</v>
      </c>
      <c r="G173" s="11" t="s">
        <v>3410</v>
      </c>
      <c r="H173" s="11" t="s">
        <v>100</v>
      </c>
      <c r="I173" s="25" t="n">
        <v>58.9</v>
      </c>
      <c r="J173" s="25" t="n">
        <v>67.9</v>
      </c>
      <c r="K173" s="11" t="s">
        <v>3477</v>
      </c>
      <c r="L173" s="11" t="s">
        <v>3478</v>
      </c>
    </row>
    <row r="174" customFormat="false" ht="15" hidden="false" customHeight="false" outlineLevel="0" collapsed="false">
      <c r="A174" s="36" t="s">
        <v>3157</v>
      </c>
      <c r="B174" s="12" t="s">
        <v>3476</v>
      </c>
      <c r="C174" s="12" t="s">
        <v>3545</v>
      </c>
      <c r="D174" s="12" t="s">
        <v>3394</v>
      </c>
      <c r="E174" s="12" t="s">
        <v>3395</v>
      </c>
      <c r="F174" s="12" t="s">
        <v>3413</v>
      </c>
      <c r="G174" s="12" t="s">
        <v>105</v>
      </c>
      <c r="H174" s="12" t="s">
        <v>105</v>
      </c>
      <c r="I174" s="27" t="n">
        <v>26.4</v>
      </c>
      <c r="J174" s="27" t="n">
        <v>68</v>
      </c>
      <c r="K174" s="12" t="s">
        <v>3477</v>
      </c>
      <c r="L174" s="12" t="s">
        <v>3478</v>
      </c>
    </row>
    <row r="175" customFormat="false" ht="15" hidden="false" customHeight="false" outlineLevel="0" collapsed="false">
      <c r="A175" s="35" t="s">
        <v>3157</v>
      </c>
      <c r="B175" s="11" t="s">
        <v>3476</v>
      </c>
      <c r="C175" s="11" t="s">
        <v>3546</v>
      </c>
      <c r="D175" s="11" t="s">
        <v>3424</v>
      </c>
      <c r="E175" s="11" t="s">
        <v>101</v>
      </c>
      <c r="F175" s="11" t="s">
        <v>3413</v>
      </c>
      <c r="G175" s="11" t="s">
        <v>3410</v>
      </c>
      <c r="H175" s="11" t="s">
        <v>95</v>
      </c>
      <c r="I175" s="25" t="n">
        <v>47.7</v>
      </c>
      <c r="J175" s="25" t="n">
        <v>68.2</v>
      </c>
      <c r="K175" s="11" t="s">
        <v>3477</v>
      </c>
      <c r="L175" s="11" t="s">
        <v>3478</v>
      </c>
    </row>
    <row r="176" customFormat="false" ht="15" hidden="false" customHeight="false" outlineLevel="0" collapsed="false">
      <c r="A176" s="36" t="s">
        <v>3157</v>
      </c>
      <c r="B176" s="12" t="s">
        <v>3476</v>
      </c>
      <c r="C176" s="12" t="s">
        <v>3471</v>
      </c>
      <c r="D176" s="12" t="s">
        <v>3394</v>
      </c>
      <c r="E176" s="12" t="s">
        <v>3395</v>
      </c>
      <c r="F176" s="12" t="s">
        <v>3413</v>
      </c>
      <c r="G176" s="12" t="s">
        <v>3410</v>
      </c>
      <c r="H176" s="12" t="s">
        <v>105</v>
      </c>
      <c r="I176" s="27" t="n">
        <v>55</v>
      </c>
      <c r="J176" s="27" t="n">
        <v>69.3</v>
      </c>
      <c r="K176" s="12" t="s">
        <v>3477</v>
      </c>
      <c r="L176" s="12" t="s">
        <v>3478</v>
      </c>
    </row>
    <row r="177" customFormat="false" ht="15" hidden="false" customHeight="false" outlineLevel="0" collapsed="false">
      <c r="A177" s="35" t="s">
        <v>3157</v>
      </c>
      <c r="B177" s="11" t="s">
        <v>3476</v>
      </c>
      <c r="C177" s="11" t="s">
        <v>3472</v>
      </c>
      <c r="D177" s="11" t="s">
        <v>3401</v>
      </c>
      <c r="E177" s="11" t="s">
        <v>3395</v>
      </c>
      <c r="F177" s="11" t="s">
        <v>3413</v>
      </c>
      <c r="G177" s="11" t="s">
        <v>3406</v>
      </c>
      <c r="H177" s="11" t="s">
        <v>92</v>
      </c>
      <c r="I177" s="25" t="n">
        <v>55.5</v>
      </c>
      <c r="J177" s="25" t="n">
        <v>71</v>
      </c>
      <c r="K177" s="11" t="s">
        <v>3477</v>
      </c>
      <c r="L177" s="11" t="s">
        <v>3478</v>
      </c>
    </row>
    <row r="178" customFormat="false" ht="15" hidden="false" customHeight="false" outlineLevel="0" collapsed="false">
      <c r="A178" s="36" t="s">
        <v>3157</v>
      </c>
      <c r="B178" s="12" t="s">
        <v>3476</v>
      </c>
      <c r="C178" s="12" t="s">
        <v>3547</v>
      </c>
      <c r="D178" s="12" t="s">
        <v>3394</v>
      </c>
      <c r="E178" s="12" t="s">
        <v>3395</v>
      </c>
      <c r="F178" s="12" t="s">
        <v>3413</v>
      </c>
      <c r="G178" s="12" t="s">
        <v>92</v>
      </c>
      <c r="H178" s="12" t="s">
        <v>87</v>
      </c>
      <c r="I178" s="27" t="n">
        <v>32.8</v>
      </c>
      <c r="J178" s="27" t="n">
        <v>74.2</v>
      </c>
      <c r="K178" s="12" t="s">
        <v>3477</v>
      </c>
      <c r="L178" s="12" t="s">
        <v>3478</v>
      </c>
    </row>
    <row r="179" customFormat="false" ht="15" hidden="false" customHeight="false" outlineLevel="0" collapsed="false">
      <c r="A179" s="35" t="s">
        <v>3157</v>
      </c>
      <c r="B179" s="11" t="s">
        <v>3476</v>
      </c>
      <c r="C179" s="11" t="s">
        <v>3473</v>
      </c>
      <c r="D179" s="11" t="s">
        <v>3405</v>
      </c>
      <c r="E179" s="11" t="s">
        <v>3402</v>
      </c>
      <c r="F179" s="11" t="s">
        <v>3413</v>
      </c>
      <c r="G179" s="11" t="s">
        <v>3397</v>
      </c>
      <c r="H179" s="11" t="s">
        <v>100</v>
      </c>
      <c r="I179" s="25" t="n">
        <v>53.3</v>
      </c>
      <c r="J179" s="25" t="n">
        <v>79.4</v>
      </c>
      <c r="K179" s="11" t="s">
        <v>3477</v>
      </c>
      <c r="L179" s="11" t="s">
        <v>3478</v>
      </c>
    </row>
    <row r="180" customFormat="false" ht="15" hidden="false" customHeight="false" outlineLevel="0" collapsed="false">
      <c r="A180" s="36" t="s">
        <v>3157</v>
      </c>
      <c r="B180" s="12" t="s">
        <v>3476</v>
      </c>
      <c r="C180" s="12" t="s">
        <v>3474</v>
      </c>
      <c r="D180" s="12" t="s">
        <v>3401</v>
      </c>
      <c r="E180" s="12" t="s">
        <v>3402</v>
      </c>
      <c r="F180" s="12" t="s">
        <v>3413</v>
      </c>
      <c r="G180" s="12" t="s">
        <v>105</v>
      </c>
      <c r="H180" s="12" t="s">
        <v>92</v>
      </c>
      <c r="I180" s="27" t="n">
        <v>57.5</v>
      </c>
      <c r="J180" s="27" t="n">
        <v>81.1</v>
      </c>
      <c r="K180" s="12" t="s">
        <v>3477</v>
      </c>
      <c r="L180" s="12" t="s">
        <v>3478</v>
      </c>
    </row>
    <row r="181" customFormat="false" ht="15" hidden="false" customHeight="false" outlineLevel="0" collapsed="false">
      <c r="A181" s="35" t="s">
        <v>3157</v>
      </c>
      <c r="B181" s="11" t="s">
        <v>3476</v>
      </c>
      <c r="C181" s="11" t="s">
        <v>3548</v>
      </c>
      <c r="D181" s="11" t="s">
        <v>3405</v>
      </c>
      <c r="E181" s="11" t="s">
        <v>3395</v>
      </c>
      <c r="F181" s="11" t="s">
        <v>3413</v>
      </c>
      <c r="G181" s="11" t="s">
        <v>95</v>
      </c>
      <c r="H181" s="11" t="s">
        <v>100</v>
      </c>
      <c r="I181" s="25" t="n">
        <v>33.8</v>
      </c>
      <c r="J181" s="25" t="n">
        <v>82</v>
      </c>
      <c r="K181" s="11" t="s">
        <v>3477</v>
      </c>
      <c r="L181" s="11" t="s">
        <v>3478</v>
      </c>
    </row>
    <row r="182" customFormat="false" ht="15" hidden="false" customHeight="false" outlineLevel="0" collapsed="false">
      <c r="A182" s="36" t="s">
        <v>3157</v>
      </c>
      <c r="B182" s="12" t="s">
        <v>3476</v>
      </c>
      <c r="C182" s="12" t="s">
        <v>3475</v>
      </c>
      <c r="D182" s="12" t="s">
        <v>3408</v>
      </c>
      <c r="E182" s="12" t="s">
        <v>3395</v>
      </c>
      <c r="F182" s="12" t="s">
        <v>3413</v>
      </c>
      <c r="G182" s="12" t="s">
        <v>92</v>
      </c>
      <c r="H182" s="12" t="s">
        <v>95</v>
      </c>
      <c r="I182" s="27" t="n">
        <v>62.6</v>
      </c>
      <c r="J182" s="27" t="n">
        <v>88.5</v>
      </c>
      <c r="K182" s="12" t="s">
        <v>3477</v>
      </c>
      <c r="L182" s="12" t="s">
        <v>3478</v>
      </c>
    </row>
    <row r="183" customFormat="false" ht="15" hidden="false" customHeight="false" outlineLevel="0" collapsed="false">
      <c r="A183" s="35" t="s">
        <v>3165</v>
      </c>
      <c r="B183" s="11" t="s">
        <v>3549</v>
      </c>
      <c r="C183" s="11" t="s">
        <v>3550</v>
      </c>
      <c r="D183" s="11" t="s">
        <v>3428</v>
      </c>
      <c r="E183" s="11" t="s">
        <v>3402</v>
      </c>
      <c r="F183" s="11" t="s">
        <v>3442</v>
      </c>
      <c r="G183" s="11" t="s">
        <v>95</v>
      </c>
      <c r="H183" s="11" t="s">
        <v>87</v>
      </c>
      <c r="I183" s="25" t="n">
        <v>1.3</v>
      </c>
      <c r="J183" s="25" t="n">
        <v>1</v>
      </c>
      <c r="K183" s="11" t="s">
        <v>3398</v>
      </c>
      <c r="L183" s="11" t="s">
        <v>3551</v>
      </c>
    </row>
    <row r="184" customFormat="false" ht="15" hidden="false" customHeight="false" outlineLevel="0" collapsed="false">
      <c r="A184" s="36" t="s">
        <v>3165</v>
      </c>
      <c r="B184" s="12" t="s">
        <v>3549</v>
      </c>
      <c r="C184" s="12" t="s">
        <v>3552</v>
      </c>
      <c r="D184" s="12" t="s">
        <v>3401</v>
      </c>
      <c r="E184" s="12" t="s">
        <v>3395</v>
      </c>
      <c r="F184" s="12" t="s">
        <v>3442</v>
      </c>
      <c r="G184" s="12" t="s">
        <v>3397</v>
      </c>
      <c r="H184" s="12" t="s">
        <v>87</v>
      </c>
      <c r="I184" s="27" t="n">
        <v>6</v>
      </c>
      <c r="J184" s="27" t="n">
        <v>3.2</v>
      </c>
      <c r="K184" s="12" t="s">
        <v>3398</v>
      </c>
      <c r="L184" s="12" t="s">
        <v>3551</v>
      </c>
    </row>
    <row r="185" customFormat="false" ht="15" hidden="false" customHeight="false" outlineLevel="0" collapsed="false">
      <c r="A185" s="35" t="s">
        <v>3165</v>
      </c>
      <c r="B185" s="11" t="s">
        <v>3549</v>
      </c>
      <c r="C185" s="11" t="s">
        <v>3553</v>
      </c>
      <c r="D185" s="11" t="s">
        <v>3424</v>
      </c>
      <c r="E185" s="11" t="s">
        <v>3395</v>
      </c>
      <c r="F185" s="11" t="s">
        <v>3534</v>
      </c>
      <c r="G185" s="11" t="s">
        <v>105</v>
      </c>
      <c r="H185" s="11" t="s">
        <v>100</v>
      </c>
      <c r="I185" s="25" t="n">
        <v>8.8</v>
      </c>
      <c r="J185" s="25" t="n">
        <v>16</v>
      </c>
      <c r="K185" s="11" t="s">
        <v>3398</v>
      </c>
      <c r="L185" s="11" t="s">
        <v>3551</v>
      </c>
    </row>
    <row r="186" customFormat="false" ht="15" hidden="false" customHeight="false" outlineLevel="0" collapsed="false">
      <c r="A186" s="36" t="s">
        <v>3165</v>
      </c>
      <c r="B186" s="12" t="s">
        <v>3549</v>
      </c>
      <c r="C186" s="12" t="s">
        <v>3554</v>
      </c>
      <c r="D186" s="12" t="s">
        <v>3428</v>
      </c>
      <c r="E186" s="12" t="s">
        <v>3395</v>
      </c>
      <c r="F186" s="12" t="s">
        <v>3442</v>
      </c>
      <c r="G186" s="12" t="s">
        <v>92</v>
      </c>
      <c r="H186" s="12" t="s">
        <v>87</v>
      </c>
      <c r="I186" s="27" t="n">
        <v>4.4</v>
      </c>
      <c r="J186" s="27" t="n">
        <v>17.9</v>
      </c>
      <c r="K186" s="12" t="s">
        <v>3398</v>
      </c>
      <c r="L186" s="12" t="s">
        <v>3551</v>
      </c>
    </row>
    <row r="187" customFormat="false" ht="15" hidden="false" customHeight="false" outlineLevel="0" collapsed="false">
      <c r="A187" s="35" t="s">
        <v>3165</v>
      </c>
      <c r="B187" s="11" t="s">
        <v>3549</v>
      </c>
      <c r="C187" s="11" t="s">
        <v>3555</v>
      </c>
      <c r="D187" s="11" t="s">
        <v>3424</v>
      </c>
      <c r="E187" s="11" t="s">
        <v>3395</v>
      </c>
      <c r="F187" s="11" t="s">
        <v>3442</v>
      </c>
      <c r="G187" s="11" t="s">
        <v>95</v>
      </c>
      <c r="H187" s="11" t="s">
        <v>87</v>
      </c>
      <c r="I187" s="25" t="n">
        <v>4.9</v>
      </c>
      <c r="J187" s="25" t="n">
        <v>18.3</v>
      </c>
      <c r="K187" s="11" t="s">
        <v>3398</v>
      </c>
      <c r="L187" s="11" t="s">
        <v>3551</v>
      </c>
    </row>
    <row r="188" customFormat="false" ht="15" hidden="false" customHeight="false" outlineLevel="0" collapsed="false">
      <c r="A188" s="36" t="s">
        <v>3165</v>
      </c>
      <c r="B188" s="12" t="s">
        <v>3549</v>
      </c>
      <c r="C188" s="12" t="s">
        <v>3556</v>
      </c>
      <c r="D188" s="12" t="s">
        <v>3394</v>
      </c>
      <c r="E188" s="12" t="s">
        <v>3402</v>
      </c>
      <c r="F188" s="12" t="s">
        <v>3534</v>
      </c>
      <c r="G188" s="12" t="s">
        <v>92</v>
      </c>
      <c r="H188" s="12" t="s">
        <v>95</v>
      </c>
      <c r="I188" s="27" t="n">
        <v>3.7</v>
      </c>
      <c r="J188" s="27" t="n">
        <v>20.2</v>
      </c>
      <c r="K188" s="12" t="s">
        <v>3398</v>
      </c>
      <c r="L188" s="12" t="s">
        <v>3551</v>
      </c>
    </row>
    <row r="189" customFormat="false" ht="15" hidden="false" customHeight="false" outlineLevel="0" collapsed="false">
      <c r="A189" s="35" t="s">
        <v>3165</v>
      </c>
      <c r="B189" s="11" t="s">
        <v>3549</v>
      </c>
      <c r="C189" s="11" t="s">
        <v>3557</v>
      </c>
      <c r="D189" s="11" t="s">
        <v>3405</v>
      </c>
      <c r="E189" s="11" t="s">
        <v>3402</v>
      </c>
      <c r="F189" s="11" t="s">
        <v>3442</v>
      </c>
      <c r="G189" s="11" t="s">
        <v>3397</v>
      </c>
      <c r="H189" s="11" t="s">
        <v>95</v>
      </c>
      <c r="I189" s="25" t="n">
        <v>7.3</v>
      </c>
      <c r="J189" s="25" t="n">
        <v>22.4</v>
      </c>
      <c r="K189" s="11" t="s">
        <v>3398</v>
      </c>
      <c r="L189" s="11" t="s">
        <v>3551</v>
      </c>
    </row>
    <row r="190" customFormat="false" ht="15" hidden="false" customHeight="false" outlineLevel="0" collapsed="false">
      <c r="A190" s="36" t="s">
        <v>3165</v>
      </c>
      <c r="B190" s="12" t="s">
        <v>3549</v>
      </c>
      <c r="C190" s="12" t="s">
        <v>3441</v>
      </c>
      <c r="D190" s="12" t="s">
        <v>3401</v>
      </c>
      <c r="E190" s="12" t="s">
        <v>101</v>
      </c>
      <c r="F190" s="12" t="s">
        <v>3442</v>
      </c>
      <c r="G190" s="12" t="s">
        <v>3410</v>
      </c>
      <c r="H190" s="12" t="s">
        <v>105</v>
      </c>
      <c r="I190" s="27" t="n">
        <v>13.3</v>
      </c>
      <c r="J190" s="27" t="n">
        <v>23.9</v>
      </c>
      <c r="K190" s="12" t="s">
        <v>3398</v>
      </c>
      <c r="L190" s="12" t="s">
        <v>3551</v>
      </c>
    </row>
    <row r="191" customFormat="false" ht="15" hidden="false" customHeight="false" outlineLevel="0" collapsed="false">
      <c r="A191" s="35" t="s">
        <v>3165</v>
      </c>
      <c r="B191" s="11" t="s">
        <v>3549</v>
      </c>
      <c r="C191" s="11" t="s">
        <v>3558</v>
      </c>
      <c r="D191" s="11" t="s">
        <v>3405</v>
      </c>
      <c r="E191" s="11" t="s">
        <v>3395</v>
      </c>
      <c r="F191" s="11" t="s">
        <v>3442</v>
      </c>
      <c r="G191" s="11" t="s">
        <v>3406</v>
      </c>
      <c r="H191" s="11" t="s">
        <v>87</v>
      </c>
      <c r="I191" s="25" t="n">
        <v>6.2</v>
      </c>
      <c r="J191" s="25" t="n">
        <v>24</v>
      </c>
      <c r="K191" s="11" t="s">
        <v>3398</v>
      </c>
      <c r="L191" s="11" t="s">
        <v>3551</v>
      </c>
    </row>
    <row r="192" customFormat="false" ht="15" hidden="false" customHeight="false" outlineLevel="0" collapsed="false">
      <c r="A192" s="36" t="s">
        <v>3165</v>
      </c>
      <c r="B192" s="12" t="s">
        <v>3549</v>
      </c>
      <c r="C192" s="12" t="s">
        <v>3559</v>
      </c>
      <c r="D192" s="12" t="s">
        <v>3428</v>
      </c>
      <c r="E192" s="12" t="s">
        <v>3402</v>
      </c>
      <c r="F192" s="12" t="s">
        <v>3442</v>
      </c>
      <c r="G192" s="12" t="s">
        <v>95</v>
      </c>
      <c r="H192" s="12" t="s">
        <v>92</v>
      </c>
      <c r="I192" s="27" t="n">
        <v>6.1</v>
      </c>
      <c r="J192" s="27" t="n">
        <v>24.3</v>
      </c>
      <c r="K192" s="12" t="s">
        <v>3398</v>
      </c>
      <c r="L192" s="12" t="s">
        <v>3551</v>
      </c>
    </row>
    <row r="193" customFormat="false" ht="15" hidden="false" customHeight="false" outlineLevel="0" collapsed="false">
      <c r="A193" s="35" t="s">
        <v>3165</v>
      </c>
      <c r="B193" s="11" t="s">
        <v>3549</v>
      </c>
      <c r="C193" s="11" t="s">
        <v>3560</v>
      </c>
      <c r="D193" s="11" t="s">
        <v>3405</v>
      </c>
      <c r="E193" s="11" t="s">
        <v>3395</v>
      </c>
      <c r="F193" s="11" t="s">
        <v>3534</v>
      </c>
      <c r="G193" s="11" t="s">
        <v>3397</v>
      </c>
      <c r="H193" s="11" t="s">
        <v>87</v>
      </c>
      <c r="I193" s="25" t="n">
        <v>10.7</v>
      </c>
      <c r="J193" s="25" t="n">
        <v>25.2</v>
      </c>
      <c r="K193" s="11" t="s">
        <v>3398</v>
      </c>
      <c r="L193" s="11" t="s">
        <v>3551</v>
      </c>
    </row>
    <row r="194" customFormat="false" ht="15" hidden="false" customHeight="false" outlineLevel="0" collapsed="false">
      <c r="A194" s="36" t="s">
        <v>3165</v>
      </c>
      <c r="B194" s="12" t="s">
        <v>3549</v>
      </c>
      <c r="C194" s="12" t="s">
        <v>3561</v>
      </c>
      <c r="D194" s="12" t="s">
        <v>3424</v>
      </c>
      <c r="E194" s="12" t="s">
        <v>101</v>
      </c>
      <c r="F194" s="12" t="s">
        <v>3442</v>
      </c>
      <c r="G194" s="12" t="s">
        <v>3410</v>
      </c>
      <c r="H194" s="12" t="s">
        <v>100</v>
      </c>
      <c r="I194" s="27" t="n">
        <v>9.2</v>
      </c>
      <c r="J194" s="27" t="n">
        <v>26.2</v>
      </c>
      <c r="K194" s="12" t="s">
        <v>3398</v>
      </c>
      <c r="L194" s="12" t="s">
        <v>3551</v>
      </c>
    </row>
    <row r="195" customFormat="false" ht="15" hidden="false" customHeight="false" outlineLevel="0" collapsed="false">
      <c r="A195" s="35" t="s">
        <v>3165</v>
      </c>
      <c r="B195" s="11" t="s">
        <v>3549</v>
      </c>
      <c r="C195" s="11" t="s">
        <v>3562</v>
      </c>
      <c r="D195" s="11" t="s">
        <v>3412</v>
      </c>
      <c r="E195" s="11" t="s">
        <v>3395</v>
      </c>
      <c r="F195" s="11" t="s">
        <v>3442</v>
      </c>
      <c r="G195" s="11" t="s">
        <v>3397</v>
      </c>
      <c r="H195" s="11" t="s">
        <v>100</v>
      </c>
      <c r="I195" s="25" t="n">
        <v>2.4</v>
      </c>
      <c r="J195" s="25" t="n">
        <v>27</v>
      </c>
      <c r="K195" s="11" t="s">
        <v>3398</v>
      </c>
      <c r="L195" s="11" t="s">
        <v>3551</v>
      </c>
    </row>
    <row r="196" customFormat="false" ht="15" hidden="false" customHeight="false" outlineLevel="0" collapsed="false">
      <c r="A196" s="36" t="s">
        <v>3165</v>
      </c>
      <c r="B196" s="12" t="s">
        <v>3549</v>
      </c>
      <c r="C196" s="12" t="s">
        <v>3563</v>
      </c>
      <c r="D196" s="12" t="s">
        <v>3412</v>
      </c>
      <c r="E196" s="12" t="s">
        <v>101</v>
      </c>
      <c r="F196" s="12" t="s">
        <v>3442</v>
      </c>
      <c r="G196" s="12" t="s">
        <v>3410</v>
      </c>
      <c r="H196" s="12" t="s">
        <v>100</v>
      </c>
      <c r="I196" s="27" t="n">
        <v>23.4</v>
      </c>
      <c r="J196" s="27" t="n">
        <v>31.2</v>
      </c>
      <c r="K196" s="12" t="s">
        <v>3398</v>
      </c>
      <c r="L196" s="12" t="s">
        <v>3551</v>
      </c>
    </row>
    <row r="197" customFormat="false" ht="15" hidden="false" customHeight="false" outlineLevel="0" collapsed="false">
      <c r="A197" s="35" t="s">
        <v>3165</v>
      </c>
      <c r="B197" s="11" t="s">
        <v>3549</v>
      </c>
      <c r="C197" s="11" t="s">
        <v>3564</v>
      </c>
      <c r="D197" s="11" t="s">
        <v>3401</v>
      </c>
      <c r="E197" s="11" t="s">
        <v>3402</v>
      </c>
      <c r="F197" s="11" t="s">
        <v>3442</v>
      </c>
      <c r="G197" s="11" t="s">
        <v>105</v>
      </c>
      <c r="H197" s="11" t="s">
        <v>87</v>
      </c>
      <c r="I197" s="25" t="n">
        <v>3.4</v>
      </c>
      <c r="J197" s="25" t="n">
        <v>31.6</v>
      </c>
      <c r="K197" s="11" t="s">
        <v>3398</v>
      </c>
      <c r="L197" s="11" t="s">
        <v>3551</v>
      </c>
    </row>
    <row r="198" customFormat="false" ht="15" hidden="false" customHeight="false" outlineLevel="0" collapsed="false">
      <c r="A198" s="36" t="s">
        <v>3165</v>
      </c>
      <c r="B198" s="12" t="s">
        <v>3549</v>
      </c>
      <c r="C198" s="12" t="s">
        <v>3565</v>
      </c>
      <c r="D198" s="12" t="s">
        <v>3405</v>
      </c>
      <c r="E198" s="12" t="s">
        <v>3395</v>
      </c>
      <c r="F198" s="12" t="s">
        <v>3534</v>
      </c>
      <c r="G198" s="12" t="s">
        <v>3410</v>
      </c>
      <c r="H198" s="12" t="s">
        <v>100</v>
      </c>
      <c r="I198" s="27" t="n">
        <v>7.4</v>
      </c>
      <c r="J198" s="27" t="n">
        <v>33.9</v>
      </c>
      <c r="K198" s="12" t="s">
        <v>3398</v>
      </c>
      <c r="L198" s="12" t="s">
        <v>3551</v>
      </c>
    </row>
    <row r="199" customFormat="false" ht="15" hidden="false" customHeight="false" outlineLevel="0" collapsed="false">
      <c r="A199" s="35" t="s">
        <v>3165</v>
      </c>
      <c r="B199" s="11" t="s">
        <v>3549</v>
      </c>
      <c r="C199" s="11" t="s">
        <v>3566</v>
      </c>
      <c r="D199" s="11" t="s">
        <v>3408</v>
      </c>
      <c r="E199" s="11" t="s">
        <v>3395</v>
      </c>
      <c r="F199" s="11" t="s">
        <v>3442</v>
      </c>
      <c r="G199" s="11" t="s">
        <v>105</v>
      </c>
      <c r="H199" s="11" t="s">
        <v>100</v>
      </c>
      <c r="I199" s="25" t="n">
        <v>2</v>
      </c>
      <c r="J199" s="25" t="n">
        <v>34.2</v>
      </c>
      <c r="K199" s="11" t="s">
        <v>3398</v>
      </c>
      <c r="L199" s="11" t="s">
        <v>3551</v>
      </c>
    </row>
    <row r="200" customFormat="false" ht="15" hidden="false" customHeight="false" outlineLevel="0" collapsed="false">
      <c r="A200" s="36" t="s">
        <v>3165</v>
      </c>
      <c r="B200" s="12" t="s">
        <v>3549</v>
      </c>
      <c r="C200" s="12" t="s">
        <v>3567</v>
      </c>
      <c r="D200" s="12" t="s">
        <v>3401</v>
      </c>
      <c r="E200" s="12" t="s">
        <v>3402</v>
      </c>
      <c r="F200" s="12" t="s">
        <v>3442</v>
      </c>
      <c r="G200" s="12" t="s">
        <v>105</v>
      </c>
      <c r="H200" s="12" t="s">
        <v>95</v>
      </c>
      <c r="I200" s="27" t="n">
        <v>4.7</v>
      </c>
      <c r="J200" s="27" t="n">
        <v>35.2</v>
      </c>
      <c r="K200" s="12" t="s">
        <v>3398</v>
      </c>
      <c r="L200" s="12" t="s">
        <v>3551</v>
      </c>
    </row>
    <row r="201" customFormat="false" ht="15" hidden="false" customHeight="false" outlineLevel="0" collapsed="false">
      <c r="A201" s="35" t="s">
        <v>3165</v>
      </c>
      <c r="B201" s="11" t="s">
        <v>3549</v>
      </c>
      <c r="C201" s="11" t="s">
        <v>3568</v>
      </c>
      <c r="D201" s="11" t="s">
        <v>3405</v>
      </c>
      <c r="E201" s="11" t="s">
        <v>3395</v>
      </c>
      <c r="F201" s="11" t="s">
        <v>3442</v>
      </c>
      <c r="G201" s="11" t="s">
        <v>3406</v>
      </c>
      <c r="H201" s="11" t="s">
        <v>100</v>
      </c>
      <c r="I201" s="25" t="n">
        <v>2.3</v>
      </c>
      <c r="J201" s="25" t="n">
        <v>37.1</v>
      </c>
      <c r="K201" s="11" t="s">
        <v>3398</v>
      </c>
      <c r="L201" s="11" t="s">
        <v>3551</v>
      </c>
    </row>
    <row r="202" customFormat="false" ht="15" hidden="false" customHeight="false" outlineLevel="0" collapsed="false">
      <c r="A202" s="36" t="s">
        <v>3165</v>
      </c>
      <c r="B202" s="12" t="s">
        <v>3549</v>
      </c>
      <c r="C202" s="12" t="s">
        <v>3569</v>
      </c>
      <c r="D202" s="12" t="s">
        <v>3412</v>
      </c>
      <c r="E202" s="12" t="s">
        <v>3402</v>
      </c>
      <c r="F202" s="12" t="s">
        <v>3534</v>
      </c>
      <c r="G202" s="12" t="s">
        <v>3410</v>
      </c>
      <c r="H202" s="12" t="s">
        <v>100</v>
      </c>
      <c r="I202" s="27" t="n">
        <v>11.9</v>
      </c>
      <c r="J202" s="27" t="n">
        <v>37.2</v>
      </c>
      <c r="K202" s="12" t="s">
        <v>3398</v>
      </c>
      <c r="L202" s="12" t="s">
        <v>3551</v>
      </c>
    </row>
    <row r="203" customFormat="false" ht="15" hidden="false" customHeight="false" outlineLevel="0" collapsed="false">
      <c r="A203" s="35" t="s">
        <v>3165</v>
      </c>
      <c r="B203" s="11" t="s">
        <v>3549</v>
      </c>
      <c r="C203" s="11" t="s">
        <v>3570</v>
      </c>
      <c r="D203" s="11" t="s">
        <v>3408</v>
      </c>
      <c r="E203" s="11" t="s">
        <v>101</v>
      </c>
      <c r="F203" s="11" t="s">
        <v>3442</v>
      </c>
      <c r="G203" s="11" t="s">
        <v>3397</v>
      </c>
      <c r="H203" s="11" t="s">
        <v>95</v>
      </c>
      <c r="I203" s="25" t="n">
        <v>5.8</v>
      </c>
      <c r="J203" s="25" t="n">
        <v>38.6</v>
      </c>
      <c r="K203" s="11" t="s">
        <v>3398</v>
      </c>
      <c r="L203" s="11" t="s">
        <v>3551</v>
      </c>
    </row>
    <row r="204" customFormat="false" ht="15" hidden="false" customHeight="false" outlineLevel="0" collapsed="false">
      <c r="A204" s="36" t="s">
        <v>3165</v>
      </c>
      <c r="B204" s="12" t="s">
        <v>3549</v>
      </c>
      <c r="C204" s="12" t="s">
        <v>3571</v>
      </c>
      <c r="D204" s="12" t="s">
        <v>3428</v>
      </c>
      <c r="E204" s="12" t="s">
        <v>3395</v>
      </c>
      <c r="F204" s="12" t="s">
        <v>3534</v>
      </c>
      <c r="G204" s="12" t="s">
        <v>3406</v>
      </c>
      <c r="H204" s="12" t="s">
        <v>87</v>
      </c>
      <c r="I204" s="27" t="n">
        <v>11.3</v>
      </c>
      <c r="J204" s="27" t="n">
        <v>38.7</v>
      </c>
      <c r="K204" s="12" t="s">
        <v>3398</v>
      </c>
      <c r="L204" s="12" t="s">
        <v>3551</v>
      </c>
    </row>
    <row r="205" customFormat="false" ht="15" hidden="false" customHeight="false" outlineLevel="0" collapsed="false">
      <c r="A205" s="35" t="s">
        <v>3165</v>
      </c>
      <c r="B205" s="11" t="s">
        <v>3549</v>
      </c>
      <c r="C205" s="11" t="s">
        <v>3572</v>
      </c>
      <c r="D205" s="11" t="s">
        <v>3408</v>
      </c>
      <c r="E205" s="11" t="s">
        <v>3395</v>
      </c>
      <c r="F205" s="11" t="s">
        <v>3534</v>
      </c>
      <c r="G205" s="11" t="s">
        <v>3410</v>
      </c>
      <c r="H205" s="11" t="s">
        <v>95</v>
      </c>
      <c r="I205" s="25" t="n">
        <v>16.9</v>
      </c>
      <c r="J205" s="25" t="n">
        <v>41</v>
      </c>
      <c r="K205" s="11" t="s">
        <v>3398</v>
      </c>
      <c r="L205" s="11" t="s">
        <v>3551</v>
      </c>
    </row>
    <row r="206" customFormat="false" ht="15" hidden="false" customHeight="false" outlineLevel="0" collapsed="false">
      <c r="A206" s="36" t="s">
        <v>3165</v>
      </c>
      <c r="B206" s="12" t="s">
        <v>3549</v>
      </c>
      <c r="C206" s="12" t="s">
        <v>3573</v>
      </c>
      <c r="D206" s="12" t="s">
        <v>3428</v>
      </c>
      <c r="E206" s="12" t="s">
        <v>3395</v>
      </c>
      <c r="F206" s="12" t="s">
        <v>3534</v>
      </c>
      <c r="G206" s="12" t="s">
        <v>95</v>
      </c>
      <c r="H206" s="12" t="s">
        <v>100</v>
      </c>
      <c r="I206" s="27" t="n">
        <v>16.5</v>
      </c>
      <c r="J206" s="27" t="n">
        <v>42.1</v>
      </c>
      <c r="K206" s="12" t="s">
        <v>3398</v>
      </c>
      <c r="L206" s="12" t="s">
        <v>3551</v>
      </c>
    </row>
    <row r="207" customFormat="false" ht="15" hidden="false" customHeight="false" outlineLevel="0" collapsed="false">
      <c r="A207" s="35" t="s">
        <v>3165</v>
      </c>
      <c r="B207" s="11" t="s">
        <v>3549</v>
      </c>
      <c r="C207" s="11" t="s">
        <v>3574</v>
      </c>
      <c r="D207" s="11" t="s">
        <v>3424</v>
      </c>
      <c r="E207" s="11" t="s">
        <v>3402</v>
      </c>
      <c r="F207" s="11" t="s">
        <v>3442</v>
      </c>
      <c r="G207" s="11" t="s">
        <v>105</v>
      </c>
      <c r="H207" s="11" t="s">
        <v>100</v>
      </c>
      <c r="I207" s="25" t="n">
        <v>11.3</v>
      </c>
      <c r="J207" s="25" t="n">
        <v>44</v>
      </c>
      <c r="K207" s="11" t="s">
        <v>3398</v>
      </c>
      <c r="L207" s="11" t="s">
        <v>3551</v>
      </c>
    </row>
    <row r="208" customFormat="false" ht="15" hidden="false" customHeight="false" outlineLevel="0" collapsed="false">
      <c r="A208" s="36" t="s">
        <v>3165</v>
      </c>
      <c r="B208" s="12" t="s">
        <v>3549</v>
      </c>
      <c r="C208" s="12" t="s">
        <v>3575</v>
      </c>
      <c r="D208" s="12" t="s">
        <v>3408</v>
      </c>
      <c r="E208" s="12" t="s">
        <v>3402</v>
      </c>
      <c r="F208" s="12" t="s">
        <v>3534</v>
      </c>
      <c r="G208" s="12" t="s">
        <v>95</v>
      </c>
      <c r="H208" s="12" t="s">
        <v>100</v>
      </c>
      <c r="I208" s="27" t="n">
        <v>13.2</v>
      </c>
      <c r="J208" s="27" t="n">
        <v>45</v>
      </c>
      <c r="K208" s="12" t="s">
        <v>3398</v>
      </c>
      <c r="L208" s="12" t="s">
        <v>3551</v>
      </c>
    </row>
    <row r="209" customFormat="false" ht="15" hidden="false" customHeight="false" outlineLevel="0" collapsed="false">
      <c r="A209" s="35" t="s">
        <v>3165</v>
      </c>
      <c r="B209" s="11" t="s">
        <v>3549</v>
      </c>
      <c r="C209" s="11" t="s">
        <v>3576</v>
      </c>
      <c r="D209" s="11" t="s">
        <v>3405</v>
      </c>
      <c r="E209" s="11" t="s">
        <v>3395</v>
      </c>
      <c r="F209" s="11" t="s">
        <v>3442</v>
      </c>
      <c r="G209" s="11" t="s">
        <v>95</v>
      </c>
      <c r="H209" s="11" t="s">
        <v>105</v>
      </c>
      <c r="I209" s="25" t="n">
        <v>21.8</v>
      </c>
      <c r="J209" s="25" t="n">
        <v>48.3</v>
      </c>
      <c r="K209" s="11" t="s">
        <v>3398</v>
      </c>
      <c r="L209" s="11" t="s">
        <v>3551</v>
      </c>
    </row>
    <row r="210" customFormat="false" ht="15" hidden="false" customHeight="false" outlineLevel="0" collapsed="false">
      <c r="A210" s="36" t="s">
        <v>3165</v>
      </c>
      <c r="B210" s="12" t="s">
        <v>3549</v>
      </c>
      <c r="C210" s="12" t="s">
        <v>3577</v>
      </c>
      <c r="D210" s="12" t="s">
        <v>3401</v>
      </c>
      <c r="E210" s="12" t="s">
        <v>3395</v>
      </c>
      <c r="F210" s="12" t="s">
        <v>3534</v>
      </c>
      <c r="G210" s="12" t="s">
        <v>92</v>
      </c>
      <c r="H210" s="12" t="s">
        <v>92</v>
      </c>
      <c r="I210" s="27" t="n">
        <v>9</v>
      </c>
      <c r="J210" s="27" t="n">
        <v>49.3</v>
      </c>
      <c r="K210" s="12" t="s">
        <v>3398</v>
      </c>
      <c r="L210" s="12" t="s">
        <v>3551</v>
      </c>
    </row>
    <row r="211" customFormat="false" ht="15" hidden="false" customHeight="false" outlineLevel="0" collapsed="false">
      <c r="A211" s="35" t="s">
        <v>3165</v>
      </c>
      <c r="B211" s="11" t="s">
        <v>3549</v>
      </c>
      <c r="C211" s="11" t="s">
        <v>3578</v>
      </c>
      <c r="D211" s="11" t="s">
        <v>3424</v>
      </c>
      <c r="E211" s="11" t="s">
        <v>3395</v>
      </c>
      <c r="F211" s="11" t="s">
        <v>3442</v>
      </c>
      <c r="G211" s="11" t="s">
        <v>3410</v>
      </c>
      <c r="H211" s="11" t="s">
        <v>92</v>
      </c>
      <c r="I211" s="25" t="n">
        <v>4.4</v>
      </c>
      <c r="J211" s="25" t="n">
        <v>49.4</v>
      </c>
      <c r="K211" s="11" t="s">
        <v>3398</v>
      </c>
      <c r="L211" s="11" t="s">
        <v>3551</v>
      </c>
    </row>
    <row r="212" customFormat="false" ht="15" hidden="false" customHeight="false" outlineLevel="0" collapsed="false">
      <c r="A212" s="36" t="s">
        <v>3165</v>
      </c>
      <c r="B212" s="12" t="s">
        <v>3549</v>
      </c>
      <c r="C212" s="12" t="s">
        <v>3579</v>
      </c>
      <c r="D212" s="12" t="s">
        <v>3424</v>
      </c>
      <c r="E212" s="12" t="s">
        <v>3395</v>
      </c>
      <c r="F212" s="12" t="s">
        <v>3534</v>
      </c>
      <c r="G212" s="12" t="s">
        <v>105</v>
      </c>
      <c r="H212" s="12" t="s">
        <v>95</v>
      </c>
      <c r="I212" s="27" t="n">
        <v>23.3</v>
      </c>
      <c r="J212" s="27" t="n">
        <v>49.8</v>
      </c>
      <c r="K212" s="12" t="s">
        <v>3398</v>
      </c>
      <c r="L212" s="12" t="s">
        <v>3551</v>
      </c>
    </row>
    <row r="213" customFormat="false" ht="15" hidden="false" customHeight="false" outlineLevel="0" collapsed="false">
      <c r="A213" s="35" t="s">
        <v>3165</v>
      </c>
      <c r="B213" s="11" t="s">
        <v>3549</v>
      </c>
      <c r="C213" s="11" t="s">
        <v>3580</v>
      </c>
      <c r="D213" s="11" t="s">
        <v>3424</v>
      </c>
      <c r="E213" s="11" t="s">
        <v>3402</v>
      </c>
      <c r="F213" s="11" t="s">
        <v>3442</v>
      </c>
      <c r="G213" s="11" t="s">
        <v>95</v>
      </c>
      <c r="H213" s="11" t="s">
        <v>87</v>
      </c>
      <c r="I213" s="25" t="n">
        <v>20.8</v>
      </c>
      <c r="J213" s="25" t="n">
        <v>50.3</v>
      </c>
      <c r="K213" s="11" t="s">
        <v>3398</v>
      </c>
      <c r="L213" s="11" t="s">
        <v>3551</v>
      </c>
    </row>
    <row r="214" customFormat="false" ht="15" hidden="false" customHeight="false" outlineLevel="0" collapsed="false">
      <c r="A214" s="36" t="s">
        <v>3165</v>
      </c>
      <c r="B214" s="12" t="s">
        <v>3549</v>
      </c>
      <c r="C214" s="12" t="s">
        <v>3581</v>
      </c>
      <c r="D214" s="12" t="s">
        <v>3408</v>
      </c>
      <c r="E214" s="12" t="s">
        <v>3395</v>
      </c>
      <c r="F214" s="12" t="s">
        <v>3534</v>
      </c>
      <c r="G214" s="12" t="s">
        <v>3410</v>
      </c>
      <c r="H214" s="12" t="s">
        <v>95</v>
      </c>
      <c r="I214" s="27" t="n">
        <v>12.2</v>
      </c>
      <c r="J214" s="27" t="n">
        <v>51.3</v>
      </c>
      <c r="K214" s="12" t="s">
        <v>3398</v>
      </c>
      <c r="L214" s="12" t="s">
        <v>3551</v>
      </c>
    </row>
    <row r="215" customFormat="false" ht="15" hidden="false" customHeight="false" outlineLevel="0" collapsed="false">
      <c r="A215" s="35" t="s">
        <v>3165</v>
      </c>
      <c r="B215" s="11" t="s">
        <v>3549</v>
      </c>
      <c r="C215" s="11" t="s">
        <v>3582</v>
      </c>
      <c r="D215" s="11" t="s">
        <v>3405</v>
      </c>
      <c r="E215" s="11" t="s">
        <v>3402</v>
      </c>
      <c r="F215" s="11" t="s">
        <v>3534</v>
      </c>
      <c r="G215" s="11" t="s">
        <v>95</v>
      </c>
      <c r="H215" s="11" t="s">
        <v>95</v>
      </c>
      <c r="I215" s="25" t="n">
        <v>3.4</v>
      </c>
      <c r="J215" s="25" t="n">
        <v>53</v>
      </c>
      <c r="K215" s="11" t="s">
        <v>3398</v>
      </c>
      <c r="L215" s="11" t="s">
        <v>3551</v>
      </c>
    </row>
    <row r="216" customFormat="false" ht="15" hidden="false" customHeight="false" outlineLevel="0" collapsed="false">
      <c r="A216" s="36" t="s">
        <v>3165</v>
      </c>
      <c r="B216" s="12" t="s">
        <v>3549</v>
      </c>
      <c r="C216" s="12" t="s">
        <v>3583</v>
      </c>
      <c r="D216" s="12" t="s">
        <v>3394</v>
      </c>
      <c r="E216" s="12" t="s">
        <v>3395</v>
      </c>
      <c r="F216" s="12" t="s">
        <v>3534</v>
      </c>
      <c r="G216" s="12" t="s">
        <v>3397</v>
      </c>
      <c r="H216" s="12" t="s">
        <v>105</v>
      </c>
      <c r="I216" s="27" t="n">
        <v>6.5</v>
      </c>
      <c r="J216" s="27" t="n">
        <v>54</v>
      </c>
      <c r="K216" s="12" t="s">
        <v>3398</v>
      </c>
      <c r="L216" s="12" t="s">
        <v>3551</v>
      </c>
    </row>
    <row r="217" customFormat="false" ht="15" hidden="false" customHeight="false" outlineLevel="0" collapsed="false">
      <c r="A217" s="35" t="s">
        <v>3165</v>
      </c>
      <c r="B217" s="11" t="s">
        <v>3549</v>
      </c>
      <c r="C217" s="11" t="s">
        <v>3533</v>
      </c>
      <c r="D217" s="11" t="s">
        <v>3424</v>
      </c>
      <c r="E217" s="11" t="s">
        <v>3395</v>
      </c>
      <c r="F217" s="11" t="s">
        <v>3534</v>
      </c>
      <c r="G217" s="11" t="s">
        <v>3406</v>
      </c>
      <c r="H217" s="11" t="s">
        <v>105</v>
      </c>
      <c r="I217" s="25" t="n">
        <v>36.5</v>
      </c>
      <c r="J217" s="25" t="n">
        <v>54.2</v>
      </c>
      <c r="K217" s="11" t="s">
        <v>3398</v>
      </c>
      <c r="L217" s="11" t="s">
        <v>3551</v>
      </c>
    </row>
    <row r="218" customFormat="false" ht="15" hidden="false" customHeight="false" outlineLevel="0" collapsed="false">
      <c r="A218" s="36" t="s">
        <v>3165</v>
      </c>
      <c r="B218" s="12" t="s">
        <v>3549</v>
      </c>
      <c r="C218" s="12" t="s">
        <v>3584</v>
      </c>
      <c r="D218" s="12" t="s">
        <v>3428</v>
      </c>
      <c r="E218" s="12" t="s">
        <v>3402</v>
      </c>
      <c r="F218" s="12" t="s">
        <v>3442</v>
      </c>
      <c r="G218" s="12" t="s">
        <v>3410</v>
      </c>
      <c r="H218" s="12" t="s">
        <v>100</v>
      </c>
      <c r="I218" s="27" t="n">
        <v>11.3</v>
      </c>
      <c r="J218" s="27" t="n">
        <v>55.2</v>
      </c>
      <c r="K218" s="12" t="s">
        <v>3398</v>
      </c>
      <c r="L218" s="12" t="s">
        <v>3551</v>
      </c>
    </row>
    <row r="219" customFormat="false" ht="15" hidden="false" customHeight="false" outlineLevel="0" collapsed="false">
      <c r="A219" s="35" t="s">
        <v>3165</v>
      </c>
      <c r="B219" s="11" t="s">
        <v>3549</v>
      </c>
      <c r="C219" s="11" t="s">
        <v>3538</v>
      </c>
      <c r="D219" s="11" t="s">
        <v>3424</v>
      </c>
      <c r="E219" s="11" t="s">
        <v>3402</v>
      </c>
      <c r="F219" s="11" t="s">
        <v>3442</v>
      </c>
      <c r="G219" s="11" t="s">
        <v>105</v>
      </c>
      <c r="H219" s="11" t="s">
        <v>95</v>
      </c>
      <c r="I219" s="25" t="n">
        <v>26.5</v>
      </c>
      <c r="J219" s="25" t="n">
        <v>55.5</v>
      </c>
      <c r="K219" s="11" t="s">
        <v>3398</v>
      </c>
      <c r="L219" s="11" t="s">
        <v>3551</v>
      </c>
    </row>
    <row r="220" customFormat="false" ht="15" hidden="false" customHeight="false" outlineLevel="0" collapsed="false">
      <c r="A220" s="36" t="s">
        <v>3165</v>
      </c>
      <c r="B220" s="12" t="s">
        <v>3549</v>
      </c>
      <c r="C220" s="12" t="s">
        <v>3585</v>
      </c>
      <c r="D220" s="12" t="s">
        <v>3394</v>
      </c>
      <c r="E220" s="12" t="s">
        <v>3395</v>
      </c>
      <c r="F220" s="12" t="s">
        <v>3534</v>
      </c>
      <c r="G220" s="12" t="s">
        <v>105</v>
      </c>
      <c r="H220" s="12" t="s">
        <v>87</v>
      </c>
      <c r="I220" s="27" t="n">
        <v>2.6</v>
      </c>
      <c r="J220" s="27" t="n">
        <v>56.7</v>
      </c>
      <c r="K220" s="12" t="s">
        <v>3398</v>
      </c>
      <c r="L220" s="12" t="s">
        <v>3551</v>
      </c>
    </row>
    <row r="221" customFormat="false" ht="15" hidden="false" customHeight="false" outlineLevel="0" collapsed="false">
      <c r="A221" s="35" t="s">
        <v>3165</v>
      </c>
      <c r="B221" s="11" t="s">
        <v>3549</v>
      </c>
      <c r="C221" s="11" t="s">
        <v>3586</v>
      </c>
      <c r="D221" s="11" t="s">
        <v>3408</v>
      </c>
      <c r="E221" s="11" t="s">
        <v>3395</v>
      </c>
      <c r="F221" s="11" t="s">
        <v>3442</v>
      </c>
      <c r="G221" s="11" t="s">
        <v>3406</v>
      </c>
      <c r="H221" s="11" t="s">
        <v>92</v>
      </c>
      <c r="I221" s="25" t="n">
        <v>11.5</v>
      </c>
      <c r="J221" s="25" t="n">
        <v>57.3</v>
      </c>
      <c r="K221" s="11" t="s">
        <v>3398</v>
      </c>
      <c r="L221" s="11" t="s">
        <v>3551</v>
      </c>
    </row>
    <row r="222" customFormat="false" ht="15" hidden="false" customHeight="false" outlineLevel="0" collapsed="false">
      <c r="A222" s="36" t="s">
        <v>3165</v>
      </c>
      <c r="B222" s="12" t="s">
        <v>3549</v>
      </c>
      <c r="C222" s="12" t="s">
        <v>3587</v>
      </c>
      <c r="D222" s="12" t="s">
        <v>3424</v>
      </c>
      <c r="E222" s="12" t="s">
        <v>3395</v>
      </c>
      <c r="F222" s="12" t="s">
        <v>3534</v>
      </c>
      <c r="G222" s="12" t="s">
        <v>3406</v>
      </c>
      <c r="H222" s="12" t="s">
        <v>92</v>
      </c>
      <c r="I222" s="27" t="n">
        <v>10</v>
      </c>
      <c r="J222" s="27" t="n">
        <v>57.8</v>
      </c>
      <c r="K222" s="12" t="s">
        <v>3398</v>
      </c>
      <c r="L222" s="12" t="s">
        <v>3551</v>
      </c>
    </row>
    <row r="223" customFormat="false" ht="15" hidden="false" customHeight="false" outlineLevel="0" collapsed="false">
      <c r="A223" s="35" t="s">
        <v>3165</v>
      </c>
      <c r="B223" s="11" t="s">
        <v>3549</v>
      </c>
      <c r="C223" s="11" t="s">
        <v>3588</v>
      </c>
      <c r="D223" s="11" t="s">
        <v>3408</v>
      </c>
      <c r="E223" s="11" t="s">
        <v>3395</v>
      </c>
      <c r="F223" s="11" t="s">
        <v>3442</v>
      </c>
      <c r="G223" s="11" t="s">
        <v>95</v>
      </c>
      <c r="H223" s="11" t="s">
        <v>87</v>
      </c>
      <c r="I223" s="25" t="n">
        <v>3.6</v>
      </c>
      <c r="J223" s="25" t="n">
        <v>59.4</v>
      </c>
      <c r="K223" s="11" t="s">
        <v>3398</v>
      </c>
      <c r="L223" s="11" t="s">
        <v>3551</v>
      </c>
    </row>
    <row r="224" customFormat="false" ht="15" hidden="false" customHeight="false" outlineLevel="0" collapsed="false">
      <c r="A224" s="36" t="s">
        <v>3165</v>
      </c>
      <c r="B224" s="12" t="s">
        <v>3549</v>
      </c>
      <c r="C224" s="12" t="s">
        <v>3589</v>
      </c>
      <c r="D224" s="12" t="s">
        <v>3408</v>
      </c>
      <c r="E224" s="12" t="s">
        <v>3395</v>
      </c>
      <c r="F224" s="12" t="s">
        <v>3534</v>
      </c>
      <c r="G224" s="12" t="s">
        <v>92</v>
      </c>
      <c r="H224" s="12" t="s">
        <v>95</v>
      </c>
      <c r="I224" s="27" t="n">
        <v>10</v>
      </c>
      <c r="J224" s="27" t="n">
        <v>60.4</v>
      </c>
      <c r="K224" s="12" t="s">
        <v>3398</v>
      </c>
      <c r="L224" s="12" t="s">
        <v>3551</v>
      </c>
    </row>
    <row r="225" customFormat="false" ht="15" hidden="false" customHeight="false" outlineLevel="0" collapsed="false">
      <c r="A225" s="35" t="s">
        <v>3165</v>
      </c>
      <c r="B225" s="11" t="s">
        <v>3549</v>
      </c>
      <c r="C225" s="11" t="s">
        <v>3590</v>
      </c>
      <c r="D225" s="11" t="s">
        <v>3408</v>
      </c>
      <c r="E225" s="11" t="s">
        <v>3395</v>
      </c>
      <c r="F225" s="11" t="s">
        <v>3442</v>
      </c>
      <c r="G225" s="11" t="s">
        <v>3410</v>
      </c>
      <c r="H225" s="11" t="s">
        <v>87</v>
      </c>
      <c r="I225" s="25" t="n">
        <v>14.1</v>
      </c>
      <c r="J225" s="25" t="n">
        <v>61.5</v>
      </c>
      <c r="K225" s="11" t="s">
        <v>3398</v>
      </c>
      <c r="L225" s="11" t="s">
        <v>3551</v>
      </c>
    </row>
    <row r="226" customFormat="false" ht="15" hidden="false" customHeight="false" outlineLevel="0" collapsed="false">
      <c r="A226" s="36" t="s">
        <v>3165</v>
      </c>
      <c r="B226" s="12" t="s">
        <v>3549</v>
      </c>
      <c r="C226" s="12" t="s">
        <v>3591</v>
      </c>
      <c r="D226" s="12" t="s">
        <v>3401</v>
      </c>
      <c r="E226" s="12" t="s">
        <v>3402</v>
      </c>
      <c r="F226" s="12" t="s">
        <v>3534</v>
      </c>
      <c r="G226" s="12" t="s">
        <v>95</v>
      </c>
      <c r="H226" s="12" t="s">
        <v>87</v>
      </c>
      <c r="I226" s="27" t="n">
        <v>7.9</v>
      </c>
      <c r="J226" s="27" t="n">
        <v>63.4</v>
      </c>
      <c r="K226" s="12" t="s">
        <v>3398</v>
      </c>
      <c r="L226" s="12" t="s">
        <v>3551</v>
      </c>
    </row>
    <row r="227" customFormat="false" ht="15" hidden="false" customHeight="false" outlineLevel="0" collapsed="false">
      <c r="A227" s="35" t="s">
        <v>3165</v>
      </c>
      <c r="B227" s="11" t="s">
        <v>3549</v>
      </c>
      <c r="C227" s="11" t="s">
        <v>3592</v>
      </c>
      <c r="D227" s="11" t="s">
        <v>3428</v>
      </c>
      <c r="E227" s="11" t="s">
        <v>3395</v>
      </c>
      <c r="F227" s="11" t="s">
        <v>3442</v>
      </c>
      <c r="G227" s="11" t="s">
        <v>105</v>
      </c>
      <c r="H227" s="11" t="s">
        <v>87</v>
      </c>
      <c r="I227" s="25" t="n">
        <v>4.2</v>
      </c>
      <c r="J227" s="25" t="n">
        <v>64</v>
      </c>
      <c r="K227" s="11" t="s">
        <v>3398</v>
      </c>
      <c r="L227" s="11" t="s">
        <v>3551</v>
      </c>
    </row>
    <row r="228" customFormat="false" ht="15" hidden="false" customHeight="false" outlineLevel="0" collapsed="false">
      <c r="A228" s="36" t="s">
        <v>3165</v>
      </c>
      <c r="B228" s="12" t="s">
        <v>3549</v>
      </c>
      <c r="C228" s="12" t="s">
        <v>3593</v>
      </c>
      <c r="D228" s="12" t="s">
        <v>3405</v>
      </c>
      <c r="E228" s="12" t="s">
        <v>3402</v>
      </c>
      <c r="F228" s="12" t="s">
        <v>3534</v>
      </c>
      <c r="G228" s="12" t="s">
        <v>3406</v>
      </c>
      <c r="H228" s="12" t="s">
        <v>92</v>
      </c>
      <c r="I228" s="27" t="n">
        <v>4.7</v>
      </c>
      <c r="J228" s="27" t="n">
        <v>64.3</v>
      </c>
      <c r="K228" s="12" t="s">
        <v>3398</v>
      </c>
      <c r="L228" s="12" t="s">
        <v>3551</v>
      </c>
    </row>
    <row r="229" customFormat="false" ht="15" hidden="false" customHeight="false" outlineLevel="0" collapsed="false">
      <c r="A229" s="35" t="s">
        <v>3165</v>
      </c>
      <c r="B229" s="11" t="s">
        <v>3549</v>
      </c>
      <c r="C229" s="11" t="s">
        <v>3594</v>
      </c>
      <c r="D229" s="11" t="s">
        <v>3428</v>
      </c>
      <c r="E229" s="11" t="s">
        <v>3395</v>
      </c>
      <c r="F229" s="11" t="s">
        <v>3442</v>
      </c>
      <c r="G229" s="11" t="s">
        <v>3406</v>
      </c>
      <c r="H229" s="11" t="s">
        <v>87</v>
      </c>
      <c r="I229" s="25" t="n">
        <v>4.7</v>
      </c>
      <c r="J229" s="25" t="n">
        <v>66.9</v>
      </c>
      <c r="K229" s="11" t="s">
        <v>3398</v>
      </c>
      <c r="L229" s="11" t="s">
        <v>3551</v>
      </c>
    </row>
    <row r="230" customFormat="false" ht="15" hidden="false" customHeight="false" outlineLevel="0" collapsed="false">
      <c r="A230" s="36" t="s">
        <v>3165</v>
      </c>
      <c r="B230" s="12" t="s">
        <v>3549</v>
      </c>
      <c r="C230" s="12" t="s">
        <v>3595</v>
      </c>
      <c r="D230" s="12" t="s">
        <v>3424</v>
      </c>
      <c r="E230" s="12" t="s">
        <v>3395</v>
      </c>
      <c r="F230" s="12" t="s">
        <v>3534</v>
      </c>
      <c r="G230" s="12" t="s">
        <v>105</v>
      </c>
      <c r="H230" s="12" t="s">
        <v>92</v>
      </c>
      <c r="I230" s="27" t="n">
        <v>2.3</v>
      </c>
      <c r="J230" s="27" t="n">
        <v>72.2</v>
      </c>
      <c r="K230" s="12" t="s">
        <v>3398</v>
      </c>
      <c r="L230" s="12" t="s">
        <v>3551</v>
      </c>
    </row>
    <row r="231" customFormat="false" ht="15" hidden="false" customHeight="false" outlineLevel="0" collapsed="false">
      <c r="A231" s="35" t="s">
        <v>3165</v>
      </c>
      <c r="B231" s="11" t="s">
        <v>3549</v>
      </c>
      <c r="C231" s="11" t="s">
        <v>3596</v>
      </c>
      <c r="D231" s="11" t="s">
        <v>3401</v>
      </c>
      <c r="E231" s="11" t="s">
        <v>3395</v>
      </c>
      <c r="F231" s="11" t="s">
        <v>3534</v>
      </c>
      <c r="G231" s="11" t="s">
        <v>95</v>
      </c>
      <c r="H231" s="11" t="s">
        <v>87</v>
      </c>
      <c r="I231" s="25" t="n">
        <v>7.9</v>
      </c>
      <c r="J231" s="25" t="n">
        <v>72.6</v>
      </c>
      <c r="K231" s="11" t="s">
        <v>3398</v>
      </c>
      <c r="L231" s="11" t="s">
        <v>3551</v>
      </c>
    </row>
    <row r="232" customFormat="false" ht="15" hidden="false" customHeight="false" outlineLevel="0" collapsed="false">
      <c r="A232" s="36" t="s">
        <v>3165</v>
      </c>
      <c r="B232" s="12" t="s">
        <v>3549</v>
      </c>
      <c r="C232" s="12" t="s">
        <v>3597</v>
      </c>
      <c r="D232" s="12" t="s">
        <v>3401</v>
      </c>
      <c r="E232" s="12" t="s">
        <v>3402</v>
      </c>
      <c r="F232" s="12" t="s">
        <v>3442</v>
      </c>
      <c r="G232" s="12" t="s">
        <v>92</v>
      </c>
      <c r="H232" s="12" t="s">
        <v>95</v>
      </c>
      <c r="I232" s="27" t="n">
        <v>2.3</v>
      </c>
      <c r="J232" s="27" t="n">
        <v>73.6</v>
      </c>
      <c r="K232" s="12" t="s">
        <v>3398</v>
      </c>
      <c r="L232" s="12" t="s">
        <v>3551</v>
      </c>
    </row>
    <row r="233" customFormat="false" ht="15" hidden="false" customHeight="false" outlineLevel="0" collapsed="false">
      <c r="A233" s="35" t="s">
        <v>3165</v>
      </c>
      <c r="B233" s="11" t="s">
        <v>3549</v>
      </c>
      <c r="C233" s="11" t="s">
        <v>3598</v>
      </c>
      <c r="D233" s="11" t="s">
        <v>3405</v>
      </c>
      <c r="E233" s="11" t="s">
        <v>3395</v>
      </c>
      <c r="F233" s="11" t="s">
        <v>3534</v>
      </c>
      <c r="G233" s="11" t="s">
        <v>3406</v>
      </c>
      <c r="H233" s="11" t="s">
        <v>105</v>
      </c>
      <c r="I233" s="25" t="n">
        <v>7.1</v>
      </c>
      <c r="J233" s="25" t="n">
        <v>74.6</v>
      </c>
      <c r="K233" s="11" t="s">
        <v>3398</v>
      </c>
      <c r="L233" s="11" t="s">
        <v>3551</v>
      </c>
    </row>
    <row r="234" customFormat="false" ht="15" hidden="false" customHeight="false" outlineLevel="0" collapsed="false">
      <c r="A234" s="36" t="s">
        <v>3165</v>
      </c>
      <c r="B234" s="12" t="s">
        <v>3549</v>
      </c>
      <c r="C234" s="12" t="s">
        <v>3599</v>
      </c>
      <c r="D234" s="12" t="s">
        <v>3424</v>
      </c>
      <c r="E234" s="12" t="s">
        <v>3395</v>
      </c>
      <c r="F234" s="12" t="s">
        <v>3534</v>
      </c>
      <c r="G234" s="12" t="s">
        <v>92</v>
      </c>
      <c r="H234" s="12" t="s">
        <v>95</v>
      </c>
      <c r="I234" s="27" t="n">
        <v>11.8</v>
      </c>
      <c r="J234" s="27" t="n">
        <v>78</v>
      </c>
      <c r="K234" s="12" t="s">
        <v>3398</v>
      </c>
      <c r="L234" s="12" t="s">
        <v>3551</v>
      </c>
    </row>
    <row r="235" customFormat="false" ht="15" hidden="false" customHeight="false" outlineLevel="0" collapsed="false">
      <c r="A235" s="35" t="s">
        <v>3165</v>
      </c>
      <c r="B235" s="11" t="s">
        <v>3549</v>
      </c>
      <c r="C235" s="11" t="s">
        <v>3600</v>
      </c>
      <c r="D235" s="11" t="s">
        <v>3408</v>
      </c>
      <c r="E235" s="11" t="s">
        <v>3402</v>
      </c>
      <c r="F235" s="11" t="s">
        <v>3442</v>
      </c>
      <c r="G235" s="11" t="s">
        <v>105</v>
      </c>
      <c r="H235" s="11" t="s">
        <v>92</v>
      </c>
      <c r="I235" s="25" t="n">
        <v>1.3</v>
      </c>
      <c r="J235" s="25" t="n">
        <v>80.9</v>
      </c>
      <c r="K235" s="11" t="s">
        <v>3398</v>
      </c>
      <c r="L235" s="11" t="s">
        <v>3551</v>
      </c>
    </row>
    <row r="236" customFormat="false" ht="15" hidden="false" customHeight="false" outlineLevel="0" collapsed="false">
      <c r="A236" s="36" t="s">
        <v>3165</v>
      </c>
      <c r="B236" s="12" t="s">
        <v>3549</v>
      </c>
      <c r="C236" s="12" t="s">
        <v>3601</v>
      </c>
      <c r="D236" s="12" t="s">
        <v>3428</v>
      </c>
      <c r="E236" s="12" t="s">
        <v>3395</v>
      </c>
      <c r="F236" s="12" t="s">
        <v>3442</v>
      </c>
      <c r="G236" s="12" t="s">
        <v>92</v>
      </c>
      <c r="H236" s="12" t="s">
        <v>100</v>
      </c>
      <c r="I236" s="27" t="n">
        <v>2.4</v>
      </c>
      <c r="J236" s="27" t="n">
        <v>81.7</v>
      </c>
      <c r="K236" s="12" t="s">
        <v>3398</v>
      </c>
      <c r="L236" s="12" t="s">
        <v>3551</v>
      </c>
    </row>
    <row r="237" customFormat="false" ht="15" hidden="false" customHeight="false" outlineLevel="0" collapsed="false">
      <c r="A237" s="35" t="s">
        <v>3165</v>
      </c>
      <c r="B237" s="11" t="s">
        <v>3549</v>
      </c>
      <c r="C237" s="11" t="s">
        <v>3602</v>
      </c>
      <c r="D237" s="11" t="s">
        <v>3428</v>
      </c>
      <c r="E237" s="11" t="s">
        <v>3395</v>
      </c>
      <c r="F237" s="11" t="s">
        <v>3442</v>
      </c>
      <c r="G237" s="11" t="s">
        <v>3410</v>
      </c>
      <c r="H237" s="11" t="s">
        <v>105</v>
      </c>
      <c r="I237" s="25" t="n">
        <v>4.7</v>
      </c>
      <c r="J237" s="25" t="n">
        <v>84.8</v>
      </c>
      <c r="K237" s="11" t="s">
        <v>3398</v>
      </c>
      <c r="L237" s="11" t="s">
        <v>3551</v>
      </c>
    </row>
  </sheetData>
  <autoFilter ref="A4:L237"/>
  <conditionalFormatting sqref="A5:A237">
    <cfRule type="cellIs" priority="2" operator="equal" aboveAverage="0" equalAverage="0" bottom="0" percent="0" rank="0" text="" dxfId="11">
      <formula>"Critical"</formula>
    </cfRule>
    <cfRule type="cellIs" priority="3" operator="equal" aboveAverage="0" equalAverage="0" bottom="0" percent="0" rank="0" text="" dxfId="12">
      <formula>"High"</formula>
    </cfRule>
    <cfRule type="cellIs" priority="4" operator="equal" aboveAverage="0" equalAverage="0" bottom="0" percent="0" rank="0" text="" dxfId="13">
      <formula>"Medium"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6"/>
    <col collapsed="false" customWidth="true" hidden="false" outlineLevel="0" max="3" min="3" style="1" width="9"/>
    <col collapsed="false" customWidth="true" hidden="false" outlineLevel="0" max="4" min="4" style="1" width="24"/>
    <col collapsed="false" customWidth="true" hidden="false" outlineLevel="0" max="5" min="5" style="1" width="8"/>
    <col collapsed="false" customWidth="true" hidden="false" outlineLevel="0" max="6" min="6" style="1" width="9"/>
    <col collapsed="false" customWidth="true" hidden="false" outlineLevel="0" max="8" min="7" style="1" width="12"/>
    <col collapsed="false" customWidth="true" hidden="false" outlineLevel="0" max="10" min="9" style="1" width="6"/>
    <col collapsed="false" customWidth="true" hidden="false" outlineLevel="0" max="12" min="11" style="1" width="9"/>
  </cols>
  <sheetData>
    <row r="1" customFormat="false" ht="19.7" hidden="false" customHeight="false" outlineLevel="0" collapsed="false">
      <c r="A1" s="15" t="s">
        <v>3603</v>
      </c>
    </row>
    <row r="2" customFormat="false" ht="15" hidden="false" customHeight="false" outlineLevel="0" collapsed="false">
      <c r="A2" s="14" t="s">
        <v>3604</v>
      </c>
    </row>
    <row r="4" customFormat="false" ht="30" hidden="false" customHeight="true" outlineLevel="0" collapsed="false">
      <c r="A4" s="6" t="s">
        <v>3605</v>
      </c>
      <c r="B4" s="6" t="s">
        <v>3606</v>
      </c>
      <c r="C4" s="6" t="s">
        <v>72</v>
      </c>
      <c r="D4" s="6" t="s">
        <v>3607</v>
      </c>
      <c r="E4" s="6" t="s">
        <v>3384</v>
      </c>
      <c r="F4" s="6" t="s">
        <v>3608</v>
      </c>
      <c r="G4" s="6" t="s">
        <v>3609</v>
      </c>
      <c r="H4" s="6" t="s">
        <v>3610</v>
      </c>
      <c r="I4" s="6" t="s">
        <v>3611</v>
      </c>
      <c r="J4" s="6" t="s">
        <v>82</v>
      </c>
      <c r="K4" s="6" t="s">
        <v>3612</v>
      </c>
      <c r="L4" s="6" t="s">
        <v>3613</v>
      </c>
    </row>
    <row r="5" customFormat="false" ht="15" hidden="false" customHeight="false" outlineLevel="0" collapsed="false">
      <c r="A5" s="1" t="s">
        <v>3614</v>
      </c>
      <c r="B5" s="1" t="s">
        <v>3615</v>
      </c>
      <c r="C5" s="1" t="s">
        <v>1066</v>
      </c>
      <c r="D5" s="1" t="s">
        <v>3616</v>
      </c>
      <c r="E5" s="1" t="s">
        <v>3617</v>
      </c>
      <c r="F5" s="1" t="s">
        <v>3215</v>
      </c>
      <c r="G5" s="1" t="n">
        <v>24</v>
      </c>
      <c r="H5" s="1" t="n">
        <v>41.21</v>
      </c>
      <c r="I5" s="1" t="n">
        <v>0</v>
      </c>
      <c r="J5" s="1" t="n">
        <v>2</v>
      </c>
      <c r="K5" s="1" t="s">
        <v>3618</v>
      </c>
      <c r="L5" s="18" t="str">
        <f aca="false">IF(H5&lt;=G5,"Yes","No")</f>
        <v>No</v>
      </c>
    </row>
    <row r="6" customFormat="false" ht="15" hidden="false" customHeight="false" outlineLevel="0" collapsed="false">
      <c r="A6" s="1" t="s">
        <v>3619</v>
      </c>
      <c r="B6" s="1" t="s">
        <v>3620</v>
      </c>
      <c r="C6" s="1" t="s">
        <v>1066</v>
      </c>
      <c r="D6" s="1" t="s">
        <v>3621</v>
      </c>
      <c r="E6" s="1" t="s">
        <v>3622</v>
      </c>
      <c r="F6" s="1" t="s">
        <v>3623</v>
      </c>
      <c r="G6" s="1" t="n">
        <v>8</v>
      </c>
      <c r="H6" s="1" t="n">
        <v>0.4</v>
      </c>
      <c r="I6" s="1" t="n">
        <v>0</v>
      </c>
      <c r="J6" s="1" t="n">
        <v>4</v>
      </c>
      <c r="K6" s="1" t="s">
        <v>3624</v>
      </c>
      <c r="L6" s="18" t="str">
        <f aca="false">IF(H6&lt;=G6,"Yes","No")</f>
        <v>Yes</v>
      </c>
    </row>
    <row r="7" customFormat="false" ht="15" hidden="false" customHeight="false" outlineLevel="0" collapsed="false">
      <c r="A7" s="1" t="s">
        <v>3625</v>
      </c>
      <c r="B7" s="1" t="s">
        <v>3626</v>
      </c>
      <c r="C7" s="1" t="s">
        <v>1066</v>
      </c>
      <c r="D7" s="1" t="s">
        <v>3627</v>
      </c>
      <c r="E7" s="1" t="s">
        <v>3617</v>
      </c>
      <c r="F7" s="1" t="s">
        <v>3215</v>
      </c>
      <c r="G7" s="1" t="n">
        <v>24</v>
      </c>
      <c r="H7" s="1" t="n">
        <v>27.17</v>
      </c>
      <c r="I7" s="1" t="n">
        <v>0</v>
      </c>
      <c r="J7" s="1" t="n">
        <v>3</v>
      </c>
      <c r="K7" s="1" t="s">
        <v>3618</v>
      </c>
      <c r="L7" s="18" t="str">
        <f aca="false">IF(H7&lt;=G7,"Yes","No")</f>
        <v>No</v>
      </c>
    </row>
    <row r="8" customFormat="false" ht="15" hidden="false" customHeight="false" outlineLevel="0" collapsed="false">
      <c r="A8" s="1" t="s">
        <v>3628</v>
      </c>
      <c r="B8" s="1" t="s">
        <v>3629</v>
      </c>
      <c r="C8" s="1" t="s">
        <v>1066</v>
      </c>
      <c r="D8" s="1" t="s">
        <v>3630</v>
      </c>
      <c r="E8" s="1" t="s">
        <v>3617</v>
      </c>
      <c r="F8" s="1" t="s">
        <v>3631</v>
      </c>
      <c r="G8" s="1" t="n">
        <v>24</v>
      </c>
      <c r="H8" s="1" t="n">
        <v>0.27</v>
      </c>
      <c r="I8" s="1" t="n">
        <v>0</v>
      </c>
      <c r="J8" s="1" t="n">
        <v>5</v>
      </c>
      <c r="K8" s="1" t="s">
        <v>3632</v>
      </c>
      <c r="L8" s="18" t="str">
        <f aca="false">IF(H8&lt;=G8,"Yes","No")</f>
        <v>Yes</v>
      </c>
    </row>
    <row r="9" customFormat="false" ht="15" hidden="false" customHeight="false" outlineLevel="0" collapsed="false">
      <c r="A9" s="1" t="s">
        <v>3633</v>
      </c>
      <c r="B9" s="1" t="s">
        <v>3634</v>
      </c>
      <c r="C9" s="1" t="s">
        <v>1066</v>
      </c>
      <c r="D9" s="1" t="s">
        <v>3616</v>
      </c>
      <c r="E9" s="1" t="s">
        <v>3617</v>
      </c>
      <c r="F9" s="1" t="s">
        <v>3215</v>
      </c>
      <c r="G9" s="1" t="n">
        <v>24</v>
      </c>
      <c r="H9" s="1" t="n">
        <v>15.07</v>
      </c>
      <c r="I9" s="1" t="n">
        <v>0</v>
      </c>
      <c r="J9" s="1" t="n">
        <v>5</v>
      </c>
      <c r="K9" s="1" t="s">
        <v>3635</v>
      </c>
      <c r="L9" s="18" t="str">
        <f aca="false">IF(H9&lt;=G9,"Yes","No")</f>
        <v>Yes</v>
      </c>
    </row>
    <row r="10" customFormat="false" ht="15" hidden="false" customHeight="false" outlineLevel="0" collapsed="false">
      <c r="A10" s="1" t="s">
        <v>3636</v>
      </c>
      <c r="B10" s="1" t="s">
        <v>3637</v>
      </c>
      <c r="C10" s="1" t="s">
        <v>1066</v>
      </c>
      <c r="D10" s="1" t="s">
        <v>3638</v>
      </c>
      <c r="E10" s="1" t="s">
        <v>3617</v>
      </c>
      <c r="F10" s="1" t="s">
        <v>3631</v>
      </c>
      <c r="G10" s="1" t="n">
        <v>24</v>
      </c>
      <c r="H10" s="1" t="n">
        <v>10.74</v>
      </c>
      <c r="I10" s="1" t="n">
        <v>0</v>
      </c>
      <c r="J10" s="1" t="n">
        <v>5</v>
      </c>
      <c r="K10" s="1" t="s">
        <v>3624</v>
      </c>
      <c r="L10" s="18" t="str">
        <f aca="false">IF(H10&lt;=G10,"Yes","No")</f>
        <v>Yes</v>
      </c>
    </row>
    <row r="11" customFormat="false" ht="15" hidden="false" customHeight="false" outlineLevel="0" collapsed="false">
      <c r="A11" s="1" t="s">
        <v>3639</v>
      </c>
      <c r="B11" s="1" t="s">
        <v>3640</v>
      </c>
      <c r="C11" s="1" t="s">
        <v>1066</v>
      </c>
      <c r="D11" s="1" t="s">
        <v>3641</v>
      </c>
      <c r="E11" s="1" t="s">
        <v>3622</v>
      </c>
      <c r="F11" s="1" t="s">
        <v>3623</v>
      </c>
      <c r="G11" s="1" t="n">
        <v>8</v>
      </c>
      <c r="H11" s="1" t="n">
        <v>1.55</v>
      </c>
      <c r="I11" s="1" t="n">
        <v>0</v>
      </c>
      <c r="J11" s="1" t="n">
        <v>4</v>
      </c>
      <c r="K11" s="1" t="s">
        <v>3642</v>
      </c>
      <c r="L11" s="18" t="str">
        <f aca="false">IF(H11&lt;=G11,"Yes","No")</f>
        <v>Yes</v>
      </c>
    </row>
    <row r="12" customFormat="false" ht="15" hidden="false" customHeight="false" outlineLevel="0" collapsed="false">
      <c r="A12" s="1" t="s">
        <v>3643</v>
      </c>
      <c r="B12" s="1" t="s">
        <v>3644</v>
      </c>
      <c r="C12" s="1" t="s">
        <v>1066</v>
      </c>
      <c r="D12" s="1" t="s">
        <v>3645</v>
      </c>
      <c r="E12" s="1" t="s">
        <v>3646</v>
      </c>
      <c r="F12" s="1" t="s">
        <v>3623</v>
      </c>
      <c r="G12" s="1" t="n">
        <v>72</v>
      </c>
      <c r="H12" s="1" t="n">
        <v>9.74</v>
      </c>
      <c r="I12" s="1" t="n">
        <v>1</v>
      </c>
      <c r="J12" s="1" t="n">
        <v>5</v>
      </c>
      <c r="K12" s="1" t="s">
        <v>3642</v>
      </c>
      <c r="L12" s="18" t="str">
        <f aca="false">IF(H12&lt;=G12,"Yes","No")</f>
        <v>Yes</v>
      </c>
    </row>
    <row r="13" customFormat="false" ht="15" hidden="false" customHeight="false" outlineLevel="0" collapsed="false">
      <c r="A13" s="1" t="s">
        <v>3647</v>
      </c>
      <c r="B13" s="1" t="s">
        <v>3648</v>
      </c>
      <c r="C13" s="1" t="s">
        <v>1066</v>
      </c>
      <c r="D13" s="1" t="s">
        <v>3638</v>
      </c>
      <c r="E13" s="1" t="s">
        <v>3617</v>
      </c>
      <c r="F13" s="1" t="s">
        <v>3623</v>
      </c>
      <c r="G13" s="1" t="n">
        <v>24</v>
      </c>
      <c r="H13" s="1" t="n">
        <v>37.12</v>
      </c>
      <c r="I13" s="1" t="n">
        <v>0</v>
      </c>
      <c r="J13" s="1" t="n">
        <v>3</v>
      </c>
      <c r="K13" s="1" t="s">
        <v>3642</v>
      </c>
      <c r="L13" s="18" t="str">
        <f aca="false">IF(H13&lt;=G13,"Yes","No")</f>
        <v>No</v>
      </c>
    </row>
    <row r="14" customFormat="false" ht="15" hidden="false" customHeight="false" outlineLevel="0" collapsed="false">
      <c r="A14" s="1" t="s">
        <v>3649</v>
      </c>
      <c r="B14" s="1" t="s">
        <v>3650</v>
      </c>
      <c r="C14" s="1" t="s">
        <v>1066</v>
      </c>
      <c r="D14" s="1" t="s">
        <v>3645</v>
      </c>
      <c r="E14" s="1" t="s">
        <v>3617</v>
      </c>
      <c r="F14" s="1" t="s">
        <v>3651</v>
      </c>
      <c r="G14" s="1" t="n">
        <v>24</v>
      </c>
      <c r="H14" s="1" t="n">
        <v>2.19</v>
      </c>
      <c r="I14" s="1" t="n">
        <v>1</v>
      </c>
      <c r="J14" s="1" t="n">
        <v>5</v>
      </c>
      <c r="K14" s="1" t="s">
        <v>3652</v>
      </c>
      <c r="L14" s="18" t="str">
        <f aca="false">IF(H14&lt;=G14,"Yes","No")</f>
        <v>Yes</v>
      </c>
    </row>
    <row r="15" customFormat="false" ht="15" hidden="false" customHeight="false" outlineLevel="0" collapsed="false">
      <c r="A15" s="1" t="s">
        <v>3653</v>
      </c>
      <c r="B15" s="1" t="s">
        <v>3654</v>
      </c>
      <c r="C15" s="1" t="s">
        <v>1066</v>
      </c>
      <c r="D15" s="1" t="s">
        <v>3645</v>
      </c>
      <c r="E15" s="1" t="s">
        <v>3646</v>
      </c>
      <c r="F15" s="1" t="s">
        <v>3215</v>
      </c>
      <c r="G15" s="1" t="n">
        <v>72</v>
      </c>
      <c r="H15" s="1" t="n">
        <v>2.86</v>
      </c>
      <c r="I15" s="1" t="n">
        <v>0</v>
      </c>
      <c r="J15" s="1" t="n">
        <v>5</v>
      </c>
      <c r="K15" s="1" t="s">
        <v>3652</v>
      </c>
      <c r="L15" s="18" t="str">
        <f aca="false">IF(H15&lt;=G15,"Yes","No")</f>
        <v>Yes</v>
      </c>
    </row>
    <row r="16" customFormat="false" ht="15" hidden="false" customHeight="false" outlineLevel="0" collapsed="false">
      <c r="A16" s="1" t="s">
        <v>3655</v>
      </c>
      <c r="B16" s="1" t="s">
        <v>3656</v>
      </c>
      <c r="C16" s="1" t="s">
        <v>1066</v>
      </c>
      <c r="D16" s="1" t="s">
        <v>3630</v>
      </c>
      <c r="E16" s="1" t="s">
        <v>3617</v>
      </c>
      <c r="F16" s="1" t="s">
        <v>3631</v>
      </c>
      <c r="G16" s="1" t="n">
        <v>24</v>
      </c>
      <c r="H16" s="1" t="n">
        <v>0.21</v>
      </c>
      <c r="I16" s="1" t="n">
        <v>1</v>
      </c>
      <c r="J16" s="1" t="n">
        <v>5</v>
      </c>
      <c r="K16" s="1" t="s">
        <v>3635</v>
      </c>
      <c r="L16" s="18" t="str">
        <f aca="false">IF(H16&lt;=G16,"Yes","No")</f>
        <v>Yes</v>
      </c>
    </row>
    <row r="17" customFormat="false" ht="15" hidden="false" customHeight="false" outlineLevel="0" collapsed="false">
      <c r="A17" s="1" t="s">
        <v>3657</v>
      </c>
      <c r="B17" s="1" t="s">
        <v>3658</v>
      </c>
      <c r="C17" s="1" t="s">
        <v>1066</v>
      </c>
      <c r="D17" s="1" t="s">
        <v>3616</v>
      </c>
      <c r="E17" s="1" t="s">
        <v>3617</v>
      </c>
      <c r="F17" s="1" t="s">
        <v>3215</v>
      </c>
      <c r="G17" s="1" t="n">
        <v>24</v>
      </c>
      <c r="H17" s="1" t="n">
        <v>15.13</v>
      </c>
      <c r="I17" s="1" t="n">
        <v>0</v>
      </c>
      <c r="J17" s="1" t="n">
        <v>5</v>
      </c>
      <c r="K17" s="1" t="s">
        <v>3632</v>
      </c>
      <c r="L17" s="18" t="str">
        <f aca="false">IF(H17&lt;=G17,"Yes","No")</f>
        <v>Yes</v>
      </c>
    </row>
    <row r="18" customFormat="false" ht="15" hidden="false" customHeight="false" outlineLevel="0" collapsed="false">
      <c r="A18" s="1" t="s">
        <v>3659</v>
      </c>
      <c r="B18" s="1" t="s">
        <v>3660</v>
      </c>
      <c r="C18" s="1" t="s">
        <v>1066</v>
      </c>
      <c r="D18" s="1" t="s">
        <v>3627</v>
      </c>
      <c r="E18" s="1" t="s">
        <v>3617</v>
      </c>
      <c r="F18" s="1" t="s">
        <v>3623</v>
      </c>
      <c r="G18" s="1" t="n">
        <v>24</v>
      </c>
      <c r="H18" s="1" t="n">
        <v>6.59</v>
      </c>
      <c r="I18" s="1" t="n">
        <v>1</v>
      </c>
      <c r="J18" s="1" t="n">
        <v>4</v>
      </c>
      <c r="K18" s="1" t="s">
        <v>3642</v>
      </c>
      <c r="L18" s="18" t="str">
        <f aca="false">IF(H18&lt;=G18,"Yes","No")</f>
        <v>Yes</v>
      </c>
    </row>
    <row r="19" customFormat="false" ht="15" hidden="false" customHeight="false" outlineLevel="0" collapsed="false">
      <c r="A19" s="1" t="s">
        <v>3661</v>
      </c>
      <c r="B19" s="1" t="s">
        <v>3662</v>
      </c>
      <c r="C19" s="1" t="s">
        <v>1066</v>
      </c>
      <c r="D19" s="1" t="s">
        <v>3638</v>
      </c>
      <c r="E19" s="1" t="s">
        <v>3617</v>
      </c>
      <c r="F19" s="1" t="s">
        <v>3215</v>
      </c>
      <c r="G19" s="1" t="n">
        <v>24</v>
      </c>
      <c r="H19" s="1" t="n">
        <v>5.52</v>
      </c>
      <c r="I19" s="1" t="n">
        <v>1</v>
      </c>
      <c r="J19" s="1" t="n">
        <v>5</v>
      </c>
      <c r="K19" s="1" t="s">
        <v>3618</v>
      </c>
      <c r="L19" s="18" t="str">
        <f aca="false">IF(H19&lt;=G19,"Yes","No")</f>
        <v>Yes</v>
      </c>
    </row>
    <row r="20" customFormat="false" ht="15" hidden="false" customHeight="false" outlineLevel="0" collapsed="false">
      <c r="A20" s="1" t="s">
        <v>3663</v>
      </c>
      <c r="B20" s="1" t="s">
        <v>3664</v>
      </c>
      <c r="C20" s="1" t="s">
        <v>1066</v>
      </c>
      <c r="D20" s="1" t="s">
        <v>3630</v>
      </c>
      <c r="E20" s="1" t="s">
        <v>3617</v>
      </c>
      <c r="F20" s="1" t="s">
        <v>3631</v>
      </c>
      <c r="G20" s="1" t="n">
        <v>24</v>
      </c>
      <c r="H20" s="1" t="n">
        <v>1.09</v>
      </c>
      <c r="I20" s="1" t="n">
        <v>1</v>
      </c>
      <c r="J20" s="1" t="n">
        <v>4</v>
      </c>
      <c r="K20" s="1" t="s">
        <v>3665</v>
      </c>
      <c r="L20" s="18" t="str">
        <f aca="false">IF(H20&lt;=G20,"Yes","No")</f>
        <v>Yes</v>
      </c>
    </row>
    <row r="21" customFormat="false" ht="15" hidden="false" customHeight="false" outlineLevel="0" collapsed="false">
      <c r="A21" s="1" t="s">
        <v>3666</v>
      </c>
      <c r="B21" s="1" t="s">
        <v>3667</v>
      </c>
      <c r="C21" s="1" t="s">
        <v>1066</v>
      </c>
      <c r="D21" s="1" t="s">
        <v>3638</v>
      </c>
      <c r="E21" s="1" t="s">
        <v>3617</v>
      </c>
      <c r="F21" s="1" t="s">
        <v>3623</v>
      </c>
      <c r="G21" s="1" t="n">
        <v>24</v>
      </c>
      <c r="H21" s="1" t="n">
        <v>8.58</v>
      </c>
      <c r="I21" s="1" t="n">
        <v>1</v>
      </c>
      <c r="J21" s="1" t="n">
        <v>3</v>
      </c>
      <c r="K21" s="1" t="s">
        <v>3635</v>
      </c>
      <c r="L21" s="18" t="str">
        <f aca="false">IF(H21&lt;=G21,"Yes","No")</f>
        <v>Yes</v>
      </c>
    </row>
    <row r="22" customFormat="false" ht="15" hidden="false" customHeight="false" outlineLevel="0" collapsed="false">
      <c r="A22" s="1" t="s">
        <v>3668</v>
      </c>
      <c r="B22" s="1" t="s">
        <v>3669</v>
      </c>
      <c r="C22" s="1" t="s">
        <v>1066</v>
      </c>
      <c r="D22" s="1" t="s">
        <v>3621</v>
      </c>
      <c r="E22" s="1" t="s">
        <v>3617</v>
      </c>
      <c r="F22" s="1" t="s">
        <v>3631</v>
      </c>
      <c r="G22" s="1" t="n">
        <v>24</v>
      </c>
      <c r="H22" s="1" t="n">
        <v>3.11</v>
      </c>
      <c r="I22" s="1" t="n">
        <v>0</v>
      </c>
      <c r="J22" s="1" t="n">
        <v>4</v>
      </c>
      <c r="K22" s="1" t="s">
        <v>3635</v>
      </c>
      <c r="L22" s="18" t="str">
        <f aca="false">IF(H22&lt;=G22,"Yes","No")</f>
        <v>Yes</v>
      </c>
    </row>
    <row r="23" customFormat="false" ht="15" hidden="false" customHeight="false" outlineLevel="0" collapsed="false">
      <c r="A23" s="1" t="s">
        <v>3670</v>
      </c>
      <c r="B23" s="1" t="s">
        <v>3671</v>
      </c>
      <c r="C23" s="1" t="s">
        <v>1066</v>
      </c>
      <c r="D23" s="1" t="s">
        <v>3621</v>
      </c>
      <c r="E23" s="1" t="s">
        <v>3646</v>
      </c>
      <c r="F23" s="1" t="s">
        <v>3651</v>
      </c>
      <c r="G23" s="1" t="n">
        <v>72</v>
      </c>
      <c r="H23" s="1" t="n">
        <v>1.96</v>
      </c>
      <c r="I23" s="1" t="n">
        <v>0</v>
      </c>
      <c r="J23" s="1" t="n">
        <v>4</v>
      </c>
      <c r="K23" s="1" t="s">
        <v>3635</v>
      </c>
      <c r="L23" s="18" t="str">
        <f aca="false">IF(H23&lt;=G23,"Yes","No")</f>
        <v>Yes</v>
      </c>
    </row>
    <row r="24" customFormat="false" ht="15" hidden="false" customHeight="false" outlineLevel="0" collapsed="false">
      <c r="A24" s="1" t="s">
        <v>3672</v>
      </c>
      <c r="B24" s="1" t="s">
        <v>3673</v>
      </c>
      <c r="C24" s="1" t="s">
        <v>1066</v>
      </c>
      <c r="D24" s="1" t="s">
        <v>3616</v>
      </c>
      <c r="E24" s="1" t="s">
        <v>3617</v>
      </c>
      <c r="F24" s="1" t="s">
        <v>3215</v>
      </c>
      <c r="G24" s="1" t="n">
        <v>24</v>
      </c>
      <c r="H24" s="1" t="n">
        <v>12.49</v>
      </c>
      <c r="I24" s="1" t="n">
        <v>0</v>
      </c>
      <c r="J24" s="1" t="n">
        <v>4</v>
      </c>
      <c r="K24" s="1" t="s">
        <v>3635</v>
      </c>
      <c r="L24" s="18" t="str">
        <f aca="false">IF(H24&lt;=G24,"Yes","No")</f>
        <v>Yes</v>
      </c>
    </row>
    <row r="25" customFormat="false" ht="15" hidden="false" customHeight="false" outlineLevel="0" collapsed="false">
      <c r="A25" s="1" t="s">
        <v>3674</v>
      </c>
      <c r="B25" s="1" t="s">
        <v>3675</v>
      </c>
      <c r="C25" s="1" t="s">
        <v>1066</v>
      </c>
      <c r="D25" s="1" t="s">
        <v>3627</v>
      </c>
      <c r="E25" s="1" t="s">
        <v>3617</v>
      </c>
      <c r="F25" s="1" t="s">
        <v>3631</v>
      </c>
      <c r="G25" s="1" t="n">
        <v>24</v>
      </c>
      <c r="H25" s="1" t="n">
        <v>1.08</v>
      </c>
      <c r="I25" s="1" t="n">
        <v>1</v>
      </c>
      <c r="J25" s="1" t="n">
        <v>4</v>
      </c>
      <c r="K25" s="1" t="s">
        <v>3642</v>
      </c>
      <c r="L25" s="18" t="str">
        <f aca="false">IF(H25&lt;=G25,"Yes","No")</f>
        <v>Yes</v>
      </c>
    </row>
    <row r="26" customFormat="false" ht="15" hidden="false" customHeight="false" outlineLevel="0" collapsed="false">
      <c r="A26" s="1" t="s">
        <v>3676</v>
      </c>
      <c r="B26" s="1" t="s">
        <v>3677</v>
      </c>
      <c r="C26" s="1" t="s">
        <v>1066</v>
      </c>
      <c r="D26" s="1" t="s">
        <v>3630</v>
      </c>
      <c r="E26" s="1" t="s">
        <v>3617</v>
      </c>
      <c r="F26" s="1" t="s">
        <v>3215</v>
      </c>
      <c r="G26" s="1" t="n">
        <v>24</v>
      </c>
      <c r="H26" s="1" t="n">
        <v>0.88</v>
      </c>
      <c r="I26" s="1" t="n">
        <v>1</v>
      </c>
      <c r="J26" s="1" t="n">
        <v>4</v>
      </c>
      <c r="K26" s="1" t="s">
        <v>3618</v>
      </c>
      <c r="L26" s="18" t="str">
        <f aca="false">IF(H26&lt;=G26,"Yes","No")</f>
        <v>Yes</v>
      </c>
    </row>
    <row r="27" customFormat="false" ht="15" hidden="false" customHeight="false" outlineLevel="0" collapsed="false">
      <c r="A27" s="1" t="s">
        <v>3678</v>
      </c>
      <c r="B27" s="1" t="s">
        <v>3679</v>
      </c>
      <c r="C27" s="1" t="s">
        <v>1066</v>
      </c>
      <c r="D27" s="1" t="s">
        <v>3616</v>
      </c>
      <c r="E27" s="1" t="s">
        <v>3617</v>
      </c>
      <c r="F27" s="1" t="s">
        <v>3215</v>
      </c>
      <c r="G27" s="1" t="n">
        <v>24</v>
      </c>
      <c r="H27" s="1" t="n">
        <v>20.91</v>
      </c>
      <c r="I27" s="1" t="n">
        <v>1</v>
      </c>
      <c r="J27" s="1" t="n">
        <v>3</v>
      </c>
      <c r="K27" s="1" t="s">
        <v>3618</v>
      </c>
      <c r="L27" s="18" t="str">
        <f aca="false">IF(H27&lt;=G27,"Yes","No")</f>
        <v>Yes</v>
      </c>
    </row>
    <row r="28" customFormat="false" ht="15" hidden="false" customHeight="false" outlineLevel="0" collapsed="false">
      <c r="A28" s="1" t="s">
        <v>3680</v>
      </c>
      <c r="B28" s="1" t="s">
        <v>3681</v>
      </c>
      <c r="C28" s="1" t="s">
        <v>1066</v>
      </c>
      <c r="D28" s="1" t="s">
        <v>3630</v>
      </c>
      <c r="E28" s="1" t="s">
        <v>3622</v>
      </c>
      <c r="F28" s="1" t="s">
        <v>3651</v>
      </c>
      <c r="G28" s="1" t="n">
        <v>8</v>
      </c>
      <c r="H28" s="1" t="n">
        <v>0.12</v>
      </c>
      <c r="I28" s="1" t="n">
        <v>1</v>
      </c>
      <c r="J28" s="1" t="n">
        <v>4</v>
      </c>
      <c r="K28" s="1" t="s">
        <v>3642</v>
      </c>
      <c r="L28" s="18" t="str">
        <f aca="false">IF(H28&lt;=G28,"Yes","No")</f>
        <v>Yes</v>
      </c>
    </row>
    <row r="29" customFormat="false" ht="15" hidden="false" customHeight="false" outlineLevel="0" collapsed="false">
      <c r="A29" s="1" t="s">
        <v>3682</v>
      </c>
      <c r="B29" s="1" t="s">
        <v>3683</v>
      </c>
      <c r="C29" s="1" t="s">
        <v>1066</v>
      </c>
      <c r="D29" s="1" t="s">
        <v>3638</v>
      </c>
      <c r="E29" s="1" t="s">
        <v>3622</v>
      </c>
      <c r="F29" s="1" t="s">
        <v>3215</v>
      </c>
      <c r="G29" s="1" t="n">
        <v>8</v>
      </c>
      <c r="H29" s="1" t="n">
        <v>13.03</v>
      </c>
      <c r="I29" s="1" t="n">
        <v>0</v>
      </c>
      <c r="J29" s="1" t="n">
        <v>5</v>
      </c>
      <c r="K29" s="1" t="s">
        <v>3665</v>
      </c>
      <c r="L29" s="18" t="str">
        <f aca="false">IF(H29&lt;=G29,"Yes","No")</f>
        <v>No</v>
      </c>
    </row>
    <row r="30" customFormat="false" ht="15" hidden="false" customHeight="false" outlineLevel="0" collapsed="false">
      <c r="A30" s="1" t="s">
        <v>3684</v>
      </c>
      <c r="B30" s="1" t="s">
        <v>3685</v>
      </c>
      <c r="C30" s="1" t="s">
        <v>1066</v>
      </c>
      <c r="D30" s="1" t="s">
        <v>3627</v>
      </c>
      <c r="E30" s="1" t="s">
        <v>3617</v>
      </c>
      <c r="F30" s="1" t="s">
        <v>3631</v>
      </c>
      <c r="G30" s="1" t="n">
        <v>24</v>
      </c>
      <c r="H30" s="1" t="n">
        <v>2</v>
      </c>
      <c r="I30" s="1" t="n">
        <v>0</v>
      </c>
      <c r="J30" s="1" t="n">
        <v>4</v>
      </c>
      <c r="K30" s="1" t="s">
        <v>3635</v>
      </c>
      <c r="L30" s="18" t="str">
        <f aca="false">IF(H30&lt;=G30,"Yes","No")</f>
        <v>Yes</v>
      </c>
    </row>
    <row r="31" customFormat="false" ht="15" hidden="false" customHeight="false" outlineLevel="0" collapsed="false">
      <c r="A31" s="1" t="s">
        <v>3686</v>
      </c>
      <c r="B31" s="1" t="s">
        <v>3687</v>
      </c>
      <c r="C31" s="1" t="s">
        <v>1066</v>
      </c>
      <c r="D31" s="1" t="s">
        <v>3630</v>
      </c>
      <c r="E31" s="1" t="s">
        <v>3617</v>
      </c>
      <c r="F31" s="1" t="s">
        <v>3631</v>
      </c>
      <c r="G31" s="1" t="n">
        <v>24</v>
      </c>
      <c r="H31" s="1" t="n">
        <v>0.33</v>
      </c>
      <c r="I31" s="1" t="n">
        <v>1</v>
      </c>
      <c r="J31" s="1" t="n">
        <v>5</v>
      </c>
      <c r="K31" s="1" t="s">
        <v>3665</v>
      </c>
      <c r="L31" s="18" t="str">
        <f aca="false">IF(H31&lt;=G31,"Yes","No")</f>
        <v>Yes</v>
      </c>
    </row>
    <row r="32" customFormat="false" ht="15" hidden="false" customHeight="false" outlineLevel="0" collapsed="false">
      <c r="A32" s="1" t="s">
        <v>3688</v>
      </c>
      <c r="B32" s="1" t="s">
        <v>3689</v>
      </c>
      <c r="C32" s="1" t="s">
        <v>1066</v>
      </c>
      <c r="D32" s="1" t="s">
        <v>3645</v>
      </c>
      <c r="E32" s="1" t="s">
        <v>3646</v>
      </c>
      <c r="F32" s="1" t="s">
        <v>3623</v>
      </c>
      <c r="G32" s="1" t="n">
        <v>72</v>
      </c>
      <c r="H32" s="1" t="n">
        <v>5.57</v>
      </c>
      <c r="I32" s="1" t="n">
        <v>1</v>
      </c>
      <c r="J32" s="1" t="n">
        <v>4</v>
      </c>
      <c r="K32" s="1" t="s">
        <v>3635</v>
      </c>
      <c r="L32" s="18" t="str">
        <f aca="false">IF(H32&lt;=G32,"Yes","No")</f>
        <v>Yes</v>
      </c>
    </row>
    <row r="33" customFormat="false" ht="15" hidden="false" customHeight="false" outlineLevel="0" collapsed="false">
      <c r="A33" s="1" t="s">
        <v>3690</v>
      </c>
      <c r="B33" s="1" t="s">
        <v>3691</v>
      </c>
      <c r="C33" s="1" t="s">
        <v>1066</v>
      </c>
      <c r="D33" s="1" t="s">
        <v>3621</v>
      </c>
      <c r="E33" s="1" t="s">
        <v>3622</v>
      </c>
      <c r="F33" s="1" t="s">
        <v>3623</v>
      </c>
      <c r="G33" s="1" t="n">
        <v>8</v>
      </c>
      <c r="H33" s="1" t="n">
        <v>1.96</v>
      </c>
      <c r="I33" s="1" t="n">
        <v>1</v>
      </c>
      <c r="J33" s="1" t="n">
        <v>4</v>
      </c>
      <c r="K33" s="1" t="s">
        <v>3665</v>
      </c>
      <c r="L33" s="18" t="str">
        <f aca="false">IF(H33&lt;=G33,"Yes","No")</f>
        <v>Yes</v>
      </c>
    </row>
    <row r="34" customFormat="false" ht="15" hidden="false" customHeight="false" outlineLevel="0" collapsed="false">
      <c r="A34" s="1" t="s">
        <v>3692</v>
      </c>
      <c r="B34" s="1" t="s">
        <v>3693</v>
      </c>
      <c r="C34" s="1" t="s">
        <v>1066</v>
      </c>
      <c r="D34" s="1" t="s">
        <v>3638</v>
      </c>
      <c r="E34" s="1" t="s">
        <v>3646</v>
      </c>
      <c r="F34" s="1" t="s">
        <v>3215</v>
      </c>
      <c r="G34" s="1" t="n">
        <v>72</v>
      </c>
      <c r="H34" s="1" t="n">
        <v>16.59</v>
      </c>
      <c r="I34" s="1" t="n">
        <v>0</v>
      </c>
      <c r="J34" s="1" t="n">
        <v>4</v>
      </c>
      <c r="K34" s="1" t="s">
        <v>3624</v>
      </c>
      <c r="L34" s="18" t="str">
        <f aca="false">IF(H34&lt;=G34,"Yes","No")</f>
        <v>Yes</v>
      </c>
    </row>
    <row r="35" customFormat="false" ht="15" hidden="false" customHeight="false" outlineLevel="0" collapsed="false">
      <c r="A35" s="1" t="s">
        <v>3694</v>
      </c>
      <c r="B35" s="1" t="s">
        <v>3695</v>
      </c>
      <c r="C35" s="1" t="s">
        <v>1066</v>
      </c>
      <c r="D35" s="1" t="s">
        <v>3627</v>
      </c>
      <c r="E35" s="1" t="s">
        <v>3617</v>
      </c>
      <c r="F35" s="1" t="s">
        <v>3631</v>
      </c>
      <c r="G35" s="1" t="n">
        <v>24</v>
      </c>
      <c r="H35" s="1" t="n">
        <v>1.84</v>
      </c>
      <c r="I35" s="1" t="n">
        <v>1</v>
      </c>
      <c r="J35" s="1" t="n">
        <v>4</v>
      </c>
      <c r="K35" s="1" t="s">
        <v>3632</v>
      </c>
      <c r="L35" s="18" t="str">
        <f aca="false">IF(H35&lt;=G35,"Yes","No")</f>
        <v>Yes</v>
      </c>
    </row>
    <row r="36" customFormat="false" ht="15" hidden="false" customHeight="false" outlineLevel="0" collapsed="false">
      <c r="A36" s="1" t="s">
        <v>3696</v>
      </c>
      <c r="B36" s="1" t="s">
        <v>3697</v>
      </c>
      <c r="C36" s="1" t="s">
        <v>1066</v>
      </c>
      <c r="D36" s="1" t="s">
        <v>3698</v>
      </c>
      <c r="E36" s="1" t="s">
        <v>3617</v>
      </c>
      <c r="F36" s="1" t="s">
        <v>3631</v>
      </c>
      <c r="G36" s="1" t="n">
        <v>24</v>
      </c>
      <c r="H36" s="1" t="n">
        <v>42.74</v>
      </c>
      <c r="I36" s="1" t="n">
        <v>0</v>
      </c>
      <c r="J36" s="1" t="n">
        <v>3</v>
      </c>
      <c r="K36" s="1" t="s">
        <v>3665</v>
      </c>
      <c r="L36" s="18" t="str">
        <f aca="false">IF(H36&lt;=G36,"Yes","No")</f>
        <v>No</v>
      </c>
    </row>
    <row r="37" customFormat="false" ht="15" hidden="false" customHeight="false" outlineLevel="0" collapsed="false">
      <c r="A37" s="1" t="s">
        <v>3699</v>
      </c>
      <c r="B37" s="1" t="s">
        <v>3700</v>
      </c>
      <c r="C37" s="1" t="s">
        <v>1066</v>
      </c>
      <c r="D37" s="1" t="s">
        <v>3616</v>
      </c>
      <c r="E37" s="1" t="s">
        <v>3617</v>
      </c>
      <c r="F37" s="1" t="s">
        <v>3623</v>
      </c>
      <c r="G37" s="1" t="n">
        <v>24</v>
      </c>
      <c r="H37" s="1" t="n">
        <v>1.78</v>
      </c>
      <c r="I37" s="1" t="n">
        <v>0</v>
      </c>
      <c r="J37" s="1" t="n">
        <v>5</v>
      </c>
      <c r="K37" s="1" t="s">
        <v>3632</v>
      </c>
      <c r="L37" s="18" t="str">
        <f aca="false">IF(H37&lt;=G37,"Yes","No")</f>
        <v>Yes</v>
      </c>
    </row>
    <row r="38" customFormat="false" ht="15" hidden="false" customHeight="false" outlineLevel="0" collapsed="false">
      <c r="A38" s="1" t="s">
        <v>3701</v>
      </c>
      <c r="B38" s="1" t="s">
        <v>3702</v>
      </c>
      <c r="C38" s="1" t="s">
        <v>1066</v>
      </c>
      <c r="D38" s="1" t="s">
        <v>3645</v>
      </c>
      <c r="E38" s="1" t="s">
        <v>3617</v>
      </c>
      <c r="F38" s="1" t="s">
        <v>3215</v>
      </c>
      <c r="G38" s="1" t="n">
        <v>24</v>
      </c>
      <c r="H38" s="1" t="n">
        <v>4.08</v>
      </c>
      <c r="I38" s="1" t="n">
        <v>1</v>
      </c>
      <c r="J38" s="1" t="n">
        <v>5</v>
      </c>
      <c r="K38" s="1" t="s">
        <v>3632</v>
      </c>
      <c r="L38" s="18" t="str">
        <f aca="false">IF(H38&lt;=G38,"Yes","No")</f>
        <v>Yes</v>
      </c>
    </row>
    <row r="39" customFormat="false" ht="15" hidden="false" customHeight="false" outlineLevel="0" collapsed="false">
      <c r="A39" s="1" t="s">
        <v>3703</v>
      </c>
      <c r="B39" s="1" t="s">
        <v>3704</v>
      </c>
      <c r="C39" s="1" t="s">
        <v>1066</v>
      </c>
      <c r="D39" s="1" t="s">
        <v>3616</v>
      </c>
      <c r="E39" s="1" t="s">
        <v>3646</v>
      </c>
      <c r="F39" s="1" t="s">
        <v>3631</v>
      </c>
      <c r="G39" s="1" t="n">
        <v>72</v>
      </c>
      <c r="H39" s="1" t="n">
        <v>9.06</v>
      </c>
      <c r="I39" s="1" t="n">
        <v>0</v>
      </c>
      <c r="J39" s="1" t="n">
        <v>4</v>
      </c>
      <c r="K39" s="1" t="s">
        <v>3665</v>
      </c>
      <c r="L39" s="18" t="str">
        <f aca="false">IF(H39&lt;=G39,"Yes","No")</f>
        <v>Yes</v>
      </c>
    </row>
    <row r="40" customFormat="false" ht="15" hidden="false" customHeight="false" outlineLevel="0" collapsed="false">
      <c r="A40" s="1" t="s">
        <v>3705</v>
      </c>
      <c r="B40" s="1" t="s">
        <v>3706</v>
      </c>
      <c r="C40" s="1" t="s">
        <v>1066</v>
      </c>
      <c r="D40" s="1" t="s">
        <v>3630</v>
      </c>
      <c r="E40" s="1" t="s">
        <v>3617</v>
      </c>
      <c r="F40" s="1" t="s">
        <v>3215</v>
      </c>
      <c r="G40" s="1" t="n">
        <v>24</v>
      </c>
      <c r="H40" s="1" t="n">
        <v>0.97</v>
      </c>
      <c r="I40" s="1" t="n">
        <v>0</v>
      </c>
      <c r="J40" s="1" t="n">
        <v>4</v>
      </c>
      <c r="K40" s="1" t="s">
        <v>3642</v>
      </c>
      <c r="L40" s="18" t="str">
        <f aca="false">IF(H40&lt;=G40,"Yes","No")</f>
        <v>Yes</v>
      </c>
    </row>
    <row r="41" customFormat="false" ht="15" hidden="false" customHeight="false" outlineLevel="0" collapsed="false">
      <c r="A41" s="1" t="s">
        <v>3707</v>
      </c>
      <c r="B41" s="1" t="s">
        <v>3708</v>
      </c>
      <c r="C41" s="1" t="s">
        <v>1066</v>
      </c>
      <c r="D41" s="1" t="s">
        <v>3621</v>
      </c>
      <c r="E41" s="1" t="s">
        <v>3646</v>
      </c>
      <c r="F41" s="1" t="s">
        <v>3215</v>
      </c>
      <c r="G41" s="1" t="n">
        <v>72</v>
      </c>
      <c r="H41" s="1" t="n">
        <v>1.73</v>
      </c>
      <c r="I41" s="1" t="n">
        <v>1</v>
      </c>
      <c r="J41" s="1" t="n">
        <v>5</v>
      </c>
      <c r="K41" s="1" t="s">
        <v>3632</v>
      </c>
      <c r="L41" s="18" t="str">
        <f aca="false">IF(H41&lt;=G41,"Yes","No")</f>
        <v>Yes</v>
      </c>
    </row>
    <row r="42" customFormat="false" ht="15" hidden="false" customHeight="false" outlineLevel="0" collapsed="false">
      <c r="A42" s="1" t="s">
        <v>3709</v>
      </c>
      <c r="B42" s="1" t="s">
        <v>3710</v>
      </c>
      <c r="C42" s="1" t="s">
        <v>1066</v>
      </c>
      <c r="D42" s="1" t="s">
        <v>3630</v>
      </c>
      <c r="E42" s="1" t="s">
        <v>3617</v>
      </c>
      <c r="F42" s="1" t="s">
        <v>3623</v>
      </c>
      <c r="G42" s="1" t="n">
        <v>24</v>
      </c>
      <c r="H42" s="1" t="n">
        <v>1.4</v>
      </c>
      <c r="I42" s="1" t="n">
        <v>1</v>
      </c>
      <c r="J42" s="1" t="n">
        <v>4</v>
      </c>
      <c r="K42" s="1" t="s">
        <v>3635</v>
      </c>
      <c r="L42" s="18" t="str">
        <f aca="false">IF(H42&lt;=G42,"Yes","No")</f>
        <v>Yes</v>
      </c>
    </row>
    <row r="43" customFormat="false" ht="15" hidden="false" customHeight="false" outlineLevel="0" collapsed="false">
      <c r="A43" s="1" t="s">
        <v>3711</v>
      </c>
      <c r="B43" s="1" t="s">
        <v>3712</v>
      </c>
      <c r="C43" s="1" t="s">
        <v>1066</v>
      </c>
      <c r="D43" s="1" t="s">
        <v>3630</v>
      </c>
      <c r="E43" s="1" t="s">
        <v>3617</v>
      </c>
      <c r="F43" s="1" t="s">
        <v>3215</v>
      </c>
      <c r="G43" s="1" t="n">
        <v>24</v>
      </c>
      <c r="H43" s="1" t="n">
        <v>1.7</v>
      </c>
      <c r="I43" s="1" t="n">
        <v>1</v>
      </c>
      <c r="J43" s="1" t="n">
        <v>5</v>
      </c>
      <c r="K43" s="1" t="s">
        <v>3665</v>
      </c>
      <c r="L43" s="18" t="str">
        <f aca="false">IF(H43&lt;=G43,"Yes","No")</f>
        <v>Yes</v>
      </c>
    </row>
    <row r="44" customFormat="false" ht="15" hidden="false" customHeight="false" outlineLevel="0" collapsed="false">
      <c r="A44" s="1" t="s">
        <v>3713</v>
      </c>
      <c r="B44" s="1" t="s">
        <v>3714</v>
      </c>
      <c r="C44" s="1" t="s">
        <v>1066</v>
      </c>
      <c r="D44" s="1" t="s">
        <v>3621</v>
      </c>
      <c r="E44" s="1" t="s">
        <v>3617</v>
      </c>
      <c r="F44" s="1" t="s">
        <v>3651</v>
      </c>
      <c r="G44" s="1" t="n">
        <v>24</v>
      </c>
      <c r="H44" s="1" t="n">
        <v>1.36</v>
      </c>
      <c r="I44" s="1" t="n">
        <v>1</v>
      </c>
      <c r="J44" s="1" t="n">
        <v>4</v>
      </c>
      <c r="K44" s="1" t="s">
        <v>3618</v>
      </c>
      <c r="L44" s="18" t="str">
        <f aca="false">IF(H44&lt;=G44,"Yes","No")</f>
        <v>Yes</v>
      </c>
    </row>
    <row r="45" customFormat="false" ht="15" hidden="false" customHeight="false" outlineLevel="0" collapsed="false">
      <c r="A45" s="1" t="s">
        <v>3715</v>
      </c>
      <c r="B45" s="1" t="s">
        <v>3716</v>
      </c>
      <c r="C45" s="1" t="s">
        <v>1066</v>
      </c>
      <c r="D45" s="1" t="s">
        <v>3698</v>
      </c>
      <c r="E45" s="1" t="s">
        <v>3617</v>
      </c>
      <c r="F45" s="1" t="s">
        <v>3215</v>
      </c>
      <c r="G45" s="1" t="n">
        <v>24</v>
      </c>
      <c r="H45" s="1" t="n">
        <v>27.58</v>
      </c>
      <c r="I45" s="1" t="n">
        <v>0</v>
      </c>
      <c r="J45" s="1" t="n">
        <v>3</v>
      </c>
      <c r="K45" s="1" t="s">
        <v>3624</v>
      </c>
      <c r="L45" s="18" t="str">
        <f aca="false">IF(H45&lt;=G45,"Yes","No")</f>
        <v>No</v>
      </c>
    </row>
    <row r="46" customFormat="false" ht="15" hidden="false" customHeight="false" outlineLevel="0" collapsed="false">
      <c r="A46" s="1" t="s">
        <v>3717</v>
      </c>
      <c r="B46" s="1" t="s">
        <v>3718</v>
      </c>
      <c r="C46" s="1" t="s">
        <v>1066</v>
      </c>
      <c r="D46" s="1" t="s">
        <v>3638</v>
      </c>
      <c r="E46" s="1" t="s">
        <v>3646</v>
      </c>
      <c r="F46" s="1" t="s">
        <v>3651</v>
      </c>
      <c r="G46" s="1" t="n">
        <v>72</v>
      </c>
      <c r="H46" s="1" t="n">
        <v>121.8</v>
      </c>
      <c r="I46" s="1" t="n">
        <v>0</v>
      </c>
      <c r="J46" s="1" t="n">
        <v>4</v>
      </c>
      <c r="K46" s="1" t="s">
        <v>3652</v>
      </c>
      <c r="L46" s="18" t="str">
        <f aca="false">IF(H46&lt;=G46,"Yes","No")</f>
        <v>No</v>
      </c>
    </row>
    <row r="47" customFormat="false" ht="15" hidden="false" customHeight="false" outlineLevel="0" collapsed="false">
      <c r="A47" s="1" t="s">
        <v>3719</v>
      </c>
      <c r="B47" s="1" t="s">
        <v>3720</v>
      </c>
      <c r="C47" s="1" t="s">
        <v>1066</v>
      </c>
      <c r="D47" s="1" t="s">
        <v>3621</v>
      </c>
      <c r="E47" s="1" t="s">
        <v>3622</v>
      </c>
      <c r="F47" s="1" t="s">
        <v>3215</v>
      </c>
      <c r="G47" s="1" t="n">
        <v>8</v>
      </c>
      <c r="H47" s="1" t="n">
        <v>0.34</v>
      </c>
      <c r="I47" s="1" t="n">
        <v>0</v>
      </c>
      <c r="J47" s="1" t="n">
        <v>4</v>
      </c>
      <c r="K47" s="1" t="s">
        <v>3665</v>
      </c>
      <c r="L47" s="18" t="str">
        <f aca="false">IF(H47&lt;=G47,"Yes","No")</f>
        <v>Yes</v>
      </c>
    </row>
    <row r="48" customFormat="false" ht="15" hidden="false" customHeight="false" outlineLevel="0" collapsed="false">
      <c r="A48" s="1" t="s">
        <v>3721</v>
      </c>
      <c r="B48" s="1" t="s">
        <v>3722</v>
      </c>
      <c r="C48" s="1" t="s">
        <v>1066</v>
      </c>
      <c r="D48" s="1" t="s">
        <v>3641</v>
      </c>
      <c r="E48" s="1" t="s">
        <v>3622</v>
      </c>
      <c r="F48" s="1" t="s">
        <v>3631</v>
      </c>
      <c r="G48" s="1" t="n">
        <v>8</v>
      </c>
      <c r="H48" s="1" t="n">
        <v>0.84</v>
      </c>
      <c r="I48" s="1" t="n">
        <v>0</v>
      </c>
      <c r="J48" s="1" t="n">
        <v>4</v>
      </c>
      <c r="K48" s="1" t="s">
        <v>3652</v>
      </c>
      <c r="L48" s="18" t="str">
        <f aca="false">IF(H48&lt;=G48,"Yes","No")</f>
        <v>Yes</v>
      </c>
    </row>
    <row r="49" customFormat="false" ht="15" hidden="false" customHeight="false" outlineLevel="0" collapsed="false">
      <c r="A49" s="1" t="s">
        <v>3723</v>
      </c>
      <c r="B49" s="1" t="s">
        <v>3724</v>
      </c>
      <c r="C49" s="1" t="s">
        <v>1066</v>
      </c>
      <c r="D49" s="1" t="s">
        <v>3630</v>
      </c>
      <c r="E49" s="1" t="s">
        <v>3617</v>
      </c>
      <c r="F49" s="1" t="s">
        <v>3631</v>
      </c>
      <c r="G49" s="1" t="n">
        <v>24</v>
      </c>
      <c r="H49" s="1" t="n">
        <v>0.28</v>
      </c>
      <c r="I49" s="1" t="n">
        <v>1</v>
      </c>
      <c r="J49" s="1" t="n">
        <v>5</v>
      </c>
      <c r="K49" s="1" t="s">
        <v>3642</v>
      </c>
      <c r="L49" s="18" t="str">
        <f aca="false">IF(H49&lt;=G49,"Yes","No")</f>
        <v>Yes</v>
      </c>
    </row>
    <row r="50" customFormat="false" ht="15" hidden="false" customHeight="false" outlineLevel="0" collapsed="false">
      <c r="A50" s="1" t="s">
        <v>3725</v>
      </c>
      <c r="B50" s="1" t="s">
        <v>3726</v>
      </c>
      <c r="C50" s="1" t="s">
        <v>1066</v>
      </c>
      <c r="D50" s="1" t="s">
        <v>3645</v>
      </c>
      <c r="E50" s="1" t="s">
        <v>3646</v>
      </c>
      <c r="F50" s="1" t="s">
        <v>3215</v>
      </c>
      <c r="G50" s="1" t="n">
        <v>72</v>
      </c>
      <c r="H50" s="1" t="n">
        <v>2.37</v>
      </c>
      <c r="I50" s="1" t="n">
        <v>1</v>
      </c>
      <c r="J50" s="1" t="n">
        <v>4</v>
      </c>
      <c r="K50" s="1" t="s">
        <v>3642</v>
      </c>
      <c r="L50" s="18" t="str">
        <f aca="false">IF(H50&lt;=G50,"Yes","No")</f>
        <v>Yes</v>
      </c>
    </row>
    <row r="51" customFormat="false" ht="15" hidden="false" customHeight="false" outlineLevel="0" collapsed="false">
      <c r="A51" s="1" t="s">
        <v>3727</v>
      </c>
      <c r="B51" s="1" t="s">
        <v>3728</v>
      </c>
      <c r="C51" s="1" t="s">
        <v>1066</v>
      </c>
      <c r="D51" s="1" t="s">
        <v>3627</v>
      </c>
      <c r="E51" s="1" t="s">
        <v>3617</v>
      </c>
      <c r="F51" s="1" t="s">
        <v>3631</v>
      </c>
      <c r="G51" s="1" t="n">
        <v>24</v>
      </c>
      <c r="H51" s="1" t="n">
        <v>2.21</v>
      </c>
      <c r="I51" s="1" t="n">
        <v>0</v>
      </c>
      <c r="J51" s="1" t="n">
        <v>4</v>
      </c>
      <c r="K51" s="1" t="s">
        <v>3642</v>
      </c>
      <c r="L51" s="18" t="str">
        <f aca="false">IF(H51&lt;=G51,"Yes","No")</f>
        <v>Yes</v>
      </c>
    </row>
    <row r="52" customFormat="false" ht="15" hidden="false" customHeight="false" outlineLevel="0" collapsed="false">
      <c r="A52" s="1" t="s">
        <v>3729</v>
      </c>
      <c r="B52" s="1" t="s">
        <v>3730</v>
      </c>
      <c r="C52" s="1" t="s">
        <v>1066</v>
      </c>
      <c r="D52" s="1" t="s">
        <v>3621</v>
      </c>
      <c r="E52" s="1" t="s">
        <v>3617</v>
      </c>
      <c r="F52" s="1" t="s">
        <v>3215</v>
      </c>
      <c r="G52" s="1" t="n">
        <v>24</v>
      </c>
      <c r="H52" s="1" t="n">
        <v>3.07</v>
      </c>
      <c r="I52" s="1" t="n">
        <v>0</v>
      </c>
      <c r="J52" s="1" t="n">
        <v>4</v>
      </c>
      <c r="K52" s="1" t="s">
        <v>3632</v>
      </c>
      <c r="L52" s="18" t="str">
        <f aca="false">IF(H52&lt;=G52,"Yes","No")</f>
        <v>Yes</v>
      </c>
    </row>
    <row r="53" customFormat="false" ht="15" hidden="false" customHeight="false" outlineLevel="0" collapsed="false">
      <c r="A53" s="1" t="s">
        <v>3731</v>
      </c>
      <c r="B53" s="1" t="s">
        <v>3732</v>
      </c>
      <c r="C53" s="1" t="s">
        <v>1066</v>
      </c>
      <c r="D53" s="1" t="s">
        <v>3630</v>
      </c>
      <c r="E53" s="1" t="s">
        <v>3617</v>
      </c>
      <c r="F53" s="1" t="s">
        <v>3651</v>
      </c>
      <c r="G53" s="1" t="n">
        <v>24</v>
      </c>
      <c r="H53" s="1" t="n">
        <v>0.43</v>
      </c>
      <c r="I53" s="1" t="n">
        <v>0</v>
      </c>
      <c r="J53" s="1" t="n">
        <v>4</v>
      </c>
      <c r="K53" s="1" t="s">
        <v>3642</v>
      </c>
      <c r="L53" s="18" t="str">
        <f aca="false">IF(H53&lt;=G53,"Yes","No")</f>
        <v>Yes</v>
      </c>
    </row>
    <row r="54" customFormat="false" ht="15" hidden="false" customHeight="false" outlineLevel="0" collapsed="false">
      <c r="A54" s="1" t="s">
        <v>3733</v>
      </c>
      <c r="B54" s="1" t="s">
        <v>3734</v>
      </c>
      <c r="C54" s="1" t="s">
        <v>1066</v>
      </c>
      <c r="D54" s="1" t="s">
        <v>3621</v>
      </c>
      <c r="E54" s="1" t="s">
        <v>3622</v>
      </c>
      <c r="F54" s="1" t="s">
        <v>3623</v>
      </c>
      <c r="G54" s="1" t="n">
        <v>8</v>
      </c>
      <c r="H54" s="1" t="n">
        <v>0.42</v>
      </c>
      <c r="I54" s="1" t="n">
        <v>0</v>
      </c>
      <c r="J54" s="1" t="n">
        <v>3</v>
      </c>
      <c r="K54" s="1" t="s">
        <v>3635</v>
      </c>
      <c r="L54" s="18" t="str">
        <f aca="false">IF(H54&lt;=G54,"Yes","No")</f>
        <v>Yes</v>
      </c>
    </row>
    <row r="55" customFormat="false" ht="15" hidden="false" customHeight="false" outlineLevel="0" collapsed="false">
      <c r="A55" s="1" t="s">
        <v>3735</v>
      </c>
      <c r="B55" s="1" t="s">
        <v>3736</v>
      </c>
      <c r="C55" s="1" t="s">
        <v>1066</v>
      </c>
      <c r="D55" s="1" t="s">
        <v>3698</v>
      </c>
      <c r="E55" s="1" t="s">
        <v>3617</v>
      </c>
      <c r="F55" s="1" t="s">
        <v>3631</v>
      </c>
      <c r="G55" s="1" t="n">
        <v>24</v>
      </c>
      <c r="H55" s="1" t="n">
        <v>50.95</v>
      </c>
      <c r="I55" s="1" t="n">
        <v>0</v>
      </c>
      <c r="J55" s="1" t="n">
        <v>3</v>
      </c>
      <c r="K55" s="1" t="s">
        <v>3624</v>
      </c>
      <c r="L55" s="18" t="str">
        <f aca="false">IF(H55&lt;=G55,"Yes","No")</f>
        <v>No</v>
      </c>
    </row>
    <row r="56" customFormat="false" ht="15" hidden="false" customHeight="false" outlineLevel="0" collapsed="false">
      <c r="A56" s="1" t="s">
        <v>3737</v>
      </c>
      <c r="B56" s="1" t="s">
        <v>3738</v>
      </c>
      <c r="C56" s="1" t="s">
        <v>1066</v>
      </c>
      <c r="D56" s="1" t="s">
        <v>3630</v>
      </c>
      <c r="E56" s="1" t="s">
        <v>3622</v>
      </c>
      <c r="F56" s="1" t="s">
        <v>3623</v>
      </c>
      <c r="G56" s="1" t="n">
        <v>8</v>
      </c>
      <c r="H56" s="1" t="n">
        <v>1.33</v>
      </c>
      <c r="I56" s="1" t="n">
        <v>1</v>
      </c>
      <c r="J56" s="1" t="n">
        <v>5</v>
      </c>
      <c r="K56" s="1" t="s">
        <v>3635</v>
      </c>
      <c r="L56" s="18" t="str">
        <f aca="false">IF(H56&lt;=G56,"Yes","No")</f>
        <v>Yes</v>
      </c>
    </row>
    <row r="57" customFormat="false" ht="15" hidden="false" customHeight="false" outlineLevel="0" collapsed="false">
      <c r="A57" s="1" t="s">
        <v>3739</v>
      </c>
      <c r="B57" s="1" t="s">
        <v>3740</v>
      </c>
      <c r="C57" s="1" t="s">
        <v>1066</v>
      </c>
      <c r="D57" s="1" t="s">
        <v>3630</v>
      </c>
      <c r="E57" s="1" t="s">
        <v>3617</v>
      </c>
      <c r="F57" s="1" t="s">
        <v>3215</v>
      </c>
      <c r="G57" s="1" t="n">
        <v>24</v>
      </c>
      <c r="H57" s="1" t="n">
        <v>0.36</v>
      </c>
      <c r="I57" s="1" t="n">
        <v>0</v>
      </c>
      <c r="J57" s="1" t="n">
        <v>4</v>
      </c>
      <c r="K57" s="1" t="s">
        <v>3624</v>
      </c>
      <c r="L57" s="18" t="str">
        <f aca="false">IF(H57&lt;=G57,"Yes","No")</f>
        <v>Yes</v>
      </c>
    </row>
    <row r="58" customFormat="false" ht="15" hidden="false" customHeight="false" outlineLevel="0" collapsed="false">
      <c r="A58" s="1" t="s">
        <v>3741</v>
      </c>
      <c r="B58" s="1" t="s">
        <v>3742</v>
      </c>
      <c r="C58" s="1" t="s">
        <v>1066</v>
      </c>
      <c r="D58" s="1" t="s">
        <v>3630</v>
      </c>
      <c r="E58" s="1" t="s">
        <v>3617</v>
      </c>
      <c r="F58" s="1" t="s">
        <v>3215</v>
      </c>
      <c r="G58" s="1" t="n">
        <v>24</v>
      </c>
      <c r="H58" s="1" t="n">
        <v>0.24</v>
      </c>
      <c r="I58" s="1" t="n">
        <v>1</v>
      </c>
      <c r="J58" s="1" t="n">
        <v>3</v>
      </c>
      <c r="K58" s="1" t="s">
        <v>3642</v>
      </c>
      <c r="L58" s="18" t="str">
        <f aca="false">IF(H58&lt;=G58,"Yes","No")</f>
        <v>Yes</v>
      </c>
    </row>
    <row r="59" customFormat="false" ht="15" hidden="false" customHeight="false" outlineLevel="0" collapsed="false">
      <c r="A59" s="1" t="s">
        <v>3743</v>
      </c>
      <c r="B59" s="1" t="s">
        <v>3744</v>
      </c>
      <c r="C59" s="1" t="s">
        <v>1066</v>
      </c>
      <c r="D59" s="1" t="s">
        <v>3630</v>
      </c>
      <c r="E59" s="1" t="s">
        <v>3646</v>
      </c>
      <c r="F59" s="1" t="s">
        <v>3215</v>
      </c>
      <c r="G59" s="1" t="n">
        <v>72</v>
      </c>
      <c r="H59" s="1" t="n">
        <v>1.12</v>
      </c>
      <c r="I59" s="1" t="n">
        <v>1</v>
      </c>
      <c r="J59" s="1" t="n">
        <v>4</v>
      </c>
      <c r="K59" s="1" t="s">
        <v>3624</v>
      </c>
      <c r="L59" s="18" t="str">
        <f aca="false">IF(H59&lt;=G59,"Yes","No")</f>
        <v>Yes</v>
      </c>
    </row>
    <row r="60" customFormat="false" ht="15" hidden="false" customHeight="false" outlineLevel="0" collapsed="false">
      <c r="A60" s="1" t="s">
        <v>3745</v>
      </c>
      <c r="B60" s="1" t="s">
        <v>3746</v>
      </c>
      <c r="C60" s="1" t="s">
        <v>1066</v>
      </c>
      <c r="D60" s="1" t="s">
        <v>3645</v>
      </c>
      <c r="E60" s="1" t="s">
        <v>3622</v>
      </c>
      <c r="F60" s="1" t="s">
        <v>3623</v>
      </c>
      <c r="G60" s="1" t="n">
        <v>8</v>
      </c>
      <c r="H60" s="1" t="n">
        <v>4.91</v>
      </c>
      <c r="I60" s="1" t="n">
        <v>1</v>
      </c>
      <c r="J60" s="1" t="n">
        <v>5</v>
      </c>
      <c r="K60" s="1" t="s">
        <v>3652</v>
      </c>
      <c r="L60" s="18" t="str">
        <f aca="false">IF(H60&lt;=G60,"Yes","No")</f>
        <v>Yes</v>
      </c>
    </row>
    <row r="61" customFormat="false" ht="15" hidden="false" customHeight="false" outlineLevel="0" collapsed="false">
      <c r="A61" s="1" t="s">
        <v>3747</v>
      </c>
      <c r="B61" s="1" t="s">
        <v>3748</v>
      </c>
      <c r="C61" s="1" t="s">
        <v>1066</v>
      </c>
      <c r="D61" s="1" t="s">
        <v>3638</v>
      </c>
      <c r="E61" s="1" t="s">
        <v>3646</v>
      </c>
      <c r="F61" s="1" t="s">
        <v>3631</v>
      </c>
      <c r="G61" s="1" t="n">
        <v>72</v>
      </c>
      <c r="H61" s="1" t="n">
        <v>107.84</v>
      </c>
      <c r="I61" s="1" t="n">
        <v>0</v>
      </c>
      <c r="J61" s="1" t="n">
        <v>4</v>
      </c>
      <c r="K61" s="1" t="s">
        <v>3635</v>
      </c>
      <c r="L61" s="18" t="str">
        <f aca="false">IF(H61&lt;=G61,"Yes","No")</f>
        <v>No</v>
      </c>
    </row>
    <row r="62" customFormat="false" ht="15" hidden="false" customHeight="false" outlineLevel="0" collapsed="false">
      <c r="A62" s="1" t="s">
        <v>3749</v>
      </c>
      <c r="B62" s="1" t="s">
        <v>3750</v>
      </c>
      <c r="C62" s="1" t="s">
        <v>1066</v>
      </c>
      <c r="D62" s="1" t="s">
        <v>3616</v>
      </c>
      <c r="E62" s="1" t="s">
        <v>3622</v>
      </c>
      <c r="F62" s="1" t="s">
        <v>3651</v>
      </c>
      <c r="G62" s="1" t="n">
        <v>8</v>
      </c>
      <c r="H62" s="1" t="n">
        <v>0.56</v>
      </c>
      <c r="I62" s="1" t="n">
        <v>0</v>
      </c>
      <c r="J62" s="1" t="n">
        <v>4</v>
      </c>
      <c r="K62" s="1" t="s">
        <v>3632</v>
      </c>
      <c r="L62" s="18" t="str">
        <f aca="false">IF(H62&lt;=G62,"Yes","No")</f>
        <v>Yes</v>
      </c>
    </row>
    <row r="63" customFormat="false" ht="15" hidden="false" customHeight="false" outlineLevel="0" collapsed="false">
      <c r="A63" s="1" t="s">
        <v>3751</v>
      </c>
      <c r="B63" s="1" t="s">
        <v>3752</v>
      </c>
      <c r="C63" s="1" t="s">
        <v>1066</v>
      </c>
      <c r="D63" s="1" t="s">
        <v>3627</v>
      </c>
      <c r="E63" s="1" t="s">
        <v>3646</v>
      </c>
      <c r="F63" s="1" t="s">
        <v>3623</v>
      </c>
      <c r="G63" s="1" t="n">
        <v>72</v>
      </c>
      <c r="H63" s="1" t="n">
        <v>7.98</v>
      </c>
      <c r="I63" s="1" t="n">
        <v>1</v>
      </c>
      <c r="J63" s="1" t="n">
        <v>4</v>
      </c>
      <c r="K63" s="1" t="s">
        <v>3665</v>
      </c>
      <c r="L63" s="18" t="str">
        <f aca="false">IF(H63&lt;=G63,"Yes","No")</f>
        <v>Yes</v>
      </c>
    </row>
    <row r="64" customFormat="false" ht="15" hidden="false" customHeight="false" outlineLevel="0" collapsed="false">
      <c r="A64" s="1" t="s">
        <v>3753</v>
      </c>
      <c r="B64" s="1" t="s">
        <v>3754</v>
      </c>
      <c r="C64" s="1" t="s">
        <v>1066</v>
      </c>
      <c r="D64" s="1" t="s">
        <v>3616</v>
      </c>
      <c r="E64" s="1" t="s">
        <v>3617</v>
      </c>
      <c r="F64" s="1" t="s">
        <v>3631</v>
      </c>
      <c r="G64" s="1" t="n">
        <v>24</v>
      </c>
      <c r="H64" s="1" t="n">
        <v>1.52</v>
      </c>
      <c r="I64" s="1" t="n">
        <v>0</v>
      </c>
      <c r="J64" s="1" t="n">
        <v>4</v>
      </c>
      <c r="K64" s="1" t="s">
        <v>3632</v>
      </c>
      <c r="L64" s="18" t="str">
        <f aca="false">IF(H64&lt;=G64,"Yes","No")</f>
        <v>Yes</v>
      </c>
    </row>
    <row r="65" customFormat="false" ht="15" hidden="false" customHeight="false" outlineLevel="0" collapsed="false">
      <c r="A65" s="1" t="s">
        <v>3755</v>
      </c>
      <c r="B65" s="1" t="s">
        <v>3756</v>
      </c>
      <c r="C65" s="1" t="s">
        <v>1066</v>
      </c>
      <c r="D65" s="1" t="s">
        <v>3630</v>
      </c>
      <c r="E65" s="1" t="s">
        <v>3617</v>
      </c>
      <c r="F65" s="1" t="s">
        <v>3215</v>
      </c>
      <c r="G65" s="1" t="n">
        <v>24</v>
      </c>
      <c r="H65" s="1" t="n">
        <v>0.43</v>
      </c>
      <c r="I65" s="1" t="n">
        <v>1</v>
      </c>
      <c r="J65" s="1" t="n">
        <v>5</v>
      </c>
      <c r="K65" s="1" t="s">
        <v>3632</v>
      </c>
      <c r="L65" s="18" t="str">
        <f aca="false">IF(H65&lt;=G65,"Yes","No")</f>
        <v>Yes</v>
      </c>
    </row>
    <row r="66" customFormat="false" ht="15" hidden="false" customHeight="false" outlineLevel="0" collapsed="false">
      <c r="A66" s="1" t="s">
        <v>3757</v>
      </c>
      <c r="B66" s="1" t="s">
        <v>3758</v>
      </c>
      <c r="C66" s="1" t="s">
        <v>1066</v>
      </c>
      <c r="D66" s="1" t="s">
        <v>3621</v>
      </c>
      <c r="E66" s="1" t="s">
        <v>3617</v>
      </c>
      <c r="F66" s="1" t="s">
        <v>3215</v>
      </c>
      <c r="G66" s="1" t="n">
        <v>24</v>
      </c>
      <c r="H66" s="1" t="n">
        <v>1.45</v>
      </c>
      <c r="I66" s="1" t="n">
        <v>1</v>
      </c>
      <c r="J66" s="1" t="n">
        <v>4</v>
      </c>
      <c r="K66" s="1" t="s">
        <v>3624</v>
      </c>
      <c r="L66" s="18" t="str">
        <f aca="false">IF(H66&lt;=G66,"Yes","No")</f>
        <v>Yes</v>
      </c>
    </row>
    <row r="67" customFormat="false" ht="15" hidden="false" customHeight="false" outlineLevel="0" collapsed="false">
      <c r="A67" s="1" t="s">
        <v>3759</v>
      </c>
      <c r="B67" s="1" t="s">
        <v>3760</v>
      </c>
      <c r="C67" s="1" t="s">
        <v>1066</v>
      </c>
      <c r="D67" s="1" t="s">
        <v>3630</v>
      </c>
      <c r="E67" s="1" t="s">
        <v>3617</v>
      </c>
      <c r="F67" s="1" t="s">
        <v>3215</v>
      </c>
      <c r="G67" s="1" t="n">
        <v>24</v>
      </c>
      <c r="H67" s="1" t="n">
        <v>0.85</v>
      </c>
      <c r="I67" s="1" t="n">
        <v>1</v>
      </c>
      <c r="J67" s="1" t="n">
        <v>4</v>
      </c>
      <c r="K67" s="1" t="s">
        <v>3665</v>
      </c>
      <c r="L67" s="18" t="str">
        <f aca="false">IF(H67&lt;=G67,"Yes","No")</f>
        <v>Yes</v>
      </c>
    </row>
    <row r="68" customFormat="false" ht="15" hidden="false" customHeight="false" outlineLevel="0" collapsed="false">
      <c r="A68" s="1" t="s">
        <v>3761</v>
      </c>
      <c r="B68" s="1" t="s">
        <v>3762</v>
      </c>
      <c r="C68" s="1" t="s">
        <v>1066</v>
      </c>
      <c r="D68" s="1" t="s">
        <v>3698</v>
      </c>
      <c r="E68" s="1" t="s">
        <v>3617</v>
      </c>
      <c r="F68" s="1" t="s">
        <v>3215</v>
      </c>
      <c r="G68" s="1" t="n">
        <v>24</v>
      </c>
      <c r="H68" s="1" t="n">
        <v>8.94</v>
      </c>
      <c r="I68" s="1" t="n">
        <v>0</v>
      </c>
      <c r="J68" s="1" t="n">
        <v>4</v>
      </c>
      <c r="K68" s="1" t="s">
        <v>3642</v>
      </c>
      <c r="L68" s="18" t="str">
        <f aca="false">IF(H68&lt;=G68,"Yes","No")</f>
        <v>Yes</v>
      </c>
    </row>
    <row r="69" customFormat="false" ht="15" hidden="false" customHeight="false" outlineLevel="0" collapsed="false">
      <c r="A69" s="1" t="s">
        <v>3763</v>
      </c>
      <c r="B69" s="1" t="s">
        <v>3764</v>
      </c>
      <c r="C69" s="1" t="s">
        <v>1066</v>
      </c>
      <c r="D69" s="1" t="s">
        <v>3630</v>
      </c>
      <c r="E69" s="1" t="s">
        <v>3617</v>
      </c>
      <c r="F69" s="1" t="s">
        <v>3215</v>
      </c>
      <c r="G69" s="1" t="n">
        <v>24</v>
      </c>
      <c r="H69" s="1" t="n">
        <v>0.34</v>
      </c>
      <c r="I69" s="1" t="n">
        <v>1</v>
      </c>
      <c r="J69" s="1" t="n">
        <v>4</v>
      </c>
      <c r="K69" s="1" t="s">
        <v>3642</v>
      </c>
      <c r="L69" s="18" t="str">
        <f aca="false">IF(H69&lt;=G69,"Yes","No")</f>
        <v>Yes</v>
      </c>
    </row>
    <row r="70" customFormat="false" ht="15" hidden="false" customHeight="false" outlineLevel="0" collapsed="false">
      <c r="A70" s="1" t="s">
        <v>3765</v>
      </c>
      <c r="B70" s="1" t="s">
        <v>3766</v>
      </c>
      <c r="C70" s="1" t="s">
        <v>1066</v>
      </c>
      <c r="D70" s="1" t="s">
        <v>3630</v>
      </c>
      <c r="E70" s="1" t="s">
        <v>3617</v>
      </c>
      <c r="F70" s="1" t="s">
        <v>3215</v>
      </c>
      <c r="G70" s="1" t="n">
        <v>24</v>
      </c>
      <c r="H70" s="1" t="n">
        <v>1.29</v>
      </c>
      <c r="I70" s="1" t="n">
        <v>1</v>
      </c>
      <c r="J70" s="1" t="n">
        <v>4</v>
      </c>
      <c r="K70" s="1" t="s">
        <v>3632</v>
      </c>
      <c r="L70" s="18" t="str">
        <f aca="false">IF(H70&lt;=G70,"Yes","No")</f>
        <v>Yes</v>
      </c>
    </row>
    <row r="71" customFormat="false" ht="15" hidden="false" customHeight="false" outlineLevel="0" collapsed="false">
      <c r="A71" s="1" t="s">
        <v>3767</v>
      </c>
      <c r="B71" s="1" t="s">
        <v>3768</v>
      </c>
      <c r="C71" s="1" t="s">
        <v>1066</v>
      </c>
      <c r="D71" s="1" t="s">
        <v>3630</v>
      </c>
      <c r="E71" s="1" t="s">
        <v>3622</v>
      </c>
      <c r="F71" s="1" t="s">
        <v>3215</v>
      </c>
      <c r="G71" s="1" t="n">
        <v>8</v>
      </c>
      <c r="H71" s="1" t="n">
        <v>0.3</v>
      </c>
      <c r="I71" s="1" t="n">
        <v>1</v>
      </c>
      <c r="J71" s="1" t="n">
        <v>5</v>
      </c>
      <c r="K71" s="1" t="s">
        <v>3624</v>
      </c>
      <c r="L71" s="18" t="str">
        <f aca="false">IF(H71&lt;=G71,"Yes","No")</f>
        <v>Yes</v>
      </c>
    </row>
    <row r="72" customFormat="false" ht="15" hidden="false" customHeight="false" outlineLevel="0" collapsed="false">
      <c r="A72" s="1" t="s">
        <v>3769</v>
      </c>
      <c r="B72" s="1" t="s">
        <v>3770</v>
      </c>
      <c r="C72" s="1" t="s">
        <v>1066</v>
      </c>
      <c r="D72" s="1" t="s">
        <v>3638</v>
      </c>
      <c r="E72" s="1" t="s">
        <v>3617</v>
      </c>
      <c r="F72" s="1" t="s">
        <v>3215</v>
      </c>
      <c r="G72" s="1" t="n">
        <v>24</v>
      </c>
      <c r="H72" s="1" t="n">
        <v>33.99</v>
      </c>
      <c r="I72" s="1" t="n">
        <v>0</v>
      </c>
      <c r="J72" s="1" t="n">
        <v>3</v>
      </c>
      <c r="K72" s="1" t="s">
        <v>3642</v>
      </c>
      <c r="L72" s="18" t="str">
        <f aca="false">IF(H72&lt;=G72,"Yes","No")</f>
        <v>No</v>
      </c>
    </row>
    <row r="73" customFormat="false" ht="15" hidden="false" customHeight="false" outlineLevel="0" collapsed="false">
      <c r="A73" s="1" t="s">
        <v>3771</v>
      </c>
      <c r="B73" s="1" t="s">
        <v>3772</v>
      </c>
      <c r="C73" s="1" t="s">
        <v>1066</v>
      </c>
      <c r="D73" s="1" t="s">
        <v>3621</v>
      </c>
      <c r="E73" s="1" t="s">
        <v>3646</v>
      </c>
      <c r="F73" s="1" t="s">
        <v>3623</v>
      </c>
      <c r="G73" s="1" t="n">
        <v>72</v>
      </c>
      <c r="H73" s="1" t="n">
        <v>4.87</v>
      </c>
      <c r="I73" s="1" t="n">
        <v>1</v>
      </c>
      <c r="J73" s="1" t="n">
        <v>5</v>
      </c>
      <c r="K73" s="1" t="s">
        <v>3642</v>
      </c>
      <c r="L73" s="18" t="str">
        <f aca="false">IF(H73&lt;=G73,"Yes","No")</f>
        <v>Yes</v>
      </c>
    </row>
    <row r="74" customFormat="false" ht="15" hidden="false" customHeight="false" outlineLevel="0" collapsed="false">
      <c r="A74" s="1" t="s">
        <v>3773</v>
      </c>
      <c r="B74" s="1" t="s">
        <v>3774</v>
      </c>
      <c r="C74" s="1" t="s">
        <v>1066</v>
      </c>
      <c r="D74" s="1" t="s">
        <v>3630</v>
      </c>
      <c r="E74" s="1" t="s">
        <v>3617</v>
      </c>
      <c r="F74" s="1" t="s">
        <v>3631</v>
      </c>
      <c r="G74" s="1" t="n">
        <v>24</v>
      </c>
      <c r="H74" s="1" t="n">
        <v>0.43</v>
      </c>
      <c r="I74" s="1" t="n">
        <v>1</v>
      </c>
      <c r="J74" s="1" t="n">
        <v>4</v>
      </c>
      <c r="K74" s="1" t="s">
        <v>3642</v>
      </c>
      <c r="L74" s="18" t="str">
        <f aca="false">IF(H74&lt;=G74,"Yes","No")</f>
        <v>Yes</v>
      </c>
    </row>
    <row r="75" customFormat="false" ht="15" hidden="false" customHeight="false" outlineLevel="0" collapsed="false">
      <c r="A75" s="1" t="s">
        <v>3775</v>
      </c>
      <c r="B75" s="1" t="s">
        <v>3776</v>
      </c>
      <c r="C75" s="1" t="s">
        <v>1066</v>
      </c>
      <c r="D75" s="1" t="s">
        <v>3616</v>
      </c>
      <c r="E75" s="1" t="s">
        <v>3622</v>
      </c>
      <c r="F75" s="1" t="s">
        <v>3623</v>
      </c>
      <c r="G75" s="1" t="n">
        <v>8</v>
      </c>
      <c r="H75" s="1" t="n">
        <v>2.37</v>
      </c>
      <c r="I75" s="1" t="n">
        <v>0</v>
      </c>
      <c r="J75" s="1" t="n">
        <v>5</v>
      </c>
      <c r="K75" s="1" t="s">
        <v>3665</v>
      </c>
      <c r="L75" s="18" t="str">
        <f aca="false">IF(H75&lt;=G75,"Yes","No")</f>
        <v>Yes</v>
      </c>
    </row>
    <row r="76" customFormat="false" ht="15" hidden="false" customHeight="false" outlineLevel="0" collapsed="false">
      <c r="A76" s="1" t="s">
        <v>3777</v>
      </c>
      <c r="B76" s="1" t="s">
        <v>3778</v>
      </c>
      <c r="C76" s="1" t="s">
        <v>1066</v>
      </c>
      <c r="D76" s="1" t="s">
        <v>3616</v>
      </c>
      <c r="E76" s="1" t="s">
        <v>3617</v>
      </c>
      <c r="F76" s="1" t="s">
        <v>3631</v>
      </c>
      <c r="G76" s="1" t="n">
        <v>24</v>
      </c>
      <c r="H76" s="1" t="n">
        <v>20.03</v>
      </c>
      <c r="I76" s="1" t="n">
        <v>0</v>
      </c>
      <c r="J76" s="1" t="n">
        <v>5</v>
      </c>
      <c r="K76" s="1" t="s">
        <v>3618</v>
      </c>
      <c r="L76" s="18" t="str">
        <f aca="false">IF(H76&lt;=G76,"Yes","No")</f>
        <v>Yes</v>
      </c>
    </row>
    <row r="77" customFormat="false" ht="15" hidden="false" customHeight="false" outlineLevel="0" collapsed="false">
      <c r="A77" s="1" t="s">
        <v>3779</v>
      </c>
      <c r="B77" s="1" t="s">
        <v>3780</v>
      </c>
      <c r="C77" s="1" t="s">
        <v>1066</v>
      </c>
      <c r="D77" s="1" t="s">
        <v>3698</v>
      </c>
      <c r="E77" s="1" t="s">
        <v>3617</v>
      </c>
      <c r="F77" s="1" t="s">
        <v>3631</v>
      </c>
      <c r="G77" s="1" t="n">
        <v>24</v>
      </c>
      <c r="H77" s="1" t="n">
        <v>58.56</v>
      </c>
      <c r="I77" s="1" t="n">
        <v>0</v>
      </c>
      <c r="J77" s="1" t="n">
        <v>4</v>
      </c>
      <c r="K77" s="1" t="s">
        <v>3635</v>
      </c>
      <c r="L77" s="18" t="str">
        <f aca="false">IF(H77&lt;=G77,"Yes","No")</f>
        <v>No</v>
      </c>
    </row>
    <row r="78" customFormat="false" ht="15" hidden="false" customHeight="false" outlineLevel="0" collapsed="false">
      <c r="A78" s="1" t="s">
        <v>3781</v>
      </c>
      <c r="B78" s="1" t="s">
        <v>3782</v>
      </c>
      <c r="C78" s="1" t="s">
        <v>1066</v>
      </c>
      <c r="D78" s="1" t="s">
        <v>3630</v>
      </c>
      <c r="E78" s="1" t="s">
        <v>3617</v>
      </c>
      <c r="F78" s="1" t="s">
        <v>3623</v>
      </c>
      <c r="G78" s="1" t="n">
        <v>24</v>
      </c>
      <c r="H78" s="1" t="n">
        <v>0.61</v>
      </c>
      <c r="I78" s="1" t="n">
        <v>1</v>
      </c>
      <c r="J78" s="1" t="n">
        <v>4</v>
      </c>
      <c r="K78" s="1" t="s">
        <v>3665</v>
      </c>
      <c r="L78" s="18" t="str">
        <f aca="false">IF(H78&lt;=G78,"Yes","No")</f>
        <v>Yes</v>
      </c>
    </row>
    <row r="79" customFormat="false" ht="15" hidden="false" customHeight="false" outlineLevel="0" collapsed="false">
      <c r="A79" s="1" t="s">
        <v>3783</v>
      </c>
      <c r="B79" s="1" t="s">
        <v>3784</v>
      </c>
      <c r="C79" s="1" t="s">
        <v>1066</v>
      </c>
      <c r="D79" s="1" t="s">
        <v>3638</v>
      </c>
      <c r="E79" s="1" t="s">
        <v>3646</v>
      </c>
      <c r="F79" s="1" t="s">
        <v>3215</v>
      </c>
      <c r="G79" s="1" t="n">
        <v>72</v>
      </c>
      <c r="H79" s="1" t="n">
        <v>85.08</v>
      </c>
      <c r="I79" s="1" t="n">
        <v>1</v>
      </c>
      <c r="J79" s="1" t="n">
        <v>3</v>
      </c>
      <c r="K79" s="1" t="s">
        <v>3624</v>
      </c>
      <c r="L79" s="18" t="str">
        <f aca="false">IF(H79&lt;=G79,"Yes","No")</f>
        <v>No</v>
      </c>
    </row>
    <row r="80" customFormat="false" ht="15" hidden="false" customHeight="false" outlineLevel="0" collapsed="false">
      <c r="A80" s="1" t="s">
        <v>3785</v>
      </c>
      <c r="B80" s="1" t="s">
        <v>3786</v>
      </c>
      <c r="C80" s="1" t="s">
        <v>1066</v>
      </c>
      <c r="D80" s="1" t="s">
        <v>3630</v>
      </c>
      <c r="E80" s="1" t="s">
        <v>3617</v>
      </c>
      <c r="F80" s="1" t="s">
        <v>3623</v>
      </c>
      <c r="G80" s="1" t="n">
        <v>24</v>
      </c>
      <c r="H80" s="1" t="n">
        <v>0.26</v>
      </c>
      <c r="I80" s="1" t="n">
        <v>1</v>
      </c>
      <c r="J80" s="1" t="n">
        <v>5</v>
      </c>
      <c r="K80" s="1" t="s">
        <v>3618</v>
      </c>
      <c r="L80" s="18" t="str">
        <f aca="false">IF(H80&lt;=G80,"Yes","No")</f>
        <v>Yes</v>
      </c>
    </row>
    <row r="81" customFormat="false" ht="15" hidden="false" customHeight="false" outlineLevel="0" collapsed="false">
      <c r="A81" s="1" t="s">
        <v>3787</v>
      </c>
      <c r="B81" s="1" t="s">
        <v>3788</v>
      </c>
      <c r="C81" s="1" t="s">
        <v>1066</v>
      </c>
      <c r="D81" s="1" t="s">
        <v>3638</v>
      </c>
      <c r="E81" s="1" t="s">
        <v>3617</v>
      </c>
      <c r="F81" s="1" t="s">
        <v>3215</v>
      </c>
      <c r="G81" s="1" t="n">
        <v>24</v>
      </c>
      <c r="H81" s="1" t="n">
        <v>28.13</v>
      </c>
      <c r="I81" s="1" t="n">
        <v>0</v>
      </c>
      <c r="J81" s="1" t="n">
        <v>4</v>
      </c>
      <c r="K81" s="1" t="s">
        <v>3665</v>
      </c>
      <c r="L81" s="18" t="str">
        <f aca="false">IF(H81&lt;=G81,"Yes","No")</f>
        <v>No</v>
      </c>
    </row>
    <row r="82" customFormat="false" ht="15" hidden="false" customHeight="false" outlineLevel="0" collapsed="false">
      <c r="A82" s="1" t="s">
        <v>3789</v>
      </c>
      <c r="B82" s="1" t="s">
        <v>3790</v>
      </c>
      <c r="C82" s="1" t="s">
        <v>1066</v>
      </c>
      <c r="D82" s="1" t="s">
        <v>3645</v>
      </c>
      <c r="E82" s="1" t="s">
        <v>3617</v>
      </c>
      <c r="F82" s="1" t="s">
        <v>3215</v>
      </c>
      <c r="G82" s="1" t="n">
        <v>24</v>
      </c>
      <c r="H82" s="1" t="n">
        <v>4.12</v>
      </c>
      <c r="I82" s="1" t="n">
        <v>1</v>
      </c>
      <c r="J82" s="1" t="n">
        <v>5</v>
      </c>
      <c r="K82" s="1" t="s">
        <v>3618</v>
      </c>
      <c r="L82" s="18" t="str">
        <f aca="false">IF(H82&lt;=G82,"Yes","No")</f>
        <v>Yes</v>
      </c>
    </row>
    <row r="83" customFormat="false" ht="15" hidden="false" customHeight="false" outlineLevel="0" collapsed="false">
      <c r="A83" s="1" t="s">
        <v>3791</v>
      </c>
      <c r="B83" s="1" t="s">
        <v>3792</v>
      </c>
      <c r="C83" s="1" t="s">
        <v>1066</v>
      </c>
      <c r="D83" s="1" t="s">
        <v>3621</v>
      </c>
      <c r="E83" s="1" t="s">
        <v>3793</v>
      </c>
      <c r="F83" s="1" t="s">
        <v>3215</v>
      </c>
      <c r="G83" s="1" t="n">
        <v>4</v>
      </c>
      <c r="H83" s="1" t="n">
        <v>0.68</v>
      </c>
      <c r="I83" s="1" t="n">
        <v>0</v>
      </c>
      <c r="J83" s="1" t="n">
        <v>5</v>
      </c>
      <c r="K83" s="1" t="s">
        <v>3632</v>
      </c>
      <c r="L83" s="18" t="str">
        <f aca="false">IF(H83&lt;=G83,"Yes","No")</f>
        <v>Yes</v>
      </c>
    </row>
    <row r="84" customFormat="false" ht="15" hidden="false" customHeight="false" outlineLevel="0" collapsed="false">
      <c r="A84" s="1" t="s">
        <v>3794</v>
      </c>
      <c r="B84" s="1" t="s">
        <v>3795</v>
      </c>
      <c r="C84" s="1" t="s">
        <v>1066</v>
      </c>
      <c r="D84" s="1" t="s">
        <v>3627</v>
      </c>
      <c r="E84" s="1" t="s">
        <v>3617</v>
      </c>
      <c r="F84" s="1" t="s">
        <v>3651</v>
      </c>
      <c r="G84" s="1" t="n">
        <v>24</v>
      </c>
      <c r="H84" s="1" t="n">
        <v>0.7</v>
      </c>
      <c r="I84" s="1" t="n">
        <v>1</v>
      </c>
      <c r="J84" s="1" t="n">
        <v>4</v>
      </c>
      <c r="K84" s="1" t="s">
        <v>3652</v>
      </c>
      <c r="L84" s="18" t="str">
        <f aca="false">IF(H84&lt;=G84,"Yes","No")</f>
        <v>Yes</v>
      </c>
    </row>
    <row r="85" customFormat="false" ht="15" hidden="false" customHeight="false" outlineLevel="0" collapsed="false">
      <c r="A85" s="1" t="s">
        <v>3796</v>
      </c>
      <c r="B85" s="1" t="s">
        <v>3797</v>
      </c>
      <c r="C85" s="1" t="s">
        <v>1066</v>
      </c>
      <c r="D85" s="1" t="s">
        <v>3630</v>
      </c>
      <c r="E85" s="1" t="s">
        <v>3617</v>
      </c>
      <c r="F85" s="1" t="s">
        <v>3215</v>
      </c>
      <c r="G85" s="1" t="n">
        <v>24</v>
      </c>
      <c r="H85" s="1" t="n">
        <v>1.64</v>
      </c>
      <c r="I85" s="1" t="n">
        <v>1</v>
      </c>
      <c r="J85" s="1" t="n">
        <v>5</v>
      </c>
      <c r="K85" s="1" t="s">
        <v>3665</v>
      </c>
      <c r="L85" s="18" t="str">
        <f aca="false">IF(H85&lt;=G85,"Yes","No")</f>
        <v>Yes</v>
      </c>
    </row>
    <row r="86" customFormat="false" ht="15" hidden="false" customHeight="false" outlineLevel="0" collapsed="false">
      <c r="A86" s="1" t="s">
        <v>3798</v>
      </c>
      <c r="B86" s="1" t="s">
        <v>3799</v>
      </c>
      <c r="C86" s="1" t="s">
        <v>1066</v>
      </c>
      <c r="D86" s="1" t="s">
        <v>3638</v>
      </c>
      <c r="E86" s="1" t="s">
        <v>3646</v>
      </c>
      <c r="F86" s="1" t="s">
        <v>3215</v>
      </c>
      <c r="G86" s="1" t="n">
        <v>72</v>
      </c>
      <c r="H86" s="1" t="n">
        <v>18.01</v>
      </c>
      <c r="I86" s="1" t="n">
        <v>0</v>
      </c>
      <c r="J86" s="1" t="n">
        <v>4</v>
      </c>
      <c r="K86" s="1" t="s">
        <v>3642</v>
      </c>
      <c r="L86" s="18" t="str">
        <f aca="false">IF(H86&lt;=G86,"Yes","No")</f>
        <v>Yes</v>
      </c>
    </row>
    <row r="87" customFormat="false" ht="15" hidden="false" customHeight="false" outlineLevel="0" collapsed="false">
      <c r="A87" s="1" t="s">
        <v>3800</v>
      </c>
      <c r="B87" s="1" t="s">
        <v>3801</v>
      </c>
      <c r="C87" s="1" t="s">
        <v>1066</v>
      </c>
      <c r="D87" s="1" t="s">
        <v>3630</v>
      </c>
      <c r="E87" s="1" t="s">
        <v>3646</v>
      </c>
      <c r="F87" s="1" t="s">
        <v>3215</v>
      </c>
      <c r="G87" s="1" t="n">
        <v>72</v>
      </c>
      <c r="H87" s="1" t="n">
        <v>0.31</v>
      </c>
      <c r="I87" s="1" t="n">
        <v>0</v>
      </c>
      <c r="J87" s="1" t="n">
        <v>4</v>
      </c>
      <c r="K87" s="1" t="s">
        <v>3624</v>
      </c>
      <c r="L87" s="18" t="str">
        <f aca="false">IF(H87&lt;=G87,"Yes","No")</f>
        <v>Yes</v>
      </c>
    </row>
    <row r="88" customFormat="false" ht="15" hidden="false" customHeight="false" outlineLevel="0" collapsed="false">
      <c r="A88" s="1" t="s">
        <v>3802</v>
      </c>
      <c r="B88" s="1" t="s">
        <v>3803</v>
      </c>
      <c r="C88" s="1" t="s">
        <v>1066</v>
      </c>
      <c r="D88" s="1" t="s">
        <v>3638</v>
      </c>
      <c r="E88" s="1" t="s">
        <v>3617</v>
      </c>
      <c r="F88" s="1" t="s">
        <v>3631</v>
      </c>
      <c r="G88" s="1" t="n">
        <v>24</v>
      </c>
      <c r="H88" s="1" t="n">
        <v>17.43</v>
      </c>
      <c r="I88" s="1" t="n">
        <v>1</v>
      </c>
      <c r="J88" s="1" t="n">
        <v>4</v>
      </c>
      <c r="K88" s="1" t="s">
        <v>3632</v>
      </c>
      <c r="L88" s="18" t="str">
        <f aca="false">IF(H88&lt;=G88,"Yes","No")</f>
        <v>Yes</v>
      </c>
    </row>
    <row r="89" customFormat="false" ht="15" hidden="false" customHeight="false" outlineLevel="0" collapsed="false">
      <c r="A89" s="1" t="s">
        <v>3804</v>
      </c>
      <c r="B89" s="1" t="s">
        <v>3805</v>
      </c>
      <c r="C89" s="1" t="s">
        <v>1066</v>
      </c>
      <c r="D89" s="1" t="s">
        <v>3616</v>
      </c>
      <c r="E89" s="1" t="s">
        <v>3646</v>
      </c>
      <c r="F89" s="1" t="s">
        <v>3631</v>
      </c>
      <c r="G89" s="1" t="n">
        <v>72</v>
      </c>
      <c r="H89" s="1" t="n">
        <v>29.61</v>
      </c>
      <c r="I89" s="1" t="n">
        <v>0</v>
      </c>
      <c r="J89" s="1" t="n">
        <v>4</v>
      </c>
      <c r="K89" s="1" t="s">
        <v>3618</v>
      </c>
      <c r="L89" s="18" t="str">
        <f aca="false">IF(H89&lt;=G89,"Yes","No")</f>
        <v>Yes</v>
      </c>
    </row>
    <row r="90" customFormat="false" ht="15" hidden="false" customHeight="false" outlineLevel="0" collapsed="false">
      <c r="A90" s="1" t="s">
        <v>3806</v>
      </c>
      <c r="B90" s="1" t="s">
        <v>3807</v>
      </c>
      <c r="C90" s="1" t="s">
        <v>1066</v>
      </c>
      <c r="D90" s="1" t="s">
        <v>3621</v>
      </c>
      <c r="E90" s="1" t="s">
        <v>3617</v>
      </c>
      <c r="F90" s="1" t="s">
        <v>3631</v>
      </c>
      <c r="G90" s="1" t="n">
        <v>24</v>
      </c>
      <c r="H90" s="1" t="n">
        <v>3.37</v>
      </c>
      <c r="I90" s="1" t="n">
        <v>1</v>
      </c>
      <c r="J90" s="1" t="n">
        <v>3</v>
      </c>
      <c r="K90" s="1" t="s">
        <v>3665</v>
      </c>
      <c r="L90" s="18" t="str">
        <f aca="false">IF(H90&lt;=G90,"Yes","No")</f>
        <v>Yes</v>
      </c>
    </row>
    <row r="91" customFormat="false" ht="15" hidden="false" customHeight="false" outlineLevel="0" collapsed="false">
      <c r="A91" s="1" t="s">
        <v>3808</v>
      </c>
      <c r="B91" s="1" t="s">
        <v>3809</v>
      </c>
      <c r="C91" s="1" t="s">
        <v>1066</v>
      </c>
      <c r="D91" s="1" t="s">
        <v>3616</v>
      </c>
      <c r="E91" s="1" t="s">
        <v>3646</v>
      </c>
      <c r="F91" s="1" t="s">
        <v>3215</v>
      </c>
      <c r="G91" s="1" t="n">
        <v>72</v>
      </c>
      <c r="H91" s="1" t="n">
        <v>34.89</v>
      </c>
      <c r="I91" s="1" t="n">
        <v>1</v>
      </c>
      <c r="J91" s="1" t="n">
        <v>4</v>
      </c>
      <c r="K91" s="1" t="s">
        <v>3618</v>
      </c>
      <c r="L91" s="18" t="str">
        <f aca="false">IF(H91&lt;=G91,"Yes","No")</f>
        <v>Yes</v>
      </c>
    </row>
    <row r="92" customFormat="false" ht="15" hidden="false" customHeight="false" outlineLevel="0" collapsed="false">
      <c r="A92" s="1" t="s">
        <v>3810</v>
      </c>
      <c r="B92" s="1" t="s">
        <v>3811</v>
      </c>
      <c r="C92" s="1" t="s">
        <v>1066</v>
      </c>
      <c r="D92" s="1" t="s">
        <v>3638</v>
      </c>
      <c r="E92" s="1" t="s">
        <v>3646</v>
      </c>
      <c r="F92" s="1" t="s">
        <v>3631</v>
      </c>
      <c r="G92" s="1" t="n">
        <v>72</v>
      </c>
      <c r="H92" s="1" t="n">
        <v>61.6</v>
      </c>
      <c r="I92" s="1" t="n">
        <v>0</v>
      </c>
      <c r="J92" s="1" t="n">
        <v>5</v>
      </c>
      <c r="K92" s="1" t="s">
        <v>3665</v>
      </c>
      <c r="L92" s="18" t="str">
        <f aca="false">IF(H92&lt;=G92,"Yes","No")</f>
        <v>Yes</v>
      </c>
    </row>
    <row r="93" customFormat="false" ht="15" hidden="false" customHeight="false" outlineLevel="0" collapsed="false">
      <c r="A93" s="1" t="s">
        <v>3812</v>
      </c>
      <c r="B93" s="1" t="s">
        <v>3813</v>
      </c>
      <c r="C93" s="1" t="s">
        <v>1066</v>
      </c>
      <c r="D93" s="1" t="s">
        <v>3621</v>
      </c>
      <c r="E93" s="1" t="s">
        <v>3622</v>
      </c>
      <c r="F93" s="1" t="s">
        <v>3623</v>
      </c>
      <c r="G93" s="1" t="n">
        <v>8</v>
      </c>
      <c r="H93" s="1" t="n">
        <v>8.78</v>
      </c>
      <c r="I93" s="1" t="n">
        <v>0</v>
      </c>
      <c r="J93" s="1" t="n">
        <v>4</v>
      </c>
      <c r="K93" s="1" t="s">
        <v>3635</v>
      </c>
      <c r="L93" s="18" t="str">
        <f aca="false">IF(H93&lt;=G93,"Yes","No")</f>
        <v>No</v>
      </c>
    </row>
    <row r="94" customFormat="false" ht="15" hidden="false" customHeight="false" outlineLevel="0" collapsed="false">
      <c r="A94" s="1" t="s">
        <v>3814</v>
      </c>
      <c r="B94" s="1" t="s">
        <v>3815</v>
      </c>
      <c r="C94" s="1" t="s">
        <v>1066</v>
      </c>
      <c r="D94" s="1" t="s">
        <v>3698</v>
      </c>
      <c r="E94" s="1" t="s">
        <v>3617</v>
      </c>
      <c r="F94" s="1" t="s">
        <v>3215</v>
      </c>
      <c r="G94" s="1" t="n">
        <v>24</v>
      </c>
      <c r="H94" s="1" t="n">
        <v>2.89</v>
      </c>
      <c r="I94" s="1" t="n">
        <v>0</v>
      </c>
      <c r="J94" s="1" t="n">
        <v>5</v>
      </c>
      <c r="K94" s="1" t="s">
        <v>3632</v>
      </c>
      <c r="L94" s="18" t="str">
        <f aca="false">IF(H94&lt;=G94,"Yes","No")</f>
        <v>Yes</v>
      </c>
    </row>
    <row r="95" customFormat="false" ht="15" hidden="false" customHeight="false" outlineLevel="0" collapsed="false">
      <c r="A95" s="1" t="s">
        <v>3816</v>
      </c>
      <c r="B95" s="1" t="s">
        <v>3817</v>
      </c>
      <c r="C95" s="1" t="s">
        <v>1066</v>
      </c>
      <c r="D95" s="1" t="s">
        <v>3630</v>
      </c>
      <c r="E95" s="1" t="s">
        <v>3646</v>
      </c>
      <c r="F95" s="1" t="s">
        <v>3215</v>
      </c>
      <c r="G95" s="1" t="n">
        <v>72</v>
      </c>
      <c r="H95" s="1" t="n">
        <v>3.05</v>
      </c>
      <c r="I95" s="1" t="n">
        <v>1</v>
      </c>
      <c r="J95" s="1" t="n">
        <v>4</v>
      </c>
      <c r="K95" s="1" t="s">
        <v>3635</v>
      </c>
      <c r="L95" s="18" t="str">
        <f aca="false">IF(H95&lt;=G95,"Yes","No")</f>
        <v>Yes</v>
      </c>
    </row>
    <row r="96" customFormat="false" ht="15" hidden="false" customHeight="false" outlineLevel="0" collapsed="false">
      <c r="A96" s="1" t="s">
        <v>3818</v>
      </c>
      <c r="B96" s="1" t="s">
        <v>3819</v>
      </c>
      <c r="C96" s="1" t="s">
        <v>1066</v>
      </c>
      <c r="D96" s="1" t="s">
        <v>3645</v>
      </c>
      <c r="E96" s="1" t="s">
        <v>3617</v>
      </c>
      <c r="F96" s="1" t="s">
        <v>3631</v>
      </c>
      <c r="G96" s="1" t="n">
        <v>24</v>
      </c>
      <c r="H96" s="1" t="n">
        <v>2.17</v>
      </c>
      <c r="I96" s="1" t="n">
        <v>1</v>
      </c>
      <c r="J96" s="1" t="n">
        <v>5</v>
      </c>
      <c r="K96" s="1" t="s">
        <v>3624</v>
      </c>
      <c r="L96" s="18" t="str">
        <f aca="false">IF(H96&lt;=G96,"Yes","No")</f>
        <v>Yes</v>
      </c>
    </row>
    <row r="97" customFormat="false" ht="15" hidden="false" customHeight="false" outlineLevel="0" collapsed="false">
      <c r="A97" s="1" t="s">
        <v>3820</v>
      </c>
      <c r="B97" s="1" t="s">
        <v>3821</v>
      </c>
      <c r="C97" s="1" t="s">
        <v>1066</v>
      </c>
      <c r="D97" s="1" t="s">
        <v>3630</v>
      </c>
      <c r="E97" s="1" t="s">
        <v>3617</v>
      </c>
      <c r="F97" s="1" t="s">
        <v>3623</v>
      </c>
      <c r="G97" s="1" t="n">
        <v>24</v>
      </c>
      <c r="H97" s="1" t="n">
        <v>0.43</v>
      </c>
      <c r="I97" s="1" t="n">
        <v>0</v>
      </c>
      <c r="J97" s="1" t="n">
        <v>5</v>
      </c>
      <c r="K97" s="1" t="s">
        <v>3642</v>
      </c>
      <c r="L97" s="18" t="str">
        <f aca="false">IF(H97&lt;=G97,"Yes","No")</f>
        <v>Yes</v>
      </c>
    </row>
    <row r="98" customFormat="false" ht="15" hidden="false" customHeight="false" outlineLevel="0" collapsed="false">
      <c r="A98" s="1" t="s">
        <v>3822</v>
      </c>
      <c r="B98" s="1" t="s">
        <v>3823</v>
      </c>
      <c r="C98" s="1" t="s">
        <v>1066</v>
      </c>
      <c r="D98" s="1" t="s">
        <v>3616</v>
      </c>
      <c r="E98" s="1" t="s">
        <v>3617</v>
      </c>
      <c r="F98" s="1" t="s">
        <v>3215</v>
      </c>
      <c r="G98" s="1" t="n">
        <v>24</v>
      </c>
      <c r="H98" s="1" t="n">
        <v>8.87</v>
      </c>
      <c r="I98" s="1" t="n">
        <v>0</v>
      </c>
      <c r="J98" s="1" t="n">
        <v>4</v>
      </c>
      <c r="K98" s="1" t="s">
        <v>3624</v>
      </c>
      <c r="L98" s="18" t="str">
        <f aca="false">IF(H98&lt;=G98,"Yes","No")</f>
        <v>Yes</v>
      </c>
    </row>
    <row r="99" customFormat="false" ht="15" hidden="false" customHeight="false" outlineLevel="0" collapsed="false">
      <c r="A99" s="1" t="s">
        <v>3824</v>
      </c>
      <c r="B99" s="1" t="s">
        <v>3825</v>
      </c>
      <c r="C99" s="1" t="s">
        <v>1066</v>
      </c>
      <c r="D99" s="1" t="s">
        <v>3630</v>
      </c>
      <c r="E99" s="1" t="s">
        <v>3793</v>
      </c>
      <c r="F99" s="1" t="s">
        <v>3631</v>
      </c>
      <c r="G99" s="1" t="n">
        <v>4</v>
      </c>
      <c r="H99" s="1" t="n">
        <v>0.12</v>
      </c>
      <c r="I99" s="1" t="n">
        <v>1</v>
      </c>
      <c r="J99" s="1" t="n">
        <v>4</v>
      </c>
      <c r="K99" s="1" t="s">
        <v>3665</v>
      </c>
      <c r="L99" s="18" t="str">
        <f aca="false">IF(H99&lt;=G99,"Yes","No")</f>
        <v>Yes</v>
      </c>
    </row>
    <row r="100" customFormat="false" ht="15" hidden="false" customHeight="false" outlineLevel="0" collapsed="false">
      <c r="A100" s="1" t="s">
        <v>3826</v>
      </c>
      <c r="B100" s="1" t="s">
        <v>3827</v>
      </c>
      <c r="C100" s="1" t="s">
        <v>1066</v>
      </c>
      <c r="D100" s="1" t="s">
        <v>3621</v>
      </c>
      <c r="E100" s="1" t="s">
        <v>3646</v>
      </c>
      <c r="F100" s="1" t="s">
        <v>3631</v>
      </c>
      <c r="G100" s="1" t="n">
        <v>72</v>
      </c>
      <c r="H100" s="1" t="n">
        <v>4.91</v>
      </c>
      <c r="I100" s="1" t="n">
        <v>0</v>
      </c>
      <c r="J100" s="1" t="n">
        <v>4</v>
      </c>
      <c r="K100" s="1" t="s">
        <v>3618</v>
      </c>
      <c r="L100" s="18" t="str">
        <f aca="false">IF(H100&lt;=G100,"Yes","No")</f>
        <v>Yes</v>
      </c>
    </row>
    <row r="101" customFormat="false" ht="15" hidden="false" customHeight="false" outlineLevel="0" collapsed="false">
      <c r="A101" s="1" t="s">
        <v>3828</v>
      </c>
      <c r="B101" s="1" t="s">
        <v>3829</v>
      </c>
      <c r="C101" s="1" t="s">
        <v>1066</v>
      </c>
      <c r="D101" s="1" t="s">
        <v>3645</v>
      </c>
      <c r="E101" s="1" t="s">
        <v>3793</v>
      </c>
      <c r="F101" s="1" t="s">
        <v>3215</v>
      </c>
      <c r="G101" s="1" t="n">
        <v>4</v>
      </c>
      <c r="H101" s="1" t="n">
        <v>1.15</v>
      </c>
      <c r="I101" s="1" t="n">
        <v>0</v>
      </c>
      <c r="J101" s="1" t="n">
        <v>4</v>
      </c>
      <c r="K101" s="1" t="s">
        <v>3665</v>
      </c>
      <c r="L101" s="18" t="str">
        <f aca="false">IF(H101&lt;=G101,"Yes","No")</f>
        <v>Yes</v>
      </c>
    </row>
    <row r="102" customFormat="false" ht="15" hidden="false" customHeight="false" outlineLevel="0" collapsed="false">
      <c r="A102" s="1" t="s">
        <v>3830</v>
      </c>
      <c r="B102" s="1" t="s">
        <v>3831</v>
      </c>
      <c r="C102" s="1" t="s">
        <v>1066</v>
      </c>
      <c r="D102" s="1" t="s">
        <v>3630</v>
      </c>
      <c r="E102" s="1" t="s">
        <v>3617</v>
      </c>
      <c r="F102" s="1" t="s">
        <v>3215</v>
      </c>
      <c r="G102" s="1" t="n">
        <v>24</v>
      </c>
      <c r="H102" s="1" t="n">
        <v>0.57</v>
      </c>
      <c r="I102" s="1" t="n">
        <v>1</v>
      </c>
      <c r="J102" s="1" t="n">
        <v>4</v>
      </c>
      <c r="K102" s="1" t="s">
        <v>3665</v>
      </c>
      <c r="L102" s="18" t="str">
        <f aca="false">IF(H102&lt;=G102,"Yes","No")</f>
        <v>Yes</v>
      </c>
    </row>
    <row r="103" customFormat="false" ht="15" hidden="false" customHeight="false" outlineLevel="0" collapsed="false">
      <c r="A103" s="1" t="s">
        <v>3832</v>
      </c>
      <c r="B103" s="1" t="s">
        <v>3833</v>
      </c>
      <c r="C103" s="1" t="s">
        <v>1066</v>
      </c>
      <c r="D103" s="1" t="s">
        <v>3645</v>
      </c>
      <c r="E103" s="1" t="s">
        <v>3617</v>
      </c>
      <c r="F103" s="1" t="s">
        <v>3215</v>
      </c>
      <c r="G103" s="1" t="n">
        <v>24</v>
      </c>
      <c r="H103" s="1" t="n">
        <v>1.82</v>
      </c>
      <c r="I103" s="1" t="n">
        <v>1</v>
      </c>
      <c r="J103" s="1" t="n">
        <v>4</v>
      </c>
      <c r="K103" s="1" t="s">
        <v>3632</v>
      </c>
      <c r="L103" s="18" t="str">
        <f aca="false">IF(H103&lt;=G103,"Yes","No")</f>
        <v>Yes</v>
      </c>
    </row>
    <row r="104" customFormat="false" ht="15" hidden="false" customHeight="false" outlineLevel="0" collapsed="false">
      <c r="A104" s="1" t="s">
        <v>3834</v>
      </c>
      <c r="B104" s="1" t="s">
        <v>3835</v>
      </c>
      <c r="C104" s="1" t="s">
        <v>1066</v>
      </c>
      <c r="D104" s="1" t="s">
        <v>3627</v>
      </c>
      <c r="E104" s="1" t="s">
        <v>3617</v>
      </c>
      <c r="F104" s="1" t="s">
        <v>3215</v>
      </c>
      <c r="G104" s="1" t="n">
        <v>24</v>
      </c>
      <c r="H104" s="1" t="n">
        <v>20.48</v>
      </c>
      <c r="I104" s="1" t="n">
        <v>0</v>
      </c>
      <c r="J104" s="1" t="n">
        <v>5</v>
      </c>
      <c r="K104" s="1" t="s">
        <v>3632</v>
      </c>
      <c r="L104" s="18" t="str">
        <f aca="false">IF(H104&lt;=G104,"Yes","No")</f>
        <v>Yes</v>
      </c>
    </row>
    <row r="105" customFormat="false" ht="15" hidden="false" customHeight="false" outlineLevel="0" collapsed="false">
      <c r="A105" s="1" t="s">
        <v>3836</v>
      </c>
      <c r="B105" s="1" t="s">
        <v>3837</v>
      </c>
      <c r="C105" s="1" t="s">
        <v>1066</v>
      </c>
      <c r="D105" s="1" t="s">
        <v>3627</v>
      </c>
      <c r="E105" s="1" t="s">
        <v>3622</v>
      </c>
      <c r="F105" s="1" t="s">
        <v>3215</v>
      </c>
      <c r="G105" s="1" t="n">
        <v>8</v>
      </c>
      <c r="H105" s="1" t="n">
        <v>5.33</v>
      </c>
      <c r="I105" s="1" t="n">
        <v>0</v>
      </c>
      <c r="J105" s="1" t="n">
        <v>3</v>
      </c>
      <c r="K105" s="1" t="s">
        <v>3665</v>
      </c>
      <c r="L105" s="18" t="str">
        <f aca="false">IF(H105&lt;=G105,"Yes","No")</f>
        <v>Yes</v>
      </c>
    </row>
    <row r="106" customFormat="false" ht="15" hidden="false" customHeight="false" outlineLevel="0" collapsed="false">
      <c r="A106" s="1" t="s">
        <v>3838</v>
      </c>
      <c r="B106" s="1" t="s">
        <v>3839</v>
      </c>
      <c r="C106" s="1" t="s">
        <v>1066</v>
      </c>
      <c r="D106" s="1" t="s">
        <v>3630</v>
      </c>
      <c r="E106" s="1" t="s">
        <v>3646</v>
      </c>
      <c r="F106" s="1" t="s">
        <v>3215</v>
      </c>
      <c r="G106" s="1" t="n">
        <v>72</v>
      </c>
      <c r="H106" s="1" t="n">
        <v>1.25</v>
      </c>
      <c r="I106" s="1" t="n">
        <v>1</v>
      </c>
      <c r="J106" s="1" t="n">
        <v>4</v>
      </c>
      <c r="K106" s="1" t="s">
        <v>3665</v>
      </c>
      <c r="L106" s="18" t="str">
        <f aca="false">IF(H106&lt;=G106,"Yes","No")</f>
        <v>Yes</v>
      </c>
    </row>
    <row r="107" customFormat="false" ht="15" hidden="false" customHeight="false" outlineLevel="0" collapsed="false">
      <c r="A107" s="1" t="s">
        <v>3840</v>
      </c>
      <c r="B107" s="1" t="s">
        <v>3841</v>
      </c>
      <c r="C107" s="1" t="s">
        <v>1066</v>
      </c>
      <c r="D107" s="1" t="s">
        <v>3645</v>
      </c>
      <c r="E107" s="1" t="s">
        <v>3646</v>
      </c>
      <c r="F107" s="1" t="s">
        <v>3631</v>
      </c>
      <c r="G107" s="1" t="n">
        <v>72</v>
      </c>
      <c r="H107" s="1" t="n">
        <v>3.93</v>
      </c>
      <c r="I107" s="1" t="n">
        <v>0</v>
      </c>
      <c r="J107" s="1" t="n">
        <v>4</v>
      </c>
      <c r="K107" s="1" t="s">
        <v>3635</v>
      </c>
      <c r="L107" s="18" t="str">
        <f aca="false">IF(H107&lt;=G107,"Yes","No")</f>
        <v>Yes</v>
      </c>
    </row>
    <row r="108" customFormat="false" ht="15" hidden="false" customHeight="false" outlineLevel="0" collapsed="false">
      <c r="A108" s="1" t="s">
        <v>3842</v>
      </c>
      <c r="B108" s="1" t="s">
        <v>3843</v>
      </c>
      <c r="C108" s="1" t="s">
        <v>1066</v>
      </c>
      <c r="D108" s="1" t="s">
        <v>3630</v>
      </c>
      <c r="E108" s="1" t="s">
        <v>3617</v>
      </c>
      <c r="F108" s="1" t="s">
        <v>3215</v>
      </c>
      <c r="G108" s="1" t="n">
        <v>24</v>
      </c>
      <c r="H108" s="1" t="n">
        <v>1.23</v>
      </c>
      <c r="I108" s="1" t="n">
        <v>1</v>
      </c>
      <c r="J108" s="1" t="n">
        <v>5</v>
      </c>
      <c r="K108" s="1" t="s">
        <v>3652</v>
      </c>
      <c r="L108" s="18" t="str">
        <f aca="false">IF(H108&lt;=G108,"Yes","No")</f>
        <v>Yes</v>
      </c>
    </row>
    <row r="109" customFormat="false" ht="15" hidden="false" customHeight="false" outlineLevel="0" collapsed="false">
      <c r="A109" s="1" t="s">
        <v>3844</v>
      </c>
      <c r="B109" s="1" t="s">
        <v>3845</v>
      </c>
      <c r="C109" s="1" t="s">
        <v>1066</v>
      </c>
      <c r="D109" s="1" t="s">
        <v>3616</v>
      </c>
      <c r="E109" s="1" t="s">
        <v>3622</v>
      </c>
      <c r="F109" s="1" t="s">
        <v>3215</v>
      </c>
      <c r="G109" s="1" t="n">
        <v>8</v>
      </c>
      <c r="H109" s="1" t="n">
        <v>4.71</v>
      </c>
      <c r="I109" s="1" t="n">
        <v>0</v>
      </c>
      <c r="J109" s="1" t="n">
        <v>4</v>
      </c>
      <c r="K109" s="1" t="s">
        <v>3632</v>
      </c>
      <c r="L109" s="18" t="str">
        <f aca="false">IF(H109&lt;=G109,"Yes","No")</f>
        <v>Yes</v>
      </c>
    </row>
    <row r="110" customFormat="false" ht="15" hidden="false" customHeight="false" outlineLevel="0" collapsed="false">
      <c r="A110" s="1" t="s">
        <v>3846</v>
      </c>
      <c r="B110" s="1" t="s">
        <v>3847</v>
      </c>
      <c r="C110" s="1" t="s">
        <v>1066</v>
      </c>
      <c r="D110" s="1" t="s">
        <v>3621</v>
      </c>
      <c r="E110" s="1" t="s">
        <v>3646</v>
      </c>
      <c r="F110" s="1" t="s">
        <v>3215</v>
      </c>
      <c r="G110" s="1" t="n">
        <v>72</v>
      </c>
      <c r="H110" s="1" t="n">
        <v>3.01</v>
      </c>
      <c r="I110" s="1" t="n">
        <v>1</v>
      </c>
      <c r="J110" s="1" t="n">
        <v>5</v>
      </c>
      <c r="K110" s="1" t="s">
        <v>3632</v>
      </c>
      <c r="L110" s="18" t="str">
        <f aca="false">IF(H110&lt;=G110,"Yes","No")</f>
        <v>Yes</v>
      </c>
    </row>
    <row r="111" customFormat="false" ht="15" hidden="false" customHeight="false" outlineLevel="0" collapsed="false">
      <c r="A111" s="1" t="s">
        <v>3848</v>
      </c>
      <c r="B111" s="1" t="s">
        <v>3849</v>
      </c>
      <c r="C111" s="1" t="s">
        <v>1066</v>
      </c>
      <c r="D111" s="1" t="s">
        <v>3621</v>
      </c>
      <c r="E111" s="1" t="s">
        <v>3622</v>
      </c>
      <c r="F111" s="1" t="s">
        <v>3215</v>
      </c>
      <c r="G111" s="1" t="n">
        <v>8</v>
      </c>
      <c r="H111" s="1" t="n">
        <v>0.95</v>
      </c>
      <c r="I111" s="1" t="n">
        <v>0</v>
      </c>
      <c r="J111" s="1" t="n">
        <v>4</v>
      </c>
      <c r="K111" s="1" t="s">
        <v>3665</v>
      </c>
      <c r="L111" s="18" t="str">
        <f aca="false">IF(H111&lt;=G111,"Yes","No")</f>
        <v>Yes</v>
      </c>
    </row>
    <row r="112" customFormat="false" ht="15" hidden="false" customHeight="false" outlineLevel="0" collapsed="false">
      <c r="A112" s="1" t="s">
        <v>3850</v>
      </c>
      <c r="B112" s="1" t="s">
        <v>3851</v>
      </c>
      <c r="C112" s="1" t="s">
        <v>1066</v>
      </c>
      <c r="D112" s="1" t="s">
        <v>3638</v>
      </c>
      <c r="E112" s="1" t="s">
        <v>3617</v>
      </c>
      <c r="F112" s="1" t="s">
        <v>3631</v>
      </c>
      <c r="G112" s="1" t="n">
        <v>24</v>
      </c>
      <c r="H112" s="1" t="n">
        <v>21.76</v>
      </c>
      <c r="I112" s="1" t="n">
        <v>0</v>
      </c>
      <c r="J112" s="1" t="n">
        <v>3</v>
      </c>
      <c r="K112" s="1" t="s">
        <v>3665</v>
      </c>
      <c r="L112" s="18" t="str">
        <f aca="false">IF(H112&lt;=G112,"Yes","No")</f>
        <v>Yes</v>
      </c>
    </row>
    <row r="113" customFormat="false" ht="15" hidden="false" customHeight="false" outlineLevel="0" collapsed="false">
      <c r="A113" s="1" t="s">
        <v>3852</v>
      </c>
      <c r="B113" s="1" t="s">
        <v>3853</v>
      </c>
      <c r="C113" s="1" t="s">
        <v>1066</v>
      </c>
      <c r="D113" s="1" t="s">
        <v>3638</v>
      </c>
      <c r="E113" s="1" t="s">
        <v>3622</v>
      </c>
      <c r="F113" s="1" t="s">
        <v>3651</v>
      </c>
      <c r="G113" s="1" t="n">
        <v>8</v>
      </c>
      <c r="H113" s="1" t="n">
        <v>10.1</v>
      </c>
      <c r="I113" s="1" t="n">
        <v>0</v>
      </c>
      <c r="J113" s="1" t="n">
        <v>3</v>
      </c>
      <c r="K113" s="1" t="s">
        <v>3652</v>
      </c>
      <c r="L113" s="18" t="str">
        <f aca="false">IF(H113&lt;=G113,"Yes","No")</f>
        <v>No</v>
      </c>
    </row>
    <row r="114" customFormat="false" ht="15" hidden="false" customHeight="false" outlineLevel="0" collapsed="false">
      <c r="A114" s="1" t="s">
        <v>3854</v>
      </c>
      <c r="B114" s="1" t="s">
        <v>3855</v>
      </c>
      <c r="C114" s="1" t="s">
        <v>1066</v>
      </c>
      <c r="D114" s="1" t="s">
        <v>3627</v>
      </c>
      <c r="E114" s="1" t="s">
        <v>3617</v>
      </c>
      <c r="F114" s="1" t="s">
        <v>3215</v>
      </c>
      <c r="G114" s="1" t="n">
        <v>24</v>
      </c>
      <c r="H114" s="1" t="n">
        <v>3.09</v>
      </c>
      <c r="I114" s="1" t="n">
        <v>0</v>
      </c>
      <c r="J114" s="1" t="n">
        <v>4</v>
      </c>
      <c r="K114" s="1" t="s">
        <v>3618</v>
      </c>
      <c r="L114" s="18" t="str">
        <f aca="false">IF(H114&lt;=G114,"Yes","No")</f>
        <v>Yes</v>
      </c>
    </row>
    <row r="115" customFormat="false" ht="15" hidden="false" customHeight="false" outlineLevel="0" collapsed="false">
      <c r="A115" s="1" t="s">
        <v>3856</v>
      </c>
      <c r="B115" s="1" t="s">
        <v>3857</v>
      </c>
      <c r="C115" s="1" t="s">
        <v>1066</v>
      </c>
      <c r="D115" s="1" t="s">
        <v>3645</v>
      </c>
      <c r="E115" s="1" t="s">
        <v>3617</v>
      </c>
      <c r="F115" s="1" t="s">
        <v>3631</v>
      </c>
      <c r="G115" s="1" t="n">
        <v>24</v>
      </c>
      <c r="H115" s="1" t="n">
        <v>0.96</v>
      </c>
      <c r="I115" s="1" t="n">
        <v>0</v>
      </c>
      <c r="J115" s="1" t="n">
        <v>5</v>
      </c>
      <c r="K115" s="1" t="s">
        <v>3642</v>
      </c>
      <c r="L115" s="18" t="str">
        <f aca="false">IF(H115&lt;=G115,"Yes","No")</f>
        <v>Yes</v>
      </c>
    </row>
    <row r="116" customFormat="false" ht="15" hidden="false" customHeight="false" outlineLevel="0" collapsed="false">
      <c r="A116" s="1" t="s">
        <v>3858</v>
      </c>
      <c r="B116" s="1" t="s">
        <v>3859</v>
      </c>
      <c r="C116" s="1" t="s">
        <v>1066</v>
      </c>
      <c r="D116" s="1" t="s">
        <v>3627</v>
      </c>
      <c r="E116" s="1" t="s">
        <v>3646</v>
      </c>
      <c r="F116" s="1" t="s">
        <v>3631</v>
      </c>
      <c r="G116" s="1" t="n">
        <v>72</v>
      </c>
      <c r="H116" s="1" t="n">
        <v>12.77</v>
      </c>
      <c r="I116" s="1" t="n">
        <v>1</v>
      </c>
      <c r="J116" s="1" t="n">
        <v>5</v>
      </c>
      <c r="K116" s="1" t="s">
        <v>3652</v>
      </c>
      <c r="L116" s="18" t="str">
        <f aca="false">IF(H116&lt;=G116,"Yes","No")</f>
        <v>Yes</v>
      </c>
    </row>
    <row r="117" customFormat="false" ht="15" hidden="false" customHeight="false" outlineLevel="0" collapsed="false">
      <c r="A117" s="1" t="s">
        <v>3860</v>
      </c>
      <c r="B117" s="1" t="s">
        <v>3861</v>
      </c>
      <c r="C117" s="1" t="s">
        <v>1066</v>
      </c>
      <c r="D117" s="1" t="s">
        <v>3641</v>
      </c>
      <c r="E117" s="1" t="s">
        <v>3622</v>
      </c>
      <c r="F117" s="1" t="s">
        <v>3623</v>
      </c>
      <c r="G117" s="1" t="n">
        <v>8</v>
      </c>
      <c r="H117" s="1" t="n">
        <v>0.97</v>
      </c>
      <c r="I117" s="1" t="n">
        <v>0</v>
      </c>
      <c r="J117" s="1" t="n">
        <v>5</v>
      </c>
      <c r="K117" s="1" t="s">
        <v>3624</v>
      </c>
      <c r="L117" s="18" t="str">
        <f aca="false">IF(H117&lt;=G117,"Yes","No")</f>
        <v>Yes</v>
      </c>
    </row>
    <row r="118" customFormat="false" ht="15" hidden="false" customHeight="false" outlineLevel="0" collapsed="false">
      <c r="A118" s="1" t="s">
        <v>3862</v>
      </c>
      <c r="B118" s="1" t="s">
        <v>3863</v>
      </c>
      <c r="C118" s="1" t="s">
        <v>1066</v>
      </c>
      <c r="D118" s="1" t="s">
        <v>3698</v>
      </c>
      <c r="E118" s="1" t="s">
        <v>3617</v>
      </c>
      <c r="F118" s="1" t="s">
        <v>3631</v>
      </c>
      <c r="G118" s="1" t="n">
        <v>24</v>
      </c>
      <c r="H118" s="1" t="n">
        <v>16.04</v>
      </c>
      <c r="I118" s="1" t="n">
        <v>0</v>
      </c>
      <c r="J118" s="1" t="n">
        <v>4</v>
      </c>
      <c r="K118" s="1" t="s">
        <v>3618</v>
      </c>
      <c r="L118" s="18" t="str">
        <f aca="false">IF(H118&lt;=G118,"Yes","No")</f>
        <v>Yes</v>
      </c>
    </row>
    <row r="119" customFormat="false" ht="15" hidden="false" customHeight="false" outlineLevel="0" collapsed="false">
      <c r="A119" s="1" t="s">
        <v>3864</v>
      </c>
      <c r="B119" s="1" t="s">
        <v>3865</v>
      </c>
      <c r="C119" s="1" t="s">
        <v>1066</v>
      </c>
      <c r="D119" s="1" t="s">
        <v>3627</v>
      </c>
      <c r="E119" s="1" t="s">
        <v>3617</v>
      </c>
      <c r="F119" s="1" t="s">
        <v>3215</v>
      </c>
      <c r="G119" s="1" t="n">
        <v>24</v>
      </c>
      <c r="H119" s="1" t="n">
        <v>3.07</v>
      </c>
      <c r="I119" s="1" t="n">
        <v>0</v>
      </c>
      <c r="J119" s="1" t="n">
        <v>4</v>
      </c>
      <c r="K119" s="1" t="s">
        <v>3652</v>
      </c>
      <c r="L119" s="18" t="str">
        <f aca="false">IF(H119&lt;=G119,"Yes","No")</f>
        <v>Yes</v>
      </c>
    </row>
    <row r="120" customFormat="false" ht="15" hidden="false" customHeight="false" outlineLevel="0" collapsed="false">
      <c r="A120" s="1" t="s">
        <v>3866</v>
      </c>
      <c r="B120" s="1" t="s">
        <v>3867</v>
      </c>
      <c r="C120" s="1" t="s">
        <v>1066</v>
      </c>
      <c r="D120" s="1" t="s">
        <v>3630</v>
      </c>
      <c r="E120" s="1" t="s">
        <v>3617</v>
      </c>
      <c r="F120" s="1" t="s">
        <v>3215</v>
      </c>
      <c r="G120" s="1" t="n">
        <v>24</v>
      </c>
      <c r="H120" s="1" t="n">
        <v>0.54</v>
      </c>
      <c r="I120" s="1" t="n">
        <v>1</v>
      </c>
      <c r="J120" s="1" t="n">
        <v>5</v>
      </c>
      <c r="K120" s="1" t="s">
        <v>3624</v>
      </c>
      <c r="L120" s="18" t="str">
        <f aca="false">IF(H120&lt;=G120,"Yes","No")</f>
        <v>Yes</v>
      </c>
    </row>
    <row r="121" customFormat="false" ht="15" hidden="false" customHeight="false" outlineLevel="0" collapsed="false">
      <c r="A121" s="1" t="s">
        <v>3868</v>
      </c>
      <c r="B121" s="1" t="s">
        <v>3869</v>
      </c>
      <c r="C121" s="1" t="s">
        <v>1066</v>
      </c>
      <c r="D121" s="1" t="s">
        <v>3630</v>
      </c>
      <c r="E121" s="1" t="s">
        <v>3646</v>
      </c>
      <c r="F121" s="1" t="s">
        <v>3215</v>
      </c>
      <c r="G121" s="1" t="n">
        <v>72</v>
      </c>
      <c r="H121" s="1" t="n">
        <v>0.46</v>
      </c>
      <c r="I121" s="1" t="n">
        <v>1</v>
      </c>
      <c r="J121" s="1" t="n">
        <v>4</v>
      </c>
      <c r="K121" s="1" t="s">
        <v>3642</v>
      </c>
      <c r="L121" s="18" t="str">
        <f aca="false">IF(H121&lt;=G121,"Yes","No")</f>
        <v>Yes</v>
      </c>
    </row>
    <row r="122" customFormat="false" ht="15" hidden="false" customHeight="false" outlineLevel="0" collapsed="false">
      <c r="A122" s="1" t="s">
        <v>3870</v>
      </c>
      <c r="B122" s="1" t="s">
        <v>3871</v>
      </c>
      <c r="C122" s="1" t="s">
        <v>1066</v>
      </c>
      <c r="D122" s="1" t="s">
        <v>3630</v>
      </c>
      <c r="E122" s="1" t="s">
        <v>3617</v>
      </c>
      <c r="F122" s="1" t="s">
        <v>3631</v>
      </c>
      <c r="G122" s="1" t="n">
        <v>24</v>
      </c>
      <c r="H122" s="1" t="n">
        <v>0.3</v>
      </c>
      <c r="I122" s="1" t="n">
        <v>1</v>
      </c>
      <c r="J122" s="1" t="n">
        <v>5</v>
      </c>
      <c r="K122" s="1" t="s">
        <v>3618</v>
      </c>
      <c r="L122" s="18" t="str">
        <f aca="false">IF(H122&lt;=G122,"Yes","No")</f>
        <v>Yes</v>
      </c>
    </row>
    <row r="123" customFormat="false" ht="15" hidden="false" customHeight="false" outlineLevel="0" collapsed="false">
      <c r="A123" s="1" t="s">
        <v>3872</v>
      </c>
      <c r="B123" s="1" t="s">
        <v>3873</v>
      </c>
      <c r="C123" s="1" t="s">
        <v>1066</v>
      </c>
      <c r="D123" s="1" t="s">
        <v>3627</v>
      </c>
      <c r="E123" s="1" t="s">
        <v>3617</v>
      </c>
      <c r="F123" s="1" t="s">
        <v>3631</v>
      </c>
      <c r="G123" s="1" t="n">
        <v>24</v>
      </c>
      <c r="H123" s="1" t="n">
        <v>18.22</v>
      </c>
      <c r="I123" s="1" t="n">
        <v>1</v>
      </c>
      <c r="J123" s="1" t="n">
        <v>3</v>
      </c>
      <c r="K123" s="1" t="s">
        <v>3618</v>
      </c>
      <c r="L123" s="18" t="str">
        <f aca="false">IF(H123&lt;=G123,"Yes","No")</f>
        <v>Yes</v>
      </c>
    </row>
    <row r="124" customFormat="false" ht="15" hidden="false" customHeight="false" outlineLevel="0" collapsed="false">
      <c r="A124" s="1" t="s">
        <v>3874</v>
      </c>
      <c r="B124" s="1" t="s">
        <v>3875</v>
      </c>
      <c r="C124" s="1" t="s">
        <v>1066</v>
      </c>
      <c r="D124" s="1" t="s">
        <v>3616</v>
      </c>
      <c r="E124" s="1" t="s">
        <v>3617</v>
      </c>
      <c r="F124" s="1" t="s">
        <v>3623</v>
      </c>
      <c r="G124" s="1" t="n">
        <v>24</v>
      </c>
      <c r="H124" s="1" t="n">
        <v>12.18</v>
      </c>
      <c r="I124" s="1" t="n">
        <v>0</v>
      </c>
      <c r="J124" s="1" t="n">
        <v>5</v>
      </c>
      <c r="K124" s="1" t="s">
        <v>3618</v>
      </c>
      <c r="L124" s="18" t="str">
        <f aca="false">IF(H124&lt;=G124,"Yes","No")</f>
        <v>Yes</v>
      </c>
    </row>
    <row r="125" customFormat="false" ht="15" hidden="false" customHeight="false" outlineLevel="0" collapsed="false">
      <c r="A125" s="1" t="s">
        <v>3876</v>
      </c>
      <c r="B125" s="1" t="s">
        <v>3877</v>
      </c>
      <c r="C125" s="1" t="s">
        <v>1066</v>
      </c>
      <c r="D125" s="1" t="s">
        <v>3616</v>
      </c>
      <c r="E125" s="1" t="s">
        <v>3646</v>
      </c>
      <c r="F125" s="1" t="s">
        <v>3215</v>
      </c>
      <c r="G125" s="1" t="n">
        <v>72</v>
      </c>
      <c r="H125" s="1" t="n">
        <v>15.4</v>
      </c>
      <c r="I125" s="1" t="n">
        <v>0</v>
      </c>
      <c r="J125" s="1" t="n">
        <v>4</v>
      </c>
      <c r="K125" s="1" t="s">
        <v>3632</v>
      </c>
      <c r="L125" s="18" t="str">
        <f aca="false">IF(H125&lt;=G125,"Yes","No")</f>
        <v>Yes</v>
      </c>
    </row>
    <row r="126" customFormat="false" ht="15" hidden="false" customHeight="false" outlineLevel="0" collapsed="false">
      <c r="A126" s="1" t="s">
        <v>3878</v>
      </c>
      <c r="B126" s="1" t="s">
        <v>3879</v>
      </c>
      <c r="C126" s="1" t="s">
        <v>1066</v>
      </c>
      <c r="D126" s="1" t="s">
        <v>3627</v>
      </c>
      <c r="E126" s="1" t="s">
        <v>3617</v>
      </c>
      <c r="F126" s="1" t="s">
        <v>3631</v>
      </c>
      <c r="G126" s="1" t="n">
        <v>24</v>
      </c>
      <c r="H126" s="1" t="n">
        <v>11.28</v>
      </c>
      <c r="I126" s="1" t="n">
        <v>0</v>
      </c>
      <c r="J126" s="1" t="n">
        <v>4</v>
      </c>
      <c r="K126" s="1" t="s">
        <v>3618</v>
      </c>
      <c r="L126" s="18" t="str">
        <f aca="false">IF(H126&lt;=G126,"Yes","No")</f>
        <v>Yes</v>
      </c>
    </row>
    <row r="127" customFormat="false" ht="15" hidden="false" customHeight="false" outlineLevel="0" collapsed="false">
      <c r="A127" s="1" t="s">
        <v>3880</v>
      </c>
      <c r="B127" s="1" t="s">
        <v>3881</v>
      </c>
      <c r="C127" s="1" t="s">
        <v>1066</v>
      </c>
      <c r="D127" s="1" t="s">
        <v>3621</v>
      </c>
      <c r="E127" s="1" t="s">
        <v>3617</v>
      </c>
      <c r="F127" s="1" t="s">
        <v>3651</v>
      </c>
      <c r="G127" s="1" t="n">
        <v>24</v>
      </c>
      <c r="H127" s="1" t="n">
        <v>3.74</v>
      </c>
      <c r="I127" s="1" t="n">
        <v>1</v>
      </c>
      <c r="J127" s="1" t="n">
        <v>5</v>
      </c>
      <c r="K127" s="1" t="s">
        <v>3618</v>
      </c>
      <c r="L127" s="18" t="str">
        <f aca="false">IF(H127&lt;=G127,"Yes","No")</f>
        <v>Yes</v>
      </c>
    </row>
    <row r="128" customFormat="false" ht="15" hidden="false" customHeight="false" outlineLevel="0" collapsed="false">
      <c r="A128" s="1" t="s">
        <v>3882</v>
      </c>
      <c r="B128" s="1" t="s">
        <v>3883</v>
      </c>
      <c r="C128" s="1" t="s">
        <v>1066</v>
      </c>
      <c r="D128" s="1" t="s">
        <v>3616</v>
      </c>
      <c r="E128" s="1" t="s">
        <v>3617</v>
      </c>
      <c r="F128" s="1" t="s">
        <v>3215</v>
      </c>
      <c r="G128" s="1" t="n">
        <v>24</v>
      </c>
      <c r="H128" s="1" t="n">
        <v>5.42</v>
      </c>
      <c r="I128" s="1" t="n">
        <v>0</v>
      </c>
      <c r="J128" s="1" t="n">
        <v>4</v>
      </c>
      <c r="K128" s="1" t="s">
        <v>3652</v>
      </c>
      <c r="L128" s="18" t="str">
        <f aca="false">IF(H128&lt;=G128,"Yes","No")</f>
        <v>Yes</v>
      </c>
    </row>
    <row r="129" customFormat="false" ht="15" hidden="false" customHeight="false" outlineLevel="0" collapsed="false">
      <c r="A129" s="1" t="s">
        <v>3884</v>
      </c>
      <c r="B129" s="1" t="s">
        <v>3885</v>
      </c>
      <c r="C129" s="1" t="s">
        <v>1066</v>
      </c>
      <c r="D129" s="1" t="s">
        <v>3630</v>
      </c>
      <c r="E129" s="1" t="s">
        <v>3617</v>
      </c>
      <c r="F129" s="1" t="s">
        <v>3623</v>
      </c>
      <c r="G129" s="1" t="n">
        <v>24</v>
      </c>
      <c r="H129" s="1" t="n">
        <v>1.1</v>
      </c>
      <c r="I129" s="1" t="n">
        <v>1</v>
      </c>
      <c r="J129" s="1" t="n">
        <v>5</v>
      </c>
      <c r="K129" s="1" t="s">
        <v>3632</v>
      </c>
      <c r="L129" s="18" t="str">
        <f aca="false">IF(H129&lt;=G129,"Yes","No")</f>
        <v>Yes</v>
      </c>
    </row>
    <row r="130" customFormat="false" ht="15" hidden="false" customHeight="false" outlineLevel="0" collapsed="false">
      <c r="A130" s="1" t="s">
        <v>3886</v>
      </c>
      <c r="B130" s="1" t="s">
        <v>3887</v>
      </c>
      <c r="C130" s="1" t="s">
        <v>1066</v>
      </c>
      <c r="D130" s="1" t="s">
        <v>3616</v>
      </c>
      <c r="E130" s="1" t="s">
        <v>3646</v>
      </c>
      <c r="F130" s="1" t="s">
        <v>3631</v>
      </c>
      <c r="G130" s="1" t="n">
        <v>72</v>
      </c>
      <c r="H130" s="1" t="n">
        <v>22.17</v>
      </c>
      <c r="I130" s="1" t="n">
        <v>0</v>
      </c>
      <c r="J130" s="1" t="n">
        <v>4</v>
      </c>
      <c r="K130" s="1" t="s">
        <v>3652</v>
      </c>
      <c r="L130" s="18" t="str">
        <f aca="false">IF(H130&lt;=G130,"Yes","No")</f>
        <v>Yes</v>
      </c>
    </row>
    <row r="131" customFormat="false" ht="15" hidden="false" customHeight="false" outlineLevel="0" collapsed="false">
      <c r="A131" s="1" t="s">
        <v>3888</v>
      </c>
      <c r="B131" s="1" t="s">
        <v>3889</v>
      </c>
      <c r="C131" s="1" t="s">
        <v>1066</v>
      </c>
      <c r="D131" s="1" t="s">
        <v>3638</v>
      </c>
      <c r="E131" s="1" t="s">
        <v>3646</v>
      </c>
      <c r="F131" s="1" t="s">
        <v>3215</v>
      </c>
      <c r="G131" s="1" t="n">
        <v>72</v>
      </c>
      <c r="H131" s="1" t="n">
        <v>13.61</v>
      </c>
      <c r="I131" s="1" t="n">
        <v>1</v>
      </c>
      <c r="J131" s="1" t="n">
        <v>4</v>
      </c>
      <c r="K131" s="1" t="s">
        <v>3665</v>
      </c>
      <c r="L131" s="18" t="str">
        <f aca="false">IF(H131&lt;=G131,"Yes","No")</f>
        <v>Yes</v>
      </c>
    </row>
    <row r="132" customFormat="false" ht="15" hidden="false" customHeight="false" outlineLevel="0" collapsed="false">
      <c r="A132" s="1" t="s">
        <v>3890</v>
      </c>
      <c r="B132" s="1" t="s">
        <v>3891</v>
      </c>
      <c r="C132" s="1" t="s">
        <v>1066</v>
      </c>
      <c r="D132" s="1" t="s">
        <v>3630</v>
      </c>
      <c r="E132" s="1" t="s">
        <v>3622</v>
      </c>
      <c r="F132" s="1" t="s">
        <v>3215</v>
      </c>
      <c r="G132" s="1" t="n">
        <v>8</v>
      </c>
      <c r="H132" s="1" t="n">
        <v>0.13</v>
      </c>
      <c r="I132" s="1" t="n">
        <v>1</v>
      </c>
      <c r="J132" s="1" t="n">
        <v>5</v>
      </c>
      <c r="K132" s="1" t="s">
        <v>3652</v>
      </c>
      <c r="L132" s="18" t="str">
        <f aca="false">IF(H132&lt;=G132,"Yes","No")</f>
        <v>Yes</v>
      </c>
    </row>
    <row r="133" customFormat="false" ht="15" hidden="false" customHeight="false" outlineLevel="0" collapsed="false">
      <c r="A133" s="1" t="s">
        <v>3892</v>
      </c>
      <c r="B133" s="1" t="s">
        <v>3893</v>
      </c>
      <c r="C133" s="1" t="s">
        <v>1066</v>
      </c>
      <c r="D133" s="1" t="s">
        <v>3630</v>
      </c>
      <c r="E133" s="1" t="s">
        <v>3617</v>
      </c>
      <c r="F133" s="1" t="s">
        <v>3215</v>
      </c>
      <c r="G133" s="1" t="n">
        <v>24</v>
      </c>
      <c r="H133" s="1" t="n">
        <v>0.51</v>
      </c>
      <c r="I133" s="1" t="n">
        <v>1</v>
      </c>
      <c r="J133" s="1" t="n">
        <v>5</v>
      </c>
      <c r="K133" s="1" t="s">
        <v>3652</v>
      </c>
      <c r="L133" s="18" t="str">
        <f aca="false">IF(H133&lt;=G133,"Yes","No")</f>
        <v>Yes</v>
      </c>
    </row>
    <row r="134" customFormat="false" ht="15" hidden="false" customHeight="false" outlineLevel="0" collapsed="false">
      <c r="A134" s="1" t="s">
        <v>3894</v>
      </c>
      <c r="B134" s="1" t="s">
        <v>3895</v>
      </c>
      <c r="C134" s="1" t="s">
        <v>1066</v>
      </c>
      <c r="D134" s="1" t="s">
        <v>3638</v>
      </c>
      <c r="E134" s="1" t="s">
        <v>3646</v>
      </c>
      <c r="F134" s="1" t="s">
        <v>3215</v>
      </c>
      <c r="G134" s="1" t="n">
        <v>72</v>
      </c>
      <c r="H134" s="1" t="n">
        <v>10.21</v>
      </c>
      <c r="I134" s="1" t="n">
        <v>0</v>
      </c>
      <c r="J134" s="1" t="n">
        <v>5</v>
      </c>
      <c r="K134" s="1" t="s">
        <v>3632</v>
      </c>
      <c r="L134" s="18" t="str">
        <f aca="false">IF(H134&lt;=G134,"Yes","No")</f>
        <v>Yes</v>
      </c>
    </row>
    <row r="135" customFormat="false" ht="15" hidden="false" customHeight="false" outlineLevel="0" collapsed="false">
      <c r="A135" s="1" t="s">
        <v>3896</v>
      </c>
      <c r="B135" s="1" t="s">
        <v>3897</v>
      </c>
      <c r="C135" s="1" t="s">
        <v>1066</v>
      </c>
      <c r="D135" s="1" t="s">
        <v>3616</v>
      </c>
      <c r="E135" s="1" t="s">
        <v>3646</v>
      </c>
      <c r="F135" s="1" t="s">
        <v>3215</v>
      </c>
      <c r="G135" s="1" t="n">
        <v>72</v>
      </c>
      <c r="H135" s="1" t="n">
        <v>4.15</v>
      </c>
      <c r="I135" s="1" t="n">
        <v>1</v>
      </c>
      <c r="J135" s="1" t="n">
        <v>4</v>
      </c>
      <c r="K135" s="1" t="s">
        <v>3652</v>
      </c>
      <c r="L135" s="18" t="str">
        <f aca="false">IF(H135&lt;=G135,"Yes","No")</f>
        <v>Yes</v>
      </c>
    </row>
    <row r="136" customFormat="false" ht="15" hidden="false" customHeight="false" outlineLevel="0" collapsed="false">
      <c r="A136" s="1" t="s">
        <v>3898</v>
      </c>
      <c r="B136" s="1" t="s">
        <v>3899</v>
      </c>
      <c r="C136" s="1" t="s">
        <v>1066</v>
      </c>
      <c r="D136" s="1" t="s">
        <v>3698</v>
      </c>
      <c r="E136" s="1" t="s">
        <v>3622</v>
      </c>
      <c r="F136" s="1" t="s">
        <v>3623</v>
      </c>
      <c r="G136" s="1" t="n">
        <v>8</v>
      </c>
      <c r="H136" s="1" t="n">
        <v>1.8</v>
      </c>
      <c r="I136" s="1" t="n">
        <v>0</v>
      </c>
      <c r="J136" s="1" t="n">
        <v>5</v>
      </c>
      <c r="K136" s="1" t="s">
        <v>3618</v>
      </c>
      <c r="L136" s="18" t="str">
        <f aca="false">IF(H136&lt;=G136,"Yes","No")</f>
        <v>Yes</v>
      </c>
    </row>
    <row r="137" customFormat="false" ht="15" hidden="false" customHeight="false" outlineLevel="0" collapsed="false">
      <c r="A137" s="1" t="s">
        <v>3900</v>
      </c>
      <c r="B137" s="1" t="s">
        <v>3901</v>
      </c>
      <c r="C137" s="1" t="s">
        <v>1066</v>
      </c>
      <c r="D137" s="1" t="s">
        <v>3630</v>
      </c>
      <c r="E137" s="1" t="s">
        <v>3617</v>
      </c>
      <c r="F137" s="1" t="s">
        <v>3215</v>
      </c>
      <c r="G137" s="1" t="n">
        <v>24</v>
      </c>
      <c r="H137" s="1" t="n">
        <v>0.74</v>
      </c>
      <c r="I137" s="1" t="n">
        <v>1</v>
      </c>
      <c r="J137" s="1" t="n">
        <v>4</v>
      </c>
      <c r="K137" s="1" t="s">
        <v>3632</v>
      </c>
      <c r="L137" s="18" t="str">
        <f aca="false">IF(H137&lt;=G137,"Yes","No")</f>
        <v>Yes</v>
      </c>
    </row>
    <row r="138" customFormat="false" ht="15" hidden="false" customHeight="false" outlineLevel="0" collapsed="false">
      <c r="A138" s="1" t="s">
        <v>3902</v>
      </c>
      <c r="B138" s="1" t="s">
        <v>3903</v>
      </c>
      <c r="C138" s="1" t="s">
        <v>1066</v>
      </c>
      <c r="D138" s="1" t="s">
        <v>3630</v>
      </c>
      <c r="E138" s="1" t="s">
        <v>3617</v>
      </c>
      <c r="F138" s="1" t="s">
        <v>3623</v>
      </c>
      <c r="G138" s="1" t="n">
        <v>24</v>
      </c>
      <c r="H138" s="1" t="n">
        <v>0.98</v>
      </c>
      <c r="I138" s="1" t="n">
        <v>0</v>
      </c>
      <c r="J138" s="1" t="n">
        <v>5</v>
      </c>
      <c r="K138" s="1" t="s">
        <v>3652</v>
      </c>
      <c r="L138" s="18" t="str">
        <f aca="false">IF(H138&lt;=G138,"Yes","No")</f>
        <v>Yes</v>
      </c>
    </row>
    <row r="139" customFormat="false" ht="15" hidden="false" customHeight="false" outlineLevel="0" collapsed="false">
      <c r="A139" s="1" t="s">
        <v>3904</v>
      </c>
      <c r="B139" s="1" t="s">
        <v>3905</v>
      </c>
      <c r="C139" s="1" t="s">
        <v>1066</v>
      </c>
      <c r="D139" s="1" t="s">
        <v>3638</v>
      </c>
      <c r="E139" s="1" t="s">
        <v>3617</v>
      </c>
      <c r="F139" s="1" t="s">
        <v>3623</v>
      </c>
      <c r="G139" s="1" t="n">
        <v>24</v>
      </c>
      <c r="H139" s="1" t="n">
        <v>54.53</v>
      </c>
      <c r="I139" s="1" t="n">
        <v>0</v>
      </c>
      <c r="J139" s="1" t="n">
        <v>4</v>
      </c>
      <c r="K139" s="1" t="s">
        <v>3652</v>
      </c>
      <c r="L139" s="18" t="str">
        <f aca="false">IF(H139&lt;=G139,"Yes","No")</f>
        <v>No</v>
      </c>
    </row>
    <row r="140" customFormat="false" ht="15" hidden="false" customHeight="false" outlineLevel="0" collapsed="false">
      <c r="A140" s="1" t="s">
        <v>3906</v>
      </c>
      <c r="B140" s="1" t="s">
        <v>3907</v>
      </c>
      <c r="C140" s="1" t="s">
        <v>1066</v>
      </c>
      <c r="D140" s="1" t="s">
        <v>3630</v>
      </c>
      <c r="E140" s="1" t="s">
        <v>3622</v>
      </c>
      <c r="F140" s="1" t="s">
        <v>3651</v>
      </c>
      <c r="G140" s="1" t="n">
        <v>8</v>
      </c>
      <c r="H140" s="1" t="n">
        <v>0.48</v>
      </c>
      <c r="I140" s="1" t="n">
        <v>1</v>
      </c>
      <c r="J140" s="1" t="n">
        <v>5</v>
      </c>
      <c r="K140" s="1" t="s">
        <v>3618</v>
      </c>
      <c r="L140" s="18" t="str">
        <f aca="false">IF(H140&lt;=G140,"Yes","No")</f>
        <v>Yes</v>
      </c>
    </row>
    <row r="141" customFormat="false" ht="15" hidden="false" customHeight="false" outlineLevel="0" collapsed="false">
      <c r="A141" s="1" t="s">
        <v>3908</v>
      </c>
      <c r="B141" s="1" t="s">
        <v>3909</v>
      </c>
      <c r="C141" s="1" t="s">
        <v>1066</v>
      </c>
      <c r="D141" s="1" t="s">
        <v>3638</v>
      </c>
      <c r="E141" s="1" t="s">
        <v>3617</v>
      </c>
      <c r="F141" s="1" t="s">
        <v>3215</v>
      </c>
      <c r="G141" s="1" t="n">
        <v>24</v>
      </c>
      <c r="H141" s="1" t="n">
        <v>15.58</v>
      </c>
      <c r="I141" s="1" t="n">
        <v>0</v>
      </c>
      <c r="J141" s="1" t="n">
        <v>4</v>
      </c>
      <c r="K141" s="1" t="s">
        <v>3618</v>
      </c>
      <c r="L141" s="18" t="str">
        <f aca="false">IF(H141&lt;=G141,"Yes","No")</f>
        <v>Yes</v>
      </c>
    </row>
    <row r="142" customFormat="false" ht="15" hidden="false" customHeight="false" outlineLevel="0" collapsed="false">
      <c r="A142" s="1" t="s">
        <v>3910</v>
      </c>
      <c r="B142" s="1" t="s">
        <v>3911</v>
      </c>
      <c r="C142" s="1" t="s">
        <v>1066</v>
      </c>
      <c r="D142" s="1" t="s">
        <v>3627</v>
      </c>
      <c r="E142" s="1" t="s">
        <v>3617</v>
      </c>
      <c r="F142" s="1" t="s">
        <v>3623</v>
      </c>
      <c r="G142" s="1" t="n">
        <v>24</v>
      </c>
      <c r="H142" s="1" t="n">
        <v>3.74</v>
      </c>
      <c r="I142" s="1" t="n">
        <v>1</v>
      </c>
      <c r="J142" s="1" t="n">
        <v>5</v>
      </c>
      <c r="K142" s="1" t="s">
        <v>3624</v>
      </c>
      <c r="L142" s="18" t="str">
        <f aca="false">IF(H142&lt;=G142,"Yes","No")</f>
        <v>Yes</v>
      </c>
    </row>
    <row r="143" customFormat="false" ht="15" hidden="false" customHeight="false" outlineLevel="0" collapsed="false">
      <c r="A143" s="1" t="s">
        <v>3912</v>
      </c>
      <c r="B143" s="1" t="s">
        <v>3913</v>
      </c>
      <c r="C143" s="1" t="s">
        <v>1066</v>
      </c>
      <c r="D143" s="1" t="s">
        <v>3621</v>
      </c>
      <c r="E143" s="1" t="s">
        <v>3617</v>
      </c>
      <c r="F143" s="1" t="s">
        <v>3215</v>
      </c>
      <c r="G143" s="1" t="n">
        <v>24</v>
      </c>
      <c r="H143" s="1" t="n">
        <v>0.48</v>
      </c>
      <c r="I143" s="1" t="n">
        <v>1</v>
      </c>
      <c r="J143" s="1" t="n">
        <v>5</v>
      </c>
      <c r="K143" s="1" t="s">
        <v>3632</v>
      </c>
      <c r="L143" s="18" t="str">
        <f aca="false">IF(H143&lt;=G143,"Yes","No")</f>
        <v>Yes</v>
      </c>
    </row>
    <row r="144" customFormat="false" ht="15" hidden="false" customHeight="false" outlineLevel="0" collapsed="false">
      <c r="A144" s="1" t="s">
        <v>3914</v>
      </c>
      <c r="B144" s="1" t="s">
        <v>3915</v>
      </c>
      <c r="C144" s="1" t="s">
        <v>1066</v>
      </c>
      <c r="D144" s="1" t="s">
        <v>3621</v>
      </c>
      <c r="E144" s="1" t="s">
        <v>3617</v>
      </c>
      <c r="F144" s="1" t="s">
        <v>3623</v>
      </c>
      <c r="G144" s="1" t="n">
        <v>24</v>
      </c>
      <c r="H144" s="1" t="n">
        <v>7.57</v>
      </c>
      <c r="I144" s="1" t="n">
        <v>0</v>
      </c>
      <c r="J144" s="1" t="n">
        <v>4</v>
      </c>
      <c r="K144" s="1" t="s">
        <v>3624</v>
      </c>
      <c r="L144" s="18" t="str">
        <f aca="false">IF(H144&lt;=G144,"Yes","No")</f>
        <v>Yes</v>
      </c>
    </row>
    <row r="145" customFormat="false" ht="15" hidden="false" customHeight="false" outlineLevel="0" collapsed="false">
      <c r="A145" s="1" t="s">
        <v>3916</v>
      </c>
      <c r="B145" s="1" t="s">
        <v>3917</v>
      </c>
      <c r="C145" s="1" t="s">
        <v>1066</v>
      </c>
      <c r="D145" s="1" t="s">
        <v>3630</v>
      </c>
      <c r="E145" s="1" t="s">
        <v>3646</v>
      </c>
      <c r="F145" s="1" t="s">
        <v>3215</v>
      </c>
      <c r="G145" s="1" t="n">
        <v>72</v>
      </c>
      <c r="H145" s="1" t="n">
        <v>1.4</v>
      </c>
      <c r="I145" s="1" t="n">
        <v>1</v>
      </c>
      <c r="J145" s="1" t="n">
        <v>4</v>
      </c>
      <c r="K145" s="1" t="s">
        <v>3632</v>
      </c>
      <c r="L145" s="18" t="str">
        <f aca="false">IF(H145&lt;=G145,"Yes","No")</f>
        <v>Yes</v>
      </c>
    </row>
    <row r="146" customFormat="false" ht="15" hidden="false" customHeight="false" outlineLevel="0" collapsed="false">
      <c r="A146" s="1" t="s">
        <v>3918</v>
      </c>
      <c r="B146" s="1" t="s">
        <v>3919</v>
      </c>
      <c r="C146" s="1" t="s">
        <v>1066</v>
      </c>
      <c r="D146" s="1" t="s">
        <v>3638</v>
      </c>
      <c r="E146" s="1" t="s">
        <v>3622</v>
      </c>
      <c r="F146" s="1" t="s">
        <v>3651</v>
      </c>
      <c r="G146" s="1" t="n">
        <v>8</v>
      </c>
      <c r="H146" s="1" t="n">
        <v>1.5</v>
      </c>
      <c r="I146" s="1" t="n">
        <v>1</v>
      </c>
      <c r="J146" s="1" t="n">
        <v>5</v>
      </c>
      <c r="K146" s="1" t="s">
        <v>3624</v>
      </c>
      <c r="L146" s="18" t="str">
        <f aca="false">IF(H146&lt;=G146,"Yes","No")</f>
        <v>Yes</v>
      </c>
    </row>
    <row r="147" customFormat="false" ht="15" hidden="false" customHeight="false" outlineLevel="0" collapsed="false">
      <c r="A147" s="1" t="s">
        <v>3920</v>
      </c>
      <c r="B147" s="1" t="s">
        <v>3921</v>
      </c>
      <c r="C147" s="1" t="s">
        <v>1066</v>
      </c>
      <c r="D147" s="1" t="s">
        <v>3630</v>
      </c>
      <c r="E147" s="1" t="s">
        <v>3646</v>
      </c>
      <c r="F147" s="1" t="s">
        <v>3215</v>
      </c>
      <c r="G147" s="1" t="n">
        <v>72</v>
      </c>
      <c r="H147" s="1" t="n">
        <v>1.48</v>
      </c>
      <c r="I147" s="1" t="n">
        <v>1</v>
      </c>
      <c r="J147" s="1" t="n">
        <v>4</v>
      </c>
      <c r="K147" s="1" t="s">
        <v>3665</v>
      </c>
      <c r="L147" s="18" t="str">
        <f aca="false">IF(H147&lt;=G147,"Yes","No")</f>
        <v>Yes</v>
      </c>
    </row>
    <row r="148" customFormat="false" ht="15" hidden="false" customHeight="false" outlineLevel="0" collapsed="false">
      <c r="A148" s="1" t="s">
        <v>3922</v>
      </c>
      <c r="B148" s="1" t="s">
        <v>3923</v>
      </c>
      <c r="C148" s="1" t="s">
        <v>1066</v>
      </c>
      <c r="D148" s="1" t="s">
        <v>3630</v>
      </c>
      <c r="E148" s="1" t="s">
        <v>3617</v>
      </c>
      <c r="F148" s="1" t="s">
        <v>3651</v>
      </c>
      <c r="G148" s="1" t="n">
        <v>24</v>
      </c>
      <c r="H148" s="1" t="n">
        <v>1.24</v>
      </c>
      <c r="I148" s="1" t="n">
        <v>0</v>
      </c>
      <c r="J148" s="1" t="n">
        <v>4</v>
      </c>
      <c r="K148" s="1" t="s">
        <v>3618</v>
      </c>
      <c r="L148" s="18" t="str">
        <f aca="false">IF(H148&lt;=G148,"Yes","No")</f>
        <v>Yes</v>
      </c>
    </row>
    <row r="149" customFormat="false" ht="15" hidden="false" customHeight="false" outlineLevel="0" collapsed="false">
      <c r="A149" s="1" t="s">
        <v>3924</v>
      </c>
      <c r="B149" s="1" t="s">
        <v>3925</v>
      </c>
      <c r="C149" s="1" t="s">
        <v>1066</v>
      </c>
      <c r="D149" s="1" t="s">
        <v>3630</v>
      </c>
      <c r="E149" s="1" t="s">
        <v>3617</v>
      </c>
      <c r="F149" s="1" t="s">
        <v>3215</v>
      </c>
      <c r="G149" s="1" t="n">
        <v>24</v>
      </c>
      <c r="H149" s="1" t="n">
        <v>0.29</v>
      </c>
      <c r="I149" s="1" t="n">
        <v>0</v>
      </c>
      <c r="J149" s="1" t="n">
        <v>4</v>
      </c>
      <c r="K149" s="1" t="s">
        <v>3624</v>
      </c>
      <c r="L149" s="18" t="str">
        <f aca="false">IF(H149&lt;=G149,"Yes","No")</f>
        <v>Yes</v>
      </c>
    </row>
    <row r="150" customFormat="false" ht="15" hidden="false" customHeight="false" outlineLevel="0" collapsed="false">
      <c r="A150" s="1" t="s">
        <v>3926</v>
      </c>
      <c r="B150" s="1" t="s">
        <v>3927</v>
      </c>
      <c r="C150" s="1" t="s">
        <v>1066</v>
      </c>
      <c r="D150" s="1" t="s">
        <v>3616</v>
      </c>
      <c r="E150" s="1" t="s">
        <v>3617</v>
      </c>
      <c r="F150" s="1" t="s">
        <v>3623</v>
      </c>
      <c r="G150" s="1" t="n">
        <v>24</v>
      </c>
      <c r="H150" s="1" t="n">
        <v>10.87</v>
      </c>
      <c r="I150" s="1" t="n">
        <v>0</v>
      </c>
      <c r="J150" s="1" t="n">
        <v>3</v>
      </c>
      <c r="K150" s="1" t="s">
        <v>3642</v>
      </c>
      <c r="L150" s="18" t="str">
        <f aca="false">IF(H150&lt;=G150,"Yes","No")</f>
        <v>Yes</v>
      </c>
    </row>
    <row r="151" customFormat="false" ht="15" hidden="false" customHeight="false" outlineLevel="0" collapsed="false">
      <c r="A151" s="1" t="s">
        <v>3928</v>
      </c>
      <c r="B151" s="1" t="s">
        <v>3929</v>
      </c>
      <c r="C151" s="1" t="s">
        <v>1066</v>
      </c>
      <c r="D151" s="1" t="s">
        <v>3630</v>
      </c>
      <c r="E151" s="1" t="s">
        <v>3617</v>
      </c>
      <c r="F151" s="1" t="s">
        <v>3215</v>
      </c>
      <c r="G151" s="1" t="n">
        <v>24</v>
      </c>
      <c r="H151" s="1" t="n">
        <v>2.94</v>
      </c>
      <c r="I151" s="1" t="n">
        <v>1</v>
      </c>
      <c r="J151" s="1" t="n">
        <v>5</v>
      </c>
      <c r="K151" s="1" t="s">
        <v>3618</v>
      </c>
      <c r="L151" s="18" t="str">
        <f aca="false">IF(H151&lt;=G151,"Yes","No")</f>
        <v>Yes</v>
      </c>
    </row>
    <row r="152" customFormat="false" ht="15" hidden="false" customHeight="false" outlineLevel="0" collapsed="false">
      <c r="A152" s="1" t="s">
        <v>3930</v>
      </c>
      <c r="B152" s="1" t="s">
        <v>3931</v>
      </c>
      <c r="C152" s="1" t="s">
        <v>1066</v>
      </c>
      <c r="D152" s="1" t="s">
        <v>3638</v>
      </c>
      <c r="E152" s="1" t="s">
        <v>3617</v>
      </c>
      <c r="F152" s="1" t="s">
        <v>3215</v>
      </c>
      <c r="G152" s="1" t="n">
        <v>24</v>
      </c>
      <c r="H152" s="1" t="n">
        <v>3.77</v>
      </c>
      <c r="I152" s="1" t="n">
        <v>0</v>
      </c>
      <c r="J152" s="1" t="n">
        <v>4</v>
      </c>
      <c r="K152" s="1" t="s">
        <v>3642</v>
      </c>
      <c r="L152" s="18" t="str">
        <f aca="false">IF(H152&lt;=G152,"Yes","No")</f>
        <v>Yes</v>
      </c>
    </row>
    <row r="153" customFormat="false" ht="15" hidden="false" customHeight="false" outlineLevel="0" collapsed="false">
      <c r="A153" s="1" t="s">
        <v>3932</v>
      </c>
      <c r="B153" s="1" t="s">
        <v>3933</v>
      </c>
      <c r="C153" s="1" t="s">
        <v>1066</v>
      </c>
      <c r="D153" s="1" t="s">
        <v>3621</v>
      </c>
      <c r="E153" s="1" t="s">
        <v>3622</v>
      </c>
      <c r="F153" s="1" t="s">
        <v>3631</v>
      </c>
      <c r="G153" s="1" t="n">
        <v>8</v>
      </c>
      <c r="H153" s="1" t="n">
        <v>2.19</v>
      </c>
      <c r="I153" s="1" t="n">
        <v>1</v>
      </c>
      <c r="J153" s="1" t="n">
        <v>5</v>
      </c>
      <c r="K153" s="1" t="s">
        <v>3624</v>
      </c>
      <c r="L153" s="18" t="str">
        <f aca="false">IF(H153&lt;=G153,"Yes","No")</f>
        <v>Yes</v>
      </c>
    </row>
    <row r="154" customFormat="false" ht="15" hidden="false" customHeight="false" outlineLevel="0" collapsed="false">
      <c r="A154" s="1" t="s">
        <v>3934</v>
      </c>
      <c r="B154" s="1" t="s">
        <v>3935</v>
      </c>
      <c r="C154" s="1" t="s">
        <v>1066</v>
      </c>
      <c r="D154" s="1" t="s">
        <v>3645</v>
      </c>
      <c r="E154" s="1" t="s">
        <v>3622</v>
      </c>
      <c r="F154" s="1" t="s">
        <v>3631</v>
      </c>
      <c r="G154" s="1" t="n">
        <v>8</v>
      </c>
      <c r="H154" s="1" t="n">
        <v>1.19</v>
      </c>
      <c r="I154" s="1" t="n">
        <v>0</v>
      </c>
      <c r="J154" s="1" t="n">
        <v>4</v>
      </c>
      <c r="K154" s="1" t="s">
        <v>3624</v>
      </c>
      <c r="L154" s="18" t="str">
        <f aca="false">IF(H154&lt;=G154,"Yes","No")</f>
        <v>Yes</v>
      </c>
    </row>
    <row r="155" customFormat="false" ht="15" hidden="false" customHeight="false" outlineLevel="0" collapsed="false">
      <c r="A155" s="1" t="s">
        <v>3936</v>
      </c>
      <c r="B155" s="1" t="s">
        <v>3937</v>
      </c>
      <c r="C155" s="1" t="s">
        <v>1066</v>
      </c>
      <c r="D155" s="1" t="s">
        <v>3630</v>
      </c>
      <c r="E155" s="1" t="s">
        <v>3617</v>
      </c>
      <c r="F155" s="1" t="s">
        <v>3623</v>
      </c>
      <c r="G155" s="1" t="n">
        <v>24</v>
      </c>
      <c r="H155" s="1" t="n">
        <v>1.13</v>
      </c>
      <c r="I155" s="1" t="n">
        <v>1</v>
      </c>
      <c r="J155" s="1" t="n">
        <v>5</v>
      </c>
      <c r="K155" s="1" t="s">
        <v>3642</v>
      </c>
      <c r="L155" s="18" t="str">
        <f aca="false">IF(H155&lt;=G155,"Yes","No")</f>
        <v>Yes</v>
      </c>
    </row>
    <row r="156" customFormat="false" ht="15" hidden="false" customHeight="false" outlineLevel="0" collapsed="false">
      <c r="A156" s="1" t="s">
        <v>3938</v>
      </c>
      <c r="B156" s="1" t="s">
        <v>3939</v>
      </c>
      <c r="C156" s="1" t="s">
        <v>1066</v>
      </c>
      <c r="D156" s="1" t="s">
        <v>3621</v>
      </c>
      <c r="E156" s="1" t="s">
        <v>3617</v>
      </c>
      <c r="F156" s="1" t="s">
        <v>3623</v>
      </c>
      <c r="G156" s="1" t="n">
        <v>24</v>
      </c>
      <c r="H156" s="1" t="n">
        <v>10.15</v>
      </c>
      <c r="I156" s="1" t="n">
        <v>1</v>
      </c>
      <c r="J156" s="1" t="n">
        <v>4</v>
      </c>
      <c r="K156" s="1" t="s">
        <v>3665</v>
      </c>
      <c r="L156" s="18" t="str">
        <f aca="false">IF(H156&lt;=G156,"Yes","No")</f>
        <v>Yes</v>
      </c>
    </row>
    <row r="157" customFormat="false" ht="15" hidden="false" customHeight="false" outlineLevel="0" collapsed="false">
      <c r="A157" s="1" t="s">
        <v>3940</v>
      </c>
      <c r="B157" s="1" t="s">
        <v>3941</v>
      </c>
      <c r="C157" s="1" t="s">
        <v>1066</v>
      </c>
      <c r="D157" s="1" t="s">
        <v>3630</v>
      </c>
      <c r="E157" s="1" t="s">
        <v>3617</v>
      </c>
      <c r="F157" s="1" t="s">
        <v>3215</v>
      </c>
      <c r="G157" s="1" t="n">
        <v>24</v>
      </c>
      <c r="H157" s="1" t="n">
        <v>0.63</v>
      </c>
      <c r="I157" s="1" t="n">
        <v>1</v>
      </c>
      <c r="J157" s="1" t="n">
        <v>5</v>
      </c>
      <c r="K157" s="1" t="s">
        <v>3624</v>
      </c>
      <c r="L157" s="18" t="str">
        <f aca="false">IF(H157&lt;=G157,"Yes","No")</f>
        <v>Yes</v>
      </c>
    </row>
    <row r="158" customFormat="false" ht="15" hidden="false" customHeight="false" outlineLevel="0" collapsed="false">
      <c r="A158" s="1" t="s">
        <v>3942</v>
      </c>
      <c r="B158" s="1" t="s">
        <v>3943</v>
      </c>
      <c r="C158" s="1" t="s">
        <v>1066</v>
      </c>
      <c r="D158" s="1" t="s">
        <v>3616</v>
      </c>
      <c r="E158" s="1" t="s">
        <v>3646</v>
      </c>
      <c r="F158" s="1" t="s">
        <v>3215</v>
      </c>
      <c r="G158" s="1" t="n">
        <v>72</v>
      </c>
      <c r="H158" s="1" t="n">
        <v>10.52</v>
      </c>
      <c r="I158" s="1" t="n">
        <v>0</v>
      </c>
      <c r="J158" s="1" t="n">
        <v>5</v>
      </c>
      <c r="K158" s="1" t="s">
        <v>3652</v>
      </c>
      <c r="L158" s="18" t="str">
        <f aca="false">IF(H158&lt;=G158,"Yes","No")</f>
        <v>Yes</v>
      </c>
    </row>
    <row r="159" customFormat="false" ht="15" hidden="false" customHeight="false" outlineLevel="0" collapsed="false">
      <c r="A159" s="1" t="s">
        <v>3944</v>
      </c>
      <c r="B159" s="1" t="s">
        <v>3945</v>
      </c>
      <c r="C159" s="1" t="s">
        <v>1066</v>
      </c>
      <c r="D159" s="1" t="s">
        <v>3621</v>
      </c>
      <c r="E159" s="1" t="s">
        <v>3646</v>
      </c>
      <c r="F159" s="1" t="s">
        <v>3215</v>
      </c>
      <c r="G159" s="1" t="n">
        <v>72</v>
      </c>
      <c r="H159" s="1" t="n">
        <v>6.56</v>
      </c>
      <c r="I159" s="1" t="n">
        <v>1</v>
      </c>
      <c r="J159" s="1" t="n">
        <v>5</v>
      </c>
      <c r="K159" s="1" t="s">
        <v>3635</v>
      </c>
      <c r="L159" s="18" t="str">
        <f aca="false">IF(H159&lt;=G159,"Yes","No")</f>
        <v>Yes</v>
      </c>
    </row>
    <row r="160" customFormat="false" ht="15" hidden="false" customHeight="false" outlineLevel="0" collapsed="false">
      <c r="A160" s="1" t="s">
        <v>3946</v>
      </c>
      <c r="B160" s="1" t="s">
        <v>3947</v>
      </c>
      <c r="C160" s="1" t="s">
        <v>1066</v>
      </c>
      <c r="D160" s="1" t="s">
        <v>3616</v>
      </c>
      <c r="E160" s="1" t="s">
        <v>3617</v>
      </c>
      <c r="F160" s="1" t="s">
        <v>3631</v>
      </c>
      <c r="G160" s="1" t="n">
        <v>24</v>
      </c>
      <c r="H160" s="1" t="n">
        <v>1.4</v>
      </c>
      <c r="I160" s="1" t="n">
        <v>1</v>
      </c>
      <c r="J160" s="1" t="n">
        <v>5</v>
      </c>
      <c r="K160" s="1" t="s">
        <v>3618</v>
      </c>
      <c r="L160" s="18" t="str">
        <f aca="false">IF(H160&lt;=G160,"Yes","No")</f>
        <v>Yes</v>
      </c>
    </row>
    <row r="161" customFormat="false" ht="15" hidden="false" customHeight="false" outlineLevel="0" collapsed="false">
      <c r="A161" s="1" t="s">
        <v>3948</v>
      </c>
      <c r="B161" s="1" t="s">
        <v>3949</v>
      </c>
      <c r="C161" s="1" t="s">
        <v>1066</v>
      </c>
      <c r="D161" s="1" t="s">
        <v>3616</v>
      </c>
      <c r="E161" s="1" t="s">
        <v>3617</v>
      </c>
      <c r="F161" s="1" t="s">
        <v>3623</v>
      </c>
      <c r="G161" s="1" t="n">
        <v>24</v>
      </c>
      <c r="H161" s="1" t="n">
        <v>13.54</v>
      </c>
      <c r="I161" s="1" t="n">
        <v>0</v>
      </c>
      <c r="J161" s="1" t="n">
        <v>5</v>
      </c>
      <c r="K161" s="1" t="s">
        <v>3665</v>
      </c>
      <c r="L161" s="18" t="str">
        <f aca="false">IF(H161&lt;=G161,"Yes","No")</f>
        <v>Yes</v>
      </c>
    </row>
    <row r="162" customFormat="false" ht="15" hidden="false" customHeight="false" outlineLevel="0" collapsed="false">
      <c r="A162" s="1" t="s">
        <v>3950</v>
      </c>
      <c r="B162" s="1" t="s">
        <v>3951</v>
      </c>
      <c r="C162" s="1" t="s">
        <v>1066</v>
      </c>
      <c r="D162" s="1" t="s">
        <v>3627</v>
      </c>
      <c r="E162" s="1" t="s">
        <v>3646</v>
      </c>
      <c r="F162" s="1" t="s">
        <v>3215</v>
      </c>
      <c r="G162" s="1" t="n">
        <v>72</v>
      </c>
      <c r="H162" s="1" t="n">
        <v>6.44</v>
      </c>
      <c r="I162" s="1" t="n">
        <v>1</v>
      </c>
      <c r="J162" s="1" t="n">
        <v>3</v>
      </c>
      <c r="K162" s="1" t="s">
        <v>3635</v>
      </c>
      <c r="L162" s="18" t="str">
        <f aca="false">IF(H162&lt;=G162,"Yes","No")</f>
        <v>Yes</v>
      </c>
    </row>
    <row r="163" customFormat="false" ht="15" hidden="false" customHeight="false" outlineLevel="0" collapsed="false">
      <c r="A163" s="1" t="s">
        <v>3952</v>
      </c>
      <c r="B163" s="1" t="s">
        <v>3953</v>
      </c>
      <c r="C163" s="1" t="s">
        <v>1066</v>
      </c>
      <c r="D163" s="1" t="s">
        <v>3630</v>
      </c>
      <c r="E163" s="1" t="s">
        <v>3617</v>
      </c>
      <c r="F163" s="1" t="s">
        <v>3215</v>
      </c>
      <c r="G163" s="1" t="n">
        <v>24</v>
      </c>
      <c r="H163" s="1" t="n">
        <v>0.78</v>
      </c>
      <c r="I163" s="1" t="n">
        <v>0</v>
      </c>
      <c r="J163" s="1" t="n">
        <v>5</v>
      </c>
      <c r="K163" s="1" t="s">
        <v>3652</v>
      </c>
      <c r="L163" s="18" t="str">
        <f aca="false">IF(H163&lt;=G163,"Yes","No")</f>
        <v>Yes</v>
      </c>
    </row>
    <row r="164" customFormat="false" ht="15" hidden="false" customHeight="false" outlineLevel="0" collapsed="false">
      <c r="A164" s="1" t="s">
        <v>3954</v>
      </c>
      <c r="B164" s="1" t="s">
        <v>3955</v>
      </c>
      <c r="C164" s="1" t="s">
        <v>1066</v>
      </c>
      <c r="D164" s="1" t="s">
        <v>3630</v>
      </c>
      <c r="E164" s="1" t="s">
        <v>3622</v>
      </c>
      <c r="F164" s="1" t="s">
        <v>3631</v>
      </c>
      <c r="G164" s="1" t="n">
        <v>8</v>
      </c>
      <c r="H164" s="1" t="n">
        <v>0.91</v>
      </c>
      <c r="I164" s="1" t="n">
        <v>0</v>
      </c>
      <c r="J164" s="1" t="n">
        <v>5</v>
      </c>
      <c r="K164" s="1" t="s">
        <v>3642</v>
      </c>
      <c r="L164" s="18" t="str">
        <f aca="false">IF(H164&lt;=G164,"Yes","No")</f>
        <v>Yes</v>
      </c>
    </row>
    <row r="165" customFormat="false" ht="15" hidden="false" customHeight="false" outlineLevel="0" collapsed="false">
      <c r="A165" s="1" t="s">
        <v>3956</v>
      </c>
      <c r="B165" s="1" t="s">
        <v>3957</v>
      </c>
      <c r="C165" s="1" t="s">
        <v>1066</v>
      </c>
      <c r="D165" s="1" t="s">
        <v>3621</v>
      </c>
      <c r="E165" s="1" t="s">
        <v>3617</v>
      </c>
      <c r="F165" s="1" t="s">
        <v>3631</v>
      </c>
      <c r="G165" s="1" t="n">
        <v>24</v>
      </c>
      <c r="H165" s="1" t="n">
        <v>4.02</v>
      </c>
      <c r="I165" s="1" t="n">
        <v>1</v>
      </c>
      <c r="J165" s="1" t="n">
        <v>5</v>
      </c>
      <c r="K165" s="1" t="s">
        <v>3632</v>
      </c>
      <c r="L165" s="18" t="str">
        <f aca="false">IF(H165&lt;=G165,"Yes","No")</f>
        <v>Yes</v>
      </c>
    </row>
    <row r="166" customFormat="false" ht="15" hidden="false" customHeight="false" outlineLevel="0" collapsed="false">
      <c r="A166" s="1" t="s">
        <v>3958</v>
      </c>
      <c r="B166" s="1" t="s">
        <v>3959</v>
      </c>
      <c r="C166" s="1" t="s">
        <v>1066</v>
      </c>
      <c r="D166" s="1" t="s">
        <v>3638</v>
      </c>
      <c r="E166" s="1" t="s">
        <v>3622</v>
      </c>
      <c r="F166" s="1" t="s">
        <v>3631</v>
      </c>
      <c r="G166" s="1" t="n">
        <v>8</v>
      </c>
      <c r="H166" s="1" t="n">
        <v>10.06</v>
      </c>
      <c r="I166" s="1" t="n">
        <v>1</v>
      </c>
      <c r="J166" s="1" t="n">
        <v>3</v>
      </c>
      <c r="K166" s="1" t="s">
        <v>3624</v>
      </c>
      <c r="L166" s="18" t="str">
        <f aca="false">IF(H166&lt;=G166,"Yes","No")</f>
        <v>No</v>
      </c>
    </row>
    <row r="167" customFormat="false" ht="15" hidden="false" customHeight="false" outlineLevel="0" collapsed="false">
      <c r="A167" s="1" t="s">
        <v>3960</v>
      </c>
      <c r="B167" s="1" t="s">
        <v>3961</v>
      </c>
      <c r="C167" s="1" t="s">
        <v>1066</v>
      </c>
      <c r="D167" s="1" t="s">
        <v>3616</v>
      </c>
      <c r="E167" s="1" t="s">
        <v>3617</v>
      </c>
      <c r="F167" s="1" t="s">
        <v>3623</v>
      </c>
      <c r="G167" s="1" t="n">
        <v>24</v>
      </c>
      <c r="H167" s="1" t="n">
        <v>12.25</v>
      </c>
      <c r="I167" s="1" t="n">
        <v>0</v>
      </c>
      <c r="J167" s="1" t="n">
        <v>4</v>
      </c>
      <c r="K167" s="1" t="s">
        <v>3642</v>
      </c>
      <c r="L167" s="18" t="str">
        <f aca="false">IF(H167&lt;=G167,"Yes","No")</f>
        <v>Yes</v>
      </c>
    </row>
    <row r="168" customFormat="false" ht="15" hidden="false" customHeight="false" outlineLevel="0" collapsed="false">
      <c r="A168" s="1" t="s">
        <v>3962</v>
      </c>
      <c r="B168" s="1" t="s">
        <v>3963</v>
      </c>
      <c r="C168" s="1" t="s">
        <v>1066</v>
      </c>
      <c r="D168" s="1" t="s">
        <v>3638</v>
      </c>
      <c r="E168" s="1" t="s">
        <v>3617</v>
      </c>
      <c r="F168" s="1" t="s">
        <v>3651</v>
      </c>
      <c r="G168" s="1" t="n">
        <v>24</v>
      </c>
      <c r="H168" s="1" t="n">
        <v>12.74</v>
      </c>
      <c r="I168" s="1" t="n">
        <v>1</v>
      </c>
      <c r="J168" s="1" t="n">
        <v>5</v>
      </c>
      <c r="K168" s="1" t="s">
        <v>3652</v>
      </c>
      <c r="L168" s="18" t="str">
        <f aca="false">IF(H168&lt;=G168,"Yes","No")</f>
        <v>Yes</v>
      </c>
    </row>
    <row r="169" customFormat="false" ht="15" hidden="false" customHeight="false" outlineLevel="0" collapsed="false">
      <c r="A169" s="1" t="s">
        <v>3964</v>
      </c>
      <c r="B169" s="1" t="s">
        <v>3965</v>
      </c>
      <c r="C169" s="1" t="s">
        <v>1066</v>
      </c>
      <c r="D169" s="1" t="s">
        <v>3627</v>
      </c>
      <c r="E169" s="1" t="s">
        <v>3622</v>
      </c>
      <c r="F169" s="1" t="s">
        <v>3623</v>
      </c>
      <c r="G169" s="1" t="n">
        <v>8</v>
      </c>
      <c r="H169" s="1" t="n">
        <v>12.55</v>
      </c>
      <c r="I169" s="1" t="n">
        <v>0</v>
      </c>
      <c r="J169" s="1" t="n">
        <v>4</v>
      </c>
      <c r="K169" s="1" t="s">
        <v>3665</v>
      </c>
      <c r="L169" s="18" t="str">
        <f aca="false">IF(H169&lt;=G169,"Yes","No")</f>
        <v>No</v>
      </c>
    </row>
    <row r="170" customFormat="false" ht="15" hidden="false" customHeight="false" outlineLevel="0" collapsed="false">
      <c r="A170" s="1" t="s">
        <v>3966</v>
      </c>
      <c r="B170" s="1" t="s">
        <v>3967</v>
      </c>
      <c r="C170" s="1" t="s">
        <v>1066</v>
      </c>
      <c r="D170" s="1" t="s">
        <v>3630</v>
      </c>
      <c r="E170" s="1" t="s">
        <v>3617</v>
      </c>
      <c r="F170" s="1" t="s">
        <v>3623</v>
      </c>
      <c r="G170" s="1" t="n">
        <v>24</v>
      </c>
      <c r="H170" s="1" t="n">
        <v>2.41</v>
      </c>
      <c r="I170" s="1" t="n">
        <v>1</v>
      </c>
      <c r="J170" s="1" t="n">
        <v>5</v>
      </c>
      <c r="K170" s="1" t="s">
        <v>3618</v>
      </c>
      <c r="L170" s="18" t="str">
        <f aca="false">IF(H170&lt;=G170,"Yes","No")</f>
        <v>Yes</v>
      </c>
    </row>
    <row r="171" customFormat="false" ht="15" hidden="false" customHeight="false" outlineLevel="0" collapsed="false">
      <c r="A171" s="1" t="s">
        <v>3968</v>
      </c>
      <c r="B171" s="1" t="s">
        <v>3969</v>
      </c>
      <c r="C171" s="1" t="s">
        <v>1066</v>
      </c>
      <c r="D171" s="1" t="s">
        <v>3621</v>
      </c>
      <c r="E171" s="1" t="s">
        <v>3646</v>
      </c>
      <c r="F171" s="1" t="s">
        <v>3215</v>
      </c>
      <c r="G171" s="1" t="n">
        <v>72</v>
      </c>
      <c r="H171" s="1" t="n">
        <v>8.9</v>
      </c>
      <c r="I171" s="1" t="n">
        <v>1</v>
      </c>
      <c r="J171" s="1" t="n">
        <v>3</v>
      </c>
      <c r="K171" s="1" t="s">
        <v>3652</v>
      </c>
      <c r="L171" s="18" t="str">
        <f aca="false">IF(H171&lt;=G171,"Yes","No")</f>
        <v>Yes</v>
      </c>
    </row>
    <row r="172" customFormat="false" ht="15" hidden="false" customHeight="false" outlineLevel="0" collapsed="false">
      <c r="A172" s="1" t="s">
        <v>3970</v>
      </c>
      <c r="B172" s="1" t="s">
        <v>3971</v>
      </c>
      <c r="C172" s="1" t="s">
        <v>1066</v>
      </c>
      <c r="D172" s="1" t="s">
        <v>3698</v>
      </c>
      <c r="E172" s="1" t="s">
        <v>3622</v>
      </c>
      <c r="F172" s="1" t="s">
        <v>3215</v>
      </c>
      <c r="G172" s="1" t="n">
        <v>8</v>
      </c>
      <c r="H172" s="1" t="n">
        <v>25.89</v>
      </c>
      <c r="I172" s="1" t="n">
        <v>0</v>
      </c>
      <c r="J172" s="1" t="n">
        <v>3</v>
      </c>
      <c r="K172" s="1" t="s">
        <v>3624</v>
      </c>
      <c r="L172" s="18" t="str">
        <f aca="false">IF(H172&lt;=G172,"Yes","No")</f>
        <v>No</v>
      </c>
    </row>
    <row r="173" customFormat="false" ht="15" hidden="false" customHeight="false" outlineLevel="0" collapsed="false">
      <c r="A173" s="1" t="s">
        <v>3972</v>
      </c>
      <c r="B173" s="1" t="s">
        <v>3973</v>
      </c>
      <c r="C173" s="1" t="s">
        <v>1066</v>
      </c>
      <c r="D173" s="1" t="s">
        <v>3630</v>
      </c>
      <c r="E173" s="1" t="s">
        <v>3617</v>
      </c>
      <c r="F173" s="1" t="s">
        <v>3215</v>
      </c>
      <c r="G173" s="1" t="n">
        <v>24</v>
      </c>
      <c r="H173" s="1" t="n">
        <v>1.58</v>
      </c>
      <c r="I173" s="1" t="n">
        <v>1</v>
      </c>
      <c r="J173" s="1" t="n">
        <v>5</v>
      </c>
      <c r="K173" s="1" t="s">
        <v>3618</v>
      </c>
      <c r="L173" s="18" t="str">
        <f aca="false">IF(H173&lt;=G173,"Yes","No")</f>
        <v>Yes</v>
      </c>
    </row>
    <row r="174" customFormat="false" ht="15" hidden="false" customHeight="false" outlineLevel="0" collapsed="false">
      <c r="A174" s="1" t="s">
        <v>3974</v>
      </c>
      <c r="B174" s="1" t="s">
        <v>3975</v>
      </c>
      <c r="C174" s="1" t="s">
        <v>1066</v>
      </c>
      <c r="D174" s="1" t="s">
        <v>3698</v>
      </c>
      <c r="E174" s="1" t="s">
        <v>3622</v>
      </c>
      <c r="F174" s="1" t="s">
        <v>3623</v>
      </c>
      <c r="G174" s="1" t="n">
        <v>8</v>
      </c>
      <c r="H174" s="1" t="n">
        <v>18.36</v>
      </c>
      <c r="I174" s="1" t="n">
        <v>0</v>
      </c>
      <c r="J174" s="1" t="n">
        <v>4</v>
      </c>
      <c r="K174" s="1" t="s">
        <v>3632</v>
      </c>
      <c r="L174" s="18" t="str">
        <f aca="false">IF(H174&lt;=G174,"Yes","No")</f>
        <v>No</v>
      </c>
    </row>
    <row r="175" customFormat="false" ht="15" hidden="false" customHeight="false" outlineLevel="0" collapsed="false">
      <c r="A175" s="1" t="s">
        <v>3976</v>
      </c>
      <c r="B175" s="1" t="s">
        <v>3977</v>
      </c>
      <c r="C175" s="1" t="s">
        <v>1066</v>
      </c>
      <c r="D175" s="1" t="s">
        <v>3630</v>
      </c>
      <c r="E175" s="1" t="s">
        <v>3646</v>
      </c>
      <c r="F175" s="1" t="s">
        <v>3215</v>
      </c>
      <c r="G175" s="1" t="n">
        <v>72</v>
      </c>
      <c r="H175" s="1" t="n">
        <v>1.75</v>
      </c>
      <c r="I175" s="1" t="n">
        <v>1</v>
      </c>
      <c r="J175" s="1" t="n">
        <v>4</v>
      </c>
      <c r="K175" s="1" t="s">
        <v>3652</v>
      </c>
      <c r="L175" s="18" t="str">
        <f aca="false">IF(H175&lt;=G175,"Yes","No")</f>
        <v>Yes</v>
      </c>
    </row>
    <row r="176" customFormat="false" ht="15" hidden="false" customHeight="false" outlineLevel="0" collapsed="false">
      <c r="A176" s="1" t="s">
        <v>3978</v>
      </c>
      <c r="B176" s="1" t="s">
        <v>3979</v>
      </c>
      <c r="C176" s="1" t="s">
        <v>1066</v>
      </c>
      <c r="D176" s="1" t="s">
        <v>3616</v>
      </c>
      <c r="E176" s="1" t="s">
        <v>3617</v>
      </c>
      <c r="F176" s="1" t="s">
        <v>3215</v>
      </c>
      <c r="G176" s="1" t="n">
        <v>24</v>
      </c>
      <c r="H176" s="1" t="n">
        <v>6.99</v>
      </c>
      <c r="I176" s="1" t="n">
        <v>0</v>
      </c>
      <c r="J176" s="1" t="n">
        <v>5</v>
      </c>
      <c r="K176" s="1" t="s">
        <v>3624</v>
      </c>
      <c r="L176" s="18" t="str">
        <f aca="false">IF(H176&lt;=G176,"Yes","No")</f>
        <v>Yes</v>
      </c>
    </row>
    <row r="177" customFormat="false" ht="15" hidden="false" customHeight="false" outlineLevel="0" collapsed="false">
      <c r="A177" s="1" t="s">
        <v>3980</v>
      </c>
      <c r="B177" s="1" t="s">
        <v>3981</v>
      </c>
      <c r="C177" s="1" t="s">
        <v>1066</v>
      </c>
      <c r="D177" s="1" t="s">
        <v>3638</v>
      </c>
      <c r="E177" s="1" t="s">
        <v>3617</v>
      </c>
      <c r="F177" s="1" t="s">
        <v>3631</v>
      </c>
      <c r="G177" s="1" t="n">
        <v>24</v>
      </c>
      <c r="H177" s="1" t="n">
        <v>36.53</v>
      </c>
      <c r="I177" s="1" t="n">
        <v>0</v>
      </c>
      <c r="J177" s="1" t="n">
        <v>2</v>
      </c>
      <c r="K177" s="1" t="s">
        <v>3665</v>
      </c>
      <c r="L177" s="18" t="str">
        <f aca="false">IF(H177&lt;=G177,"Yes","No")</f>
        <v>No</v>
      </c>
    </row>
    <row r="178" customFormat="false" ht="15" hidden="false" customHeight="false" outlineLevel="0" collapsed="false">
      <c r="A178" s="1" t="s">
        <v>3982</v>
      </c>
      <c r="B178" s="1" t="s">
        <v>3983</v>
      </c>
      <c r="C178" s="1" t="s">
        <v>1066</v>
      </c>
      <c r="D178" s="1" t="s">
        <v>3630</v>
      </c>
      <c r="E178" s="1" t="s">
        <v>3646</v>
      </c>
      <c r="F178" s="1" t="s">
        <v>3631</v>
      </c>
      <c r="G178" s="1" t="n">
        <v>72</v>
      </c>
      <c r="H178" s="1" t="n">
        <v>1.15</v>
      </c>
      <c r="I178" s="1" t="n">
        <v>0</v>
      </c>
      <c r="J178" s="1" t="n">
        <v>5</v>
      </c>
      <c r="K178" s="1" t="s">
        <v>3618</v>
      </c>
      <c r="L178" s="18" t="str">
        <f aca="false">IF(H178&lt;=G178,"Yes","No")</f>
        <v>Yes</v>
      </c>
    </row>
    <row r="179" customFormat="false" ht="15" hidden="false" customHeight="false" outlineLevel="0" collapsed="false">
      <c r="A179" s="1" t="s">
        <v>3984</v>
      </c>
      <c r="B179" s="1" t="s">
        <v>3985</v>
      </c>
      <c r="C179" s="1" t="s">
        <v>1066</v>
      </c>
      <c r="D179" s="1" t="s">
        <v>3638</v>
      </c>
      <c r="E179" s="1" t="s">
        <v>3617</v>
      </c>
      <c r="F179" s="1" t="s">
        <v>3651</v>
      </c>
      <c r="G179" s="1" t="n">
        <v>24</v>
      </c>
      <c r="H179" s="1" t="n">
        <v>3.35</v>
      </c>
      <c r="I179" s="1" t="n">
        <v>0</v>
      </c>
      <c r="J179" s="1" t="n">
        <v>4</v>
      </c>
      <c r="K179" s="1" t="s">
        <v>3652</v>
      </c>
      <c r="L179" s="18" t="str">
        <f aca="false">IF(H179&lt;=G179,"Yes","No")</f>
        <v>Yes</v>
      </c>
    </row>
    <row r="180" customFormat="false" ht="15" hidden="false" customHeight="false" outlineLevel="0" collapsed="false">
      <c r="A180" s="1" t="s">
        <v>3986</v>
      </c>
      <c r="B180" s="1" t="s">
        <v>3987</v>
      </c>
      <c r="C180" s="1" t="s">
        <v>1066</v>
      </c>
      <c r="D180" s="1" t="s">
        <v>3630</v>
      </c>
      <c r="E180" s="1" t="s">
        <v>3617</v>
      </c>
      <c r="F180" s="1" t="s">
        <v>3631</v>
      </c>
      <c r="G180" s="1" t="n">
        <v>24</v>
      </c>
      <c r="H180" s="1" t="n">
        <v>0.65</v>
      </c>
      <c r="I180" s="1" t="n">
        <v>1</v>
      </c>
      <c r="J180" s="1" t="n">
        <v>4</v>
      </c>
      <c r="K180" s="1" t="s">
        <v>3624</v>
      </c>
      <c r="L180" s="18" t="str">
        <f aca="false">IF(H180&lt;=G180,"Yes","No")</f>
        <v>Yes</v>
      </c>
    </row>
    <row r="181" customFormat="false" ht="15" hidden="false" customHeight="false" outlineLevel="0" collapsed="false">
      <c r="A181" s="1" t="s">
        <v>3988</v>
      </c>
      <c r="B181" s="1" t="s">
        <v>3989</v>
      </c>
      <c r="C181" s="1" t="s">
        <v>1066</v>
      </c>
      <c r="D181" s="1" t="s">
        <v>3616</v>
      </c>
      <c r="E181" s="1" t="s">
        <v>3617</v>
      </c>
      <c r="F181" s="1" t="s">
        <v>3651</v>
      </c>
      <c r="G181" s="1" t="n">
        <v>24</v>
      </c>
      <c r="H181" s="1" t="n">
        <v>8.79</v>
      </c>
      <c r="I181" s="1" t="n">
        <v>0</v>
      </c>
      <c r="J181" s="1" t="n">
        <v>4</v>
      </c>
      <c r="K181" s="1" t="s">
        <v>3642</v>
      </c>
      <c r="L181" s="18" t="str">
        <f aca="false">IF(H181&lt;=G181,"Yes","No")</f>
        <v>Yes</v>
      </c>
    </row>
    <row r="182" customFormat="false" ht="15" hidden="false" customHeight="false" outlineLevel="0" collapsed="false">
      <c r="A182" s="1" t="s">
        <v>3990</v>
      </c>
      <c r="B182" s="1" t="s">
        <v>3991</v>
      </c>
      <c r="C182" s="1" t="s">
        <v>1066</v>
      </c>
      <c r="D182" s="1" t="s">
        <v>3645</v>
      </c>
      <c r="E182" s="1" t="s">
        <v>3617</v>
      </c>
      <c r="F182" s="1" t="s">
        <v>3215</v>
      </c>
      <c r="G182" s="1" t="n">
        <v>24</v>
      </c>
      <c r="H182" s="1" t="n">
        <v>2.72</v>
      </c>
      <c r="I182" s="1" t="n">
        <v>0</v>
      </c>
      <c r="J182" s="1" t="n">
        <v>4</v>
      </c>
      <c r="K182" s="1" t="s">
        <v>3665</v>
      </c>
      <c r="L182" s="18" t="str">
        <f aca="false">IF(H182&lt;=G182,"Yes","No")</f>
        <v>Yes</v>
      </c>
    </row>
    <row r="183" customFormat="false" ht="15" hidden="false" customHeight="false" outlineLevel="0" collapsed="false">
      <c r="A183" s="1" t="s">
        <v>3992</v>
      </c>
      <c r="B183" s="1" t="s">
        <v>3993</v>
      </c>
      <c r="C183" s="1" t="s">
        <v>1066</v>
      </c>
      <c r="D183" s="1" t="s">
        <v>3616</v>
      </c>
      <c r="E183" s="1" t="s">
        <v>3617</v>
      </c>
      <c r="F183" s="1" t="s">
        <v>3651</v>
      </c>
      <c r="G183" s="1" t="n">
        <v>24</v>
      </c>
      <c r="H183" s="1" t="n">
        <v>1.15</v>
      </c>
      <c r="I183" s="1" t="n">
        <v>0</v>
      </c>
      <c r="J183" s="1" t="n">
        <v>4</v>
      </c>
      <c r="K183" s="1" t="s">
        <v>3635</v>
      </c>
      <c r="L183" s="18" t="str">
        <f aca="false">IF(H183&lt;=G183,"Yes","No")</f>
        <v>Yes</v>
      </c>
    </row>
    <row r="184" customFormat="false" ht="15" hidden="false" customHeight="false" outlineLevel="0" collapsed="false">
      <c r="A184" s="1" t="s">
        <v>3994</v>
      </c>
      <c r="B184" s="1" t="s">
        <v>3995</v>
      </c>
      <c r="C184" s="1" t="s">
        <v>1066</v>
      </c>
      <c r="D184" s="1" t="s">
        <v>3638</v>
      </c>
      <c r="E184" s="1" t="s">
        <v>3617</v>
      </c>
      <c r="F184" s="1" t="s">
        <v>3631</v>
      </c>
      <c r="G184" s="1" t="n">
        <v>24</v>
      </c>
      <c r="H184" s="1" t="n">
        <v>18.46</v>
      </c>
      <c r="I184" s="1" t="n">
        <v>0</v>
      </c>
      <c r="J184" s="1" t="n">
        <v>4</v>
      </c>
      <c r="K184" s="1" t="s">
        <v>3642</v>
      </c>
      <c r="L184" s="18" t="str">
        <f aca="false">IF(H184&lt;=G184,"Yes","No")</f>
        <v>Yes</v>
      </c>
    </row>
    <row r="185" customFormat="false" ht="15" hidden="false" customHeight="false" outlineLevel="0" collapsed="false">
      <c r="A185" s="1" t="s">
        <v>3996</v>
      </c>
      <c r="B185" s="1" t="s">
        <v>3997</v>
      </c>
      <c r="C185" s="1" t="s">
        <v>1066</v>
      </c>
      <c r="D185" s="1" t="s">
        <v>3641</v>
      </c>
      <c r="E185" s="1" t="s">
        <v>3622</v>
      </c>
      <c r="F185" s="1" t="s">
        <v>3651</v>
      </c>
      <c r="G185" s="1" t="n">
        <v>8</v>
      </c>
      <c r="H185" s="1" t="n">
        <v>3.81</v>
      </c>
      <c r="I185" s="1" t="n">
        <v>0</v>
      </c>
      <c r="J185" s="1" t="n">
        <v>4</v>
      </c>
      <c r="K185" s="1" t="s">
        <v>3618</v>
      </c>
      <c r="L185" s="18" t="str">
        <f aca="false">IF(H185&lt;=G185,"Yes","No")</f>
        <v>Yes</v>
      </c>
    </row>
    <row r="186" customFormat="false" ht="15" hidden="false" customHeight="false" outlineLevel="0" collapsed="false">
      <c r="A186" s="1" t="s">
        <v>3998</v>
      </c>
      <c r="B186" s="1" t="s">
        <v>3999</v>
      </c>
      <c r="C186" s="1" t="s">
        <v>1066</v>
      </c>
      <c r="D186" s="1" t="s">
        <v>3616</v>
      </c>
      <c r="E186" s="1" t="s">
        <v>3617</v>
      </c>
      <c r="F186" s="1" t="s">
        <v>3623</v>
      </c>
      <c r="G186" s="1" t="n">
        <v>24</v>
      </c>
      <c r="H186" s="1" t="n">
        <v>0.24</v>
      </c>
      <c r="I186" s="1" t="n">
        <v>0</v>
      </c>
      <c r="J186" s="1" t="n">
        <v>4</v>
      </c>
      <c r="K186" s="1" t="s">
        <v>3635</v>
      </c>
      <c r="L186" s="18" t="str">
        <f aca="false">IF(H186&lt;=G186,"Yes","No")</f>
        <v>Yes</v>
      </c>
    </row>
    <row r="187" customFormat="false" ht="15" hidden="false" customHeight="false" outlineLevel="0" collapsed="false">
      <c r="A187" s="1" t="s">
        <v>4000</v>
      </c>
      <c r="B187" s="1" t="s">
        <v>4001</v>
      </c>
      <c r="C187" s="1" t="s">
        <v>1066</v>
      </c>
      <c r="D187" s="1" t="s">
        <v>3630</v>
      </c>
      <c r="E187" s="1" t="s">
        <v>3617</v>
      </c>
      <c r="F187" s="1" t="s">
        <v>3651</v>
      </c>
      <c r="G187" s="1" t="n">
        <v>24</v>
      </c>
      <c r="H187" s="1" t="n">
        <v>1.28</v>
      </c>
      <c r="I187" s="1" t="n">
        <v>0</v>
      </c>
      <c r="J187" s="1" t="n">
        <v>5</v>
      </c>
      <c r="K187" s="1" t="s">
        <v>3632</v>
      </c>
      <c r="L187" s="18" t="str">
        <f aca="false">IF(H187&lt;=G187,"Yes","No")</f>
        <v>Yes</v>
      </c>
    </row>
    <row r="188" customFormat="false" ht="15" hidden="false" customHeight="false" outlineLevel="0" collapsed="false">
      <c r="A188" s="1" t="s">
        <v>4002</v>
      </c>
      <c r="B188" s="1" t="s">
        <v>4003</v>
      </c>
      <c r="C188" s="1" t="s">
        <v>1066</v>
      </c>
      <c r="D188" s="1" t="s">
        <v>3621</v>
      </c>
      <c r="E188" s="1" t="s">
        <v>3617</v>
      </c>
      <c r="F188" s="1" t="s">
        <v>3215</v>
      </c>
      <c r="G188" s="1" t="n">
        <v>24</v>
      </c>
      <c r="H188" s="1" t="n">
        <v>3.08</v>
      </c>
      <c r="I188" s="1" t="n">
        <v>1</v>
      </c>
      <c r="J188" s="1" t="n">
        <v>5</v>
      </c>
      <c r="K188" s="1" t="s">
        <v>3652</v>
      </c>
      <c r="L188" s="18" t="str">
        <f aca="false">IF(H188&lt;=G188,"Yes","No")</f>
        <v>Yes</v>
      </c>
    </row>
    <row r="189" customFormat="false" ht="15" hidden="false" customHeight="false" outlineLevel="0" collapsed="false">
      <c r="A189" s="1" t="s">
        <v>4004</v>
      </c>
      <c r="B189" s="1" t="s">
        <v>4005</v>
      </c>
      <c r="C189" s="1" t="s">
        <v>1066</v>
      </c>
      <c r="D189" s="1" t="s">
        <v>3627</v>
      </c>
      <c r="E189" s="1" t="s">
        <v>3646</v>
      </c>
      <c r="F189" s="1" t="s">
        <v>3215</v>
      </c>
      <c r="G189" s="1" t="n">
        <v>72</v>
      </c>
      <c r="H189" s="1" t="n">
        <v>17.69</v>
      </c>
      <c r="I189" s="1" t="n">
        <v>0</v>
      </c>
      <c r="J189" s="1" t="n">
        <v>4</v>
      </c>
      <c r="K189" s="1" t="s">
        <v>3635</v>
      </c>
      <c r="L189" s="18" t="str">
        <f aca="false">IF(H189&lt;=G189,"Yes","No")</f>
        <v>Yes</v>
      </c>
    </row>
    <row r="190" customFormat="false" ht="15" hidden="false" customHeight="false" outlineLevel="0" collapsed="false">
      <c r="A190" s="1" t="s">
        <v>4006</v>
      </c>
      <c r="B190" s="1" t="s">
        <v>4007</v>
      </c>
      <c r="C190" s="1" t="s">
        <v>1066</v>
      </c>
      <c r="D190" s="1" t="s">
        <v>3621</v>
      </c>
      <c r="E190" s="1" t="s">
        <v>3617</v>
      </c>
      <c r="F190" s="1" t="s">
        <v>3631</v>
      </c>
      <c r="G190" s="1" t="n">
        <v>24</v>
      </c>
      <c r="H190" s="1" t="n">
        <v>0.74</v>
      </c>
      <c r="I190" s="1" t="n">
        <v>0</v>
      </c>
      <c r="J190" s="1" t="n">
        <v>4</v>
      </c>
      <c r="K190" s="1" t="s">
        <v>3652</v>
      </c>
      <c r="L190" s="18" t="str">
        <f aca="false">IF(H190&lt;=G190,"Yes","No")</f>
        <v>Yes</v>
      </c>
    </row>
    <row r="191" customFormat="false" ht="15" hidden="false" customHeight="false" outlineLevel="0" collapsed="false">
      <c r="A191" s="1" t="s">
        <v>4008</v>
      </c>
      <c r="B191" s="1" t="s">
        <v>4009</v>
      </c>
      <c r="C191" s="1" t="s">
        <v>1066</v>
      </c>
      <c r="D191" s="1" t="s">
        <v>3627</v>
      </c>
      <c r="E191" s="1" t="s">
        <v>3622</v>
      </c>
      <c r="F191" s="1" t="s">
        <v>3215</v>
      </c>
      <c r="G191" s="1" t="n">
        <v>8</v>
      </c>
      <c r="H191" s="1" t="n">
        <v>2.39</v>
      </c>
      <c r="I191" s="1" t="n">
        <v>1</v>
      </c>
      <c r="J191" s="1" t="n">
        <v>5</v>
      </c>
      <c r="K191" s="1" t="s">
        <v>3618</v>
      </c>
      <c r="L191" s="18" t="str">
        <f aca="false">IF(H191&lt;=G191,"Yes","No")</f>
        <v>Yes</v>
      </c>
    </row>
    <row r="192" customFormat="false" ht="15" hidden="false" customHeight="false" outlineLevel="0" collapsed="false">
      <c r="A192" s="1" t="s">
        <v>4010</v>
      </c>
      <c r="B192" s="1" t="s">
        <v>4011</v>
      </c>
      <c r="C192" s="1" t="s">
        <v>1066</v>
      </c>
      <c r="D192" s="1" t="s">
        <v>3630</v>
      </c>
      <c r="E192" s="1" t="s">
        <v>3793</v>
      </c>
      <c r="F192" s="1" t="s">
        <v>3215</v>
      </c>
      <c r="G192" s="1" t="n">
        <v>4</v>
      </c>
      <c r="H192" s="1" t="n">
        <v>0.1</v>
      </c>
      <c r="I192" s="1" t="n">
        <v>1</v>
      </c>
      <c r="J192" s="1" t="n">
        <v>4</v>
      </c>
      <c r="K192" s="1" t="s">
        <v>3652</v>
      </c>
      <c r="L192" s="18" t="str">
        <f aca="false">IF(H192&lt;=G192,"Yes","No")</f>
        <v>Yes</v>
      </c>
    </row>
    <row r="193" customFormat="false" ht="15" hidden="false" customHeight="false" outlineLevel="0" collapsed="false">
      <c r="A193" s="1" t="s">
        <v>4012</v>
      </c>
      <c r="B193" s="1" t="s">
        <v>4013</v>
      </c>
      <c r="C193" s="1" t="s">
        <v>1066</v>
      </c>
      <c r="D193" s="1" t="s">
        <v>3616</v>
      </c>
      <c r="E193" s="1" t="s">
        <v>3622</v>
      </c>
      <c r="F193" s="1" t="s">
        <v>3623</v>
      </c>
      <c r="G193" s="1" t="n">
        <v>8</v>
      </c>
      <c r="H193" s="1" t="n">
        <v>3.75</v>
      </c>
      <c r="I193" s="1" t="n">
        <v>0</v>
      </c>
      <c r="J193" s="1" t="n">
        <v>4</v>
      </c>
      <c r="K193" s="1" t="s">
        <v>3652</v>
      </c>
      <c r="L193" s="18" t="str">
        <f aca="false">IF(H193&lt;=G193,"Yes","No")</f>
        <v>Yes</v>
      </c>
    </row>
    <row r="194" customFormat="false" ht="15" hidden="false" customHeight="false" outlineLevel="0" collapsed="false">
      <c r="A194" s="1" t="s">
        <v>4014</v>
      </c>
      <c r="B194" s="1" t="s">
        <v>4015</v>
      </c>
      <c r="C194" s="1" t="s">
        <v>1066</v>
      </c>
      <c r="D194" s="1" t="s">
        <v>3630</v>
      </c>
      <c r="E194" s="1" t="s">
        <v>3617</v>
      </c>
      <c r="F194" s="1" t="s">
        <v>3651</v>
      </c>
      <c r="G194" s="1" t="n">
        <v>24</v>
      </c>
      <c r="H194" s="1" t="n">
        <v>0.79</v>
      </c>
      <c r="I194" s="1" t="n">
        <v>1</v>
      </c>
      <c r="J194" s="1" t="n">
        <v>5</v>
      </c>
      <c r="K194" s="1" t="s">
        <v>3642</v>
      </c>
      <c r="L194" s="18" t="str">
        <f aca="false">IF(H194&lt;=G194,"Yes","No")</f>
        <v>Yes</v>
      </c>
    </row>
    <row r="195" customFormat="false" ht="15" hidden="false" customHeight="false" outlineLevel="0" collapsed="false">
      <c r="A195" s="1" t="s">
        <v>4016</v>
      </c>
      <c r="B195" s="1" t="s">
        <v>4017</v>
      </c>
      <c r="C195" s="1" t="s">
        <v>1066</v>
      </c>
      <c r="D195" s="1" t="s">
        <v>3638</v>
      </c>
      <c r="E195" s="1" t="s">
        <v>3617</v>
      </c>
      <c r="F195" s="1" t="s">
        <v>3623</v>
      </c>
      <c r="G195" s="1" t="n">
        <v>24</v>
      </c>
      <c r="H195" s="1" t="n">
        <v>22.28</v>
      </c>
      <c r="I195" s="1" t="n">
        <v>0</v>
      </c>
      <c r="J195" s="1" t="n">
        <v>3</v>
      </c>
      <c r="K195" s="1" t="s">
        <v>3652</v>
      </c>
      <c r="L195" s="18" t="str">
        <f aca="false">IF(H195&lt;=G195,"Yes","No")</f>
        <v>Yes</v>
      </c>
    </row>
    <row r="196" customFormat="false" ht="15" hidden="false" customHeight="false" outlineLevel="0" collapsed="false">
      <c r="A196" s="1" t="s">
        <v>4018</v>
      </c>
      <c r="B196" s="1" t="s">
        <v>4019</v>
      </c>
      <c r="C196" s="1" t="s">
        <v>1066</v>
      </c>
      <c r="D196" s="1" t="s">
        <v>3630</v>
      </c>
      <c r="E196" s="1" t="s">
        <v>3646</v>
      </c>
      <c r="F196" s="1" t="s">
        <v>3215</v>
      </c>
      <c r="G196" s="1" t="n">
        <v>72</v>
      </c>
      <c r="H196" s="1" t="n">
        <v>0.82</v>
      </c>
      <c r="I196" s="1" t="n">
        <v>1</v>
      </c>
      <c r="J196" s="1" t="n">
        <v>5</v>
      </c>
      <c r="K196" s="1" t="s">
        <v>3665</v>
      </c>
      <c r="L196" s="18" t="str">
        <f aca="false">IF(H196&lt;=G196,"Yes","No")</f>
        <v>Yes</v>
      </c>
    </row>
    <row r="197" customFormat="false" ht="15" hidden="false" customHeight="false" outlineLevel="0" collapsed="false">
      <c r="A197" s="1" t="s">
        <v>4020</v>
      </c>
      <c r="B197" s="1" t="s">
        <v>4021</v>
      </c>
      <c r="C197" s="1" t="s">
        <v>1066</v>
      </c>
      <c r="D197" s="1" t="s">
        <v>3645</v>
      </c>
      <c r="E197" s="1" t="s">
        <v>3617</v>
      </c>
      <c r="F197" s="1" t="s">
        <v>3623</v>
      </c>
      <c r="G197" s="1" t="n">
        <v>24</v>
      </c>
      <c r="H197" s="1" t="n">
        <v>2</v>
      </c>
      <c r="I197" s="1" t="n">
        <v>1</v>
      </c>
      <c r="J197" s="1" t="n">
        <v>4</v>
      </c>
      <c r="K197" s="1" t="s">
        <v>3624</v>
      </c>
      <c r="L197" s="18" t="str">
        <f aca="false">IF(H197&lt;=G197,"Yes","No")</f>
        <v>Yes</v>
      </c>
    </row>
    <row r="198" customFormat="false" ht="15" hidden="false" customHeight="false" outlineLevel="0" collapsed="false">
      <c r="A198" s="1" t="s">
        <v>4022</v>
      </c>
      <c r="B198" s="1" t="s">
        <v>4023</v>
      </c>
      <c r="C198" s="1" t="s">
        <v>1066</v>
      </c>
      <c r="D198" s="1" t="s">
        <v>3621</v>
      </c>
      <c r="E198" s="1" t="s">
        <v>3646</v>
      </c>
      <c r="F198" s="1" t="s">
        <v>3215</v>
      </c>
      <c r="G198" s="1" t="n">
        <v>72</v>
      </c>
      <c r="H198" s="1" t="n">
        <v>4.35</v>
      </c>
      <c r="I198" s="1" t="n">
        <v>1</v>
      </c>
      <c r="J198" s="1" t="n">
        <v>5</v>
      </c>
      <c r="K198" s="1" t="s">
        <v>3642</v>
      </c>
      <c r="L198" s="18" t="str">
        <f aca="false">IF(H198&lt;=G198,"Yes","No")</f>
        <v>Yes</v>
      </c>
    </row>
    <row r="199" customFormat="false" ht="15" hidden="false" customHeight="false" outlineLevel="0" collapsed="false">
      <c r="A199" s="1" t="s">
        <v>4024</v>
      </c>
      <c r="B199" s="1" t="s">
        <v>4025</v>
      </c>
      <c r="C199" s="1" t="s">
        <v>1066</v>
      </c>
      <c r="D199" s="1" t="s">
        <v>3630</v>
      </c>
      <c r="E199" s="1" t="s">
        <v>3617</v>
      </c>
      <c r="F199" s="1" t="s">
        <v>3623</v>
      </c>
      <c r="G199" s="1" t="n">
        <v>24</v>
      </c>
      <c r="H199" s="1" t="n">
        <v>0.33</v>
      </c>
      <c r="I199" s="1" t="n">
        <v>1</v>
      </c>
      <c r="J199" s="1" t="n">
        <v>4</v>
      </c>
      <c r="K199" s="1" t="s">
        <v>3642</v>
      </c>
      <c r="L199" s="18" t="str">
        <f aca="false">IF(H199&lt;=G199,"Yes","No")</f>
        <v>Yes</v>
      </c>
    </row>
    <row r="200" customFormat="false" ht="15" hidden="false" customHeight="false" outlineLevel="0" collapsed="false">
      <c r="A200" s="1" t="s">
        <v>4026</v>
      </c>
      <c r="B200" s="1" t="s">
        <v>4027</v>
      </c>
      <c r="C200" s="1" t="s">
        <v>1066</v>
      </c>
      <c r="D200" s="1" t="s">
        <v>3630</v>
      </c>
      <c r="E200" s="1" t="s">
        <v>3617</v>
      </c>
      <c r="F200" s="1" t="s">
        <v>3623</v>
      </c>
      <c r="G200" s="1" t="n">
        <v>24</v>
      </c>
      <c r="H200" s="1" t="n">
        <v>1.06</v>
      </c>
      <c r="I200" s="1" t="n">
        <v>1</v>
      </c>
      <c r="J200" s="1" t="n">
        <v>5</v>
      </c>
      <c r="K200" s="1" t="s">
        <v>3624</v>
      </c>
      <c r="L200" s="18" t="str">
        <f aca="false">IF(H200&lt;=G200,"Yes","No")</f>
        <v>Yes</v>
      </c>
    </row>
    <row r="201" customFormat="false" ht="15" hidden="false" customHeight="false" outlineLevel="0" collapsed="false">
      <c r="A201" s="1" t="s">
        <v>4028</v>
      </c>
      <c r="B201" s="1" t="s">
        <v>4029</v>
      </c>
      <c r="C201" s="1" t="s">
        <v>1066</v>
      </c>
      <c r="D201" s="1" t="s">
        <v>3616</v>
      </c>
      <c r="E201" s="1" t="s">
        <v>3646</v>
      </c>
      <c r="F201" s="1" t="s">
        <v>3215</v>
      </c>
      <c r="G201" s="1" t="n">
        <v>72</v>
      </c>
      <c r="H201" s="1" t="n">
        <v>22.8</v>
      </c>
      <c r="I201" s="1" t="n">
        <v>1</v>
      </c>
      <c r="J201" s="1" t="n">
        <v>4</v>
      </c>
      <c r="K201" s="1" t="s">
        <v>3618</v>
      </c>
      <c r="L201" s="18" t="str">
        <f aca="false">IF(H201&lt;=G201,"Yes","No")</f>
        <v>Yes</v>
      </c>
    </row>
    <row r="202" customFormat="false" ht="15" hidden="false" customHeight="false" outlineLevel="0" collapsed="false">
      <c r="A202" s="1" t="s">
        <v>4030</v>
      </c>
      <c r="B202" s="1" t="s">
        <v>4031</v>
      </c>
      <c r="C202" s="1" t="s">
        <v>1066</v>
      </c>
      <c r="D202" s="1" t="s">
        <v>3616</v>
      </c>
      <c r="E202" s="1" t="s">
        <v>3617</v>
      </c>
      <c r="F202" s="1" t="s">
        <v>3631</v>
      </c>
      <c r="G202" s="1" t="n">
        <v>24</v>
      </c>
      <c r="H202" s="1" t="n">
        <v>4.72</v>
      </c>
      <c r="I202" s="1" t="n">
        <v>1</v>
      </c>
      <c r="J202" s="1" t="n">
        <v>5</v>
      </c>
      <c r="K202" s="1" t="s">
        <v>3652</v>
      </c>
      <c r="L202" s="18" t="str">
        <f aca="false">IF(H202&lt;=G202,"Yes","No")</f>
        <v>Yes</v>
      </c>
    </row>
    <row r="203" customFormat="false" ht="15" hidden="false" customHeight="false" outlineLevel="0" collapsed="false">
      <c r="A203" s="1" t="s">
        <v>4032</v>
      </c>
      <c r="B203" s="1" t="s">
        <v>4033</v>
      </c>
      <c r="C203" s="1" t="s">
        <v>1066</v>
      </c>
      <c r="D203" s="1" t="s">
        <v>3641</v>
      </c>
      <c r="E203" s="1" t="s">
        <v>3622</v>
      </c>
      <c r="F203" s="1" t="s">
        <v>3215</v>
      </c>
      <c r="G203" s="1" t="n">
        <v>8</v>
      </c>
      <c r="H203" s="1" t="n">
        <v>4.27</v>
      </c>
      <c r="I203" s="1" t="n">
        <v>0</v>
      </c>
      <c r="J203" s="1" t="n">
        <v>4</v>
      </c>
      <c r="K203" s="1" t="s">
        <v>3618</v>
      </c>
      <c r="L203" s="18" t="str">
        <f aca="false">IF(H203&lt;=G203,"Yes","No")</f>
        <v>Yes</v>
      </c>
    </row>
    <row r="204" customFormat="false" ht="15" hidden="false" customHeight="false" outlineLevel="0" collapsed="false">
      <c r="A204" s="1" t="s">
        <v>4034</v>
      </c>
      <c r="B204" s="1" t="s">
        <v>4035</v>
      </c>
      <c r="C204" s="1" t="s">
        <v>1066</v>
      </c>
      <c r="D204" s="1" t="s">
        <v>3621</v>
      </c>
      <c r="E204" s="1" t="s">
        <v>3793</v>
      </c>
      <c r="F204" s="1" t="s">
        <v>3631</v>
      </c>
      <c r="G204" s="1" t="n">
        <v>4</v>
      </c>
      <c r="H204" s="1" t="n">
        <v>0.29</v>
      </c>
      <c r="I204" s="1" t="n">
        <v>0</v>
      </c>
      <c r="J204" s="1" t="n">
        <v>5</v>
      </c>
      <c r="K204" s="1" t="s">
        <v>3618</v>
      </c>
      <c r="L204" s="18" t="str">
        <f aca="false">IF(H204&lt;=G204,"Yes","No")</f>
        <v>Yes</v>
      </c>
    </row>
    <row r="205" customFormat="false" ht="15" hidden="false" customHeight="false" outlineLevel="0" collapsed="false">
      <c r="A205" s="1" t="s">
        <v>4036</v>
      </c>
      <c r="B205" s="1" t="s">
        <v>4037</v>
      </c>
      <c r="C205" s="1" t="s">
        <v>1066</v>
      </c>
      <c r="D205" s="1" t="s">
        <v>3638</v>
      </c>
      <c r="E205" s="1" t="s">
        <v>3617</v>
      </c>
      <c r="F205" s="1" t="s">
        <v>3215</v>
      </c>
      <c r="G205" s="1" t="n">
        <v>24</v>
      </c>
      <c r="H205" s="1" t="n">
        <v>10.21</v>
      </c>
      <c r="I205" s="1" t="n">
        <v>0</v>
      </c>
      <c r="J205" s="1" t="n">
        <v>5</v>
      </c>
      <c r="K205" s="1" t="s">
        <v>3632</v>
      </c>
      <c r="L205" s="18" t="str">
        <f aca="false">IF(H205&lt;=G205,"Yes","No")</f>
        <v>Yes</v>
      </c>
    </row>
    <row r="206" customFormat="false" ht="15" hidden="false" customHeight="false" outlineLevel="0" collapsed="false">
      <c r="A206" s="1" t="s">
        <v>4038</v>
      </c>
      <c r="B206" s="1" t="s">
        <v>4039</v>
      </c>
      <c r="C206" s="1" t="s">
        <v>1066</v>
      </c>
      <c r="D206" s="1" t="s">
        <v>3698</v>
      </c>
      <c r="E206" s="1" t="s">
        <v>3617</v>
      </c>
      <c r="F206" s="1" t="s">
        <v>3215</v>
      </c>
      <c r="G206" s="1" t="n">
        <v>24</v>
      </c>
      <c r="H206" s="1" t="n">
        <v>3.03</v>
      </c>
      <c r="I206" s="1" t="n">
        <v>0</v>
      </c>
      <c r="J206" s="1" t="n">
        <v>4</v>
      </c>
      <c r="K206" s="1" t="s">
        <v>3642</v>
      </c>
      <c r="L206" s="18" t="str">
        <f aca="false">IF(H206&lt;=G206,"Yes","No")</f>
        <v>Yes</v>
      </c>
    </row>
    <row r="207" customFormat="false" ht="15" hidden="false" customHeight="false" outlineLevel="0" collapsed="false">
      <c r="A207" s="1" t="s">
        <v>4040</v>
      </c>
      <c r="B207" s="1" t="s">
        <v>4041</v>
      </c>
      <c r="C207" s="1" t="s">
        <v>1066</v>
      </c>
      <c r="D207" s="1" t="s">
        <v>3630</v>
      </c>
      <c r="E207" s="1" t="s">
        <v>3617</v>
      </c>
      <c r="F207" s="1" t="s">
        <v>3631</v>
      </c>
      <c r="G207" s="1" t="n">
        <v>24</v>
      </c>
      <c r="H207" s="1" t="n">
        <v>0.27</v>
      </c>
      <c r="I207" s="1" t="n">
        <v>1</v>
      </c>
      <c r="J207" s="1" t="n">
        <v>4</v>
      </c>
      <c r="K207" s="1" t="s">
        <v>3632</v>
      </c>
      <c r="L207" s="18" t="str">
        <f aca="false">IF(H207&lt;=G207,"Yes","No")</f>
        <v>Yes</v>
      </c>
    </row>
    <row r="208" customFormat="false" ht="15" hidden="false" customHeight="false" outlineLevel="0" collapsed="false">
      <c r="A208" s="1" t="s">
        <v>4042</v>
      </c>
      <c r="B208" s="1" t="s">
        <v>4043</v>
      </c>
      <c r="C208" s="1" t="s">
        <v>1066</v>
      </c>
      <c r="D208" s="1" t="s">
        <v>3630</v>
      </c>
      <c r="E208" s="1" t="s">
        <v>3646</v>
      </c>
      <c r="F208" s="1" t="s">
        <v>3631</v>
      </c>
      <c r="G208" s="1" t="n">
        <v>72</v>
      </c>
      <c r="H208" s="1" t="n">
        <v>1.62</v>
      </c>
      <c r="I208" s="1" t="n">
        <v>1</v>
      </c>
      <c r="J208" s="1" t="n">
        <v>5</v>
      </c>
      <c r="K208" s="1" t="s">
        <v>3665</v>
      </c>
      <c r="L208" s="18" t="str">
        <f aca="false">IF(H208&lt;=G208,"Yes","No")</f>
        <v>Yes</v>
      </c>
    </row>
    <row r="209" customFormat="false" ht="15" hidden="false" customHeight="false" outlineLevel="0" collapsed="false">
      <c r="A209" s="1" t="s">
        <v>4044</v>
      </c>
      <c r="B209" s="1" t="s">
        <v>4045</v>
      </c>
      <c r="C209" s="1" t="s">
        <v>1066</v>
      </c>
      <c r="D209" s="1" t="s">
        <v>3627</v>
      </c>
      <c r="E209" s="1" t="s">
        <v>3617</v>
      </c>
      <c r="F209" s="1" t="s">
        <v>3215</v>
      </c>
      <c r="G209" s="1" t="n">
        <v>24</v>
      </c>
      <c r="H209" s="1" t="n">
        <v>0.47</v>
      </c>
      <c r="I209" s="1" t="n">
        <v>0</v>
      </c>
      <c r="J209" s="1" t="n">
        <v>4</v>
      </c>
      <c r="K209" s="1" t="s">
        <v>3632</v>
      </c>
      <c r="L209" s="18" t="str">
        <f aca="false">IF(H209&lt;=G209,"Yes","No")</f>
        <v>Yes</v>
      </c>
    </row>
    <row r="210" customFormat="false" ht="15" hidden="false" customHeight="false" outlineLevel="0" collapsed="false">
      <c r="A210" s="1" t="s">
        <v>4046</v>
      </c>
      <c r="B210" s="1" t="s">
        <v>4047</v>
      </c>
      <c r="C210" s="1" t="s">
        <v>1066</v>
      </c>
      <c r="D210" s="1" t="s">
        <v>3638</v>
      </c>
      <c r="E210" s="1" t="s">
        <v>3617</v>
      </c>
      <c r="F210" s="1" t="s">
        <v>3623</v>
      </c>
      <c r="G210" s="1" t="n">
        <v>24</v>
      </c>
      <c r="H210" s="1" t="n">
        <v>6.56</v>
      </c>
      <c r="I210" s="1" t="n">
        <v>0</v>
      </c>
      <c r="J210" s="1" t="n">
        <v>4</v>
      </c>
      <c r="K210" s="1" t="s">
        <v>3624</v>
      </c>
      <c r="L210" s="18" t="str">
        <f aca="false">IF(H210&lt;=G210,"Yes","No")</f>
        <v>Yes</v>
      </c>
    </row>
    <row r="211" customFormat="false" ht="15" hidden="false" customHeight="false" outlineLevel="0" collapsed="false">
      <c r="A211" s="1" t="s">
        <v>4048</v>
      </c>
      <c r="B211" s="1" t="s">
        <v>4049</v>
      </c>
      <c r="C211" s="1" t="s">
        <v>1066</v>
      </c>
      <c r="D211" s="1" t="s">
        <v>3621</v>
      </c>
      <c r="E211" s="1" t="s">
        <v>3646</v>
      </c>
      <c r="F211" s="1" t="s">
        <v>3631</v>
      </c>
      <c r="G211" s="1" t="n">
        <v>72</v>
      </c>
      <c r="H211" s="1" t="n">
        <v>5.26</v>
      </c>
      <c r="I211" s="1" t="n">
        <v>0</v>
      </c>
      <c r="J211" s="1" t="n">
        <v>3</v>
      </c>
      <c r="K211" s="1" t="s">
        <v>3665</v>
      </c>
      <c r="L211" s="18" t="str">
        <f aca="false">IF(H211&lt;=G211,"Yes","No")</f>
        <v>Yes</v>
      </c>
    </row>
    <row r="212" customFormat="false" ht="15" hidden="false" customHeight="false" outlineLevel="0" collapsed="false">
      <c r="A212" s="1" t="s">
        <v>4050</v>
      </c>
      <c r="B212" s="1" t="s">
        <v>4051</v>
      </c>
      <c r="C212" s="1" t="s">
        <v>1066</v>
      </c>
      <c r="D212" s="1" t="s">
        <v>3630</v>
      </c>
      <c r="E212" s="1" t="s">
        <v>3617</v>
      </c>
      <c r="F212" s="1" t="s">
        <v>3631</v>
      </c>
      <c r="G212" s="1" t="n">
        <v>24</v>
      </c>
      <c r="H212" s="1" t="n">
        <v>1.73</v>
      </c>
      <c r="I212" s="1" t="n">
        <v>1</v>
      </c>
      <c r="J212" s="1" t="n">
        <v>5</v>
      </c>
      <c r="K212" s="1" t="s">
        <v>3635</v>
      </c>
      <c r="L212" s="18" t="str">
        <f aca="false">IF(H212&lt;=G212,"Yes","No")</f>
        <v>Yes</v>
      </c>
    </row>
    <row r="213" customFormat="false" ht="15" hidden="false" customHeight="false" outlineLevel="0" collapsed="false">
      <c r="A213" s="1" t="s">
        <v>4052</v>
      </c>
      <c r="B213" s="1" t="s">
        <v>4053</v>
      </c>
      <c r="C213" s="1" t="s">
        <v>1066</v>
      </c>
      <c r="D213" s="1" t="s">
        <v>3630</v>
      </c>
      <c r="E213" s="1" t="s">
        <v>3646</v>
      </c>
      <c r="F213" s="1" t="s">
        <v>3623</v>
      </c>
      <c r="G213" s="1" t="n">
        <v>72</v>
      </c>
      <c r="H213" s="1" t="n">
        <v>1.17</v>
      </c>
      <c r="I213" s="1" t="n">
        <v>1</v>
      </c>
      <c r="J213" s="1" t="n">
        <v>5</v>
      </c>
      <c r="K213" s="1" t="s">
        <v>3635</v>
      </c>
      <c r="L213" s="18" t="str">
        <f aca="false">IF(H213&lt;=G213,"Yes","No")</f>
        <v>Yes</v>
      </c>
    </row>
    <row r="214" customFormat="false" ht="15" hidden="false" customHeight="false" outlineLevel="0" collapsed="false">
      <c r="A214" s="1" t="s">
        <v>4054</v>
      </c>
      <c r="B214" s="1" t="s">
        <v>4055</v>
      </c>
      <c r="C214" s="1" t="s">
        <v>1066</v>
      </c>
      <c r="D214" s="1" t="s">
        <v>3638</v>
      </c>
      <c r="E214" s="1" t="s">
        <v>3617</v>
      </c>
      <c r="F214" s="1" t="s">
        <v>3631</v>
      </c>
      <c r="G214" s="1" t="n">
        <v>24</v>
      </c>
      <c r="H214" s="1" t="n">
        <v>4.99</v>
      </c>
      <c r="I214" s="1" t="n">
        <v>0</v>
      </c>
      <c r="J214" s="1" t="n">
        <v>4</v>
      </c>
      <c r="K214" s="1" t="s">
        <v>3618</v>
      </c>
      <c r="L214" s="18" t="str">
        <f aca="false">IF(H214&lt;=G214,"Yes","No")</f>
        <v>Yes</v>
      </c>
    </row>
    <row r="215" customFormat="false" ht="15" hidden="false" customHeight="false" outlineLevel="0" collapsed="false">
      <c r="A215" s="1" t="s">
        <v>4056</v>
      </c>
      <c r="B215" s="1" t="s">
        <v>4057</v>
      </c>
      <c r="C215" s="1" t="s">
        <v>1066</v>
      </c>
      <c r="D215" s="1" t="s">
        <v>3616</v>
      </c>
      <c r="E215" s="1" t="s">
        <v>3617</v>
      </c>
      <c r="F215" s="1" t="s">
        <v>3631</v>
      </c>
      <c r="G215" s="1" t="n">
        <v>24</v>
      </c>
      <c r="H215" s="1" t="n">
        <v>18.79</v>
      </c>
      <c r="I215" s="1" t="n">
        <v>0</v>
      </c>
      <c r="J215" s="1" t="n">
        <v>3</v>
      </c>
      <c r="K215" s="1" t="s">
        <v>3632</v>
      </c>
      <c r="L215" s="18" t="str">
        <f aca="false">IF(H215&lt;=G215,"Yes","No")</f>
        <v>Yes</v>
      </c>
    </row>
    <row r="216" customFormat="false" ht="15" hidden="false" customHeight="false" outlineLevel="0" collapsed="false">
      <c r="A216" s="1" t="s">
        <v>4058</v>
      </c>
      <c r="B216" s="1" t="s">
        <v>4059</v>
      </c>
      <c r="C216" s="1" t="s">
        <v>1066</v>
      </c>
      <c r="D216" s="1" t="s">
        <v>3627</v>
      </c>
      <c r="E216" s="1" t="s">
        <v>3617</v>
      </c>
      <c r="F216" s="1" t="s">
        <v>3215</v>
      </c>
      <c r="G216" s="1" t="n">
        <v>24</v>
      </c>
      <c r="H216" s="1" t="n">
        <v>5.27</v>
      </c>
      <c r="I216" s="1" t="n">
        <v>1</v>
      </c>
      <c r="J216" s="1" t="n">
        <v>4</v>
      </c>
      <c r="K216" s="1" t="s">
        <v>3635</v>
      </c>
      <c r="L216" s="18" t="str">
        <f aca="false">IF(H216&lt;=G216,"Yes","No")</f>
        <v>Yes</v>
      </c>
    </row>
    <row r="217" customFormat="false" ht="15" hidden="false" customHeight="false" outlineLevel="0" collapsed="false">
      <c r="A217" s="1" t="s">
        <v>4060</v>
      </c>
      <c r="B217" s="1" t="s">
        <v>4061</v>
      </c>
      <c r="C217" s="1" t="s">
        <v>1066</v>
      </c>
      <c r="D217" s="1" t="s">
        <v>3616</v>
      </c>
      <c r="E217" s="1" t="s">
        <v>3646</v>
      </c>
      <c r="F217" s="1" t="s">
        <v>3215</v>
      </c>
      <c r="G217" s="1" t="n">
        <v>72</v>
      </c>
      <c r="H217" s="1" t="n">
        <v>49.79</v>
      </c>
      <c r="I217" s="1" t="n">
        <v>1</v>
      </c>
      <c r="J217" s="1" t="n">
        <v>5</v>
      </c>
      <c r="K217" s="1" t="s">
        <v>3635</v>
      </c>
      <c r="L217" s="18" t="str">
        <f aca="false">IF(H217&lt;=G217,"Yes","No")</f>
        <v>Yes</v>
      </c>
    </row>
    <row r="218" customFormat="false" ht="15" hidden="false" customHeight="false" outlineLevel="0" collapsed="false">
      <c r="A218" s="1" t="s">
        <v>4062</v>
      </c>
      <c r="B218" s="1" t="s">
        <v>4063</v>
      </c>
      <c r="C218" s="1" t="s">
        <v>1066</v>
      </c>
      <c r="D218" s="1" t="s">
        <v>3641</v>
      </c>
      <c r="E218" s="1" t="s">
        <v>3793</v>
      </c>
      <c r="F218" s="1" t="s">
        <v>3651</v>
      </c>
      <c r="G218" s="1" t="n">
        <v>4</v>
      </c>
      <c r="H218" s="1" t="n">
        <v>3.39</v>
      </c>
      <c r="I218" s="1" t="n">
        <v>1</v>
      </c>
      <c r="J218" s="1" t="n">
        <v>4</v>
      </c>
      <c r="K218" s="1" t="s">
        <v>3624</v>
      </c>
      <c r="L218" s="18" t="str">
        <f aca="false">IF(H218&lt;=G218,"Yes","No")</f>
        <v>Yes</v>
      </c>
    </row>
    <row r="219" customFormat="false" ht="15" hidden="false" customHeight="false" outlineLevel="0" collapsed="false">
      <c r="A219" s="1" t="s">
        <v>4064</v>
      </c>
      <c r="B219" s="1" t="s">
        <v>4065</v>
      </c>
      <c r="C219" s="1" t="s">
        <v>1066</v>
      </c>
      <c r="D219" s="1" t="s">
        <v>3630</v>
      </c>
      <c r="E219" s="1" t="s">
        <v>3617</v>
      </c>
      <c r="F219" s="1" t="s">
        <v>3215</v>
      </c>
      <c r="G219" s="1" t="n">
        <v>24</v>
      </c>
      <c r="H219" s="1" t="n">
        <v>0.57</v>
      </c>
      <c r="I219" s="1" t="n">
        <v>1</v>
      </c>
      <c r="J219" s="1" t="n">
        <v>4</v>
      </c>
      <c r="K219" s="1" t="s">
        <v>3632</v>
      </c>
      <c r="L219" s="18" t="str">
        <f aca="false">IF(H219&lt;=G219,"Yes","No")</f>
        <v>Yes</v>
      </c>
    </row>
    <row r="220" customFormat="false" ht="15" hidden="false" customHeight="false" outlineLevel="0" collapsed="false">
      <c r="A220" s="1" t="s">
        <v>4066</v>
      </c>
      <c r="B220" s="1" t="s">
        <v>4067</v>
      </c>
      <c r="C220" s="1" t="s">
        <v>1066</v>
      </c>
      <c r="D220" s="1" t="s">
        <v>3616</v>
      </c>
      <c r="E220" s="1" t="s">
        <v>3793</v>
      </c>
      <c r="F220" s="1" t="s">
        <v>3631</v>
      </c>
      <c r="G220" s="1" t="n">
        <v>4</v>
      </c>
      <c r="H220" s="1" t="n">
        <v>0.92</v>
      </c>
      <c r="I220" s="1" t="n">
        <v>1</v>
      </c>
      <c r="J220" s="1" t="n">
        <v>4</v>
      </c>
      <c r="K220" s="1" t="s">
        <v>3665</v>
      </c>
      <c r="L220" s="18" t="str">
        <f aca="false">IF(H220&lt;=G220,"Yes","No")</f>
        <v>Yes</v>
      </c>
    </row>
    <row r="221" customFormat="false" ht="15" hidden="false" customHeight="false" outlineLevel="0" collapsed="false">
      <c r="A221" s="1" t="s">
        <v>4068</v>
      </c>
      <c r="B221" s="1" t="s">
        <v>4069</v>
      </c>
      <c r="C221" s="1" t="s">
        <v>1066</v>
      </c>
      <c r="D221" s="1" t="s">
        <v>3645</v>
      </c>
      <c r="E221" s="1" t="s">
        <v>3617</v>
      </c>
      <c r="F221" s="1" t="s">
        <v>3215</v>
      </c>
      <c r="G221" s="1" t="n">
        <v>24</v>
      </c>
      <c r="H221" s="1" t="n">
        <v>6.37</v>
      </c>
      <c r="I221" s="1" t="n">
        <v>0</v>
      </c>
      <c r="J221" s="1" t="n">
        <v>4</v>
      </c>
      <c r="K221" s="1" t="s">
        <v>3652</v>
      </c>
      <c r="L221" s="18" t="str">
        <f aca="false">IF(H221&lt;=G221,"Yes","No")</f>
        <v>Yes</v>
      </c>
    </row>
    <row r="222" customFormat="false" ht="15" hidden="false" customHeight="false" outlineLevel="0" collapsed="false">
      <c r="A222" s="1" t="s">
        <v>4070</v>
      </c>
      <c r="B222" s="1" t="s">
        <v>4071</v>
      </c>
      <c r="C222" s="1" t="s">
        <v>1066</v>
      </c>
      <c r="D222" s="1" t="s">
        <v>3641</v>
      </c>
      <c r="E222" s="1" t="s">
        <v>3622</v>
      </c>
      <c r="F222" s="1" t="s">
        <v>3215</v>
      </c>
      <c r="G222" s="1" t="n">
        <v>8</v>
      </c>
      <c r="H222" s="1" t="n">
        <v>2.48</v>
      </c>
      <c r="I222" s="1" t="n">
        <v>0</v>
      </c>
      <c r="J222" s="1" t="n">
        <v>3</v>
      </c>
      <c r="K222" s="1" t="s">
        <v>3652</v>
      </c>
      <c r="L222" s="18" t="str">
        <f aca="false">IF(H222&lt;=G222,"Yes","No")</f>
        <v>Yes</v>
      </c>
    </row>
    <row r="223" customFormat="false" ht="15" hidden="false" customHeight="false" outlineLevel="0" collapsed="false">
      <c r="A223" s="1" t="s">
        <v>4072</v>
      </c>
      <c r="B223" s="1" t="s">
        <v>4073</v>
      </c>
      <c r="C223" s="1" t="s">
        <v>1066</v>
      </c>
      <c r="D223" s="1" t="s">
        <v>3638</v>
      </c>
      <c r="E223" s="1" t="s">
        <v>3646</v>
      </c>
      <c r="F223" s="1" t="s">
        <v>3215</v>
      </c>
      <c r="G223" s="1" t="n">
        <v>72</v>
      </c>
      <c r="H223" s="1" t="n">
        <v>42.43</v>
      </c>
      <c r="I223" s="1" t="n">
        <v>1</v>
      </c>
      <c r="J223" s="1" t="n">
        <v>5</v>
      </c>
      <c r="K223" s="1" t="s">
        <v>3632</v>
      </c>
      <c r="L223" s="18" t="str">
        <f aca="false">IF(H223&lt;=G223,"Yes","No")</f>
        <v>Yes</v>
      </c>
    </row>
    <row r="224" customFormat="false" ht="15" hidden="false" customHeight="false" outlineLevel="0" collapsed="false">
      <c r="A224" s="1" t="s">
        <v>4074</v>
      </c>
      <c r="B224" s="1" t="s">
        <v>4075</v>
      </c>
      <c r="C224" s="1" t="s">
        <v>1066</v>
      </c>
      <c r="D224" s="1" t="s">
        <v>3645</v>
      </c>
      <c r="E224" s="1" t="s">
        <v>3617</v>
      </c>
      <c r="F224" s="1" t="s">
        <v>3215</v>
      </c>
      <c r="G224" s="1" t="n">
        <v>24</v>
      </c>
      <c r="H224" s="1" t="n">
        <v>3.73</v>
      </c>
      <c r="I224" s="1" t="n">
        <v>1</v>
      </c>
      <c r="J224" s="1" t="n">
        <v>4</v>
      </c>
      <c r="K224" s="1" t="s">
        <v>3665</v>
      </c>
      <c r="L224" s="18" t="str">
        <f aca="false">IF(H224&lt;=G224,"Yes","No")</f>
        <v>Yes</v>
      </c>
    </row>
    <row r="225" customFormat="false" ht="15" hidden="false" customHeight="false" outlineLevel="0" collapsed="false">
      <c r="A225" s="1" t="s">
        <v>4076</v>
      </c>
      <c r="B225" s="1" t="s">
        <v>4077</v>
      </c>
      <c r="C225" s="1" t="s">
        <v>1066</v>
      </c>
      <c r="D225" s="1" t="s">
        <v>3645</v>
      </c>
      <c r="E225" s="1" t="s">
        <v>3622</v>
      </c>
      <c r="F225" s="1" t="s">
        <v>3215</v>
      </c>
      <c r="G225" s="1" t="n">
        <v>8</v>
      </c>
      <c r="H225" s="1" t="n">
        <v>1.93</v>
      </c>
      <c r="I225" s="1" t="n">
        <v>0</v>
      </c>
      <c r="J225" s="1" t="n">
        <v>5</v>
      </c>
      <c r="K225" s="1" t="s">
        <v>3624</v>
      </c>
      <c r="L225" s="18" t="str">
        <f aca="false">IF(H225&lt;=G225,"Yes","No")</f>
        <v>Yes</v>
      </c>
    </row>
    <row r="226" customFormat="false" ht="15" hidden="false" customHeight="false" outlineLevel="0" collapsed="false">
      <c r="A226" s="1" t="s">
        <v>4078</v>
      </c>
      <c r="B226" s="1" t="s">
        <v>4079</v>
      </c>
      <c r="C226" s="1" t="s">
        <v>1066</v>
      </c>
      <c r="D226" s="1" t="s">
        <v>3627</v>
      </c>
      <c r="E226" s="1" t="s">
        <v>3622</v>
      </c>
      <c r="F226" s="1" t="s">
        <v>3215</v>
      </c>
      <c r="G226" s="1" t="n">
        <v>8</v>
      </c>
      <c r="H226" s="1" t="n">
        <v>1.84</v>
      </c>
      <c r="I226" s="1" t="n">
        <v>1</v>
      </c>
      <c r="J226" s="1" t="n">
        <v>4</v>
      </c>
      <c r="K226" s="1" t="s">
        <v>3665</v>
      </c>
      <c r="L226" s="18" t="str">
        <f aca="false">IF(H226&lt;=G226,"Yes","No")</f>
        <v>Yes</v>
      </c>
    </row>
    <row r="227" customFormat="false" ht="15" hidden="false" customHeight="false" outlineLevel="0" collapsed="false">
      <c r="A227" s="1" t="s">
        <v>4080</v>
      </c>
      <c r="B227" s="1" t="s">
        <v>4081</v>
      </c>
      <c r="C227" s="1" t="s">
        <v>1066</v>
      </c>
      <c r="D227" s="1" t="s">
        <v>3638</v>
      </c>
      <c r="E227" s="1" t="s">
        <v>3617</v>
      </c>
      <c r="F227" s="1" t="s">
        <v>3215</v>
      </c>
      <c r="G227" s="1" t="n">
        <v>24</v>
      </c>
      <c r="H227" s="1" t="n">
        <v>18.89</v>
      </c>
      <c r="I227" s="1" t="n">
        <v>1</v>
      </c>
      <c r="J227" s="1" t="n">
        <v>4</v>
      </c>
      <c r="K227" s="1" t="s">
        <v>3618</v>
      </c>
      <c r="L227" s="18" t="str">
        <f aca="false">IF(H227&lt;=G227,"Yes","No")</f>
        <v>Yes</v>
      </c>
    </row>
    <row r="228" customFormat="false" ht="15" hidden="false" customHeight="false" outlineLevel="0" collapsed="false">
      <c r="A228" s="1" t="s">
        <v>4082</v>
      </c>
      <c r="B228" s="1" t="s">
        <v>4083</v>
      </c>
      <c r="C228" s="1" t="s">
        <v>1066</v>
      </c>
      <c r="D228" s="1" t="s">
        <v>3621</v>
      </c>
      <c r="E228" s="1" t="s">
        <v>3617</v>
      </c>
      <c r="F228" s="1" t="s">
        <v>3215</v>
      </c>
      <c r="G228" s="1" t="n">
        <v>24</v>
      </c>
      <c r="H228" s="1" t="n">
        <v>3.46</v>
      </c>
      <c r="I228" s="1" t="n">
        <v>1</v>
      </c>
      <c r="J228" s="1" t="n">
        <v>4</v>
      </c>
      <c r="K228" s="1" t="s">
        <v>3632</v>
      </c>
      <c r="L228" s="18" t="str">
        <f aca="false">IF(H228&lt;=G228,"Yes","No")</f>
        <v>Yes</v>
      </c>
    </row>
    <row r="229" customFormat="false" ht="15" hidden="false" customHeight="false" outlineLevel="0" collapsed="false">
      <c r="A229" s="1" t="s">
        <v>4084</v>
      </c>
      <c r="B229" s="1" t="s">
        <v>4085</v>
      </c>
      <c r="C229" s="1" t="s">
        <v>1066</v>
      </c>
      <c r="D229" s="1" t="s">
        <v>3645</v>
      </c>
      <c r="E229" s="1" t="s">
        <v>3617</v>
      </c>
      <c r="F229" s="1" t="s">
        <v>3623</v>
      </c>
      <c r="G229" s="1" t="n">
        <v>24</v>
      </c>
      <c r="H229" s="1" t="n">
        <v>0.93</v>
      </c>
      <c r="I229" s="1" t="n">
        <v>0</v>
      </c>
      <c r="J229" s="1" t="n">
        <v>5</v>
      </c>
      <c r="K229" s="1" t="s">
        <v>3618</v>
      </c>
      <c r="L229" s="18" t="str">
        <f aca="false">IF(H229&lt;=G229,"Yes","No")</f>
        <v>Yes</v>
      </c>
    </row>
    <row r="230" customFormat="false" ht="15" hidden="false" customHeight="false" outlineLevel="0" collapsed="false">
      <c r="A230" s="1" t="s">
        <v>4086</v>
      </c>
      <c r="B230" s="1" t="s">
        <v>4087</v>
      </c>
      <c r="C230" s="1" t="s">
        <v>1066</v>
      </c>
      <c r="D230" s="1" t="s">
        <v>3641</v>
      </c>
      <c r="E230" s="1" t="s">
        <v>3793</v>
      </c>
      <c r="F230" s="1" t="s">
        <v>3631</v>
      </c>
      <c r="G230" s="1" t="n">
        <v>4</v>
      </c>
      <c r="H230" s="1" t="n">
        <v>2.47</v>
      </c>
      <c r="I230" s="1" t="n">
        <v>0</v>
      </c>
      <c r="J230" s="1" t="n">
        <v>5</v>
      </c>
      <c r="K230" s="1" t="s">
        <v>3618</v>
      </c>
      <c r="L230" s="18" t="str">
        <f aca="false">IF(H230&lt;=G230,"Yes","No")</f>
        <v>Yes</v>
      </c>
    </row>
    <row r="231" customFormat="false" ht="15" hidden="false" customHeight="false" outlineLevel="0" collapsed="false">
      <c r="A231" s="1" t="s">
        <v>4088</v>
      </c>
      <c r="B231" s="1" t="s">
        <v>4089</v>
      </c>
      <c r="C231" s="1" t="s">
        <v>1066</v>
      </c>
      <c r="D231" s="1" t="s">
        <v>3645</v>
      </c>
      <c r="E231" s="1" t="s">
        <v>3617</v>
      </c>
      <c r="F231" s="1" t="s">
        <v>3631</v>
      </c>
      <c r="G231" s="1" t="n">
        <v>24</v>
      </c>
      <c r="H231" s="1" t="n">
        <v>2.27</v>
      </c>
      <c r="I231" s="1" t="n">
        <v>0</v>
      </c>
      <c r="J231" s="1" t="n">
        <v>4</v>
      </c>
      <c r="K231" s="1" t="s">
        <v>3635</v>
      </c>
      <c r="L231" s="18" t="str">
        <f aca="false">IF(H231&lt;=G231,"Yes","No")</f>
        <v>Yes</v>
      </c>
    </row>
    <row r="232" customFormat="false" ht="15" hidden="false" customHeight="false" outlineLevel="0" collapsed="false">
      <c r="A232" s="1" t="s">
        <v>4090</v>
      </c>
      <c r="B232" s="1" t="s">
        <v>4091</v>
      </c>
      <c r="C232" s="1" t="s">
        <v>1066</v>
      </c>
      <c r="D232" s="1" t="s">
        <v>3638</v>
      </c>
      <c r="E232" s="1" t="s">
        <v>3622</v>
      </c>
      <c r="F232" s="1" t="s">
        <v>3623</v>
      </c>
      <c r="G232" s="1" t="n">
        <v>8</v>
      </c>
      <c r="H232" s="1" t="n">
        <v>12.57</v>
      </c>
      <c r="I232" s="1" t="n">
        <v>0</v>
      </c>
      <c r="J232" s="1" t="n">
        <v>2</v>
      </c>
      <c r="K232" s="1" t="s">
        <v>3652</v>
      </c>
      <c r="L232" s="18" t="str">
        <f aca="false">IF(H232&lt;=G232,"Yes","No")</f>
        <v>No</v>
      </c>
    </row>
    <row r="233" customFormat="false" ht="15" hidden="false" customHeight="false" outlineLevel="0" collapsed="false">
      <c r="A233" s="1" t="s">
        <v>4092</v>
      </c>
      <c r="B233" s="1" t="s">
        <v>4093</v>
      </c>
      <c r="C233" s="1" t="s">
        <v>1066</v>
      </c>
      <c r="D233" s="1" t="s">
        <v>3645</v>
      </c>
      <c r="E233" s="1" t="s">
        <v>3617</v>
      </c>
      <c r="F233" s="1" t="s">
        <v>3631</v>
      </c>
      <c r="G233" s="1" t="n">
        <v>24</v>
      </c>
      <c r="H233" s="1" t="n">
        <v>7.03</v>
      </c>
      <c r="I233" s="1" t="n">
        <v>1</v>
      </c>
      <c r="J233" s="1" t="n">
        <v>4</v>
      </c>
      <c r="K233" s="1" t="s">
        <v>3642</v>
      </c>
      <c r="L233" s="18" t="str">
        <f aca="false">IF(H233&lt;=G233,"Yes","No")</f>
        <v>Yes</v>
      </c>
    </row>
    <row r="234" customFormat="false" ht="15" hidden="false" customHeight="false" outlineLevel="0" collapsed="false">
      <c r="A234" s="1" t="s">
        <v>4094</v>
      </c>
      <c r="B234" s="1" t="s">
        <v>4095</v>
      </c>
      <c r="C234" s="1" t="s">
        <v>1066</v>
      </c>
      <c r="D234" s="1" t="s">
        <v>3627</v>
      </c>
      <c r="E234" s="1" t="s">
        <v>3622</v>
      </c>
      <c r="F234" s="1" t="s">
        <v>3215</v>
      </c>
      <c r="G234" s="1" t="n">
        <v>8</v>
      </c>
      <c r="H234" s="1" t="n">
        <v>3.03</v>
      </c>
      <c r="I234" s="1" t="n">
        <v>0</v>
      </c>
      <c r="J234" s="1" t="n">
        <v>4</v>
      </c>
      <c r="K234" s="1" t="s">
        <v>3624</v>
      </c>
      <c r="L234" s="18" t="str">
        <f aca="false">IF(H234&lt;=G234,"Yes","No")</f>
        <v>Yes</v>
      </c>
    </row>
    <row r="235" customFormat="false" ht="15" hidden="false" customHeight="false" outlineLevel="0" collapsed="false">
      <c r="A235" s="1" t="s">
        <v>4096</v>
      </c>
      <c r="B235" s="1" t="s">
        <v>4097</v>
      </c>
      <c r="C235" s="1" t="s">
        <v>1066</v>
      </c>
      <c r="D235" s="1" t="s">
        <v>3630</v>
      </c>
      <c r="E235" s="1" t="s">
        <v>3617</v>
      </c>
      <c r="F235" s="1" t="s">
        <v>3215</v>
      </c>
      <c r="G235" s="1" t="n">
        <v>24</v>
      </c>
      <c r="H235" s="1" t="n">
        <v>0.64</v>
      </c>
      <c r="I235" s="1" t="n">
        <v>1</v>
      </c>
      <c r="J235" s="1" t="n">
        <v>4</v>
      </c>
      <c r="K235" s="1" t="s">
        <v>3632</v>
      </c>
      <c r="L235" s="18" t="str">
        <f aca="false">IF(H235&lt;=G235,"Yes","No")</f>
        <v>Yes</v>
      </c>
    </row>
    <row r="236" customFormat="false" ht="15" hidden="false" customHeight="false" outlineLevel="0" collapsed="false">
      <c r="A236" s="1" t="s">
        <v>4098</v>
      </c>
      <c r="B236" s="1" t="s">
        <v>4099</v>
      </c>
      <c r="C236" s="1" t="s">
        <v>1066</v>
      </c>
      <c r="D236" s="1" t="s">
        <v>3616</v>
      </c>
      <c r="E236" s="1" t="s">
        <v>3622</v>
      </c>
      <c r="F236" s="1" t="s">
        <v>3631</v>
      </c>
      <c r="G236" s="1" t="n">
        <v>8</v>
      </c>
      <c r="H236" s="1" t="n">
        <v>7.96</v>
      </c>
      <c r="I236" s="1" t="n">
        <v>0</v>
      </c>
      <c r="J236" s="1" t="n">
        <v>4</v>
      </c>
      <c r="K236" s="1" t="s">
        <v>3652</v>
      </c>
      <c r="L236" s="18" t="str">
        <f aca="false">IF(H236&lt;=G236,"Yes","No")</f>
        <v>Yes</v>
      </c>
    </row>
    <row r="237" customFormat="false" ht="15" hidden="false" customHeight="false" outlineLevel="0" collapsed="false">
      <c r="A237" s="1" t="s">
        <v>4100</v>
      </c>
      <c r="B237" s="1" t="s">
        <v>4101</v>
      </c>
      <c r="C237" s="1" t="s">
        <v>1066</v>
      </c>
      <c r="D237" s="1" t="s">
        <v>3616</v>
      </c>
      <c r="E237" s="1" t="s">
        <v>3617</v>
      </c>
      <c r="F237" s="1" t="s">
        <v>3623</v>
      </c>
      <c r="G237" s="1" t="n">
        <v>24</v>
      </c>
      <c r="H237" s="1" t="n">
        <v>2.93</v>
      </c>
      <c r="I237" s="1" t="n">
        <v>0</v>
      </c>
      <c r="J237" s="1" t="n">
        <v>5</v>
      </c>
      <c r="K237" s="1" t="s">
        <v>3624</v>
      </c>
      <c r="L237" s="18" t="str">
        <f aca="false">IF(H237&lt;=G237,"Yes","No")</f>
        <v>Yes</v>
      </c>
    </row>
    <row r="238" customFormat="false" ht="15" hidden="false" customHeight="false" outlineLevel="0" collapsed="false">
      <c r="A238" s="1" t="s">
        <v>4102</v>
      </c>
      <c r="B238" s="1" t="s">
        <v>4103</v>
      </c>
      <c r="C238" s="1" t="s">
        <v>1066</v>
      </c>
      <c r="D238" s="1" t="s">
        <v>3621</v>
      </c>
      <c r="E238" s="1" t="s">
        <v>3646</v>
      </c>
      <c r="F238" s="1" t="s">
        <v>3215</v>
      </c>
      <c r="G238" s="1" t="n">
        <v>72</v>
      </c>
      <c r="H238" s="1" t="n">
        <v>9.35</v>
      </c>
      <c r="I238" s="1" t="n">
        <v>0</v>
      </c>
      <c r="J238" s="1" t="n">
        <v>4</v>
      </c>
      <c r="K238" s="1" t="s">
        <v>3624</v>
      </c>
      <c r="L238" s="18" t="str">
        <f aca="false">IF(H238&lt;=G238,"Yes","No")</f>
        <v>Yes</v>
      </c>
    </row>
    <row r="239" customFormat="false" ht="15" hidden="false" customHeight="false" outlineLevel="0" collapsed="false">
      <c r="A239" s="1" t="s">
        <v>4104</v>
      </c>
      <c r="B239" s="1" t="s">
        <v>4105</v>
      </c>
      <c r="C239" s="1" t="s">
        <v>1066</v>
      </c>
      <c r="D239" s="1" t="s">
        <v>3638</v>
      </c>
      <c r="E239" s="1" t="s">
        <v>3617</v>
      </c>
      <c r="F239" s="1" t="s">
        <v>3631</v>
      </c>
      <c r="G239" s="1" t="n">
        <v>24</v>
      </c>
      <c r="H239" s="1" t="n">
        <v>5.94</v>
      </c>
      <c r="I239" s="1" t="n">
        <v>1</v>
      </c>
      <c r="J239" s="1" t="n">
        <v>5</v>
      </c>
      <c r="K239" s="1" t="s">
        <v>3642</v>
      </c>
      <c r="L239" s="18" t="str">
        <f aca="false">IF(H239&lt;=G239,"Yes","No")</f>
        <v>Yes</v>
      </c>
    </row>
    <row r="240" customFormat="false" ht="15" hidden="false" customHeight="false" outlineLevel="0" collapsed="false">
      <c r="A240" s="1" t="s">
        <v>4106</v>
      </c>
      <c r="B240" s="1" t="s">
        <v>4107</v>
      </c>
      <c r="C240" s="1" t="s">
        <v>1066</v>
      </c>
      <c r="D240" s="1" t="s">
        <v>3638</v>
      </c>
      <c r="E240" s="1" t="s">
        <v>3646</v>
      </c>
      <c r="F240" s="1" t="s">
        <v>3631</v>
      </c>
      <c r="G240" s="1" t="n">
        <v>72</v>
      </c>
      <c r="H240" s="1" t="n">
        <v>12.23</v>
      </c>
      <c r="I240" s="1" t="n">
        <v>1</v>
      </c>
      <c r="J240" s="1" t="n">
        <v>5</v>
      </c>
      <c r="K240" s="1" t="s">
        <v>3665</v>
      </c>
      <c r="L240" s="18" t="str">
        <f aca="false">IF(H240&lt;=G240,"Yes","No")</f>
        <v>Yes</v>
      </c>
    </row>
    <row r="241" customFormat="false" ht="15" hidden="false" customHeight="false" outlineLevel="0" collapsed="false">
      <c r="A241" s="1" t="s">
        <v>4108</v>
      </c>
      <c r="B241" s="1" t="s">
        <v>4109</v>
      </c>
      <c r="C241" s="1" t="s">
        <v>1066</v>
      </c>
      <c r="D241" s="1" t="s">
        <v>3698</v>
      </c>
      <c r="E241" s="1" t="s">
        <v>3622</v>
      </c>
      <c r="F241" s="1" t="s">
        <v>3623</v>
      </c>
      <c r="G241" s="1" t="n">
        <v>8</v>
      </c>
      <c r="H241" s="1" t="n">
        <v>10.17</v>
      </c>
      <c r="I241" s="1" t="n">
        <v>0</v>
      </c>
      <c r="J241" s="1" t="n">
        <v>2</v>
      </c>
      <c r="K241" s="1" t="s">
        <v>3665</v>
      </c>
      <c r="L241" s="18" t="str">
        <f aca="false">IF(H241&lt;=G241,"Yes","No")</f>
        <v>No</v>
      </c>
    </row>
    <row r="242" customFormat="false" ht="15" hidden="false" customHeight="false" outlineLevel="0" collapsed="false">
      <c r="A242" s="1" t="s">
        <v>4110</v>
      </c>
      <c r="B242" s="1" t="s">
        <v>4111</v>
      </c>
      <c r="C242" s="1" t="s">
        <v>1066</v>
      </c>
      <c r="D242" s="1" t="s">
        <v>3638</v>
      </c>
      <c r="E242" s="1" t="s">
        <v>3617</v>
      </c>
      <c r="F242" s="1" t="s">
        <v>3215</v>
      </c>
      <c r="G242" s="1" t="n">
        <v>24</v>
      </c>
      <c r="H242" s="1" t="n">
        <v>27.55</v>
      </c>
      <c r="I242" s="1" t="n">
        <v>0</v>
      </c>
      <c r="J242" s="1" t="n">
        <v>3</v>
      </c>
      <c r="K242" s="1" t="s">
        <v>3635</v>
      </c>
      <c r="L242" s="18" t="str">
        <f aca="false">IF(H242&lt;=G242,"Yes","No")</f>
        <v>No</v>
      </c>
    </row>
    <row r="243" customFormat="false" ht="15" hidden="false" customHeight="false" outlineLevel="0" collapsed="false">
      <c r="A243" s="1" t="s">
        <v>4112</v>
      </c>
      <c r="B243" s="1" t="s">
        <v>4113</v>
      </c>
      <c r="C243" s="1" t="s">
        <v>1066</v>
      </c>
      <c r="D243" s="1" t="s">
        <v>3698</v>
      </c>
      <c r="E243" s="1" t="s">
        <v>3617</v>
      </c>
      <c r="F243" s="1" t="s">
        <v>3623</v>
      </c>
      <c r="G243" s="1" t="n">
        <v>24</v>
      </c>
      <c r="H243" s="1" t="n">
        <v>29.06</v>
      </c>
      <c r="I243" s="1" t="n">
        <v>0</v>
      </c>
      <c r="J243" s="1" t="n">
        <v>4</v>
      </c>
      <c r="K243" s="1" t="s">
        <v>3618</v>
      </c>
      <c r="L243" s="18" t="str">
        <f aca="false">IF(H243&lt;=G243,"Yes","No")</f>
        <v>No</v>
      </c>
    </row>
    <row r="244" customFormat="false" ht="15" hidden="false" customHeight="false" outlineLevel="0" collapsed="false">
      <c r="A244" s="1" t="s">
        <v>4114</v>
      </c>
      <c r="B244" s="1" t="s">
        <v>4115</v>
      </c>
      <c r="C244" s="1" t="s">
        <v>1066</v>
      </c>
      <c r="D244" s="1" t="s">
        <v>3621</v>
      </c>
      <c r="E244" s="1" t="s">
        <v>3617</v>
      </c>
      <c r="F244" s="1" t="s">
        <v>3631</v>
      </c>
      <c r="G244" s="1" t="n">
        <v>24</v>
      </c>
      <c r="H244" s="1" t="n">
        <v>2.95</v>
      </c>
      <c r="I244" s="1" t="n">
        <v>1</v>
      </c>
      <c r="J244" s="1" t="n">
        <v>5</v>
      </c>
      <c r="K244" s="1" t="s">
        <v>3632</v>
      </c>
      <c r="L244" s="18" t="str">
        <f aca="false">IF(H244&lt;=G244,"Yes","No")</f>
        <v>Yes</v>
      </c>
    </row>
    <row r="245" customFormat="false" ht="15" hidden="false" customHeight="false" outlineLevel="0" collapsed="false">
      <c r="A245" s="1" t="s">
        <v>4116</v>
      </c>
      <c r="B245" s="1" t="s">
        <v>4117</v>
      </c>
      <c r="C245" s="1" t="s">
        <v>1066</v>
      </c>
      <c r="D245" s="1" t="s">
        <v>3630</v>
      </c>
      <c r="E245" s="1" t="s">
        <v>3646</v>
      </c>
      <c r="F245" s="1" t="s">
        <v>3651</v>
      </c>
      <c r="G245" s="1" t="n">
        <v>72</v>
      </c>
      <c r="H245" s="1" t="n">
        <v>1.13</v>
      </c>
      <c r="I245" s="1" t="n">
        <v>1</v>
      </c>
      <c r="J245" s="1" t="n">
        <v>4</v>
      </c>
      <c r="K245" s="1" t="s">
        <v>3624</v>
      </c>
      <c r="L245" s="18" t="str">
        <f aca="false">IF(H245&lt;=G245,"Yes","No")</f>
        <v>Yes</v>
      </c>
    </row>
    <row r="246" customFormat="false" ht="15" hidden="false" customHeight="false" outlineLevel="0" collapsed="false">
      <c r="A246" s="1" t="s">
        <v>4118</v>
      </c>
      <c r="B246" s="1" t="s">
        <v>4119</v>
      </c>
      <c r="C246" s="1" t="s">
        <v>1066</v>
      </c>
      <c r="D246" s="1" t="s">
        <v>3641</v>
      </c>
      <c r="E246" s="1" t="s">
        <v>3793</v>
      </c>
      <c r="F246" s="1" t="s">
        <v>3215</v>
      </c>
      <c r="G246" s="1" t="n">
        <v>4</v>
      </c>
      <c r="H246" s="1" t="n">
        <v>0.65</v>
      </c>
      <c r="I246" s="1" t="n">
        <v>0</v>
      </c>
      <c r="J246" s="1" t="n">
        <v>4</v>
      </c>
      <c r="K246" s="1" t="s">
        <v>3618</v>
      </c>
      <c r="L246" s="18" t="str">
        <f aca="false">IF(H246&lt;=G246,"Yes","No")</f>
        <v>Yes</v>
      </c>
    </row>
    <row r="247" customFormat="false" ht="15" hidden="false" customHeight="false" outlineLevel="0" collapsed="false">
      <c r="A247" s="1" t="s">
        <v>4120</v>
      </c>
      <c r="B247" s="1" t="s">
        <v>4121</v>
      </c>
      <c r="C247" s="1" t="s">
        <v>1066</v>
      </c>
      <c r="D247" s="1" t="s">
        <v>3645</v>
      </c>
      <c r="E247" s="1" t="s">
        <v>3617</v>
      </c>
      <c r="F247" s="1" t="s">
        <v>3631</v>
      </c>
      <c r="G247" s="1" t="n">
        <v>24</v>
      </c>
      <c r="H247" s="1" t="n">
        <v>0.68</v>
      </c>
      <c r="I247" s="1" t="n">
        <v>1</v>
      </c>
      <c r="J247" s="1" t="n">
        <v>4</v>
      </c>
      <c r="K247" s="1" t="s">
        <v>3665</v>
      </c>
      <c r="L247" s="18" t="str">
        <f aca="false">IF(H247&lt;=G247,"Yes","No")</f>
        <v>Yes</v>
      </c>
    </row>
    <row r="248" customFormat="false" ht="15" hidden="false" customHeight="false" outlineLevel="0" collapsed="false">
      <c r="A248" s="1" t="s">
        <v>4122</v>
      </c>
      <c r="B248" s="1" t="s">
        <v>4123</v>
      </c>
      <c r="C248" s="1" t="s">
        <v>1066</v>
      </c>
      <c r="D248" s="1" t="s">
        <v>3645</v>
      </c>
      <c r="E248" s="1" t="s">
        <v>3617</v>
      </c>
      <c r="F248" s="1" t="s">
        <v>3215</v>
      </c>
      <c r="G248" s="1" t="n">
        <v>24</v>
      </c>
      <c r="H248" s="1" t="n">
        <v>0.98</v>
      </c>
      <c r="I248" s="1" t="n">
        <v>0</v>
      </c>
      <c r="J248" s="1" t="n">
        <v>4</v>
      </c>
      <c r="K248" s="1" t="s">
        <v>3635</v>
      </c>
      <c r="L248" s="18" t="str">
        <f aca="false">IF(H248&lt;=G248,"Yes","No")</f>
        <v>Yes</v>
      </c>
    </row>
    <row r="249" customFormat="false" ht="15" hidden="false" customHeight="false" outlineLevel="0" collapsed="false">
      <c r="A249" s="1" t="s">
        <v>4124</v>
      </c>
      <c r="B249" s="1" t="s">
        <v>4125</v>
      </c>
      <c r="C249" s="1" t="s">
        <v>1066</v>
      </c>
      <c r="D249" s="1" t="s">
        <v>3638</v>
      </c>
      <c r="E249" s="1" t="s">
        <v>3646</v>
      </c>
      <c r="F249" s="1" t="s">
        <v>3631</v>
      </c>
      <c r="G249" s="1" t="n">
        <v>72</v>
      </c>
      <c r="H249" s="1" t="n">
        <v>23.27</v>
      </c>
      <c r="I249" s="1" t="n">
        <v>0</v>
      </c>
      <c r="J249" s="1" t="n">
        <v>3</v>
      </c>
      <c r="K249" s="1" t="s">
        <v>3624</v>
      </c>
      <c r="L249" s="18" t="str">
        <f aca="false">IF(H249&lt;=G249,"Yes","No")</f>
        <v>Yes</v>
      </c>
    </row>
    <row r="250" customFormat="false" ht="15" hidden="false" customHeight="false" outlineLevel="0" collapsed="false">
      <c r="A250" s="1" t="s">
        <v>4126</v>
      </c>
      <c r="B250" s="1" t="s">
        <v>4127</v>
      </c>
      <c r="C250" s="1" t="s">
        <v>1066</v>
      </c>
      <c r="D250" s="1" t="s">
        <v>3630</v>
      </c>
      <c r="E250" s="1" t="s">
        <v>3617</v>
      </c>
      <c r="F250" s="1" t="s">
        <v>3623</v>
      </c>
      <c r="G250" s="1" t="n">
        <v>24</v>
      </c>
      <c r="H250" s="1" t="n">
        <v>0.9</v>
      </c>
      <c r="I250" s="1" t="n">
        <v>1</v>
      </c>
      <c r="J250" s="1" t="n">
        <v>4</v>
      </c>
      <c r="K250" s="1" t="s">
        <v>3642</v>
      </c>
      <c r="L250" s="18" t="str">
        <f aca="false">IF(H250&lt;=G250,"Yes","No")</f>
        <v>Yes</v>
      </c>
    </row>
    <row r="251" customFormat="false" ht="15" hidden="false" customHeight="false" outlineLevel="0" collapsed="false">
      <c r="A251" s="1" t="s">
        <v>4128</v>
      </c>
      <c r="B251" s="1" t="s">
        <v>4129</v>
      </c>
      <c r="C251" s="1" t="s">
        <v>1066</v>
      </c>
      <c r="D251" s="1" t="s">
        <v>3616</v>
      </c>
      <c r="E251" s="1" t="s">
        <v>3646</v>
      </c>
      <c r="F251" s="1" t="s">
        <v>3623</v>
      </c>
      <c r="G251" s="1" t="n">
        <v>72</v>
      </c>
      <c r="H251" s="1" t="n">
        <v>2.18</v>
      </c>
      <c r="I251" s="1" t="n">
        <v>0</v>
      </c>
      <c r="J251" s="1" t="n">
        <v>5</v>
      </c>
      <c r="K251" s="1" t="s">
        <v>3652</v>
      </c>
      <c r="L251" s="18" t="str">
        <f aca="false">IF(H251&lt;=G251,"Yes","No")</f>
        <v>Yes</v>
      </c>
    </row>
    <row r="252" customFormat="false" ht="15" hidden="false" customHeight="false" outlineLevel="0" collapsed="false">
      <c r="A252" s="1" t="s">
        <v>4130</v>
      </c>
      <c r="B252" s="1" t="s">
        <v>4131</v>
      </c>
      <c r="C252" s="1" t="s">
        <v>1066</v>
      </c>
      <c r="D252" s="1" t="s">
        <v>3630</v>
      </c>
      <c r="E252" s="1" t="s">
        <v>3622</v>
      </c>
      <c r="F252" s="1" t="s">
        <v>3631</v>
      </c>
      <c r="G252" s="1" t="n">
        <v>8</v>
      </c>
      <c r="H252" s="1" t="n">
        <v>0.28</v>
      </c>
      <c r="I252" s="1" t="n">
        <v>0</v>
      </c>
      <c r="J252" s="1" t="n">
        <v>4</v>
      </c>
      <c r="K252" s="1" t="s">
        <v>3632</v>
      </c>
      <c r="L252" s="18" t="str">
        <f aca="false">IF(H252&lt;=G252,"Yes","No")</f>
        <v>Yes</v>
      </c>
    </row>
    <row r="253" customFormat="false" ht="15" hidden="false" customHeight="false" outlineLevel="0" collapsed="false">
      <c r="A253" s="1" t="s">
        <v>4132</v>
      </c>
      <c r="B253" s="1" t="s">
        <v>4133</v>
      </c>
      <c r="C253" s="1" t="s">
        <v>1066</v>
      </c>
      <c r="D253" s="1" t="s">
        <v>3627</v>
      </c>
      <c r="E253" s="1" t="s">
        <v>3617</v>
      </c>
      <c r="F253" s="1" t="s">
        <v>3651</v>
      </c>
      <c r="G253" s="1" t="n">
        <v>24</v>
      </c>
      <c r="H253" s="1" t="n">
        <v>14</v>
      </c>
      <c r="I253" s="1" t="n">
        <v>0</v>
      </c>
      <c r="J253" s="1" t="n">
        <v>5</v>
      </c>
      <c r="K253" s="1" t="s">
        <v>3635</v>
      </c>
      <c r="L253" s="18" t="str">
        <f aca="false">IF(H253&lt;=G253,"Yes","No")</f>
        <v>Yes</v>
      </c>
    </row>
    <row r="254" customFormat="false" ht="15" hidden="false" customHeight="false" outlineLevel="0" collapsed="false">
      <c r="A254" s="1" t="s">
        <v>4134</v>
      </c>
      <c r="B254" s="1" t="s">
        <v>4135</v>
      </c>
      <c r="C254" s="1" t="s">
        <v>1066</v>
      </c>
      <c r="D254" s="1" t="s">
        <v>3641</v>
      </c>
      <c r="E254" s="1" t="s">
        <v>3622</v>
      </c>
      <c r="F254" s="1" t="s">
        <v>3623</v>
      </c>
      <c r="G254" s="1" t="n">
        <v>8</v>
      </c>
      <c r="H254" s="1" t="n">
        <v>1.97</v>
      </c>
      <c r="I254" s="1" t="n">
        <v>0</v>
      </c>
      <c r="J254" s="1" t="n">
        <v>3</v>
      </c>
      <c r="K254" s="1" t="s">
        <v>3618</v>
      </c>
      <c r="L254" s="18" t="str">
        <f aca="false">IF(H254&lt;=G254,"Yes","No")</f>
        <v>Yes</v>
      </c>
    </row>
    <row r="255" customFormat="false" ht="15" hidden="false" customHeight="false" outlineLevel="0" collapsed="false">
      <c r="A255" s="1" t="s">
        <v>4136</v>
      </c>
      <c r="B255" s="1" t="s">
        <v>4137</v>
      </c>
      <c r="C255" s="1" t="s">
        <v>1066</v>
      </c>
      <c r="D255" s="1" t="s">
        <v>3698</v>
      </c>
      <c r="E255" s="1" t="s">
        <v>3617</v>
      </c>
      <c r="F255" s="1" t="s">
        <v>3651</v>
      </c>
      <c r="G255" s="1" t="n">
        <v>24</v>
      </c>
      <c r="H255" s="1" t="n">
        <v>41.71</v>
      </c>
      <c r="I255" s="1" t="n">
        <v>0</v>
      </c>
      <c r="J255" s="1" t="n">
        <v>3</v>
      </c>
      <c r="K255" s="1" t="s">
        <v>3635</v>
      </c>
      <c r="L255" s="18" t="str">
        <f aca="false">IF(H255&lt;=G255,"Yes","No")</f>
        <v>No</v>
      </c>
    </row>
    <row r="256" customFormat="false" ht="15" hidden="false" customHeight="false" outlineLevel="0" collapsed="false">
      <c r="A256" s="1" t="s">
        <v>4138</v>
      </c>
      <c r="B256" s="1" t="s">
        <v>4139</v>
      </c>
      <c r="C256" s="1" t="s">
        <v>1066</v>
      </c>
      <c r="D256" s="1" t="s">
        <v>3645</v>
      </c>
      <c r="E256" s="1" t="s">
        <v>3617</v>
      </c>
      <c r="F256" s="1" t="s">
        <v>3631</v>
      </c>
      <c r="G256" s="1" t="n">
        <v>24</v>
      </c>
      <c r="H256" s="1" t="n">
        <v>1.06</v>
      </c>
      <c r="I256" s="1" t="n">
        <v>0</v>
      </c>
      <c r="J256" s="1" t="n">
        <v>4</v>
      </c>
      <c r="K256" s="1" t="s">
        <v>3618</v>
      </c>
      <c r="L256" s="18" t="str">
        <f aca="false">IF(H256&lt;=G256,"Yes","No")</f>
        <v>Yes</v>
      </c>
    </row>
    <row r="257" customFormat="false" ht="15" hidden="false" customHeight="false" outlineLevel="0" collapsed="false">
      <c r="A257" s="1" t="s">
        <v>4140</v>
      </c>
      <c r="B257" s="1" t="s">
        <v>4141</v>
      </c>
      <c r="C257" s="1" t="s">
        <v>1066</v>
      </c>
      <c r="D257" s="1" t="s">
        <v>3621</v>
      </c>
      <c r="E257" s="1" t="s">
        <v>3622</v>
      </c>
      <c r="F257" s="1" t="s">
        <v>3631</v>
      </c>
      <c r="G257" s="1" t="n">
        <v>8</v>
      </c>
      <c r="H257" s="1" t="n">
        <v>4.73</v>
      </c>
      <c r="I257" s="1" t="n">
        <v>0</v>
      </c>
      <c r="J257" s="1" t="n">
        <v>4</v>
      </c>
      <c r="K257" s="1" t="s">
        <v>3652</v>
      </c>
      <c r="L257" s="18" t="str">
        <f aca="false">IF(H257&lt;=G257,"Yes","No")</f>
        <v>Yes</v>
      </c>
    </row>
    <row r="258" customFormat="false" ht="15" hidden="false" customHeight="false" outlineLevel="0" collapsed="false">
      <c r="A258" s="1" t="s">
        <v>4142</v>
      </c>
      <c r="B258" s="1" t="s">
        <v>4143</v>
      </c>
      <c r="C258" s="1" t="s">
        <v>1066</v>
      </c>
      <c r="D258" s="1" t="s">
        <v>3630</v>
      </c>
      <c r="E258" s="1" t="s">
        <v>3617</v>
      </c>
      <c r="F258" s="1" t="s">
        <v>3623</v>
      </c>
      <c r="G258" s="1" t="n">
        <v>24</v>
      </c>
      <c r="H258" s="1" t="n">
        <v>0.24</v>
      </c>
      <c r="I258" s="1" t="n">
        <v>1</v>
      </c>
      <c r="J258" s="1" t="n">
        <v>5</v>
      </c>
      <c r="K258" s="1" t="s">
        <v>3618</v>
      </c>
      <c r="L258" s="18" t="str">
        <f aca="false">IF(H258&lt;=G258,"Yes","No")</f>
        <v>Yes</v>
      </c>
    </row>
    <row r="259" customFormat="false" ht="15" hidden="false" customHeight="false" outlineLevel="0" collapsed="false">
      <c r="A259" s="1" t="s">
        <v>4144</v>
      </c>
      <c r="B259" s="1" t="s">
        <v>4145</v>
      </c>
      <c r="C259" s="1" t="s">
        <v>1066</v>
      </c>
      <c r="D259" s="1" t="s">
        <v>3627</v>
      </c>
      <c r="E259" s="1" t="s">
        <v>3617</v>
      </c>
      <c r="F259" s="1" t="s">
        <v>3651</v>
      </c>
      <c r="G259" s="1" t="n">
        <v>24</v>
      </c>
      <c r="H259" s="1" t="n">
        <v>4.44</v>
      </c>
      <c r="I259" s="1" t="n">
        <v>1</v>
      </c>
      <c r="J259" s="1" t="n">
        <v>4</v>
      </c>
      <c r="K259" s="1" t="s">
        <v>3665</v>
      </c>
      <c r="L259" s="18" t="str">
        <f aca="false">IF(H259&lt;=G259,"Yes","No")</f>
        <v>Yes</v>
      </c>
    </row>
    <row r="260" customFormat="false" ht="15" hidden="false" customHeight="false" outlineLevel="0" collapsed="false">
      <c r="A260" s="1" t="s">
        <v>4146</v>
      </c>
      <c r="B260" s="1" t="s">
        <v>4147</v>
      </c>
      <c r="C260" s="1" t="s">
        <v>1066</v>
      </c>
      <c r="D260" s="1" t="s">
        <v>3630</v>
      </c>
      <c r="E260" s="1" t="s">
        <v>3617</v>
      </c>
      <c r="F260" s="1" t="s">
        <v>3215</v>
      </c>
      <c r="G260" s="1" t="n">
        <v>24</v>
      </c>
      <c r="H260" s="1" t="n">
        <v>1.78</v>
      </c>
      <c r="I260" s="1" t="n">
        <v>1</v>
      </c>
      <c r="J260" s="1" t="n">
        <v>5</v>
      </c>
      <c r="K260" s="1" t="s">
        <v>3652</v>
      </c>
      <c r="L260" s="18" t="str">
        <f aca="false">IF(H260&lt;=G260,"Yes","No")</f>
        <v>Yes</v>
      </c>
    </row>
    <row r="261" customFormat="false" ht="15" hidden="false" customHeight="false" outlineLevel="0" collapsed="false">
      <c r="A261" s="1" t="s">
        <v>4148</v>
      </c>
      <c r="B261" s="1" t="s">
        <v>4149</v>
      </c>
      <c r="C261" s="1" t="s">
        <v>1066</v>
      </c>
      <c r="D261" s="1" t="s">
        <v>3638</v>
      </c>
      <c r="E261" s="1" t="s">
        <v>3622</v>
      </c>
      <c r="F261" s="1" t="s">
        <v>3631</v>
      </c>
      <c r="G261" s="1" t="n">
        <v>8</v>
      </c>
      <c r="H261" s="1" t="n">
        <v>15.33</v>
      </c>
      <c r="I261" s="1" t="n">
        <v>0</v>
      </c>
      <c r="J261" s="1" t="n">
        <v>3</v>
      </c>
      <c r="K261" s="1" t="s">
        <v>3642</v>
      </c>
      <c r="L261" s="18" t="str">
        <f aca="false">IF(H261&lt;=G261,"Yes","No")</f>
        <v>No</v>
      </c>
    </row>
    <row r="262" customFormat="false" ht="15" hidden="false" customHeight="false" outlineLevel="0" collapsed="false">
      <c r="A262" s="1" t="s">
        <v>4150</v>
      </c>
      <c r="B262" s="1" t="s">
        <v>4151</v>
      </c>
      <c r="C262" s="1" t="s">
        <v>1066</v>
      </c>
      <c r="D262" s="1" t="s">
        <v>3621</v>
      </c>
      <c r="E262" s="1" t="s">
        <v>3646</v>
      </c>
      <c r="F262" s="1" t="s">
        <v>3631</v>
      </c>
      <c r="G262" s="1" t="n">
        <v>72</v>
      </c>
      <c r="H262" s="1" t="n">
        <v>5.24</v>
      </c>
      <c r="I262" s="1" t="n">
        <v>1</v>
      </c>
      <c r="J262" s="1" t="n">
        <v>4</v>
      </c>
      <c r="K262" s="1" t="s">
        <v>3618</v>
      </c>
      <c r="L262" s="18" t="str">
        <f aca="false">IF(H262&lt;=G262,"Yes","No")</f>
        <v>Yes</v>
      </c>
    </row>
    <row r="263" customFormat="false" ht="15" hidden="false" customHeight="false" outlineLevel="0" collapsed="false">
      <c r="A263" s="1" t="s">
        <v>4152</v>
      </c>
      <c r="B263" s="1" t="s">
        <v>4153</v>
      </c>
      <c r="C263" s="1" t="s">
        <v>1066</v>
      </c>
      <c r="D263" s="1" t="s">
        <v>3616</v>
      </c>
      <c r="E263" s="1" t="s">
        <v>3617</v>
      </c>
      <c r="F263" s="1" t="s">
        <v>3631</v>
      </c>
      <c r="G263" s="1" t="n">
        <v>24</v>
      </c>
      <c r="H263" s="1" t="n">
        <v>11.68</v>
      </c>
      <c r="I263" s="1" t="n">
        <v>1</v>
      </c>
      <c r="J263" s="1" t="n">
        <v>5</v>
      </c>
      <c r="K263" s="1" t="s">
        <v>3618</v>
      </c>
      <c r="L263" s="18" t="str">
        <f aca="false">IF(H263&lt;=G263,"Yes","No")</f>
        <v>Yes</v>
      </c>
    </row>
    <row r="264" customFormat="false" ht="15" hidden="false" customHeight="false" outlineLevel="0" collapsed="false">
      <c r="A264" s="1" t="s">
        <v>4154</v>
      </c>
      <c r="B264" s="1" t="s">
        <v>4155</v>
      </c>
      <c r="C264" s="1" t="s">
        <v>1066</v>
      </c>
      <c r="D264" s="1" t="s">
        <v>3638</v>
      </c>
      <c r="E264" s="1" t="s">
        <v>3617</v>
      </c>
      <c r="F264" s="1" t="s">
        <v>3215</v>
      </c>
      <c r="G264" s="1" t="n">
        <v>24</v>
      </c>
      <c r="H264" s="1" t="n">
        <v>4.89</v>
      </c>
      <c r="I264" s="1" t="n">
        <v>0</v>
      </c>
      <c r="J264" s="1" t="n">
        <v>3</v>
      </c>
      <c r="K264" s="1" t="s">
        <v>3635</v>
      </c>
      <c r="L264" s="18" t="str">
        <f aca="false">IF(H264&lt;=G264,"Yes","No")</f>
        <v>Yes</v>
      </c>
    </row>
    <row r="265" customFormat="false" ht="15" hidden="false" customHeight="false" outlineLevel="0" collapsed="false">
      <c r="A265" s="1" t="s">
        <v>4156</v>
      </c>
      <c r="B265" s="1" t="s">
        <v>4157</v>
      </c>
      <c r="C265" s="1" t="s">
        <v>1066</v>
      </c>
      <c r="D265" s="1" t="s">
        <v>3630</v>
      </c>
      <c r="E265" s="1" t="s">
        <v>3617</v>
      </c>
      <c r="F265" s="1" t="s">
        <v>3631</v>
      </c>
      <c r="G265" s="1" t="n">
        <v>24</v>
      </c>
      <c r="H265" s="1" t="n">
        <v>0.59</v>
      </c>
      <c r="I265" s="1" t="n">
        <v>1</v>
      </c>
      <c r="J265" s="1" t="n">
        <v>5</v>
      </c>
      <c r="K265" s="1" t="s">
        <v>3642</v>
      </c>
      <c r="L265" s="18" t="str">
        <f aca="false">IF(H265&lt;=G265,"Yes","No")</f>
        <v>Yes</v>
      </c>
    </row>
    <row r="266" customFormat="false" ht="15" hidden="false" customHeight="false" outlineLevel="0" collapsed="false">
      <c r="A266" s="1" t="s">
        <v>4158</v>
      </c>
      <c r="B266" s="1" t="s">
        <v>4159</v>
      </c>
      <c r="C266" s="1" t="s">
        <v>1066</v>
      </c>
      <c r="D266" s="1" t="s">
        <v>3621</v>
      </c>
      <c r="E266" s="1" t="s">
        <v>3617</v>
      </c>
      <c r="F266" s="1" t="s">
        <v>3215</v>
      </c>
      <c r="G266" s="1" t="n">
        <v>24</v>
      </c>
      <c r="H266" s="1" t="n">
        <v>2.48</v>
      </c>
      <c r="I266" s="1" t="n">
        <v>0</v>
      </c>
      <c r="J266" s="1" t="n">
        <v>4</v>
      </c>
      <c r="K266" s="1" t="s">
        <v>3652</v>
      </c>
      <c r="L266" s="18" t="str">
        <f aca="false">IF(H266&lt;=G266,"Yes","No")</f>
        <v>Yes</v>
      </c>
    </row>
    <row r="267" customFormat="false" ht="15" hidden="false" customHeight="false" outlineLevel="0" collapsed="false">
      <c r="A267" s="1" t="s">
        <v>4160</v>
      </c>
      <c r="B267" s="1" t="s">
        <v>4161</v>
      </c>
      <c r="C267" s="1" t="s">
        <v>1066</v>
      </c>
      <c r="D267" s="1" t="s">
        <v>3627</v>
      </c>
      <c r="E267" s="1" t="s">
        <v>3646</v>
      </c>
      <c r="F267" s="1" t="s">
        <v>3623</v>
      </c>
      <c r="G267" s="1" t="n">
        <v>72</v>
      </c>
      <c r="H267" s="1" t="n">
        <v>13.02</v>
      </c>
      <c r="I267" s="1" t="n">
        <v>1</v>
      </c>
      <c r="J267" s="1" t="n">
        <v>5</v>
      </c>
      <c r="K267" s="1" t="s">
        <v>3632</v>
      </c>
      <c r="L267" s="18" t="str">
        <f aca="false">IF(H267&lt;=G267,"Yes","No")</f>
        <v>Yes</v>
      </c>
    </row>
    <row r="268" customFormat="false" ht="15" hidden="false" customHeight="false" outlineLevel="0" collapsed="false">
      <c r="A268" s="1" t="s">
        <v>4162</v>
      </c>
      <c r="B268" s="1" t="s">
        <v>4163</v>
      </c>
      <c r="C268" s="1" t="s">
        <v>1066</v>
      </c>
      <c r="D268" s="1" t="s">
        <v>3641</v>
      </c>
      <c r="E268" s="1" t="s">
        <v>3622</v>
      </c>
      <c r="F268" s="1" t="s">
        <v>3215</v>
      </c>
      <c r="G268" s="1" t="n">
        <v>8</v>
      </c>
      <c r="H268" s="1" t="n">
        <v>15.12</v>
      </c>
      <c r="I268" s="1" t="n">
        <v>0</v>
      </c>
      <c r="J268" s="1" t="n">
        <v>2</v>
      </c>
      <c r="K268" s="1" t="s">
        <v>3624</v>
      </c>
      <c r="L268" s="18" t="str">
        <f aca="false">IF(H268&lt;=G268,"Yes","No")</f>
        <v>No</v>
      </c>
    </row>
    <row r="269" customFormat="false" ht="15" hidden="false" customHeight="false" outlineLevel="0" collapsed="false">
      <c r="A269" s="1" t="s">
        <v>4164</v>
      </c>
      <c r="B269" s="1" t="s">
        <v>4165</v>
      </c>
      <c r="C269" s="1" t="s">
        <v>1066</v>
      </c>
      <c r="D269" s="1" t="s">
        <v>3616</v>
      </c>
      <c r="E269" s="1" t="s">
        <v>3646</v>
      </c>
      <c r="F269" s="1" t="s">
        <v>3215</v>
      </c>
      <c r="G269" s="1" t="n">
        <v>72</v>
      </c>
      <c r="H269" s="1" t="n">
        <v>26.46</v>
      </c>
      <c r="I269" s="1" t="n">
        <v>1</v>
      </c>
      <c r="J269" s="1" t="n">
        <v>5</v>
      </c>
      <c r="K269" s="1" t="s">
        <v>3652</v>
      </c>
      <c r="L269" s="18" t="str">
        <f aca="false">IF(H269&lt;=G269,"Yes","No")</f>
        <v>Yes</v>
      </c>
    </row>
    <row r="270" customFormat="false" ht="15" hidden="false" customHeight="false" outlineLevel="0" collapsed="false">
      <c r="A270" s="1" t="s">
        <v>4166</v>
      </c>
      <c r="B270" s="1" t="s">
        <v>4167</v>
      </c>
      <c r="C270" s="1" t="s">
        <v>1066</v>
      </c>
      <c r="D270" s="1" t="s">
        <v>3630</v>
      </c>
      <c r="E270" s="1" t="s">
        <v>3646</v>
      </c>
      <c r="F270" s="1" t="s">
        <v>3631</v>
      </c>
      <c r="G270" s="1" t="n">
        <v>72</v>
      </c>
      <c r="H270" s="1" t="n">
        <v>0.51</v>
      </c>
      <c r="I270" s="1" t="n">
        <v>0</v>
      </c>
      <c r="J270" s="1" t="n">
        <v>5</v>
      </c>
      <c r="K270" s="1" t="s">
        <v>3642</v>
      </c>
      <c r="L270" s="18" t="str">
        <f aca="false">IF(H270&lt;=G270,"Yes","No")</f>
        <v>Yes</v>
      </c>
    </row>
    <row r="271" customFormat="false" ht="15" hidden="false" customHeight="false" outlineLevel="0" collapsed="false">
      <c r="A271" s="1" t="s">
        <v>4168</v>
      </c>
      <c r="B271" s="1" t="s">
        <v>4169</v>
      </c>
      <c r="C271" s="1" t="s">
        <v>1066</v>
      </c>
      <c r="D271" s="1" t="s">
        <v>3641</v>
      </c>
      <c r="E271" s="1" t="s">
        <v>3622</v>
      </c>
      <c r="F271" s="1" t="s">
        <v>3651</v>
      </c>
      <c r="G271" s="1" t="n">
        <v>8</v>
      </c>
      <c r="H271" s="1" t="n">
        <v>1.26</v>
      </c>
      <c r="I271" s="1" t="n">
        <v>0</v>
      </c>
      <c r="J271" s="1" t="n">
        <v>4</v>
      </c>
      <c r="K271" s="1" t="s">
        <v>3632</v>
      </c>
      <c r="L271" s="18" t="str">
        <f aca="false">IF(H271&lt;=G271,"Yes","No")</f>
        <v>Yes</v>
      </c>
    </row>
    <row r="272" customFormat="false" ht="15" hidden="false" customHeight="false" outlineLevel="0" collapsed="false">
      <c r="A272" s="1" t="s">
        <v>4170</v>
      </c>
      <c r="B272" s="1" t="s">
        <v>4171</v>
      </c>
      <c r="C272" s="1" t="s">
        <v>1066</v>
      </c>
      <c r="D272" s="1" t="s">
        <v>3645</v>
      </c>
      <c r="E272" s="1" t="s">
        <v>3646</v>
      </c>
      <c r="F272" s="1" t="s">
        <v>3215</v>
      </c>
      <c r="G272" s="1" t="n">
        <v>72</v>
      </c>
      <c r="H272" s="1" t="n">
        <v>3.76</v>
      </c>
      <c r="I272" s="1" t="n">
        <v>1</v>
      </c>
      <c r="J272" s="1" t="n">
        <v>4</v>
      </c>
      <c r="K272" s="1" t="s">
        <v>3624</v>
      </c>
      <c r="L272" s="18" t="str">
        <f aca="false">IF(H272&lt;=G272,"Yes","No")</f>
        <v>Yes</v>
      </c>
    </row>
    <row r="273" customFormat="false" ht="15" hidden="false" customHeight="false" outlineLevel="0" collapsed="false">
      <c r="A273" s="1" t="s">
        <v>4172</v>
      </c>
      <c r="B273" s="1" t="s">
        <v>4173</v>
      </c>
      <c r="C273" s="1" t="s">
        <v>1066</v>
      </c>
      <c r="D273" s="1" t="s">
        <v>3616</v>
      </c>
      <c r="E273" s="1" t="s">
        <v>3646</v>
      </c>
      <c r="F273" s="1" t="s">
        <v>3215</v>
      </c>
      <c r="G273" s="1" t="n">
        <v>72</v>
      </c>
      <c r="H273" s="1" t="n">
        <v>26.81</v>
      </c>
      <c r="I273" s="1" t="n">
        <v>0</v>
      </c>
      <c r="J273" s="1" t="n">
        <v>5</v>
      </c>
      <c r="K273" s="1" t="s">
        <v>3665</v>
      </c>
      <c r="L273" s="18" t="str">
        <f aca="false">IF(H273&lt;=G273,"Yes","No")</f>
        <v>Yes</v>
      </c>
    </row>
    <row r="274" customFormat="false" ht="15" hidden="false" customHeight="false" outlineLevel="0" collapsed="false">
      <c r="A274" s="1" t="s">
        <v>4174</v>
      </c>
      <c r="B274" s="1" t="s">
        <v>4175</v>
      </c>
      <c r="C274" s="1" t="s">
        <v>1066</v>
      </c>
      <c r="D274" s="1" t="s">
        <v>3616</v>
      </c>
      <c r="E274" s="1" t="s">
        <v>3617</v>
      </c>
      <c r="F274" s="1" t="s">
        <v>3631</v>
      </c>
      <c r="G274" s="1" t="n">
        <v>24</v>
      </c>
      <c r="H274" s="1" t="n">
        <v>17.03</v>
      </c>
      <c r="I274" s="1" t="n">
        <v>0</v>
      </c>
      <c r="J274" s="1" t="n">
        <v>4</v>
      </c>
      <c r="K274" s="1" t="s">
        <v>3635</v>
      </c>
      <c r="L274" s="18" t="str">
        <f aca="false">IF(H274&lt;=G274,"Yes","No")</f>
        <v>Yes</v>
      </c>
    </row>
    <row r="275" customFormat="false" ht="15" hidden="false" customHeight="false" outlineLevel="0" collapsed="false">
      <c r="A275" s="1" t="s">
        <v>4176</v>
      </c>
      <c r="B275" s="1" t="s">
        <v>4177</v>
      </c>
      <c r="C275" s="1" t="s">
        <v>1066</v>
      </c>
      <c r="D275" s="1" t="s">
        <v>3698</v>
      </c>
      <c r="E275" s="1" t="s">
        <v>3646</v>
      </c>
      <c r="F275" s="1" t="s">
        <v>3631</v>
      </c>
      <c r="G275" s="1" t="n">
        <v>72</v>
      </c>
      <c r="H275" s="1" t="n">
        <v>29.09</v>
      </c>
      <c r="I275" s="1" t="n">
        <v>0</v>
      </c>
      <c r="J275" s="1" t="n">
        <v>5</v>
      </c>
      <c r="K275" s="1" t="s">
        <v>3652</v>
      </c>
      <c r="L275" s="18" t="str">
        <f aca="false">IF(H275&lt;=G275,"Yes","No")</f>
        <v>Yes</v>
      </c>
    </row>
    <row r="276" customFormat="false" ht="15" hidden="false" customHeight="false" outlineLevel="0" collapsed="false">
      <c r="A276" s="1" t="s">
        <v>4178</v>
      </c>
      <c r="B276" s="1" t="s">
        <v>4179</v>
      </c>
      <c r="C276" s="1" t="s">
        <v>1066</v>
      </c>
      <c r="D276" s="1" t="s">
        <v>3630</v>
      </c>
      <c r="E276" s="1" t="s">
        <v>3617</v>
      </c>
      <c r="F276" s="1" t="s">
        <v>3631</v>
      </c>
      <c r="G276" s="1" t="n">
        <v>24</v>
      </c>
      <c r="H276" s="1" t="n">
        <v>0.86</v>
      </c>
      <c r="I276" s="1" t="n">
        <v>1</v>
      </c>
      <c r="J276" s="1" t="n">
        <v>4</v>
      </c>
      <c r="K276" s="1" t="s">
        <v>3632</v>
      </c>
      <c r="L276" s="18" t="str">
        <f aca="false">IF(H276&lt;=G276,"Yes","No")</f>
        <v>Yes</v>
      </c>
    </row>
    <row r="277" customFormat="false" ht="15" hidden="false" customHeight="false" outlineLevel="0" collapsed="false">
      <c r="A277" s="1" t="s">
        <v>4180</v>
      </c>
      <c r="B277" s="1" t="s">
        <v>4181</v>
      </c>
      <c r="C277" s="1" t="s">
        <v>1066</v>
      </c>
      <c r="D277" s="1" t="s">
        <v>3621</v>
      </c>
      <c r="E277" s="1" t="s">
        <v>3646</v>
      </c>
      <c r="F277" s="1" t="s">
        <v>3215</v>
      </c>
      <c r="G277" s="1" t="n">
        <v>72</v>
      </c>
      <c r="H277" s="1" t="n">
        <v>4.71</v>
      </c>
      <c r="I277" s="1" t="n">
        <v>0</v>
      </c>
      <c r="J277" s="1" t="n">
        <v>5</v>
      </c>
      <c r="K277" s="1" t="s">
        <v>3624</v>
      </c>
      <c r="L277" s="18" t="str">
        <f aca="false">IF(H277&lt;=G277,"Yes","No")</f>
        <v>Yes</v>
      </c>
    </row>
    <row r="278" customFormat="false" ht="15" hidden="false" customHeight="false" outlineLevel="0" collapsed="false">
      <c r="A278" s="1" t="s">
        <v>4182</v>
      </c>
      <c r="B278" s="1" t="s">
        <v>4183</v>
      </c>
      <c r="C278" s="1" t="s">
        <v>1066</v>
      </c>
      <c r="D278" s="1" t="s">
        <v>3638</v>
      </c>
      <c r="E278" s="1" t="s">
        <v>3646</v>
      </c>
      <c r="F278" s="1" t="s">
        <v>3623</v>
      </c>
      <c r="G278" s="1" t="n">
        <v>72</v>
      </c>
      <c r="H278" s="1" t="n">
        <v>19.43</v>
      </c>
      <c r="I278" s="1" t="n">
        <v>0</v>
      </c>
      <c r="J278" s="1" t="n">
        <v>5</v>
      </c>
      <c r="K278" s="1" t="s">
        <v>3642</v>
      </c>
      <c r="L278" s="18" t="str">
        <f aca="false">IF(H278&lt;=G278,"Yes","No")</f>
        <v>Yes</v>
      </c>
    </row>
    <row r="279" customFormat="false" ht="15" hidden="false" customHeight="false" outlineLevel="0" collapsed="false">
      <c r="A279" s="1" t="s">
        <v>4184</v>
      </c>
      <c r="B279" s="1" t="s">
        <v>4185</v>
      </c>
      <c r="C279" s="1" t="s">
        <v>1066</v>
      </c>
      <c r="D279" s="1" t="s">
        <v>3638</v>
      </c>
      <c r="E279" s="1" t="s">
        <v>3622</v>
      </c>
      <c r="F279" s="1" t="s">
        <v>3623</v>
      </c>
      <c r="G279" s="1" t="n">
        <v>8</v>
      </c>
      <c r="H279" s="1" t="n">
        <v>28.99</v>
      </c>
      <c r="I279" s="1" t="n">
        <v>0</v>
      </c>
      <c r="J279" s="1" t="n">
        <v>2</v>
      </c>
      <c r="K279" s="1" t="s">
        <v>3665</v>
      </c>
      <c r="L279" s="18" t="str">
        <f aca="false">IF(H279&lt;=G279,"Yes","No")</f>
        <v>No</v>
      </c>
    </row>
    <row r="280" customFormat="false" ht="15" hidden="false" customHeight="false" outlineLevel="0" collapsed="false">
      <c r="A280" s="1" t="s">
        <v>4186</v>
      </c>
      <c r="B280" s="1" t="s">
        <v>4187</v>
      </c>
      <c r="C280" s="1" t="s">
        <v>1066</v>
      </c>
      <c r="D280" s="1" t="s">
        <v>3616</v>
      </c>
      <c r="E280" s="1" t="s">
        <v>3617</v>
      </c>
      <c r="F280" s="1" t="s">
        <v>3623</v>
      </c>
      <c r="G280" s="1" t="n">
        <v>24</v>
      </c>
      <c r="H280" s="1" t="n">
        <v>7.43</v>
      </c>
      <c r="I280" s="1" t="n">
        <v>0</v>
      </c>
      <c r="J280" s="1" t="n">
        <v>5</v>
      </c>
      <c r="K280" s="1" t="s">
        <v>3665</v>
      </c>
      <c r="L280" s="18" t="str">
        <f aca="false">IF(H280&lt;=G280,"Yes","No")</f>
        <v>Yes</v>
      </c>
    </row>
    <row r="281" customFormat="false" ht="15" hidden="false" customHeight="false" outlineLevel="0" collapsed="false">
      <c r="A281" s="1" t="s">
        <v>4188</v>
      </c>
      <c r="B281" s="1" t="s">
        <v>4189</v>
      </c>
      <c r="C281" s="1" t="s">
        <v>1066</v>
      </c>
      <c r="D281" s="1" t="s">
        <v>3630</v>
      </c>
      <c r="E281" s="1" t="s">
        <v>3617</v>
      </c>
      <c r="F281" s="1" t="s">
        <v>3623</v>
      </c>
      <c r="G281" s="1" t="n">
        <v>24</v>
      </c>
      <c r="H281" s="1" t="n">
        <v>0.12</v>
      </c>
      <c r="I281" s="1" t="n">
        <v>1</v>
      </c>
      <c r="J281" s="1" t="n">
        <v>5</v>
      </c>
      <c r="K281" s="1" t="s">
        <v>3635</v>
      </c>
      <c r="L281" s="18" t="str">
        <f aca="false">IF(H281&lt;=G281,"Yes","No")</f>
        <v>Yes</v>
      </c>
    </row>
    <row r="282" customFormat="false" ht="15" hidden="false" customHeight="false" outlineLevel="0" collapsed="false">
      <c r="A282" s="1" t="s">
        <v>4190</v>
      </c>
      <c r="B282" s="1" t="s">
        <v>4191</v>
      </c>
      <c r="C282" s="1" t="s">
        <v>1066</v>
      </c>
      <c r="D282" s="1" t="s">
        <v>3627</v>
      </c>
      <c r="E282" s="1" t="s">
        <v>3617</v>
      </c>
      <c r="F282" s="1" t="s">
        <v>3623</v>
      </c>
      <c r="G282" s="1" t="n">
        <v>24</v>
      </c>
      <c r="H282" s="1" t="n">
        <v>11.06</v>
      </c>
      <c r="I282" s="1" t="n">
        <v>0</v>
      </c>
      <c r="J282" s="1" t="n">
        <v>4</v>
      </c>
      <c r="K282" s="1" t="s">
        <v>3665</v>
      </c>
      <c r="L282" s="18" t="str">
        <f aca="false">IF(H282&lt;=G282,"Yes","No")</f>
        <v>Yes</v>
      </c>
    </row>
    <row r="283" customFormat="false" ht="15" hidden="false" customHeight="false" outlineLevel="0" collapsed="false">
      <c r="A283" s="1" t="s">
        <v>4192</v>
      </c>
      <c r="B283" s="1" t="s">
        <v>4193</v>
      </c>
      <c r="C283" s="1" t="s">
        <v>1066</v>
      </c>
      <c r="D283" s="1" t="s">
        <v>3641</v>
      </c>
      <c r="E283" s="1" t="s">
        <v>3622</v>
      </c>
      <c r="F283" s="1" t="s">
        <v>3631</v>
      </c>
      <c r="G283" s="1" t="n">
        <v>8</v>
      </c>
      <c r="H283" s="1" t="n">
        <v>4.15</v>
      </c>
      <c r="I283" s="1" t="n">
        <v>0</v>
      </c>
      <c r="J283" s="1" t="n">
        <v>4</v>
      </c>
      <c r="K283" s="1" t="s">
        <v>3665</v>
      </c>
      <c r="L283" s="18" t="str">
        <f aca="false">IF(H283&lt;=G283,"Yes","No")</f>
        <v>Yes</v>
      </c>
    </row>
    <row r="284" customFormat="false" ht="15" hidden="false" customHeight="false" outlineLevel="0" collapsed="false">
      <c r="A284" s="1" t="s">
        <v>4194</v>
      </c>
      <c r="B284" s="1" t="s">
        <v>4195</v>
      </c>
      <c r="C284" s="1" t="s">
        <v>1066</v>
      </c>
      <c r="D284" s="1" t="s">
        <v>3627</v>
      </c>
      <c r="E284" s="1" t="s">
        <v>3617</v>
      </c>
      <c r="F284" s="1" t="s">
        <v>3215</v>
      </c>
      <c r="G284" s="1" t="n">
        <v>24</v>
      </c>
      <c r="H284" s="1" t="n">
        <v>2.01</v>
      </c>
      <c r="I284" s="1" t="n">
        <v>1</v>
      </c>
      <c r="J284" s="1" t="n">
        <v>4</v>
      </c>
      <c r="K284" s="1" t="s">
        <v>3632</v>
      </c>
      <c r="L284" s="18" t="str">
        <f aca="false">IF(H284&lt;=G284,"Yes","No")</f>
        <v>Yes</v>
      </c>
    </row>
    <row r="285" customFormat="false" ht="15" hidden="false" customHeight="false" outlineLevel="0" collapsed="false">
      <c r="A285" s="1" t="s">
        <v>4196</v>
      </c>
      <c r="B285" s="1" t="s">
        <v>4197</v>
      </c>
      <c r="C285" s="1" t="s">
        <v>1066</v>
      </c>
      <c r="D285" s="1" t="s">
        <v>3645</v>
      </c>
      <c r="E285" s="1" t="s">
        <v>3646</v>
      </c>
      <c r="F285" s="1" t="s">
        <v>3215</v>
      </c>
      <c r="G285" s="1" t="n">
        <v>72</v>
      </c>
      <c r="H285" s="1" t="n">
        <v>6.78</v>
      </c>
      <c r="I285" s="1" t="n">
        <v>1</v>
      </c>
      <c r="J285" s="1" t="n">
        <v>5</v>
      </c>
      <c r="K285" s="1" t="s">
        <v>3624</v>
      </c>
      <c r="L285" s="18" t="str">
        <f aca="false">IF(H285&lt;=G285,"Yes","No")</f>
        <v>Yes</v>
      </c>
    </row>
    <row r="286" customFormat="false" ht="15" hidden="false" customHeight="false" outlineLevel="0" collapsed="false">
      <c r="A286" s="1" t="s">
        <v>4198</v>
      </c>
      <c r="B286" s="1" t="s">
        <v>4199</v>
      </c>
      <c r="C286" s="1" t="s">
        <v>1066</v>
      </c>
      <c r="D286" s="1" t="s">
        <v>3630</v>
      </c>
      <c r="E286" s="1" t="s">
        <v>3646</v>
      </c>
      <c r="F286" s="1" t="s">
        <v>3215</v>
      </c>
      <c r="G286" s="1" t="n">
        <v>72</v>
      </c>
      <c r="H286" s="1" t="n">
        <v>3.07</v>
      </c>
      <c r="I286" s="1" t="n">
        <v>1</v>
      </c>
      <c r="J286" s="1" t="n">
        <v>5</v>
      </c>
      <c r="K286" s="1" t="s">
        <v>3624</v>
      </c>
      <c r="L286" s="18" t="str">
        <f aca="false">IF(H286&lt;=G286,"Yes","No")</f>
        <v>Yes</v>
      </c>
    </row>
    <row r="287" customFormat="false" ht="15" hidden="false" customHeight="false" outlineLevel="0" collapsed="false">
      <c r="A287" s="1" t="s">
        <v>4200</v>
      </c>
      <c r="B287" s="1" t="s">
        <v>4201</v>
      </c>
      <c r="C287" s="1" t="s">
        <v>1066</v>
      </c>
      <c r="D287" s="1" t="s">
        <v>3630</v>
      </c>
      <c r="E287" s="1" t="s">
        <v>3617</v>
      </c>
      <c r="F287" s="1" t="s">
        <v>3651</v>
      </c>
      <c r="G287" s="1" t="n">
        <v>24</v>
      </c>
      <c r="H287" s="1" t="n">
        <v>2.94</v>
      </c>
      <c r="I287" s="1" t="n">
        <v>1</v>
      </c>
      <c r="J287" s="1" t="n">
        <v>5</v>
      </c>
      <c r="K287" s="1" t="s">
        <v>3624</v>
      </c>
      <c r="L287" s="18" t="str">
        <f aca="false">IF(H287&lt;=G287,"Yes","No")</f>
        <v>Yes</v>
      </c>
    </row>
    <row r="288" customFormat="false" ht="15" hidden="false" customHeight="false" outlineLevel="0" collapsed="false">
      <c r="A288" s="1" t="s">
        <v>4202</v>
      </c>
      <c r="B288" s="1" t="s">
        <v>4203</v>
      </c>
      <c r="C288" s="1" t="s">
        <v>1066</v>
      </c>
      <c r="D288" s="1" t="s">
        <v>3630</v>
      </c>
      <c r="E288" s="1" t="s">
        <v>3622</v>
      </c>
      <c r="F288" s="1" t="s">
        <v>3215</v>
      </c>
      <c r="G288" s="1" t="n">
        <v>8</v>
      </c>
      <c r="H288" s="1" t="n">
        <v>0.38</v>
      </c>
      <c r="I288" s="1" t="n">
        <v>1</v>
      </c>
      <c r="J288" s="1" t="n">
        <v>4</v>
      </c>
      <c r="K288" s="1" t="s">
        <v>3635</v>
      </c>
      <c r="L288" s="18" t="str">
        <f aca="false">IF(H288&lt;=G288,"Yes","No")</f>
        <v>Yes</v>
      </c>
    </row>
    <row r="289" customFormat="false" ht="15" hidden="false" customHeight="false" outlineLevel="0" collapsed="false">
      <c r="A289" s="1" t="s">
        <v>4204</v>
      </c>
      <c r="B289" s="1" t="s">
        <v>4205</v>
      </c>
      <c r="C289" s="1" t="s">
        <v>1066</v>
      </c>
      <c r="D289" s="1" t="s">
        <v>3630</v>
      </c>
      <c r="E289" s="1" t="s">
        <v>3622</v>
      </c>
      <c r="F289" s="1" t="s">
        <v>3631</v>
      </c>
      <c r="G289" s="1" t="n">
        <v>8</v>
      </c>
      <c r="H289" s="1" t="n">
        <v>1.24</v>
      </c>
      <c r="I289" s="1" t="n">
        <v>1</v>
      </c>
      <c r="J289" s="1" t="n">
        <v>5</v>
      </c>
      <c r="K289" s="1" t="s">
        <v>3618</v>
      </c>
      <c r="L289" s="18" t="str">
        <f aca="false">IF(H289&lt;=G289,"Yes","No")</f>
        <v>Yes</v>
      </c>
    </row>
    <row r="290" customFormat="false" ht="15" hidden="false" customHeight="false" outlineLevel="0" collapsed="false">
      <c r="A290" s="1" t="s">
        <v>4206</v>
      </c>
      <c r="B290" s="1" t="s">
        <v>4207</v>
      </c>
      <c r="C290" s="1" t="s">
        <v>1066</v>
      </c>
      <c r="D290" s="1" t="s">
        <v>3616</v>
      </c>
      <c r="E290" s="1" t="s">
        <v>3646</v>
      </c>
      <c r="F290" s="1" t="s">
        <v>3631</v>
      </c>
      <c r="G290" s="1" t="n">
        <v>72</v>
      </c>
      <c r="H290" s="1" t="n">
        <v>36.66</v>
      </c>
      <c r="I290" s="1" t="n">
        <v>0</v>
      </c>
      <c r="J290" s="1" t="n">
        <v>3</v>
      </c>
      <c r="K290" s="1" t="s">
        <v>3624</v>
      </c>
      <c r="L290" s="18" t="str">
        <f aca="false">IF(H290&lt;=G290,"Yes","No")</f>
        <v>Yes</v>
      </c>
    </row>
    <row r="291" customFormat="false" ht="15" hidden="false" customHeight="false" outlineLevel="0" collapsed="false">
      <c r="A291" s="1" t="s">
        <v>4208</v>
      </c>
      <c r="B291" s="1" t="s">
        <v>4209</v>
      </c>
      <c r="C291" s="1" t="s">
        <v>1066</v>
      </c>
      <c r="D291" s="1" t="s">
        <v>3645</v>
      </c>
      <c r="E291" s="1" t="s">
        <v>3617</v>
      </c>
      <c r="F291" s="1" t="s">
        <v>3631</v>
      </c>
      <c r="G291" s="1" t="n">
        <v>24</v>
      </c>
      <c r="H291" s="1" t="n">
        <v>1.69</v>
      </c>
      <c r="I291" s="1" t="n">
        <v>0</v>
      </c>
      <c r="J291" s="1" t="n">
        <v>5</v>
      </c>
      <c r="K291" s="1" t="s">
        <v>3635</v>
      </c>
      <c r="L291" s="18" t="str">
        <f aca="false">IF(H291&lt;=G291,"Yes","No")</f>
        <v>Yes</v>
      </c>
    </row>
    <row r="292" customFormat="false" ht="15" hidden="false" customHeight="false" outlineLevel="0" collapsed="false">
      <c r="A292" s="1" t="s">
        <v>4210</v>
      </c>
      <c r="B292" s="1" t="s">
        <v>4211</v>
      </c>
      <c r="C292" s="1" t="s">
        <v>1066</v>
      </c>
      <c r="D292" s="1" t="s">
        <v>3630</v>
      </c>
      <c r="E292" s="1" t="s">
        <v>3646</v>
      </c>
      <c r="F292" s="1" t="s">
        <v>3623</v>
      </c>
      <c r="G292" s="1" t="n">
        <v>72</v>
      </c>
      <c r="H292" s="1" t="n">
        <v>0.88</v>
      </c>
      <c r="I292" s="1" t="n">
        <v>0</v>
      </c>
      <c r="J292" s="1" t="n">
        <v>5</v>
      </c>
      <c r="K292" s="1" t="s">
        <v>3652</v>
      </c>
      <c r="L292" s="18" t="str">
        <f aca="false">IF(H292&lt;=G292,"Yes","No")</f>
        <v>Yes</v>
      </c>
    </row>
    <row r="293" customFormat="false" ht="15" hidden="false" customHeight="false" outlineLevel="0" collapsed="false">
      <c r="A293" s="1" t="s">
        <v>4212</v>
      </c>
      <c r="B293" s="1" t="s">
        <v>4213</v>
      </c>
      <c r="C293" s="1" t="s">
        <v>1066</v>
      </c>
      <c r="D293" s="1" t="s">
        <v>3638</v>
      </c>
      <c r="E293" s="1" t="s">
        <v>3617</v>
      </c>
      <c r="F293" s="1" t="s">
        <v>3215</v>
      </c>
      <c r="G293" s="1" t="n">
        <v>24</v>
      </c>
      <c r="H293" s="1" t="n">
        <v>7.75</v>
      </c>
      <c r="I293" s="1" t="n">
        <v>0</v>
      </c>
      <c r="J293" s="1" t="n">
        <v>5</v>
      </c>
      <c r="K293" s="1" t="s">
        <v>3652</v>
      </c>
      <c r="L293" s="18" t="str">
        <f aca="false">IF(H293&lt;=G293,"Yes","No")</f>
        <v>Yes</v>
      </c>
    </row>
    <row r="294" customFormat="false" ht="15" hidden="false" customHeight="false" outlineLevel="0" collapsed="false">
      <c r="A294" s="1" t="s">
        <v>4214</v>
      </c>
      <c r="B294" s="1" t="s">
        <v>4215</v>
      </c>
      <c r="C294" s="1" t="s">
        <v>1066</v>
      </c>
      <c r="D294" s="1" t="s">
        <v>3645</v>
      </c>
      <c r="E294" s="1" t="s">
        <v>3793</v>
      </c>
      <c r="F294" s="1" t="s">
        <v>3215</v>
      </c>
      <c r="G294" s="1" t="n">
        <v>4</v>
      </c>
      <c r="H294" s="1" t="n">
        <v>0.81</v>
      </c>
      <c r="I294" s="1" t="n">
        <v>0</v>
      </c>
      <c r="J294" s="1" t="n">
        <v>5</v>
      </c>
      <c r="K294" s="1" t="s">
        <v>3632</v>
      </c>
      <c r="L294" s="18" t="str">
        <f aca="false">IF(H294&lt;=G294,"Yes","No")</f>
        <v>Yes</v>
      </c>
    </row>
    <row r="295" customFormat="false" ht="15" hidden="false" customHeight="false" outlineLevel="0" collapsed="false">
      <c r="A295" s="1" t="s">
        <v>4216</v>
      </c>
      <c r="B295" s="1" t="s">
        <v>4217</v>
      </c>
      <c r="C295" s="1" t="s">
        <v>1066</v>
      </c>
      <c r="D295" s="1" t="s">
        <v>3627</v>
      </c>
      <c r="E295" s="1" t="s">
        <v>3617</v>
      </c>
      <c r="F295" s="1" t="s">
        <v>3623</v>
      </c>
      <c r="G295" s="1" t="n">
        <v>24</v>
      </c>
      <c r="H295" s="1" t="n">
        <v>11.83</v>
      </c>
      <c r="I295" s="1" t="n">
        <v>1</v>
      </c>
      <c r="J295" s="1" t="n">
        <v>5</v>
      </c>
      <c r="K295" s="1" t="s">
        <v>3632</v>
      </c>
      <c r="L295" s="18" t="str">
        <f aca="false">IF(H295&lt;=G295,"Yes","No")</f>
        <v>Yes</v>
      </c>
    </row>
    <row r="296" customFormat="false" ht="15" hidden="false" customHeight="false" outlineLevel="0" collapsed="false">
      <c r="A296" s="1" t="s">
        <v>4218</v>
      </c>
      <c r="B296" s="1" t="s">
        <v>4219</v>
      </c>
      <c r="C296" s="1" t="s">
        <v>1066</v>
      </c>
      <c r="D296" s="1" t="s">
        <v>3630</v>
      </c>
      <c r="E296" s="1" t="s">
        <v>3793</v>
      </c>
      <c r="F296" s="1" t="s">
        <v>3215</v>
      </c>
      <c r="G296" s="1" t="n">
        <v>4</v>
      </c>
      <c r="H296" s="1" t="n">
        <v>0.32</v>
      </c>
      <c r="I296" s="1" t="n">
        <v>1</v>
      </c>
      <c r="J296" s="1" t="n">
        <v>4</v>
      </c>
      <c r="K296" s="1" t="s">
        <v>3635</v>
      </c>
      <c r="L296" s="18" t="str">
        <f aca="false">IF(H296&lt;=G296,"Yes","No")</f>
        <v>Yes</v>
      </c>
    </row>
    <row r="297" customFormat="false" ht="15" hidden="false" customHeight="false" outlineLevel="0" collapsed="false">
      <c r="A297" s="1" t="s">
        <v>4220</v>
      </c>
      <c r="B297" s="1" t="s">
        <v>4221</v>
      </c>
      <c r="C297" s="1" t="s">
        <v>1066</v>
      </c>
      <c r="D297" s="1" t="s">
        <v>3630</v>
      </c>
      <c r="E297" s="1" t="s">
        <v>3622</v>
      </c>
      <c r="F297" s="1" t="s">
        <v>3215</v>
      </c>
      <c r="G297" s="1" t="n">
        <v>8</v>
      </c>
      <c r="H297" s="1" t="n">
        <v>0.29</v>
      </c>
      <c r="I297" s="1" t="n">
        <v>1</v>
      </c>
      <c r="J297" s="1" t="n">
        <v>5</v>
      </c>
      <c r="K297" s="1" t="s">
        <v>3618</v>
      </c>
      <c r="L297" s="18" t="str">
        <f aca="false">IF(H297&lt;=G297,"Yes","No")</f>
        <v>Yes</v>
      </c>
    </row>
    <row r="298" customFormat="false" ht="15" hidden="false" customHeight="false" outlineLevel="0" collapsed="false">
      <c r="A298" s="1" t="s">
        <v>4222</v>
      </c>
      <c r="B298" s="1" t="s">
        <v>4223</v>
      </c>
      <c r="C298" s="1" t="s">
        <v>1066</v>
      </c>
      <c r="D298" s="1" t="s">
        <v>3630</v>
      </c>
      <c r="E298" s="1" t="s">
        <v>3617</v>
      </c>
      <c r="F298" s="1" t="s">
        <v>3631</v>
      </c>
      <c r="G298" s="1" t="n">
        <v>24</v>
      </c>
      <c r="H298" s="1" t="n">
        <v>0.32</v>
      </c>
      <c r="I298" s="1" t="n">
        <v>1</v>
      </c>
      <c r="J298" s="1" t="n">
        <v>4</v>
      </c>
      <c r="K298" s="1" t="s">
        <v>3635</v>
      </c>
      <c r="L298" s="18" t="str">
        <f aca="false">IF(H298&lt;=G298,"Yes","No")</f>
        <v>Yes</v>
      </c>
    </row>
    <row r="299" customFormat="false" ht="15" hidden="false" customHeight="false" outlineLevel="0" collapsed="false">
      <c r="A299" s="1" t="s">
        <v>4224</v>
      </c>
      <c r="B299" s="1" t="s">
        <v>4225</v>
      </c>
      <c r="C299" s="1" t="s">
        <v>1066</v>
      </c>
      <c r="D299" s="1" t="s">
        <v>3621</v>
      </c>
      <c r="E299" s="1" t="s">
        <v>3622</v>
      </c>
      <c r="F299" s="1" t="s">
        <v>3631</v>
      </c>
      <c r="G299" s="1" t="n">
        <v>8</v>
      </c>
      <c r="H299" s="1" t="n">
        <v>4.63</v>
      </c>
      <c r="I299" s="1" t="n">
        <v>0</v>
      </c>
      <c r="J299" s="1" t="n">
        <v>4</v>
      </c>
      <c r="K299" s="1" t="s">
        <v>3624</v>
      </c>
      <c r="L299" s="18" t="str">
        <f aca="false">IF(H299&lt;=G299,"Yes","No")</f>
        <v>Yes</v>
      </c>
    </row>
    <row r="300" customFormat="false" ht="15" hidden="false" customHeight="false" outlineLevel="0" collapsed="false">
      <c r="A300" s="1" t="s">
        <v>4226</v>
      </c>
      <c r="B300" s="1" t="s">
        <v>4227</v>
      </c>
      <c r="C300" s="1" t="s">
        <v>1066</v>
      </c>
      <c r="D300" s="1" t="s">
        <v>3630</v>
      </c>
      <c r="E300" s="1" t="s">
        <v>3622</v>
      </c>
      <c r="F300" s="1" t="s">
        <v>3631</v>
      </c>
      <c r="G300" s="1" t="n">
        <v>8</v>
      </c>
      <c r="H300" s="1" t="n">
        <v>0.25</v>
      </c>
      <c r="I300" s="1" t="n">
        <v>1</v>
      </c>
      <c r="J300" s="1" t="n">
        <v>4</v>
      </c>
      <c r="K300" s="1" t="s">
        <v>3642</v>
      </c>
      <c r="L300" s="18" t="str">
        <f aca="false">IF(H300&lt;=G300,"Yes","No")</f>
        <v>Yes</v>
      </c>
    </row>
    <row r="301" customFormat="false" ht="15" hidden="false" customHeight="false" outlineLevel="0" collapsed="false">
      <c r="A301" s="1" t="s">
        <v>4228</v>
      </c>
      <c r="B301" s="1" t="s">
        <v>4229</v>
      </c>
      <c r="C301" s="1" t="s">
        <v>1066</v>
      </c>
      <c r="D301" s="1" t="s">
        <v>3627</v>
      </c>
      <c r="E301" s="1" t="s">
        <v>3617</v>
      </c>
      <c r="F301" s="1" t="s">
        <v>3623</v>
      </c>
      <c r="G301" s="1" t="n">
        <v>24</v>
      </c>
      <c r="H301" s="1" t="n">
        <v>4.67</v>
      </c>
      <c r="I301" s="1" t="n">
        <v>0</v>
      </c>
      <c r="J301" s="1" t="n">
        <v>5</v>
      </c>
      <c r="K301" s="1" t="s">
        <v>3652</v>
      </c>
      <c r="L301" s="18" t="str">
        <f aca="false">IF(H301&lt;=G301,"Yes","No")</f>
        <v>Yes</v>
      </c>
    </row>
    <row r="302" customFormat="false" ht="15" hidden="false" customHeight="false" outlineLevel="0" collapsed="false">
      <c r="A302" s="1" t="s">
        <v>4230</v>
      </c>
      <c r="B302" s="1" t="s">
        <v>4231</v>
      </c>
      <c r="C302" s="1" t="s">
        <v>1066</v>
      </c>
      <c r="D302" s="1" t="s">
        <v>3630</v>
      </c>
      <c r="E302" s="1" t="s">
        <v>3617</v>
      </c>
      <c r="F302" s="1" t="s">
        <v>3631</v>
      </c>
      <c r="G302" s="1" t="n">
        <v>24</v>
      </c>
      <c r="H302" s="1" t="n">
        <v>0.22</v>
      </c>
      <c r="I302" s="1" t="n">
        <v>1</v>
      </c>
      <c r="J302" s="1" t="n">
        <v>4</v>
      </c>
      <c r="K302" s="1" t="s">
        <v>3618</v>
      </c>
      <c r="L302" s="18" t="str">
        <f aca="false">IF(H302&lt;=G302,"Yes","No")</f>
        <v>Yes</v>
      </c>
    </row>
    <row r="303" customFormat="false" ht="15" hidden="false" customHeight="false" outlineLevel="0" collapsed="false">
      <c r="A303" s="1" t="s">
        <v>4232</v>
      </c>
      <c r="B303" s="1" t="s">
        <v>4233</v>
      </c>
      <c r="C303" s="1" t="s">
        <v>1066</v>
      </c>
      <c r="D303" s="1" t="s">
        <v>3621</v>
      </c>
      <c r="E303" s="1" t="s">
        <v>3617</v>
      </c>
      <c r="F303" s="1" t="s">
        <v>3215</v>
      </c>
      <c r="G303" s="1" t="n">
        <v>24</v>
      </c>
      <c r="H303" s="1" t="n">
        <v>1.18</v>
      </c>
      <c r="I303" s="1" t="n">
        <v>1</v>
      </c>
      <c r="J303" s="1" t="n">
        <v>4</v>
      </c>
      <c r="K303" s="1" t="s">
        <v>3652</v>
      </c>
      <c r="L303" s="18" t="str">
        <f aca="false">IF(H303&lt;=G303,"Yes","No")</f>
        <v>Yes</v>
      </c>
    </row>
    <row r="304" customFormat="false" ht="15" hidden="false" customHeight="false" outlineLevel="0" collapsed="false">
      <c r="A304" s="1" t="s">
        <v>4234</v>
      </c>
      <c r="B304" s="1" t="s">
        <v>4235</v>
      </c>
      <c r="C304" s="1" t="s">
        <v>1066</v>
      </c>
      <c r="D304" s="1" t="s">
        <v>3645</v>
      </c>
      <c r="E304" s="1" t="s">
        <v>3617</v>
      </c>
      <c r="F304" s="1" t="s">
        <v>3215</v>
      </c>
      <c r="G304" s="1" t="n">
        <v>24</v>
      </c>
      <c r="H304" s="1" t="n">
        <v>4.62</v>
      </c>
      <c r="I304" s="1" t="n">
        <v>0</v>
      </c>
      <c r="J304" s="1" t="n">
        <v>5</v>
      </c>
      <c r="K304" s="1" t="s">
        <v>3635</v>
      </c>
      <c r="L304" s="18" t="str">
        <f aca="false">IF(H304&lt;=G304,"Yes","No")</f>
        <v>Yes</v>
      </c>
    </row>
    <row r="305" customFormat="false" ht="15" hidden="false" customHeight="false" outlineLevel="0" collapsed="false">
      <c r="A305" s="1" t="s">
        <v>4236</v>
      </c>
      <c r="B305" s="1" t="s">
        <v>4237</v>
      </c>
      <c r="C305" s="1" t="s">
        <v>1066</v>
      </c>
      <c r="D305" s="1" t="s">
        <v>3630</v>
      </c>
      <c r="E305" s="1" t="s">
        <v>3646</v>
      </c>
      <c r="F305" s="1" t="s">
        <v>3215</v>
      </c>
      <c r="G305" s="1" t="n">
        <v>72</v>
      </c>
      <c r="H305" s="1" t="n">
        <v>0.38</v>
      </c>
      <c r="I305" s="1" t="n">
        <v>1</v>
      </c>
      <c r="J305" s="1" t="n">
        <v>5</v>
      </c>
      <c r="K305" s="1" t="s">
        <v>3632</v>
      </c>
      <c r="L305" s="18" t="str">
        <f aca="false">IF(H305&lt;=G305,"Yes","No")</f>
        <v>Yes</v>
      </c>
    </row>
    <row r="306" customFormat="false" ht="15" hidden="false" customHeight="false" outlineLevel="0" collapsed="false">
      <c r="A306" s="1" t="s">
        <v>4238</v>
      </c>
      <c r="B306" s="1" t="s">
        <v>4239</v>
      </c>
      <c r="C306" s="1" t="s">
        <v>1066</v>
      </c>
      <c r="D306" s="1" t="s">
        <v>3621</v>
      </c>
      <c r="E306" s="1" t="s">
        <v>3646</v>
      </c>
      <c r="F306" s="1" t="s">
        <v>3215</v>
      </c>
      <c r="G306" s="1" t="n">
        <v>72</v>
      </c>
      <c r="H306" s="1" t="n">
        <v>2.26</v>
      </c>
      <c r="I306" s="1" t="n">
        <v>1</v>
      </c>
      <c r="J306" s="1" t="n">
        <v>5</v>
      </c>
      <c r="K306" s="1" t="s">
        <v>3624</v>
      </c>
      <c r="L306" s="18" t="str">
        <f aca="false">IF(H306&lt;=G306,"Yes","No")</f>
        <v>Yes</v>
      </c>
    </row>
    <row r="307" customFormat="false" ht="15" hidden="false" customHeight="false" outlineLevel="0" collapsed="false">
      <c r="A307" s="1" t="s">
        <v>4240</v>
      </c>
      <c r="B307" s="1" t="s">
        <v>4241</v>
      </c>
      <c r="C307" s="1" t="s">
        <v>1066</v>
      </c>
      <c r="D307" s="1" t="s">
        <v>3698</v>
      </c>
      <c r="E307" s="1" t="s">
        <v>3617</v>
      </c>
      <c r="F307" s="1" t="s">
        <v>3215</v>
      </c>
      <c r="G307" s="1" t="n">
        <v>24</v>
      </c>
      <c r="H307" s="1" t="n">
        <v>27.33</v>
      </c>
      <c r="I307" s="1" t="n">
        <v>0</v>
      </c>
      <c r="J307" s="1" t="n">
        <v>2</v>
      </c>
      <c r="K307" s="1" t="s">
        <v>3618</v>
      </c>
      <c r="L307" s="18" t="str">
        <f aca="false">IF(H307&lt;=G307,"Yes","No")</f>
        <v>No</v>
      </c>
    </row>
    <row r="308" customFormat="false" ht="15" hidden="false" customHeight="false" outlineLevel="0" collapsed="false">
      <c r="A308" s="1" t="s">
        <v>4242</v>
      </c>
      <c r="B308" s="1" t="s">
        <v>4243</v>
      </c>
      <c r="C308" s="1" t="s">
        <v>1066</v>
      </c>
      <c r="D308" s="1" t="s">
        <v>3638</v>
      </c>
      <c r="E308" s="1" t="s">
        <v>3617</v>
      </c>
      <c r="F308" s="1" t="s">
        <v>3631</v>
      </c>
      <c r="G308" s="1" t="n">
        <v>24</v>
      </c>
      <c r="H308" s="1" t="n">
        <v>29.56</v>
      </c>
      <c r="I308" s="1" t="n">
        <v>0</v>
      </c>
      <c r="J308" s="1" t="n">
        <v>3</v>
      </c>
      <c r="K308" s="1" t="s">
        <v>3624</v>
      </c>
      <c r="L308" s="18" t="str">
        <f aca="false">IF(H308&lt;=G308,"Yes","No")</f>
        <v>No</v>
      </c>
    </row>
    <row r="309" customFormat="false" ht="15" hidden="false" customHeight="false" outlineLevel="0" collapsed="false">
      <c r="A309" s="1" t="s">
        <v>4244</v>
      </c>
      <c r="B309" s="1" t="s">
        <v>4245</v>
      </c>
      <c r="C309" s="1" t="s">
        <v>1066</v>
      </c>
      <c r="D309" s="1" t="s">
        <v>3638</v>
      </c>
      <c r="E309" s="1" t="s">
        <v>3617</v>
      </c>
      <c r="F309" s="1" t="s">
        <v>3215</v>
      </c>
      <c r="G309" s="1" t="n">
        <v>24</v>
      </c>
      <c r="H309" s="1" t="n">
        <v>17.5</v>
      </c>
      <c r="I309" s="1" t="n">
        <v>0</v>
      </c>
      <c r="J309" s="1" t="n">
        <v>5</v>
      </c>
      <c r="K309" s="1" t="s">
        <v>3618</v>
      </c>
      <c r="L309" s="18" t="str">
        <f aca="false">IF(H309&lt;=G309,"Yes","No")</f>
        <v>Yes</v>
      </c>
    </row>
    <row r="310" customFormat="false" ht="15" hidden="false" customHeight="false" outlineLevel="0" collapsed="false">
      <c r="A310" s="1" t="s">
        <v>4246</v>
      </c>
      <c r="B310" s="1" t="s">
        <v>4247</v>
      </c>
      <c r="C310" s="1" t="s">
        <v>1066</v>
      </c>
      <c r="D310" s="1" t="s">
        <v>3630</v>
      </c>
      <c r="E310" s="1" t="s">
        <v>3617</v>
      </c>
      <c r="F310" s="1" t="s">
        <v>3215</v>
      </c>
      <c r="G310" s="1" t="n">
        <v>24</v>
      </c>
      <c r="H310" s="1" t="n">
        <v>0.89</v>
      </c>
      <c r="I310" s="1" t="n">
        <v>1</v>
      </c>
      <c r="J310" s="1" t="n">
        <v>5</v>
      </c>
      <c r="K310" s="1" t="s">
        <v>3652</v>
      </c>
      <c r="L310" s="18" t="str">
        <f aca="false">IF(H310&lt;=G310,"Yes","No")</f>
        <v>Yes</v>
      </c>
    </row>
    <row r="311" customFormat="false" ht="15" hidden="false" customHeight="false" outlineLevel="0" collapsed="false">
      <c r="A311" s="1" t="s">
        <v>4248</v>
      </c>
      <c r="B311" s="1" t="s">
        <v>4249</v>
      </c>
      <c r="C311" s="1" t="s">
        <v>1066</v>
      </c>
      <c r="D311" s="1" t="s">
        <v>3630</v>
      </c>
      <c r="E311" s="1" t="s">
        <v>3617</v>
      </c>
      <c r="F311" s="1" t="s">
        <v>3215</v>
      </c>
      <c r="G311" s="1" t="n">
        <v>24</v>
      </c>
      <c r="H311" s="1" t="n">
        <v>0.16</v>
      </c>
      <c r="I311" s="1" t="n">
        <v>1</v>
      </c>
      <c r="J311" s="1" t="n">
        <v>5</v>
      </c>
      <c r="K311" s="1" t="s">
        <v>3642</v>
      </c>
      <c r="L311" s="18" t="str">
        <f aca="false">IF(H311&lt;=G311,"Yes","No")</f>
        <v>Yes</v>
      </c>
    </row>
    <row r="312" customFormat="false" ht="15" hidden="false" customHeight="false" outlineLevel="0" collapsed="false">
      <c r="A312" s="1" t="s">
        <v>4250</v>
      </c>
      <c r="B312" s="1" t="s">
        <v>4251</v>
      </c>
      <c r="C312" s="1" t="s">
        <v>1066</v>
      </c>
      <c r="D312" s="1" t="s">
        <v>3645</v>
      </c>
      <c r="E312" s="1" t="s">
        <v>3622</v>
      </c>
      <c r="F312" s="1" t="s">
        <v>3631</v>
      </c>
      <c r="G312" s="1" t="n">
        <v>8</v>
      </c>
      <c r="H312" s="1" t="n">
        <v>1.04</v>
      </c>
      <c r="I312" s="1" t="n">
        <v>1</v>
      </c>
      <c r="J312" s="1" t="n">
        <v>5</v>
      </c>
      <c r="K312" s="1" t="s">
        <v>3635</v>
      </c>
      <c r="L312" s="18" t="str">
        <f aca="false">IF(H312&lt;=G312,"Yes","No")</f>
        <v>Yes</v>
      </c>
    </row>
    <row r="313" customFormat="false" ht="15" hidden="false" customHeight="false" outlineLevel="0" collapsed="false">
      <c r="A313" s="1" t="s">
        <v>4252</v>
      </c>
      <c r="B313" s="1" t="s">
        <v>4253</v>
      </c>
      <c r="C313" s="1" t="s">
        <v>1066</v>
      </c>
      <c r="D313" s="1" t="s">
        <v>3645</v>
      </c>
      <c r="E313" s="1" t="s">
        <v>3617</v>
      </c>
      <c r="F313" s="1" t="s">
        <v>3623</v>
      </c>
      <c r="G313" s="1" t="n">
        <v>24</v>
      </c>
      <c r="H313" s="1" t="n">
        <v>12.35</v>
      </c>
      <c r="I313" s="1" t="n">
        <v>1</v>
      </c>
      <c r="J313" s="1" t="n">
        <v>5</v>
      </c>
      <c r="K313" s="1" t="s">
        <v>3665</v>
      </c>
      <c r="L313" s="18" t="str">
        <f aca="false">IF(H313&lt;=G313,"Yes","No")</f>
        <v>Yes</v>
      </c>
    </row>
    <row r="314" customFormat="false" ht="15" hidden="false" customHeight="false" outlineLevel="0" collapsed="false">
      <c r="A314" s="1" t="s">
        <v>4254</v>
      </c>
      <c r="B314" s="1" t="s">
        <v>4255</v>
      </c>
      <c r="C314" s="1" t="s">
        <v>1066</v>
      </c>
      <c r="D314" s="1" t="s">
        <v>3630</v>
      </c>
      <c r="E314" s="1" t="s">
        <v>3617</v>
      </c>
      <c r="F314" s="1" t="s">
        <v>3631</v>
      </c>
      <c r="G314" s="1" t="n">
        <v>24</v>
      </c>
      <c r="H314" s="1" t="n">
        <v>0.6</v>
      </c>
      <c r="I314" s="1" t="n">
        <v>1</v>
      </c>
      <c r="J314" s="1" t="n">
        <v>4</v>
      </c>
      <c r="K314" s="1" t="s">
        <v>3632</v>
      </c>
      <c r="L314" s="18" t="str">
        <f aca="false">IF(H314&lt;=G314,"Yes","No")</f>
        <v>Yes</v>
      </c>
    </row>
    <row r="315" customFormat="false" ht="15" hidden="false" customHeight="false" outlineLevel="0" collapsed="false">
      <c r="A315" s="1" t="s">
        <v>4256</v>
      </c>
      <c r="B315" s="1" t="s">
        <v>4257</v>
      </c>
      <c r="C315" s="1" t="s">
        <v>1066</v>
      </c>
      <c r="D315" s="1" t="s">
        <v>3698</v>
      </c>
      <c r="E315" s="1" t="s">
        <v>3646</v>
      </c>
      <c r="F315" s="1" t="s">
        <v>3631</v>
      </c>
      <c r="G315" s="1" t="n">
        <v>72</v>
      </c>
      <c r="H315" s="1" t="n">
        <v>12.64</v>
      </c>
      <c r="I315" s="1" t="n">
        <v>0</v>
      </c>
      <c r="J315" s="1" t="n">
        <v>4</v>
      </c>
      <c r="K315" s="1" t="s">
        <v>3632</v>
      </c>
      <c r="L315" s="18" t="str">
        <f aca="false">IF(H315&lt;=G315,"Yes","No")</f>
        <v>Yes</v>
      </c>
    </row>
    <row r="316" customFormat="false" ht="15" hidden="false" customHeight="false" outlineLevel="0" collapsed="false">
      <c r="A316" s="1" t="s">
        <v>4258</v>
      </c>
      <c r="B316" s="1" t="s">
        <v>4259</v>
      </c>
      <c r="C316" s="1" t="s">
        <v>1066</v>
      </c>
      <c r="D316" s="1" t="s">
        <v>3645</v>
      </c>
      <c r="E316" s="1" t="s">
        <v>3617</v>
      </c>
      <c r="F316" s="1" t="s">
        <v>3215</v>
      </c>
      <c r="G316" s="1" t="n">
        <v>24</v>
      </c>
      <c r="H316" s="1" t="n">
        <v>4.32</v>
      </c>
      <c r="I316" s="1" t="n">
        <v>1</v>
      </c>
      <c r="J316" s="1" t="n">
        <v>4</v>
      </c>
      <c r="K316" s="1" t="s">
        <v>3642</v>
      </c>
      <c r="L316" s="18" t="str">
        <f aca="false">IF(H316&lt;=G316,"Yes","No")</f>
        <v>Yes</v>
      </c>
    </row>
    <row r="317" customFormat="false" ht="15" hidden="false" customHeight="false" outlineLevel="0" collapsed="false">
      <c r="A317" s="1" t="s">
        <v>4260</v>
      </c>
      <c r="B317" s="1" t="s">
        <v>4261</v>
      </c>
      <c r="C317" s="1" t="s">
        <v>1066</v>
      </c>
      <c r="D317" s="1" t="s">
        <v>3627</v>
      </c>
      <c r="E317" s="1" t="s">
        <v>3646</v>
      </c>
      <c r="F317" s="1" t="s">
        <v>3623</v>
      </c>
      <c r="G317" s="1" t="n">
        <v>72</v>
      </c>
      <c r="H317" s="1" t="n">
        <v>0.71</v>
      </c>
      <c r="I317" s="1" t="n">
        <v>0</v>
      </c>
      <c r="J317" s="1" t="n">
        <v>4</v>
      </c>
      <c r="K317" s="1" t="s">
        <v>3624</v>
      </c>
      <c r="L317" s="18" t="str">
        <f aca="false">IF(H317&lt;=G317,"Yes","No")</f>
        <v>Yes</v>
      </c>
    </row>
    <row r="318" customFormat="false" ht="15" hidden="false" customHeight="false" outlineLevel="0" collapsed="false">
      <c r="A318" s="1" t="s">
        <v>4262</v>
      </c>
      <c r="B318" s="1" t="s">
        <v>4263</v>
      </c>
      <c r="C318" s="1" t="s">
        <v>1066</v>
      </c>
      <c r="D318" s="1" t="s">
        <v>3616</v>
      </c>
      <c r="E318" s="1" t="s">
        <v>3617</v>
      </c>
      <c r="F318" s="1" t="s">
        <v>3623</v>
      </c>
      <c r="G318" s="1" t="n">
        <v>24</v>
      </c>
      <c r="H318" s="1" t="n">
        <v>3.91</v>
      </c>
      <c r="I318" s="1" t="n">
        <v>0</v>
      </c>
      <c r="J318" s="1" t="n">
        <v>4</v>
      </c>
      <c r="K318" s="1" t="s">
        <v>3652</v>
      </c>
      <c r="L318" s="18" t="str">
        <f aca="false">IF(H318&lt;=G318,"Yes","No")</f>
        <v>Yes</v>
      </c>
    </row>
    <row r="319" customFormat="false" ht="15" hidden="false" customHeight="false" outlineLevel="0" collapsed="false">
      <c r="A319" s="1" t="s">
        <v>4264</v>
      </c>
      <c r="B319" s="1" t="s">
        <v>4265</v>
      </c>
      <c r="C319" s="1" t="s">
        <v>1066</v>
      </c>
      <c r="D319" s="1" t="s">
        <v>3630</v>
      </c>
      <c r="E319" s="1" t="s">
        <v>3617</v>
      </c>
      <c r="F319" s="1" t="s">
        <v>3631</v>
      </c>
      <c r="G319" s="1" t="n">
        <v>24</v>
      </c>
      <c r="H319" s="1" t="n">
        <v>0.55</v>
      </c>
      <c r="I319" s="1" t="n">
        <v>1</v>
      </c>
      <c r="J319" s="1" t="n">
        <v>5</v>
      </c>
      <c r="K319" s="1" t="s">
        <v>3624</v>
      </c>
      <c r="L319" s="18" t="str">
        <f aca="false">IF(H319&lt;=G319,"Yes","No")</f>
        <v>Yes</v>
      </c>
    </row>
    <row r="320" customFormat="false" ht="15" hidden="false" customHeight="false" outlineLevel="0" collapsed="false">
      <c r="A320" s="1" t="s">
        <v>4266</v>
      </c>
      <c r="B320" s="1" t="s">
        <v>4267</v>
      </c>
      <c r="C320" s="1" t="s">
        <v>1066</v>
      </c>
      <c r="D320" s="1" t="s">
        <v>3641</v>
      </c>
      <c r="E320" s="1" t="s">
        <v>3622</v>
      </c>
      <c r="F320" s="1" t="s">
        <v>3631</v>
      </c>
      <c r="G320" s="1" t="n">
        <v>8</v>
      </c>
      <c r="H320" s="1" t="n">
        <v>1.97</v>
      </c>
      <c r="I320" s="1" t="n">
        <v>0</v>
      </c>
      <c r="J320" s="1" t="n">
        <v>4</v>
      </c>
      <c r="K320" s="1" t="s">
        <v>3632</v>
      </c>
      <c r="L320" s="18" t="str">
        <f aca="false">IF(H320&lt;=G320,"Yes","No")</f>
        <v>Yes</v>
      </c>
    </row>
    <row r="321" customFormat="false" ht="15" hidden="false" customHeight="false" outlineLevel="0" collapsed="false">
      <c r="A321" s="1" t="s">
        <v>4268</v>
      </c>
      <c r="B321" s="1" t="s">
        <v>4269</v>
      </c>
      <c r="C321" s="1" t="s">
        <v>1066</v>
      </c>
      <c r="D321" s="1" t="s">
        <v>3630</v>
      </c>
      <c r="E321" s="1" t="s">
        <v>3617</v>
      </c>
      <c r="F321" s="1" t="s">
        <v>3215</v>
      </c>
      <c r="G321" s="1" t="n">
        <v>24</v>
      </c>
      <c r="H321" s="1" t="n">
        <v>0.35</v>
      </c>
      <c r="I321" s="1" t="n">
        <v>1</v>
      </c>
      <c r="J321" s="1" t="n">
        <v>5</v>
      </c>
      <c r="K321" s="1" t="s">
        <v>3624</v>
      </c>
      <c r="L321" s="18" t="str">
        <f aca="false">IF(H321&lt;=G321,"Yes","No")</f>
        <v>Yes</v>
      </c>
    </row>
    <row r="322" customFormat="false" ht="15" hidden="false" customHeight="false" outlineLevel="0" collapsed="false">
      <c r="A322" s="1" t="s">
        <v>4270</v>
      </c>
      <c r="B322" s="1" t="s">
        <v>4271</v>
      </c>
      <c r="C322" s="1" t="s">
        <v>1066</v>
      </c>
      <c r="D322" s="1" t="s">
        <v>3638</v>
      </c>
      <c r="E322" s="1" t="s">
        <v>3622</v>
      </c>
      <c r="F322" s="1" t="s">
        <v>3215</v>
      </c>
      <c r="G322" s="1" t="n">
        <v>8</v>
      </c>
      <c r="H322" s="1" t="n">
        <v>15.68</v>
      </c>
      <c r="I322" s="1" t="n">
        <v>0</v>
      </c>
      <c r="J322" s="1" t="n">
        <v>3</v>
      </c>
      <c r="K322" s="1" t="s">
        <v>3618</v>
      </c>
      <c r="L322" s="18" t="str">
        <f aca="false">IF(H322&lt;=G322,"Yes","No")</f>
        <v>No</v>
      </c>
    </row>
    <row r="323" customFormat="false" ht="15" hidden="false" customHeight="false" outlineLevel="0" collapsed="false">
      <c r="A323" s="1" t="s">
        <v>4272</v>
      </c>
      <c r="B323" s="1" t="s">
        <v>4273</v>
      </c>
      <c r="C323" s="1" t="s">
        <v>1066</v>
      </c>
      <c r="D323" s="1" t="s">
        <v>3630</v>
      </c>
      <c r="E323" s="1" t="s">
        <v>3646</v>
      </c>
      <c r="F323" s="1" t="s">
        <v>3215</v>
      </c>
      <c r="G323" s="1" t="n">
        <v>72</v>
      </c>
      <c r="H323" s="1" t="n">
        <v>1</v>
      </c>
      <c r="I323" s="1" t="n">
        <v>1</v>
      </c>
      <c r="J323" s="1" t="n">
        <v>5</v>
      </c>
      <c r="K323" s="1" t="s">
        <v>3642</v>
      </c>
      <c r="L323" s="18" t="str">
        <f aca="false">IF(H323&lt;=G323,"Yes","No")</f>
        <v>Yes</v>
      </c>
    </row>
    <row r="324" customFormat="false" ht="15" hidden="false" customHeight="false" outlineLevel="0" collapsed="false">
      <c r="A324" s="1" t="s">
        <v>4274</v>
      </c>
      <c r="B324" s="1" t="s">
        <v>4275</v>
      </c>
      <c r="C324" s="1" t="s">
        <v>1066</v>
      </c>
      <c r="D324" s="1" t="s">
        <v>3630</v>
      </c>
      <c r="E324" s="1" t="s">
        <v>3617</v>
      </c>
      <c r="F324" s="1" t="s">
        <v>3631</v>
      </c>
      <c r="G324" s="1" t="n">
        <v>24</v>
      </c>
      <c r="H324" s="1" t="n">
        <v>0.73</v>
      </c>
      <c r="I324" s="1" t="n">
        <v>1</v>
      </c>
      <c r="J324" s="1" t="n">
        <v>5</v>
      </c>
      <c r="K324" s="1" t="s">
        <v>3652</v>
      </c>
      <c r="L324" s="18" t="str">
        <f aca="false">IF(H324&lt;=G324,"Yes","No")</f>
        <v>Yes</v>
      </c>
    </row>
    <row r="325" customFormat="false" ht="15" hidden="false" customHeight="false" outlineLevel="0" collapsed="false">
      <c r="A325" s="1" t="s">
        <v>4276</v>
      </c>
      <c r="B325" s="1" t="s">
        <v>4277</v>
      </c>
      <c r="C325" s="1" t="s">
        <v>1066</v>
      </c>
      <c r="D325" s="1" t="s">
        <v>3621</v>
      </c>
      <c r="E325" s="1" t="s">
        <v>3622</v>
      </c>
      <c r="F325" s="1" t="s">
        <v>3623</v>
      </c>
      <c r="G325" s="1" t="n">
        <v>8</v>
      </c>
      <c r="H325" s="1" t="n">
        <v>2.34</v>
      </c>
      <c r="I325" s="1" t="n">
        <v>0</v>
      </c>
      <c r="J325" s="1" t="n">
        <v>5</v>
      </c>
      <c r="K325" s="1" t="s">
        <v>3642</v>
      </c>
      <c r="L325" s="18" t="str">
        <f aca="false">IF(H325&lt;=G325,"Yes","No")</f>
        <v>Yes</v>
      </c>
    </row>
    <row r="326" customFormat="false" ht="15" hidden="false" customHeight="false" outlineLevel="0" collapsed="false">
      <c r="A326" s="1" t="s">
        <v>4278</v>
      </c>
      <c r="B326" s="1" t="s">
        <v>4279</v>
      </c>
      <c r="C326" s="1" t="s">
        <v>1066</v>
      </c>
      <c r="D326" s="1" t="s">
        <v>3630</v>
      </c>
      <c r="E326" s="1" t="s">
        <v>3622</v>
      </c>
      <c r="F326" s="1" t="s">
        <v>3631</v>
      </c>
      <c r="G326" s="1" t="n">
        <v>8</v>
      </c>
      <c r="H326" s="1" t="n">
        <v>0.13</v>
      </c>
      <c r="I326" s="1" t="n">
        <v>0</v>
      </c>
      <c r="J326" s="1" t="n">
        <v>4</v>
      </c>
      <c r="K326" s="1" t="s">
        <v>3618</v>
      </c>
      <c r="L326" s="18" t="str">
        <f aca="false">IF(H326&lt;=G326,"Yes","No")</f>
        <v>Yes</v>
      </c>
    </row>
    <row r="327" customFormat="false" ht="15" hidden="false" customHeight="false" outlineLevel="0" collapsed="false">
      <c r="A327" s="1" t="s">
        <v>4280</v>
      </c>
      <c r="B327" s="1" t="s">
        <v>4281</v>
      </c>
      <c r="C327" s="1" t="s">
        <v>1066</v>
      </c>
      <c r="D327" s="1" t="s">
        <v>3621</v>
      </c>
      <c r="E327" s="1" t="s">
        <v>3617</v>
      </c>
      <c r="F327" s="1" t="s">
        <v>3623</v>
      </c>
      <c r="G327" s="1" t="n">
        <v>24</v>
      </c>
      <c r="H327" s="1" t="n">
        <v>1.33</v>
      </c>
      <c r="I327" s="1" t="n">
        <v>1</v>
      </c>
      <c r="J327" s="1" t="n">
        <v>5</v>
      </c>
      <c r="K327" s="1" t="s">
        <v>3618</v>
      </c>
      <c r="L327" s="18" t="str">
        <f aca="false">IF(H327&lt;=G327,"Yes","No")</f>
        <v>Yes</v>
      </c>
    </row>
    <row r="328" customFormat="false" ht="15" hidden="false" customHeight="false" outlineLevel="0" collapsed="false">
      <c r="A328" s="1" t="s">
        <v>4282</v>
      </c>
      <c r="B328" s="1" t="s">
        <v>4283</v>
      </c>
      <c r="C328" s="1" t="s">
        <v>1066</v>
      </c>
      <c r="D328" s="1" t="s">
        <v>3630</v>
      </c>
      <c r="E328" s="1" t="s">
        <v>3617</v>
      </c>
      <c r="F328" s="1" t="s">
        <v>3623</v>
      </c>
      <c r="G328" s="1" t="n">
        <v>24</v>
      </c>
      <c r="H328" s="1" t="n">
        <v>0.38</v>
      </c>
      <c r="I328" s="1" t="n">
        <v>1</v>
      </c>
      <c r="J328" s="1" t="n">
        <v>4</v>
      </c>
      <c r="K328" s="1" t="s">
        <v>3665</v>
      </c>
      <c r="L328" s="18" t="str">
        <f aca="false">IF(H328&lt;=G328,"Yes","No")</f>
        <v>Yes</v>
      </c>
    </row>
    <row r="329" customFormat="false" ht="15" hidden="false" customHeight="false" outlineLevel="0" collapsed="false">
      <c r="A329" s="1" t="s">
        <v>4284</v>
      </c>
      <c r="B329" s="1" t="s">
        <v>4285</v>
      </c>
      <c r="C329" s="1" t="s">
        <v>1066</v>
      </c>
      <c r="D329" s="1" t="s">
        <v>3627</v>
      </c>
      <c r="E329" s="1" t="s">
        <v>3646</v>
      </c>
      <c r="F329" s="1" t="s">
        <v>3631</v>
      </c>
      <c r="G329" s="1" t="n">
        <v>72</v>
      </c>
      <c r="H329" s="1" t="n">
        <v>10.6</v>
      </c>
      <c r="I329" s="1" t="n">
        <v>0</v>
      </c>
      <c r="J329" s="1" t="n">
        <v>5</v>
      </c>
      <c r="K329" s="1" t="s">
        <v>3632</v>
      </c>
      <c r="L329" s="18" t="str">
        <f aca="false">IF(H329&lt;=G329,"Yes","No")</f>
        <v>Yes</v>
      </c>
    </row>
    <row r="330" customFormat="false" ht="15" hidden="false" customHeight="false" outlineLevel="0" collapsed="false">
      <c r="A330" s="1" t="s">
        <v>4286</v>
      </c>
      <c r="B330" s="1" t="s">
        <v>4287</v>
      </c>
      <c r="C330" s="1" t="s">
        <v>1066</v>
      </c>
      <c r="D330" s="1" t="s">
        <v>3641</v>
      </c>
      <c r="E330" s="1" t="s">
        <v>3793</v>
      </c>
      <c r="F330" s="1" t="s">
        <v>3215</v>
      </c>
      <c r="G330" s="1" t="n">
        <v>4</v>
      </c>
      <c r="H330" s="1" t="n">
        <v>3.01</v>
      </c>
      <c r="I330" s="1" t="n">
        <v>0</v>
      </c>
      <c r="J330" s="1" t="n">
        <v>5</v>
      </c>
      <c r="K330" s="1" t="s">
        <v>3618</v>
      </c>
      <c r="L330" s="18" t="str">
        <f aca="false">IF(H330&lt;=G330,"Yes","No")</f>
        <v>Yes</v>
      </c>
    </row>
    <row r="331" customFormat="false" ht="15" hidden="false" customHeight="false" outlineLevel="0" collapsed="false">
      <c r="A331" s="1" t="s">
        <v>4288</v>
      </c>
      <c r="B331" s="1" t="s">
        <v>4289</v>
      </c>
      <c r="C331" s="1" t="s">
        <v>1066</v>
      </c>
      <c r="D331" s="1" t="s">
        <v>3616</v>
      </c>
      <c r="E331" s="1" t="s">
        <v>3617</v>
      </c>
      <c r="F331" s="1" t="s">
        <v>3215</v>
      </c>
      <c r="G331" s="1" t="n">
        <v>24</v>
      </c>
      <c r="H331" s="1" t="n">
        <v>21.97</v>
      </c>
      <c r="I331" s="1" t="n">
        <v>0</v>
      </c>
      <c r="J331" s="1" t="n">
        <v>5</v>
      </c>
      <c r="K331" s="1" t="s">
        <v>3632</v>
      </c>
      <c r="L331" s="18" t="str">
        <f aca="false">IF(H331&lt;=G331,"Yes","No")</f>
        <v>Yes</v>
      </c>
    </row>
    <row r="332" customFormat="false" ht="15" hidden="false" customHeight="false" outlineLevel="0" collapsed="false">
      <c r="A332" s="1" t="s">
        <v>4290</v>
      </c>
      <c r="B332" s="1" t="s">
        <v>4291</v>
      </c>
      <c r="C332" s="1" t="s">
        <v>1066</v>
      </c>
      <c r="D332" s="1" t="s">
        <v>3627</v>
      </c>
      <c r="E332" s="1" t="s">
        <v>3622</v>
      </c>
      <c r="F332" s="1" t="s">
        <v>3215</v>
      </c>
      <c r="G332" s="1" t="n">
        <v>8</v>
      </c>
      <c r="H332" s="1" t="n">
        <v>1.2</v>
      </c>
      <c r="I332" s="1" t="n">
        <v>0</v>
      </c>
      <c r="J332" s="1" t="n">
        <v>5</v>
      </c>
      <c r="K332" s="1" t="s">
        <v>3665</v>
      </c>
      <c r="L332" s="18" t="str">
        <f aca="false">IF(H332&lt;=G332,"Yes","No")</f>
        <v>Yes</v>
      </c>
    </row>
    <row r="333" customFormat="false" ht="15" hidden="false" customHeight="false" outlineLevel="0" collapsed="false">
      <c r="A333" s="1" t="s">
        <v>4292</v>
      </c>
      <c r="B333" s="1" t="s">
        <v>4293</v>
      </c>
      <c r="C333" s="1" t="s">
        <v>1066</v>
      </c>
      <c r="D333" s="1" t="s">
        <v>3698</v>
      </c>
      <c r="E333" s="1" t="s">
        <v>3617</v>
      </c>
      <c r="F333" s="1" t="s">
        <v>3215</v>
      </c>
      <c r="G333" s="1" t="n">
        <v>24</v>
      </c>
      <c r="H333" s="1" t="n">
        <v>23.81</v>
      </c>
      <c r="I333" s="1" t="n">
        <v>0</v>
      </c>
      <c r="J333" s="1" t="n">
        <v>5</v>
      </c>
      <c r="K333" s="1" t="s">
        <v>3632</v>
      </c>
      <c r="L333" s="18" t="str">
        <f aca="false">IF(H333&lt;=G333,"Yes","No")</f>
        <v>Yes</v>
      </c>
    </row>
    <row r="334" customFormat="false" ht="15" hidden="false" customHeight="false" outlineLevel="0" collapsed="false">
      <c r="A334" s="1" t="s">
        <v>4294</v>
      </c>
      <c r="B334" s="1" t="s">
        <v>4295</v>
      </c>
      <c r="C334" s="1" t="s">
        <v>1066</v>
      </c>
      <c r="D334" s="1" t="s">
        <v>3630</v>
      </c>
      <c r="E334" s="1" t="s">
        <v>3622</v>
      </c>
      <c r="F334" s="1" t="s">
        <v>3623</v>
      </c>
      <c r="G334" s="1" t="n">
        <v>8</v>
      </c>
      <c r="H334" s="1" t="n">
        <v>0.52</v>
      </c>
      <c r="I334" s="1" t="n">
        <v>1</v>
      </c>
      <c r="J334" s="1" t="n">
        <v>5</v>
      </c>
      <c r="K334" s="1" t="s">
        <v>3652</v>
      </c>
      <c r="L334" s="18" t="str">
        <f aca="false">IF(H334&lt;=G334,"Yes","No")</f>
        <v>Yes</v>
      </c>
    </row>
    <row r="335" customFormat="false" ht="15" hidden="false" customHeight="false" outlineLevel="0" collapsed="false">
      <c r="A335" s="1" t="s">
        <v>4296</v>
      </c>
      <c r="B335" s="1" t="s">
        <v>4297</v>
      </c>
      <c r="C335" s="1" t="s">
        <v>1066</v>
      </c>
      <c r="D335" s="1" t="s">
        <v>3641</v>
      </c>
      <c r="E335" s="1" t="s">
        <v>3622</v>
      </c>
      <c r="F335" s="1" t="s">
        <v>3631</v>
      </c>
      <c r="G335" s="1" t="n">
        <v>8</v>
      </c>
      <c r="H335" s="1" t="n">
        <v>1.69</v>
      </c>
      <c r="I335" s="1" t="n">
        <v>1</v>
      </c>
      <c r="J335" s="1" t="n">
        <v>5</v>
      </c>
      <c r="K335" s="1" t="s">
        <v>3618</v>
      </c>
      <c r="L335" s="18" t="str">
        <f aca="false">IF(H335&lt;=G335,"Yes","No")</f>
        <v>Yes</v>
      </c>
    </row>
    <row r="336" customFormat="false" ht="15" hidden="false" customHeight="false" outlineLevel="0" collapsed="false">
      <c r="A336" s="1" t="s">
        <v>4298</v>
      </c>
      <c r="B336" s="1" t="s">
        <v>4299</v>
      </c>
      <c r="C336" s="1" t="s">
        <v>1066</v>
      </c>
      <c r="D336" s="1" t="s">
        <v>3630</v>
      </c>
      <c r="E336" s="1" t="s">
        <v>3617</v>
      </c>
      <c r="F336" s="1" t="s">
        <v>3631</v>
      </c>
      <c r="G336" s="1" t="n">
        <v>24</v>
      </c>
      <c r="H336" s="1" t="n">
        <v>0.14</v>
      </c>
      <c r="I336" s="1" t="n">
        <v>1</v>
      </c>
      <c r="J336" s="1" t="n">
        <v>2</v>
      </c>
      <c r="K336" s="1" t="s">
        <v>3624</v>
      </c>
      <c r="L336" s="18" t="str">
        <f aca="false">IF(H336&lt;=G336,"Yes","No")</f>
        <v>Yes</v>
      </c>
    </row>
    <row r="337" customFormat="false" ht="15" hidden="false" customHeight="false" outlineLevel="0" collapsed="false">
      <c r="A337" s="1" t="s">
        <v>4300</v>
      </c>
      <c r="B337" s="1" t="s">
        <v>4301</v>
      </c>
      <c r="C337" s="1" t="s">
        <v>1066</v>
      </c>
      <c r="D337" s="1" t="s">
        <v>3616</v>
      </c>
      <c r="E337" s="1" t="s">
        <v>3617</v>
      </c>
      <c r="F337" s="1" t="s">
        <v>3631</v>
      </c>
      <c r="G337" s="1" t="n">
        <v>24</v>
      </c>
      <c r="H337" s="1" t="n">
        <v>8.66</v>
      </c>
      <c r="I337" s="1" t="n">
        <v>0</v>
      </c>
      <c r="J337" s="1" t="n">
        <v>3</v>
      </c>
      <c r="K337" s="1" t="s">
        <v>3642</v>
      </c>
      <c r="L337" s="18" t="str">
        <f aca="false">IF(H337&lt;=G337,"Yes","No")</f>
        <v>Yes</v>
      </c>
    </row>
    <row r="338" customFormat="false" ht="15" hidden="false" customHeight="false" outlineLevel="0" collapsed="false">
      <c r="A338" s="1" t="s">
        <v>4302</v>
      </c>
      <c r="B338" s="1" t="s">
        <v>4303</v>
      </c>
      <c r="C338" s="1" t="s">
        <v>1066</v>
      </c>
      <c r="D338" s="1" t="s">
        <v>3621</v>
      </c>
      <c r="E338" s="1" t="s">
        <v>3622</v>
      </c>
      <c r="F338" s="1" t="s">
        <v>3215</v>
      </c>
      <c r="G338" s="1" t="n">
        <v>8</v>
      </c>
      <c r="H338" s="1" t="n">
        <v>4.27</v>
      </c>
      <c r="I338" s="1" t="n">
        <v>0</v>
      </c>
      <c r="J338" s="1" t="n">
        <v>5</v>
      </c>
      <c r="K338" s="1" t="s">
        <v>3652</v>
      </c>
      <c r="L338" s="18" t="str">
        <f aca="false">IF(H338&lt;=G338,"Yes","No")</f>
        <v>Yes</v>
      </c>
    </row>
    <row r="339" customFormat="false" ht="15" hidden="false" customHeight="false" outlineLevel="0" collapsed="false">
      <c r="A339" s="1" t="s">
        <v>4304</v>
      </c>
      <c r="B339" s="1" t="s">
        <v>4305</v>
      </c>
      <c r="C339" s="1" t="s">
        <v>1066</v>
      </c>
      <c r="D339" s="1" t="s">
        <v>3630</v>
      </c>
      <c r="E339" s="1" t="s">
        <v>3617</v>
      </c>
      <c r="F339" s="1" t="s">
        <v>3631</v>
      </c>
      <c r="G339" s="1" t="n">
        <v>24</v>
      </c>
      <c r="H339" s="1" t="n">
        <v>1.69</v>
      </c>
      <c r="I339" s="1" t="n">
        <v>1</v>
      </c>
      <c r="J339" s="1" t="n">
        <v>4</v>
      </c>
      <c r="K339" s="1" t="s">
        <v>3618</v>
      </c>
      <c r="L339" s="18" t="str">
        <f aca="false">IF(H339&lt;=G339,"Yes","No")</f>
        <v>Yes</v>
      </c>
    </row>
    <row r="340" customFormat="false" ht="15" hidden="false" customHeight="false" outlineLevel="0" collapsed="false">
      <c r="A340" s="1" t="s">
        <v>4306</v>
      </c>
      <c r="B340" s="1" t="s">
        <v>4307</v>
      </c>
      <c r="C340" s="1" t="s">
        <v>1066</v>
      </c>
      <c r="D340" s="1" t="s">
        <v>3698</v>
      </c>
      <c r="E340" s="1" t="s">
        <v>3617</v>
      </c>
      <c r="F340" s="1" t="s">
        <v>3215</v>
      </c>
      <c r="G340" s="1" t="n">
        <v>24</v>
      </c>
      <c r="H340" s="1" t="n">
        <v>44.6</v>
      </c>
      <c r="I340" s="1" t="n">
        <v>0</v>
      </c>
      <c r="J340" s="1" t="n">
        <v>3</v>
      </c>
      <c r="K340" s="1" t="s">
        <v>3642</v>
      </c>
      <c r="L340" s="18" t="str">
        <f aca="false">IF(H340&lt;=G340,"Yes","No")</f>
        <v>No</v>
      </c>
    </row>
    <row r="341" customFormat="false" ht="15" hidden="false" customHeight="false" outlineLevel="0" collapsed="false">
      <c r="A341" s="1" t="s">
        <v>4308</v>
      </c>
      <c r="B341" s="1" t="s">
        <v>4309</v>
      </c>
      <c r="C341" s="1" t="s">
        <v>1066</v>
      </c>
      <c r="D341" s="1" t="s">
        <v>3621</v>
      </c>
      <c r="E341" s="1" t="s">
        <v>3617</v>
      </c>
      <c r="F341" s="1" t="s">
        <v>3623</v>
      </c>
      <c r="G341" s="1" t="n">
        <v>24</v>
      </c>
      <c r="H341" s="1" t="n">
        <v>0.76</v>
      </c>
      <c r="I341" s="1" t="n">
        <v>0</v>
      </c>
      <c r="J341" s="1" t="n">
        <v>5</v>
      </c>
      <c r="K341" s="1" t="s">
        <v>3652</v>
      </c>
      <c r="L341" s="18" t="str">
        <f aca="false">IF(H341&lt;=G341,"Yes","No")</f>
        <v>Yes</v>
      </c>
    </row>
    <row r="342" customFormat="false" ht="15" hidden="false" customHeight="false" outlineLevel="0" collapsed="false">
      <c r="A342" s="1" t="s">
        <v>4310</v>
      </c>
      <c r="B342" s="1" t="s">
        <v>4311</v>
      </c>
      <c r="C342" s="1" t="s">
        <v>1066</v>
      </c>
      <c r="D342" s="1" t="s">
        <v>3630</v>
      </c>
      <c r="E342" s="1" t="s">
        <v>3622</v>
      </c>
      <c r="F342" s="1" t="s">
        <v>3623</v>
      </c>
      <c r="G342" s="1" t="n">
        <v>8</v>
      </c>
      <c r="H342" s="1" t="n">
        <v>1.2</v>
      </c>
      <c r="I342" s="1" t="n">
        <v>1</v>
      </c>
      <c r="J342" s="1" t="n">
        <v>4</v>
      </c>
      <c r="K342" s="1" t="s">
        <v>3632</v>
      </c>
      <c r="L342" s="18" t="str">
        <f aca="false">IF(H342&lt;=G342,"Yes","No")</f>
        <v>Yes</v>
      </c>
    </row>
    <row r="343" customFormat="false" ht="15" hidden="false" customHeight="false" outlineLevel="0" collapsed="false">
      <c r="A343" s="1" t="s">
        <v>4312</v>
      </c>
      <c r="B343" s="1" t="s">
        <v>4313</v>
      </c>
      <c r="C343" s="1" t="s">
        <v>1066</v>
      </c>
      <c r="D343" s="1" t="s">
        <v>3627</v>
      </c>
      <c r="E343" s="1" t="s">
        <v>3617</v>
      </c>
      <c r="F343" s="1" t="s">
        <v>3631</v>
      </c>
      <c r="G343" s="1" t="n">
        <v>24</v>
      </c>
      <c r="H343" s="1" t="n">
        <v>7.72</v>
      </c>
      <c r="I343" s="1" t="n">
        <v>1</v>
      </c>
      <c r="J343" s="1" t="n">
        <v>5</v>
      </c>
      <c r="K343" s="1" t="s">
        <v>3635</v>
      </c>
      <c r="L343" s="18" t="str">
        <f aca="false">IF(H343&lt;=G343,"Yes","No")</f>
        <v>Yes</v>
      </c>
    </row>
    <row r="344" customFormat="false" ht="15" hidden="false" customHeight="false" outlineLevel="0" collapsed="false">
      <c r="A344" s="1" t="s">
        <v>4314</v>
      </c>
      <c r="B344" s="1" t="s">
        <v>4315</v>
      </c>
      <c r="C344" s="1" t="s">
        <v>1066</v>
      </c>
      <c r="D344" s="1" t="s">
        <v>3630</v>
      </c>
      <c r="E344" s="1" t="s">
        <v>3617</v>
      </c>
      <c r="F344" s="1" t="s">
        <v>3631</v>
      </c>
      <c r="G344" s="1" t="n">
        <v>24</v>
      </c>
      <c r="H344" s="1" t="n">
        <v>0.49</v>
      </c>
      <c r="I344" s="1" t="n">
        <v>1</v>
      </c>
      <c r="J344" s="1" t="n">
        <v>5</v>
      </c>
      <c r="K344" s="1" t="s">
        <v>3635</v>
      </c>
      <c r="L344" s="18" t="str">
        <f aca="false">IF(H344&lt;=G344,"Yes","No")</f>
        <v>Yes</v>
      </c>
    </row>
    <row r="345" customFormat="false" ht="15" hidden="false" customHeight="false" outlineLevel="0" collapsed="false">
      <c r="A345" s="1" t="s">
        <v>4316</v>
      </c>
      <c r="B345" s="1" t="s">
        <v>4317</v>
      </c>
      <c r="C345" s="1" t="s">
        <v>1066</v>
      </c>
      <c r="D345" s="1" t="s">
        <v>3616</v>
      </c>
      <c r="E345" s="1" t="s">
        <v>3646</v>
      </c>
      <c r="F345" s="1" t="s">
        <v>3215</v>
      </c>
      <c r="G345" s="1" t="n">
        <v>72</v>
      </c>
      <c r="H345" s="1" t="n">
        <v>38.24</v>
      </c>
      <c r="I345" s="1" t="n">
        <v>0</v>
      </c>
      <c r="J345" s="1" t="n">
        <v>4</v>
      </c>
      <c r="K345" s="1" t="s">
        <v>3624</v>
      </c>
      <c r="L345" s="18" t="str">
        <f aca="false">IF(H345&lt;=G345,"Yes","No")</f>
        <v>Yes</v>
      </c>
    </row>
    <row r="346" customFormat="false" ht="15" hidden="false" customHeight="false" outlineLevel="0" collapsed="false">
      <c r="A346" s="1" t="s">
        <v>4318</v>
      </c>
      <c r="B346" s="1" t="s">
        <v>4319</v>
      </c>
      <c r="C346" s="1" t="s">
        <v>1066</v>
      </c>
      <c r="D346" s="1" t="s">
        <v>3630</v>
      </c>
      <c r="E346" s="1" t="s">
        <v>3617</v>
      </c>
      <c r="F346" s="1" t="s">
        <v>3215</v>
      </c>
      <c r="G346" s="1" t="n">
        <v>24</v>
      </c>
      <c r="H346" s="1" t="n">
        <v>0.44</v>
      </c>
      <c r="I346" s="1" t="n">
        <v>1</v>
      </c>
      <c r="J346" s="1" t="n">
        <v>5</v>
      </c>
      <c r="K346" s="1" t="s">
        <v>3652</v>
      </c>
      <c r="L346" s="18" t="str">
        <f aca="false">IF(H346&lt;=G346,"Yes","No")</f>
        <v>Yes</v>
      </c>
    </row>
    <row r="347" customFormat="false" ht="15" hidden="false" customHeight="false" outlineLevel="0" collapsed="false">
      <c r="A347" s="1" t="s">
        <v>4320</v>
      </c>
      <c r="B347" s="1" t="s">
        <v>4321</v>
      </c>
      <c r="C347" s="1" t="s">
        <v>1066</v>
      </c>
      <c r="D347" s="1" t="s">
        <v>3630</v>
      </c>
      <c r="E347" s="1" t="s">
        <v>3617</v>
      </c>
      <c r="F347" s="1" t="s">
        <v>3631</v>
      </c>
      <c r="G347" s="1" t="n">
        <v>24</v>
      </c>
      <c r="H347" s="1" t="n">
        <v>0.85</v>
      </c>
      <c r="I347" s="1" t="n">
        <v>1</v>
      </c>
      <c r="J347" s="1" t="n">
        <v>4</v>
      </c>
      <c r="K347" s="1" t="s">
        <v>3624</v>
      </c>
      <c r="L347" s="18" t="str">
        <f aca="false">IF(H347&lt;=G347,"Yes","No")</f>
        <v>Yes</v>
      </c>
    </row>
    <row r="348" customFormat="false" ht="15" hidden="false" customHeight="false" outlineLevel="0" collapsed="false">
      <c r="A348" s="1" t="s">
        <v>4322</v>
      </c>
      <c r="B348" s="1" t="s">
        <v>4323</v>
      </c>
      <c r="C348" s="1" t="s">
        <v>1066</v>
      </c>
      <c r="D348" s="1" t="s">
        <v>3638</v>
      </c>
      <c r="E348" s="1" t="s">
        <v>3617</v>
      </c>
      <c r="F348" s="1" t="s">
        <v>3631</v>
      </c>
      <c r="G348" s="1" t="n">
        <v>24</v>
      </c>
      <c r="H348" s="1" t="n">
        <v>24.54</v>
      </c>
      <c r="I348" s="1" t="n">
        <v>0</v>
      </c>
      <c r="J348" s="1" t="n">
        <v>4</v>
      </c>
      <c r="K348" s="1" t="s">
        <v>3635</v>
      </c>
      <c r="L348" s="18" t="str">
        <f aca="false">IF(H348&lt;=G348,"Yes","No")</f>
        <v>No</v>
      </c>
    </row>
    <row r="349" customFormat="false" ht="15" hidden="false" customHeight="false" outlineLevel="0" collapsed="false">
      <c r="A349" s="1" t="s">
        <v>4324</v>
      </c>
      <c r="B349" s="1" t="s">
        <v>4325</v>
      </c>
      <c r="C349" s="1" t="s">
        <v>1066</v>
      </c>
      <c r="D349" s="1" t="s">
        <v>3630</v>
      </c>
      <c r="E349" s="1" t="s">
        <v>3617</v>
      </c>
      <c r="F349" s="1" t="s">
        <v>3215</v>
      </c>
      <c r="G349" s="1" t="n">
        <v>24</v>
      </c>
      <c r="H349" s="1" t="n">
        <v>0.28</v>
      </c>
      <c r="I349" s="1" t="n">
        <v>1</v>
      </c>
      <c r="J349" s="1" t="n">
        <v>5</v>
      </c>
      <c r="K349" s="1" t="s">
        <v>3642</v>
      </c>
      <c r="L349" s="18" t="str">
        <f aca="false">IF(H349&lt;=G349,"Yes","No")</f>
        <v>Yes</v>
      </c>
    </row>
    <row r="350" customFormat="false" ht="15" hidden="false" customHeight="false" outlineLevel="0" collapsed="false">
      <c r="A350" s="1" t="s">
        <v>4326</v>
      </c>
      <c r="B350" s="1" t="s">
        <v>4327</v>
      </c>
      <c r="C350" s="1" t="s">
        <v>1066</v>
      </c>
      <c r="D350" s="1" t="s">
        <v>3621</v>
      </c>
      <c r="E350" s="1" t="s">
        <v>3617</v>
      </c>
      <c r="F350" s="1" t="s">
        <v>3623</v>
      </c>
      <c r="G350" s="1" t="n">
        <v>24</v>
      </c>
      <c r="H350" s="1" t="n">
        <v>3.11</v>
      </c>
      <c r="I350" s="1" t="n">
        <v>0</v>
      </c>
      <c r="J350" s="1" t="n">
        <v>4</v>
      </c>
      <c r="K350" s="1" t="s">
        <v>3618</v>
      </c>
      <c r="L350" s="18" t="str">
        <f aca="false">IF(H350&lt;=G350,"Yes","No")</f>
        <v>Yes</v>
      </c>
    </row>
    <row r="351" customFormat="false" ht="15" hidden="false" customHeight="false" outlineLevel="0" collapsed="false">
      <c r="A351" s="1" t="s">
        <v>4328</v>
      </c>
      <c r="B351" s="1" t="s">
        <v>4329</v>
      </c>
      <c r="C351" s="1" t="s">
        <v>1066</v>
      </c>
      <c r="D351" s="1" t="s">
        <v>3627</v>
      </c>
      <c r="E351" s="1" t="s">
        <v>3646</v>
      </c>
      <c r="F351" s="1" t="s">
        <v>3651</v>
      </c>
      <c r="G351" s="1" t="n">
        <v>72</v>
      </c>
      <c r="H351" s="1" t="n">
        <v>5.15</v>
      </c>
      <c r="I351" s="1" t="n">
        <v>1</v>
      </c>
      <c r="J351" s="1" t="n">
        <v>5</v>
      </c>
      <c r="K351" s="1" t="s">
        <v>3652</v>
      </c>
      <c r="L351" s="18" t="str">
        <f aca="false">IF(H351&lt;=G351,"Yes","No")</f>
        <v>Yes</v>
      </c>
    </row>
    <row r="352" customFormat="false" ht="15" hidden="false" customHeight="false" outlineLevel="0" collapsed="false">
      <c r="A352" s="1" t="s">
        <v>4330</v>
      </c>
      <c r="B352" s="1" t="s">
        <v>4331</v>
      </c>
      <c r="C352" s="1" t="s">
        <v>1066</v>
      </c>
      <c r="D352" s="1" t="s">
        <v>3630</v>
      </c>
      <c r="E352" s="1" t="s">
        <v>3622</v>
      </c>
      <c r="F352" s="1" t="s">
        <v>3215</v>
      </c>
      <c r="G352" s="1" t="n">
        <v>8</v>
      </c>
      <c r="H352" s="1" t="n">
        <v>0.82</v>
      </c>
      <c r="I352" s="1" t="n">
        <v>1</v>
      </c>
      <c r="J352" s="1" t="n">
        <v>5</v>
      </c>
      <c r="K352" s="1" t="s">
        <v>3632</v>
      </c>
      <c r="L352" s="18" t="str">
        <f aca="false">IF(H352&lt;=G352,"Yes","No")</f>
        <v>Yes</v>
      </c>
    </row>
    <row r="353" customFormat="false" ht="15" hidden="false" customHeight="false" outlineLevel="0" collapsed="false">
      <c r="A353" s="1" t="s">
        <v>4332</v>
      </c>
      <c r="B353" s="1" t="s">
        <v>4333</v>
      </c>
      <c r="C353" s="1" t="s">
        <v>1066</v>
      </c>
      <c r="D353" s="1" t="s">
        <v>3616</v>
      </c>
      <c r="E353" s="1" t="s">
        <v>3793</v>
      </c>
      <c r="F353" s="1" t="s">
        <v>3215</v>
      </c>
      <c r="G353" s="1" t="n">
        <v>4</v>
      </c>
      <c r="H353" s="1" t="n">
        <v>4.06</v>
      </c>
      <c r="I353" s="1" t="n">
        <v>0</v>
      </c>
      <c r="J353" s="1" t="n">
        <v>3</v>
      </c>
      <c r="K353" s="1" t="s">
        <v>3624</v>
      </c>
      <c r="L353" s="18" t="str">
        <f aca="false">IF(H353&lt;=G353,"Yes","No")</f>
        <v>No</v>
      </c>
    </row>
    <row r="354" customFormat="false" ht="15" hidden="false" customHeight="false" outlineLevel="0" collapsed="false">
      <c r="A354" s="1" t="s">
        <v>4334</v>
      </c>
      <c r="B354" s="1" t="s">
        <v>4335</v>
      </c>
      <c r="C354" s="1" t="s">
        <v>1066</v>
      </c>
      <c r="D354" s="1" t="s">
        <v>3638</v>
      </c>
      <c r="E354" s="1" t="s">
        <v>3646</v>
      </c>
      <c r="F354" s="1" t="s">
        <v>3651</v>
      </c>
      <c r="G354" s="1" t="n">
        <v>72</v>
      </c>
      <c r="H354" s="1" t="n">
        <v>60.65</v>
      </c>
      <c r="I354" s="1" t="n">
        <v>0</v>
      </c>
      <c r="J354" s="1" t="n">
        <v>4</v>
      </c>
      <c r="K354" s="1" t="s">
        <v>3624</v>
      </c>
      <c r="L354" s="18" t="str">
        <f aca="false">IF(H354&lt;=G354,"Yes","No")</f>
        <v>Yes</v>
      </c>
    </row>
    <row r="355" customFormat="false" ht="15" hidden="false" customHeight="false" outlineLevel="0" collapsed="false">
      <c r="A355" s="1" t="s">
        <v>4336</v>
      </c>
      <c r="B355" s="1" t="s">
        <v>4337</v>
      </c>
      <c r="C355" s="1" t="s">
        <v>1066</v>
      </c>
      <c r="D355" s="1" t="s">
        <v>3621</v>
      </c>
      <c r="E355" s="1" t="s">
        <v>3617</v>
      </c>
      <c r="F355" s="1" t="s">
        <v>3215</v>
      </c>
      <c r="G355" s="1" t="n">
        <v>24</v>
      </c>
      <c r="H355" s="1" t="n">
        <v>11.31</v>
      </c>
      <c r="I355" s="1" t="n">
        <v>0</v>
      </c>
      <c r="J355" s="1" t="n">
        <v>4</v>
      </c>
      <c r="K355" s="1" t="s">
        <v>3652</v>
      </c>
      <c r="L355" s="18" t="str">
        <f aca="false">IF(H355&lt;=G355,"Yes","No")</f>
        <v>Yes</v>
      </c>
    </row>
    <row r="356" customFormat="false" ht="15" hidden="false" customHeight="false" outlineLevel="0" collapsed="false">
      <c r="A356" s="1" t="s">
        <v>4338</v>
      </c>
      <c r="B356" s="1" t="s">
        <v>4339</v>
      </c>
      <c r="C356" s="1" t="s">
        <v>1066</v>
      </c>
      <c r="D356" s="1" t="s">
        <v>3630</v>
      </c>
      <c r="E356" s="1" t="s">
        <v>3646</v>
      </c>
      <c r="F356" s="1" t="s">
        <v>3215</v>
      </c>
      <c r="G356" s="1" t="n">
        <v>72</v>
      </c>
      <c r="H356" s="1" t="n">
        <v>0.56</v>
      </c>
      <c r="I356" s="1" t="n">
        <v>1</v>
      </c>
      <c r="J356" s="1" t="n">
        <v>4</v>
      </c>
      <c r="K356" s="1" t="s">
        <v>3624</v>
      </c>
      <c r="L356" s="18" t="str">
        <f aca="false">IF(H356&lt;=G356,"Yes","No")</f>
        <v>Yes</v>
      </c>
    </row>
    <row r="357" customFormat="false" ht="15" hidden="false" customHeight="false" outlineLevel="0" collapsed="false">
      <c r="A357" s="1" t="s">
        <v>4340</v>
      </c>
      <c r="B357" s="1" t="s">
        <v>4341</v>
      </c>
      <c r="C357" s="1" t="s">
        <v>1066</v>
      </c>
      <c r="D357" s="1" t="s">
        <v>3621</v>
      </c>
      <c r="E357" s="1" t="s">
        <v>3793</v>
      </c>
      <c r="F357" s="1" t="s">
        <v>3651</v>
      </c>
      <c r="G357" s="1" t="n">
        <v>4</v>
      </c>
      <c r="H357" s="1" t="n">
        <v>1.8</v>
      </c>
      <c r="I357" s="1" t="n">
        <v>0</v>
      </c>
      <c r="J357" s="1" t="n">
        <v>5</v>
      </c>
      <c r="K357" s="1" t="s">
        <v>3624</v>
      </c>
      <c r="L357" s="18" t="str">
        <f aca="false">IF(H357&lt;=G357,"Yes","No")</f>
        <v>Yes</v>
      </c>
    </row>
    <row r="358" customFormat="false" ht="15" hidden="false" customHeight="false" outlineLevel="0" collapsed="false">
      <c r="A358" s="1" t="s">
        <v>4342</v>
      </c>
      <c r="B358" s="1" t="s">
        <v>4343</v>
      </c>
      <c r="C358" s="1" t="s">
        <v>1066</v>
      </c>
      <c r="D358" s="1" t="s">
        <v>3630</v>
      </c>
      <c r="E358" s="1" t="s">
        <v>3622</v>
      </c>
      <c r="F358" s="1" t="s">
        <v>3215</v>
      </c>
      <c r="G358" s="1" t="n">
        <v>8</v>
      </c>
      <c r="H358" s="1" t="n">
        <v>0.27</v>
      </c>
      <c r="I358" s="1" t="n">
        <v>1</v>
      </c>
      <c r="J358" s="1" t="n">
        <v>5</v>
      </c>
      <c r="K358" s="1" t="s">
        <v>3665</v>
      </c>
      <c r="L358" s="18" t="str">
        <f aca="false">IF(H358&lt;=G358,"Yes","No")</f>
        <v>Yes</v>
      </c>
    </row>
    <row r="359" customFormat="false" ht="15" hidden="false" customHeight="false" outlineLevel="0" collapsed="false">
      <c r="A359" s="1" t="s">
        <v>4344</v>
      </c>
      <c r="B359" s="1" t="s">
        <v>4345</v>
      </c>
      <c r="C359" s="1" t="s">
        <v>1066</v>
      </c>
      <c r="D359" s="1" t="s">
        <v>3627</v>
      </c>
      <c r="E359" s="1" t="s">
        <v>3622</v>
      </c>
      <c r="F359" s="1" t="s">
        <v>3623</v>
      </c>
      <c r="G359" s="1" t="n">
        <v>8</v>
      </c>
      <c r="H359" s="1" t="n">
        <v>0.86</v>
      </c>
      <c r="I359" s="1" t="n">
        <v>0</v>
      </c>
      <c r="J359" s="1" t="n">
        <v>4</v>
      </c>
      <c r="K359" s="1" t="s">
        <v>3624</v>
      </c>
      <c r="L359" s="18" t="str">
        <f aca="false">IF(H359&lt;=G359,"Yes","No")</f>
        <v>Yes</v>
      </c>
    </row>
    <row r="360" customFormat="false" ht="15" hidden="false" customHeight="false" outlineLevel="0" collapsed="false">
      <c r="A360" s="1" t="s">
        <v>4346</v>
      </c>
      <c r="B360" s="1" t="s">
        <v>4347</v>
      </c>
      <c r="C360" s="1" t="s">
        <v>1066</v>
      </c>
      <c r="D360" s="1" t="s">
        <v>3638</v>
      </c>
      <c r="E360" s="1" t="s">
        <v>3646</v>
      </c>
      <c r="F360" s="1" t="s">
        <v>3631</v>
      </c>
      <c r="G360" s="1" t="n">
        <v>72</v>
      </c>
      <c r="H360" s="1" t="n">
        <v>44.73</v>
      </c>
      <c r="I360" s="1" t="n">
        <v>0</v>
      </c>
      <c r="J360" s="1" t="n">
        <v>4</v>
      </c>
      <c r="K360" s="1" t="s">
        <v>3635</v>
      </c>
      <c r="L360" s="18" t="str">
        <f aca="false">IF(H360&lt;=G360,"Yes","No")</f>
        <v>Yes</v>
      </c>
    </row>
    <row r="361" customFormat="false" ht="15" hidden="false" customHeight="false" outlineLevel="0" collapsed="false">
      <c r="A361" s="1" t="s">
        <v>4348</v>
      </c>
      <c r="B361" s="1" t="s">
        <v>4349</v>
      </c>
      <c r="C361" s="1" t="s">
        <v>1066</v>
      </c>
      <c r="D361" s="1" t="s">
        <v>3616</v>
      </c>
      <c r="E361" s="1" t="s">
        <v>3617</v>
      </c>
      <c r="F361" s="1" t="s">
        <v>3651</v>
      </c>
      <c r="G361" s="1" t="n">
        <v>24</v>
      </c>
      <c r="H361" s="1" t="n">
        <v>4.4</v>
      </c>
      <c r="I361" s="1" t="n">
        <v>0</v>
      </c>
      <c r="J361" s="1" t="n">
        <v>4</v>
      </c>
      <c r="K361" s="1" t="s">
        <v>3635</v>
      </c>
      <c r="L361" s="18" t="str">
        <f aca="false">IF(H361&lt;=G361,"Yes","No")</f>
        <v>Yes</v>
      </c>
    </row>
    <row r="362" customFormat="false" ht="15" hidden="false" customHeight="false" outlineLevel="0" collapsed="false">
      <c r="A362" s="1" t="s">
        <v>4350</v>
      </c>
      <c r="B362" s="1" t="s">
        <v>4351</v>
      </c>
      <c r="C362" s="1" t="s">
        <v>1066</v>
      </c>
      <c r="D362" s="1" t="s">
        <v>3630</v>
      </c>
      <c r="E362" s="1" t="s">
        <v>3646</v>
      </c>
      <c r="F362" s="1" t="s">
        <v>3623</v>
      </c>
      <c r="G362" s="1" t="n">
        <v>72</v>
      </c>
      <c r="H362" s="1" t="n">
        <v>1.77</v>
      </c>
      <c r="I362" s="1" t="n">
        <v>1</v>
      </c>
      <c r="J362" s="1" t="n">
        <v>5</v>
      </c>
      <c r="K362" s="1" t="s">
        <v>3624</v>
      </c>
      <c r="L362" s="18" t="str">
        <f aca="false">IF(H362&lt;=G362,"Yes","No")</f>
        <v>Yes</v>
      </c>
    </row>
    <row r="363" customFormat="false" ht="15" hidden="false" customHeight="false" outlineLevel="0" collapsed="false">
      <c r="A363" s="1" t="s">
        <v>4352</v>
      </c>
      <c r="B363" s="1" t="s">
        <v>4353</v>
      </c>
      <c r="C363" s="1" t="s">
        <v>1066</v>
      </c>
      <c r="D363" s="1" t="s">
        <v>3641</v>
      </c>
      <c r="E363" s="1" t="s">
        <v>3622</v>
      </c>
      <c r="F363" s="1" t="s">
        <v>3215</v>
      </c>
      <c r="G363" s="1" t="n">
        <v>8</v>
      </c>
      <c r="H363" s="1" t="n">
        <v>1.05</v>
      </c>
      <c r="I363" s="1" t="n">
        <v>0</v>
      </c>
      <c r="J363" s="1" t="n">
        <v>4</v>
      </c>
      <c r="K363" s="1" t="s">
        <v>3624</v>
      </c>
      <c r="L363" s="18" t="str">
        <f aca="false">IF(H363&lt;=G363,"Yes","No")</f>
        <v>Yes</v>
      </c>
    </row>
    <row r="364" customFormat="false" ht="15" hidden="false" customHeight="false" outlineLevel="0" collapsed="false">
      <c r="A364" s="1" t="s">
        <v>4354</v>
      </c>
      <c r="B364" s="1" t="s">
        <v>4355</v>
      </c>
      <c r="C364" s="1" t="s">
        <v>1066</v>
      </c>
      <c r="D364" s="1" t="s">
        <v>3638</v>
      </c>
      <c r="E364" s="1" t="s">
        <v>3617</v>
      </c>
      <c r="F364" s="1" t="s">
        <v>3215</v>
      </c>
      <c r="G364" s="1" t="n">
        <v>24</v>
      </c>
      <c r="H364" s="1" t="n">
        <v>17.54</v>
      </c>
      <c r="I364" s="1" t="n">
        <v>0</v>
      </c>
      <c r="J364" s="1" t="n">
        <v>4</v>
      </c>
      <c r="K364" s="1" t="s">
        <v>3642</v>
      </c>
      <c r="L364" s="18" t="str">
        <f aca="false">IF(H364&lt;=G364,"Yes","No")</f>
        <v>Yes</v>
      </c>
    </row>
    <row r="365" customFormat="false" ht="15" hidden="false" customHeight="false" outlineLevel="0" collapsed="false">
      <c r="A365" s="1" t="s">
        <v>4356</v>
      </c>
      <c r="B365" s="1" t="s">
        <v>4357</v>
      </c>
      <c r="C365" s="1" t="s">
        <v>1066</v>
      </c>
      <c r="D365" s="1" t="s">
        <v>3638</v>
      </c>
      <c r="E365" s="1" t="s">
        <v>3617</v>
      </c>
      <c r="F365" s="1" t="s">
        <v>3215</v>
      </c>
      <c r="G365" s="1" t="n">
        <v>24</v>
      </c>
      <c r="H365" s="1" t="n">
        <v>13.46</v>
      </c>
      <c r="I365" s="1" t="n">
        <v>0</v>
      </c>
      <c r="J365" s="1" t="n">
        <v>4</v>
      </c>
      <c r="K365" s="1" t="s">
        <v>3665</v>
      </c>
      <c r="L365" s="18" t="str">
        <f aca="false">IF(H365&lt;=G365,"Yes","No")</f>
        <v>Yes</v>
      </c>
    </row>
    <row r="366" customFormat="false" ht="15" hidden="false" customHeight="false" outlineLevel="0" collapsed="false">
      <c r="A366" s="1" t="s">
        <v>4358</v>
      </c>
      <c r="B366" s="1" t="s">
        <v>4359</v>
      </c>
      <c r="C366" s="1" t="s">
        <v>1066</v>
      </c>
      <c r="D366" s="1" t="s">
        <v>3616</v>
      </c>
      <c r="E366" s="1" t="s">
        <v>3617</v>
      </c>
      <c r="F366" s="1" t="s">
        <v>3651</v>
      </c>
      <c r="G366" s="1" t="n">
        <v>24</v>
      </c>
      <c r="H366" s="1" t="n">
        <v>4.34</v>
      </c>
      <c r="I366" s="1" t="n">
        <v>1</v>
      </c>
      <c r="J366" s="1" t="n">
        <v>4</v>
      </c>
      <c r="K366" s="1" t="s">
        <v>3652</v>
      </c>
      <c r="L366" s="18" t="str">
        <f aca="false">IF(H366&lt;=G366,"Yes","No")</f>
        <v>Yes</v>
      </c>
    </row>
    <row r="367" customFormat="false" ht="15" hidden="false" customHeight="false" outlineLevel="0" collapsed="false">
      <c r="A367" s="1" t="s">
        <v>4360</v>
      </c>
      <c r="B367" s="1" t="s">
        <v>4361</v>
      </c>
      <c r="C367" s="1" t="s">
        <v>1066</v>
      </c>
      <c r="D367" s="1" t="s">
        <v>3616</v>
      </c>
      <c r="E367" s="1" t="s">
        <v>3617</v>
      </c>
      <c r="F367" s="1" t="s">
        <v>3215</v>
      </c>
      <c r="G367" s="1" t="n">
        <v>24</v>
      </c>
      <c r="H367" s="1" t="n">
        <v>2.76</v>
      </c>
      <c r="I367" s="1" t="n">
        <v>0</v>
      </c>
      <c r="J367" s="1" t="n">
        <v>4</v>
      </c>
      <c r="K367" s="1" t="s">
        <v>3665</v>
      </c>
      <c r="L367" s="18" t="str">
        <f aca="false">IF(H367&lt;=G367,"Yes","No")</f>
        <v>Yes</v>
      </c>
    </row>
    <row r="368" customFormat="false" ht="15" hidden="false" customHeight="false" outlineLevel="0" collapsed="false">
      <c r="A368" s="1" t="s">
        <v>4362</v>
      </c>
      <c r="B368" s="1" t="s">
        <v>4363</v>
      </c>
      <c r="C368" s="1" t="s">
        <v>1066</v>
      </c>
      <c r="D368" s="1" t="s">
        <v>3616</v>
      </c>
      <c r="E368" s="1" t="s">
        <v>3617</v>
      </c>
      <c r="F368" s="1" t="s">
        <v>3215</v>
      </c>
      <c r="G368" s="1" t="n">
        <v>24</v>
      </c>
      <c r="H368" s="1" t="n">
        <v>23.68</v>
      </c>
      <c r="I368" s="1" t="n">
        <v>0</v>
      </c>
      <c r="J368" s="1" t="n">
        <v>4</v>
      </c>
      <c r="K368" s="1" t="s">
        <v>3652</v>
      </c>
      <c r="L368" s="18" t="str">
        <f aca="false">IF(H368&lt;=G368,"Yes","No")</f>
        <v>Yes</v>
      </c>
    </row>
    <row r="369" customFormat="false" ht="15" hidden="false" customHeight="false" outlineLevel="0" collapsed="false">
      <c r="A369" s="1" t="s">
        <v>4364</v>
      </c>
      <c r="B369" s="1" t="s">
        <v>4365</v>
      </c>
      <c r="C369" s="1" t="s">
        <v>1066</v>
      </c>
      <c r="D369" s="1" t="s">
        <v>3630</v>
      </c>
      <c r="E369" s="1" t="s">
        <v>3617</v>
      </c>
      <c r="F369" s="1" t="s">
        <v>3215</v>
      </c>
      <c r="G369" s="1" t="n">
        <v>24</v>
      </c>
      <c r="H369" s="1" t="n">
        <v>0.46</v>
      </c>
      <c r="I369" s="1" t="n">
        <v>0</v>
      </c>
      <c r="J369" s="1" t="n">
        <v>3</v>
      </c>
      <c r="K369" s="1" t="s">
        <v>3624</v>
      </c>
      <c r="L369" s="18" t="str">
        <f aca="false">IF(H369&lt;=G369,"Yes","No")</f>
        <v>Yes</v>
      </c>
    </row>
    <row r="370" customFormat="false" ht="15" hidden="false" customHeight="false" outlineLevel="0" collapsed="false">
      <c r="A370" s="1" t="s">
        <v>4366</v>
      </c>
      <c r="B370" s="1" t="s">
        <v>4367</v>
      </c>
      <c r="C370" s="1" t="s">
        <v>1066</v>
      </c>
      <c r="D370" s="1" t="s">
        <v>3630</v>
      </c>
      <c r="E370" s="1" t="s">
        <v>3617</v>
      </c>
      <c r="F370" s="1" t="s">
        <v>3623</v>
      </c>
      <c r="G370" s="1" t="n">
        <v>24</v>
      </c>
      <c r="H370" s="1" t="n">
        <v>0.19</v>
      </c>
      <c r="I370" s="1" t="n">
        <v>1</v>
      </c>
      <c r="J370" s="1" t="n">
        <v>4</v>
      </c>
      <c r="K370" s="1" t="s">
        <v>3665</v>
      </c>
      <c r="L370" s="18" t="str">
        <f aca="false">IF(H370&lt;=G370,"Yes","No")</f>
        <v>Yes</v>
      </c>
    </row>
    <row r="371" customFormat="false" ht="15" hidden="false" customHeight="false" outlineLevel="0" collapsed="false">
      <c r="A371" s="1" t="s">
        <v>4368</v>
      </c>
      <c r="B371" s="1" t="s">
        <v>4369</v>
      </c>
      <c r="C371" s="1" t="s">
        <v>1066</v>
      </c>
      <c r="D371" s="1" t="s">
        <v>3621</v>
      </c>
      <c r="E371" s="1" t="s">
        <v>3622</v>
      </c>
      <c r="F371" s="1" t="s">
        <v>3215</v>
      </c>
      <c r="G371" s="1" t="n">
        <v>8</v>
      </c>
      <c r="H371" s="1" t="n">
        <v>5.05</v>
      </c>
      <c r="I371" s="1" t="n">
        <v>0</v>
      </c>
      <c r="J371" s="1" t="n">
        <v>4</v>
      </c>
      <c r="K371" s="1" t="s">
        <v>3624</v>
      </c>
      <c r="L371" s="18" t="str">
        <f aca="false">IF(H371&lt;=G371,"Yes","No")</f>
        <v>Yes</v>
      </c>
    </row>
    <row r="372" customFormat="false" ht="15" hidden="false" customHeight="false" outlineLevel="0" collapsed="false">
      <c r="A372" s="1" t="s">
        <v>4370</v>
      </c>
      <c r="B372" s="1" t="s">
        <v>4371</v>
      </c>
      <c r="C372" s="1" t="s">
        <v>1066</v>
      </c>
      <c r="D372" s="1" t="s">
        <v>3638</v>
      </c>
      <c r="E372" s="1" t="s">
        <v>3793</v>
      </c>
      <c r="F372" s="1" t="s">
        <v>3215</v>
      </c>
      <c r="G372" s="1" t="n">
        <v>4</v>
      </c>
      <c r="H372" s="1" t="n">
        <v>3.99</v>
      </c>
      <c r="I372" s="1" t="n">
        <v>0</v>
      </c>
      <c r="J372" s="1" t="n">
        <v>5</v>
      </c>
      <c r="K372" s="1" t="s">
        <v>3635</v>
      </c>
      <c r="L372" s="18" t="str">
        <f aca="false">IF(H372&lt;=G372,"Yes","No")</f>
        <v>Yes</v>
      </c>
    </row>
    <row r="373" customFormat="false" ht="15" hidden="false" customHeight="false" outlineLevel="0" collapsed="false">
      <c r="A373" s="1" t="s">
        <v>4372</v>
      </c>
      <c r="B373" s="1" t="s">
        <v>4373</v>
      </c>
      <c r="C373" s="1" t="s">
        <v>1066</v>
      </c>
      <c r="D373" s="1" t="s">
        <v>3616</v>
      </c>
      <c r="E373" s="1" t="s">
        <v>3617</v>
      </c>
      <c r="F373" s="1" t="s">
        <v>3623</v>
      </c>
      <c r="G373" s="1" t="n">
        <v>24</v>
      </c>
      <c r="H373" s="1" t="n">
        <v>16.37</v>
      </c>
      <c r="I373" s="1" t="n">
        <v>1</v>
      </c>
      <c r="J373" s="1" t="n">
        <v>4</v>
      </c>
      <c r="K373" s="1" t="s">
        <v>3618</v>
      </c>
      <c r="L373" s="18" t="str">
        <f aca="false">IF(H373&lt;=G373,"Yes","No")</f>
        <v>Yes</v>
      </c>
    </row>
    <row r="374" customFormat="false" ht="15" hidden="false" customHeight="false" outlineLevel="0" collapsed="false">
      <c r="A374" s="1" t="s">
        <v>4374</v>
      </c>
      <c r="B374" s="1" t="s">
        <v>4375</v>
      </c>
      <c r="C374" s="1" t="s">
        <v>1066</v>
      </c>
      <c r="D374" s="1" t="s">
        <v>3621</v>
      </c>
      <c r="E374" s="1" t="s">
        <v>3617</v>
      </c>
      <c r="F374" s="1" t="s">
        <v>3215</v>
      </c>
      <c r="G374" s="1" t="n">
        <v>24</v>
      </c>
      <c r="H374" s="1" t="n">
        <v>3.24</v>
      </c>
      <c r="I374" s="1" t="n">
        <v>0</v>
      </c>
      <c r="J374" s="1" t="n">
        <v>4</v>
      </c>
      <c r="K374" s="1" t="s">
        <v>3642</v>
      </c>
      <c r="L374" s="18" t="str">
        <f aca="false">IF(H374&lt;=G374,"Yes","No")</f>
        <v>Yes</v>
      </c>
    </row>
    <row r="375" customFormat="false" ht="15" hidden="false" customHeight="false" outlineLevel="0" collapsed="false">
      <c r="A375" s="1" t="s">
        <v>4376</v>
      </c>
      <c r="B375" s="1" t="s">
        <v>4377</v>
      </c>
      <c r="C375" s="1" t="s">
        <v>1066</v>
      </c>
      <c r="D375" s="1" t="s">
        <v>3616</v>
      </c>
      <c r="E375" s="1" t="s">
        <v>3617</v>
      </c>
      <c r="F375" s="1" t="s">
        <v>3215</v>
      </c>
      <c r="G375" s="1" t="n">
        <v>24</v>
      </c>
      <c r="H375" s="1" t="n">
        <v>19.96</v>
      </c>
      <c r="I375" s="1" t="n">
        <v>0</v>
      </c>
      <c r="J375" s="1" t="n">
        <v>5</v>
      </c>
      <c r="K375" s="1" t="s">
        <v>3632</v>
      </c>
      <c r="L375" s="18" t="str">
        <f aca="false">IF(H375&lt;=G375,"Yes","No")</f>
        <v>Yes</v>
      </c>
    </row>
    <row r="376" customFormat="false" ht="15" hidden="false" customHeight="false" outlineLevel="0" collapsed="false">
      <c r="A376" s="1" t="s">
        <v>4378</v>
      </c>
      <c r="B376" s="1" t="s">
        <v>4379</v>
      </c>
      <c r="C376" s="1" t="s">
        <v>1066</v>
      </c>
      <c r="D376" s="1" t="s">
        <v>3630</v>
      </c>
      <c r="E376" s="1" t="s">
        <v>3646</v>
      </c>
      <c r="F376" s="1" t="s">
        <v>3215</v>
      </c>
      <c r="G376" s="1" t="n">
        <v>72</v>
      </c>
      <c r="H376" s="1" t="n">
        <v>2.46</v>
      </c>
      <c r="I376" s="1" t="n">
        <v>1</v>
      </c>
      <c r="J376" s="1" t="n">
        <v>4</v>
      </c>
      <c r="K376" s="1" t="s">
        <v>3618</v>
      </c>
      <c r="L376" s="18" t="str">
        <f aca="false">IF(H376&lt;=G376,"Yes","No")</f>
        <v>Yes</v>
      </c>
    </row>
    <row r="377" customFormat="false" ht="15" hidden="false" customHeight="false" outlineLevel="0" collapsed="false">
      <c r="A377" s="1" t="s">
        <v>4380</v>
      </c>
      <c r="B377" s="1" t="s">
        <v>4381</v>
      </c>
      <c r="C377" s="1" t="s">
        <v>1066</v>
      </c>
      <c r="D377" s="1" t="s">
        <v>3638</v>
      </c>
      <c r="E377" s="1" t="s">
        <v>3617</v>
      </c>
      <c r="F377" s="1" t="s">
        <v>3215</v>
      </c>
      <c r="G377" s="1" t="n">
        <v>24</v>
      </c>
      <c r="H377" s="1" t="n">
        <v>18.73</v>
      </c>
      <c r="I377" s="1" t="n">
        <v>1</v>
      </c>
      <c r="J377" s="1" t="n">
        <v>4</v>
      </c>
      <c r="K377" s="1" t="s">
        <v>3665</v>
      </c>
      <c r="L377" s="18" t="str">
        <f aca="false">IF(H377&lt;=G377,"Yes","No")</f>
        <v>Yes</v>
      </c>
    </row>
    <row r="378" customFormat="false" ht="15" hidden="false" customHeight="false" outlineLevel="0" collapsed="false">
      <c r="A378" s="1" t="s">
        <v>4382</v>
      </c>
      <c r="B378" s="1" t="s">
        <v>4383</v>
      </c>
      <c r="C378" s="1" t="s">
        <v>1066</v>
      </c>
      <c r="D378" s="1" t="s">
        <v>3627</v>
      </c>
      <c r="E378" s="1" t="s">
        <v>3617</v>
      </c>
      <c r="F378" s="1" t="s">
        <v>3623</v>
      </c>
      <c r="G378" s="1" t="n">
        <v>24</v>
      </c>
      <c r="H378" s="1" t="n">
        <v>1.24</v>
      </c>
      <c r="I378" s="1" t="n">
        <v>0</v>
      </c>
      <c r="J378" s="1" t="n">
        <v>5</v>
      </c>
      <c r="K378" s="1" t="s">
        <v>3642</v>
      </c>
      <c r="L378" s="18" t="str">
        <f aca="false">IF(H378&lt;=G378,"Yes","No")</f>
        <v>Yes</v>
      </c>
    </row>
    <row r="379" customFormat="false" ht="15" hidden="false" customHeight="false" outlineLevel="0" collapsed="false">
      <c r="A379" s="1" t="s">
        <v>4384</v>
      </c>
      <c r="B379" s="1" t="s">
        <v>4385</v>
      </c>
      <c r="C379" s="1" t="s">
        <v>1066</v>
      </c>
      <c r="D379" s="1" t="s">
        <v>3616</v>
      </c>
      <c r="E379" s="1" t="s">
        <v>3617</v>
      </c>
      <c r="F379" s="1" t="s">
        <v>3631</v>
      </c>
      <c r="G379" s="1" t="n">
        <v>24</v>
      </c>
      <c r="H379" s="1" t="n">
        <v>3.31</v>
      </c>
      <c r="I379" s="1" t="n">
        <v>0</v>
      </c>
      <c r="J379" s="1" t="n">
        <v>5</v>
      </c>
      <c r="K379" s="1" t="s">
        <v>3635</v>
      </c>
      <c r="L379" s="18" t="str">
        <f aca="false">IF(H379&lt;=G379,"Yes","No")</f>
        <v>Yes</v>
      </c>
    </row>
    <row r="380" customFormat="false" ht="15" hidden="false" customHeight="false" outlineLevel="0" collapsed="false">
      <c r="A380" s="1" t="s">
        <v>4386</v>
      </c>
      <c r="B380" s="1" t="s">
        <v>4387</v>
      </c>
      <c r="C380" s="1" t="s">
        <v>1066</v>
      </c>
      <c r="D380" s="1" t="s">
        <v>3621</v>
      </c>
      <c r="E380" s="1" t="s">
        <v>3617</v>
      </c>
      <c r="F380" s="1" t="s">
        <v>3623</v>
      </c>
      <c r="G380" s="1" t="n">
        <v>24</v>
      </c>
      <c r="H380" s="1" t="n">
        <v>5.51</v>
      </c>
      <c r="I380" s="1" t="n">
        <v>0</v>
      </c>
      <c r="J380" s="1" t="n">
        <v>4</v>
      </c>
      <c r="K380" s="1" t="s">
        <v>3624</v>
      </c>
      <c r="L380" s="18" t="str">
        <f aca="false">IF(H380&lt;=G380,"Yes","No")</f>
        <v>Yes</v>
      </c>
    </row>
    <row r="381" customFormat="false" ht="15" hidden="false" customHeight="false" outlineLevel="0" collapsed="false">
      <c r="A381" s="1" t="s">
        <v>4388</v>
      </c>
      <c r="B381" s="1" t="s">
        <v>4389</v>
      </c>
      <c r="C381" s="1" t="s">
        <v>1066</v>
      </c>
      <c r="D381" s="1" t="s">
        <v>3616</v>
      </c>
      <c r="E381" s="1" t="s">
        <v>3617</v>
      </c>
      <c r="F381" s="1" t="s">
        <v>3215</v>
      </c>
      <c r="G381" s="1" t="n">
        <v>24</v>
      </c>
      <c r="H381" s="1" t="n">
        <v>13.5</v>
      </c>
      <c r="I381" s="1" t="n">
        <v>1</v>
      </c>
      <c r="J381" s="1" t="n">
        <v>5</v>
      </c>
      <c r="K381" s="1" t="s">
        <v>3618</v>
      </c>
      <c r="L381" s="18" t="str">
        <f aca="false">IF(H381&lt;=G381,"Yes","No")</f>
        <v>Yes</v>
      </c>
    </row>
    <row r="382" customFormat="false" ht="15" hidden="false" customHeight="false" outlineLevel="0" collapsed="false">
      <c r="A382" s="1" t="s">
        <v>4390</v>
      </c>
      <c r="B382" s="1" t="s">
        <v>4391</v>
      </c>
      <c r="C382" s="1" t="s">
        <v>1066</v>
      </c>
      <c r="D382" s="1" t="s">
        <v>3638</v>
      </c>
      <c r="E382" s="1" t="s">
        <v>3646</v>
      </c>
      <c r="F382" s="1" t="s">
        <v>3215</v>
      </c>
      <c r="G382" s="1" t="n">
        <v>72</v>
      </c>
      <c r="H382" s="1" t="n">
        <v>16.29</v>
      </c>
      <c r="I382" s="1" t="n">
        <v>0</v>
      </c>
      <c r="J382" s="1" t="n">
        <v>5</v>
      </c>
      <c r="K382" s="1" t="s">
        <v>3665</v>
      </c>
      <c r="L382" s="18" t="str">
        <f aca="false">IF(H382&lt;=G382,"Yes","No")</f>
        <v>Yes</v>
      </c>
    </row>
    <row r="383" customFormat="false" ht="15" hidden="false" customHeight="false" outlineLevel="0" collapsed="false">
      <c r="A383" s="1" t="s">
        <v>4392</v>
      </c>
      <c r="B383" s="1" t="s">
        <v>4393</v>
      </c>
      <c r="C383" s="1" t="s">
        <v>1066</v>
      </c>
      <c r="D383" s="1" t="s">
        <v>3638</v>
      </c>
      <c r="E383" s="1" t="s">
        <v>3646</v>
      </c>
      <c r="F383" s="1" t="s">
        <v>3215</v>
      </c>
      <c r="G383" s="1" t="n">
        <v>72</v>
      </c>
      <c r="H383" s="1" t="n">
        <v>92.13</v>
      </c>
      <c r="I383" s="1" t="n">
        <v>1</v>
      </c>
      <c r="J383" s="1" t="n">
        <v>4</v>
      </c>
      <c r="K383" s="1" t="s">
        <v>3665</v>
      </c>
      <c r="L383" s="18" t="str">
        <f aca="false">IF(H383&lt;=G383,"Yes","No")</f>
        <v>No</v>
      </c>
    </row>
    <row r="384" customFormat="false" ht="15" hidden="false" customHeight="false" outlineLevel="0" collapsed="false">
      <c r="A384" s="1" t="s">
        <v>4394</v>
      </c>
      <c r="B384" s="1" t="s">
        <v>4395</v>
      </c>
      <c r="C384" s="1" t="s">
        <v>1066</v>
      </c>
      <c r="D384" s="1" t="s">
        <v>3630</v>
      </c>
      <c r="E384" s="1" t="s">
        <v>3646</v>
      </c>
      <c r="F384" s="1" t="s">
        <v>3623</v>
      </c>
      <c r="G384" s="1" t="n">
        <v>72</v>
      </c>
      <c r="H384" s="1" t="n">
        <v>0.37</v>
      </c>
      <c r="I384" s="1" t="n">
        <v>1</v>
      </c>
      <c r="J384" s="1" t="n">
        <v>5</v>
      </c>
      <c r="K384" s="1" t="s">
        <v>3652</v>
      </c>
      <c r="L384" s="18" t="str">
        <f aca="false">IF(H384&lt;=G384,"Yes","No")</f>
        <v>Yes</v>
      </c>
    </row>
    <row r="385" customFormat="false" ht="15" hidden="false" customHeight="false" outlineLevel="0" collapsed="false">
      <c r="A385" s="1" t="s">
        <v>4396</v>
      </c>
      <c r="B385" s="1" t="s">
        <v>4397</v>
      </c>
      <c r="C385" s="1" t="s">
        <v>1066</v>
      </c>
      <c r="D385" s="1" t="s">
        <v>3621</v>
      </c>
      <c r="E385" s="1" t="s">
        <v>3617</v>
      </c>
      <c r="F385" s="1" t="s">
        <v>3651</v>
      </c>
      <c r="G385" s="1" t="n">
        <v>24</v>
      </c>
      <c r="H385" s="1" t="n">
        <v>0.27</v>
      </c>
      <c r="I385" s="1" t="n">
        <v>0</v>
      </c>
      <c r="J385" s="1" t="n">
        <v>4</v>
      </c>
      <c r="K385" s="1" t="s">
        <v>3665</v>
      </c>
      <c r="L385" s="18" t="str">
        <f aca="false">IF(H385&lt;=G385,"Yes","No")</f>
        <v>Yes</v>
      </c>
    </row>
    <row r="386" customFormat="false" ht="15" hidden="false" customHeight="false" outlineLevel="0" collapsed="false">
      <c r="A386" s="1" t="s">
        <v>4398</v>
      </c>
      <c r="B386" s="1" t="s">
        <v>4399</v>
      </c>
      <c r="C386" s="1" t="s">
        <v>1066</v>
      </c>
      <c r="D386" s="1" t="s">
        <v>3698</v>
      </c>
      <c r="E386" s="1" t="s">
        <v>3646</v>
      </c>
      <c r="F386" s="1" t="s">
        <v>3651</v>
      </c>
      <c r="G386" s="1" t="n">
        <v>72</v>
      </c>
      <c r="H386" s="1" t="n">
        <v>23.97</v>
      </c>
      <c r="I386" s="1" t="n">
        <v>0</v>
      </c>
      <c r="J386" s="1" t="n">
        <v>4</v>
      </c>
      <c r="K386" s="1" t="s">
        <v>3624</v>
      </c>
      <c r="L386" s="18" t="str">
        <f aca="false">IF(H386&lt;=G386,"Yes","No")</f>
        <v>Yes</v>
      </c>
    </row>
    <row r="387" customFormat="false" ht="15" hidden="false" customHeight="false" outlineLevel="0" collapsed="false">
      <c r="A387" s="1" t="s">
        <v>4400</v>
      </c>
      <c r="B387" s="1" t="s">
        <v>4401</v>
      </c>
      <c r="C387" s="1" t="s">
        <v>1066</v>
      </c>
      <c r="D387" s="1" t="s">
        <v>3627</v>
      </c>
      <c r="E387" s="1" t="s">
        <v>3617</v>
      </c>
      <c r="F387" s="1" t="s">
        <v>3623</v>
      </c>
      <c r="G387" s="1" t="n">
        <v>24</v>
      </c>
      <c r="H387" s="1" t="n">
        <v>7.51</v>
      </c>
      <c r="I387" s="1" t="n">
        <v>0</v>
      </c>
      <c r="J387" s="1" t="n">
        <v>5</v>
      </c>
      <c r="K387" s="1" t="s">
        <v>3624</v>
      </c>
      <c r="L387" s="18" t="str">
        <f aca="false">IF(H387&lt;=G387,"Yes","No")</f>
        <v>Yes</v>
      </c>
    </row>
    <row r="388" customFormat="false" ht="15" hidden="false" customHeight="false" outlineLevel="0" collapsed="false">
      <c r="A388" s="1" t="s">
        <v>4402</v>
      </c>
      <c r="B388" s="1" t="s">
        <v>4403</v>
      </c>
      <c r="C388" s="1" t="s">
        <v>1066</v>
      </c>
      <c r="D388" s="1" t="s">
        <v>3630</v>
      </c>
      <c r="E388" s="1" t="s">
        <v>3617</v>
      </c>
      <c r="F388" s="1" t="s">
        <v>3651</v>
      </c>
      <c r="G388" s="1" t="n">
        <v>24</v>
      </c>
      <c r="H388" s="1" t="n">
        <v>0.22</v>
      </c>
      <c r="I388" s="1" t="n">
        <v>1</v>
      </c>
      <c r="J388" s="1" t="n">
        <v>5</v>
      </c>
      <c r="K388" s="1" t="s">
        <v>3618</v>
      </c>
      <c r="L388" s="18" t="str">
        <f aca="false">IF(H388&lt;=G388,"Yes","No")</f>
        <v>Yes</v>
      </c>
    </row>
    <row r="389" customFormat="false" ht="15" hidden="false" customHeight="false" outlineLevel="0" collapsed="false">
      <c r="A389" s="1" t="s">
        <v>4404</v>
      </c>
      <c r="B389" s="1" t="s">
        <v>4405</v>
      </c>
      <c r="C389" s="1" t="s">
        <v>1066</v>
      </c>
      <c r="D389" s="1" t="s">
        <v>3627</v>
      </c>
      <c r="E389" s="1" t="s">
        <v>3646</v>
      </c>
      <c r="F389" s="1" t="s">
        <v>3631</v>
      </c>
      <c r="G389" s="1" t="n">
        <v>72</v>
      </c>
      <c r="H389" s="1" t="n">
        <v>1.18</v>
      </c>
      <c r="I389" s="1" t="n">
        <v>0</v>
      </c>
      <c r="J389" s="1" t="n">
        <v>5</v>
      </c>
      <c r="K389" s="1" t="s">
        <v>3652</v>
      </c>
      <c r="L389" s="18" t="str">
        <f aca="false">IF(H389&lt;=G389,"Yes","No")</f>
        <v>Yes</v>
      </c>
    </row>
    <row r="390" customFormat="false" ht="15" hidden="false" customHeight="false" outlineLevel="0" collapsed="false">
      <c r="A390" s="1" t="s">
        <v>4406</v>
      </c>
      <c r="B390" s="1" t="s">
        <v>4407</v>
      </c>
      <c r="C390" s="1" t="s">
        <v>1066</v>
      </c>
      <c r="D390" s="1" t="s">
        <v>3638</v>
      </c>
      <c r="E390" s="1" t="s">
        <v>3646</v>
      </c>
      <c r="F390" s="1" t="s">
        <v>3631</v>
      </c>
      <c r="G390" s="1" t="n">
        <v>72</v>
      </c>
      <c r="H390" s="1" t="n">
        <v>29.99</v>
      </c>
      <c r="I390" s="1" t="n">
        <v>0</v>
      </c>
      <c r="J390" s="1" t="n">
        <v>4</v>
      </c>
      <c r="K390" s="1" t="s">
        <v>3665</v>
      </c>
      <c r="L390" s="18" t="str">
        <f aca="false">IF(H390&lt;=G390,"Yes","No")</f>
        <v>Yes</v>
      </c>
    </row>
    <row r="391" customFormat="false" ht="15" hidden="false" customHeight="false" outlineLevel="0" collapsed="false">
      <c r="A391" s="1" t="s">
        <v>4408</v>
      </c>
      <c r="B391" s="1" t="s">
        <v>4409</v>
      </c>
      <c r="C391" s="1" t="s">
        <v>1066</v>
      </c>
      <c r="D391" s="1" t="s">
        <v>3616</v>
      </c>
      <c r="E391" s="1" t="s">
        <v>3617</v>
      </c>
      <c r="F391" s="1" t="s">
        <v>3215</v>
      </c>
      <c r="G391" s="1" t="n">
        <v>24</v>
      </c>
      <c r="H391" s="1" t="n">
        <v>0.76</v>
      </c>
      <c r="I391" s="1" t="n">
        <v>0</v>
      </c>
      <c r="J391" s="1" t="n">
        <v>5</v>
      </c>
      <c r="K391" s="1" t="s">
        <v>3624</v>
      </c>
      <c r="L391" s="18" t="str">
        <f aca="false">IF(H391&lt;=G391,"Yes","No")</f>
        <v>Yes</v>
      </c>
    </row>
    <row r="392" customFormat="false" ht="15" hidden="false" customHeight="false" outlineLevel="0" collapsed="false">
      <c r="A392" s="1" t="s">
        <v>4410</v>
      </c>
      <c r="B392" s="1" t="s">
        <v>4411</v>
      </c>
      <c r="C392" s="1" t="s">
        <v>1066</v>
      </c>
      <c r="D392" s="1" t="s">
        <v>3616</v>
      </c>
      <c r="E392" s="1" t="s">
        <v>3622</v>
      </c>
      <c r="F392" s="1" t="s">
        <v>3215</v>
      </c>
      <c r="G392" s="1" t="n">
        <v>8</v>
      </c>
      <c r="H392" s="1" t="n">
        <v>11.34</v>
      </c>
      <c r="I392" s="1" t="n">
        <v>0</v>
      </c>
      <c r="J392" s="1" t="n">
        <v>3</v>
      </c>
      <c r="K392" s="1" t="s">
        <v>3642</v>
      </c>
      <c r="L392" s="18" t="str">
        <f aca="false">IF(H392&lt;=G392,"Yes","No")</f>
        <v>No</v>
      </c>
    </row>
    <row r="393" customFormat="false" ht="15" hidden="false" customHeight="false" outlineLevel="0" collapsed="false">
      <c r="A393" s="1" t="s">
        <v>4412</v>
      </c>
      <c r="B393" s="1" t="s">
        <v>4413</v>
      </c>
      <c r="C393" s="1" t="s">
        <v>1066</v>
      </c>
      <c r="D393" s="1" t="s">
        <v>3621</v>
      </c>
      <c r="E393" s="1" t="s">
        <v>3646</v>
      </c>
      <c r="F393" s="1" t="s">
        <v>3623</v>
      </c>
      <c r="G393" s="1" t="n">
        <v>72</v>
      </c>
      <c r="H393" s="1" t="n">
        <v>0.26</v>
      </c>
      <c r="I393" s="1" t="n">
        <v>0</v>
      </c>
      <c r="J393" s="1" t="n">
        <v>4</v>
      </c>
      <c r="K393" s="1" t="s">
        <v>3642</v>
      </c>
      <c r="L393" s="18" t="str">
        <f aca="false">IF(H393&lt;=G393,"Yes","No")</f>
        <v>Yes</v>
      </c>
    </row>
    <row r="394" customFormat="false" ht="15" hidden="false" customHeight="false" outlineLevel="0" collapsed="false">
      <c r="A394" s="1" t="s">
        <v>4414</v>
      </c>
      <c r="B394" s="1" t="s">
        <v>4415</v>
      </c>
      <c r="C394" s="1" t="s">
        <v>1066</v>
      </c>
      <c r="D394" s="1" t="s">
        <v>3630</v>
      </c>
      <c r="E394" s="1" t="s">
        <v>3622</v>
      </c>
      <c r="F394" s="1" t="s">
        <v>3623</v>
      </c>
      <c r="G394" s="1" t="n">
        <v>8</v>
      </c>
      <c r="H394" s="1" t="n">
        <v>0.72</v>
      </c>
      <c r="I394" s="1" t="n">
        <v>1</v>
      </c>
      <c r="J394" s="1" t="n">
        <v>5</v>
      </c>
      <c r="K394" s="1" t="s">
        <v>3642</v>
      </c>
      <c r="L394" s="18" t="str">
        <f aca="false">IF(H394&lt;=G394,"Yes","No")</f>
        <v>Yes</v>
      </c>
    </row>
    <row r="395" customFormat="false" ht="15" hidden="false" customHeight="false" outlineLevel="0" collapsed="false">
      <c r="A395" s="1" t="s">
        <v>4416</v>
      </c>
      <c r="B395" s="1" t="s">
        <v>4417</v>
      </c>
      <c r="C395" s="1" t="s">
        <v>1066</v>
      </c>
      <c r="D395" s="1" t="s">
        <v>3627</v>
      </c>
      <c r="E395" s="1" t="s">
        <v>3617</v>
      </c>
      <c r="F395" s="1" t="s">
        <v>3215</v>
      </c>
      <c r="G395" s="1" t="n">
        <v>24</v>
      </c>
      <c r="H395" s="1" t="n">
        <v>3.22</v>
      </c>
      <c r="I395" s="1" t="n">
        <v>1</v>
      </c>
      <c r="J395" s="1" t="n">
        <v>5</v>
      </c>
      <c r="K395" s="1" t="s">
        <v>3635</v>
      </c>
      <c r="L395" s="18" t="str">
        <f aca="false">IF(H395&lt;=G395,"Yes","No")</f>
        <v>Yes</v>
      </c>
    </row>
    <row r="396" customFormat="false" ht="15" hidden="false" customHeight="false" outlineLevel="0" collapsed="false">
      <c r="A396" s="1" t="s">
        <v>4418</v>
      </c>
      <c r="B396" s="1" t="s">
        <v>4419</v>
      </c>
      <c r="C396" s="1" t="s">
        <v>1066</v>
      </c>
      <c r="D396" s="1" t="s">
        <v>3621</v>
      </c>
      <c r="E396" s="1" t="s">
        <v>3646</v>
      </c>
      <c r="F396" s="1" t="s">
        <v>3215</v>
      </c>
      <c r="G396" s="1" t="n">
        <v>72</v>
      </c>
      <c r="H396" s="1" t="n">
        <v>4.38</v>
      </c>
      <c r="I396" s="1" t="n">
        <v>1</v>
      </c>
      <c r="J396" s="1" t="n">
        <v>5</v>
      </c>
      <c r="K396" s="1" t="s">
        <v>3632</v>
      </c>
      <c r="L396" s="18" t="str">
        <f aca="false">IF(H396&lt;=G396,"Yes","No")</f>
        <v>Yes</v>
      </c>
    </row>
    <row r="397" customFormat="false" ht="15" hidden="false" customHeight="false" outlineLevel="0" collapsed="false">
      <c r="A397" s="1" t="s">
        <v>4420</v>
      </c>
      <c r="B397" s="1" t="s">
        <v>4421</v>
      </c>
      <c r="C397" s="1" t="s">
        <v>1066</v>
      </c>
      <c r="D397" s="1" t="s">
        <v>3616</v>
      </c>
      <c r="E397" s="1" t="s">
        <v>3646</v>
      </c>
      <c r="F397" s="1" t="s">
        <v>3651</v>
      </c>
      <c r="G397" s="1" t="n">
        <v>72</v>
      </c>
      <c r="H397" s="1" t="n">
        <v>13.23</v>
      </c>
      <c r="I397" s="1" t="n">
        <v>0</v>
      </c>
      <c r="J397" s="1" t="n">
        <v>4</v>
      </c>
      <c r="K397" s="1" t="s">
        <v>3624</v>
      </c>
      <c r="L397" s="18" t="str">
        <f aca="false">IF(H397&lt;=G397,"Yes","No")</f>
        <v>Yes</v>
      </c>
    </row>
    <row r="398" customFormat="false" ht="15" hidden="false" customHeight="false" outlineLevel="0" collapsed="false">
      <c r="A398" s="1" t="s">
        <v>4422</v>
      </c>
      <c r="B398" s="1" t="s">
        <v>4423</v>
      </c>
      <c r="C398" s="1" t="s">
        <v>1066</v>
      </c>
      <c r="D398" s="1" t="s">
        <v>3638</v>
      </c>
      <c r="E398" s="1" t="s">
        <v>3617</v>
      </c>
      <c r="F398" s="1" t="s">
        <v>3623</v>
      </c>
      <c r="G398" s="1" t="n">
        <v>24</v>
      </c>
      <c r="H398" s="1" t="n">
        <v>11.64</v>
      </c>
      <c r="I398" s="1" t="n">
        <v>0</v>
      </c>
      <c r="J398" s="1" t="n">
        <v>4</v>
      </c>
      <c r="K398" s="1" t="s">
        <v>3665</v>
      </c>
      <c r="L398" s="18" t="str">
        <f aca="false">IF(H398&lt;=G398,"Yes","No")</f>
        <v>Yes</v>
      </c>
    </row>
    <row r="399" customFormat="false" ht="15" hidden="false" customHeight="false" outlineLevel="0" collapsed="false">
      <c r="A399" s="1" t="s">
        <v>4424</v>
      </c>
      <c r="B399" s="1" t="s">
        <v>4425</v>
      </c>
      <c r="C399" s="1" t="s">
        <v>1066</v>
      </c>
      <c r="D399" s="1" t="s">
        <v>3698</v>
      </c>
      <c r="E399" s="1" t="s">
        <v>3617</v>
      </c>
      <c r="F399" s="1" t="s">
        <v>3215</v>
      </c>
      <c r="G399" s="1" t="n">
        <v>24</v>
      </c>
      <c r="H399" s="1" t="n">
        <v>61.25</v>
      </c>
      <c r="I399" s="1" t="n">
        <v>0</v>
      </c>
      <c r="J399" s="1" t="n">
        <v>3</v>
      </c>
      <c r="K399" s="1" t="s">
        <v>3624</v>
      </c>
      <c r="L399" s="18" t="str">
        <f aca="false">IF(H399&lt;=G399,"Yes","No")</f>
        <v>No</v>
      </c>
    </row>
    <row r="400" customFormat="false" ht="15" hidden="false" customHeight="false" outlineLevel="0" collapsed="false">
      <c r="A400" s="1" t="s">
        <v>4426</v>
      </c>
      <c r="B400" s="1" t="s">
        <v>4427</v>
      </c>
      <c r="C400" s="1" t="s">
        <v>1066</v>
      </c>
      <c r="D400" s="1" t="s">
        <v>3616</v>
      </c>
      <c r="E400" s="1" t="s">
        <v>3622</v>
      </c>
      <c r="F400" s="1" t="s">
        <v>3215</v>
      </c>
      <c r="G400" s="1" t="n">
        <v>8</v>
      </c>
      <c r="H400" s="1" t="n">
        <v>0.99</v>
      </c>
      <c r="I400" s="1" t="n">
        <v>0</v>
      </c>
      <c r="J400" s="1" t="n">
        <v>4</v>
      </c>
      <c r="K400" s="1" t="s">
        <v>3635</v>
      </c>
      <c r="L400" s="18" t="str">
        <f aca="false">IF(H400&lt;=G400,"Yes","No")</f>
        <v>Yes</v>
      </c>
    </row>
    <row r="401" customFormat="false" ht="15" hidden="false" customHeight="false" outlineLevel="0" collapsed="false">
      <c r="A401" s="1" t="s">
        <v>4428</v>
      </c>
      <c r="B401" s="1" t="s">
        <v>4429</v>
      </c>
      <c r="C401" s="1" t="s">
        <v>1066</v>
      </c>
      <c r="D401" s="1" t="s">
        <v>3630</v>
      </c>
      <c r="E401" s="1" t="s">
        <v>3617</v>
      </c>
      <c r="F401" s="1" t="s">
        <v>3623</v>
      </c>
      <c r="G401" s="1" t="n">
        <v>24</v>
      </c>
      <c r="H401" s="1" t="n">
        <v>0.51</v>
      </c>
      <c r="I401" s="1" t="n">
        <v>0</v>
      </c>
      <c r="J401" s="1" t="n">
        <v>4</v>
      </c>
      <c r="K401" s="1" t="s">
        <v>3632</v>
      </c>
      <c r="L401" s="18" t="str">
        <f aca="false">IF(H401&lt;=G401,"Yes","No")</f>
        <v>Yes</v>
      </c>
    </row>
    <row r="402" customFormat="false" ht="15" hidden="false" customHeight="false" outlineLevel="0" collapsed="false">
      <c r="A402" s="1" t="s">
        <v>4430</v>
      </c>
      <c r="B402" s="1" t="s">
        <v>4431</v>
      </c>
      <c r="C402" s="1" t="s">
        <v>1066</v>
      </c>
      <c r="D402" s="1" t="s">
        <v>3630</v>
      </c>
      <c r="E402" s="1" t="s">
        <v>3617</v>
      </c>
      <c r="F402" s="1" t="s">
        <v>3215</v>
      </c>
      <c r="G402" s="1" t="n">
        <v>24</v>
      </c>
      <c r="H402" s="1" t="n">
        <v>1.1</v>
      </c>
      <c r="I402" s="1" t="n">
        <v>1</v>
      </c>
      <c r="J402" s="1" t="n">
        <v>4</v>
      </c>
      <c r="K402" s="1" t="s">
        <v>3632</v>
      </c>
      <c r="L402" s="18" t="str">
        <f aca="false">IF(H402&lt;=G402,"Yes","No")</f>
        <v>Yes</v>
      </c>
    </row>
    <row r="403" customFormat="false" ht="15" hidden="false" customHeight="false" outlineLevel="0" collapsed="false">
      <c r="A403" s="1" t="s">
        <v>4432</v>
      </c>
      <c r="B403" s="1" t="s">
        <v>4433</v>
      </c>
      <c r="C403" s="1" t="s">
        <v>1066</v>
      </c>
      <c r="D403" s="1" t="s">
        <v>3627</v>
      </c>
      <c r="E403" s="1" t="s">
        <v>3646</v>
      </c>
      <c r="F403" s="1" t="s">
        <v>3623</v>
      </c>
      <c r="G403" s="1" t="n">
        <v>72</v>
      </c>
      <c r="H403" s="1" t="n">
        <v>3.52</v>
      </c>
      <c r="I403" s="1" t="n">
        <v>0</v>
      </c>
      <c r="J403" s="1" t="n">
        <v>5</v>
      </c>
      <c r="K403" s="1" t="s">
        <v>3618</v>
      </c>
      <c r="L403" s="18" t="str">
        <f aca="false">IF(H403&lt;=G403,"Yes","No")</f>
        <v>Yes</v>
      </c>
    </row>
    <row r="404" customFormat="false" ht="15" hidden="false" customHeight="false" outlineLevel="0" collapsed="false">
      <c r="A404" s="1" t="s">
        <v>4434</v>
      </c>
      <c r="B404" s="1" t="s">
        <v>4435</v>
      </c>
      <c r="C404" s="1" t="s">
        <v>1066</v>
      </c>
      <c r="D404" s="1" t="s">
        <v>3645</v>
      </c>
      <c r="E404" s="1" t="s">
        <v>3646</v>
      </c>
      <c r="F404" s="1" t="s">
        <v>3623</v>
      </c>
      <c r="G404" s="1" t="n">
        <v>72</v>
      </c>
      <c r="H404" s="1" t="n">
        <v>4.74</v>
      </c>
      <c r="I404" s="1" t="n">
        <v>1</v>
      </c>
      <c r="J404" s="1" t="n">
        <v>5</v>
      </c>
      <c r="K404" s="1" t="s">
        <v>3652</v>
      </c>
      <c r="L404" s="18" t="str">
        <f aca="false">IF(H404&lt;=G404,"Yes","No")</f>
        <v>Yes</v>
      </c>
    </row>
    <row r="405" customFormat="false" ht="15" hidden="false" customHeight="false" outlineLevel="0" collapsed="false">
      <c r="A405" s="1" t="s">
        <v>4436</v>
      </c>
      <c r="B405" s="1" t="s">
        <v>4437</v>
      </c>
      <c r="C405" s="1" t="s">
        <v>1066</v>
      </c>
      <c r="D405" s="1" t="s">
        <v>3627</v>
      </c>
      <c r="E405" s="1" t="s">
        <v>3617</v>
      </c>
      <c r="F405" s="1" t="s">
        <v>3631</v>
      </c>
      <c r="G405" s="1" t="n">
        <v>24</v>
      </c>
      <c r="H405" s="1" t="n">
        <v>3.14</v>
      </c>
      <c r="I405" s="1" t="n">
        <v>0</v>
      </c>
      <c r="J405" s="1" t="n">
        <v>4</v>
      </c>
      <c r="K405" s="1" t="s">
        <v>3632</v>
      </c>
      <c r="L405" s="18" t="str">
        <f aca="false">IF(H405&lt;=G405,"Yes","No")</f>
        <v>Yes</v>
      </c>
    </row>
    <row r="406" customFormat="false" ht="15" hidden="false" customHeight="false" outlineLevel="0" collapsed="false">
      <c r="A406" s="1" t="s">
        <v>4438</v>
      </c>
      <c r="B406" s="1" t="s">
        <v>4439</v>
      </c>
      <c r="C406" s="1" t="s">
        <v>1066</v>
      </c>
      <c r="D406" s="1" t="s">
        <v>3698</v>
      </c>
      <c r="E406" s="1" t="s">
        <v>3622</v>
      </c>
      <c r="F406" s="1" t="s">
        <v>3215</v>
      </c>
      <c r="G406" s="1" t="n">
        <v>8</v>
      </c>
      <c r="H406" s="1" t="n">
        <v>9.6</v>
      </c>
      <c r="I406" s="1" t="n">
        <v>0</v>
      </c>
      <c r="J406" s="1" t="n">
        <v>4</v>
      </c>
      <c r="K406" s="1" t="s">
        <v>3652</v>
      </c>
      <c r="L406" s="18" t="str">
        <f aca="false">IF(H406&lt;=G406,"Yes","No")</f>
        <v>No</v>
      </c>
    </row>
    <row r="407" customFormat="false" ht="15" hidden="false" customHeight="false" outlineLevel="0" collapsed="false">
      <c r="A407" s="1" t="s">
        <v>4440</v>
      </c>
      <c r="B407" s="1" t="s">
        <v>4441</v>
      </c>
      <c r="C407" s="1" t="s">
        <v>1066</v>
      </c>
      <c r="D407" s="1" t="s">
        <v>3616</v>
      </c>
      <c r="E407" s="1" t="s">
        <v>3646</v>
      </c>
      <c r="F407" s="1" t="s">
        <v>3215</v>
      </c>
      <c r="G407" s="1" t="n">
        <v>72</v>
      </c>
      <c r="H407" s="1" t="n">
        <v>9.26</v>
      </c>
      <c r="I407" s="1" t="n">
        <v>0</v>
      </c>
      <c r="J407" s="1" t="n">
        <v>4</v>
      </c>
      <c r="K407" s="1" t="s">
        <v>3652</v>
      </c>
      <c r="L407" s="18" t="str">
        <f aca="false">IF(H407&lt;=G407,"Yes","No")</f>
        <v>Yes</v>
      </c>
    </row>
    <row r="408" customFormat="false" ht="15" hidden="false" customHeight="false" outlineLevel="0" collapsed="false">
      <c r="A408" s="1" t="s">
        <v>4442</v>
      </c>
      <c r="B408" s="1" t="s">
        <v>4443</v>
      </c>
      <c r="C408" s="1" t="s">
        <v>1066</v>
      </c>
      <c r="D408" s="1" t="s">
        <v>3630</v>
      </c>
      <c r="E408" s="1" t="s">
        <v>3617</v>
      </c>
      <c r="F408" s="1" t="s">
        <v>3215</v>
      </c>
      <c r="G408" s="1" t="n">
        <v>24</v>
      </c>
      <c r="H408" s="1" t="n">
        <v>0.6</v>
      </c>
      <c r="I408" s="1" t="n">
        <v>1</v>
      </c>
      <c r="J408" s="1" t="n">
        <v>4</v>
      </c>
      <c r="K408" s="1" t="s">
        <v>3665</v>
      </c>
      <c r="L408" s="18" t="str">
        <f aca="false">IF(H408&lt;=G408,"Yes","No")</f>
        <v>Yes</v>
      </c>
    </row>
    <row r="409" customFormat="false" ht="15" hidden="false" customHeight="false" outlineLevel="0" collapsed="false">
      <c r="A409" s="1" t="s">
        <v>4444</v>
      </c>
      <c r="B409" s="1" t="s">
        <v>4445</v>
      </c>
      <c r="C409" s="1" t="s">
        <v>1066</v>
      </c>
      <c r="D409" s="1" t="s">
        <v>3638</v>
      </c>
      <c r="E409" s="1" t="s">
        <v>3646</v>
      </c>
      <c r="F409" s="1" t="s">
        <v>3631</v>
      </c>
      <c r="G409" s="1" t="n">
        <v>72</v>
      </c>
      <c r="H409" s="1" t="n">
        <v>43.85</v>
      </c>
      <c r="I409" s="1" t="n">
        <v>0</v>
      </c>
      <c r="J409" s="1" t="n">
        <v>4</v>
      </c>
      <c r="K409" s="1" t="s">
        <v>3635</v>
      </c>
      <c r="L409" s="18" t="str">
        <f aca="false">IF(H409&lt;=G409,"Yes","No")</f>
        <v>Yes</v>
      </c>
    </row>
    <row r="410" customFormat="false" ht="15" hidden="false" customHeight="false" outlineLevel="0" collapsed="false">
      <c r="A410" s="1" t="s">
        <v>4446</v>
      </c>
      <c r="B410" s="1" t="s">
        <v>4447</v>
      </c>
      <c r="C410" s="1" t="s">
        <v>1066</v>
      </c>
      <c r="D410" s="1" t="s">
        <v>3638</v>
      </c>
      <c r="E410" s="1" t="s">
        <v>3646</v>
      </c>
      <c r="F410" s="1" t="s">
        <v>3215</v>
      </c>
      <c r="G410" s="1" t="n">
        <v>72</v>
      </c>
      <c r="H410" s="1" t="n">
        <v>9.05</v>
      </c>
      <c r="I410" s="1" t="n">
        <v>0</v>
      </c>
      <c r="J410" s="1" t="n">
        <v>5</v>
      </c>
      <c r="K410" s="1" t="s">
        <v>3618</v>
      </c>
      <c r="L410" s="18" t="str">
        <f aca="false">IF(H410&lt;=G410,"Yes","No")</f>
        <v>Yes</v>
      </c>
    </row>
    <row r="411" customFormat="false" ht="15" hidden="false" customHeight="false" outlineLevel="0" collapsed="false">
      <c r="A411" s="1" t="s">
        <v>4448</v>
      </c>
      <c r="B411" s="1" t="s">
        <v>4449</v>
      </c>
      <c r="C411" s="1" t="s">
        <v>1066</v>
      </c>
      <c r="D411" s="1" t="s">
        <v>3630</v>
      </c>
      <c r="E411" s="1" t="s">
        <v>3622</v>
      </c>
      <c r="F411" s="1" t="s">
        <v>3215</v>
      </c>
      <c r="G411" s="1" t="n">
        <v>8</v>
      </c>
      <c r="H411" s="1" t="n">
        <v>0.11</v>
      </c>
      <c r="I411" s="1" t="n">
        <v>1</v>
      </c>
      <c r="J411" s="1" t="n">
        <v>5</v>
      </c>
      <c r="K411" s="1" t="s">
        <v>3618</v>
      </c>
      <c r="L411" s="18" t="str">
        <f aca="false">IF(H411&lt;=G411,"Yes","No")</f>
        <v>Yes</v>
      </c>
    </row>
    <row r="412" customFormat="false" ht="15" hidden="false" customHeight="false" outlineLevel="0" collapsed="false">
      <c r="A412" s="1" t="s">
        <v>4450</v>
      </c>
      <c r="B412" s="1" t="s">
        <v>4451</v>
      </c>
      <c r="C412" s="1" t="s">
        <v>1066</v>
      </c>
      <c r="D412" s="1" t="s">
        <v>3630</v>
      </c>
      <c r="E412" s="1" t="s">
        <v>3617</v>
      </c>
      <c r="F412" s="1" t="s">
        <v>3215</v>
      </c>
      <c r="G412" s="1" t="n">
        <v>24</v>
      </c>
      <c r="H412" s="1" t="n">
        <v>1.03</v>
      </c>
      <c r="I412" s="1" t="n">
        <v>1</v>
      </c>
      <c r="J412" s="1" t="n">
        <v>4</v>
      </c>
      <c r="K412" s="1" t="s">
        <v>3642</v>
      </c>
      <c r="L412" s="18" t="str">
        <f aca="false">IF(H412&lt;=G412,"Yes","No")</f>
        <v>Yes</v>
      </c>
    </row>
    <row r="413" customFormat="false" ht="15" hidden="false" customHeight="false" outlineLevel="0" collapsed="false">
      <c r="A413" s="1" t="s">
        <v>4452</v>
      </c>
      <c r="B413" s="1" t="s">
        <v>4453</v>
      </c>
      <c r="C413" s="1" t="s">
        <v>1066</v>
      </c>
      <c r="D413" s="1" t="s">
        <v>3621</v>
      </c>
      <c r="E413" s="1" t="s">
        <v>3617</v>
      </c>
      <c r="F413" s="1" t="s">
        <v>3631</v>
      </c>
      <c r="G413" s="1" t="n">
        <v>24</v>
      </c>
      <c r="H413" s="1" t="n">
        <v>4.01</v>
      </c>
      <c r="I413" s="1" t="n">
        <v>0</v>
      </c>
      <c r="J413" s="1" t="n">
        <v>5</v>
      </c>
      <c r="K413" s="1" t="s">
        <v>3652</v>
      </c>
      <c r="L413" s="18" t="str">
        <f aca="false">IF(H413&lt;=G413,"Yes","No")</f>
        <v>Yes</v>
      </c>
    </row>
    <row r="414" customFormat="false" ht="15" hidden="false" customHeight="false" outlineLevel="0" collapsed="false">
      <c r="A414" s="1" t="s">
        <v>4454</v>
      </c>
      <c r="B414" s="1" t="s">
        <v>4455</v>
      </c>
      <c r="C414" s="1" t="s">
        <v>1066</v>
      </c>
      <c r="D414" s="1" t="s">
        <v>3630</v>
      </c>
      <c r="E414" s="1" t="s">
        <v>3622</v>
      </c>
      <c r="F414" s="1" t="s">
        <v>3623</v>
      </c>
      <c r="G414" s="1" t="n">
        <v>8</v>
      </c>
      <c r="H414" s="1" t="n">
        <v>0.38</v>
      </c>
      <c r="I414" s="1" t="n">
        <v>1</v>
      </c>
      <c r="J414" s="1" t="n">
        <v>3</v>
      </c>
      <c r="K414" s="1" t="s">
        <v>3652</v>
      </c>
      <c r="L414" s="18" t="str">
        <f aca="false">IF(H414&lt;=G414,"Yes","No")</f>
        <v>Yes</v>
      </c>
    </row>
    <row r="415" customFormat="false" ht="15" hidden="false" customHeight="false" outlineLevel="0" collapsed="false">
      <c r="A415" s="1" t="s">
        <v>4456</v>
      </c>
      <c r="B415" s="1" t="s">
        <v>4457</v>
      </c>
      <c r="C415" s="1" t="s">
        <v>1066</v>
      </c>
      <c r="D415" s="1" t="s">
        <v>3638</v>
      </c>
      <c r="E415" s="1" t="s">
        <v>3646</v>
      </c>
      <c r="F415" s="1" t="s">
        <v>3215</v>
      </c>
      <c r="G415" s="1" t="n">
        <v>72</v>
      </c>
      <c r="H415" s="1" t="n">
        <v>53.93</v>
      </c>
      <c r="I415" s="1" t="n">
        <v>0</v>
      </c>
      <c r="J415" s="1" t="n">
        <v>4</v>
      </c>
      <c r="K415" s="1" t="s">
        <v>3635</v>
      </c>
      <c r="L415" s="18" t="str">
        <f aca="false">IF(H415&lt;=G415,"Yes","No")</f>
        <v>Yes</v>
      </c>
    </row>
    <row r="416" customFormat="false" ht="15" hidden="false" customHeight="false" outlineLevel="0" collapsed="false">
      <c r="A416" s="1" t="s">
        <v>4458</v>
      </c>
      <c r="B416" s="1" t="s">
        <v>4459</v>
      </c>
      <c r="C416" s="1" t="s">
        <v>1066</v>
      </c>
      <c r="D416" s="1" t="s">
        <v>3616</v>
      </c>
      <c r="E416" s="1" t="s">
        <v>3617</v>
      </c>
      <c r="F416" s="1" t="s">
        <v>3215</v>
      </c>
      <c r="G416" s="1" t="n">
        <v>24</v>
      </c>
      <c r="H416" s="1" t="n">
        <v>11.69</v>
      </c>
      <c r="I416" s="1" t="n">
        <v>0</v>
      </c>
      <c r="J416" s="1" t="n">
        <v>3</v>
      </c>
      <c r="K416" s="1" t="s">
        <v>3632</v>
      </c>
      <c r="L416" s="18" t="str">
        <f aca="false">IF(H416&lt;=G416,"Yes","No")</f>
        <v>Yes</v>
      </c>
    </row>
    <row r="417" customFormat="false" ht="15" hidden="false" customHeight="false" outlineLevel="0" collapsed="false">
      <c r="A417" s="1" t="s">
        <v>4460</v>
      </c>
      <c r="B417" s="1" t="s">
        <v>4461</v>
      </c>
      <c r="C417" s="1" t="s">
        <v>1066</v>
      </c>
      <c r="D417" s="1" t="s">
        <v>3630</v>
      </c>
      <c r="E417" s="1" t="s">
        <v>3617</v>
      </c>
      <c r="F417" s="1" t="s">
        <v>3215</v>
      </c>
      <c r="G417" s="1" t="n">
        <v>24</v>
      </c>
      <c r="H417" s="1" t="n">
        <v>1.64</v>
      </c>
      <c r="I417" s="1" t="n">
        <v>1</v>
      </c>
      <c r="J417" s="1" t="n">
        <v>4</v>
      </c>
      <c r="K417" s="1" t="s">
        <v>3632</v>
      </c>
      <c r="L417" s="18" t="str">
        <f aca="false">IF(H417&lt;=G417,"Yes","No")</f>
        <v>Yes</v>
      </c>
    </row>
    <row r="418" customFormat="false" ht="15" hidden="false" customHeight="false" outlineLevel="0" collapsed="false">
      <c r="A418" s="1" t="s">
        <v>4462</v>
      </c>
      <c r="B418" s="1" t="s">
        <v>4463</v>
      </c>
      <c r="C418" s="1" t="s">
        <v>1066</v>
      </c>
      <c r="D418" s="1" t="s">
        <v>3630</v>
      </c>
      <c r="E418" s="1" t="s">
        <v>3617</v>
      </c>
      <c r="F418" s="1" t="s">
        <v>3651</v>
      </c>
      <c r="G418" s="1" t="n">
        <v>24</v>
      </c>
      <c r="H418" s="1" t="n">
        <v>0.32</v>
      </c>
      <c r="I418" s="1" t="n">
        <v>1</v>
      </c>
      <c r="J418" s="1" t="n">
        <v>5</v>
      </c>
      <c r="K418" s="1" t="s">
        <v>3642</v>
      </c>
      <c r="L418" s="18" t="str">
        <f aca="false">IF(H418&lt;=G418,"Yes","No")</f>
        <v>Yes</v>
      </c>
    </row>
    <row r="419" customFormat="false" ht="15" hidden="false" customHeight="false" outlineLevel="0" collapsed="false">
      <c r="A419" s="1" t="s">
        <v>4464</v>
      </c>
      <c r="B419" s="1" t="s">
        <v>4465</v>
      </c>
      <c r="C419" s="1" t="s">
        <v>1066</v>
      </c>
      <c r="D419" s="1" t="s">
        <v>3698</v>
      </c>
      <c r="E419" s="1" t="s">
        <v>3622</v>
      </c>
      <c r="F419" s="1" t="s">
        <v>3623</v>
      </c>
      <c r="G419" s="1" t="n">
        <v>8</v>
      </c>
      <c r="H419" s="1" t="n">
        <v>0.17</v>
      </c>
      <c r="I419" s="1" t="n">
        <v>0</v>
      </c>
      <c r="J419" s="1" t="n">
        <v>4</v>
      </c>
      <c r="K419" s="1" t="s">
        <v>3665</v>
      </c>
      <c r="L419" s="18" t="str">
        <f aca="false">IF(H419&lt;=G419,"Yes","No")</f>
        <v>Yes</v>
      </c>
    </row>
    <row r="420" customFormat="false" ht="15" hidden="false" customHeight="false" outlineLevel="0" collapsed="false">
      <c r="A420" s="1" t="s">
        <v>4466</v>
      </c>
      <c r="B420" s="1" t="s">
        <v>4467</v>
      </c>
      <c r="C420" s="1" t="s">
        <v>1066</v>
      </c>
      <c r="D420" s="1" t="s">
        <v>3630</v>
      </c>
      <c r="E420" s="1" t="s">
        <v>3617</v>
      </c>
      <c r="F420" s="1" t="s">
        <v>3623</v>
      </c>
      <c r="G420" s="1" t="n">
        <v>24</v>
      </c>
      <c r="H420" s="1" t="n">
        <v>0.75</v>
      </c>
      <c r="I420" s="1" t="n">
        <v>1</v>
      </c>
      <c r="J420" s="1" t="n">
        <v>5</v>
      </c>
      <c r="K420" s="1" t="s">
        <v>3632</v>
      </c>
      <c r="L420" s="18" t="str">
        <f aca="false">IF(H420&lt;=G420,"Yes","No")</f>
        <v>Yes</v>
      </c>
    </row>
    <row r="421" customFormat="false" ht="15" hidden="false" customHeight="false" outlineLevel="0" collapsed="false">
      <c r="A421" s="1" t="s">
        <v>4468</v>
      </c>
      <c r="B421" s="1" t="s">
        <v>4469</v>
      </c>
      <c r="C421" s="1" t="s">
        <v>1066</v>
      </c>
      <c r="D421" s="1" t="s">
        <v>3698</v>
      </c>
      <c r="E421" s="1" t="s">
        <v>3617</v>
      </c>
      <c r="F421" s="1" t="s">
        <v>3623</v>
      </c>
      <c r="G421" s="1" t="n">
        <v>24</v>
      </c>
      <c r="H421" s="1" t="n">
        <v>3.2</v>
      </c>
      <c r="I421" s="1" t="n">
        <v>0</v>
      </c>
      <c r="J421" s="1" t="n">
        <v>5</v>
      </c>
      <c r="K421" s="1" t="s">
        <v>3624</v>
      </c>
      <c r="L421" s="18" t="str">
        <f aca="false">IF(H421&lt;=G421,"Yes","No")</f>
        <v>Yes</v>
      </c>
    </row>
    <row r="422" customFormat="false" ht="15" hidden="false" customHeight="false" outlineLevel="0" collapsed="false">
      <c r="A422" s="1" t="s">
        <v>4470</v>
      </c>
      <c r="B422" s="1" t="s">
        <v>4471</v>
      </c>
      <c r="C422" s="1" t="s">
        <v>1066</v>
      </c>
      <c r="D422" s="1" t="s">
        <v>3638</v>
      </c>
      <c r="E422" s="1" t="s">
        <v>3617</v>
      </c>
      <c r="F422" s="1" t="s">
        <v>3623</v>
      </c>
      <c r="G422" s="1" t="n">
        <v>24</v>
      </c>
      <c r="H422" s="1" t="n">
        <v>13.5</v>
      </c>
      <c r="I422" s="1" t="n">
        <v>0</v>
      </c>
      <c r="J422" s="1" t="n">
        <v>5</v>
      </c>
      <c r="K422" s="1" t="s">
        <v>3642</v>
      </c>
      <c r="L422" s="18" t="str">
        <f aca="false">IF(H422&lt;=G422,"Yes","No")</f>
        <v>Yes</v>
      </c>
    </row>
    <row r="423" customFormat="false" ht="15" hidden="false" customHeight="false" outlineLevel="0" collapsed="false">
      <c r="A423" s="1" t="s">
        <v>4472</v>
      </c>
      <c r="B423" s="1" t="s">
        <v>4473</v>
      </c>
      <c r="C423" s="1" t="s">
        <v>1066</v>
      </c>
      <c r="D423" s="1" t="s">
        <v>3627</v>
      </c>
      <c r="E423" s="1" t="s">
        <v>3617</v>
      </c>
      <c r="F423" s="1" t="s">
        <v>3631</v>
      </c>
      <c r="G423" s="1" t="n">
        <v>24</v>
      </c>
      <c r="H423" s="1" t="n">
        <v>11.43</v>
      </c>
      <c r="I423" s="1" t="n">
        <v>0</v>
      </c>
      <c r="J423" s="1" t="n">
        <v>4</v>
      </c>
      <c r="K423" s="1" t="s">
        <v>3632</v>
      </c>
      <c r="L423" s="18" t="str">
        <f aca="false">IF(H423&lt;=G423,"Yes","No")</f>
        <v>Yes</v>
      </c>
    </row>
    <row r="424" customFormat="false" ht="15" hidden="false" customHeight="false" outlineLevel="0" collapsed="false">
      <c r="A424" s="1" t="s">
        <v>4474</v>
      </c>
      <c r="B424" s="1" t="s">
        <v>4475</v>
      </c>
      <c r="C424" s="1" t="s">
        <v>1066</v>
      </c>
      <c r="D424" s="1" t="s">
        <v>3621</v>
      </c>
      <c r="E424" s="1" t="s">
        <v>3622</v>
      </c>
      <c r="F424" s="1" t="s">
        <v>3215</v>
      </c>
      <c r="G424" s="1" t="n">
        <v>8</v>
      </c>
      <c r="H424" s="1" t="n">
        <v>1.88</v>
      </c>
      <c r="I424" s="1" t="n">
        <v>1</v>
      </c>
      <c r="J424" s="1" t="n">
        <v>5</v>
      </c>
      <c r="K424" s="1" t="s">
        <v>3635</v>
      </c>
      <c r="L424" s="18" t="str">
        <f aca="false">IF(H424&lt;=G424,"Yes","No")</f>
        <v>Yes</v>
      </c>
    </row>
    <row r="425" customFormat="false" ht="15" hidden="false" customHeight="false" outlineLevel="0" collapsed="false">
      <c r="A425" s="1" t="s">
        <v>4476</v>
      </c>
      <c r="B425" s="1" t="s">
        <v>4477</v>
      </c>
      <c r="C425" s="1" t="s">
        <v>1066</v>
      </c>
      <c r="D425" s="1" t="s">
        <v>3627</v>
      </c>
      <c r="E425" s="1" t="s">
        <v>3617</v>
      </c>
      <c r="F425" s="1" t="s">
        <v>3215</v>
      </c>
      <c r="G425" s="1" t="n">
        <v>24</v>
      </c>
      <c r="H425" s="1" t="n">
        <v>11.34</v>
      </c>
      <c r="I425" s="1" t="n">
        <v>0</v>
      </c>
      <c r="J425" s="1" t="n">
        <v>4</v>
      </c>
      <c r="K425" s="1" t="s">
        <v>3652</v>
      </c>
      <c r="L425" s="18" t="str">
        <f aca="false">IF(H425&lt;=G425,"Yes","No")</f>
        <v>Yes</v>
      </c>
    </row>
    <row r="426" customFormat="false" ht="15" hidden="false" customHeight="false" outlineLevel="0" collapsed="false">
      <c r="A426" s="1" t="s">
        <v>4478</v>
      </c>
      <c r="B426" s="1" t="s">
        <v>4479</v>
      </c>
      <c r="C426" s="1" t="s">
        <v>1066</v>
      </c>
      <c r="D426" s="1" t="s">
        <v>3621</v>
      </c>
      <c r="E426" s="1" t="s">
        <v>3617</v>
      </c>
      <c r="F426" s="1" t="s">
        <v>3623</v>
      </c>
      <c r="G426" s="1" t="n">
        <v>24</v>
      </c>
      <c r="H426" s="1" t="n">
        <v>4.96</v>
      </c>
      <c r="I426" s="1" t="n">
        <v>1</v>
      </c>
      <c r="J426" s="1" t="n">
        <v>5</v>
      </c>
      <c r="K426" s="1" t="s">
        <v>3624</v>
      </c>
      <c r="L426" s="18" t="str">
        <f aca="false">IF(H426&lt;=G426,"Yes","No")</f>
        <v>Yes</v>
      </c>
    </row>
    <row r="427" customFormat="false" ht="15" hidden="false" customHeight="false" outlineLevel="0" collapsed="false">
      <c r="A427" s="1" t="s">
        <v>4480</v>
      </c>
      <c r="B427" s="1" t="s">
        <v>4481</v>
      </c>
      <c r="C427" s="1" t="s">
        <v>1066</v>
      </c>
      <c r="D427" s="1" t="s">
        <v>3630</v>
      </c>
      <c r="E427" s="1" t="s">
        <v>3793</v>
      </c>
      <c r="F427" s="1" t="s">
        <v>3651</v>
      </c>
      <c r="G427" s="1" t="n">
        <v>4</v>
      </c>
      <c r="H427" s="1" t="n">
        <v>0.19</v>
      </c>
      <c r="I427" s="1" t="n">
        <v>0</v>
      </c>
      <c r="J427" s="1" t="n">
        <v>3</v>
      </c>
      <c r="K427" s="1" t="s">
        <v>3665</v>
      </c>
      <c r="L427" s="18" t="str">
        <f aca="false">IF(H427&lt;=G427,"Yes","No")</f>
        <v>Yes</v>
      </c>
    </row>
    <row r="428" customFormat="false" ht="15" hidden="false" customHeight="false" outlineLevel="0" collapsed="false">
      <c r="A428" s="1" t="s">
        <v>4482</v>
      </c>
      <c r="B428" s="1" t="s">
        <v>4483</v>
      </c>
      <c r="C428" s="1" t="s">
        <v>1066</v>
      </c>
      <c r="D428" s="1" t="s">
        <v>3630</v>
      </c>
      <c r="E428" s="1" t="s">
        <v>3617</v>
      </c>
      <c r="F428" s="1" t="s">
        <v>3215</v>
      </c>
      <c r="G428" s="1" t="n">
        <v>24</v>
      </c>
      <c r="H428" s="1" t="n">
        <v>0.38</v>
      </c>
      <c r="I428" s="1" t="n">
        <v>1</v>
      </c>
      <c r="J428" s="1" t="n">
        <v>5</v>
      </c>
      <c r="K428" s="1" t="s">
        <v>3652</v>
      </c>
      <c r="L428" s="18" t="str">
        <f aca="false">IF(H428&lt;=G428,"Yes","No")</f>
        <v>Yes</v>
      </c>
    </row>
    <row r="429" customFormat="false" ht="15" hidden="false" customHeight="false" outlineLevel="0" collapsed="false">
      <c r="A429" s="1" t="s">
        <v>4484</v>
      </c>
      <c r="B429" s="1" t="s">
        <v>4485</v>
      </c>
      <c r="C429" s="1" t="s">
        <v>1066</v>
      </c>
      <c r="D429" s="1" t="s">
        <v>3638</v>
      </c>
      <c r="E429" s="1" t="s">
        <v>3793</v>
      </c>
      <c r="F429" s="1" t="s">
        <v>3215</v>
      </c>
      <c r="G429" s="1" t="n">
        <v>4</v>
      </c>
      <c r="H429" s="1" t="n">
        <v>18.54</v>
      </c>
      <c r="I429" s="1" t="n">
        <v>1</v>
      </c>
      <c r="J429" s="1" t="n">
        <v>3</v>
      </c>
      <c r="K429" s="1" t="s">
        <v>3652</v>
      </c>
      <c r="L429" s="18" t="str">
        <f aca="false">IF(H429&lt;=G429,"Yes","No")</f>
        <v>No</v>
      </c>
    </row>
    <row r="430" customFormat="false" ht="15" hidden="false" customHeight="false" outlineLevel="0" collapsed="false">
      <c r="A430" s="1" t="s">
        <v>4486</v>
      </c>
      <c r="B430" s="1" t="s">
        <v>4487</v>
      </c>
      <c r="C430" s="1" t="s">
        <v>1066</v>
      </c>
      <c r="D430" s="1" t="s">
        <v>3638</v>
      </c>
      <c r="E430" s="1" t="s">
        <v>3646</v>
      </c>
      <c r="F430" s="1" t="s">
        <v>3651</v>
      </c>
      <c r="G430" s="1" t="n">
        <v>72</v>
      </c>
      <c r="H430" s="1" t="n">
        <v>49</v>
      </c>
      <c r="I430" s="1" t="n">
        <v>0</v>
      </c>
      <c r="J430" s="1" t="n">
        <v>3</v>
      </c>
      <c r="K430" s="1" t="s">
        <v>3642</v>
      </c>
      <c r="L430" s="18" t="str">
        <f aca="false">IF(H430&lt;=G430,"Yes","No")</f>
        <v>Yes</v>
      </c>
    </row>
    <row r="431" customFormat="false" ht="15" hidden="false" customHeight="false" outlineLevel="0" collapsed="false">
      <c r="A431" s="1" t="s">
        <v>4488</v>
      </c>
      <c r="B431" s="1" t="s">
        <v>4489</v>
      </c>
      <c r="C431" s="1" t="s">
        <v>1066</v>
      </c>
      <c r="D431" s="1" t="s">
        <v>3630</v>
      </c>
      <c r="E431" s="1" t="s">
        <v>3793</v>
      </c>
      <c r="F431" s="1" t="s">
        <v>3215</v>
      </c>
      <c r="G431" s="1" t="n">
        <v>4</v>
      </c>
      <c r="H431" s="1" t="n">
        <v>0.64</v>
      </c>
      <c r="I431" s="1" t="n">
        <v>1</v>
      </c>
      <c r="J431" s="1" t="n">
        <v>5</v>
      </c>
      <c r="K431" s="1" t="s">
        <v>3652</v>
      </c>
      <c r="L431" s="18" t="str">
        <f aca="false">IF(H431&lt;=G431,"Yes","No")</f>
        <v>Yes</v>
      </c>
    </row>
    <row r="432" customFormat="false" ht="15" hidden="false" customHeight="false" outlineLevel="0" collapsed="false">
      <c r="A432" s="1" t="s">
        <v>4490</v>
      </c>
      <c r="B432" s="1" t="s">
        <v>4491</v>
      </c>
      <c r="C432" s="1" t="s">
        <v>1066</v>
      </c>
      <c r="D432" s="1" t="s">
        <v>3630</v>
      </c>
      <c r="E432" s="1" t="s">
        <v>3617</v>
      </c>
      <c r="F432" s="1" t="s">
        <v>3631</v>
      </c>
      <c r="G432" s="1" t="n">
        <v>24</v>
      </c>
      <c r="H432" s="1" t="n">
        <v>0.72</v>
      </c>
      <c r="I432" s="1" t="n">
        <v>1</v>
      </c>
      <c r="J432" s="1" t="n">
        <v>5</v>
      </c>
      <c r="K432" s="1" t="s">
        <v>3652</v>
      </c>
      <c r="L432" s="18" t="str">
        <f aca="false">IF(H432&lt;=G432,"Yes","No")</f>
        <v>Yes</v>
      </c>
    </row>
    <row r="433" customFormat="false" ht="15" hidden="false" customHeight="false" outlineLevel="0" collapsed="false">
      <c r="A433" s="1" t="s">
        <v>4492</v>
      </c>
      <c r="B433" s="1" t="s">
        <v>4493</v>
      </c>
      <c r="C433" s="1" t="s">
        <v>1066</v>
      </c>
      <c r="D433" s="1" t="s">
        <v>3630</v>
      </c>
      <c r="E433" s="1" t="s">
        <v>3646</v>
      </c>
      <c r="F433" s="1" t="s">
        <v>3215</v>
      </c>
      <c r="G433" s="1" t="n">
        <v>72</v>
      </c>
      <c r="H433" s="1" t="n">
        <v>1.19</v>
      </c>
      <c r="I433" s="1" t="n">
        <v>0</v>
      </c>
      <c r="J433" s="1" t="n">
        <v>5</v>
      </c>
      <c r="K433" s="1" t="s">
        <v>3652</v>
      </c>
      <c r="L433" s="18" t="str">
        <f aca="false">IF(H433&lt;=G433,"Yes","No")</f>
        <v>Yes</v>
      </c>
    </row>
    <row r="434" customFormat="false" ht="15" hidden="false" customHeight="false" outlineLevel="0" collapsed="false">
      <c r="A434" s="1" t="s">
        <v>4494</v>
      </c>
      <c r="B434" s="1" t="s">
        <v>4495</v>
      </c>
      <c r="C434" s="1" t="s">
        <v>1066</v>
      </c>
      <c r="D434" s="1" t="s">
        <v>3616</v>
      </c>
      <c r="E434" s="1" t="s">
        <v>3622</v>
      </c>
      <c r="F434" s="1" t="s">
        <v>3215</v>
      </c>
      <c r="G434" s="1" t="n">
        <v>8</v>
      </c>
      <c r="H434" s="1" t="n">
        <v>4.1</v>
      </c>
      <c r="I434" s="1" t="n">
        <v>1</v>
      </c>
      <c r="J434" s="1" t="n">
        <v>3</v>
      </c>
      <c r="K434" s="1" t="s">
        <v>3652</v>
      </c>
      <c r="L434" s="18" t="str">
        <f aca="false">IF(H434&lt;=G434,"Yes","No")</f>
        <v>Yes</v>
      </c>
    </row>
    <row r="435" customFormat="false" ht="15" hidden="false" customHeight="false" outlineLevel="0" collapsed="false">
      <c r="A435" s="1" t="s">
        <v>4496</v>
      </c>
      <c r="B435" s="1" t="s">
        <v>4497</v>
      </c>
      <c r="C435" s="1" t="s">
        <v>1066</v>
      </c>
      <c r="D435" s="1" t="s">
        <v>3616</v>
      </c>
      <c r="E435" s="1" t="s">
        <v>3617</v>
      </c>
      <c r="F435" s="1" t="s">
        <v>3631</v>
      </c>
      <c r="G435" s="1" t="n">
        <v>24</v>
      </c>
      <c r="H435" s="1" t="n">
        <v>16.48</v>
      </c>
      <c r="I435" s="1" t="n">
        <v>0</v>
      </c>
      <c r="J435" s="1" t="n">
        <v>5</v>
      </c>
      <c r="K435" s="1" t="s">
        <v>3665</v>
      </c>
      <c r="L435" s="18" t="str">
        <f aca="false">IF(H435&lt;=G435,"Yes","No")</f>
        <v>Yes</v>
      </c>
    </row>
    <row r="436" customFormat="false" ht="15" hidden="false" customHeight="false" outlineLevel="0" collapsed="false">
      <c r="A436" s="1" t="s">
        <v>4498</v>
      </c>
      <c r="B436" s="1" t="s">
        <v>4499</v>
      </c>
      <c r="C436" s="1" t="s">
        <v>1066</v>
      </c>
      <c r="D436" s="1" t="s">
        <v>3621</v>
      </c>
      <c r="E436" s="1" t="s">
        <v>3646</v>
      </c>
      <c r="F436" s="1" t="s">
        <v>3215</v>
      </c>
      <c r="G436" s="1" t="n">
        <v>72</v>
      </c>
      <c r="H436" s="1" t="n">
        <v>11.92</v>
      </c>
      <c r="I436" s="1" t="n">
        <v>0</v>
      </c>
      <c r="J436" s="1" t="n">
        <v>5</v>
      </c>
      <c r="K436" s="1" t="s">
        <v>3635</v>
      </c>
      <c r="L436" s="18" t="str">
        <f aca="false">IF(H436&lt;=G436,"Yes","No")</f>
        <v>Yes</v>
      </c>
    </row>
    <row r="437" customFormat="false" ht="15" hidden="false" customHeight="false" outlineLevel="0" collapsed="false">
      <c r="A437" s="1" t="s">
        <v>4500</v>
      </c>
      <c r="B437" s="1" t="s">
        <v>4501</v>
      </c>
      <c r="C437" s="1" t="s">
        <v>1608</v>
      </c>
      <c r="D437" s="1" t="s">
        <v>3645</v>
      </c>
      <c r="E437" s="1" t="s">
        <v>3617</v>
      </c>
      <c r="F437" s="1" t="s">
        <v>3623</v>
      </c>
      <c r="G437" s="1" t="n">
        <v>24</v>
      </c>
      <c r="H437" s="1" t="n">
        <v>1.1</v>
      </c>
      <c r="I437" s="1" t="n">
        <v>0</v>
      </c>
      <c r="J437" s="1" t="n">
        <v>4</v>
      </c>
      <c r="K437" s="1" t="s">
        <v>3624</v>
      </c>
      <c r="L437" s="18" t="str">
        <f aca="false">IF(H437&lt;=G437,"Yes","No")</f>
        <v>Yes</v>
      </c>
    </row>
    <row r="438" customFormat="false" ht="15" hidden="false" customHeight="false" outlineLevel="0" collapsed="false">
      <c r="A438" s="1" t="s">
        <v>4502</v>
      </c>
      <c r="B438" s="1" t="s">
        <v>4503</v>
      </c>
      <c r="C438" s="1" t="s">
        <v>1608</v>
      </c>
      <c r="D438" s="1" t="s">
        <v>3645</v>
      </c>
      <c r="E438" s="1" t="s">
        <v>3646</v>
      </c>
      <c r="F438" s="1" t="s">
        <v>3631</v>
      </c>
      <c r="G438" s="1" t="n">
        <v>72</v>
      </c>
      <c r="H438" s="1" t="n">
        <v>15.79</v>
      </c>
      <c r="I438" s="1" t="n">
        <v>0</v>
      </c>
      <c r="J438" s="1" t="n">
        <v>4</v>
      </c>
      <c r="K438" s="1" t="s">
        <v>3635</v>
      </c>
      <c r="L438" s="18" t="str">
        <f aca="false">IF(H438&lt;=G438,"Yes","No")</f>
        <v>Yes</v>
      </c>
    </row>
    <row r="439" customFormat="false" ht="15" hidden="false" customHeight="false" outlineLevel="0" collapsed="false">
      <c r="A439" s="1" t="s">
        <v>4504</v>
      </c>
      <c r="B439" s="1" t="s">
        <v>4505</v>
      </c>
      <c r="C439" s="1" t="s">
        <v>1608</v>
      </c>
      <c r="D439" s="1" t="s">
        <v>3645</v>
      </c>
      <c r="E439" s="1" t="s">
        <v>3646</v>
      </c>
      <c r="F439" s="1" t="s">
        <v>3623</v>
      </c>
      <c r="G439" s="1" t="n">
        <v>72</v>
      </c>
      <c r="H439" s="1" t="n">
        <v>10.08</v>
      </c>
      <c r="I439" s="1" t="n">
        <v>0</v>
      </c>
      <c r="J439" s="1" t="n">
        <v>4</v>
      </c>
      <c r="K439" s="1" t="s">
        <v>3642</v>
      </c>
      <c r="L439" s="18" t="str">
        <f aca="false">IF(H439&lt;=G439,"Yes","No")</f>
        <v>Yes</v>
      </c>
    </row>
    <row r="440" customFormat="false" ht="15" hidden="false" customHeight="false" outlineLevel="0" collapsed="false">
      <c r="A440" s="1" t="s">
        <v>4506</v>
      </c>
      <c r="B440" s="1" t="s">
        <v>4507</v>
      </c>
      <c r="C440" s="1" t="s">
        <v>1608</v>
      </c>
      <c r="D440" s="1" t="s">
        <v>3616</v>
      </c>
      <c r="E440" s="1" t="s">
        <v>3617</v>
      </c>
      <c r="F440" s="1" t="s">
        <v>3631</v>
      </c>
      <c r="G440" s="1" t="n">
        <v>24</v>
      </c>
      <c r="H440" s="1" t="n">
        <v>4.42</v>
      </c>
      <c r="I440" s="1" t="n">
        <v>0</v>
      </c>
      <c r="J440" s="1" t="n">
        <v>5</v>
      </c>
      <c r="K440" s="1" t="s">
        <v>3624</v>
      </c>
      <c r="L440" s="18" t="str">
        <f aca="false">IF(H440&lt;=G440,"Yes","No")</f>
        <v>Yes</v>
      </c>
    </row>
    <row r="441" customFormat="false" ht="15" hidden="false" customHeight="false" outlineLevel="0" collapsed="false">
      <c r="A441" s="1" t="s">
        <v>4508</v>
      </c>
      <c r="B441" s="1" t="s">
        <v>4509</v>
      </c>
      <c r="C441" s="1" t="s">
        <v>1608</v>
      </c>
      <c r="D441" s="1" t="s">
        <v>3616</v>
      </c>
      <c r="E441" s="1" t="s">
        <v>3622</v>
      </c>
      <c r="F441" s="1" t="s">
        <v>3215</v>
      </c>
      <c r="G441" s="1" t="n">
        <v>8</v>
      </c>
      <c r="H441" s="1" t="n">
        <v>8.87</v>
      </c>
      <c r="I441" s="1" t="n">
        <v>1</v>
      </c>
      <c r="J441" s="1" t="n">
        <v>3</v>
      </c>
      <c r="K441" s="1" t="s">
        <v>3632</v>
      </c>
      <c r="L441" s="18" t="str">
        <f aca="false">IF(H441&lt;=G441,"Yes","No")</f>
        <v>No</v>
      </c>
    </row>
    <row r="442" customFormat="false" ht="15" hidden="false" customHeight="false" outlineLevel="0" collapsed="false">
      <c r="A442" s="1" t="s">
        <v>4510</v>
      </c>
      <c r="B442" s="1" t="s">
        <v>4511</v>
      </c>
      <c r="C442" s="1" t="s">
        <v>1608</v>
      </c>
      <c r="D442" s="1" t="s">
        <v>3621</v>
      </c>
      <c r="E442" s="1" t="s">
        <v>3617</v>
      </c>
      <c r="F442" s="1" t="s">
        <v>3215</v>
      </c>
      <c r="G442" s="1" t="n">
        <v>24</v>
      </c>
      <c r="H442" s="1" t="n">
        <v>1.58</v>
      </c>
      <c r="I442" s="1" t="n">
        <v>1</v>
      </c>
      <c r="J442" s="1" t="n">
        <v>5</v>
      </c>
      <c r="K442" s="1" t="s">
        <v>3665</v>
      </c>
      <c r="L442" s="18" t="str">
        <f aca="false">IF(H442&lt;=G442,"Yes","No")</f>
        <v>Yes</v>
      </c>
    </row>
    <row r="443" customFormat="false" ht="15" hidden="false" customHeight="false" outlineLevel="0" collapsed="false">
      <c r="A443" s="1" t="s">
        <v>4512</v>
      </c>
      <c r="B443" s="1" t="s">
        <v>4513</v>
      </c>
      <c r="C443" s="1" t="s">
        <v>1608</v>
      </c>
      <c r="D443" s="1" t="s">
        <v>3645</v>
      </c>
      <c r="E443" s="1" t="s">
        <v>3617</v>
      </c>
      <c r="F443" s="1" t="s">
        <v>3623</v>
      </c>
      <c r="G443" s="1" t="n">
        <v>24</v>
      </c>
      <c r="H443" s="1" t="n">
        <v>10.3</v>
      </c>
      <c r="I443" s="1" t="n">
        <v>0</v>
      </c>
      <c r="J443" s="1" t="n">
        <v>4</v>
      </c>
      <c r="K443" s="1" t="s">
        <v>3652</v>
      </c>
      <c r="L443" s="18" t="str">
        <f aca="false">IF(H443&lt;=G443,"Yes","No")</f>
        <v>Yes</v>
      </c>
    </row>
    <row r="444" customFormat="false" ht="15" hidden="false" customHeight="false" outlineLevel="0" collapsed="false">
      <c r="A444" s="1" t="s">
        <v>4514</v>
      </c>
      <c r="B444" s="1" t="s">
        <v>4515</v>
      </c>
      <c r="C444" s="1" t="s">
        <v>1608</v>
      </c>
      <c r="D444" s="1" t="s">
        <v>3621</v>
      </c>
      <c r="E444" s="1" t="s">
        <v>3617</v>
      </c>
      <c r="F444" s="1" t="s">
        <v>3215</v>
      </c>
      <c r="G444" s="1" t="n">
        <v>24</v>
      </c>
      <c r="H444" s="1" t="n">
        <v>9.62</v>
      </c>
      <c r="I444" s="1" t="n">
        <v>0</v>
      </c>
      <c r="J444" s="1" t="n">
        <v>5</v>
      </c>
      <c r="K444" s="1" t="s">
        <v>3642</v>
      </c>
      <c r="L444" s="18" t="str">
        <f aca="false">IF(H444&lt;=G444,"Yes","No")</f>
        <v>Yes</v>
      </c>
    </row>
    <row r="445" customFormat="false" ht="15" hidden="false" customHeight="false" outlineLevel="0" collapsed="false">
      <c r="A445" s="1" t="s">
        <v>4516</v>
      </c>
      <c r="B445" s="1" t="s">
        <v>4517</v>
      </c>
      <c r="C445" s="1" t="s">
        <v>1608</v>
      </c>
      <c r="D445" s="1" t="s">
        <v>3630</v>
      </c>
      <c r="E445" s="1" t="s">
        <v>3617</v>
      </c>
      <c r="F445" s="1" t="s">
        <v>3623</v>
      </c>
      <c r="G445" s="1" t="n">
        <v>24</v>
      </c>
      <c r="H445" s="1" t="n">
        <v>0.96</v>
      </c>
      <c r="I445" s="1" t="n">
        <v>1</v>
      </c>
      <c r="J445" s="1" t="n">
        <v>4</v>
      </c>
      <c r="K445" s="1" t="s">
        <v>3642</v>
      </c>
      <c r="L445" s="18" t="str">
        <f aca="false">IF(H445&lt;=G445,"Yes","No")</f>
        <v>Yes</v>
      </c>
    </row>
    <row r="446" customFormat="false" ht="15" hidden="false" customHeight="false" outlineLevel="0" collapsed="false">
      <c r="A446" s="1" t="s">
        <v>4518</v>
      </c>
      <c r="B446" s="1" t="s">
        <v>4519</v>
      </c>
      <c r="C446" s="1" t="s">
        <v>1608</v>
      </c>
      <c r="D446" s="1" t="s">
        <v>3630</v>
      </c>
      <c r="E446" s="1" t="s">
        <v>3617</v>
      </c>
      <c r="F446" s="1" t="s">
        <v>3631</v>
      </c>
      <c r="G446" s="1" t="n">
        <v>24</v>
      </c>
      <c r="H446" s="1" t="n">
        <v>0.43</v>
      </c>
      <c r="I446" s="1" t="n">
        <v>1</v>
      </c>
      <c r="J446" s="1" t="n">
        <v>5</v>
      </c>
      <c r="K446" s="1" t="s">
        <v>3618</v>
      </c>
      <c r="L446" s="18" t="str">
        <f aca="false">IF(H446&lt;=G446,"Yes","No")</f>
        <v>Yes</v>
      </c>
    </row>
    <row r="447" customFormat="false" ht="15" hidden="false" customHeight="false" outlineLevel="0" collapsed="false">
      <c r="A447" s="1" t="s">
        <v>4520</v>
      </c>
      <c r="B447" s="1" t="s">
        <v>4521</v>
      </c>
      <c r="C447" s="1" t="s">
        <v>1608</v>
      </c>
      <c r="D447" s="1" t="s">
        <v>3645</v>
      </c>
      <c r="E447" s="1" t="s">
        <v>3646</v>
      </c>
      <c r="F447" s="1" t="s">
        <v>3631</v>
      </c>
      <c r="G447" s="1" t="n">
        <v>72</v>
      </c>
      <c r="H447" s="1" t="n">
        <v>5.24</v>
      </c>
      <c r="I447" s="1" t="n">
        <v>1</v>
      </c>
      <c r="J447" s="1" t="n">
        <v>4</v>
      </c>
      <c r="K447" s="1" t="s">
        <v>3632</v>
      </c>
      <c r="L447" s="18" t="str">
        <f aca="false">IF(H447&lt;=G447,"Yes","No")</f>
        <v>Yes</v>
      </c>
    </row>
    <row r="448" customFormat="false" ht="15" hidden="false" customHeight="false" outlineLevel="0" collapsed="false">
      <c r="A448" s="1" t="s">
        <v>4522</v>
      </c>
      <c r="B448" s="1" t="s">
        <v>4523</v>
      </c>
      <c r="C448" s="1" t="s">
        <v>1608</v>
      </c>
      <c r="D448" s="1" t="s">
        <v>3630</v>
      </c>
      <c r="E448" s="1" t="s">
        <v>3646</v>
      </c>
      <c r="F448" s="1" t="s">
        <v>3631</v>
      </c>
      <c r="G448" s="1" t="n">
        <v>72</v>
      </c>
      <c r="H448" s="1" t="n">
        <v>0.81</v>
      </c>
      <c r="I448" s="1" t="n">
        <v>1</v>
      </c>
      <c r="J448" s="1" t="n">
        <v>4</v>
      </c>
      <c r="K448" s="1" t="s">
        <v>3632</v>
      </c>
      <c r="L448" s="18" t="str">
        <f aca="false">IF(H448&lt;=G448,"Yes","No")</f>
        <v>Yes</v>
      </c>
    </row>
    <row r="449" customFormat="false" ht="15" hidden="false" customHeight="false" outlineLevel="0" collapsed="false">
      <c r="A449" s="1" t="s">
        <v>4524</v>
      </c>
      <c r="B449" s="1" t="s">
        <v>4525</v>
      </c>
      <c r="C449" s="1" t="s">
        <v>1608</v>
      </c>
      <c r="D449" s="1" t="s">
        <v>3621</v>
      </c>
      <c r="E449" s="1" t="s">
        <v>3617</v>
      </c>
      <c r="F449" s="1" t="s">
        <v>3215</v>
      </c>
      <c r="G449" s="1" t="n">
        <v>24</v>
      </c>
      <c r="H449" s="1" t="n">
        <v>12.75</v>
      </c>
      <c r="I449" s="1" t="n">
        <v>1</v>
      </c>
      <c r="J449" s="1" t="n">
        <v>4</v>
      </c>
      <c r="K449" s="1" t="s">
        <v>3642</v>
      </c>
      <c r="L449" s="18" t="str">
        <f aca="false">IF(H449&lt;=G449,"Yes","No")</f>
        <v>Yes</v>
      </c>
    </row>
    <row r="450" customFormat="false" ht="15" hidden="false" customHeight="false" outlineLevel="0" collapsed="false">
      <c r="A450" s="1" t="s">
        <v>4526</v>
      </c>
      <c r="B450" s="1" t="s">
        <v>4527</v>
      </c>
      <c r="C450" s="1" t="s">
        <v>1608</v>
      </c>
      <c r="D450" s="1" t="s">
        <v>3616</v>
      </c>
      <c r="E450" s="1" t="s">
        <v>3617</v>
      </c>
      <c r="F450" s="1" t="s">
        <v>3631</v>
      </c>
      <c r="G450" s="1" t="n">
        <v>24</v>
      </c>
      <c r="H450" s="1" t="n">
        <v>1.54</v>
      </c>
      <c r="I450" s="1" t="n">
        <v>1</v>
      </c>
      <c r="J450" s="1" t="n">
        <v>4</v>
      </c>
      <c r="K450" s="1" t="s">
        <v>3635</v>
      </c>
      <c r="L450" s="18" t="str">
        <f aca="false">IF(H450&lt;=G450,"Yes","No")</f>
        <v>Yes</v>
      </c>
    </row>
    <row r="451" customFormat="false" ht="15" hidden="false" customHeight="false" outlineLevel="0" collapsed="false">
      <c r="A451" s="1" t="s">
        <v>4528</v>
      </c>
      <c r="B451" s="1" t="s">
        <v>4529</v>
      </c>
      <c r="C451" s="1" t="s">
        <v>1608</v>
      </c>
      <c r="D451" s="1" t="s">
        <v>3630</v>
      </c>
      <c r="E451" s="1" t="s">
        <v>3617</v>
      </c>
      <c r="F451" s="1" t="s">
        <v>3631</v>
      </c>
      <c r="G451" s="1" t="n">
        <v>24</v>
      </c>
      <c r="H451" s="1" t="n">
        <v>0.35</v>
      </c>
      <c r="I451" s="1" t="n">
        <v>1</v>
      </c>
      <c r="J451" s="1" t="n">
        <v>3</v>
      </c>
      <c r="K451" s="1" t="s">
        <v>3618</v>
      </c>
      <c r="L451" s="18" t="str">
        <f aca="false">IF(H451&lt;=G451,"Yes","No")</f>
        <v>Yes</v>
      </c>
    </row>
    <row r="452" customFormat="false" ht="15" hidden="false" customHeight="false" outlineLevel="0" collapsed="false">
      <c r="A452" s="1" t="s">
        <v>4530</v>
      </c>
      <c r="B452" s="1" t="s">
        <v>4531</v>
      </c>
      <c r="C452" s="1" t="s">
        <v>1608</v>
      </c>
      <c r="D452" s="1" t="s">
        <v>3616</v>
      </c>
      <c r="E452" s="1" t="s">
        <v>3622</v>
      </c>
      <c r="F452" s="1" t="s">
        <v>3631</v>
      </c>
      <c r="G452" s="1" t="n">
        <v>8</v>
      </c>
      <c r="H452" s="1" t="n">
        <v>3.58</v>
      </c>
      <c r="I452" s="1" t="n">
        <v>0</v>
      </c>
      <c r="J452" s="1" t="n">
        <v>4</v>
      </c>
      <c r="K452" s="1" t="s">
        <v>3632</v>
      </c>
      <c r="L452" s="18" t="str">
        <f aca="false">IF(H452&lt;=G452,"Yes","No")</f>
        <v>Yes</v>
      </c>
    </row>
    <row r="453" customFormat="false" ht="15" hidden="false" customHeight="false" outlineLevel="0" collapsed="false">
      <c r="A453" s="1" t="s">
        <v>4532</v>
      </c>
      <c r="B453" s="1" t="s">
        <v>4533</v>
      </c>
      <c r="C453" s="1" t="s">
        <v>1608</v>
      </c>
      <c r="D453" s="1" t="s">
        <v>3616</v>
      </c>
      <c r="E453" s="1" t="s">
        <v>3646</v>
      </c>
      <c r="F453" s="1" t="s">
        <v>3631</v>
      </c>
      <c r="G453" s="1" t="n">
        <v>72</v>
      </c>
      <c r="H453" s="1" t="n">
        <v>4.46</v>
      </c>
      <c r="I453" s="1" t="n">
        <v>1</v>
      </c>
      <c r="J453" s="1" t="n">
        <v>4</v>
      </c>
      <c r="K453" s="1" t="s">
        <v>3624</v>
      </c>
      <c r="L453" s="18" t="str">
        <f aca="false">IF(H453&lt;=G453,"Yes","No")</f>
        <v>Yes</v>
      </c>
    </row>
    <row r="454" customFormat="false" ht="15" hidden="false" customHeight="false" outlineLevel="0" collapsed="false">
      <c r="A454" s="1" t="s">
        <v>4534</v>
      </c>
      <c r="B454" s="1" t="s">
        <v>4535</v>
      </c>
      <c r="C454" s="1" t="s">
        <v>1608</v>
      </c>
      <c r="D454" s="1" t="s">
        <v>3630</v>
      </c>
      <c r="E454" s="1" t="s">
        <v>3617</v>
      </c>
      <c r="F454" s="1" t="s">
        <v>3215</v>
      </c>
      <c r="G454" s="1" t="n">
        <v>24</v>
      </c>
      <c r="H454" s="1" t="n">
        <v>0.65</v>
      </c>
      <c r="I454" s="1" t="n">
        <v>1</v>
      </c>
      <c r="J454" s="1" t="n">
        <v>5</v>
      </c>
      <c r="K454" s="1" t="s">
        <v>3635</v>
      </c>
      <c r="L454" s="18" t="str">
        <f aca="false">IF(H454&lt;=G454,"Yes","No")</f>
        <v>Yes</v>
      </c>
    </row>
    <row r="455" customFormat="false" ht="15" hidden="false" customHeight="false" outlineLevel="0" collapsed="false">
      <c r="A455" s="1" t="s">
        <v>4536</v>
      </c>
      <c r="B455" s="1" t="s">
        <v>4537</v>
      </c>
      <c r="C455" s="1" t="s">
        <v>1608</v>
      </c>
      <c r="D455" s="1" t="s">
        <v>3698</v>
      </c>
      <c r="E455" s="1" t="s">
        <v>3617</v>
      </c>
      <c r="F455" s="1" t="s">
        <v>3623</v>
      </c>
      <c r="G455" s="1" t="n">
        <v>24</v>
      </c>
      <c r="H455" s="1" t="n">
        <v>3.74</v>
      </c>
      <c r="I455" s="1" t="n">
        <v>0</v>
      </c>
      <c r="J455" s="1" t="n">
        <v>3</v>
      </c>
      <c r="K455" s="1" t="s">
        <v>3635</v>
      </c>
      <c r="L455" s="18" t="str">
        <f aca="false">IF(H455&lt;=G455,"Yes","No")</f>
        <v>Yes</v>
      </c>
    </row>
    <row r="456" customFormat="false" ht="15" hidden="false" customHeight="false" outlineLevel="0" collapsed="false">
      <c r="A456" s="1" t="s">
        <v>4538</v>
      </c>
      <c r="B456" s="1" t="s">
        <v>4539</v>
      </c>
      <c r="C456" s="1" t="s">
        <v>1608</v>
      </c>
      <c r="D456" s="1" t="s">
        <v>3638</v>
      </c>
      <c r="E456" s="1" t="s">
        <v>3793</v>
      </c>
      <c r="F456" s="1" t="s">
        <v>3631</v>
      </c>
      <c r="G456" s="1" t="n">
        <v>4</v>
      </c>
      <c r="H456" s="1" t="n">
        <v>5.14</v>
      </c>
      <c r="I456" s="1" t="n">
        <v>1</v>
      </c>
      <c r="J456" s="1" t="n">
        <v>2</v>
      </c>
      <c r="K456" s="1" t="s">
        <v>3642</v>
      </c>
      <c r="L456" s="18" t="str">
        <f aca="false">IF(H456&lt;=G456,"Yes","No")</f>
        <v>No</v>
      </c>
    </row>
    <row r="457" customFormat="false" ht="15" hidden="false" customHeight="false" outlineLevel="0" collapsed="false">
      <c r="A457" s="1" t="s">
        <v>4540</v>
      </c>
      <c r="B457" s="1" t="s">
        <v>4541</v>
      </c>
      <c r="C457" s="1" t="s">
        <v>1608</v>
      </c>
      <c r="D457" s="1" t="s">
        <v>3627</v>
      </c>
      <c r="E457" s="1" t="s">
        <v>3622</v>
      </c>
      <c r="F457" s="1" t="s">
        <v>3215</v>
      </c>
      <c r="G457" s="1" t="n">
        <v>8</v>
      </c>
      <c r="H457" s="1" t="n">
        <v>4.65</v>
      </c>
      <c r="I457" s="1" t="n">
        <v>0</v>
      </c>
      <c r="J457" s="1" t="n">
        <v>4</v>
      </c>
      <c r="K457" s="1" t="s">
        <v>3632</v>
      </c>
      <c r="L457" s="18" t="str">
        <f aca="false">IF(H457&lt;=G457,"Yes","No")</f>
        <v>Yes</v>
      </c>
    </row>
    <row r="458" customFormat="false" ht="15" hidden="false" customHeight="false" outlineLevel="0" collapsed="false">
      <c r="A458" s="1" t="s">
        <v>4542</v>
      </c>
      <c r="B458" s="1" t="s">
        <v>4543</v>
      </c>
      <c r="C458" s="1" t="s">
        <v>1608</v>
      </c>
      <c r="D458" s="1" t="s">
        <v>3630</v>
      </c>
      <c r="E458" s="1" t="s">
        <v>3646</v>
      </c>
      <c r="F458" s="1" t="s">
        <v>3631</v>
      </c>
      <c r="G458" s="1" t="n">
        <v>72</v>
      </c>
      <c r="H458" s="1" t="n">
        <v>1.21</v>
      </c>
      <c r="I458" s="1" t="n">
        <v>1</v>
      </c>
      <c r="J458" s="1" t="n">
        <v>4</v>
      </c>
      <c r="K458" s="1" t="s">
        <v>3652</v>
      </c>
      <c r="L458" s="18" t="str">
        <f aca="false">IF(H458&lt;=G458,"Yes","No")</f>
        <v>Yes</v>
      </c>
    </row>
    <row r="459" customFormat="false" ht="15" hidden="false" customHeight="false" outlineLevel="0" collapsed="false">
      <c r="A459" s="1" t="s">
        <v>4544</v>
      </c>
      <c r="B459" s="1" t="s">
        <v>4545</v>
      </c>
      <c r="C459" s="1" t="s">
        <v>1608</v>
      </c>
      <c r="D459" s="1" t="s">
        <v>3616</v>
      </c>
      <c r="E459" s="1" t="s">
        <v>3617</v>
      </c>
      <c r="F459" s="1" t="s">
        <v>3623</v>
      </c>
      <c r="G459" s="1" t="n">
        <v>24</v>
      </c>
      <c r="H459" s="1" t="n">
        <v>1.8</v>
      </c>
      <c r="I459" s="1" t="n">
        <v>0</v>
      </c>
      <c r="J459" s="1" t="n">
        <v>4</v>
      </c>
      <c r="K459" s="1" t="s">
        <v>3635</v>
      </c>
      <c r="L459" s="18" t="str">
        <f aca="false">IF(H459&lt;=G459,"Yes","No")</f>
        <v>Yes</v>
      </c>
    </row>
    <row r="460" customFormat="false" ht="15" hidden="false" customHeight="false" outlineLevel="0" collapsed="false">
      <c r="A460" s="1" t="s">
        <v>4546</v>
      </c>
      <c r="B460" s="1" t="s">
        <v>4547</v>
      </c>
      <c r="C460" s="1" t="s">
        <v>1608</v>
      </c>
      <c r="D460" s="1" t="s">
        <v>3621</v>
      </c>
      <c r="E460" s="1" t="s">
        <v>3617</v>
      </c>
      <c r="F460" s="1" t="s">
        <v>3623</v>
      </c>
      <c r="G460" s="1" t="n">
        <v>24</v>
      </c>
      <c r="H460" s="1" t="n">
        <v>1.62</v>
      </c>
      <c r="I460" s="1" t="n">
        <v>1</v>
      </c>
      <c r="J460" s="1" t="n">
        <v>5</v>
      </c>
      <c r="K460" s="1" t="s">
        <v>3635</v>
      </c>
      <c r="L460" s="18" t="str">
        <f aca="false">IF(H460&lt;=G460,"Yes","No")</f>
        <v>Yes</v>
      </c>
    </row>
    <row r="461" customFormat="false" ht="15" hidden="false" customHeight="false" outlineLevel="0" collapsed="false">
      <c r="A461" s="1" t="s">
        <v>4548</v>
      </c>
      <c r="B461" s="1" t="s">
        <v>4549</v>
      </c>
      <c r="C461" s="1" t="s">
        <v>1608</v>
      </c>
      <c r="D461" s="1" t="s">
        <v>3616</v>
      </c>
      <c r="E461" s="1" t="s">
        <v>3622</v>
      </c>
      <c r="F461" s="1" t="s">
        <v>3215</v>
      </c>
      <c r="G461" s="1" t="n">
        <v>8</v>
      </c>
      <c r="H461" s="1" t="n">
        <v>3.34</v>
      </c>
      <c r="I461" s="1" t="n">
        <v>1</v>
      </c>
      <c r="J461" s="1" t="n">
        <v>5</v>
      </c>
      <c r="K461" s="1" t="s">
        <v>3652</v>
      </c>
      <c r="L461" s="18" t="str">
        <f aca="false">IF(H461&lt;=G461,"Yes","No")</f>
        <v>Yes</v>
      </c>
    </row>
    <row r="462" customFormat="false" ht="15" hidden="false" customHeight="false" outlineLevel="0" collapsed="false">
      <c r="A462" s="1" t="s">
        <v>4550</v>
      </c>
      <c r="B462" s="1" t="s">
        <v>4551</v>
      </c>
      <c r="C462" s="1" t="s">
        <v>1608</v>
      </c>
      <c r="D462" s="1" t="s">
        <v>3638</v>
      </c>
      <c r="E462" s="1" t="s">
        <v>3793</v>
      </c>
      <c r="F462" s="1" t="s">
        <v>3631</v>
      </c>
      <c r="G462" s="1" t="n">
        <v>4</v>
      </c>
      <c r="H462" s="1" t="n">
        <v>3.98</v>
      </c>
      <c r="I462" s="1" t="n">
        <v>1</v>
      </c>
      <c r="J462" s="1" t="n">
        <v>5</v>
      </c>
      <c r="K462" s="1" t="s">
        <v>3632</v>
      </c>
      <c r="L462" s="18" t="str">
        <f aca="false">IF(H462&lt;=G462,"Yes","No")</f>
        <v>Yes</v>
      </c>
    </row>
    <row r="463" customFormat="false" ht="15" hidden="false" customHeight="false" outlineLevel="0" collapsed="false">
      <c r="A463" s="1" t="s">
        <v>4552</v>
      </c>
      <c r="B463" s="1" t="s">
        <v>4553</v>
      </c>
      <c r="C463" s="1" t="s">
        <v>1608</v>
      </c>
      <c r="D463" s="1" t="s">
        <v>3645</v>
      </c>
      <c r="E463" s="1" t="s">
        <v>3646</v>
      </c>
      <c r="F463" s="1" t="s">
        <v>3631</v>
      </c>
      <c r="G463" s="1" t="n">
        <v>72</v>
      </c>
      <c r="H463" s="1" t="n">
        <v>2.92</v>
      </c>
      <c r="I463" s="1" t="n">
        <v>0</v>
      </c>
      <c r="J463" s="1" t="n">
        <v>4</v>
      </c>
      <c r="K463" s="1" t="s">
        <v>3632</v>
      </c>
      <c r="L463" s="18" t="str">
        <f aca="false">IF(H463&lt;=G463,"Yes","No")</f>
        <v>Yes</v>
      </c>
    </row>
    <row r="464" customFormat="false" ht="15" hidden="false" customHeight="false" outlineLevel="0" collapsed="false">
      <c r="A464" s="1" t="s">
        <v>4554</v>
      </c>
      <c r="B464" s="1" t="s">
        <v>4555</v>
      </c>
      <c r="C464" s="1" t="s">
        <v>1608</v>
      </c>
      <c r="D464" s="1" t="s">
        <v>3621</v>
      </c>
      <c r="E464" s="1" t="s">
        <v>3617</v>
      </c>
      <c r="F464" s="1" t="s">
        <v>3215</v>
      </c>
      <c r="G464" s="1" t="n">
        <v>24</v>
      </c>
      <c r="H464" s="1" t="n">
        <v>1.88</v>
      </c>
      <c r="I464" s="1" t="n">
        <v>0</v>
      </c>
      <c r="J464" s="1" t="n">
        <v>4</v>
      </c>
      <c r="K464" s="1" t="s">
        <v>3632</v>
      </c>
      <c r="L464" s="18" t="str">
        <f aca="false">IF(H464&lt;=G464,"Yes","No")</f>
        <v>Yes</v>
      </c>
    </row>
    <row r="465" customFormat="false" ht="15" hidden="false" customHeight="false" outlineLevel="0" collapsed="false">
      <c r="A465" s="1" t="s">
        <v>4556</v>
      </c>
      <c r="B465" s="1" t="s">
        <v>4557</v>
      </c>
      <c r="C465" s="1" t="s">
        <v>1608</v>
      </c>
      <c r="D465" s="1" t="s">
        <v>3627</v>
      </c>
      <c r="E465" s="1" t="s">
        <v>3622</v>
      </c>
      <c r="F465" s="1" t="s">
        <v>3631</v>
      </c>
      <c r="G465" s="1" t="n">
        <v>8</v>
      </c>
      <c r="H465" s="1" t="n">
        <v>1.59</v>
      </c>
      <c r="I465" s="1" t="n">
        <v>0</v>
      </c>
      <c r="J465" s="1" t="n">
        <v>5</v>
      </c>
      <c r="K465" s="1" t="s">
        <v>3632</v>
      </c>
      <c r="L465" s="18" t="str">
        <f aca="false">IF(H465&lt;=G465,"Yes","No")</f>
        <v>Yes</v>
      </c>
    </row>
    <row r="466" customFormat="false" ht="15" hidden="false" customHeight="false" outlineLevel="0" collapsed="false">
      <c r="A466" s="1" t="s">
        <v>4558</v>
      </c>
      <c r="B466" s="1" t="s">
        <v>4559</v>
      </c>
      <c r="C466" s="1" t="s">
        <v>1608</v>
      </c>
      <c r="D466" s="1" t="s">
        <v>3638</v>
      </c>
      <c r="E466" s="1" t="s">
        <v>3622</v>
      </c>
      <c r="F466" s="1" t="s">
        <v>3215</v>
      </c>
      <c r="G466" s="1" t="n">
        <v>8</v>
      </c>
      <c r="H466" s="1" t="n">
        <v>3.81</v>
      </c>
      <c r="I466" s="1" t="n">
        <v>0</v>
      </c>
      <c r="J466" s="1" t="n">
        <v>4</v>
      </c>
      <c r="K466" s="1" t="s">
        <v>3632</v>
      </c>
      <c r="L466" s="18" t="str">
        <f aca="false">IF(H466&lt;=G466,"Yes","No")</f>
        <v>Yes</v>
      </c>
    </row>
    <row r="467" customFormat="false" ht="15" hidden="false" customHeight="false" outlineLevel="0" collapsed="false">
      <c r="A467" s="1" t="s">
        <v>4560</v>
      </c>
      <c r="B467" s="1" t="s">
        <v>4561</v>
      </c>
      <c r="C467" s="1" t="s">
        <v>1608</v>
      </c>
      <c r="D467" s="1" t="s">
        <v>3645</v>
      </c>
      <c r="E467" s="1" t="s">
        <v>3617</v>
      </c>
      <c r="F467" s="1" t="s">
        <v>3651</v>
      </c>
      <c r="G467" s="1" t="n">
        <v>24</v>
      </c>
      <c r="H467" s="1" t="n">
        <v>3.82</v>
      </c>
      <c r="I467" s="1" t="n">
        <v>1</v>
      </c>
      <c r="J467" s="1" t="n">
        <v>4</v>
      </c>
      <c r="K467" s="1" t="s">
        <v>3635</v>
      </c>
      <c r="L467" s="18" t="str">
        <f aca="false">IF(H467&lt;=G467,"Yes","No")</f>
        <v>Yes</v>
      </c>
    </row>
    <row r="468" customFormat="false" ht="15" hidden="false" customHeight="false" outlineLevel="0" collapsed="false">
      <c r="A468" s="1" t="s">
        <v>4562</v>
      </c>
      <c r="B468" s="1" t="s">
        <v>4563</v>
      </c>
      <c r="C468" s="1" t="s">
        <v>1608</v>
      </c>
      <c r="D468" s="1" t="s">
        <v>3630</v>
      </c>
      <c r="E468" s="1" t="s">
        <v>3617</v>
      </c>
      <c r="F468" s="1" t="s">
        <v>3631</v>
      </c>
      <c r="G468" s="1" t="n">
        <v>24</v>
      </c>
      <c r="H468" s="1" t="n">
        <v>0.33</v>
      </c>
      <c r="I468" s="1" t="n">
        <v>0</v>
      </c>
      <c r="J468" s="1" t="n">
        <v>5</v>
      </c>
      <c r="K468" s="1" t="s">
        <v>3665</v>
      </c>
      <c r="L468" s="18" t="str">
        <f aca="false">IF(H468&lt;=G468,"Yes","No")</f>
        <v>Yes</v>
      </c>
    </row>
    <row r="469" customFormat="false" ht="15" hidden="false" customHeight="false" outlineLevel="0" collapsed="false">
      <c r="A469" s="1" t="s">
        <v>4564</v>
      </c>
      <c r="B469" s="1" t="s">
        <v>4565</v>
      </c>
      <c r="C469" s="1" t="s">
        <v>1608</v>
      </c>
      <c r="D469" s="1" t="s">
        <v>3645</v>
      </c>
      <c r="E469" s="1" t="s">
        <v>3646</v>
      </c>
      <c r="F469" s="1" t="s">
        <v>3623</v>
      </c>
      <c r="G469" s="1" t="n">
        <v>72</v>
      </c>
      <c r="H469" s="1" t="n">
        <v>3.51</v>
      </c>
      <c r="I469" s="1" t="n">
        <v>1</v>
      </c>
      <c r="J469" s="1" t="n">
        <v>5</v>
      </c>
      <c r="K469" s="1" t="s">
        <v>3624</v>
      </c>
      <c r="L469" s="18" t="str">
        <f aca="false">IF(H469&lt;=G469,"Yes","No")</f>
        <v>Yes</v>
      </c>
    </row>
    <row r="470" customFormat="false" ht="15" hidden="false" customHeight="false" outlineLevel="0" collapsed="false">
      <c r="A470" s="1" t="s">
        <v>4566</v>
      </c>
      <c r="B470" s="1" t="s">
        <v>4567</v>
      </c>
      <c r="C470" s="1" t="s">
        <v>1608</v>
      </c>
      <c r="D470" s="1" t="s">
        <v>3627</v>
      </c>
      <c r="E470" s="1" t="s">
        <v>3617</v>
      </c>
      <c r="F470" s="1" t="s">
        <v>3215</v>
      </c>
      <c r="G470" s="1" t="n">
        <v>24</v>
      </c>
      <c r="H470" s="1" t="n">
        <v>12.81</v>
      </c>
      <c r="I470" s="1" t="n">
        <v>0</v>
      </c>
      <c r="J470" s="1" t="n">
        <v>5</v>
      </c>
      <c r="K470" s="1" t="s">
        <v>3665</v>
      </c>
      <c r="L470" s="18" t="str">
        <f aca="false">IF(H470&lt;=G470,"Yes","No")</f>
        <v>Yes</v>
      </c>
    </row>
    <row r="471" customFormat="false" ht="15" hidden="false" customHeight="false" outlineLevel="0" collapsed="false">
      <c r="A471" s="1" t="s">
        <v>4568</v>
      </c>
      <c r="B471" s="1" t="s">
        <v>4569</v>
      </c>
      <c r="C471" s="1" t="s">
        <v>1608</v>
      </c>
      <c r="D471" s="1" t="s">
        <v>3627</v>
      </c>
      <c r="E471" s="1" t="s">
        <v>3622</v>
      </c>
      <c r="F471" s="1" t="s">
        <v>3623</v>
      </c>
      <c r="G471" s="1" t="n">
        <v>8</v>
      </c>
      <c r="H471" s="1" t="n">
        <v>1.78</v>
      </c>
      <c r="I471" s="1" t="n">
        <v>0</v>
      </c>
      <c r="J471" s="1" t="n">
        <v>4</v>
      </c>
      <c r="K471" s="1" t="s">
        <v>3642</v>
      </c>
      <c r="L471" s="18" t="str">
        <f aca="false">IF(H471&lt;=G471,"Yes","No")</f>
        <v>Yes</v>
      </c>
    </row>
    <row r="472" customFormat="false" ht="15" hidden="false" customHeight="false" outlineLevel="0" collapsed="false">
      <c r="A472" s="1" t="s">
        <v>4570</v>
      </c>
      <c r="B472" s="1" t="s">
        <v>4571</v>
      </c>
      <c r="C472" s="1" t="s">
        <v>1608</v>
      </c>
      <c r="D472" s="1" t="s">
        <v>3630</v>
      </c>
      <c r="E472" s="1" t="s">
        <v>3793</v>
      </c>
      <c r="F472" s="1" t="s">
        <v>3631</v>
      </c>
      <c r="G472" s="1" t="n">
        <v>4</v>
      </c>
      <c r="H472" s="1" t="n">
        <v>0.28</v>
      </c>
      <c r="I472" s="1" t="n">
        <v>1</v>
      </c>
      <c r="J472" s="1" t="n">
        <v>5</v>
      </c>
      <c r="K472" s="1" t="s">
        <v>3642</v>
      </c>
      <c r="L472" s="18" t="str">
        <f aca="false">IF(H472&lt;=G472,"Yes","No")</f>
        <v>Yes</v>
      </c>
    </row>
    <row r="473" customFormat="false" ht="15" hidden="false" customHeight="false" outlineLevel="0" collapsed="false">
      <c r="A473" s="1" t="s">
        <v>4572</v>
      </c>
      <c r="B473" s="1" t="s">
        <v>4573</v>
      </c>
      <c r="C473" s="1" t="s">
        <v>1608</v>
      </c>
      <c r="D473" s="1" t="s">
        <v>3630</v>
      </c>
      <c r="E473" s="1" t="s">
        <v>3793</v>
      </c>
      <c r="F473" s="1" t="s">
        <v>3623</v>
      </c>
      <c r="G473" s="1" t="n">
        <v>4</v>
      </c>
      <c r="H473" s="1" t="n">
        <v>0.38</v>
      </c>
      <c r="I473" s="1" t="n">
        <v>1</v>
      </c>
      <c r="J473" s="1" t="n">
        <v>5</v>
      </c>
      <c r="K473" s="1" t="s">
        <v>3652</v>
      </c>
      <c r="L473" s="18" t="str">
        <f aca="false">IF(H473&lt;=G473,"Yes","No")</f>
        <v>Yes</v>
      </c>
    </row>
    <row r="474" customFormat="false" ht="15" hidden="false" customHeight="false" outlineLevel="0" collapsed="false">
      <c r="A474" s="1" t="s">
        <v>4574</v>
      </c>
      <c r="B474" s="1" t="s">
        <v>4575</v>
      </c>
      <c r="C474" s="1" t="s">
        <v>1608</v>
      </c>
      <c r="D474" s="1" t="s">
        <v>3630</v>
      </c>
      <c r="E474" s="1" t="s">
        <v>3617</v>
      </c>
      <c r="F474" s="1" t="s">
        <v>3215</v>
      </c>
      <c r="G474" s="1" t="n">
        <v>24</v>
      </c>
      <c r="H474" s="1" t="n">
        <v>0.84</v>
      </c>
      <c r="I474" s="1" t="n">
        <v>1</v>
      </c>
      <c r="J474" s="1" t="n">
        <v>4</v>
      </c>
      <c r="K474" s="1" t="s">
        <v>3624</v>
      </c>
      <c r="L474" s="18" t="str">
        <f aca="false">IF(H474&lt;=G474,"Yes","No")</f>
        <v>Yes</v>
      </c>
    </row>
    <row r="475" customFormat="false" ht="15" hidden="false" customHeight="false" outlineLevel="0" collapsed="false">
      <c r="A475" s="1" t="s">
        <v>4576</v>
      </c>
      <c r="B475" s="1" t="s">
        <v>4577</v>
      </c>
      <c r="C475" s="1" t="s">
        <v>1608</v>
      </c>
      <c r="D475" s="1" t="s">
        <v>3616</v>
      </c>
      <c r="E475" s="1" t="s">
        <v>3617</v>
      </c>
      <c r="F475" s="1" t="s">
        <v>3623</v>
      </c>
      <c r="G475" s="1" t="n">
        <v>24</v>
      </c>
      <c r="H475" s="1" t="n">
        <v>4.2</v>
      </c>
      <c r="I475" s="1" t="n">
        <v>1</v>
      </c>
      <c r="J475" s="1" t="n">
        <v>4</v>
      </c>
      <c r="K475" s="1" t="s">
        <v>3652</v>
      </c>
      <c r="L475" s="18" t="str">
        <f aca="false">IF(H475&lt;=G475,"Yes","No")</f>
        <v>Yes</v>
      </c>
    </row>
    <row r="476" customFormat="false" ht="15" hidden="false" customHeight="false" outlineLevel="0" collapsed="false">
      <c r="A476" s="1" t="s">
        <v>4578</v>
      </c>
      <c r="B476" s="1" t="s">
        <v>4579</v>
      </c>
      <c r="C476" s="1" t="s">
        <v>1608</v>
      </c>
      <c r="D476" s="1" t="s">
        <v>3638</v>
      </c>
      <c r="E476" s="1" t="s">
        <v>3617</v>
      </c>
      <c r="F476" s="1" t="s">
        <v>3623</v>
      </c>
      <c r="G476" s="1" t="n">
        <v>24</v>
      </c>
      <c r="H476" s="1" t="n">
        <v>27.44</v>
      </c>
      <c r="I476" s="1" t="n">
        <v>1</v>
      </c>
      <c r="J476" s="1" t="n">
        <v>4</v>
      </c>
      <c r="K476" s="1" t="s">
        <v>3642</v>
      </c>
      <c r="L476" s="18" t="str">
        <f aca="false">IF(H476&lt;=G476,"Yes","No")</f>
        <v>No</v>
      </c>
    </row>
    <row r="477" customFormat="false" ht="15" hidden="false" customHeight="false" outlineLevel="0" collapsed="false">
      <c r="A477" s="1" t="s">
        <v>4580</v>
      </c>
      <c r="B477" s="1" t="s">
        <v>4581</v>
      </c>
      <c r="C477" s="1" t="s">
        <v>1608</v>
      </c>
      <c r="D477" s="1" t="s">
        <v>3627</v>
      </c>
      <c r="E477" s="1" t="s">
        <v>3793</v>
      </c>
      <c r="F477" s="1" t="s">
        <v>3623</v>
      </c>
      <c r="G477" s="1" t="n">
        <v>4</v>
      </c>
      <c r="H477" s="1" t="n">
        <v>5.42</v>
      </c>
      <c r="I477" s="1" t="n">
        <v>0</v>
      </c>
      <c r="J477" s="1" t="n">
        <v>3</v>
      </c>
      <c r="K477" s="1" t="s">
        <v>3642</v>
      </c>
      <c r="L477" s="18" t="str">
        <f aca="false">IF(H477&lt;=G477,"Yes","No")</f>
        <v>No</v>
      </c>
    </row>
    <row r="478" customFormat="false" ht="15" hidden="false" customHeight="false" outlineLevel="0" collapsed="false">
      <c r="A478" s="1" t="s">
        <v>4582</v>
      </c>
      <c r="B478" s="1" t="s">
        <v>4583</v>
      </c>
      <c r="C478" s="1" t="s">
        <v>1608</v>
      </c>
      <c r="D478" s="1" t="s">
        <v>3698</v>
      </c>
      <c r="E478" s="1" t="s">
        <v>3622</v>
      </c>
      <c r="F478" s="1" t="s">
        <v>3215</v>
      </c>
      <c r="G478" s="1" t="n">
        <v>8</v>
      </c>
      <c r="H478" s="1" t="n">
        <v>6.79</v>
      </c>
      <c r="I478" s="1" t="n">
        <v>0</v>
      </c>
      <c r="J478" s="1" t="n">
        <v>3</v>
      </c>
      <c r="K478" s="1" t="s">
        <v>3632</v>
      </c>
      <c r="L478" s="18" t="str">
        <f aca="false">IF(H478&lt;=G478,"Yes","No")</f>
        <v>Yes</v>
      </c>
    </row>
    <row r="479" customFormat="false" ht="15" hidden="false" customHeight="false" outlineLevel="0" collapsed="false">
      <c r="A479" s="1" t="s">
        <v>4584</v>
      </c>
      <c r="B479" s="1" t="s">
        <v>4585</v>
      </c>
      <c r="C479" s="1" t="s">
        <v>1608</v>
      </c>
      <c r="D479" s="1" t="s">
        <v>3638</v>
      </c>
      <c r="E479" s="1" t="s">
        <v>3617</v>
      </c>
      <c r="F479" s="1" t="s">
        <v>3623</v>
      </c>
      <c r="G479" s="1" t="n">
        <v>24</v>
      </c>
      <c r="H479" s="1" t="n">
        <v>7.64</v>
      </c>
      <c r="I479" s="1" t="n">
        <v>1</v>
      </c>
      <c r="J479" s="1" t="n">
        <v>5</v>
      </c>
      <c r="K479" s="1" t="s">
        <v>3635</v>
      </c>
      <c r="L479" s="18" t="str">
        <f aca="false">IF(H479&lt;=G479,"Yes","No")</f>
        <v>Yes</v>
      </c>
    </row>
    <row r="480" customFormat="false" ht="15" hidden="false" customHeight="false" outlineLevel="0" collapsed="false">
      <c r="A480" s="1" t="s">
        <v>4586</v>
      </c>
      <c r="B480" s="1" t="s">
        <v>4587</v>
      </c>
      <c r="C480" s="1" t="s">
        <v>1608</v>
      </c>
      <c r="D480" s="1" t="s">
        <v>3627</v>
      </c>
      <c r="E480" s="1" t="s">
        <v>3617</v>
      </c>
      <c r="F480" s="1" t="s">
        <v>3215</v>
      </c>
      <c r="G480" s="1" t="n">
        <v>24</v>
      </c>
      <c r="H480" s="1" t="n">
        <v>3.26</v>
      </c>
      <c r="I480" s="1" t="n">
        <v>0</v>
      </c>
      <c r="J480" s="1" t="n">
        <v>4</v>
      </c>
      <c r="K480" s="1" t="s">
        <v>3635</v>
      </c>
      <c r="L480" s="18" t="str">
        <f aca="false">IF(H480&lt;=G480,"Yes","No")</f>
        <v>Yes</v>
      </c>
    </row>
    <row r="481" customFormat="false" ht="15" hidden="false" customHeight="false" outlineLevel="0" collapsed="false">
      <c r="A481" s="1" t="s">
        <v>4588</v>
      </c>
      <c r="B481" s="1" t="s">
        <v>4589</v>
      </c>
      <c r="C481" s="1" t="s">
        <v>1608</v>
      </c>
      <c r="D481" s="1" t="s">
        <v>3627</v>
      </c>
      <c r="E481" s="1" t="s">
        <v>3617</v>
      </c>
      <c r="F481" s="1" t="s">
        <v>3623</v>
      </c>
      <c r="G481" s="1" t="n">
        <v>24</v>
      </c>
      <c r="H481" s="1" t="n">
        <v>4.57</v>
      </c>
      <c r="I481" s="1" t="n">
        <v>0</v>
      </c>
      <c r="J481" s="1" t="n">
        <v>4</v>
      </c>
      <c r="K481" s="1" t="s">
        <v>3642</v>
      </c>
      <c r="L481" s="18" t="str">
        <f aca="false">IF(H481&lt;=G481,"Yes","No")</f>
        <v>Yes</v>
      </c>
    </row>
    <row r="482" customFormat="false" ht="15" hidden="false" customHeight="false" outlineLevel="0" collapsed="false">
      <c r="A482" s="1" t="s">
        <v>4590</v>
      </c>
      <c r="B482" s="1" t="s">
        <v>4591</v>
      </c>
      <c r="C482" s="1" t="s">
        <v>1608</v>
      </c>
      <c r="D482" s="1" t="s">
        <v>3638</v>
      </c>
      <c r="E482" s="1" t="s">
        <v>3646</v>
      </c>
      <c r="F482" s="1" t="s">
        <v>3215</v>
      </c>
      <c r="G482" s="1" t="n">
        <v>72</v>
      </c>
      <c r="H482" s="1" t="n">
        <v>36.87</v>
      </c>
      <c r="I482" s="1" t="n">
        <v>1</v>
      </c>
      <c r="J482" s="1" t="n">
        <v>5</v>
      </c>
      <c r="K482" s="1" t="s">
        <v>3624</v>
      </c>
      <c r="L482" s="18" t="str">
        <f aca="false">IF(H482&lt;=G482,"Yes","No")</f>
        <v>Yes</v>
      </c>
    </row>
    <row r="483" customFormat="false" ht="15" hidden="false" customHeight="false" outlineLevel="0" collapsed="false">
      <c r="A483" s="1" t="s">
        <v>4592</v>
      </c>
      <c r="B483" s="1" t="s">
        <v>4593</v>
      </c>
      <c r="C483" s="1" t="s">
        <v>1608</v>
      </c>
      <c r="D483" s="1" t="s">
        <v>3630</v>
      </c>
      <c r="E483" s="1" t="s">
        <v>3617</v>
      </c>
      <c r="F483" s="1" t="s">
        <v>3623</v>
      </c>
      <c r="G483" s="1" t="n">
        <v>24</v>
      </c>
      <c r="H483" s="1" t="n">
        <v>0.4</v>
      </c>
      <c r="I483" s="1" t="n">
        <v>1</v>
      </c>
      <c r="J483" s="1" t="n">
        <v>5</v>
      </c>
      <c r="K483" s="1" t="s">
        <v>3624</v>
      </c>
      <c r="L483" s="18" t="str">
        <f aca="false">IF(H483&lt;=G483,"Yes","No")</f>
        <v>Yes</v>
      </c>
    </row>
    <row r="484" customFormat="false" ht="15" hidden="false" customHeight="false" outlineLevel="0" collapsed="false">
      <c r="A484" s="1" t="s">
        <v>4594</v>
      </c>
      <c r="B484" s="1" t="s">
        <v>4595</v>
      </c>
      <c r="C484" s="1" t="s">
        <v>1608</v>
      </c>
      <c r="D484" s="1" t="s">
        <v>3630</v>
      </c>
      <c r="E484" s="1" t="s">
        <v>3617</v>
      </c>
      <c r="F484" s="1" t="s">
        <v>3651</v>
      </c>
      <c r="G484" s="1" t="n">
        <v>24</v>
      </c>
      <c r="H484" s="1" t="n">
        <v>0.82</v>
      </c>
      <c r="I484" s="1" t="n">
        <v>1</v>
      </c>
      <c r="J484" s="1" t="n">
        <v>4</v>
      </c>
      <c r="K484" s="1" t="s">
        <v>3624</v>
      </c>
      <c r="L484" s="18" t="str">
        <f aca="false">IF(H484&lt;=G484,"Yes","No")</f>
        <v>Yes</v>
      </c>
    </row>
    <row r="485" customFormat="false" ht="15" hidden="false" customHeight="false" outlineLevel="0" collapsed="false">
      <c r="A485" s="1" t="s">
        <v>4596</v>
      </c>
      <c r="B485" s="1" t="s">
        <v>4597</v>
      </c>
      <c r="C485" s="1" t="s">
        <v>1608</v>
      </c>
      <c r="D485" s="1" t="s">
        <v>3621</v>
      </c>
      <c r="E485" s="1" t="s">
        <v>3646</v>
      </c>
      <c r="F485" s="1" t="s">
        <v>3631</v>
      </c>
      <c r="G485" s="1" t="n">
        <v>72</v>
      </c>
      <c r="H485" s="1" t="n">
        <v>3.44</v>
      </c>
      <c r="I485" s="1" t="n">
        <v>0</v>
      </c>
      <c r="J485" s="1" t="n">
        <v>4</v>
      </c>
      <c r="K485" s="1" t="s">
        <v>3632</v>
      </c>
      <c r="L485" s="18" t="str">
        <f aca="false">IF(H485&lt;=G485,"Yes","No")</f>
        <v>Yes</v>
      </c>
    </row>
    <row r="486" customFormat="false" ht="15" hidden="false" customHeight="false" outlineLevel="0" collapsed="false">
      <c r="A486" s="1" t="s">
        <v>4598</v>
      </c>
      <c r="B486" s="1" t="s">
        <v>4599</v>
      </c>
      <c r="C486" s="1" t="s">
        <v>1608</v>
      </c>
      <c r="D486" s="1" t="s">
        <v>3621</v>
      </c>
      <c r="E486" s="1" t="s">
        <v>3622</v>
      </c>
      <c r="F486" s="1" t="s">
        <v>3215</v>
      </c>
      <c r="G486" s="1" t="n">
        <v>8</v>
      </c>
      <c r="H486" s="1" t="n">
        <v>1.42</v>
      </c>
      <c r="I486" s="1" t="n">
        <v>0</v>
      </c>
      <c r="J486" s="1" t="n">
        <v>4</v>
      </c>
      <c r="K486" s="1" t="s">
        <v>3632</v>
      </c>
      <c r="L486" s="18" t="str">
        <f aca="false">IF(H486&lt;=G486,"Yes","No")</f>
        <v>Yes</v>
      </c>
    </row>
    <row r="487" customFormat="false" ht="15" hidden="false" customHeight="false" outlineLevel="0" collapsed="false">
      <c r="A487" s="1" t="s">
        <v>4600</v>
      </c>
      <c r="B487" s="1" t="s">
        <v>4601</v>
      </c>
      <c r="C487" s="1" t="s">
        <v>1608</v>
      </c>
      <c r="D487" s="1" t="s">
        <v>3630</v>
      </c>
      <c r="E487" s="1" t="s">
        <v>3646</v>
      </c>
      <c r="F487" s="1" t="s">
        <v>3631</v>
      </c>
      <c r="G487" s="1" t="n">
        <v>72</v>
      </c>
      <c r="H487" s="1" t="n">
        <v>0.67</v>
      </c>
      <c r="I487" s="1" t="n">
        <v>1</v>
      </c>
      <c r="J487" s="1" t="n">
        <v>5</v>
      </c>
      <c r="K487" s="1" t="s">
        <v>3635</v>
      </c>
      <c r="L487" s="18" t="str">
        <f aca="false">IF(H487&lt;=G487,"Yes","No")</f>
        <v>Yes</v>
      </c>
    </row>
    <row r="488" customFormat="false" ht="15" hidden="false" customHeight="false" outlineLevel="0" collapsed="false">
      <c r="A488" s="1" t="s">
        <v>4602</v>
      </c>
      <c r="B488" s="1" t="s">
        <v>4603</v>
      </c>
      <c r="C488" s="1" t="s">
        <v>1608</v>
      </c>
      <c r="D488" s="1" t="s">
        <v>3638</v>
      </c>
      <c r="E488" s="1" t="s">
        <v>3617</v>
      </c>
      <c r="F488" s="1" t="s">
        <v>3215</v>
      </c>
      <c r="G488" s="1" t="n">
        <v>24</v>
      </c>
      <c r="H488" s="1" t="n">
        <v>6.28</v>
      </c>
      <c r="I488" s="1" t="n">
        <v>1</v>
      </c>
      <c r="J488" s="1" t="n">
        <v>4</v>
      </c>
      <c r="K488" s="1" t="s">
        <v>3665</v>
      </c>
      <c r="L488" s="18" t="str">
        <f aca="false">IF(H488&lt;=G488,"Yes","No")</f>
        <v>Yes</v>
      </c>
    </row>
    <row r="489" customFormat="false" ht="15" hidden="false" customHeight="false" outlineLevel="0" collapsed="false">
      <c r="A489" s="1" t="s">
        <v>4604</v>
      </c>
      <c r="B489" s="1" t="s">
        <v>4605</v>
      </c>
      <c r="C489" s="1" t="s">
        <v>1608</v>
      </c>
      <c r="D489" s="1" t="s">
        <v>3638</v>
      </c>
      <c r="E489" s="1" t="s">
        <v>3622</v>
      </c>
      <c r="F489" s="1" t="s">
        <v>3631</v>
      </c>
      <c r="G489" s="1" t="n">
        <v>8</v>
      </c>
      <c r="H489" s="1" t="n">
        <v>0.41</v>
      </c>
      <c r="I489" s="1" t="n">
        <v>1</v>
      </c>
      <c r="J489" s="1" t="n">
        <v>4</v>
      </c>
      <c r="K489" s="1" t="s">
        <v>3642</v>
      </c>
      <c r="L489" s="18" t="str">
        <f aca="false">IF(H489&lt;=G489,"Yes","No")</f>
        <v>Yes</v>
      </c>
    </row>
    <row r="490" customFormat="false" ht="15" hidden="false" customHeight="false" outlineLevel="0" collapsed="false">
      <c r="A490" s="1" t="s">
        <v>4606</v>
      </c>
      <c r="B490" s="1" t="s">
        <v>4607</v>
      </c>
      <c r="C490" s="1" t="s">
        <v>1608</v>
      </c>
      <c r="D490" s="1" t="s">
        <v>3630</v>
      </c>
      <c r="E490" s="1" t="s">
        <v>3622</v>
      </c>
      <c r="F490" s="1" t="s">
        <v>3631</v>
      </c>
      <c r="G490" s="1" t="n">
        <v>8</v>
      </c>
      <c r="H490" s="1" t="n">
        <v>0.44</v>
      </c>
      <c r="I490" s="1" t="n">
        <v>0</v>
      </c>
      <c r="J490" s="1" t="n">
        <v>5</v>
      </c>
      <c r="K490" s="1" t="s">
        <v>3635</v>
      </c>
      <c r="L490" s="18" t="str">
        <f aca="false">IF(H490&lt;=G490,"Yes","No")</f>
        <v>Yes</v>
      </c>
    </row>
    <row r="491" customFormat="false" ht="15" hidden="false" customHeight="false" outlineLevel="0" collapsed="false">
      <c r="A491" s="1" t="s">
        <v>4608</v>
      </c>
      <c r="B491" s="1" t="s">
        <v>4609</v>
      </c>
      <c r="C491" s="1" t="s">
        <v>1608</v>
      </c>
      <c r="D491" s="1" t="s">
        <v>3630</v>
      </c>
      <c r="E491" s="1" t="s">
        <v>3646</v>
      </c>
      <c r="F491" s="1" t="s">
        <v>3215</v>
      </c>
      <c r="G491" s="1" t="n">
        <v>72</v>
      </c>
      <c r="H491" s="1" t="n">
        <v>0.9</v>
      </c>
      <c r="I491" s="1" t="n">
        <v>1</v>
      </c>
      <c r="J491" s="1" t="n">
        <v>5</v>
      </c>
      <c r="K491" s="1" t="s">
        <v>3652</v>
      </c>
      <c r="L491" s="18" t="str">
        <f aca="false">IF(H491&lt;=G491,"Yes","No")</f>
        <v>Yes</v>
      </c>
    </row>
    <row r="492" customFormat="false" ht="15" hidden="false" customHeight="false" outlineLevel="0" collapsed="false">
      <c r="A492" s="1" t="s">
        <v>4610</v>
      </c>
      <c r="B492" s="1" t="s">
        <v>4611</v>
      </c>
      <c r="C492" s="1" t="s">
        <v>1608</v>
      </c>
      <c r="D492" s="1" t="s">
        <v>3621</v>
      </c>
      <c r="E492" s="1" t="s">
        <v>3617</v>
      </c>
      <c r="F492" s="1" t="s">
        <v>3215</v>
      </c>
      <c r="G492" s="1" t="n">
        <v>24</v>
      </c>
      <c r="H492" s="1" t="n">
        <v>2.2</v>
      </c>
      <c r="I492" s="1" t="n">
        <v>0</v>
      </c>
      <c r="J492" s="1" t="n">
        <v>3</v>
      </c>
      <c r="K492" s="1" t="s">
        <v>3618</v>
      </c>
      <c r="L492" s="18" t="str">
        <f aca="false">IF(H492&lt;=G492,"Yes","No")</f>
        <v>Yes</v>
      </c>
    </row>
    <row r="493" customFormat="false" ht="15" hidden="false" customHeight="false" outlineLevel="0" collapsed="false">
      <c r="A493" s="1" t="s">
        <v>4612</v>
      </c>
      <c r="B493" s="1" t="s">
        <v>4613</v>
      </c>
      <c r="C493" s="1" t="s">
        <v>1608</v>
      </c>
      <c r="D493" s="1" t="s">
        <v>3630</v>
      </c>
      <c r="E493" s="1" t="s">
        <v>3617</v>
      </c>
      <c r="F493" s="1" t="s">
        <v>3215</v>
      </c>
      <c r="G493" s="1" t="n">
        <v>24</v>
      </c>
      <c r="H493" s="1" t="n">
        <v>1.55</v>
      </c>
      <c r="I493" s="1" t="n">
        <v>1</v>
      </c>
      <c r="J493" s="1" t="n">
        <v>4</v>
      </c>
      <c r="K493" s="1" t="s">
        <v>3632</v>
      </c>
      <c r="L493" s="18" t="str">
        <f aca="false">IF(H493&lt;=G493,"Yes","No")</f>
        <v>Yes</v>
      </c>
    </row>
    <row r="494" customFormat="false" ht="15" hidden="false" customHeight="false" outlineLevel="0" collapsed="false">
      <c r="A494" s="1" t="s">
        <v>4614</v>
      </c>
      <c r="B494" s="1" t="s">
        <v>4615</v>
      </c>
      <c r="C494" s="1" t="s">
        <v>1608</v>
      </c>
      <c r="D494" s="1" t="s">
        <v>3621</v>
      </c>
      <c r="E494" s="1" t="s">
        <v>3617</v>
      </c>
      <c r="F494" s="1" t="s">
        <v>3623</v>
      </c>
      <c r="G494" s="1" t="n">
        <v>24</v>
      </c>
      <c r="H494" s="1" t="n">
        <v>4.07</v>
      </c>
      <c r="I494" s="1" t="n">
        <v>0</v>
      </c>
      <c r="J494" s="1" t="n">
        <v>5</v>
      </c>
      <c r="K494" s="1" t="s">
        <v>3624</v>
      </c>
      <c r="L494" s="18" t="str">
        <f aca="false">IF(H494&lt;=G494,"Yes","No")</f>
        <v>Yes</v>
      </c>
    </row>
    <row r="495" customFormat="false" ht="15" hidden="false" customHeight="false" outlineLevel="0" collapsed="false">
      <c r="A495" s="1" t="s">
        <v>4616</v>
      </c>
      <c r="B495" s="1" t="s">
        <v>4617</v>
      </c>
      <c r="C495" s="1" t="s">
        <v>1608</v>
      </c>
      <c r="D495" s="1" t="s">
        <v>3630</v>
      </c>
      <c r="E495" s="1" t="s">
        <v>3622</v>
      </c>
      <c r="F495" s="1" t="s">
        <v>3623</v>
      </c>
      <c r="G495" s="1" t="n">
        <v>8</v>
      </c>
      <c r="H495" s="1" t="n">
        <v>0.48</v>
      </c>
      <c r="I495" s="1" t="n">
        <v>1</v>
      </c>
      <c r="J495" s="1" t="n">
        <v>4</v>
      </c>
      <c r="K495" s="1" t="s">
        <v>3624</v>
      </c>
      <c r="L495" s="18" t="str">
        <f aca="false">IF(H495&lt;=G495,"Yes","No")</f>
        <v>Yes</v>
      </c>
    </row>
    <row r="496" customFormat="false" ht="15" hidden="false" customHeight="false" outlineLevel="0" collapsed="false">
      <c r="A496" s="1" t="s">
        <v>4618</v>
      </c>
      <c r="B496" s="1" t="s">
        <v>4619</v>
      </c>
      <c r="C496" s="1" t="s">
        <v>1608</v>
      </c>
      <c r="D496" s="1" t="s">
        <v>3638</v>
      </c>
      <c r="E496" s="1" t="s">
        <v>3617</v>
      </c>
      <c r="F496" s="1" t="s">
        <v>3623</v>
      </c>
      <c r="G496" s="1" t="n">
        <v>24</v>
      </c>
      <c r="H496" s="1" t="n">
        <v>26.83</v>
      </c>
      <c r="I496" s="1" t="n">
        <v>1</v>
      </c>
      <c r="J496" s="1" t="n">
        <v>4</v>
      </c>
      <c r="K496" s="1" t="s">
        <v>3652</v>
      </c>
      <c r="L496" s="18" t="str">
        <f aca="false">IF(H496&lt;=G496,"Yes","No")</f>
        <v>No</v>
      </c>
    </row>
    <row r="497" customFormat="false" ht="15" hidden="false" customHeight="false" outlineLevel="0" collapsed="false">
      <c r="A497" s="1" t="s">
        <v>4620</v>
      </c>
      <c r="B497" s="1" t="s">
        <v>4621</v>
      </c>
      <c r="C497" s="1" t="s">
        <v>1608</v>
      </c>
      <c r="D497" s="1" t="s">
        <v>3621</v>
      </c>
      <c r="E497" s="1" t="s">
        <v>3646</v>
      </c>
      <c r="F497" s="1" t="s">
        <v>3623</v>
      </c>
      <c r="G497" s="1" t="n">
        <v>72</v>
      </c>
      <c r="H497" s="1" t="n">
        <v>10.16</v>
      </c>
      <c r="I497" s="1" t="n">
        <v>1</v>
      </c>
      <c r="J497" s="1" t="n">
        <v>5</v>
      </c>
      <c r="K497" s="1" t="s">
        <v>3642</v>
      </c>
      <c r="L497" s="18" t="str">
        <f aca="false">IF(H497&lt;=G497,"Yes","No")</f>
        <v>Yes</v>
      </c>
    </row>
    <row r="498" customFormat="false" ht="15" hidden="false" customHeight="false" outlineLevel="0" collapsed="false">
      <c r="A498" s="1" t="s">
        <v>4622</v>
      </c>
      <c r="B498" s="1" t="s">
        <v>4623</v>
      </c>
      <c r="C498" s="1" t="s">
        <v>1608</v>
      </c>
      <c r="D498" s="1" t="s">
        <v>3627</v>
      </c>
      <c r="E498" s="1" t="s">
        <v>3622</v>
      </c>
      <c r="F498" s="1" t="s">
        <v>3215</v>
      </c>
      <c r="G498" s="1" t="n">
        <v>8</v>
      </c>
      <c r="H498" s="1" t="n">
        <v>0.26</v>
      </c>
      <c r="I498" s="1" t="n">
        <v>0</v>
      </c>
      <c r="J498" s="1" t="n">
        <v>4</v>
      </c>
      <c r="K498" s="1" t="s">
        <v>3642</v>
      </c>
      <c r="L498" s="18" t="str">
        <f aca="false">IF(H498&lt;=G498,"Yes","No")</f>
        <v>Yes</v>
      </c>
    </row>
    <row r="499" customFormat="false" ht="15" hidden="false" customHeight="false" outlineLevel="0" collapsed="false">
      <c r="A499" s="1" t="s">
        <v>4624</v>
      </c>
      <c r="B499" s="1" t="s">
        <v>4625</v>
      </c>
      <c r="C499" s="1" t="s">
        <v>1608</v>
      </c>
      <c r="D499" s="1" t="s">
        <v>3630</v>
      </c>
      <c r="E499" s="1" t="s">
        <v>3646</v>
      </c>
      <c r="F499" s="1" t="s">
        <v>3631</v>
      </c>
      <c r="G499" s="1" t="n">
        <v>72</v>
      </c>
      <c r="H499" s="1" t="n">
        <v>1.64</v>
      </c>
      <c r="I499" s="1" t="n">
        <v>1</v>
      </c>
      <c r="J499" s="1" t="n">
        <v>5</v>
      </c>
      <c r="K499" s="1" t="s">
        <v>3632</v>
      </c>
      <c r="L499" s="18" t="str">
        <f aca="false">IF(H499&lt;=G499,"Yes","No")</f>
        <v>Yes</v>
      </c>
    </row>
    <row r="500" customFormat="false" ht="15" hidden="false" customHeight="false" outlineLevel="0" collapsed="false">
      <c r="A500" s="1" t="s">
        <v>4626</v>
      </c>
      <c r="B500" s="1" t="s">
        <v>4627</v>
      </c>
      <c r="C500" s="1" t="s">
        <v>1608</v>
      </c>
      <c r="D500" s="1" t="s">
        <v>3630</v>
      </c>
      <c r="E500" s="1" t="s">
        <v>3646</v>
      </c>
      <c r="F500" s="1" t="s">
        <v>3631</v>
      </c>
      <c r="G500" s="1" t="n">
        <v>72</v>
      </c>
      <c r="H500" s="1" t="n">
        <v>0.47</v>
      </c>
      <c r="I500" s="1" t="n">
        <v>1</v>
      </c>
      <c r="J500" s="1" t="n">
        <v>4</v>
      </c>
      <c r="K500" s="1" t="s">
        <v>3632</v>
      </c>
      <c r="L500" s="18" t="str">
        <f aca="false">IF(H500&lt;=G500,"Yes","No")</f>
        <v>Yes</v>
      </c>
    </row>
    <row r="501" customFormat="false" ht="15" hidden="false" customHeight="false" outlineLevel="0" collapsed="false">
      <c r="A501" s="1" t="s">
        <v>4628</v>
      </c>
      <c r="B501" s="1" t="s">
        <v>4629</v>
      </c>
      <c r="C501" s="1" t="s">
        <v>1608</v>
      </c>
      <c r="D501" s="1" t="s">
        <v>3621</v>
      </c>
      <c r="E501" s="1" t="s">
        <v>3646</v>
      </c>
      <c r="F501" s="1" t="s">
        <v>3623</v>
      </c>
      <c r="G501" s="1" t="n">
        <v>72</v>
      </c>
      <c r="H501" s="1" t="n">
        <v>5.26</v>
      </c>
      <c r="I501" s="1" t="n">
        <v>0</v>
      </c>
      <c r="J501" s="1" t="n">
        <v>4</v>
      </c>
      <c r="K501" s="1" t="s">
        <v>3665</v>
      </c>
      <c r="L501" s="18" t="str">
        <f aca="false">IF(H501&lt;=G501,"Yes","No")</f>
        <v>Yes</v>
      </c>
    </row>
    <row r="502" customFormat="false" ht="15" hidden="false" customHeight="false" outlineLevel="0" collapsed="false">
      <c r="A502" s="1" t="s">
        <v>4630</v>
      </c>
      <c r="B502" s="1" t="s">
        <v>4631</v>
      </c>
      <c r="C502" s="1" t="s">
        <v>1608</v>
      </c>
      <c r="D502" s="1" t="s">
        <v>3630</v>
      </c>
      <c r="E502" s="1" t="s">
        <v>3622</v>
      </c>
      <c r="F502" s="1" t="s">
        <v>3215</v>
      </c>
      <c r="G502" s="1" t="n">
        <v>8</v>
      </c>
      <c r="H502" s="1" t="n">
        <v>0.29</v>
      </c>
      <c r="I502" s="1" t="n">
        <v>1</v>
      </c>
      <c r="J502" s="1" t="n">
        <v>5</v>
      </c>
      <c r="K502" s="1" t="s">
        <v>3642</v>
      </c>
      <c r="L502" s="18" t="str">
        <f aca="false">IF(H502&lt;=G502,"Yes","No")</f>
        <v>Yes</v>
      </c>
    </row>
    <row r="503" customFormat="false" ht="15" hidden="false" customHeight="false" outlineLevel="0" collapsed="false">
      <c r="A503" s="1" t="s">
        <v>4632</v>
      </c>
      <c r="B503" s="1" t="s">
        <v>4633</v>
      </c>
      <c r="C503" s="1" t="s">
        <v>1608</v>
      </c>
      <c r="D503" s="1" t="s">
        <v>3621</v>
      </c>
      <c r="E503" s="1" t="s">
        <v>3617</v>
      </c>
      <c r="F503" s="1" t="s">
        <v>3215</v>
      </c>
      <c r="G503" s="1" t="n">
        <v>24</v>
      </c>
      <c r="H503" s="1" t="n">
        <v>0.5</v>
      </c>
      <c r="I503" s="1" t="n">
        <v>0</v>
      </c>
      <c r="J503" s="1" t="n">
        <v>4</v>
      </c>
      <c r="K503" s="1" t="s">
        <v>3618</v>
      </c>
      <c r="L503" s="18" t="str">
        <f aca="false">IF(H503&lt;=G503,"Yes","No")</f>
        <v>Yes</v>
      </c>
    </row>
    <row r="504" customFormat="false" ht="15" hidden="false" customHeight="false" outlineLevel="0" collapsed="false">
      <c r="A504" s="1" t="s">
        <v>4634</v>
      </c>
      <c r="B504" s="1" t="s">
        <v>4635</v>
      </c>
      <c r="C504" s="1" t="s">
        <v>1608</v>
      </c>
      <c r="D504" s="1" t="s">
        <v>3698</v>
      </c>
      <c r="E504" s="1" t="s">
        <v>3622</v>
      </c>
      <c r="F504" s="1" t="s">
        <v>3215</v>
      </c>
      <c r="G504" s="1" t="n">
        <v>8</v>
      </c>
      <c r="H504" s="1" t="n">
        <v>28.98</v>
      </c>
      <c r="I504" s="1" t="n">
        <v>0</v>
      </c>
      <c r="J504" s="1" t="n">
        <v>3</v>
      </c>
      <c r="K504" s="1" t="s">
        <v>3635</v>
      </c>
      <c r="L504" s="18" t="str">
        <f aca="false">IF(H504&lt;=G504,"Yes","No")</f>
        <v>No</v>
      </c>
    </row>
    <row r="505" customFormat="false" ht="15" hidden="false" customHeight="false" outlineLevel="0" collapsed="false">
      <c r="A505" s="1" t="s">
        <v>4636</v>
      </c>
      <c r="B505" s="1" t="s">
        <v>4637</v>
      </c>
      <c r="C505" s="1" t="s">
        <v>1608</v>
      </c>
      <c r="D505" s="1" t="s">
        <v>3645</v>
      </c>
      <c r="E505" s="1" t="s">
        <v>3617</v>
      </c>
      <c r="F505" s="1" t="s">
        <v>3631</v>
      </c>
      <c r="G505" s="1" t="n">
        <v>24</v>
      </c>
      <c r="H505" s="1" t="n">
        <v>0.38</v>
      </c>
      <c r="I505" s="1" t="n">
        <v>0</v>
      </c>
      <c r="J505" s="1" t="n">
        <v>4</v>
      </c>
      <c r="K505" s="1" t="s">
        <v>3618</v>
      </c>
      <c r="L505" s="18" t="str">
        <f aca="false">IF(H505&lt;=G505,"Yes","No")</f>
        <v>Yes</v>
      </c>
    </row>
    <row r="506" customFormat="false" ht="15" hidden="false" customHeight="false" outlineLevel="0" collapsed="false">
      <c r="A506" s="1" t="s">
        <v>4638</v>
      </c>
      <c r="B506" s="1" t="s">
        <v>4639</v>
      </c>
      <c r="C506" s="1" t="s">
        <v>1608</v>
      </c>
      <c r="D506" s="1" t="s">
        <v>3627</v>
      </c>
      <c r="E506" s="1" t="s">
        <v>3617</v>
      </c>
      <c r="F506" s="1" t="s">
        <v>3215</v>
      </c>
      <c r="G506" s="1" t="n">
        <v>24</v>
      </c>
      <c r="H506" s="1" t="n">
        <v>1.69</v>
      </c>
      <c r="I506" s="1" t="n">
        <v>0</v>
      </c>
      <c r="J506" s="1" t="n">
        <v>5</v>
      </c>
      <c r="K506" s="1" t="s">
        <v>3635</v>
      </c>
      <c r="L506" s="18" t="str">
        <f aca="false">IF(H506&lt;=G506,"Yes","No")</f>
        <v>Yes</v>
      </c>
    </row>
    <row r="507" customFormat="false" ht="15" hidden="false" customHeight="false" outlineLevel="0" collapsed="false">
      <c r="A507" s="1" t="s">
        <v>4640</v>
      </c>
      <c r="B507" s="1" t="s">
        <v>4641</v>
      </c>
      <c r="C507" s="1" t="s">
        <v>1608</v>
      </c>
      <c r="D507" s="1" t="s">
        <v>3621</v>
      </c>
      <c r="E507" s="1" t="s">
        <v>3617</v>
      </c>
      <c r="F507" s="1" t="s">
        <v>3215</v>
      </c>
      <c r="G507" s="1" t="n">
        <v>24</v>
      </c>
      <c r="H507" s="1" t="n">
        <v>8.97</v>
      </c>
      <c r="I507" s="1" t="n">
        <v>1</v>
      </c>
      <c r="J507" s="1" t="n">
        <v>5</v>
      </c>
      <c r="K507" s="1" t="s">
        <v>3635</v>
      </c>
      <c r="L507" s="18" t="str">
        <f aca="false">IF(H507&lt;=G507,"Yes","No")</f>
        <v>Yes</v>
      </c>
    </row>
    <row r="508" customFormat="false" ht="15" hidden="false" customHeight="false" outlineLevel="0" collapsed="false">
      <c r="A508" s="1" t="s">
        <v>4642</v>
      </c>
      <c r="B508" s="1" t="s">
        <v>4643</v>
      </c>
      <c r="C508" s="1" t="s">
        <v>1608</v>
      </c>
      <c r="D508" s="1" t="s">
        <v>3698</v>
      </c>
      <c r="E508" s="1" t="s">
        <v>3617</v>
      </c>
      <c r="F508" s="1" t="s">
        <v>3631</v>
      </c>
      <c r="G508" s="1" t="n">
        <v>24</v>
      </c>
      <c r="H508" s="1" t="n">
        <v>51.79</v>
      </c>
      <c r="I508" s="1" t="n">
        <v>0</v>
      </c>
      <c r="J508" s="1" t="n">
        <v>3</v>
      </c>
      <c r="K508" s="1" t="s">
        <v>3652</v>
      </c>
      <c r="L508" s="18" t="str">
        <f aca="false">IF(H508&lt;=G508,"Yes","No")</f>
        <v>No</v>
      </c>
    </row>
    <row r="509" customFormat="false" ht="15" hidden="false" customHeight="false" outlineLevel="0" collapsed="false">
      <c r="A509" s="1" t="s">
        <v>4644</v>
      </c>
      <c r="B509" s="1" t="s">
        <v>4645</v>
      </c>
      <c r="C509" s="1" t="s">
        <v>1608</v>
      </c>
      <c r="D509" s="1" t="s">
        <v>3627</v>
      </c>
      <c r="E509" s="1" t="s">
        <v>3617</v>
      </c>
      <c r="F509" s="1" t="s">
        <v>3623</v>
      </c>
      <c r="G509" s="1" t="n">
        <v>24</v>
      </c>
      <c r="H509" s="1" t="n">
        <v>4.64</v>
      </c>
      <c r="I509" s="1" t="n">
        <v>1</v>
      </c>
      <c r="J509" s="1" t="n">
        <v>5</v>
      </c>
      <c r="K509" s="1" t="s">
        <v>3665</v>
      </c>
      <c r="L509" s="18" t="str">
        <f aca="false">IF(H509&lt;=G509,"Yes","No")</f>
        <v>Yes</v>
      </c>
    </row>
    <row r="510" customFormat="false" ht="15" hidden="false" customHeight="false" outlineLevel="0" collapsed="false">
      <c r="A510" s="1" t="s">
        <v>4646</v>
      </c>
      <c r="B510" s="1" t="s">
        <v>4647</v>
      </c>
      <c r="C510" s="1" t="s">
        <v>1608</v>
      </c>
      <c r="D510" s="1" t="s">
        <v>3621</v>
      </c>
      <c r="E510" s="1" t="s">
        <v>3617</v>
      </c>
      <c r="F510" s="1" t="s">
        <v>3631</v>
      </c>
      <c r="G510" s="1" t="n">
        <v>24</v>
      </c>
      <c r="H510" s="1" t="n">
        <v>1.57</v>
      </c>
      <c r="I510" s="1" t="n">
        <v>0</v>
      </c>
      <c r="J510" s="1" t="n">
        <v>5</v>
      </c>
      <c r="K510" s="1" t="s">
        <v>3635</v>
      </c>
      <c r="L510" s="18" t="str">
        <f aca="false">IF(H510&lt;=G510,"Yes","No")</f>
        <v>Yes</v>
      </c>
    </row>
    <row r="511" customFormat="false" ht="15" hidden="false" customHeight="false" outlineLevel="0" collapsed="false">
      <c r="A511" s="1" t="s">
        <v>4648</v>
      </c>
      <c r="B511" s="1" t="s">
        <v>4649</v>
      </c>
      <c r="C511" s="1" t="s">
        <v>1608</v>
      </c>
      <c r="D511" s="1" t="s">
        <v>3645</v>
      </c>
      <c r="E511" s="1" t="s">
        <v>3617</v>
      </c>
      <c r="F511" s="1" t="s">
        <v>3215</v>
      </c>
      <c r="G511" s="1" t="n">
        <v>24</v>
      </c>
      <c r="H511" s="1" t="n">
        <v>8.52</v>
      </c>
      <c r="I511" s="1" t="n">
        <v>0</v>
      </c>
      <c r="J511" s="1" t="n">
        <v>4</v>
      </c>
      <c r="K511" s="1" t="s">
        <v>3665</v>
      </c>
      <c r="L511" s="18" t="str">
        <f aca="false">IF(H511&lt;=G511,"Yes","No")</f>
        <v>Yes</v>
      </c>
    </row>
    <row r="512" customFormat="false" ht="15" hidden="false" customHeight="false" outlineLevel="0" collapsed="false">
      <c r="A512" s="1" t="s">
        <v>4650</v>
      </c>
      <c r="B512" s="1" t="s">
        <v>4651</v>
      </c>
      <c r="C512" s="1" t="s">
        <v>1608</v>
      </c>
      <c r="D512" s="1" t="s">
        <v>3698</v>
      </c>
      <c r="E512" s="1" t="s">
        <v>3622</v>
      </c>
      <c r="F512" s="1" t="s">
        <v>3631</v>
      </c>
      <c r="G512" s="1" t="n">
        <v>8</v>
      </c>
      <c r="H512" s="1" t="n">
        <v>12.68</v>
      </c>
      <c r="I512" s="1" t="n">
        <v>0</v>
      </c>
      <c r="J512" s="1" t="n">
        <v>4</v>
      </c>
      <c r="K512" s="1" t="s">
        <v>3665</v>
      </c>
      <c r="L512" s="18" t="str">
        <f aca="false">IF(H512&lt;=G512,"Yes","No")</f>
        <v>No</v>
      </c>
    </row>
    <row r="513" customFormat="false" ht="15" hidden="false" customHeight="false" outlineLevel="0" collapsed="false">
      <c r="A513" s="1" t="s">
        <v>4652</v>
      </c>
      <c r="B513" s="1" t="s">
        <v>4653</v>
      </c>
      <c r="C513" s="1" t="s">
        <v>1608</v>
      </c>
      <c r="D513" s="1" t="s">
        <v>3638</v>
      </c>
      <c r="E513" s="1" t="s">
        <v>3646</v>
      </c>
      <c r="F513" s="1" t="s">
        <v>3623</v>
      </c>
      <c r="G513" s="1" t="n">
        <v>72</v>
      </c>
      <c r="H513" s="1" t="n">
        <v>19.44</v>
      </c>
      <c r="I513" s="1" t="n">
        <v>0</v>
      </c>
      <c r="J513" s="1" t="n">
        <v>3</v>
      </c>
      <c r="K513" s="1" t="s">
        <v>3635</v>
      </c>
      <c r="L513" s="18" t="str">
        <f aca="false">IF(H513&lt;=G513,"Yes","No")</f>
        <v>Yes</v>
      </c>
    </row>
    <row r="514" customFormat="false" ht="15" hidden="false" customHeight="false" outlineLevel="0" collapsed="false">
      <c r="A514" s="1" t="s">
        <v>4654</v>
      </c>
      <c r="B514" s="1" t="s">
        <v>4655</v>
      </c>
      <c r="C514" s="1" t="s">
        <v>1608</v>
      </c>
      <c r="D514" s="1" t="s">
        <v>3638</v>
      </c>
      <c r="E514" s="1" t="s">
        <v>3622</v>
      </c>
      <c r="F514" s="1" t="s">
        <v>3215</v>
      </c>
      <c r="G514" s="1" t="n">
        <v>8</v>
      </c>
      <c r="H514" s="1" t="n">
        <v>17.97</v>
      </c>
      <c r="I514" s="1" t="n">
        <v>1</v>
      </c>
      <c r="J514" s="1" t="n">
        <v>3</v>
      </c>
      <c r="K514" s="1" t="s">
        <v>3618</v>
      </c>
      <c r="L514" s="18" t="str">
        <f aca="false">IF(H514&lt;=G514,"Yes","No")</f>
        <v>No</v>
      </c>
    </row>
    <row r="515" customFormat="false" ht="15" hidden="false" customHeight="false" outlineLevel="0" collapsed="false">
      <c r="A515" s="1" t="s">
        <v>4656</v>
      </c>
      <c r="B515" s="1" t="s">
        <v>4657</v>
      </c>
      <c r="C515" s="1" t="s">
        <v>1608</v>
      </c>
      <c r="D515" s="1" t="s">
        <v>3616</v>
      </c>
      <c r="E515" s="1" t="s">
        <v>3622</v>
      </c>
      <c r="F515" s="1" t="s">
        <v>3215</v>
      </c>
      <c r="G515" s="1" t="n">
        <v>8</v>
      </c>
      <c r="H515" s="1" t="n">
        <v>1.28</v>
      </c>
      <c r="I515" s="1" t="n">
        <v>0</v>
      </c>
      <c r="J515" s="1" t="n">
        <v>5</v>
      </c>
      <c r="K515" s="1" t="s">
        <v>3635</v>
      </c>
      <c r="L515" s="18" t="str">
        <f aca="false">IF(H515&lt;=G515,"Yes","No")</f>
        <v>Yes</v>
      </c>
    </row>
    <row r="516" customFormat="false" ht="15" hidden="false" customHeight="false" outlineLevel="0" collapsed="false">
      <c r="A516" s="1" t="s">
        <v>4658</v>
      </c>
      <c r="B516" s="1" t="s">
        <v>4659</v>
      </c>
      <c r="C516" s="1" t="s">
        <v>1608</v>
      </c>
      <c r="D516" s="1" t="s">
        <v>3616</v>
      </c>
      <c r="E516" s="1" t="s">
        <v>3646</v>
      </c>
      <c r="F516" s="1" t="s">
        <v>3631</v>
      </c>
      <c r="G516" s="1" t="n">
        <v>72</v>
      </c>
      <c r="H516" s="1" t="n">
        <v>6.47</v>
      </c>
      <c r="I516" s="1" t="n">
        <v>1</v>
      </c>
      <c r="J516" s="1" t="n">
        <v>5</v>
      </c>
      <c r="K516" s="1" t="s">
        <v>3632</v>
      </c>
      <c r="L516" s="18" t="str">
        <f aca="false">IF(H516&lt;=G516,"Yes","No")</f>
        <v>Yes</v>
      </c>
    </row>
    <row r="517" customFormat="false" ht="15" hidden="false" customHeight="false" outlineLevel="0" collapsed="false">
      <c r="A517" s="1" t="s">
        <v>4660</v>
      </c>
      <c r="B517" s="1" t="s">
        <v>4661</v>
      </c>
      <c r="C517" s="1" t="s">
        <v>1608</v>
      </c>
      <c r="D517" s="1" t="s">
        <v>3630</v>
      </c>
      <c r="E517" s="1" t="s">
        <v>3617</v>
      </c>
      <c r="F517" s="1" t="s">
        <v>3623</v>
      </c>
      <c r="G517" s="1" t="n">
        <v>24</v>
      </c>
      <c r="H517" s="1" t="n">
        <v>0.43</v>
      </c>
      <c r="I517" s="1" t="n">
        <v>1</v>
      </c>
      <c r="J517" s="1" t="n">
        <v>5</v>
      </c>
      <c r="K517" s="1" t="s">
        <v>3624</v>
      </c>
      <c r="L517" s="18" t="str">
        <f aca="false">IF(H517&lt;=G517,"Yes","No")</f>
        <v>Yes</v>
      </c>
    </row>
    <row r="518" customFormat="false" ht="15" hidden="false" customHeight="false" outlineLevel="0" collapsed="false">
      <c r="A518" s="1" t="s">
        <v>4662</v>
      </c>
      <c r="B518" s="1" t="s">
        <v>4663</v>
      </c>
      <c r="C518" s="1" t="s">
        <v>1608</v>
      </c>
      <c r="D518" s="1" t="s">
        <v>3630</v>
      </c>
      <c r="E518" s="1" t="s">
        <v>3617</v>
      </c>
      <c r="F518" s="1" t="s">
        <v>3623</v>
      </c>
      <c r="G518" s="1" t="n">
        <v>24</v>
      </c>
      <c r="H518" s="1" t="n">
        <v>0.33</v>
      </c>
      <c r="I518" s="1" t="n">
        <v>1</v>
      </c>
      <c r="J518" s="1" t="n">
        <v>4</v>
      </c>
      <c r="K518" s="1" t="s">
        <v>3642</v>
      </c>
      <c r="L518" s="18" t="str">
        <f aca="false">IF(H518&lt;=G518,"Yes","No")</f>
        <v>Yes</v>
      </c>
    </row>
    <row r="519" customFormat="false" ht="15" hidden="false" customHeight="false" outlineLevel="0" collapsed="false">
      <c r="A519" s="1" t="s">
        <v>4664</v>
      </c>
      <c r="B519" s="1" t="s">
        <v>4665</v>
      </c>
      <c r="C519" s="1" t="s">
        <v>1608</v>
      </c>
      <c r="D519" s="1" t="s">
        <v>3630</v>
      </c>
      <c r="E519" s="1" t="s">
        <v>3617</v>
      </c>
      <c r="F519" s="1" t="s">
        <v>3651</v>
      </c>
      <c r="G519" s="1" t="n">
        <v>24</v>
      </c>
      <c r="H519" s="1" t="n">
        <v>0.14</v>
      </c>
      <c r="I519" s="1" t="n">
        <v>1</v>
      </c>
      <c r="J519" s="1" t="n">
        <v>4</v>
      </c>
      <c r="K519" s="1" t="s">
        <v>3624</v>
      </c>
      <c r="L519" s="18" t="str">
        <f aca="false">IF(H519&lt;=G519,"Yes","No")</f>
        <v>Yes</v>
      </c>
    </row>
    <row r="520" customFormat="false" ht="15" hidden="false" customHeight="false" outlineLevel="0" collapsed="false">
      <c r="A520" s="1" t="s">
        <v>4666</v>
      </c>
      <c r="B520" s="1" t="s">
        <v>4667</v>
      </c>
      <c r="C520" s="1" t="s">
        <v>1608</v>
      </c>
      <c r="D520" s="1" t="s">
        <v>3630</v>
      </c>
      <c r="E520" s="1" t="s">
        <v>3617</v>
      </c>
      <c r="F520" s="1" t="s">
        <v>3651</v>
      </c>
      <c r="G520" s="1" t="n">
        <v>24</v>
      </c>
      <c r="H520" s="1" t="n">
        <v>0.36</v>
      </c>
      <c r="I520" s="1" t="n">
        <v>1</v>
      </c>
      <c r="J520" s="1" t="n">
        <v>5</v>
      </c>
      <c r="K520" s="1" t="s">
        <v>3642</v>
      </c>
      <c r="L520" s="18" t="str">
        <f aca="false">IF(H520&lt;=G520,"Yes","No")</f>
        <v>Yes</v>
      </c>
    </row>
    <row r="521" customFormat="false" ht="15" hidden="false" customHeight="false" outlineLevel="0" collapsed="false">
      <c r="A521" s="1" t="s">
        <v>4668</v>
      </c>
      <c r="B521" s="1" t="s">
        <v>4669</v>
      </c>
      <c r="C521" s="1" t="s">
        <v>1608</v>
      </c>
      <c r="D521" s="1" t="s">
        <v>3621</v>
      </c>
      <c r="E521" s="1" t="s">
        <v>3622</v>
      </c>
      <c r="F521" s="1" t="s">
        <v>3215</v>
      </c>
      <c r="G521" s="1" t="n">
        <v>8</v>
      </c>
      <c r="H521" s="1" t="n">
        <v>2.47</v>
      </c>
      <c r="I521" s="1" t="n">
        <v>0</v>
      </c>
      <c r="J521" s="1" t="n">
        <v>4</v>
      </c>
      <c r="K521" s="1" t="s">
        <v>3642</v>
      </c>
      <c r="L521" s="18" t="str">
        <f aca="false">IF(H521&lt;=G521,"Yes","No")</f>
        <v>Yes</v>
      </c>
    </row>
    <row r="522" customFormat="false" ht="15" hidden="false" customHeight="false" outlineLevel="0" collapsed="false">
      <c r="A522" s="1" t="s">
        <v>4670</v>
      </c>
      <c r="B522" s="1" t="s">
        <v>4671</v>
      </c>
      <c r="C522" s="1" t="s">
        <v>1608</v>
      </c>
      <c r="D522" s="1" t="s">
        <v>3621</v>
      </c>
      <c r="E522" s="1" t="s">
        <v>3617</v>
      </c>
      <c r="F522" s="1" t="s">
        <v>3215</v>
      </c>
      <c r="G522" s="1" t="n">
        <v>24</v>
      </c>
      <c r="H522" s="1" t="n">
        <v>0.78</v>
      </c>
      <c r="I522" s="1" t="n">
        <v>1</v>
      </c>
      <c r="J522" s="1" t="n">
        <v>5</v>
      </c>
      <c r="K522" s="1" t="s">
        <v>3665</v>
      </c>
      <c r="L522" s="18" t="str">
        <f aca="false">IF(H522&lt;=G522,"Yes","No")</f>
        <v>Yes</v>
      </c>
    </row>
    <row r="523" customFormat="false" ht="15" hidden="false" customHeight="false" outlineLevel="0" collapsed="false">
      <c r="A523" s="1" t="s">
        <v>4672</v>
      </c>
      <c r="B523" s="1" t="s">
        <v>4673</v>
      </c>
      <c r="C523" s="1" t="s">
        <v>1608</v>
      </c>
      <c r="D523" s="1" t="s">
        <v>3621</v>
      </c>
      <c r="E523" s="1" t="s">
        <v>3617</v>
      </c>
      <c r="F523" s="1" t="s">
        <v>3623</v>
      </c>
      <c r="G523" s="1" t="n">
        <v>24</v>
      </c>
      <c r="H523" s="1" t="n">
        <v>0.81</v>
      </c>
      <c r="I523" s="1" t="n">
        <v>0</v>
      </c>
      <c r="J523" s="1" t="n">
        <v>5</v>
      </c>
      <c r="K523" s="1" t="s">
        <v>3618</v>
      </c>
      <c r="L523" s="18" t="str">
        <f aca="false">IF(H523&lt;=G523,"Yes","No")</f>
        <v>Yes</v>
      </c>
    </row>
    <row r="524" customFormat="false" ht="15" hidden="false" customHeight="false" outlineLevel="0" collapsed="false">
      <c r="A524" s="1" t="s">
        <v>4674</v>
      </c>
      <c r="B524" s="1" t="s">
        <v>4675</v>
      </c>
      <c r="C524" s="1" t="s">
        <v>1608</v>
      </c>
      <c r="D524" s="1" t="s">
        <v>3645</v>
      </c>
      <c r="E524" s="1" t="s">
        <v>3622</v>
      </c>
      <c r="F524" s="1" t="s">
        <v>3215</v>
      </c>
      <c r="G524" s="1" t="n">
        <v>8</v>
      </c>
      <c r="H524" s="1" t="n">
        <v>4.75</v>
      </c>
      <c r="I524" s="1" t="n">
        <v>1</v>
      </c>
      <c r="J524" s="1" t="n">
        <v>4</v>
      </c>
      <c r="K524" s="1" t="s">
        <v>3665</v>
      </c>
      <c r="L524" s="18" t="str">
        <f aca="false">IF(H524&lt;=G524,"Yes","No")</f>
        <v>Yes</v>
      </c>
    </row>
    <row r="525" customFormat="false" ht="15" hidden="false" customHeight="false" outlineLevel="0" collapsed="false">
      <c r="A525" s="1" t="s">
        <v>4676</v>
      </c>
      <c r="B525" s="1" t="s">
        <v>4677</v>
      </c>
      <c r="C525" s="1" t="s">
        <v>1608</v>
      </c>
      <c r="D525" s="1" t="s">
        <v>3645</v>
      </c>
      <c r="E525" s="1" t="s">
        <v>3617</v>
      </c>
      <c r="F525" s="1" t="s">
        <v>3631</v>
      </c>
      <c r="G525" s="1" t="n">
        <v>24</v>
      </c>
      <c r="H525" s="1" t="n">
        <v>2.68</v>
      </c>
      <c r="I525" s="1" t="n">
        <v>1</v>
      </c>
      <c r="J525" s="1" t="n">
        <v>4</v>
      </c>
      <c r="K525" s="1" t="s">
        <v>3632</v>
      </c>
      <c r="L525" s="18" t="str">
        <f aca="false">IF(H525&lt;=G525,"Yes","No")</f>
        <v>Yes</v>
      </c>
    </row>
    <row r="526" customFormat="false" ht="15" hidden="false" customHeight="false" outlineLevel="0" collapsed="false">
      <c r="A526" s="1" t="s">
        <v>4678</v>
      </c>
      <c r="B526" s="1" t="s">
        <v>4679</v>
      </c>
      <c r="C526" s="1" t="s">
        <v>1608</v>
      </c>
      <c r="D526" s="1" t="s">
        <v>3645</v>
      </c>
      <c r="E526" s="1" t="s">
        <v>3617</v>
      </c>
      <c r="F526" s="1" t="s">
        <v>3631</v>
      </c>
      <c r="G526" s="1" t="n">
        <v>24</v>
      </c>
      <c r="H526" s="1" t="n">
        <v>14.45</v>
      </c>
      <c r="I526" s="1" t="n">
        <v>1</v>
      </c>
      <c r="J526" s="1" t="n">
        <v>5</v>
      </c>
      <c r="K526" s="1" t="s">
        <v>3665</v>
      </c>
      <c r="L526" s="18" t="str">
        <f aca="false">IF(H526&lt;=G526,"Yes","No")</f>
        <v>Yes</v>
      </c>
    </row>
    <row r="527" customFormat="false" ht="15" hidden="false" customHeight="false" outlineLevel="0" collapsed="false">
      <c r="A527" s="1" t="s">
        <v>4680</v>
      </c>
      <c r="B527" s="1" t="s">
        <v>4681</v>
      </c>
      <c r="C527" s="1" t="s">
        <v>1608</v>
      </c>
      <c r="D527" s="1" t="s">
        <v>3616</v>
      </c>
      <c r="E527" s="1" t="s">
        <v>3617</v>
      </c>
      <c r="F527" s="1" t="s">
        <v>3623</v>
      </c>
      <c r="G527" s="1" t="n">
        <v>24</v>
      </c>
      <c r="H527" s="1" t="n">
        <v>1.88</v>
      </c>
      <c r="I527" s="1" t="n">
        <v>1</v>
      </c>
      <c r="J527" s="1" t="n">
        <v>4</v>
      </c>
      <c r="K527" s="1" t="s">
        <v>3635</v>
      </c>
      <c r="L527" s="18" t="str">
        <f aca="false">IF(H527&lt;=G527,"Yes","No")</f>
        <v>Yes</v>
      </c>
    </row>
    <row r="528" customFormat="false" ht="15" hidden="false" customHeight="false" outlineLevel="0" collapsed="false">
      <c r="A528" s="1" t="s">
        <v>4682</v>
      </c>
      <c r="B528" s="1" t="s">
        <v>4683</v>
      </c>
      <c r="C528" s="1" t="s">
        <v>1608</v>
      </c>
      <c r="D528" s="1" t="s">
        <v>3630</v>
      </c>
      <c r="E528" s="1" t="s">
        <v>3622</v>
      </c>
      <c r="F528" s="1" t="s">
        <v>3623</v>
      </c>
      <c r="G528" s="1" t="n">
        <v>8</v>
      </c>
      <c r="H528" s="1" t="n">
        <v>0.11</v>
      </c>
      <c r="I528" s="1" t="n">
        <v>1</v>
      </c>
      <c r="J528" s="1" t="n">
        <v>4</v>
      </c>
      <c r="K528" s="1" t="s">
        <v>3642</v>
      </c>
      <c r="L528" s="18" t="str">
        <f aca="false">IF(H528&lt;=G528,"Yes","No")</f>
        <v>Yes</v>
      </c>
    </row>
    <row r="529" customFormat="false" ht="15" hidden="false" customHeight="false" outlineLevel="0" collapsed="false">
      <c r="A529" s="1" t="s">
        <v>4684</v>
      </c>
      <c r="B529" s="1" t="s">
        <v>4685</v>
      </c>
      <c r="C529" s="1" t="s">
        <v>1608</v>
      </c>
      <c r="D529" s="1" t="s">
        <v>3630</v>
      </c>
      <c r="E529" s="1" t="s">
        <v>3793</v>
      </c>
      <c r="F529" s="1" t="s">
        <v>3215</v>
      </c>
      <c r="G529" s="1" t="n">
        <v>4</v>
      </c>
      <c r="H529" s="1" t="n">
        <v>0.31</v>
      </c>
      <c r="I529" s="1" t="n">
        <v>1</v>
      </c>
      <c r="J529" s="1" t="n">
        <v>5</v>
      </c>
      <c r="K529" s="1" t="s">
        <v>3652</v>
      </c>
      <c r="L529" s="18" t="str">
        <f aca="false">IF(H529&lt;=G529,"Yes","No")</f>
        <v>Yes</v>
      </c>
    </row>
    <row r="530" customFormat="false" ht="15" hidden="false" customHeight="false" outlineLevel="0" collapsed="false">
      <c r="A530" s="1" t="s">
        <v>4686</v>
      </c>
      <c r="B530" s="1" t="s">
        <v>4687</v>
      </c>
      <c r="C530" s="1" t="s">
        <v>1608</v>
      </c>
      <c r="D530" s="1" t="s">
        <v>3630</v>
      </c>
      <c r="E530" s="1" t="s">
        <v>3617</v>
      </c>
      <c r="F530" s="1" t="s">
        <v>3631</v>
      </c>
      <c r="G530" s="1" t="n">
        <v>24</v>
      </c>
      <c r="H530" s="1" t="n">
        <v>0.21</v>
      </c>
      <c r="I530" s="1" t="n">
        <v>1</v>
      </c>
      <c r="J530" s="1" t="n">
        <v>5</v>
      </c>
      <c r="K530" s="1" t="s">
        <v>3635</v>
      </c>
      <c r="L530" s="18" t="str">
        <f aca="false">IF(H530&lt;=G530,"Yes","No")</f>
        <v>Yes</v>
      </c>
    </row>
    <row r="531" customFormat="false" ht="15" hidden="false" customHeight="false" outlineLevel="0" collapsed="false">
      <c r="A531" s="1" t="s">
        <v>4688</v>
      </c>
      <c r="B531" s="1" t="s">
        <v>4689</v>
      </c>
      <c r="C531" s="1" t="s">
        <v>1608</v>
      </c>
      <c r="D531" s="1" t="s">
        <v>3638</v>
      </c>
      <c r="E531" s="1" t="s">
        <v>3622</v>
      </c>
      <c r="F531" s="1" t="s">
        <v>3623</v>
      </c>
      <c r="G531" s="1" t="n">
        <v>8</v>
      </c>
      <c r="H531" s="1" t="n">
        <v>4.7</v>
      </c>
      <c r="I531" s="1" t="n">
        <v>1</v>
      </c>
      <c r="J531" s="1" t="n">
        <v>5</v>
      </c>
      <c r="K531" s="1" t="s">
        <v>3618</v>
      </c>
      <c r="L531" s="18" t="str">
        <f aca="false">IF(H531&lt;=G531,"Yes","No")</f>
        <v>Yes</v>
      </c>
    </row>
    <row r="532" customFormat="false" ht="15" hidden="false" customHeight="false" outlineLevel="0" collapsed="false">
      <c r="A532" s="1" t="s">
        <v>4690</v>
      </c>
      <c r="B532" s="1" t="s">
        <v>4691</v>
      </c>
      <c r="C532" s="1" t="s">
        <v>1608</v>
      </c>
      <c r="D532" s="1" t="s">
        <v>3616</v>
      </c>
      <c r="E532" s="1" t="s">
        <v>3617</v>
      </c>
      <c r="F532" s="1" t="s">
        <v>3215</v>
      </c>
      <c r="G532" s="1" t="n">
        <v>24</v>
      </c>
      <c r="H532" s="1" t="n">
        <v>20.77</v>
      </c>
      <c r="I532" s="1" t="n">
        <v>0</v>
      </c>
      <c r="J532" s="1" t="n">
        <v>5</v>
      </c>
      <c r="K532" s="1" t="s">
        <v>3632</v>
      </c>
      <c r="L532" s="18" t="str">
        <f aca="false">IF(H532&lt;=G532,"Yes","No")</f>
        <v>Yes</v>
      </c>
    </row>
    <row r="533" customFormat="false" ht="15" hidden="false" customHeight="false" outlineLevel="0" collapsed="false">
      <c r="A533" s="1" t="s">
        <v>4692</v>
      </c>
      <c r="B533" s="1" t="s">
        <v>4693</v>
      </c>
      <c r="C533" s="1" t="s">
        <v>1608</v>
      </c>
      <c r="D533" s="1" t="s">
        <v>3630</v>
      </c>
      <c r="E533" s="1" t="s">
        <v>3617</v>
      </c>
      <c r="F533" s="1" t="s">
        <v>3631</v>
      </c>
      <c r="G533" s="1" t="n">
        <v>24</v>
      </c>
      <c r="H533" s="1" t="n">
        <v>0.8</v>
      </c>
      <c r="I533" s="1" t="n">
        <v>1</v>
      </c>
      <c r="J533" s="1" t="n">
        <v>3</v>
      </c>
      <c r="K533" s="1" t="s">
        <v>3665</v>
      </c>
      <c r="L533" s="18" t="str">
        <f aca="false">IF(H533&lt;=G533,"Yes","No")</f>
        <v>Yes</v>
      </c>
    </row>
    <row r="534" customFormat="false" ht="15" hidden="false" customHeight="false" outlineLevel="0" collapsed="false">
      <c r="A534" s="1" t="s">
        <v>4694</v>
      </c>
      <c r="B534" s="1" t="s">
        <v>4695</v>
      </c>
      <c r="C534" s="1" t="s">
        <v>1608</v>
      </c>
      <c r="D534" s="1" t="s">
        <v>3621</v>
      </c>
      <c r="E534" s="1" t="s">
        <v>3646</v>
      </c>
      <c r="F534" s="1" t="s">
        <v>3623</v>
      </c>
      <c r="G534" s="1" t="n">
        <v>72</v>
      </c>
      <c r="H534" s="1" t="n">
        <v>4.67</v>
      </c>
      <c r="I534" s="1" t="n">
        <v>1</v>
      </c>
      <c r="J534" s="1" t="n">
        <v>5</v>
      </c>
      <c r="K534" s="1" t="s">
        <v>3652</v>
      </c>
      <c r="L534" s="18" t="str">
        <f aca="false">IF(H534&lt;=G534,"Yes","No")</f>
        <v>Yes</v>
      </c>
    </row>
    <row r="535" customFormat="false" ht="15" hidden="false" customHeight="false" outlineLevel="0" collapsed="false">
      <c r="A535" s="1" t="s">
        <v>4696</v>
      </c>
      <c r="B535" s="1" t="s">
        <v>4697</v>
      </c>
      <c r="C535" s="1" t="s">
        <v>1608</v>
      </c>
      <c r="D535" s="1" t="s">
        <v>3621</v>
      </c>
      <c r="E535" s="1" t="s">
        <v>3617</v>
      </c>
      <c r="F535" s="1" t="s">
        <v>3623</v>
      </c>
      <c r="G535" s="1" t="n">
        <v>24</v>
      </c>
      <c r="H535" s="1" t="n">
        <v>1.21</v>
      </c>
      <c r="I535" s="1" t="n">
        <v>1</v>
      </c>
      <c r="J535" s="1" t="n">
        <v>4</v>
      </c>
      <c r="K535" s="1" t="s">
        <v>3624</v>
      </c>
      <c r="L535" s="18" t="str">
        <f aca="false">IF(H535&lt;=G535,"Yes","No")</f>
        <v>Yes</v>
      </c>
    </row>
    <row r="536" customFormat="false" ht="15" hidden="false" customHeight="false" outlineLevel="0" collapsed="false">
      <c r="A536" s="1" t="s">
        <v>4698</v>
      </c>
      <c r="B536" s="1" t="s">
        <v>4699</v>
      </c>
      <c r="C536" s="1" t="s">
        <v>1608</v>
      </c>
      <c r="D536" s="1" t="s">
        <v>3616</v>
      </c>
      <c r="E536" s="1" t="s">
        <v>3617</v>
      </c>
      <c r="F536" s="1" t="s">
        <v>3215</v>
      </c>
      <c r="G536" s="1" t="n">
        <v>24</v>
      </c>
      <c r="H536" s="1" t="n">
        <v>1.6</v>
      </c>
      <c r="I536" s="1" t="n">
        <v>1</v>
      </c>
      <c r="J536" s="1" t="n">
        <v>4</v>
      </c>
      <c r="K536" s="1" t="s">
        <v>3652</v>
      </c>
      <c r="L536" s="18" t="str">
        <f aca="false">IF(H536&lt;=G536,"Yes","No")</f>
        <v>Yes</v>
      </c>
    </row>
    <row r="537" customFormat="false" ht="15" hidden="false" customHeight="false" outlineLevel="0" collapsed="false">
      <c r="A537" s="1" t="s">
        <v>4700</v>
      </c>
      <c r="B537" s="1" t="s">
        <v>4701</v>
      </c>
      <c r="C537" s="1" t="s">
        <v>1608</v>
      </c>
      <c r="D537" s="1" t="s">
        <v>3627</v>
      </c>
      <c r="E537" s="1" t="s">
        <v>3622</v>
      </c>
      <c r="F537" s="1" t="s">
        <v>3631</v>
      </c>
      <c r="G537" s="1" t="n">
        <v>8</v>
      </c>
      <c r="H537" s="1" t="n">
        <v>5.54</v>
      </c>
      <c r="I537" s="1" t="n">
        <v>0</v>
      </c>
      <c r="J537" s="1" t="n">
        <v>4</v>
      </c>
      <c r="K537" s="1" t="s">
        <v>3652</v>
      </c>
      <c r="L537" s="18" t="str">
        <f aca="false">IF(H537&lt;=G537,"Yes","No")</f>
        <v>Yes</v>
      </c>
    </row>
    <row r="538" customFormat="false" ht="15" hidden="false" customHeight="false" outlineLevel="0" collapsed="false">
      <c r="A538" s="1" t="s">
        <v>4702</v>
      </c>
      <c r="B538" s="1" t="s">
        <v>4703</v>
      </c>
      <c r="C538" s="1" t="s">
        <v>1608</v>
      </c>
      <c r="D538" s="1" t="s">
        <v>3638</v>
      </c>
      <c r="E538" s="1" t="s">
        <v>3617</v>
      </c>
      <c r="F538" s="1" t="s">
        <v>3215</v>
      </c>
      <c r="G538" s="1" t="n">
        <v>24</v>
      </c>
      <c r="H538" s="1" t="n">
        <v>23.55</v>
      </c>
      <c r="I538" s="1" t="n">
        <v>0</v>
      </c>
      <c r="J538" s="1" t="n">
        <v>4</v>
      </c>
      <c r="K538" s="1" t="s">
        <v>3624</v>
      </c>
      <c r="L538" s="18" t="str">
        <f aca="false">IF(H538&lt;=G538,"Yes","No")</f>
        <v>Yes</v>
      </c>
    </row>
    <row r="539" customFormat="false" ht="15" hidden="false" customHeight="false" outlineLevel="0" collapsed="false">
      <c r="A539" s="1" t="s">
        <v>4704</v>
      </c>
      <c r="B539" s="1" t="s">
        <v>4705</v>
      </c>
      <c r="C539" s="1" t="s">
        <v>1608</v>
      </c>
      <c r="D539" s="1" t="s">
        <v>3630</v>
      </c>
      <c r="E539" s="1" t="s">
        <v>3646</v>
      </c>
      <c r="F539" s="1" t="s">
        <v>3623</v>
      </c>
      <c r="G539" s="1" t="n">
        <v>72</v>
      </c>
      <c r="H539" s="1" t="n">
        <v>0.57</v>
      </c>
      <c r="I539" s="1" t="n">
        <v>1</v>
      </c>
      <c r="J539" s="1" t="n">
        <v>4</v>
      </c>
      <c r="K539" s="1" t="s">
        <v>3665</v>
      </c>
      <c r="L539" s="18" t="str">
        <f aca="false">IF(H539&lt;=G539,"Yes","No")</f>
        <v>Yes</v>
      </c>
    </row>
    <row r="540" customFormat="false" ht="15" hidden="false" customHeight="false" outlineLevel="0" collapsed="false">
      <c r="A540" s="1" t="s">
        <v>4706</v>
      </c>
      <c r="B540" s="1" t="s">
        <v>4707</v>
      </c>
      <c r="C540" s="1" t="s">
        <v>1608</v>
      </c>
      <c r="D540" s="1" t="s">
        <v>3630</v>
      </c>
      <c r="E540" s="1" t="s">
        <v>3617</v>
      </c>
      <c r="F540" s="1" t="s">
        <v>3631</v>
      </c>
      <c r="G540" s="1" t="n">
        <v>24</v>
      </c>
      <c r="H540" s="1" t="n">
        <v>2.14</v>
      </c>
      <c r="I540" s="1" t="n">
        <v>1</v>
      </c>
      <c r="J540" s="1" t="n">
        <v>4</v>
      </c>
      <c r="K540" s="1" t="s">
        <v>3665</v>
      </c>
      <c r="L540" s="18" t="str">
        <f aca="false">IF(H540&lt;=G540,"Yes","No")</f>
        <v>Yes</v>
      </c>
    </row>
    <row r="541" customFormat="false" ht="15" hidden="false" customHeight="false" outlineLevel="0" collapsed="false">
      <c r="A541" s="1" t="s">
        <v>4708</v>
      </c>
      <c r="B541" s="1" t="s">
        <v>4709</v>
      </c>
      <c r="C541" s="1" t="s">
        <v>1608</v>
      </c>
      <c r="D541" s="1" t="s">
        <v>3616</v>
      </c>
      <c r="E541" s="1" t="s">
        <v>3646</v>
      </c>
      <c r="F541" s="1" t="s">
        <v>3631</v>
      </c>
      <c r="G541" s="1" t="n">
        <v>72</v>
      </c>
      <c r="H541" s="1" t="n">
        <v>7.91</v>
      </c>
      <c r="I541" s="1" t="n">
        <v>0</v>
      </c>
      <c r="J541" s="1" t="n">
        <v>4</v>
      </c>
      <c r="K541" s="1" t="s">
        <v>3652</v>
      </c>
      <c r="L541" s="18" t="str">
        <f aca="false">IF(H541&lt;=G541,"Yes","No")</f>
        <v>Yes</v>
      </c>
    </row>
    <row r="542" customFormat="false" ht="15" hidden="false" customHeight="false" outlineLevel="0" collapsed="false">
      <c r="A542" s="1" t="s">
        <v>4710</v>
      </c>
      <c r="B542" s="1" t="s">
        <v>4711</v>
      </c>
      <c r="C542" s="1" t="s">
        <v>1608</v>
      </c>
      <c r="D542" s="1" t="s">
        <v>3638</v>
      </c>
      <c r="E542" s="1" t="s">
        <v>3617</v>
      </c>
      <c r="F542" s="1" t="s">
        <v>3623</v>
      </c>
      <c r="G542" s="1" t="n">
        <v>24</v>
      </c>
      <c r="H542" s="1" t="n">
        <v>2.36</v>
      </c>
      <c r="I542" s="1" t="n">
        <v>0</v>
      </c>
      <c r="J542" s="1" t="n">
        <v>4</v>
      </c>
      <c r="K542" s="1" t="s">
        <v>3635</v>
      </c>
      <c r="L542" s="18" t="str">
        <f aca="false">IF(H542&lt;=G542,"Yes","No")</f>
        <v>Yes</v>
      </c>
    </row>
    <row r="543" customFormat="false" ht="15" hidden="false" customHeight="false" outlineLevel="0" collapsed="false">
      <c r="A543" s="1" t="s">
        <v>4712</v>
      </c>
      <c r="B543" s="1" t="s">
        <v>4713</v>
      </c>
      <c r="C543" s="1" t="s">
        <v>1608</v>
      </c>
      <c r="D543" s="1" t="s">
        <v>3616</v>
      </c>
      <c r="E543" s="1" t="s">
        <v>3617</v>
      </c>
      <c r="F543" s="1" t="s">
        <v>3215</v>
      </c>
      <c r="G543" s="1" t="n">
        <v>24</v>
      </c>
      <c r="H543" s="1" t="n">
        <v>4.05</v>
      </c>
      <c r="I543" s="1" t="n">
        <v>0</v>
      </c>
      <c r="J543" s="1" t="n">
        <v>5</v>
      </c>
      <c r="K543" s="1" t="s">
        <v>3624</v>
      </c>
      <c r="L543" s="18" t="str">
        <f aca="false">IF(H543&lt;=G543,"Yes","No")</f>
        <v>Yes</v>
      </c>
    </row>
    <row r="544" customFormat="false" ht="15" hidden="false" customHeight="false" outlineLevel="0" collapsed="false">
      <c r="A544" s="1" t="s">
        <v>4714</v>
      </c>
      <c r="B544" s="1" t="s">
        <v>4715</v>
      </c>
      <c r="C544" s="1" t="s">
        <v>1608</v>
      </c>
      <c r="D544" s="1" t="s">
        <v>3630</v>
      </c>
      <c r="E544" s="1" t="s">
        <v>3622</v>
      </c>
      <c r="F544" s="1" t="s">
        <v>3215</v>
      </c>
      <c r="G544" s="1" t="n">
        <v>8</v>
      </c>
      <c r="H544" s="1" t="n">
        <v>0.24</v>
      </c>
      <c r="I544" s="1" t="n">
        <v>1</v>
      </c>
      <c r="J544" s="1" t="n">
        <v>4</v>
      </c>
      <c r="K544" s="1" t="s">
        <v>3618</v>
      </c>
      <c r="L544" s="18" t="str">
        <f aca="false">IF(H544&lt;=G544,"Yes","No")</f>
        <v>Yes</v>
      </c>
    </row>
    <row r="545" customFormat="false" ht="15" hidden="false" customHeight="false" outlineLevel="0" collapsed="false">
      <c r="A545" s="1" t="s">
        <v>4716</v>
      </c>
      <c r="B545" s="1" t="s">
        <v>4717</v>
      </c>
      <c r="C545" s="1" t="s">
        <v>1608</v>
      </c>
      <c r="D545" s="1" t="s">
        <v>3621</v>
      </c>
      <c r="E545" s="1" t="s">
        <v>3617</v>
      </c>
      <c r="F545" s="1" t="s">
        <v>3631</v>
      </c>
      <c r="G545" s="1" t="n">
        <v>24</v>
      </c>
      <c r="H545" s="1" t="n">
        <v>6.55</v>
      </c>
      <c r="I545" s="1" t="n">
        <v>0</v>
      </c>
      <c r="J545" s="1" t="n">
        <v>5</v>
      </c>
      <c r="K545" s="1" t="s">
        <v>3652</v>
      </c>
      <c r="L545" s="18" t="str">
        <f aca="false">IF(H545&lt;=G545,"Yes","No")</f>
        <v>Yes</v>
      </c>
    </row>
    <row r="546" customFormat="false" ht="15" hidden="false" customHeight="false" outlineLevel="0" collapsed="false">
      <c r="A546" s="1" t="s">
        <v>4718</v>
      </c>
      <c r="B546" s="1" t="s">
        <v>4719</v>
      </c>
      <c r="C546" s="1" t="s">
        <v>1608</v>
      </c>
      <c r="D546" s="1" t="s">
        <v>3616</v>
      </c>
      <c r="E546" s="1" t="s">
        <v>3617</v>
      </c>
      <c r="F546" s="1" t="s">
        <v>3215</v>
      </c>
      <c r="G546" s="1" t="n">
        <v>24</v>
      </c>
      <c r="H546" s="1" t="n">
        <v>3.54</v>
      </c>
      <c r="I546" s="1" t="n">
        <v>0</v>
      </c>
      <c r="J546" s="1" t="n">
        <v>3</v>
      </c>
      <c r="K546" s="1" t="s">
        <v>3624</v>
      </c>
      <c r="L546" s="18" t="str">
        <f aca="false">IF(H546&lt;=G546,"Yes","No")</f>
        <v>Yes</v>
      </c>
    </row>
    <row r="547" customFormat="false" ht="15" hidden="false" customHeight="false" outlineLevel="0" collapsed="false">
      <c r="A547" s="1" t="s">
        <v>4720</v>
      </c>
      <c r="B547" s="1" t="s">
        <v>4721</v>
      </c>
      <c r="C547" s="1" t="s">
        <v>1608</v>
      </c>
      <c r="D547" s="1" t="s">
        <v>3630</v>
      </c>
      <c r="E547" s="1" t="s">
        <v>3617</v>
      </c>
      <c r="F547" s="1" t="s">
        <v>3215</v>
      </c>
      <c r="G547" s="1" t="n">
        <v>24</v>
      </c>
      <c r="H547" s="1" t="n">
        <v>1.38</v>
      </c>
      <c r="I547" s="1" t="n">
        <v>1</v>
      </c>
      <c r="J547" s="1" t="n">
        <v>5</v>
      </c>
      <c r="K547" s="1" t="s">
        <v>3642</v>
      </c>
      <c r="L547" s="18" t="str">
        <f aca="false">IF(H547&lt;=G547,"Yes","No")</f>
        <v>Yes</v>
      </c>
    </row>
    <row r="548" customFormat="false" ht="15" hidden="false" customHeight="false" outlineLevel="0" collapsed="false">
      <c r="A548" s="1" t="s">
        <v>4722</v>
      </c>
      <c r="B548" s="1" t="s">
        <v>4723</v>
      </c>
      <c r="C548" s="1" t="s">
        <v>1608</v>
      </c>
      <c r="D548" s="1" t="s">
        <v>3621</v>
      </c>
      <c r="E548" s="1" t="s">
        <v>3622</v>
      </c>
      <c r="F548" s="1" t="s">
        <v>3651</v>
      </c>
      <c r="G548" s="1" t="n">
        <v>8</v>
      </c>
      <c r="H548" s="1" t="n">
        <v>0.67</v>
      </c>
      <c r="I548" s="1" t="n">
        <v>1</v>
      </c>
      <c r="J548" s="1" t="n">
        <v>5</v>
      </c>
      <c r="K548" s="1" t="s">
        <v>3632</v>
      </c>
      <c r="L548" s="18" t="str">
        <f aca="false">IF(H548&lt;=G548,"Yes","No")</f>
        <v>Yes</v>
      </c>
    </row>
    <row r="549" customFormat="false" ht="15" hidden="false" customHeight="false" outlineLevel="0" collapsed="false">
      <c r="A549" s="1" t="s">
        <v>4724</v>
      </c>
      <c r="B549" s="1" t="s">
        <v>4725</v>
      </c>
      <c r="C549" s="1" t="s">
        <v>1608</v>
      </c>
      <c r="D549" s="1" t="s">
        <v>3630</v>
      </c>
      <c r="E549" s="1" t="s">
        <v>3617</v>
      </c>
      <c r="F549" s="1" t="s">
        <v>3215</v>
      </c>
      <c r="G549" s="1" t="n">
        <v>24</v>
      </c>
      <c r="H549" s="1" t="n">
        <v>0.93</v>
      </c>
      <c r="I549" s="1" t="n">
        <v>1</v>
      </c>
      <c r="J549" s="1" t="n">
        <v>4</v>
      </c>
      <c r="K549" s="1" t="s">
        <v>3632</v>
      </c>
      <c r="L549" s="18" t="str">
        <f aca="false">IF(H549&lt;=G549,"Yes","No")</f>
        <v>Yes</v>
      </c>
    </row>
    <row r="550" customFormat="false" ht="15" hidden="false" customHeight="false" outlineLevel="0" collapsed="false">
      <c r="A550" s="1" t="s">
        <v>4726</v>
      </c>
      <c r="B550" s="1" t="s">
        <v>4727</v>
      </c>
      <c r="C550" s="1" t="s">
        <v>1608</v>
      </c>
      <c r="D550" s="1" t="s">
        <v>3638</v>
      </c>
      <c r="E550" s="1" t="s">
        <v>3646</v>
      </c>
      <c r="F550" s="1" t="s">
        <v>3215</v>
      </c>
      <c r="G550" s="1" t="n">
        <v>72</v>
      </c>
      <c r="H550" s="1" t="n">
        <v>7.68</v>
      </c>
      <c r="I550" s="1" t="n">
        <v>0</v>
      </c>
      <c r="J550" s="1" t="n">
        <v>4</v>
      </c>
      <c r="K550" s="1" t="s">
        <v>3665</v>
      </c>
      <c r="L550" s="18" t="str">
        <f aca="false">IF(H550&lt;=G550,"Yes","No")</f>
        <v>Yes</v>
      </c>
    </row>
    <row r="551" customFormat="false" ht="15" hidden="false" customHeight="false" outlineLevel="0" collapsed="false">
      <c r="A551" s="1" t="s">
        <v>4728</v>
      </c>
      <c r="B551" s="1" t="s">
        <v>4729</v>
      </c>
      <c r="C551" s="1" t="s">
        <v>1608</v>
      </c>
      <c r="D551" s="1" t="s">
        <v>3616</v>
      </c>
      <c r="E551" s="1" t="s">
        <v>3646</v>
      </c>
      <c r="F551" s="1" t="s">
        <v>3631</v>
      </c>
      <c r="G551" s="1" t="n">
        <v>72</v>
      </c>
      <c r="H551" s="1" t="n">
        <v>19.04</v>
      </c>
      <c r="I551" s="1" t="n">
        <v>1</v>
      </c>
      <c r="J551" s="1" t="n">
        <v>5</v>
      </c>
      <c r="K551" s="1" t="s">
        <v>3665</v>
      </c>
      <c r="L551" s="18" t="str">
        <f aca="false">IF(H551&lt;=G551,"Yes","No")</f>
        <v>Yes</v>
      </c>
    </row>
    <row r="552" customFormat="false" ht="15" hidden="false" customHeight="false" outlineLevel="0" collapsed="false">
      <c r="A552" s="1" t="s">
        <v>4730</v>
      </c>
      <c r="B552" s="1" t="s">
        <v>4731</v>
      </c>
      <c r="C552" s="1" t="s">
        <v>1608</v>
      </c>
      <c r="D552" s="1" t="s">
        <v>3630</v>
      </c>
      <c r="E552" s="1" t="s">
        <v>3646</v>
      </c>
      <c r="F552" s="1" t="s">
        <v>3215</v>
      </c>
      <c r="G552" s="1" t="n">
        <v>72</v>
      </c>
      <c r="H552" s="1" t="n">
        <v>2.62</v>
      </c>
      <c r="I552" s="1" t="n">
        <v>1</v>
      </c>
      <c r="J552" s="1" t="n">
        <v>5</v>
      </c>
      <c r="K552" s="1" t="s">
        <v>3624</v>
      </c>
      <c r="L552" s="18" t="str">
        <f aca="false">IF(H552&lt;=G552,"Yes","No")</f>
        <v>Yes</v>
      </c>
    </row>
    <row r="553" customFormat="false" ht="15" hidden="false" customHeight="false" outlineLevel="0" collapsed="false">
      <c r="A553" s="1" t="s">
        <v>4732</v>
      </c>
      <c r="B553" s="1" t="s">
        <v>4733</v>
      </c>
      <c r="C553" s="1" t="s">
        <v>1608</v>
      </c>
      <c r="D553" s="1" t="s">
        <v>3630</v>
      </c>
      <c r="E553" s="1" t="s">
        <v>3617</v>
      </c>
      <c r="F553" s="1" t="s">
        <v>3651</v>
      </c>
      <c r="G553" s="1" t="n">
        <v>24</v>
      </c>
      <c r="H553" s="1" t="n">
        <v>1.3</v>
      </c>
      <c r="I553" s="1" t="n">
        <v>1</v>
      </c>
      <c r="J553" s="1" t="n">
        <v>4</v>
      </c>
      <c r="K553" s="1" t="s">
        <v>3624</v>
      </c>
      <c r="L553" s="18" t="str">
        <f aca="false">IF(H553&lt;=G553,"Yes","No")</f>
        <v>Yes</v>
      </c>
    </row>
    <row r="554" customFormat="false" ht="15" hidden="false" customHeight="false" outlineLevel="0" collapsed="false">
      <c r="A554" s="1" t="s">
        <v>4734</v>
      </c>
      <c r="B554" s="1" t="s">
        <v>4735</v>
      </c>
      <c r="C554" s="1" t="s">
        <v>1608</v>
      </c>
      <c r="D554" s="1" t="s">
        <v>3698</v>
      </c>
      <c r="E554" s="1" t="s">
        <v>3617</v>
      </c>
      <c r="F554" s="1" t="s">
        <v>3215</v>
      </c>
      <c r="G554" s="1" t="n">
        <v>24</v>
      </c>
      <c r="H554" s="1" t="n">
        <v>19.46</v>
      </c>
      <c r="I554" s="1" t="n">
        <v>0</v>
      </c>
      <c r="J554" s="1" t="n">
        <v>4</v>
      </c>
      <c r="K554" s="1" t="s">
        <v>3635</v>
      </c>
      <c r="L554" s="18" t="str">
        <f aca="false">IF(H554&lt;=G554,"Yes","No")</f>
        <v>Yes</v>
      </c>
    </row>
    <row r="555" customFormat="false" ht="15" hidden="false" customHeight="false" outlineLevel="0" collapsed="false">
      <c r="A555" s="1" t="s">
        <v>4736</v>
      </c>
      <c r="B555" s="1" t="s">
        <v>4737</v>
      </c>
      <c r="C555" s="1" t="s">
        <v>1608</v>
      </c>
      <c r="D555" s="1" t="s">
        <v>3616</v>
      </c>
      <c r="E555" s="1" t="s">
        <v>3617</v>
      </c>
      <c r="F555" s="1" t="s">
        <v>3215</v>
      </c>
      <c r="G555" s="1" t="n">
        <v>24</v>
      </c>
      <c r="H555" s="1" t="n">
        <v>31.57</v>
      </c>
      <c r="I555" s="1" t="n">
        <v>0</v>
      </c>
      <c r="J555" s="1" t="n">
        <v>4</v>
      </c>
      <c r="K555" s="1" t="s">
        <v>3624</v>
      </c>
      <c r="L555" s="18" t="str">
        <f aca="false">IF(H555&lt;=G555,"Yes","No")</f>
        <v>No</v>
      </c>
    </row>
    <row r="556" customFormat="false" ht="15" hidden="false" customHeight="false" outlineLevel="0" collapsed="false">
      <c r="A556" s="1" t="s">
        <v>4738</v>
      </c>
      <c r="B556" s="1" t="s">
        <v>4739</v>
      </c>
      <c r="C556" s="1" t="s">
        <v>1608</v>
      </c>
      <c r="D556" s="1" t="s">
        <v>3627</v>
      </c>
      <c r="E556" s="1" t="s">
        <v>3617</v>
      </c>
      <c r="F556" s="1" t="s">
        <v>3215</v>
      </c>
      <c r="G556" s="1" t="n">
        <v>24</v>
      </c>
      <c r="H556" s="1" t="n">
        <v>1.05</v>
      </c>
      <c r="I556" s="1" t="n">
        <v>0</v>
      </c>
      <c r="J556" s="1" t="n">
        <v>5</v>
      </c>
      <c r="K556" s="1" t="s">
        <v>3635</v>
      </c>
      <c r="L556" s="18" t="str">
        <f aca="false">IF(H556&lt;=G556,"Yes","No")</f>
        <v>Yes</v>
      </c>
    </row>
    <row r="557" customFormat="false" ht="15" hidden="false" customHeight="false" outlineLevel="0" collapsed="false">
      <c r="A557" s="1" t="s">
        <v>4740</v>
      </c>
      <c r="B557" s="1" t="s">
        <v>4741</v>
      </c>
      <c r="C557" s="1" t="s">
        <v>1608</v>
      </c>
      <c r="D557" s="1" t="s">
        <v>3630</v>
      </c>
      <c r="E557" s="1" t="s">
        <v>3617</v>
      </c>
      <c r="F557" s="1" t="s">
        <v>3215</v>
      </c>
      <c r="G557" s="1" t="n">
        <v>24</v>
      </c>
      <c r="H557" s="1" t="n">
        <v>0.32</v>
      </c>
      <c r="I557" s="1" t="n">
        <v>0</v>
      </c>
      <c r="J557" s="1" t="n">
        <v>4</v>
      </c>
      <c r="K557" s="1" t="s">
        <v>3624</v>
      </c>
      <c r="L557" s="18" t="str">
        <f aca="false">IF(H557&lt;=G557,"Yes","No")</f>
        <v>Yes</v>
      </c>
    </row>
    <row r="558" customFormat="false" ht="15" hidden="false" customHeight="false" outlineLevel="0" collapsed="false">
      <c r="A558" s="1" t="s">
        <v>4742</v>
      </c>
      <c r="B558" s="1" t="s">
        <v>4743</v>
      </c>
      <c r="C558" s="1" t="s">
        <v>1608</v>
      </c>
      <c r="D558" s="1" t="s">
        <v>3638</v>
      </c>
      <c r="E558" s="1" t="s">
        <v>3646</v>
      </c>
      <c r="F558" s="1" t="s">
        <v>3623</v>
      </c>
      <c r="G558" s="1" t="n">
        <v>72</v>
      </c>
      <c r="H558" s="1" t="n">
        <v>51.36</v>
      </c>
      <c r="I558" s="1" t="n">
        <v>1</v>
      </c>
      <c r="J558" s="1" t="n">
        <v>5</v>
      </c>
      <c r="K558" s="1" t="s">
        <v>3642</v>
      </c>
      <c r="L558" s="18" t="str">
        <f aca="false">IF(H558&lt;=G558,"Yes","No")</f>
        <v>Yes</v>
      </c>
    </row>
    <row r="559" customFormat="false" ht="15" hidden="false" customHeight="false" outlineLevel="0" collapsed="false">
      <c r="A559" s="1" t="s">
        <v>4744</v>
      </c>
      <c r="B559" s="1" t="s">
        <v>4745</v>
      </c>
      <c r="C559" s="1" t="s">
        <v>1608</v>
      </c>
      <c r="D559" s="1" t="s">
        <v>3630</v>
      </c>
      <c r="E559" s="1" t="s">
        <v>3617</v>
      </c>
      <c r="F559" s="1" t="s">
        <v>3215</v>
      </c>
      <c r="G559" s="1" t="n">
        <v>24</v>
      </c>
      <c r="H559" s="1" t="n">
        <v>0.61</v>
      </c>
      <c r="I559" s="1" t="n">
        <v>1</v>
      </c>
      <c r="J559" s="1" t="n">
        <v>5</v>
      </c>
      <c r="K559" s="1" t="s">
        <v>3652</v>
      </c>
      <c r="L559" s="18" t="str">
        <f aca="false">IF(H559&lt;=G559,"Yes","No")</f>
        <v>Yes</v>
      </c>
    </row>
    <row r="560" customFormat="false" ht="15" hidden="false" customHeight="false" outlineLevel="0" collapsed="false">
      <c r="A560" s="1" t="s">
        <v>4746</v>
      </c>
      <c r="B560" s="1" t="s">
        <v>4747</v>
      </c>
      <c r="C560" s="1" t="s">
        <v>1608</v>
      </c>
      <c r="D560" s="1" t="s">
        <v>3630</v>
      </c>
      <c r="E560" s="1" t="s">
        <v>3646</v>
      </c>
      <c r="F560" s="1" t="s">
        <v>3215</v>
      </c>
      <c r="G560" s="1" t="n">
        <v>72</v>
      </c>
      <c r="H560" s="1" t="n">
        <v>1</v>
      </c>
      <c r="I560" s="1" t="n">
        <v>1</v>
      </c>
      <c r="J560" s="1" t="n">
        <v>5</v>
      </c>
      <c r="K560" s="1" t="s">
        <v>3652</v>
      </c>
      <c r="L560" s="18" t="str">
        <f aca="false">IF(H560&lt;=G560,"Yes","No")</f>
        <v>Yes</v>
      </c>
    </row>
    <row r="561" customFormat="false" ht="15" hidden="false" customHeight="false" outlineLevel="0" collapsed="false">
      <c r="A561" s="1" t="s">
        <v>4748</v>
      </c>
      <c r="B561" s="1" t="s">
        <v>4749</v>
      </c>
      <c r="C561" s="1" t="s">
        <v>1608</v>
      </c>
      <c r="D561" s="1" t="s">
        <v>3630</v>
      </c>
      <c r="E561" s="1" t="s">
        <v>3646</v>
      </c>
      <c r="F561" s="1" t="s">
        <v>3623</v>
      </c>
      <c r="G561" s="1" t="n">
        <v>72</v>
      </c>
      <c r="H561" s="1" t="n">
        <v>1.26</v>
      </c>
      <c r="I561" s="1" t="n">
        <v>1</v>
      </c>
      <c r="J561" s="1" t="n">
        <v>4</v>
      </c>
      <c r="K561" s="1" t="s">
        <v>3642</v>
      </c>
      <c r="L561" s="18" t="str">
        <f aca="false">IF(H561&lt;=G561,"Yes","No")</f>
        <v>Yes</v>
      </c>
    </row>
    <row r="562" customFormat="false" ht="15" hidden="false" customHeight="false" outlineLevel="0" collapsed="false">
      <c r="A562" s="1" t="s">
        <v>4750</v>
      </c>
      <c r="B562" s="1" t="s">
        <v>4751</v>
      </c>
      <c r="C562" s="1" t="s">
        <v>1608</v>
      </c>
      <c r="D562" s="1" t="s">
        <v>3645</v>
      </c>
      <c r="E562" s="1" t="s">
        <v>3617</v>
      </c>
      <c r="F562" s="1" t="s">
        <v>3623</v>
      </c>
      <c r="G562" s="1" t="n">
        <v>24</v>
      </c>
      <c r="H562" s="1" t="n">
        <v>0.81</v>
      </c>
      <c r="I562" s="1" t="n">
        <v>0</v>
      </c>
      <c r="J562" s="1" t="n">
        <v>5</v>
      </c>
      <c r="K562" s="1" t="s">
        <v>3665</v>
      </c>
      <c r="L562" s="18" t="str">
        <f aca="false">IF(H562&lt;=G562,"Yes","No")</f>
        <v>Yes</v>
      </c>
    </row>
    <row r="563" customFormat="false" ht="15" hidden="false" customHeight="false" outlineLevel="0" collapsed="false">
      <c r="A563" s="1" t="s">
        <v>4752</v>
      </c>
      <c r="B563" s="1" t="s">
        <v>4753</v>
      </c>
      <c r="C563" s="1" t="s">
        <v>1608</v>
      </c>
      <c r="D563" s="1" t="s">
        <v>3638</v>
      </c>
      <c r="E563" s="1" t="s">
        <v>3646</v>
      </c>
      <c r="F563" s="1" t="s">
        <v>3623</v>
      </c>
      <c r="G563" s="1" t="n">
        <v>72</v>
      </c>
      <c r="H563" s="1" t="n">
        <v>4.22</v>
      </c>
      <c r="I563" s="1" t="n">
        <v>1</v>
      </c>
      <c r="J563" s="1" t="n">
        <v>5</v>
      </c>
      <c r="K563" s="1" t="s">
        <v>3652</v>
      </c>
      <c r="L563" s="18" t="str">
        <f aca="false">IF(H563&lt;=G563,"Yes","No")</f>
        <v>Yes</v>
      </c>
    </row>
    <row r="564" customFormat="false" ht="15" hidden="false" customHeight="false" outlineLevel="0" collapsed="false">
      <c r="A564" s="1" t="s">
        <v>4754</v>
      </c>
      <c r="B564" s="1" t="s">
        <v>4755</v>
      </c>
      <c r="C564" s="1" t="s">
        <v>1608</v>
      </c>
      <c r="D564" s="1" t="s">
        <v>3645</v>
      </c>
      <c r="E564" s="1" t="s">
        <v>3622</v>
      </c>
      <c r="F564" s="1" t="s">
        <v>3215</v>
      </c>
      <c r="G564" s="1" t="n">
        <v>8</v>
      </c>
      <c r="H564" s="1" t="n">
        <v>0.78</v>
      </c>
      <c r="I564" s="1" t="n">
        <v>1</v>
      </c>
      <c r="J564" s="1" t="n">
        <v>4</v>
      </c>
      <c r="K564" s="1" t="s">
        <v>3624</v>
      </c>
      <c r="L564" s="18" t="str">
        <f aca="false">IF(H564&lt;=G564,"Yes","No")</f>
        <v>Yes</v>
      </c>
    </row>
    <row r="565" customFormat="false" ht="15" hidden="false" customHeight="false" outlineLevel="0" collapsed="false">
      <c r="A565" s="1" t="s">
        <v>4756</v>
      </c>
      <c r="B565" s="1" t="s">
        <v>4757</v>
      </c>
      <c r="C565" s="1" t="s">
        <v>1608</v>
      </c>
      <c r="D565" s="1" t="s">
        <v>3630</v>
      </c>
      <c r="E565" s="1" t="s">
        <v>3646</v>
      </c>
      <c r="F565" s="1" t="s">
        <v>3631</v>
      </c>
      <c r="G565" s="1" t="n">
        <v>72</v>
      </c>
      <c r="H565" s="1" t="n">
        <v>0.33</v>
      </c>
      <c r="I565" s="1" t="n">
        <v>1</v>
      </c>
      <c r="J565" s="1" t="n">
        <v>4</v>
      </c>
      <c r="K565" s="1" t="s">
        <v>3618</v>
      </c>
      <c r="L565" s="18" t="str">
        <f aca="false">IF(H565&lt;=G565,"Yes","No")</f>
        <v>Yes</v>
      </c>
    </row>
    <row r="566" customFormat="false" ht="15" hidden="false" customHeight="false" outlineLevel="0" collapsed="false">
      <c r="A566" s="1" t="s">
        <v>4758</v>
      </c>
      <c r="B566" s="1" t="s">
        <v>4759</v>
      </c>
      <c r="C566" s="1" t="s">
        <v>1608</v>
      </c>
      <c r="D566" s="1" t="s">
        <v>3630</v>
      </c>
      <c r="E566" s="1" t="s">
        <v>3617</v>
      </c>
      <c r="F566" s="1" t="s">
        <v>3623</v>
      </c>
      <c r="G566" s="1" t="n">
        <v>24</v>
      </c>
      <c r="H566" s="1" t="n">
        <v>0.83</v>
      </c>
      <c r="I566" s="1" t="n">
        <v>1</v>
      </c>
      <c r="J566" s="1" t="n">
        <v>5</v>
      </c>
      <c r="K566" s="1" t="s">
        <v>3652</v>
      </c>
      <c r="L566" s="18" t="str">
        <f aca="false">IF(H566&lt;=G566,"Yes","No")</f>
        <v>Yes</v>
      </c>
    </row>
    <row r="567" customFormat="false" ht="15" hidden="false" customHeight="false" outlineLevel="0" collapsed="false">
      <c r="A567" s="1" t="s">
        <v>4760</v>
      </c>
      <c r="B567" s="1" t="s">
        <v>4761</v>
      </c>
      <c r="C567" s="1" t="s">
        <v>1608</v>
      </c>
      <c r="D567" s="1" t="s">
        <v>3645</v>
      </c>
      <c r="E567" s="1" t="s">
        <v>3646</v>
      </c>
      <c r="F567" s="1" t="s">
        <v>3215</v>
      </c>
      <c r="G567" s="1" t="n">
        <v>72</v>
      </c>
      <c r="H567" s="1" t="n">
        <v>8.68</v>
      </c>
      <c r="I567" s="1" t="n">
        <v>1</v>
      </c>
      <c r="J567" s="1" t="n">
        <v>5</v>
      </c>
      <c r="K567" s="1" t="s">
        <v>3665</v>
      </c>
      <c r="L567" s="18" t="str">
        <f aca="false">IF(H567&lt;=G567,"Yes","No")</f>
        <v>Yes</v>
      </c>
    </row>
    <row r="568" customFormat="false" ht="15" hidden="false" customHeight="false" outlineLevel="0" collapsed="false">
      <c r="A568" s="1" t="s">
        <v>4762</v>
      </c>
      <c r="B568" s="1" t="s">
        <v>4763</v>
      </c>
      <c r="C568" s="1" t="s">
        <v>1608</v>
      </c>
      <c r="D568" s="1" t="s">
        <v>3638</v>
      </c>
      <c r="E568" s="1" t="s">
        <v>3617</v>
      </c>
      <c r="F568" s="1" t="s">
        <v>3631</v>
      </c>
      <c r="G568" s="1" t="n">
        <v>24</v>
      </c>
      <c r="H568" s="1" t="n">
        <v>5.86</v>
      </c>
      <c r="I568" s="1" t="n">
        <v>0</v>
      </c>
      <c r="J568" s="1" t="n">
        <v>4</v>
      </c>
      <c r="K568" s="1" t="s">
        <v>3642</v>
      </c>
      <c r="L568" s="18" t="str">
        <f aca="false">IF(H568&lt;=G568,"Yes","No")</f>
        <v>Yes</v>
      </c>
    </row>
    <row r="569" customFormat="false" ht="15" hidden="false" customHeight="false" outlineLevel="0" collapsed="false">
      <c r="A569" s="1" t="s">
        <v>4764</v>
      </c>
      <c r="B569" s="1" t="s">
        <v>4765</v>
      </c>
      <c r="C569" s="1" t="s">
        <v>1608</v>
      </c>
      <c r="D569" s="1" t="s">
        <v>3616</v>
      </c>
      <c r="E569" s="1" t="s">
        <v>3617</v>
      </c>
      <c r="F569" s="1" t="s">
        <v>3623</v>
      </c>
      <c r="G569" s="1" t="n">
        <v>24</v>
      </c>
      <c r="H569" s="1" t="n">
        <v>1.81</v>
      </c>
      <c r="I569" s="1" t="n">
        <v>0</v>
      </c>
      <c r="J569" s="1" t="n">
        <v>5</v>
      </c>
      <c r="K569" s="1" t="s">
        <v>3665</v>
      </c>
      <c r="L569" s="18" t="str">
        <f aca="false">IF(H569&lt;=G569,"Yes","No")</f>
        <v>Yes</v>
      </c>
    </row>
    <row r="570" customFormat="false" ht="15" hidden="false" customHeight="false" outlineLevel="0" collapsed="false">
      <c r="A570" s="1" t="s">
        <v>4766</v>
      </c>
      <c r="B570" s="1" t="s">
        <v>4767</v>
      </c>
      <c r="C570" s="1" t="s">
        <v>1608</v>
      </c>
      <c r="D570" s="1" t="s">
        <v>3645</v>
      </c>
      <c r="E570" s="1" t="s">
        <v>3622</v>
      </c>
      <c r="F570" s="1" t="s">
        <v>3623</v>
      </c>
      <c r="G570" s="1" t="n">
        <v>8</v>
      </c>
      <c r="H570" s="1" t="n">
        <v>1.04</v>
      </c>
      <c r="I570" s="1" t="n">
        <v>1</v>
      </c>
      <c r="J570" s="1" t="n">
        <v>4</v>
      </c>
      <c r="K570" s="1" t="s">
        <v>3635</v>
      </c>
      <c r="L570" s="18" t="str">
        <f aca="false">IF(H570&lt;=G570,"Yes","No")</f>
        <v>Yes</v>
      </c>
    </row>
    <row r="571" customFormat="false" ht="15" hidden="false" customHeight="false" outlineLevel="0" collapsed="false">
      <c r="A571" s="1" t="s">
        <v>4768</v>
      </c>
      <c r="B571" s="1" t="s">
        <v>4769</v>
      </c>
      <c r="C571" s="1" t="s">
        <v>1608</v>
      </c>
      <c r="D571" s="1" t="s">
        <v>3630</v>
      </c>
      <c r="E571" s="1" t="s">
        <v>3646</v>
      </c>
      <c r="F571" s="1" t="s">
        <v>3631</v>
      </c>
      <c r="G571" s="1" t="n">
        <v>72</v>
      </c>
      <c r="H571" s="1" t="n">
        <v>0.89</v>
      </c>
      <c r="I571" s="1" t="n">
        <v>1</v>
      </c>
      <c r="J571" s="1" t="n">
        <v>4</v>
      </c>
      <c r="K571" s="1" t="s">
        <v>3652</v>
      </c>
      <c r="L571" s="18" t="str">
        <f aca="false">IF(H571&lt;=G571,"Yes","No")</f>
        <v>Yes</v>
      </c>
    </row>
    <row r="572" customFormat="false" ht="15" hidden="false" customHeight="false" outlineLevel="0" collapsed="false">
      <c r="A572" s="1" t="s">
        <v>4770</v>
      </c>
      <c r="B572" s="1" t="s">
        <v>4771</v>
      </c>
      <c r="C572" s="1" t="s">
        <v>1608</v>
      </c>
      <c r="D572" s="1" t="s">
        <v>3638</v>
      </c>
      <c r="E572" s="1" t="s">
        <v>3617</v>
      </c>
      <c r="F572" s="1" t="s">
        <v>3623</v>
      </c>
      <c r="G572" s="1" t="n">
        <v>24</v>
      </c>
      <c r="H572" s="1" t="n">
        <v>7.6</v>
      </c>
      <c r="I572" s="1" t="n">
        <v>1</v>
      </c>
      <c r="J572" s="1" t="n">
        <v>4</v>
      </c>
      <c r="K572" s="1" t="s">
        <v>3624</v>
      </c>
      <c r="L572" s="18" t="str">
        <f aca="false">IF(H572&lt;=G572,"Yes","No")</f>
        <v>Yes</v>
      </c>
    </row>
    <row r="573" customFormat="false" ht="15" hidden="false" customHeight="false" outlineLevel="0" collapsed="false">
      <c r="A573" s="1" t="s">
        <v>4772</v>
      </c>
      <c r="B573" s="1" t="s">
        <v>4773</v>
      </c>
      <c r="C573" s="1" t="s">
        <v>1608</v>
      </c>
      <c r="D573" s="1" t="s">
        <v>3645</v>
      </c>
      <c r="E573" s="1" t="s">
        <v>3622</v>
      </c>
      <c r="F573" s="1" t="s">
        <v>3215</v>
      </c>
      <c r="G573" s="1" t="n">
        <v>8</v>
      </c>
      <c r="H573" s="1" t="n">
        <v>2.54</v>
      </c>
      <c r="I573" s="1" t="n">
        <v>0</v>
      </c>
      <c r="J573" s="1" t="n">
        <v>5</v>
      </c>
      <c r="K573" s="1" t="s">
        <v>3665</v>
      </c>
      <c r="L573" s="18" t="str">
        <f aca="false">IF(H573&lt;=G573,"Yes","No")</f>
        <v>Yes</v>
      </c>
    </row>
    <row r="574" customFormat="false" ht="15" hidden="false" customHeight="false" outlineLevel="0" collapsed="false">
      <c r="A574" s="1" t="s">
        <v>4774</v>
      </c>
      <c r="B574" s="1" t="s">
        <v>4775</v>
      </c>
      <c r="C574" s="1" t="s">
        <v>1608</v>
      </c>
      <c r="D574" s="1" t="s">
        <v>3641</v>
      </c>
      <c r="E574" s="1" t="s">
        <v>3793</v>
      </c>
      <c r="F574" s="1" t="s">
        <v>3651</v>
      </c>
      <c r="G574" s="1" t="n">
        <v>4</v>
      </c>
      <c r="H574" s="1" t="n">
        <v>0.19</v>
      </c>
      <c r="I574" s="1" t="n">
        <v>0</v>
      </c>
      <c r="J574" s="1" t="n">
        <v>3</v>
      </c>
      <c r="K574" s="1" t="s">
        <v>3624</v>
      </c>
      <c r="L574" s="18" t="str">
        <f aca="false">IF(H574&lt;=G574,"Yes","No")</f>
        <v>Yes</v>
      </c>
    </row>
    <row r="575" customFormat="false" ht="15" hidden="false" customHeight="false" outlineLevel="0" collapsed="false">
      <c r="A575" s="1" t="s">
        <v>4776</v>
      </c>
      <c r="B575" s="1" t="s">
        <v>4777</v>
      </c>
      <c r="C575" s="1" t="s">
        <v>1608</v>
      </c>
      <c r="D575" s="1" t="s">
        <v>3621</v>
      </c>
      <c r="E575" s="1" t="s">
        <v>3617</v>
      </c>
      <c r="F575" s="1" t="s">
        <v>3215</v>
      </c>
      <c r="G575" s="1" t="n">
        <v>24</v>
      </c>
      <c r="H575" s="1" t="n">
        <v>0.93</v>
      </c>
      <c r="I575" s="1" t="n">
        <v>0</v>
      </c>
      <c r="J575" s="1" t="n">
        <v>4</v>
      </c>
      <c r="K575" s="1" t="s">
        <v>3618</v>
      </c>
      <c r="L575" s="18" t="str">
        <f aca="false">IF(H575&lt;=G575,"Yes","No")</f>
        <v>Yes</v>
      </c>
    </row>
    <row r="576" customFormat="false" ht="15" hidden="false" customHeight="false" outlineLevel="0" collapsed="false">
      <c r="A576" s="1" t="s">
        <v>4778</v>
      </c>
      <c r="B576" s="1" t="s">
        <v>4779</v>
      </c>
      <c r="C576" s="1" t="s">
        <v>1608</v>
      </c>
      <c r="D576" s="1" t="s">
        <v>3616</v>
      </c>
      <c r="E576" s="1" t="s">
        <v>3617</v>
      </c>
      <c r="F576" s="1" t="s">
        <v>3215</v>
      </c>
      <c r="G576" s="1" t="n">
        <v>24</v>
      </c>
      <c r="H576" s="1" t="n">
        <v>9.25</v>
      </c>
      <c r="I576" s="1" t="n">
        <v>0</v>
      </c>
      <c r="J576" s="1" t="n">
        <v>4</v>
      </c>
      <c r="K576" s="1" t="s">
        <v>3618</v>
      </c>
      <c r="L576" s="18" t="str">
        <f aca="false">IF(H576&lt;=G576,"Yes","No")</f>
        <v>Yes</v>
      </c>
    </row>
    <row r="577" customFormat="false" ht="15" hidden="false" customHeight="false" outlineLevel="0" collapsed="false">
      <c r="A577" s="1" t="s">
        <v>4780</v>
      </c>
      <c r="B577" s="1" t="s">
        <v>4781</v>
      </c>
      <c r="C577" s="1" t="s">
        <v>1608</v>
      </c>
      <c r="D577" s="1" t="s">
        <v>3627</v>
      </c>
      <c r="E577" s="1" t="s">
        <v>3622</v>
      </c>
      <c r="F577" s="1" t="s">
        <v>3631</v>
      </c>
      <c r="G577" s="1" t="n">
        <v>8</v>
      </c>
      <c r="H577" s="1" t="n">
        <v>0.78</v>
      </c>
      <c r="I577" s="1" t="n">
        <v>1</v>
      </c>
      <c r="J577" s="1" t="n">
        <v>5</v>
      </c>
      <c r="K577" s="1" t="s">
        <v>3618</v>
      </c>
      <c r="L577" s="18" t="str">
        <f aca="false">IF(H577&lt;=G577,"Yes","No")</f>
        <v>Yes</v>
      </c>
    </row>
    <row r="578" customFormat="false" ht="15" hidden="false" customHeight="false" outlineLevel="0" collapsed="false">
      <c r="A578" s="1" t="s">
        <v>4782</v>
      </c>
      <c r="B578" s="1" t="s">
        <v>4783</v>
      </c>
      <c r="C578" s="1" t="s">
        <v>1608</v>
      </c>
      <c r="D578" s="1" t="s">
        <v>3638</v>
      </c>
      <c r="E578" s="1" t="s">
        <v>3617</v>
      </c>
      <c r="F578" s="1" t="s">
        <v>3623</v>
      </c>
      <c r="G578" s="1" t="n">
        <v>24</v>
      </c>
      <c r="H578" s="1" t="n">
        <v>12.84</v>
      </c>
      <c r="I578" s="1" t="n">
        <v>0</v>
      </c>
      <c r="J578" s="1" t="n">
        <v>4</v>
      </c>
      <c r="K578" s="1" t="s">
        <v>3665</v>
      </c>
      <c r="L578" s="18" t="str">
        <f aca="false">IF(H578&lt;=G578,"Yes","No")</f>
        <v>Yes</v>
      </c>
    </row>
    <row r="579" customFormat="false" ht="15" hidden="false" customHeight="false" outlineLevel="0" collapsed="false">
      <c r="A579" s="1" t="s">
        <v>4784</v>
      </c>
      <c r="B579" s="1" t="s">
        <v>4785</v>
      </c>
      <c r="C579" s="1" t="s">
        <v>1608</v>
      </c>
      <c r="D579" s="1" t="s">
        <v>3630</v>
      </c>
      <c r="E579" s="1" t="s">
        <v>3646</v>
      </c>
      <c r="F579" s="1" t="s">
        <v>3631</v>
      </c>
      <c r="G579" s="1" t="n">
        <v>72</v>
      </c>
      <c r="H579" s="1" t="n">
        <v>2.56</v>
      </c>
      <c r="I579" s="1" t="n">
        <v>1</v>
      </c>
      <c r="J579" s="1" t="n">
        <v>4</v>
      </c>
      <c r="K579" s="1" t="s">
        <v>3618</v>
      </c>
      <c r="L579" s="18" t="str">
        <f aca="false">IF(H579&lt;=G579,"Yes","No")</f>
        <v>Yes</v>
      </c>
    </row>
    <row r="580" customFormat="false" ht="15" hidden="false" customHeight="false" outlineLevel="0" collapsed="false">
      <c r="A580" s="1" t="s">
        <v>4786</v>
      </c>
      <c r="B580" s="1" t="s">
        <v>4787</v>
      </c>
      <c r="C580" s="1" t="s">
        <v>1608</v>
      </c>
      <c r="D580" s="1" t="s">
        <v>3638</v>
      </c>
      <c r="E580" s="1" t="s">
        <v>3617</v>
      </c>
      <c r="F580" s="1" t="s">
        <v>3215</v>
      </c>
      <c r="G580" s="1" t="n">
        <v>24</v>
      </c>
      <c r="H580" s="1" t="n">
        <v>4.64</v>
      </c>
      <c r="I580" s="1" t="n">
        <v>0</v>
      </c>
      <c r="J580" s="1" t="n">
        <v>4</v>
      </c>
      <c r="K580" s="1" t="s">
        <v>3624</v>
      </c>
      <c r="L580" s="18" t="str">
        <f aca="false">IF(H580&lt;=G580,"Yes","No")</f>
        <v>Yes</v>
      </c>
    </row>
    <row r="581" customFormat="false" ht="15" hidden="false" customHeight="false" outlineLevel="0" collapsed="false">
      <c r="A581" s="1" t="s">
        <v>4788</v>
      </c>
      <c r="B581" s="1" t="s">
        <v>4789</v>
      </c>
      <c r="C581" s="1" t="s">
        <v>1608</v>
      </c>
      <c r="D581" s="1" t="s">
        <v>3616</v>
      </c>
      <c r="E581" s="1" t="s">
        <v>3617</v>
      </c>
      <c r="F581" s="1" t="s">
        <v>3631</v>
      </c>
      <c r="G581" s="1" t="n">
        <v>24</v>
      </c>
      <c r="H581" s="1" t="n">
        <v>14.29</v>
      </c>
      <c r="I581" s="1" t="n">
        <v>1</v>
      </c>
      <c r="J581" s="1" t="n">
        <v>5</v>
      </c>
      <c r="K581" s="1" t="s">
        <v>3618</v>
      </c>
      <c r="L581" s="18" t="str">
        <f aca="false">IF(H581&lt;=G581,"Yes","No")</f>
        <v>Yes</v>
      </c>
    </row>
    <row r="582" customFormat="false" ht="15" hidden="false" customHeight="false" outlineLevel="0" collapsed="false">
      <c r="A582" s="1" t="s">
        <v>4790</v>
      </c>
      <c r="B582" s="1" t="s">
        <v>4791</v>
      </c>
      <c r="C582" s="1" t="s">
        <v>1608</v>
      </c>
      <c r="D582" s="1" t="s">
        <v>3627</v>
      </c>
      <c r="E582" s="1" t="s">
        <v>3646</v>
      </c>
      <c r="F582" s="1" t="s">
        <v>3215</v>
      </c>
      <c r="G582" s="1" t="n">
        <v>72</v>
      </c>
      <c r="H582" s="1" t="n">
        <v>0.77</v>
      </c>
      <c r="I582" s="1" t="n">
        <v>1</v>
      </c>
      <c r="J582" s="1" t="n">
        <v>4</v>
      </c>
      <c r="K582" s="1" t="s">
        <v>3635</v>
      </c>
      <c r="L582" s="18" t="str">
        <f aca="false">IF(H582&lt;=G582,"Yes","No")</f>
        <v>Yes</v>
      </c>
    </row>
    <row r="583" customFormat="false" ht="15" hidden="false" customHeight="false" outlineLevel="0" collapsed="false">
      <c r="A583" s="1" t="s">
        <v>4792</v>
      </c>
      <c r="B583" s="1" t="s">
        <v>4793</v>
      </c>
      <c r="C583" s="1" t="s">
        <v>1608</v>
      </c>
      <c r="D583" s="1" t="s">
        <v>3630</v>
      </c>
      <c r="E583" s="1" t="s">
        <v>3617</v>
      </c>
      <c r="F583" s="1" t="s">
        <v>3215</v>
      </c>
      <c r="G583" s="1" t="n">
        <v>24</v>
      </c>
      <c r="H583" s="1" t="n">
        <v>1.56</v>
      </c>
      <c r="I583" s="1" t="n">
        <v>1</v>
      </c>
      <c r="J583" s="1" t="n">
        <v>5</v>
      </c>
      <c r="K583" s="1" t="s">
        <v>3665</v>
      </c>
      <c r="L583" s="18" t="str">
        <f aca="false">IF(H583&lt;=G583,"Yes","No")</f>
        <v>Yes</v>
      </c>
    </row>
    <row r="584" customFormat="false" ht="15" hidden="false" customHeight="false" outlineLevel="0" collapsed="false">
      <c r="A584" s="1" t="s">
        <v>4794</v>
      </c>
      <c r="B584" s="1" t="s">
        <v>4795</v>
      </c>
      <c r="C584" s="1" t="s">
        <v>1608</v>
      </c>
      <c r="D584" s="1" t="s">
        <v>3621</v>
      </c>
      <c r="E584" s="1" t="s">
        <v>3646</v>
      </c>
      <c r="F584" s="1" t="s">
        <v>3215</v>
      </c>
      <c r="G584" s="1" t="n">
        <v>72</v>
      </c>
      <c r="H584" s="1" t="n">
        <v>14.48</v>
      </c>
      <c r="I584" s="1" t="n">
        <v>0</v>
      </c>
      <c r="J584" s="1" t="n">
        <v>4</v>
      </c>
      <c r="K584" s="1" t="s">
        <v>3652</v>
      </c>
      <c r="L584" s="18" t="str">
        <f aca="false">IF(H584&lt;=G584,"Yes","No")</f>
        <v>Yes</v>
      </c>
    </row>
    <row r="585" customFormat="false" ht="15" hidden="false" customHeight="false" outlineLevel="0" collapsed="false">
      <c r="A585" s="1" t="s">
        <v>4796</v>
      </c>
      <c r="B585" s="1" t="s">
        <v>4797</v>
      </c>
      <c r="C585" s="1" t="s">
        <v>1608</v>
      </c>
      <c r="D585" s="1" t="s">
        <v>3621</v>
      </c>
      <c r="E585" s="1" t="s">
        <v>3646</v>
      </c>
      <c r="F585" s="1" t="s">
        <v>3631</v>
      </c>
      <c r="G585" s="1" t="n">
        <v>72</v>
      </c>
      <c r="H585" s="1" t="n">
        <v>11.27</v>
      </c>
      <c r="I585" s="1" t="n">
        <v>1</v>
      </c>
      <c r="J585" s="1" t="n">
        <v>5</v>
      </c>
      <c r="K585" s="1" t="s">
        <v>3618</v>
      </c>
      <c r="L585" s="18" t="str">
        <f aca="false">IF(H585&lt;=G585,"Yes","No")</f>
        <v>Yes</v>
      </c>
    </row>
    <row r="586" customFormat="false" ht="15" hidden="false" customHeight="false" outlineLevel="0" collapsed="false">
      <c r="A586" s="1" t="s">
        <v>4798</v>
      </c>
      <c r="B586" s="1" t="s">
        <v>4799</v>
      </c>
      <c r="C586" s="1" t="s">
        <v>1608</v>
      </c>
      <c r="D586" s="1" t="s">
        <v>3630</v>
      </c>
      <c r="E586" s="1" t="s">
        <v>3646</v>
      </c>
      <c r="F586" s="1" t="s">
        <v>3631</v>
      </c>
      <c r="G586" s="1" t="n">
        <v>72</v>
      </c>
      <c r="H586" s="1" t="n">
        <v>0.46</v>
      </c>
      <c r="I586" s="1" t="n">
        <v>1</v>
      </c>
      <c r="J586" s="1" t="n">
        <v>5</v>
      </c>
      <c r="K586" s="1" t="s">
        <v>3665</v>
      </c>
      <c r="L586" s="18" t="str">
        <f aca="false">IF(H586&lt;=G586,"Yes","No")</f>
        <v>Yes</v>
      </c>
    </row>
    <row r="587" customFormat="false" ht="15" hidden="false" customHeight="false" outlineLevel="0" collapsed="false">
      <c r="A587" s="1" t="s">
        <v>4800</v>
      </c>
      <c r="B587" s="1" t="s">
        <v>4801</v>
      </c>
      <c r="C587" s="1" t="s">
        <v>1608</v>
      </c>
      <c r="D587" s="1" t="s">
        <v>3621</v>
      </c>
      <c r="E587" s="1" t="s">
        <v>3617</v>
      </c>
      <c r="F587" s="1" t="s">
        <v>3623</v>
      </c>
      <c r="G587" s="1" t="n">
        <v>24</v>
      </c>
      <c r="H587" s="1" t="n">
        <v>1.76</v>
      </c>
      <c r="I587" s="1" t="n">
        <v>1</v>
      </c>
      <c r="J587" s="1" t="n">
        <v>4</v>
      </c>
      <c r="K587" s="1" t="s">
        <v>3665</v>
      </c>
      <c r="L587" s="18" t="str">
        <f aca="false">IF(H587&lt;=G587,"Yes","No")</f>
        <v>Yes</v>
      </c>
    </row>
    <row r="588" customFormat="false" ht="15" hidden="false" customHeight="false" outlineLevel="0" collapsed="false">
      <c r="A588" s="1" t="s">
        <v>4802</v>
      </c>
      <c r="B588" s="1" t="s">
        <v>4803</v>
      </c>
      <c r="C588" s="1" t="s">
        <v>1608</v>
      </c>
      <c r="D588" s="1" t="s">
        <v>3630</v>
      </c>
      <c r="E588" s="1" t="s">
        <v>3622</v>
      </c>
      <c r="F588" s="1" t="s">
        <v>3651</v>
      </c>
      <c r="G588" s="1" t="n">
        <v>8</v>
      </c>
      <c r="H588" s="1" t="n">
        <v>0.14</v>
      </c>
      <c r="I588" s="1" t="n">
        <v>1</v>
      </c>
      <c r="J588" s="1" t="n">
        <v>5</v>
      </c>
      <c r="K588" s="1" t="s">
        <v>3632</v>
      </c>
      <c r="L588" s="18" t="str">
        <f aca="false">IF(H588&lt;=G588,"Yes","No")</f>
        <v>Yes</v>
      </c>
    </row>
    <row r="589" customFormat="false" ht="15" hidden="false" customHeight="false" outlineLevel="0" collapsed="false">
      <c r="A589" s="1" t="s">
        <v>4804</v>
      </c>
      <c r="B589" s="1" t="s">
        <v>4805</v>
      </c>
      <c r="C589" s="1" t="s">
        <v>1608</v>
      </c>
      <c r="D589" s="1" t="s">
        <v>3621</v>
      </c>
      <c r="E589" s="1" t="s">
        <v>3617</v>
      </c>
      <c r="F589" s="1" t="s">
        <v>3631</v>
      </c>
      <c r="G589" s="1" t="n">
        <v>24</v>
      </c>
      <c r="H589" s="1" t="n">
        <v>1.64</v>
      </c>
      <c r="I589" s="1" t="n">
        <v>0</v>
      </c>
      <c r="J589" s="1" t="n">
        <v>4</v>
      </c>
      <c r="K589" s="1" t="s">
        <v>3635</v>
      </c>
      <c r="L589" s="18" t="str">
        <f aca="false">IF(H589&lt;=G589,"Yes","No")</f>
        <v>Yes</v>
      </c>
    </row>
    <row r="590" customFormat="false" ht="15" hidden="false" customHeight="false" outlineLevel="0" collapsed="false">
      <c r="A590" s="1" t="s">
        <v>4806</v>
      </c>
      <c r="B590" s="1" t="s">
        <v>4807</v>
      </c>
      <c r="C590" s="1" t="s">
        <v>1608</v>
      </c>
      <c r="D590" s="1" t="s">
        <v>3630</v>
      </c>
      <c r="E590" s="1" t="s">
        <v>3617</v>
      </c>
      <c r="F590" s="1" t="s">
        <v>3631</v>
      </c>
      <c r="G590" s="1" t="n">
        <v>24</v>
      </c>
      <c r="H590" s="1" t="n">
        <v>1.62</v>
      </c>
      <c r="I590" s="1" t="n">
        <v>1</v>
      </c>
      <c r="J590" s="1" t="n">
        <v>5</v>
      </c>
      <c r="K590" s="1" t="s">
        <v>3624</v>
      </c>
      <c r="L590" s="18" t="str">
        <f aca="false">IF(H590&lt;=G590,"Yes","No")</f>
        <v>Yes</v>
      </c>
    </row>
    <row r="591" customFormat="false" ht="15" hidden="false" customHeight="false" outlineLevel="0" collapsed="false">
      <c r="A591" s="1" t="s">
        <v>4808</v>
      </c>
      <c r="B591" s="1" t="s">
        <v>4809</v>
      </c>
      <c r="C591" s="1" t="s">
        <v>1608</v>
      </c>
      <c r="D591" s="1" t="s">
        <v>3627</v>
      </c>
      <c r="E591" s="1" t="s">
        <v>3617</v>
      </c>
      <c r="F591" s="1" t="s">
        <v>3651</v>
      </c>
      <c r="G591" s="1" t="n">
        <v>24</v>
      </c>
      <c r="H591" s="1" t="n">
        <v>3.7</v>
      </c>
      <c r="I591" s="1" t="n">
        <v>1</v>
      </c>
      <c r="J591" s="1" t="n">
        <v>4</v>
      </c>
      <c r="K591" s="1" t="s">
        <v>3618</v>
      </c>
      <c r="L591" s="18" t="str">
        <f aca="false">IF(H591&lt;=G591,"Yes","No")</f>
        <v>Yes</v>
      </c>
    </row>
    <row r="592" customFormat="false" ht="15" hidden="false" customHeight="false" outlineLevel="0" collapsed="false">
      <c r="A592" s="1" t="s">
        <v>4810</v>
      </c>
      <c r="B592" s="1" t="s">
        <v>4811</v>
      </c>
      <c r="C592" s="1" t="s">
        <v>1608</v>
      </c>
      <c r="D592" s="1" t="s">
        <v>3621</v>
      </c>
      <c r="E592" s="1" t="s">
        <v>3617</v>
      </c>
      <c r="F592" s="1" t="s">
        <v>3215</v>
      </c>
      <c r="G592" s="1" t="n">
        <v>24</v>
      </c>
      <c r="H592" s="1" t="n">
        <v>1.64</v>
      </c>
      <c r="I592" s="1" t="n">
        <v>0</v>
      </c>
      <c r="J592" s="1" t="n">
        <v>4</v>
      </c>
      <c r="K592" s="1" t="s">
        <v>3632</v>
      </c>
      <c r="L592" s="18" t="str">
        <f aca="false">IF(H592&lt;=G592,"Yes","No")</f>
        <v>Yes</v>
      </c>
    </row>
    <row r="593" customFormat="false" ht="15" hidden="false" customHeight="false" outlineLevel="0" collapsed="false">
      <c r="A593" s="1" t="s">
        <v>4812</v>
      </c>
      <c r="B593" s="1" t="s">
        <v>4813</v>
      </c>
      <c r="C593" s="1" t="s">
        <v>1608</v>
      </c>
      <c r="D593" s="1" t="s">
        <v>3645</v>
      </c>
      <c r="E593" s="1" t="s">
        <v>3622</v>
      </c>
      <c r="F593" s="1" t="s">
        <v>3215</v>
      </c>
      <c r="G593" s="1" t="n">
        <v>8</v>
      </c>
      <c r="H593" s="1" t="n">
        <v>0.81</v>
      </c>
      <c r="I593" s="1" t="n">
        <v>1</v>
      </c>
      <c r="J593" s="1" t="n">
        <v>5</v>
      </c>
      <c r="K593" s="1" t="s">
        <v>3618</v>
      </c>
      <c r="L593" s="18" t="str">
        <f aca="false">IF(H593&lt;=G593,"Yes","No")</f>
        <v>Yes</v>
      </c>
    </row>
    <row r="594" customFormat="false" ht="15" hidden="false" customHeight="false" outlineLevel="0" collapsed="false">
      <c r="A594" s="1" t="s">
        <v>4814</v>
      </c>
      <c r="B594" s="1" t="s">
        <v>4815</v>
      </c>
      <c r="C594" s="1" t="s">
        <v>1608</v>
      </c>
      <c r="D594" s="1" t="s">
        <v>3630</v>
      </c>
      <c r="E594" s="1" t="s">
        <v>3622</v>
      </c>
      <c r="F594" s="1" t="s">
        <v>3215</v>
      </c>
      <c r="G594" s="1" t="n">
        <v>8</v>
      </c>
      <c r="H594" s="1" t="n">
        <v>0.31</v>
      </c>
      <c r="I594" s="1" t="n">
        <v>1</v>
      </c>
      <c r="J594" s="1" t="n">
        <v>4</v>
      </c>
      <c r="K594" s="1" t="s">
        <v>3635</v>
      </c>
      <c r="L594" s="18" t="str">
        <f aca="false">IF(H594&lt;=G594,"Yes","No")</f>
        <v>Yes</v>
      </c>
    </row>
    <row r="595" customFormat="false" ht="15" hidden="false" customHeight="false" outlineLevel="0" collapsed="false">
      <c r="A595" s="1" t="s">
        <v>4816</v>
      </c>
      <c r="B595" s="1" t="s">
        <v>4817</v>
      </c>
      <c r="C595" s="1" t="s">
        <v>1608</v>
      </c>
      <c r="D595" s="1" t="s">
        <v>3645</v>
      </c>
      <c r="E595" s="1" t="s">
        <v>3617</v>
      </c>
      <c r="F595" s="1" t="s">
        <v>3215</v>
      </c>
      <c r="G595" s="1" t="n">
        <v>24</v>
      </c>
      <c r="H595" s="1" t="n">
        <v>4.2</v>
      </c>
      <c r="I595" s="1" t="n">
        <v>1</v>
      </c>
      <c r="J595" s="1" t="n">
        <v>4</v>
      </c>
      <c r="K595" s="1" t="s">
        <v>3652</v>
      </c>
      <c r="L595" s="18" t="str">
        <f aca="false">IF(H595&lt;=G595,"Yes","No")</f>
        <v>Yes</v>
      </c>
    </row>
    <row r="596" customFormat="false" ht="15" hidden="false" customHeight="false" outlineLevel="0" collapsed="false">
      <c r="A596" s="1" t="s">
        <v>4818</v>
      </c>
      <c r="B596" s="1" t="s">
        <v>4819</v>
      </c>
      <c r="C596" s="1" t="s">
        <v>1608</v>
      </c>
      <c r="D596" s="1" t="s">
        <v>3698</v>
      </c>
      <c r="E596" s="1" t="s">
        <v>3646</v>
      </c>
      <c r="F596" s="1" t="s">
        <v>3623</v>
      </c>
      <c r="G596" s="1" t="n">
        <v>72</v>
      </c>
      <c r="H596" s="1" t="n">
        <v>50.56</v>
      </c>
      <c r="I596" s="1" t="n">
        <v>0</v>
      </c>
      <c r="J596" s="1" t="n">
        <v>5</v>
      </c>
      <c r="K596" s="1" t="s">
        <v>3665</v>
      </c>
      <c r="L596" s="18" t="str">
        <f aca="false">IF(H596&lt;=G596,"Yes","No")</f>
        <v>Yes</v>
      </c>
    </row>
    <row r="597" customFormat="false" ht="15" hidden="false" customHeight="false" outlineLevel="0" collapsed="false">
      <c r="A597" s="1" t="s">
        <v>4820</v>
      </c>
      <c r="B597" s="1" t="s">
        <v>4821</v>
      </c>
      <c r="C597" s="1" t="s">
        <v>1608</v>
      </c>
      <c r="D597" s="1" t="s">
        <v>3621</v>
      </c>
      <c r="E597" s="1" t="s">
        <v>3617</v>
      </c>
      <c r="F597" s="1" t="s">
        <v>3623</v>
      </c>
      <c r="G597" s="1" t="n">
        <v>24</v>
      </c>
      <c r="H597" s="1" t="n">
        <v>6.09</v>
      </c>
      <c r="I597" s="1" t="n">
        <v>1</v>
      </c>
      <c r="J597" s="1" t="n">
        <v>5</v>
      </c>
      <c r="K597" s="1" t="s">
        <v>3652</v>
      </c>
      <c r="L597" s="18" t="str">
        <f aca="false">IF(H597&lt;=G597,"Yes","No")</f>
        <v>Yes</v>
      </c>
    </row>
    <row r="598" customFormat="false" ht="15" hidden="false" customHeight="false" outlineLevel="0" collapsed="false">
      <c r="A598" s="1" t="s">
        <v>4822</v>
      </c>
      <c r="B598" s="1" t="s">
        <v>4823</v>
      </c>
      <c r="C598" s="1" t="s">
        <v>1608</v>
      </c>
      <c r="D598" s="1" t="s">
        <v>3638</v>
      </c>
      <c r="E598" s="1" t="s">
        <v>3617</v>
      </c>
      <c r="F598" s="1" t="s">
        <v>3215</v>
      </c>
      <c r="G598" s="1" t="n">
        <v>24</v>
      </c>
      <c r="H598" s="1" t="n">
        <v>29.1</v>
      </c>
      <c r="I598" s="1" t="n">
        <v>1</v>
      </c>
      <c r="J598" s="1" t="n">
        <v>3</v>
      </c>
      <c r="K598" s="1" t="s">
        <v>3632</v>
      </c>
      <c r="L598" s="18" t="str">
        <f aca="false">IF(H598&lt;=G598,"Yes","No")</f>
        <v>No</v>
      </c>
    </row>
    <row r="599" customFormat="false" ht="15" hidden="false" customHeight="false" outlineLevel="0" collapsed="false">
      <c r="A599" s="1" t="s">
        <v>4824</v>
      </c>
      <c r="B599" s="1" t="s">
        <v>4825</v>
      </c>
      <c r="C599" s="1" t="s">
        <v>1608</v>
      </c>
      <c r="D599" s="1" t="s">
        <v>3645</v>
      </c>
      <c r="E599" s="1" t="s">
        <v>3617</v>
      </c>
      <c r="F599" s="1" t="s">
        <v>3215</v>
      </c>
      <c r="G599" s="1" t="n">
        <v>24</v>
      </c>
      <c r="H599" s="1" t="n">
        <v>3.47</v>
      </c>
      <c r="I599" s="1" t="n">
        <v>1</v>
      </c>
      <c r="J599" s="1" t="n">
        <v>4</v>
      </c>
      <c r="K599" s="1" t="s">
        <v>3618</v>
      </c>
      <c r="L599" s="18" t="str">
        <f aca="false">IF(H599&lt;=G599,"Yes","No")</f>
        <v>Yes</v>
      </c>
    </row>
    <row r="600" customFormat="false" ht="15" hidden="false" customHeight="false" outlineLevel="0" collapsed="false">
      <c r="A600" s="1" t="s">
        <v>4826</v>
      </c>
      <c r="B600" s="1" t="s">
        <v>4827</v>
      </c>
      <c r="C600" s="1" t="s">
        <v>1608</v>
      </c>
      <c r="D600" s="1" t="s">
        <v>3638</v>
      </c>
      <c r="E600" s="1" t="s">
        <v>3617</v>
      </c>
      <c r="F600" s="1" t="s">
        <v>3631</v>
      </c>
      <c r="G600" s="1" t="n">
        <v>24</v>
      </c>
      <c r="H600" s="1" t="n">
        <v>6.84</v>
      </c>
      <c r="I600" s="1" t="n">
        <v>0</v>
      </c>
      <c r="J600" s="1" t="n">
        <v>3</v>
      </c>
      <c r="K600" s="1" t="s">
        <v>3632</v>
      </c>
      <c r="L600" s="18" t="str">
        <f aca="false">IF(H600&lt;=G600,"Yes","No")</f>
        <v>Yes</v>
      </c>
    </row>
    <row r="601" customFormat="false" ht="15" hidden="false" customHeight="false" outlineLevel="0" collapsed="false">
      <c r="A601" s="1" t="s">
        <v>4828</v>
      </c>
      <c r="B601" s="1" t="s">
        <v>4829</v>
      </c>
      <c r="C601" s="1" t="s">
        <v>1608</v>
      </c>
      <c r="D601" s="1" t="s">
        <v>3630</v>
      </c>
      <c r="E601" s="1" t="s">
        <v>3617</v>
      </c>
      <c r="F601" s="1" t="s">
        <v>3215</v>
      </c>
      <c r="G601" s="1" t="n">
        <v>24</v>
      </c>
      <c r="H601" s="1" t="n">
        <v>1.02</v>
      </c>
      <c r="I601" s="1" t="n">
        <v>1</v>
      </c>
      <c r="J601" s="1" t="n">
        <v>4</v>
      </c>
      <c r="K601" s="1" t="s">
        <v>3635</v>
      </c>
      <c r="L601" s="18" t="str">
        <f aca="false">IF(H601&lt;=G601,"Yes","No")</f>
        <v>Yes</v>
      </c>
    </row>
    <row r="602" customFormat="false" ht="15" hidden="false" customHeight="false" outlineLevel="0" collapsed="false">
      <c r="A602" s="1" t="s">
        <v>4830</v>
      </c>
      <c r="B602" s="1" t="s">
        <v>4831</v>
      </c>
      <c r="C602" s="1" t="s">
        <v>1608</v>
      </c>
      <c r="D602" s="1" t="s">
        <v>3630</v>
      </c>
      <c r="E602" s="1" t="s">
        <v>3617</v>
      </c>
      <c r="F602" s="1" t="s">
        <v>3215</v>
      </c>
      <c r="G602" s="1" t="n">
        <v>24</v>
      </c>
      <c r="H602" s="1" t="n">
        <v>0.57</v>
      </c>
      <c r="I602" s="1" t="n">
        <v>1</v>
      </c>
      <c r="J602" s="1" t="n">
        <v>4</v>
      </c>
      <c r="K602" s="1" t="s">
        <v>3618</v>
      </c>
      <c r="L602" s="18" t="str">
        <f aca="false">IF(H602&lt;=G602,"Yes","No")</f>
        <v>Yes</v>
      </c>
    </row>
    <row r="603" customFormat="false" ht="15" hidden="false" customHeight="false" outlineLevel="0" collapsed="false">
      <c r="A603" s="1" t="s">
        <v>4832</v>
      </c>
      <c r="B603" s="1" t="s">
        <v>4833</v>
      </c>
      <c r="C603" s="1" t="s">
        <v>1608</v>
      </c>
      <c r="D603" s="1" t="s">
        <v>3698</v>
      </c>
      <c r="E603" s="1" t="s">
        <v>3646</v>
      </c>
      <c r="F603" s="1" t="s">
        <v>3631</v>
      </c>
      <c r="G603" s="1" t="n">
        <v>72</v>
      </c>
      <c r="H603" s="1" t="n">
        <v>79.43</v>
      </c>
      <c r="I603" s="1" t="n">
        <v>0</v>
      </c>
      <c r="J603" s="1" t="n">
        <v>3</v>
      </c>
      <c r="K603" s="1" t="s">
        <v>3642</v>
      </c>
      <c r="L603" s="18" t="str">
        <f aca="false">IF(H603&lt;=G603,"Yes","No")</f>
        <v>No</v>
      </c>
    </row>
    <row r="604" customFormat="false" ht="15" hidden="false" customHeight="false" outlineLevel="0" collapsed="false">
      <c r="A604" s="1" t="s">
        <v>4834</v>
      </c>
      <c r="B604" s="1" t="s">
        <v>4835</v>
      </c>
      <c r="C604" s="1" t="s">
        <v>1608</v>
      </c>
      <c r="D604" s="1" t="s">
        <v>3621</v>
      </c>
      <c r="E604" s="1" t="s">
        <v>3617</v>
      </c>
      <c r="F604" s="1" t="s">
        <v>3215</v>
      </c>
      <c r="G604" s="1" t="n">
        <v>24</v>
      </c>
      <c r="H604" s="1" t="n">
        <v>0.18</v>
      </c>
      <c r="I604" s="1" t="n">
        <v>0</v>
      </c>
      <c r="J604" s="1" t="n">
        <v>4</v>
      </c>
      <c r="K604" s="1" t="s">
        <v>3618</v>
      </c>
      <c r="L604" s="18" t="str">
        <f aca="false">IF(H604&lt;=G604,"Yes","No")</f>
        <v>Yes</v>
      </c>
    </row>
    <row r="605" customFormat="false" ht="15" hidden="false" customHeight="false" outlineLevel="0" collapsed="false">
      <c r="A605" s="1" t="s">
        <v>4836</v>
      </c>
      <c r="B605" s="1" t="s">
        <v>4837</v>
      </c>
      <c r="C605" s="1" t="s">
        <v>1608</v>
      </c>
      <c r="D605" s="1" t="s">
        <v>3641</v>
      </c>
      <c r="E605" s="1" t="s">
        <v>3622</v>
      </c>
      <c r="F605" s="1" t="s">
        <v>3623</v>
      </c>
      <c r="G605" s="1" t="n">
        <v>8</v>
      </c>
      <c r="H605" s="1" t="n">
        <v>2.13</v>
      </c>
      <c r="I605" s="1" t="n">
        <v>0</v>
      </c>
      <c r="J605" s="1" t="n">
        <v>5</v>
      </c>
      <c r="K605" s="1" t="s">
        <v>3618</v>
      </c>
      <c r="L605" s="18" t="str">
        <f aca="false">IF(H605&lt;=G605,"Yes","No")</f>
        <v>Yes</v>
      </c>
    </row>
    <row r="606" customFormat="false" ht="15" hidden="false" customHeight="false" outlineLevel="0" collapsed="false">
      <c r="A606" s="1" t="s">
        <v>4838</v>
      </c>
      <c r="B606" s="1" t="s">
        <v>4839</v>
      </c>
      <c r="C606" s="1" t="s">
        <v>1608</v>
      </c>
      <c r="D606" s="1" t="s">
        <v>3638</v>
      </c>
      <c r="E606" s="1" t="s">
        <v>3617</v>
      </c>
      <c r="F606" s="1" t="s">
        <v>3215</v>
      </c>
      <c r="G606" s="1" t="n">
        <v>24</v>
      </c>
      <c r="H606" s="1" t="n">
        <v>5.69</v>
      </c>
      <c r="I606" s="1" t="n">
        <v>0</v>
      </c>
      <c r="J606" s="1" t="n">
        <v>4</v>
      </c>
      <c r="K606" s="1" t="s">
        <v>3618</v>
      </c>
      <c r="L606" s="18" t="str">
        <f aca="false">IF(H606&lt;=G606,"Yes","No")</f>
        <v>Yes</v>
      </c>
    </row>
    <row r="607" customFormat="false" ht="15" hidden="false" customHeight="false" outlineLevel="0" collapsed="false">
      <c r="A607" s="1" t="s">
        <v>4840</v>
      </c>
      <c r="B607" s="1" t="s">
        <v>4841</v>
      </c>
      <c r="C607" s="1" t="s">
        <v>1608</v>
      </c>
      <c r="D607" s="1" t="s">
        <v>3698</v>
      </c>
      <c r="E607" s="1" t="s">
        <v>3617</v>
      </c>
      <c r="F607" s="1" t="s">
        <v>3631</v>
      </c>
      <c r="G607" s="1" t="n">
        <v>24</v>
      </c>
      <c r="H607" s="1" t="n">
        <v>7.15</v>
      </c>
      <c r="I607" s="1" t="n">
        <v>0</v>
      </c>
      <c r="J607" s="1" t="n">
        <v>4</v>
      </c>
      <c r="K607" s="1" t="s">
        <v>3624</v>
      </c>
      <c r="L607" s="18" t="str">
        <f aca="false">IF(H607&lt;=G607,"Yes","No")</f>
        <v>Yes</v>
      </c>
    </row>
    <row r="608" customFormat="false" ht="15" hidden="false" customHeight="false" outlineLevel="0" collapsed="false">
      <c r="A608" s="1" t="s">
        <v>4842</v>
      </c>
      <c r="B608" s="1" t="s">
        <v>4843</v>
      </c>
      <c r="C608" s="1" t="s">
        <v>1608</v>
      </c>
      <c r="D608" s="1" t="s">
        <v>3616</v>
      </c>
      <c r="E608" s="1" t="s">
        <v>3622</v>
      </c>
      <c r="F608" s="1" t="s">
        <v>3623</v>
      </c>
      <c r="G608" s="1" t="n">
        <v>8</v>
      </c>
      <c r="H608" s="1" t="n">
        <v>2.74</v>
      </c>
      <c r="I608" s="1" t="n">
        <v>0</v>
      </c>
      <c r="J608" s="1" t="n">
        <v>4</v>
      </c>
      <c r="K608" s="1" t="s">
        <v>3635</v>
      </c>
      <c r="L608" s="18" t="str">
        <f aca="false">IF(H608&lt;=G608,"Yes","No")</f>
        <v>Yes</v>
      </c>
    </row>
    <row r="609" customFormat="false" ht="15" hidden="false" customHeight="false" outlineLevel="0" collapsed="false">
      <c r="A609" s="1" t="s">
        <v>4844</v>
      </c>
      <c r="B609" s="1" t="s">
        <v>4845</v>
      </c>
      <c r="C609" s="1" t="s">
        <v>1608</v>
      </c>
      <c r="D609" s="1" t="s">
        <v>3630</v>
      </c>
      <c r="E609" s="1" t="s">
        <v>3617</v>
      </c>
      <c r="F609" s="1" t="s">
        <v>3215</v>
      </c>
      <c r="G609" s="1" t="n">
        <v>24</v>
      </c>
      <c r="H609" s="1" t="n">
        <v>1.48</v>
      </c>
      <c r="I609" s="1" t="n">
        <v>0</v>
      </c>
      <c r="J609" s="1" t="n">
        <v>5</v>
      </c>
      <c r="K609" s="1" t="s">
        <v>3624</v>
      </c>
      <c r="L609" s="18" t="str">
        <f aca="false">IF(H609&lt;=G609,"Yes","No")</f>
        <v>Yes</v>
      </c>
    </row>
    <row r="610" customFormat="false" ht="15" hidden="false" customHeight="false" outlineLevel="0" collapsed="false">
      <c r="A610" s="1" t="s">
        <v>4846</v>
      </c>
      <c r="B610" s="1" t="s">
        <v>4847</v>
      </c>
      <c r="C610" s="1" t="s">
        <v>1608</v>
      </c>
      <c r="D610" s="1" t="s">
        <v>3630</v>
      </c>
      <c r="E610" s="1" t="s">
        <v>3646</v>
      </c>
      <c r="F610" s="1" t="s">
        <v>3631</v>
      </c>
      <c r="G610" s="1" t="n">
        <v>72</v>
      </c>
      <c r="H610" s="1" t="n">
        <v>2.23</v>
      </c>
      <c r="I610" s="1" t="n">
        <v>1</v>
      </c>
      <c r="J610" s="1" t="n">
        <v>5</v>
      </c>
      <c r="K610" s="1" t="s">
        <v>3665</v>
      </c>
      <c r="L610" s="18" t="str">
        <f aca="false">IF(H610&lt;=G610,"Yes","No")</f>
        <v>Yes</v>
      </c>
    </row>
    <row r="611" customFormat="false" ht="15" hidden="false" customHeight="false" outlineLevel="0" collapsed="false">
      <c r="A611" s="1" t="s">
        <v>4848</v>
      </c>
      <c r="B611" s="1" t="s">
        <v>4849</v>
      </c>
      <c r="C611" s="1" t="s">
        <v>1608</v>
      </c>
      <c r="D611" s="1" t="s">
        <v>3621</v>
      </c>
      <c r="E611" s="1" t="s">
        <v>3622</v>
      </c>
      <c r="F611" s="1" t="s">
        <v>3215</v>
      </c>
      <c r="G611" s="1" t="n">
        <v>8</v>
      </c>
      <c r="H611" s="1" t="n">
        <v>2.28</v>
      </c>
      <c r="I611" s="1" t="n">
        <v>0</v>
      </c>
      <c r="J611" s="1" t="n">
        <v>5</v>
      </c>
      <c r="K611" s="1" t="s">
        <v>3665</v>
      </c>
      <c r="L611" s="18" t="str">
        <f aca="false">IF(H611&lt;=G611,"Yes","No")</f>
        <v>Yes</v>
      </c>
    </row>
    <row r="612" customFormat="false" ht="15" hidden="false" customHeight="false" outlineLevel="0" collapsed="false">
      <c r="A612" s="1" t="s">
        <v>4850</v>
      </c>
      <c r="B612" s="1" t="s">
        <v>4851</v>
      </c>
      <c r="C612" s="1" t="s">
        <v>1608</v>
      </c>
      <c r="D612" s="1" t="s">
        <v>3638</v>
      </c>
      <c r="E612" s="1" t="s">
        <v>3617</v>
      </c>
      <c r="F612" s="1" t="s">
        <v>3215</v>
      </c>
      <c r="G612" s="1" t="n">
        <v>24</v>
      </c>
      <c r="H612" s="1" t="n">
        <v>60.63</v>
      </c>
      <c r="I612" s="1" t="n">
        <v>0</v>
      </c>
      <c r="J612" s="1" t="n">
        <v>3</v>
      </c>
      <c r="K612" s="1" t="s">
        <v>3635</v>
      </c>
      <c r="L612" s="18" t="str">
        <f aca="false">IF(H612&lt;=G612,"Yes","No")</f>
        <v>No</v>
      </c>
    </row>
    <row r="613" customFormat="false" ht="15" hidden="false" customHeight="false" outlineLevel="0" collapsed="false">
      <c r="A613" s="1" t="s">
        <v>4852</v>
      </c>
      <c r="B613" s="1" t="s">
        <v>4853</v>
      </c>
      <c r="C613" s="1" t="s">
        <v>1608</v>
      </c>
      <c r="D613" s="1" t="s">
        <v>3638</v>
      </c>
      <c r="E613" s="1" t="s">
        <v>3646</v>
      </c>
      <c r="F613" s="1" t="s">
        <v>3623</v>
      </c>
      <c r="G613" s="1" t="n">
        <v>72</v>
      </c>
      <c r="H613" s="1" t="n">
        <v>60.69</v>
      </c>
      <c r="I613" s="1" t="n">
        <v>0</v>
      </c>
      <c r="J613" s="1" t="n">
        <v>3</v>
      </c>
      <c r="K613" s="1" t="s">
        <v>3665</v>
      </c>
      <c r="L613" s="18" t="str">
        <f aca="false">IF(H613&lt;=G613,"Yes","No")</f>
        <v>Yes</v>
      </c>
    </row>
    <row r="614" customFormat="false" ht="15" hidden="false" customHeight="false" outlineLevel="0" collapsed="false">
      <c r="A614" s="1" t="s">
        <v>4854</v>
      </c>
      <c r="B614" s="1" t="s">
        <v>4855</v>
      </c>
      <c r="C614" s="1" t="s">
        <v>1608</v>
      </c>
      <c r="D614" s="1" t="s">
        <v>3630</v>
      </c>
      <c r="E614" s="1" t="s">
        <v>3617</v>
      </c>
      <c r="F614" s="1" t="s">
        <v>3623</v>
      </c>
      <c r="G614" s="1" t="n">
        <v>24</v>
      </c>
      <c r="H614" s="1" t="n">
        <v>2.13</v>
      </c>
      <c r="I614" s="1" t="n">
        <v>1</v>
      </c>
      <c r="J614" s="1" t="n">
        <v>5</v>
      </c>
      <c r="K614" s="1" t="s">
        <v>3618</v>
      </c>
      <c r="L614" s="18" t="str">
        <f aca="false">IF(H614&lt;=G614,"Yes","No")</f>
        <v>Yes</v>
      </c>
    </row>
    <row r="615" customFormat="false" ht="15" hidden="false" customHeight="false" outlineLevel="0" collapsed="false">
      <c r="A615" s="1" t="s">
        <v>4856</v>
      </c>
      <c r="B615" s="1" t="s">
        <v>4857</v>
      </c>
      <c r="C615" s="1" t="s">
        <v>1608</v>
      </c>
      <c r="D615" s="1" t="s">
        <v>3698</v>
      </c>
      <c r="E615" s="1" t="s">
        <v>3617</v>
      </c>
      <c r="F615" s="1" t="s">
        <v>3631</v>
      </c>
      <c r="G615" s="1" t="n">
        <v>24</v>
      </c>
      <c r="H615" s="1" t="n">
        <v>8.86</v>
      </c>
      <c r="I615" s="1" t="n">
        <v>0</v>
      </c>
      <c r="J615" s="1" t="n">
        <v>4</v>
      </c>
      <c r="K615" s="1" t="s">
        <v>3635</v>
      </c>
      <c r="L615" s="18" t="str">
        <f aca="false">IF(H615&lt;=G615,"Yes","No")</f>
        <v>Yes</v>
      </c>
    </row>
    <row r="616" customFormat="false" ht="15" hidden="false" customHeight="false" outlineLevel="0" collapsed="false">
      <c r="A616" s="1" t="s">
        <v>4858</v>
      </c>
      <c r="B616" s="1" t="s">
        <v>4859</v>
      </c>
      <c r="C616" s="1" t="s">
        <v>1608</v>
      </c>
      <c r="D616" s="1" t="s">
        <v>3627</v>
      </c>
      <c r="E616" s="1" t="s">
        <v>3646</v>
      </c>
      <c r="F616" s="1" t="s">
        <v>3215</v>
      </c>
      <c r="G616" s="1" t="n">
        <v>72</v>
      </c>
      <c r="H616" s="1" t="n">
        <v>13.64</v>
      </c>
      <c r="I616" s="1" t="n">
        <v>0</v>
      </c>
      <c r="J616" s="1" t="n">
        <v>5</v>
      </c>
      <c r="K616" s="1" t="s">
        <v>3624</v>
      </c>
      <c r="L616" s="18" t="str">
        <f aca="false">IF(H616&lt;=G616,"Yes","No")</f>
        <v>Yes</v>
      </c>
    </row>
    <row r="617" customFormat="false" ht="15" hidden="false" customHeight="false" outlineLevel="0" collapsed="false">
      <c r="A617" s="1" t="s">
        <v>4860</v>
      </c>
      <c r="B617" s="1" t="s">
        <v>4861</v>
      </c>
      <c r="C617" s="1" t="s">
        <v>1608</v>
      </c>
      <c r="D617" s="1" t="s">
        <v>3616</v>
      </c>
      <c r="E617" s="1" t="s">
        <v>3617</v>
      </c>
      <c r="F617" s="1" t="s">
        <v>3631</v>
      </c>
      <c r="G617" s="1" t="n">
        <v>24</v>
      </c>
      <c r="H617" s="1" t="n">
        <v>12.72</v>
      </c>
      <c r="I617" s="1" t="n">
        <v>1</v>
      </c>
      <c r="J617" s="1" t="n">
        <v>5</v>
      </c>
      <c r="K617" s="1" t="s">
        <v>3652</v>
      </c>
      <c r="L617" s="18" t="str">
        <f aca="false">IF(H617&lt;=G617,"Yes","No")</f>
        <v>Yes</v>
      </c>
    </row>
    <row r="618" customFormat="false" ht="15" hidden="false" customHeight="false" outlineLevel="0" collapsed="false">
      <c r="A618" s="1" t="s">
        <v>4862</v>
      </c>
      <c r="B618" s="1" t="s">
        <v>4863</v>
      </c>
      <c r="C618" s="1" t="s">
        <v>1608</v>
      </c>
      <c r="D618" s="1" t="s">
        <v>3616</v>
      </c>
      <c r="E618" s="1" t="s">
        <v>3617</v>
      </c>
      <c r="F618" s="1" t="s">
        <v>3623</v>
      </c>
      <c r="G618" s="1" t="n">
        <v>24</v>
      </c>
      <c r="H618" s="1" t="n">
        <v>4.74</v>
      </c>
      <c r="I618" s="1" t="n">
        <v>1</v>
      </c>
      <c r="J618" s="1" t="n">
        <v>3</v>
      </c>
      <c r="K618" s="1" t="s">
        <v>3618</v>
      </c>
      <c r="L618" s="18" t="str">
        <f aca="false">IF(H618&lt;=G618,"Yes","No")</f>
        <v>Yes</v>
      </c>
    </row>
    <row r="619" customFormat="false" ht="15" hidden="false" customHeight="false" outlineLevel="0" collapsed="false">
      <c r="A619" s="1" t="s">
        <v>4864</v>
      </c>
      <c r="B619" s="1" t="s">
        <v>4865</v>
      </c>
      <c r="C619" s="1" t="s">
        <v>1608</v>
      </c>
      <c r="D619" s="1" t="s">
        <v>3630</v>
      </c>
      <c r="E619" s="1" t="s">
        <v>3646</v>
      </c>
      <c r="F619" s="1" t="s">
        <v>3215</v>
      </c>
      <c r="G619" s="1" t="n">
        <v>72</v>
      </c>
      <c r="H619" s="1" t="n">
        <v>0.45</v>
      </c>
      <c r="I619" s="1" t="n">
        <v>1</v>
      </c>
      <c r="J619" s="1" t="n">
        <v>4</v>
      </c>
      <c r="K619" s="1" t="s">
        <v>3618</v>
      </c>
      <c r="L619" s="18" t="str">
        <f aca="false">IF(H619&lt;=G619,"Yes","No")</f>
        <v>Yes</v>
      </c>
    </row>
    <row r="620" customFormat="false" ht="15" hidden="false" customHeight="false" outlineLevel="0" collapsed="false">
      <c r="A620" s="1" t="s">
        <v>4866</v>
      </c>
      <c r="B620" s="1" t="s">
        <v>4867</v>
      </c>
      <c r="C620" s="1" t="s">
        <v>1608</v>
      </c>
      <c r="D620" s="1" t="s">
        <v>3630</v>
      </c>
      <c r="E620" s="1" t="s">
        <v>3617</v>
      </c>
      <c r="F620" s="1" t="s">
        <v>3215</v>
      </c>
      <c r="G620" s="1" t="n">
        <v>24</v>
      </c>
      <c r="H620" s="1" t="n">
        <v>0.42</v>
      </c>
      <c r="I620" s="1" t="n">
        <v>1</v>
      </c>
      <c r="J620" s="1" t="n">
        <v>5</v>
      </c>
      <c r="K620" s="1" t="s">
        <v>3642</v>
      </c>
      <c r="L620" s="18" t="str">
        <f aca="false">IF(H620&lt;=G620,"Yes","No")</f>
        <v>Yes</v>
      </c>
    </row>
    <row r="621" customFormat="false" ht="15" hidden="false" customHeight="false" outlineLevel="0" collapsed="false">
      <c r="A621" s="1" t="s">
        <v>4868</v>
      </c>
      <c r="B621" s="1" t="s">
        <v>4869</v>
      </c>
      <c r="C621" s="1" t="s">
        <v>1608</v>
      </c>
      <c r="D621" s="1" t="s">
        <v>3627</v>
      </c>
      <c r="E621" s="1" t="s">
        <v>3617</v>
      </c>
      <c r="F621" s="1" t="s">
        <v>3215</v>
      </c>
      <c r="G621" s="1" t="n">
        <v>24</v>
      </c>
      <c r="H621" s="1" t="n">
        <v>2.23</v>
      </c>
      <c r="I621" s="1" t="n">
        <v>0</v>
      </c>
      <c r="J621" s="1" t="n">
        <v>4</v>
      </c>
      <c r="K621" s="1" t="s">
        <v>3632</v>
      </c>
      <c r="L621" s="18" t="str">
        <f aca="false">IF(H621&lt;=G621,"Yes","No")</f>
        <v>Yes</v>
      </c>
    </row>
    <row r="622" customFormat="false" ht="15" hidden="false" customHeight="false" outlineLevel="0" collapsed="false">
      <c r="A622" s="1" t="s">
        <v>4870</v>
      </c>
      <c r="B622" s="1" t="s">
        <v>4871</v>
      </c>
      <c r="C622" s="1" t="s">
        <v>1608</v>
      </c>
      <c r="D622" s="1" t="s">
        <v>3641</v>
      </c>
      <c r="E622" s="1" t="s">
        <v>3622</v>
      </c>
      <c r="F622" s="1" t="s">
        <v>3631</v>
      </c>
      <c r="G622" s="1" t="n">
        <v>8</v>
      </c>
      <c r="H622" s="1" t="n">
        <v>0.49</v>
      </c>
      <c r="I622" s="1" t="n">
        <v>0</v>
      </c>
      <c r="J622" s="1" t="n">
        <v>5</v>
      </c>
      <c r="K622" s="1" t="s">
        <v>3618</v>
      </c>
      <c r="L622" s="18" t="str">
        <f aca="false">IF(H622&lt;=G622,"Yes","No")</f>
        <v>Yes</v>
      </c>
    </row>
    <row r="623" customFormat="false" ht="15" hidden="false" customHeight="false" outlineLevel="0" collapsed="false">
      <c r="A623" s="1" t="s">
        <v>4872</v>
      </c>
      <c r="B623" s="1" t="s">
        <v>4873</v>
      </c>
      <c r="C623" s="1" t="s">
        <v>1608</v>
      </c>
      <c r="D623" s="1" t="s">
        <v>3616</v>
      </c>
      <c r="E623" s="1" t="s">
        <v>3617</v>
      </c>
      <c r="F623" s="1" t="s">
        <v>3631</v>
      </c>
      <c r="G623" s="1" t="n">
        <v>24</v>
      </c>
      <c r="H623" s="1" t="n">
        <v>9.16</v>
      </c>
      <c r="I623" s="1" t="n">
        <v>1</v>
      </c>
      <c r="J623" s="1" t="n">
        <v>5</v>
      </c>
      <c r="K623" s="1" t="s">
        <v>3618</v>
      </c>
      <c r="L623" s="18" t="str">
        <f aca="false">IF(H623&lt;=G623,"Yes","No")</f>
        <v>Yes</v>
      </c>
    </row>
    <row r="624" customFormat="false" ht="15" hidden="false" customHeight="false" outlineLevel="0" collapsed="false">
      <c r="A624" s="1" t="s">
        <v>4874</v>
      </c>
      <c r="B624" s="1" t="s">
        <v>4875</v>
      </c>
      <c r="C624" s="1" t="s">
        <v>1608</v>
      </c>
      <c r="D624" s="1" t="s">
        <v>3616</v>
      </c>
      <c r="E624" s="1" t="s">
        <v>3617</v>
      </c>
      <c r="F624" s="1" t="s">
        <v>3215</v>
      </c>
      <c r="G624" s="1" t="n">
        <v>24</v>
      </c>
      <c r="H624" s="1" t="n">
        <v>12.2</v>
      </c>
      <c r="I624" s="1" t="n">
        <v>0</v>
      </c>
      <c r="J624" s="1" t="n">
        <v>4</v>
      </c>
      <c r="K624" s="1" t="s">
        <v>3635</v>
      </c>
      <c r="L624" s="18" t="str">
        <f aca="false">IF(H624&lt;=G624,"Yes","No")</f>
        <v>Yes</v>
      </c>
    </row>
    <row r="625" customFormat="false" ht="15" hidden="false" customHeight="false" outlineLevel="0" collapsed="false">
      <c r="A625" s="1" t="s">
        <v>4876</v>
      </c>
      <c r="B625" s="1" t="s">
        <v>4877</v>
      </c>
      <c r="C625" s="1" t="s">
        <v>1608</v>
      </c>
      <c r="D625" s="1" t="s">
        <v>3630</v>
      </c>
      <c r="E625" s="1" t="s">
        <v>3617</v>
      </c>
      <c r="F625" s="1" t="s">
        <v>3215</v>
      </c>
      <c r="G625" s="1" t="n">
        <v>24</v>
      </c>
      <c r="H625" s="1" t="n">
        <v>1.27</v>
      </c>
      <c r="I625" s="1" t="n">
        <v>1</v>
      </c>
      <c r="J625" s="1" t="n">
        <v>5</v>
      </c>
      <c r="K625" s="1" t="s">
        <v>3642</v>
      </c>
      <c r="L625" s="18" t="str">
        <f aca="false">IF(H625&lt;=G625,"Yes","No")</f>
        <v>Yes</v>
      </c>
    </row>
    <row r="626" customFormat="false" ht="15" hidden="false" customHeight="false" outlineLevel="0" collapsed="false">
      <c r="A626" s="1" t="s">
        <v>4878</v>
      </c>
      <c r="B626" s="1" t="s">
        <v>4879</v>
      </c>
      <c r="C626" s="1" t="s">
        <v>1608</v>
      </c>
      <c r="D626" s="1" t="s">
        <v>3627</v>
      </c>
      <c r="E626" s="1" t="s">
        <v>3617</v>
      </c>
      <c r="F626" s="1" t="s">
        <v>3215</v>
      </c>
      <c r="G626" s="1" t="n">
        <v>24</v>
      </c>
      <c r="H626" s="1" t="n">
        <v>1.65</v>
      </c>
      <c r="I626" s="1" t="n">
        <v>0</v>
      </c>
      <c r="J626" s="1" t="n">
        <v>5</v>
      </c>
      <c r="K626" s="1" t="s">
        <v>3652</v>
      </c>
      <c r="L626" s="18" t="str">
        <f aca="false">IF(H626&lt;=G626,"Yes","No")</f>
        <v>Yes</v>
      </c>
    </row>
    <row r="627" customFormat="false" ht="15" hidden="false" customHeight="false" outlineLevel="0" collapsed="false">
      <c r="A627" s="1" t="s">
        <v>4880</v>
      </c>
      <c r="B627" s="1" t="s">
        <v>4881</v>
      </c>
      <c r="C627" s="1" t="s">
        <v>1608</v>
      </c>
      <c r="D627" s="1" t="s">
        <v>3638</v>
      </c>
      <c r="E627" s="1" t="s">
        <v>3622</v>
      </c>
      <c r="F627" s="1" t="s">
        <v>3215</v>
      </c>
      <c r="G627" s="1" t="n">
        <v>8</v>
      </c>
      <c r="H627" s="1" t="n">
        <v>5.81</v>
      </c>
      <c r="I627" s="1" t="n">
        <v>0</v>
      </c>
      <c r="J627" s="1" t="n">
        <v>4</v>
      </c>
      <c r="K627" s="1" t="s">
        <v>3635</v>
      </c>
      <c r="L627" s="18" t="str">
        <f aca="false">IF(H627&lt;=G627,"Yes","No")</f>
        <v>Yes</v>
      </c>
    </row>
    <row r="628" customFormat="false" ht="15" hidden="false" customHeight="false" outlineLevel="0" collapsed="false">
      <c r="A628" s="1" t="s">
        <v>4882</v>
      </c>
      <c r="B628" s="1" t="s">
        <v>4883</v>
      </c>
      <c r="C628" s="1" t="s">
        <v>1608</v>
      </c>
      <c r="D628" s="1" t="s">
        <v>3616</v>
      </c>
      <c r="E628" s="1" t="s">
        <v>3646</v>
      </c>
      <c r="F628" s="1" t="s">
        <v>3623</v>
      </c>
      <c r="G628" s="1" t="n">
        <v>72</v>
      </c>
      <c r="H628" s="1" t="n">
        <v>24.97</v>
      </c>
      <c r="I628" s="1" t="n">
        <v>0</v>
      </c>
      <c r="J628" s="1" t="n">
        <v>4</v>
      </c>
      <c r="K628" s="1" t="s">
        <v>3652</v>
      </c>
      <c r="L628" s="18" t="str">
        <f aca="false">IF(H628&lt;=G628,"Yes","No")</f>
        <v>Yes</v>
      </c>
    </row>
    <row r="629" customFormat="false" ht="15" hidden="false" customHeight="false" outlineLevel="0" collapsed="false">
      <c r="A629" s="1" t="s">
        <v>4884</v>
      </c>
      <c r="B629" s="1" t="s">
        <v>4885</v>
      </c>
      <c r="C629" s="1" t="s">
        <v>1608</v>
      </c>
      <c r="D629" s="1" t="s">
        <v>3621</v>
      </c>
      <c r="E629" s="1" t="s">
        <v>3617</v>
      </c>
      <c r="F629" s="1" t="s">
        <v>3215</v>
      </c>
      <c r="G629" s="1" t="n">
        <v>24</v>
      </c>
      <c r="H629" s="1" t="n">
        <v>0.31</v>
      </c>
      <c r="I629" s="1" t="n">
        <v>0</v>
      </c>
      <c r="J629" s="1" t="n">
        <v>3</v>
      </c>
      <c r="K629" s="1" t="s">
        <v>3618</v>
      </c>
      <c r="L629" s="18" t="str">
        <f aca="false">IF(H629&lt;=G629,"Yes","No")</f>
        <v>Yes</v>
      </c>
    </row>
    <row r="630" customFormat="false" ht="15" hidden="false" customHeight="false" outlineLevel="0" collapsed="false">
      <c r="A630" s="1" t="s">
        <v>4886</v>
      </c>
      <c r="B630" s="1" t="s">
        <v>4887</v>
      </c>
      <c r="C630" s="1" t="s">
        <v>1608</v>
      </c>
      <c r="D630" s="1" t="s">
        <v>3638</v>
      </c>
      <c r="E630" s="1" t="s">
        <v>3617</v>
      </c>
      <c r="F630" s="1" t="s">
        <v>3215</v>
      </c>
      <c r="G630" s="1" t="n">
        <v>24</v>
      </c>
      <c r="H630" s="1" t="n">
        <v>2</v>
      </c>
      <c r="I630" s="1" t="n">
        <v>0</v>
      </c>
      <c r="J630" s="1" t="n">
        <v>4</v>
      </c>
      <c r="K630" s="1" t="s">
        <v>3665</v>
      </c>
      <c r="L630" s="18" t="str">
        <f aca="false">IF(H630&lt;=G630,"Yes","No")</f>
        <v>Yes</v>
      </c>
    </row>
    <row r="631" customFormat="false" ht="15" hidden="false" customHeight="false" outlineLevel="0" collapsed="false">
      <c r="A631" s="1" t="s">
        <v>4888</v>
      </c>
      <c r="B631" s="1" t="s">
        <v>4889</v>
      </c>
      <c r="C631" s="1" t="s">
        <v>1608</v>
      </c>
      <c r="D631" s="1" t="s">
        <v>3616</v>
      </c>
      <c r="E631" s="1" t="s">
        <v>3646</v>
      </c>
      <c r="F631" s="1" t="s">
        <v>3215</v>
      </c>
      <c r="G631" s="1" t="n">
        <v>72</v>
      </c>
      <c r="H631" s="1" t="n">
        <v>8.14</v>
      </c>
      <c r="I631" s="1" t="n">
        <v>1</v>
      </c>
      <c r="J631" s="1" t="n">
        <v>5</v>
      </c>
      <c r="K631" s="1" t="s">
        <v>3632</v>
      </c>
      <c r="L631" s="18" t="str">
        <f aca="false">IF(H631&lt;=G631,"Yes","No")</f>
        <v>Yes</v>
      </c>
    </row>
    <row r="632" customFormat="false" ht="15" hidden="false" customHeight="false" outlineLevel="0" collapsed="false">
      <c r="A632" s="1" t="s">
        <v>4890</v>
      </c>
      <c r="B632" s="1" t="s">
        <v>4891</v>
      </c>
      <c r="C632" s="1" t="s">
        <v>1608</v>
      </c>
      <c r="D632" s="1" t="s">
        <v>3616</v>
      </c>
      <c r="E632" s="1" t="s">
        <v>3617</v>
      </c>
      <c r="F632" s="1" t="s">
        <v>3631</v>
      </c>
      <c r="G632" s="1" t="n">
        <v>24</v>
      </c>
      <c r="H632" s="1" t="n">
        <v>4.94</v>
      </c>
      <c r="I632" s="1" t="n">
        <v>1</v>
      </c>
      <c r="J632" s="1" t="n">
        <v>5</v>
      </c>
      <c r="K632" s="1" t="s">
        <v>3652</v>
      </c>
      <c r="L632" s="18" t="str">
        <f aca="false">IF(H632&lt;=G632,"Yes","No")</f>
        <v>Yes</v>
      </c>
    </row>
    <row r="633" customFormat="false" ht="15" hidden="false" customHeight="false" outlineLevel="0" collapsed="false">
      <c r="A633" s="1" t="s">
        <v>4892</v>
      </c>
      <c r="B633" s="1" t="s">
        <v>4893</v>
      </c>
      <c r="C633" s="1" t="s">
        <v>1608</v>
      </c>
      <c r="D633" s="1" t="s">
        <v>3641</v>
      </c>
      <c r="E633" s="1" t="s">
        <v>3622</v>
      </c>
      <c r="F633" s="1" t="s">
        <v>3651</v>
      </c>
      <c r="G633" s="1" t="n">
        <v>8</v>
      </c>
      <c r="H633" s="1" t="n">
        <v>2.01</v>
      </c>
      <c r="I633" s="1" t="n">
        <v>0</v>
      </c>
      <c r="J633" s="1" t="n">
        <v>5</v>
      </c>
      <c r="K633" s="1" t="s">
        <v>3618</v>
      </c>
      <c r="L633" s="18" t="str">
        <f aca="false">IF(H633&lt;=G633,"Yes","No")</f>
        <v>Yes</v>
      </c>
    </row>
    <row r="634" customFormat="false" ht="15" hidden="false" customHeight="false" outlineLevel="0" collapsed="false">
      <c r="A634" s="1" t="s">
        <v>4894</v>
      </c>
      <c r="B634" s="1" t="s">
        <v>4895</v>
      </c>
      <c r="C634" s="1" t="s">
        <v>1608</v>
      </c>
      <c r="D634" s="1" t="s">
        <v>3627</v>
      </c>
      <c r="E634" s="1" t="s">
        <v>3617</v>
      </c>
      <c r="F634" s="1" t="s">
        <v>3623</v>
      </c>
      <c r="G634" s="1" t="n">
        <v>24</v>
      </c>
      <c r="H634" s="1" t="n">
        <v>1.57</v>
      </c>
      <c r="I634" s="1" t="n">
        <v>0</v>
      </c>
      <c r="J634" s="1" t="n">
        <v>4</v>
      </c>
      <c r="K634" s="1" t="s">
        <v>3652</v>
      </c>
      <c r="L634" s="18" t="str">
        <f aca="false">IF(H634&lt;=G634,"Yes","No")</f>
        <v>Yes</v>
      </c>
    </row>
    <row r="635" customFormat="false" ht="15" hidden="false" customHeight="false" outlineLevel="0" collapsed="false">
      <c r="A635" s="1" t="s">
        <v>4896</v>
      </c>
      <c r="B635" s="1" t="s">
        <v>4897</v>
      </c>
      <c r="C635" s="1" t="s">
        <v>1608</v>
      </c>
      <c r="D635" s="1" t="s">
        <v>3616</v>
      </c>
      <c r="E635" s="1" t="s">
        <v>3617</v>
      </c>
      <c r="F635" s="1" t="s">
        <v>3631</v>
      </c>
      <c r="G635" s="1" t="n">
        <v>24</v>
      </c>
      <c r="H635" s="1" t="n">
        <v>9.18</v>
      </c>
      <c r="I635" s="1" t="n">
        <v>1</v>
      </c>
      <c r="J635" s="1" t="n">
        <v>3</v>
      </c>
      <c r="K635" s="1" t="s">
        <v>3632</v>
      </c>
      <c r="L635" s="18" t="str">
        <f aca="false">IF(H635&lt;=G635,"Yes","No")</f>
        <v>Yes</v>
      </c>
    </row>
    <row r="636" customFormat="false" ht="15" hidden="false" customHeight="false" outlineLevel="0" collapsed="false">
      <c r="A636" s="1" t="s">
        <v>4898</v>
      </c>
      <c r="B636" s="1" t="s">
        <v>4899</v>
      </c>
      <c r="C636" s="1" t="s">
        <v>1608</v>
      </c>
      <c r="D636" s="1" t="s">
        <v>3630</v>
      </c>
      <c r="E636" s="1" t="s">
        <v>3646</v>
      </c>
      <c r="F636" s="1" t="s">
        <v>3623</v>
      </c>
      <c r="G636" s="1" t="n">
        <v>72</v>
      </c>
      <c r="H636" s="1" t="n">
        <v>1.92</v>
      </c>
      <c r="I636" s="1" t="n">
        <v>1</v>
      </c>
      <c r="J636" s="1" t="n">
        <v>5</v>
      </c>
      <c r="K636" s="1" t="s">
        <v>3642</v>
      </c>
      <c r="L636" s="18" t="str">
        <f aca="false">IF(H636&lt;=G636,"Yes","No")</f>
        <v>Yes</v>
      </c>
    </row>
    <row r="637" customFormat="false" ht="15" hidden="false" customHeight="false" outlineLevel="0" collapsed="false">
      <c r="A637" s="1" t="s">
        <v>4900</v>
      </c>
      <c r="B637" s="1" t="s">
        <v>4901</v>
      </c>
      <c r="C637" s="1" t="s">
        <v>1608</v>
      </c>
      <c r="D637" s="1" t="s">
        <v>3638</v>
      </c>
      <c r="E637" s="1" t="s">
        <v>3646</v>
      </c>
      <c r="F637" s="1" t="s">
        <v>3623</v>
      </c>
      <c r="G637" s="1" t="n">
        <v>72</v>
      </c>
      <c r="H637" s="1" t="n">
        <v>41.26</v>
      </c>
      <c r="I637" s="1" t="n">
        <v>0</v>
      </c>
      <c r="J637" s="1" t="n">
        <v>4</v>
      </c>
      <c r="K637" s="1" t="s">
        <v>3665</v>
      </c>
      <c r="L637" s="18" t="str">
        <f aca="false">IF(H637&lt;=G637,"Yes","No")</f>
        <v>Yes</v>
      </c>
    </row>
    <row r="638" customFormat="false" ht="15" hidden="false" customHeight="false" outlineLevel="0" collapsed="false">
      <c r="A638" s="1" t="s">
        <v>4902</v>
      </c>
      <c r="B638" s="1" t="s">
        <v>4903</v>
      </c>
      <c r="C638" s="1" t="s">
        <v>1608</v>
      </c>
      <c r="D638" s="1" t="s">
        <v>3616</v>
      </c>
      <c r="E638" s="1" t="s">
        <v>3793</v>
      </c>
      <c r="F638" s="1" t="s">
        <v>3631</v>
      </c>
      <c r="G638" s="1" t="n">
        <v>4</v>
      </c>
      <c r="H638" s="1" t="n">
        <v>1.44</v>
      </c>
      <c r="I638" s="1" t="n">
        <v>0</v>
      </c>
      <c r="J638" s="1" t="n">
        <v>4</v>
      </c>
      <c r="K638" s="1" t="s">
        <v>3624</v>
      </c>
      <c r="L638" s="18" t="str">
        <f aca="false">IF(H638&lt;=G638,"Yes","No")</f>
        <v>Yes</v>
      </c>
    </row>
    <row r="639" customFormat="false" ht="15" hidden="false" customHeight="false" outlineLevel="0" collapsed="false">
      <c r="A639" s="1" t="s">
        <v>4904</v>
      </c>
      <c r="B639" s="1" t="s">
        <v>4905</v>
      </c>
      <c r="C639" s="1" t="s">
        <v>1608</v>
      </c>
      <c r="D639" s="1" t="s">
        <v>3616</v>
      </c>
      <c r="E639" s="1" t="s">
        <v>3646</v>
      </c>
      <c r="F639" s="1" t="s">
        <v>3215</v>
      </c>
      <c r="G639" s="1" t="n">
        <v>72</v>
      </c>
      <c r="H639" s="1" t="n">
        <v>17.85</v>
      </c>
      <c r="I639" s="1" t="n">
        <v>0</v>
      </c>
      <c r="J639" s="1" t="n">
        <v>5</v>
      </c>
      <c r="K639" s="1" t="s">
        <v>3635</v>
      </c>
      <c r="L639" s="18" t="str">
        <f aca="false">IF(H639&lt;=G639,"Yes","No")</f>
        <v>Yes</v>
      </c>
    </row>
    <row r="640" customFormat="false" ht="15" hidden="false" customHeight="false" outlineLevel="0" collapsed="false">
      <c r="A640" s="1" t="s">
        <v>4906</v>
      </c>
      <c r="B640" s="1" t="s">
        <v>4907</v>
      </c>
      <c r="C640" s="1" t="s">
        <v>1608</v>
      </c>
      <c r="D640" s="1" t="s">
        <v>3645</v>
      </c>
      <c r="E640" s="1" t="s">
        <v>3617</v>
      </c>
      <c r="F640" s="1" t="s">
        <v>3651</v>
      </c>
      <c r="G640" s="1" t="n">
        <v>24</v>
      </c>
      <c r="H640" s="1" t="n">
        <v>3.44</v>
      </c>
      <c r="I640" s="1" t="n">
        <v>0</v>
      </c>
      <c r="J640" s="1" t="n">
        <v>5</v>
      </c>
      <c r="K640" s="1" t="s">
        <v>3632</v>
      </c>
      <c r="L640" s="18" t="str">
        <f aca="false">IF(H640&lt;=G640,"Yes","No")</f>
        <v>Yes</v>
      </c>
    </row>
    <row r="641" customFormat="false" ht="15" hidden="false" customHeight="false" outlineLevel="0" collapsed="false">
      <c r="A641" s="1" t="s">
        <v>4908</v>
      </c>
      <c r="B641" s="1" t="s">
        <v>4909</v>
      </c>
      <c r="C641" s="1" t="s">
        <v>1608</v>
      </c>
      <c r="D641" s="1" t="s">
        <v>3645</v>
      </c>
      <c r="E641" s="1" t="s">
        <v>3617</v>
      </c>
      <c r="F641" s="1" t="s">
        <v>3215</v>
      </c>
      <c r="G641" s="1" t="n">
        <v>24</v>
      </c>
      <c r="H641" s="1" t="n">
        <v>7.23</v>
      </c>
      <c r="I641" s="1" t="n">
        <v>1</v>
      </c>
      <c r="J641" s="1" t="n">
        <v>4</v>
      </c>
      <c r="K641" s="1" t="s">
        <v>3618</v>
      </c>
      <c r="L641" s="18" t="str">
        <f aca="false">IF(H641&lt;=G641,"Yes","No")</f>
        <v>Yes</v>
      </c>
    </row>
    <row r="642" customFormat="false" ht="15" hidden="false" customHeight="false" outlineLevel="0" collapsed="false">
      <c r="A642" s="1" t="s">
        <v>4910</v>
      </c>
      <c r="B642" s="1" t="s">
        <v>4911</v>
      </c>
      <c r="C642" s="1" t="s">
        <v>1608</v>
      </c>
      <c r="D642" s="1" t="s">
        <v>3630</v>
      </c>
      <c r="E642" s="1" t="s">
        <v>3622</v>
      </c>
      <c r="F642" s="1" t="s">
        <v>3215</v>
      </c>
      <c r="G642" s="1" t="n">
        <v>8</v>
      </c>
      <c r="H642" s="1" t="n">
        <v>0.46</v>
      </c>
      <c r="I642" s="1" t="n">
        <v>1</v>
      </c>
      <c r="J642" s="1" t="n">
        <v>5</v>
      </c>
      <c r="K642" s="1" t="s">
        <v>3632</v>
      </c>
      <c r="L642" s="18" t="str">
        <f aca="false">IF(H642&lt;=G642,"Yes","No")</f>
        <v>Yes</v>
      </c>
    </row>
    <row r="643" customFormat="false" ht="15" hidden="false" customHeight="false" outlineLevel="0" collapsed="false">
      <c r="A643" s="1" t="s">
        <v>4912</v>
      </c>
      <c r="B643" s="1" t="s">
        <v>4913</v>
      </c>
      <c r="C643" s="1" t="s">
        <v>1608</v>
      </c>
      <c r="D643" s="1" t="s">
        <v>3621</v>
      </c>
      <c r="E643" s="1" t="s">
        <v>3646</v>
      </c>
      <c r="F643" s="1" t="s">
        <v>3651</v>
      </c>
      <c r="G643" s="1" t="n">
        <v>72</v>
      </c>
      <c r="H643" s="1" t="n">
        <v>16.32</v>
      </c>
      <c r="I643" s="1" t="n">
        <v>1</v>
      </c>
      <c r="J643" s="1" t="n">
        <v>4</v>
      </c>
      <c r="K643" s="1" t="s">
        <v>3652</v>
      </c>
      <c r="L643" s="18" t="str">
        <f aca="false">IF(H643&lt;=G643,"Yes","No")</f>
        <v>Yes</v>
      </c>
    </row>
    <row r="644" customFormat="false" ht="15" hidden="false" customHeight="false" outlineLevel="0" collapsed="false">
      <c r="A644" s="1" t="s">
        <v>4914</v>
      </c>
      <c r="B644" s="1" t="s">
        <v>4915</v>
      </c>
      <c r="C644" s="1" t="s">
        <v>1608</v>
      </c>
      <c r="D644" s="1" t="s">
        <v>3641</v>
      </c>
      <c r="E644" s="1" t="s">
        <v>3793</v>
      </c>
      <c r="F644" s="1" t="s">
        <v>3631</v>
      </c>
      <c r="G644" s="1" t="n">
        <v>4</v>
      </c>
      <c r="H644" s="1" t="n">
        <v>0.64</v>
      </c>
      <c r="I644" s="1" t="n">
        <v>0</v>
      </c>
      <c r="J644" s="1" t="n">
        <v>4</v>
      </c>
      <c r="K644" s="1" t="s">
        <v>3665</v>
      </c>
      <c r="L644" s="18" t="str">
        <f aca="false">IF(H644&lt;=G644,"Yes","No")</f>
        <v>Yes</v>
      </c>
    </row>
    <row r="645" customFormat="false" ht="15" hidden="false" customHeight="false" outlineLevel="0" collapsed="false">
      <c r="A645" s="1" t="s">
        <v>4916</v>
      </c>
      <c r="B645" s="1" t="s">
        <v>4917</v>
      </c>
      <c r="C645" s="1" t="s">
        <v>1608</v>
      </c>
      <c r="D645" s="1" t="s">
        <v>3627</v>
      </c>
      <c r="E645" s="1" t="s">
        <v>3617</v>
      </c>
      <c r="F645" s="1" t="s">
        <v>3215</v>
      </c>
      <c r="G645" s="1" t="n">
        <v>24</v>
      </c>
      <c r="H645" s="1" t="n">
        <v>5.39</v>
      </c>
      <c r="I645" s="1" t="n">
        <v>0</v>
      </c>
      <c r="J645" s="1" t="n">
        <v>4</v>
      </c>
      <c r="K645" s="1" t="s">
        <v>3624</v>
      </c>
      <c r="L645" s="18" t="str">
        <f aca="false">IF(H645&lt;=G645,"Yes","No")</f>
        <v>Yes</v>
      </c>
    </row>
    <row r="646" customFormat="false" ht="15" hidden="false" customHeight="false" outlineLevel="0" collapsed="false">
      <c r="A646" s="1" t="s">
        <v>4918</v>
      </c>
      <c r="B646" s="1" t="s">
        <v>4919</v>
      </c>
      <c r="C646" s="1" t="s">
        <v>1608</v>
      </c>
      <c r="D646" s="1" t="s">
        <v>3630</v>
      </c>
      <c r="E646" s="1" t="s">
        <v>3646</v>
      </c>
      <c r="F646" s="1" t="s">
        <v>3631</v>
      </c>
      <c r="G646" s="1" t="n">
        <v>72</v>
      </c>
      <c r="H646" s="1" t="n">
        <v>0.58</v>
      </c>
      <c r="I646" s="1" t="n">
        <v>1</v>
      </c>
      <c r="J646" s="1" t="n">
        <v>5</v>
      </c>
      <c r="K646" s="1" t="s">
        <v>3665</v>
      </c>
      <c r="L646" s="18" t="str">
        <f aca="false">IF(H646&lt;=G646,"Yes","No")</f>
        <v>Yes</v>
      </c>
    </row>
    <row r="647" customFormat="false" ht="15" hidden="false" customHeight="false" outlineLevel="0" collapsed="false">
      <c r="A647" s="1" t="s">
        <v>4920</v>
      </c>
      <c r="B647" s="1" t="s">
        <v>4921</v>
      </c>
      <c r="C647" s="1" t="s">
        <v>1608</v>
      </c>
      <c r="D647" s="1" t="s">
        <v>3621</v>
      </c>
      <c r="E647" s="1" t="s">
        <v>3646</v>
      </c>
      <c r="F647" s="1" t="s">
        <v>3651</v>
      </c>
      <c r="G647" s="1" t="n">
        <v>72</v>
      </c>
      <c r="H647" s="1" t="n">
        <v>11.42</v>
      </c>
      <c r="I647" s="1" t="n">
        <v>1</v>
      </c>
      <c r="J647" s="1" t="n">
        <v>4</v>
      </c>
      <c r="K647" s="1" t="s">
        <v>3635</v>
      </c>
      <c r="L647" s="18" t="str">
        <f aca="false">IF(H647&lt;=G647,"Yes","No")</f>
        <v>Yes</v>
      </c>
    </row>
    <row r="648" customFormat="false" ht="15" hidden="false" customHeight="false" outlineLevel="0" collapsed="false">
      <c r="A648" s="1" t="s">
        <v>4922</v>
      </c>
      <c r="B648" s="1" t="s">
        <v>4923</v>
      </c>
      <c r="C648" s="1" t="s">
        <v>1608</v>
      </c>
      <c r="D648" s="1" t="s">
        <v>3630</v>
      </c>
      <c r="E648" s="1" t="s">
        <v>3617</v>
      </c>
      <c r="F648" s="1" t="s">
        <v>3215</v>
      </c>
      <c r="G648" s="1" t="n">
        <v>24</v>
      </c>
      <c r="H648" s="1" t="n">
        <v>0.44</v>
      </c>
      <c r="I648" s="1" t="n">
        <v>1</v>
      </c>
      <c r="J648" s="1" t="n">
        <v>4</v>
      </c>
      <c r="K648" s="1" t="s">
        <v>3665</v>
      </c>
      <c r="L648" s="18" t="str">
        <f aca="false">IF(H648&lt;=G648,"Yes","No")</f>
        <v>Yes</v>
      </c>
    </row>
    <row r="649" customFormat="false" ht="15" hidden="false" customHeight="false" outlineLevel="0" collapsed="false">
      <c r="A649" s="1" t="s">
        <v>4924</v>
      </c>
      <c r="B649" s="1" t="s">
        <v>4925</v>
      </c>
      <c r="C649" s="1" t="s">
        <v>1608</v>
      </c>
      <c r="D649" s="1" t="s">
        <v>3630</v>
      </c>
      <c r="E649" s="1" t="s">
        <v>3617</v>
      </c>
      <c r="F649" s="1" t="s">
        <v>3215</v>
      </c>
      <c r="G649" s="1" t="n">
        <v>24</v>
      </c>
      <c r="H649" s="1" t="n">
        <v>0.24</v>
      </c>
      <c r="I649" s="1" t="n">
        <v>1</v>
      </c>
      <c r="J649" s="1" t="n">
        <v>5</v>
      </c>
      <c r="K649" s="1" t="s">
        <v>3665</v>
      </c>
      <c r="L649" s="18" t="str">
        <f aca="false">IF(H649&lt;=G649,"Yes","No")</f>
        <v>Yes</v>
      </c>
    </row>
    <row r="650" customFormat="false" ht="15" hidden="false" customHeight="false" outlineLevel="0" collapsed="false">
      <c r="A650" s="1" t="s">
        <v>4926</v>
      </c>
      <c r="B650" s="1" t="s">
        <v>4927</v>
      </c>
      <c r="C650" s="1" t="s">
        <v>1608</v>
      </c>
      <c r="D650" s="1" t="s">
        <v>3638</v>
      </c>
      <c r="E650" s="1" t="s">
        <v>3617</v>
      </c>
      <c r="F650" s="1" t="s">
        <v>3631</v>
      </c>
      <c r="G650" s="1" t="n">
        <v>24</v>
      </c>
      <c r="H650" s="1" t="n">
        <v>6.27</v>
      </c>
      <c r="I650" s="1" t="n">
        <v>1</v>
      </c>
      <c r="J650" s="1" t="n">
        <v>5</v>
      </c>
      <c r="K650" s="1" t="s">
        <v>3642</v>
      </c>
      <c r="L650" s="18" t="str">
        <f aca="false">IF(H650&lt;=G650,"Yes","No")</f>
        <v>Yes</v>
      </c>
    </row>
    <row r="651" customFormat="false" ht="15" hidden="false" customHeight="false" outlineLevel="0" collapsed="false">
      <c r="A651" s="1" t="s">
        <v>4928</v>
      </c>
      <c r="B651" s="1" t="s">
        <v>4929</v>
      </c>
      <c r="C651" s="1" t="s">
        <v>1608</v>
      </c>
      <c r="D651" s="1" t="s">
        <v>3630</v>
      </c>
      <c r="E651" s="1" t="s">
        <v>3622</v>
      </c>
      <c r="F651" s="1" t="s">
        <v>3631</v>
      </c>
      <c r="G651" s="1" t="n">
        <v>8</v>
      </c>
      <c r="H651" s="1" t="n">
        <v>0.6</v>
      </c>
      <c r="I651" s="1" t="n">
        <v>1</v>
      </c>
      <c r="J651" s="1" t="n">
        <v>5</v>
      </c>
      <c r="K651" s="1" t="s">
        <v>3635</v>
      </c>
      <c r="L651" s="18" t="str">
        <f aca="false">IF(H651&lt;=G651,"Yes","No")</f>
        <v>Yes</v>
      </c>
    </row>
    <row r="652" customFormat="false" ht="15" hidden="false" customHeight="false" outlineLevel="0" collapsed="false">
      <c r="A652" s="1" t="s">
        <v>4930</v>
      </c>
      <c r="B652" s="1" t="s">
        <v>4931</v>
      </c>
      <c r="C652" s="1" t="s">
        <v>1608</v>
      </c>
      <c r="D652" s="1" t="s">
        <v>3630</v>
      </c>
      <c r="E652" s="1" t="s">
        <v>3617</v>
      </c>
      <c r="F652" s="1" t="s">
        <v>3631</v>
      </c>
      <c r="G652" s="1" t="n">
        <v>24</v>
      </c>
      <c r="H652" s="1" t="n">
        <v>0.47</v>
      </c>
      <c r="I652" s="1" t="n">
        <v>1</v>
      </c>
      <c r="J652" s="1" t="n">
        <v>3</v>
      </c>
      <c r="K652" s="1" t="s">
        <v>3665</v>
      </c>
      <c r="L652" s="18" t="str">
        <f aca="false">IF(H652&lt;=G652,"Yes","No")</f>
        <v>Yes</v>
      </c>
    </row>
    <row r="653" customFormat="false" ht="15" hidden="false" customHeight="false" outlineLevel="0" collapsed="false">
      <c r="A653" s="1" t="s">
        <v>4932</v>
      </c>
      <c r="B653" s="1" t="s">
        <v>4933</v>
      </c>
      <c r="C653" s="1" t="s">
        <v>1608</v>
      </c>
      <c r="D653" s="1" t="s">
        <v>3627</v>
      </c>
      <c r="E653" s="1" t="s">
        <v>3617</v>
      </c>
      <c r="F653" s="1" t="s">
        <v>3215</v>
      </c>
      <c r="G653" s="1" t="n">
        <v>24</v>
      </c>
      <c r="H653" s="1" t="n">
        <v>1.55</v>
      </c>
      <c r="I653" s="1" t="n">
        <v>0</v>
      </c>
      <c r="J653" s="1" t="n">
        <v>5</v>
      </c>
      <c r="K653" s="1" t="s">
        <v>3624</v>
      </c>
      <c r="L653" s="18" t="str">
        <f aca="false">IF(H653&lt;=G653,"Yes","No")</f>
        <v>Yes</v>
      </c>
    </row>
    <row r="654" customFormat="false" ht="15" hidden="false" customHeight="false" outlineLevel="0" collapsed="false">
      <c r="A654" s="1" t="s">
        <v>4934</v>
      </c>
      <c r="B654" s="1" t="s">
        <v>4935</v>
      </c>
      <c r="C654" s="1" t="s">
        <v>1608</v>
      </c>
      <c r="D654" s="1" t="s">
        <v>3698</v>
      </c>
      <c r="E654" s="1" t="s">
        <v>3646</v>
      </c>
      <c r="F654" s="1" t="s">
        <v>3631</v>
      </c>
      <c r="G654" s="1" t="n">
        <v>72</v>
      </c>
      <c r="H654" s="1" t="n">
        <v>74.92</v>
      </c>
      <c r="I654" s="1" t="n">
        <v>0</v>
      </c>
      <c r="J654" s="1" t="n">
        <v>3</v>
      </c>
      <c r="K654" s="1" t="s">
        <v>3665</v>
      </c>
      <c r="L654" s="18" t="str">
        <f aca="false">IF(H654&lt;=G654,"Yes","No")</f>
        <v>No</v>
      </c>
    </row>
    <row r="655" customFormat="false" ht="15" hidden="false" customHeight="false" outlineLevel="0" collapsed="false">
      <c r="A655" s="1" t="s">
        <v>4936</v>
      </c>
      <c r="B655" s="1" t="s">
        <v>4937</v>
      </c>
      <c r="C655" s="1" t="s">
        <v>1608</v>
      </c>
      <c r="D655" s="1" t="s">
        <v>3630</v>
      </c>
      <c r="E655" s="1" t="s">
        <v>3617</v>
      </c>
      <c r="F655" s="1" t="s">
        <v>3623</v>
      </c>
      <c r="G655" s="1" t="n">
        <v>24</v>
      </c>
      <c r="H655" s="1" t="n">
        <v>0.36</v>
      </c>
      <c r="I655" s="1" t="n">
        <v>1</v>
      </c>
      <c r="J655" s="1" t="n">
        <v>4</v>
      </c>
      <c r="K655" s="1" t="s">
        <v>3632</v>
      </c>
      <c r="L655" s="18" t="str">
        <f aca="false">IF(H655&lt;=G655,"Yes","No")</f>
        <v>Yes</v>
      </c>
    </row>
    <row r="656" customFormat="false" ht="15" hidden="false" customHeight="false" outlineLevel="0" collapsed="false">
      <c r="A656" s="1" t="s">
        <v>4938</v>
      </c>
      <c r="B656" s="1" t="s">
        <v>4939</v>
      </c>
      <c r="C656" s="1" t="s">
        <v>1608</v>
      </c>
      <c r="D656" s="1" t="s">
        <v>3630</v>
      </c>
      <c r="E656" s="1" t="s">
        <v>3617</v>
      </c>
      <c r="F656" s="1" t="s">
        <v>3631</v>
      </c>
      <c r="G656" s="1" t="n">
        <v>24</v>
      </c>
      <c r="H656" s="1" t="n">
        <v>1.59</v>
      </c>
      <c r="I656" s="1" t="n">
        <v>1</v>
      </c>
      <c r="J656" s="1" t="n">
        <v>4</v>
      </c>
      <c r="K656" s="1" t="s">
        <v>3652</v>
      </c>
      <c r="L656" s="18" t="str">
        <f aca="false">IF(H656&lt;=G656,"Yes","No")</f>
        <v>Yes</v>
      </c>
    </row>
    <row r="657" customFormat="false" ht="15" hidden="false" customHeight="false" outlineLevel="0" collapsed="false">
      <c r="A657" s="1" t="s">
        <v>4940</v>
      </c>
      <c r="B657" s="1" t="s">
        <v>4941</v>
      </c>
      <c r="C657" s="1" t="s">
        <v>1608</v>
      </c>
      <c r="D657" s="1" t="s">
        <v>3621</v>
      </c>
      <c r="E657" s="1" t="s">
        <v>3617</v>
      </c>
      <c r="F657" s="1" t="s">
        <v>3623</v>
      </c>
      <c r="G657" s="1" t="n">
        <v>24</v>
      </c>
      <c r="H657" s="1" t="n">
        <v>1.92</v>
      </c>
      <c r="I657" s="1" t="n">
        <v>0</v>
      </c>
      <c r="J657" s="1" t="n">
        <v>5</v>
      </c>
      <c r="K657" s="1" t="s">
        <v>3652</v>
      </c>
      <c r="L657" s="18" t="str">
        <f aca="false">IF(H657&lt;=G657,"Yes","No")</f>
        <v>Yes</v>
      </c>
    </row>
    <row r="658" customFormat="false" ht="15" hidden="false" customHeight="false" outlineLevel="0" collapsed="false">
      <c r="A658" s="1" t="s">
        <v>4942</v>
      </c>
      <c r="B658" s="1" t="s">
        <v>4943</v>
      </c>
      <c r="C658" s="1" t="s">
        <v>1608</v>
      </c>
      <c r="D658" s="1" t="s">
        <v>3621</v>
      </c>
      <c r="E658" s="1" t="s">
        <v>3617</v>
      </c>
      <c r="F658" s="1" t="s">
        <v>3215</v>
      </c>
      <c r="G658" s="1" t="n">
        <v>24</v>
      </c>
      <c r="H658" s="1" t="n">
        <v>0.24</v>
      </c>
      <c r="I658" s="1" t="n">
        <v>1</v>
      </c>
      <c r="J658" s="1" t="n">
        <v>4</v>
      </c>
      <c r="K658" s="1" t="s">
        <v>3642</v>
      </c>
      <c r="L658" s="18" t="str">
        <f aca="false">IF(H658&lt;=G658,"Yes","No")</f>
        <v>Yes</v>
      </c>
    </row>
    <row r="659" customFormat="false" ht="15" hidden="false" customHeight="false" outlineLevel="0" collapsed="false">
      <c r="A659" s="1" t="s">
        <v>4944</v>
      </c>
      <c r="B659" s="1" t="s">
        <v>4945</v>
      </c>
      <c r="C659" s="1" t="s">
        <v>1608</v>
      </c>
      <c r="D659" s="1" t="s">
        <v>3616</v>
      </c>
      <c r="E659" s="1" t="s">
        <v>3617</v>
      </c>
      <c r="F659" s="1" t="s">
        <v>3651</v>
      </c>
      <c r="G659" s="1" t="n">
        <v>24</v>
      </c>
      <c r="H659" s="1" t="n">
        <v>4.2</v>
      </c>
      <c r="I659" s="1" t="n">
        <v>0</v>
      </c>
      <c r="J659" s="1" t="n">
        <v>4</v>
      </c>
      <c r="K659" s="1" t="s">
        <v>3665</v>
      </c>
      <c r="L659" s="18" t="str">
        <f aca="false">IF(H659&lt;=G659,"Yes","No")</f>
        <v>Yes</v>
      </c>
    </row>
    <row r="660" customFormat="false" ht="15" hidden="false" customHeight="false" outlineLevel="0" collapsed="false">
      <c r="A660" s="1" t="s">
        <v>4946</v>
      </c>
      <c r="B660" s="1" t="s">
        <v>4947</v>
      </c>
      <c r="C660" s="1" t="s">
        <v>1608</v>
      </c>
      <c r="D660" s="1" t="s">
        <v>3627</v>
      </c>
      <c r="E660" s="1" t="s">
        <v>3793</v>
      </c>
      <c r="F660" s="1" t="s">
        <v>3651</v>
      </c>
      <c r="G660" s="1" t="n">
        <v>4</v>
      </c>
      <c r="H660" s="1" t="n">
        <v>2.39</v>
      </c>
      <c r="I660" s="1" t="n">
        <v>0</v>
      </c>
      <c r="J660" s="1" t="n">
        <v>5</v>
      </c>
      <c r="K660" s="1" t="s">
        <v>3665</v>
      </c>
      <c r="L660" s="18" t="str">
        <f aca="false">IF(H660&lt;=G660,"Yes","No")</f>
        <v>Yes</v>
      </c>
    </row>
    <row r="661" customFormat="false" ht="15" hidden="false" customHeight="false" outlineLevel="0" collapsed="false">
      <c r="A661" s="1" t="s">
        <v>4948</v>
      </c>
      <c r="B661" s="1" t="s">
        <v>4949</v>
      </c>
      <c r="C661" s="1" t="s">
        <v>1608</v>
      </c>
      <c r="D661" s="1" t="s">
        <v>3638</v>
      </c>
      <c r="E661" s="1" t="s">
        <v>3617</v>
      </c>
      <c r="F661" s="1" t="s">
        <v>3631</v>
      </c>
      <c r="G661" s="1" t="n">
        <v>24</v>
      </c>
      <c r="H661" s="1" t="n">
        <v>41.3</v>
      </c>
      <c r="I661" s="1" t="n">
        <v>0</v>
      </c>
      <c r="J661" s="1" t="n">
        <v>3</v>
      </c>
      <c r="K661" s="1" t="s">
        <v>3665</v>
      </c>
      <c r="L661" s="18" t="str">
        <f aca="false">IF(H661&lt;=G661,"Yes","No")</f>
        <v>No</v>
      </c>
    </row>
    <row r="662" customFormat="false" ht="15" hidden="false" customHeight="false" outlineLevel="0" collapsed="false">
      <c r="A662" s="1" t="s">
        <v>4950</v>
      </c>
      <c r="B662" s="1" t="s">
        <v>4951</v>
      </c>
      <c r="C662" s="1" t="s">
        <v>1608</v>
      </c>
      <c r="D662" s="1" t="s">
        <v>3616</v>
      </c>
      <c r="E662" s="1" t="s">
        <v>3646</v>
      </c>
      <c r="F662" s="1" t="s">
        <v>3623</v>
      </c>
      <c r="G662" s="1" t="n">
        <v>72</v>
      </c>
      <c r="H662" s="1" t="n">
        <v>26.61</v>
      </c>
      <c r="I662" s="1" t="n">
        <v>1</v>
      </c>
      <c r="J662" s="1" t="n">
        <v>5</v>
      </c>
      <c r="K662" s="1" t="s">
        <v>3642</v>
      </c>
      <c r="L662" s="18" t="str">
        <f aca="false">IF(H662&lt;=G662,"Yes","No")</f>
        <v>Yes</v>
      </c>
    </row>
    <row r="663" customFormat="false" ht="15" hidden="false" customHeight="false" outlineLevel="0" collapsed="false">
      <c r="A663" s="1" t="s">
        <v>4952</v>
      </c>
      <c r="B663" s="1" t="s">
        <v>4953</v>
      </c>
      <c r="C663" s="1" t="s">
        <v>1608</v>
      </c>
      <c r="D663" s="1" t="s">
        <v>3627</v>
      </c>
      <c r="E663" s="1" t="s">
        <v>3617</v>
      </c>
      <c r="F663" s="1" t="s">
        <v>3215</v>
      </c>
      <c r="G663" s="1" t="n">
        <v>24</v>
      </c>
      <c r="H663" s="1" t="n">
        <v>17.51</v>
      </c>
      <c r="I663" s="1" t="n">
        <v>1</v>
      </c>
      <c r="J663" s="1" t="n">
        <v>5</v>
      </c>
      <c r="K663" s="1" t="s">
        <v>3665</v>
      </c>
      <c r="L663" s="18" t="str">
        <f aca="false">IF(H663&lt;=G663,"Yes","No")</f>
        <v>Yes</v>
      </c>
    </row>
    <row r="664" customFormat="false" ht="15" hidden="false" customHeight="false" outlineLevel="0" collapsed="false">
      <c r="A664" s="1" t="s">
        <v>4954</v>
      </c>
      <c r="B664" s="1" t="s">
        <v>4955</v>
      </c>
      <c r="C664" s="1" t="s">
        <v>1608</v>
      </c>
      <c r="D664" s="1" t="s">
        <v>3638</v>
      </c>
      <c r="E664" s="1" t="s">
        <v>3617</v>
      </c>
      <c r="F664" s="1" t="s">
        <v>3215</v>
      </c>
      <c r="G664" s="1" t="n">
        <v>24</v>
      </c>
      <c r="H664" s="1" t="n">
        <v>75.38</v>
      </c>
      <c r="I664" s="1" t="n">
        <v>0</v>
      </c>
      <c r="J664" s="1" t="n">
        <v>4</v>
      </c>
      <c r="K664" s="1" t="s">
        <v>3652</v>
      </c>
      <c r="L664" s="18" t="str">
        <f aca="false">IF(H664&lt;=G664,"Yes","No")</f>
        <v>No</v>
      </c>
    </row>
    <row r="665" customFormat="false" ht="15" hidden="false" customHeight="false" outlineLevel="0" collapsed="false">
      <c r="A665" s="1" t="s">
        <v>4956</v>
      </c>
      <c r="B665" s="1" t="s">
        <v>4957</v>
      </c>
      <c r="C665" s="1" t="s">
        <v>1608</v>
      </c>
      <c r="D665" s="1" t="s">
        <v>3698</v>
      </c>
      <c r="E665" s="1" t="s">
        <v>3646</v>
      </c>
      <c r="F665" s="1" t="s">
        <v>3651</v>
      </c>
      <c r="G665" s="1" t="n">
        <v>72</v>
      </c>
      <c r="H665" s="1" t="n">
        <v>72.43</v>
      </c>
      <c r="I665" s="1" t="n">
        <v>0</v>
      </c>
      <c r="J665" s="1" t="n">
        <v>3</v>
      </c>
      <c r="K665" s="1" t="s">
        <v>3624</v>
      </c>
      <c r="L665" s="18" t="str">
        <f aca="false">IF(H665&lt;=G665,"Yes","No")</f>
        <v>No</v>
      </c>
    </row>
    <row r="666" customFormat="false" ht="15" hidden="false" customHeight="false" outlineLevel="0" collapsed="false">
      <c r="A666" s="1" t="s">
        <v>4958</v>
      </c>
      <c r="B666" s="1" t="s">
        <v>4959</v>
      </c>
      <c r="C666" s="1" t="s">
        <v>1608</v>
      </c>
      <c r="D666" s="1" t="s">
        <v>3638</v>
      </c>
      <c r="E666" s="1" t="s">
        <v>3617</v>
      </c>
      <c r="F666" s="1" t="s">
        <v>3631</v>
      </c>
      <c r="G666" s="1" t="n">
        <v>24</v>
      </c>
      <c r="H666" s="1" t="n">
        <v>3.1</v>
      </c>
      <c r="I666" s="1" t="n">
        <v>1</v>
      </c>
      <c r="J666" s="1" t="n">
        <v>5</v>
      </c>
      <c r="K666" s="1" t="s">
        <v>3642</v>
      </c>
      <c r="L666" s="18" t="str">
        <f aca="false">IF(H666&lt;=G666,"Yes","No")</f>
        <v>Yes</v>
      </c>
    </row>
    <row r="667" customFormat="false" ht="15" hidden="false" customHeight="false" outlineLevel="0" collapsed="false">
      <c r="A667" s="1" t="s">
        <v>4960</v>
      </c>
      <c r="B667" s="1" t="s">
        <v>4961</v>
      </c>
      <c r="C667" s="1" t="s">
        <v>1608</v>
      </c>
      <c r="D667" s="1" t="s">
        <v>3627</v>
      </c>
      <c r="E667" s="1" t="s">
        <v>3617</v>
      </c>
      <c r="F667" s="1" t="s">
        <v>3623</v>
      </c>
      <c r="G667" s="1" t="n">
        <v>24</v>
      </c>
      <c r="H667" s="1" t="n">
        <v>0.69</v>
      </c>
      <c r="I667" s="1" t="n">
        <v>1</v>
      </c>
      <c r="J667" s="1" t="n">
        <v>5</v>
      </c>
      <c r="K667" s="1" t="s">
        <v>3642</v>
      </c>
      <c r="L667" s="18" t="str">
        <f aca="false">IF(H667&lt;=G667,"Yes","No")</f>
        <v>Yes</v>
      </c>
    </row>
    <row r="668" customFormat="false" ht="15" hidden="false" customHeight="false" outlineLevel="0" collapsed="false">
      <c r="A668" s="1" t="s">
        <v>4962</v>
      </c>
      <c r="B668" s="1" t="s">
        <v>4963</v>
      </c>
      <c r="C668" s="1" t="s">
        <v>1608</v>
      </c>
      <c r="D668" s="1" t="s">
        <v>3630</v>
      </c>
      <c r="E668" s="1" t="s">
        <v>3622</v>
      </c>
      <c r="F668" s="1" t="s">
        <v>3215</v>
      </c>
      <c r="G668" s="1" t="n">
        <v>8</v>
      </c>
      <c r="H668" s="1" t="n">
        <v>0.17</v>
      </c>
      <c r="I668" s="1" t="n">
        <v>1</v>
      </c>
      <c r="J668" s="1" t="n">
        <v>4</v>
      </c>
      <c r="K668" s="1" t="s">
        <v>3632</v>
      </c>
      <c r="L668" s="18" t="str">
        <f aca="false">IF(H668&lt;=G668,"Yes","No")</f>
        <v>Yes</v>
      </c>
    </row>
    <row r="669" customFormat="false" ht="15" hidden="false" customHeight="false" outlineLevel="0" collapsed="false">
      <c r="A669" s="1" t="s">
        <v>4964</v>
      </c>
      <c r="B669" s="1" t="s">
        <v>4965</v>
      </c>
      <c r="C669" s="1" t="s">
        <v>1608</v>
      </c>
      <c r="D669" s="1" t="s">
        <v>3627</v>
      </c>
      <c r="E669" s="1" t="s">
        <v>3622</v>
      </c>
      <c r="F669" s="1" t="s">
        <v>3631</v>
      </c>
      <c r="G669" s="1" t="n">
        <v>8</v>
      </c>
      <c r="H669" s="1" t="n">
        <v>4.23</v>
      </c>
      <c r="I669" s="1" t="n">
        <v>1</v>
      </c>
      <c r="J669" s="1" t="n">
        <v>5</v>
      </c>
      <c r="K669" s="1" t="s">
        <v>3642</v>
      </c>
      <c r="L669" s="18" t="str">
        <f aca="false">IF(H669&lt;=G669,"Yes","No")</f>
        <v>Yes</v>
      </c>
    </row>
    <row r="670" customFormat="false" ht="15" hidden="false" customHeight="false" outlineLevel="0" collapsed="false">
      <c r="A670" s="1" t="s">
        <v>4966</v>
      </c>
      <c r="B670" s="1" t="s">
        <v>4967</v>
      </c>
      <c r="C670" s="1" t="s">
        <v>1608</v>
      </c>
      <c r="D670" s="1" t="s">
        <v>3616</v>
      </c>
      <c r="E670" s="1" t="s">
        <v>3793</v>
      </c>
      <c r="F670" s="1" t="s">
        <v>3623</v>
      </c>
      <c r="G670" s="1" t="n">
        <v>4</v>
      </c>
      <c r="H670" s="1" t="n">
        <v>2.36</v>
      </c>
      <c r="I670" s="1" t="n">
        <v>0</v>
      </c>
      <c r="J670" s="1" t="n">
        <v>5</v>
      </c>
      <c r="K670" s="1" t="s">
        <v>3642</v>
      </c>
      <c r="L670" s="18" t="str">
        <f aca="false">IF(H670&lt;=G670,"Yes","No")</f>
        <v>Yes</v>
      </c>
    </row>
    <row r="671" customFormat="false" ht="15" hidden="false" customHeight="false" outlineLevel="0" collapsed="false">
      <c r="A671" s="1" t="s">
        <v>4968</v>
      </c>
      <c r="B671" s="1" t="s">
        <v>4969</v>
      </c>
      <c r="C671" s="1" t="s">
        <v>1608</v>
      </c>
      <c r="D671" s="1" t="s">
        <v>3638</v>
      </c>
      <c r="E671" s="1" t="s">
        <v>3646</v>
      </c>
      <c r="F671" s="1" t="s">
        <v>3631</v>
      </c>
      <c r="G671" s="1" t="n">
        <v>72</v>
      </c>
      <c r="H671" s="1" t="n">
        <v>17.11</v>
      </c>
      <c r="I671" s="1" t="n">
        <v>0</v>
      </c>
      <c r="J671" s="1" t="n">
        <v>3</v>
      </c>
      <c r="K671" s="1" t="s">
        <v>3665</v>
      </c>
      <c r="L671" s="18" t="str">
        <f aca="false">IF(H671&lt;=G671,"Yes","No")</f>
        <v>Yes</v>
      </c>
    </row>
    <row r="672" customFormat="false" ht="15" hidden="false" customHeight="false" outlineLevel="0" collapsed="false">
      <c r="A672" s="1" t="s">
        <v>4970</v>
      </c>
      <c r="B672" s="1" t="s">
        <v>4971</v>
      </c>
      <c r="C672" s="1" t="s">
        <v>1608</v>
      </c>
      <c r="D672" s="1" t="s">
        <v>3630</v>
      </c>
      <c r="E672" s="1" t="s">
        <v>3622</v>
      </c>
      <c r="F672" s="1" t="s">
        <v>3631</v>
      </c>
      <c r="G672" s="1" t="n">
        <v>8</v>
      </c>
      <c r="H672" s="1" t="n">
        <v>1.05</v>
      </c>
      <c r="I672" s="1" t="n">
        <v>1</v>
      </c>
      <c r="J672" s="1" t="n">
        <v>5</v>
      </c>
      <c r="K672" s="1" t="s">
        <v>3642</v>
      </c>
      <c r="L672" s="18" t="str">
        <f aca="false">IF(H672&lt;=G672,"Yes","No")</f>
        <v>Yes</v>
      </c>
    </row>
    <row r="673" customFormat="false" ht="15" hidden="false" customHeight="false" outlineLevel="0" collapsed="false">
      <c r="A673" s="1" t="s">
        <v>4972</v>
      </c>
      <c r="B673" s="1" t="s">
        <v>4973</v>
      </c>
      <c r="C673" s="1" t="s">
        <v>1608</v>
      </c>
      <c r="D673" s="1" t="s">
        <v>3638</v>
      </c>
      <c r="E673" s="1" t="s">
        <v>3617</v>
      </c>
      <c r="F673" s="1" t="s">
        <v>3215</v>
      </c>
      <c r="G673" s="1" t="n">
        <v>24</v>
      </c>
      <c r="H673" s="1" t="n">
        <v>6.34</v>
      </c>
      <c r="I673" s="1" t="n">
        <v>0</v>
      </c>
      <c r="J673" s="1" t="n">
        <v>5</v>
      </c>
      <c r="K673" s="1" t="s">
        <v>3624</v>
      </c>
      <c r="L673" s="18" t="str">
        <f aca="false">IF(H673&lt;=G673,"Yes","No")</f>
        <v>Yes</v>
      </c>
    </row>
    <row r="674" customFormat="false" ht="15" hidden="false" customHeight="false" outlineLevel="0" collapsed="false">
      <c r="A674" s="1" t="s">
        <v>4974</v>
      </c>
      <c r="B674" s="1" t="s">
        <v>4975</v>
      </c>
      <c r="C674" s="1" t="s">
        <v>1608</v>
      </c>
      <c r="D674" s="1" t="s">
        <v>3645</v>
      </c>
      <c r="E674" s="1" t="s">
        <v>3617</v>
      </c>
      <c r="F674" s="1" t="s">
        <v>3631</v>
      </c>
      <c r="G674" s="1" t="n">
        <v>24</v>
      </c>
      <c r="H674" s="1" t="n">
        <v>1.6</v>
      </c>
      <c r="I674" s="1" t="n">
        <v>1</v>
      </c>
      <c r="J674" s="1" t="n">
        <v>5</v>
      </c>
      <c r="K674" s="1" t="s">
        <v>3624</v>
      </c>
      <c r="L674" s="18" t="str">
        <f aca="false">IF(H674&lt;=G674,"Yes","No")</f>
        <v>Yes</v>
      </c>
    </row>
    <row r="675" customFormat="false" ht="15" hidden="false" customHeight="false" outlineLevel="0" collapsed="false">
      <c r="A675" s="1" t="s">
        <v>4976</v>
      </c>
      <c r="B675" s="1" t="s">
        <v>4977</v>
      </c>
      <c r="C675" s="1" t="s">
        <v>1608</v>
      </c>
      <c r="D675" s="1" t="s">
        <v>3630</v>
      </c>
      <c r="E675" s="1" t="s">
        <v>3617</v>
      </c>
      <c r="F675" s="1" t="s">
        <v>3215</v>
      </c>
      <c r="G675" s="1" t="n">
        <v>24</v>
      </c>
      <c r="H675" s="1" t="n">
        <v>0.84</v>
      </c>
      <c r="I675" s="1" t="n">
        <v>1</v>
      </c>
      <c r="J675" s="1" t="n">
        <v>5</v>
      </c>
      <c r="K675" s="1" t="s">
        <v>3635</v>
      </c>
      <c r="L675" s="18" t="str">
        <f aca="false">IF(H675&lt;=G675,"Yes","No")</f>
        <v>Yes</v>
      </c>
    </row>
    <row r="676" customFormat="false" ht="15" hidden="false" customHeight="false" outlineLevel="0" collapsed="false">
      <c r="A676" s="1" t="s">
        <v>4978</v>
      </c>
      <c r="B676" s="1" t="s">
        <v>4979</v>
      </c>
      <c r="C676" s="1" t="s">
        <v>1608</v>
      </c>
      <c r="D676" s="1" t="s">
        <v>3630</v>
      </c>
      <c r="E676" s="1" t="s">
        <v>3646</v>
      </c>
      <c r="F676" s="1" t="s">
        <v>3215</v>
      </c>
      <c r="G676" s="1" t="n">
        <v>72</v>
      </c>
      <c r="H676" s="1" t="n">
        <v>0.66</v>
      </c>
      <c r="I676" s="1" t="n">
        <v>1</v>
      </c>
      <c r="J676" s="1" t="n">
        <v>5</v>
      </c>
      <c r="K676" s="1" t="s">
        <v>3652</v>
      </c>
      <c r="L676" s="18" t="str">
        <f aca="false">IF(H676&lt;=G676,"Yes","No")</f>
        <v>Yes</v>
      </c>
    </row>
    <row r="677" customFormat="false" ht="15" hidden="false" customHeight="false" outlineLevel="0" collapsed="false">
      <c r="A677" s="1" t="s">
        <v>4980</v>
      </c>
      <c r="B677" s="1" t="s">
        <v>4981</v>
      </c>
      <c r="C677" s="1" t="s">
        <v>1608</v>
      </c>
      <c r="D677" s="1" t="s">
        <v>3630</v>
      </c>
      <c r="E677" s="1" t="s">
        <v>3617</v>
      </c>
      <c r="F677" s="1" t="s">
        <v>3623</v>
      </c>
      <c r="G677" s="1" t="n">
        <v>24</v>
      </c>
      <c r="H677" s="1" t="n">
        <v>0.63</v>
      </c>
      <c r="I677" s="1" t="n">
        <v>1</v>
      </c>
      <c r="J677" s="1" t="n">
        <v>4</v>
      </c>
      <c r="K677" s="1" t="s">
        <v>3665</v>
      </c>
      <c r="L677" s="18" t="str">
        <f aca="false">IF(H677&lt;=G677,"Yes","No")</f>
        <v>Yes</v>
      </c>
    </row>
    <row r="678" customFormat="false" ht="15" hidden="false" customHeight="false" outlineLevel="0" collapsed="false">
      <c r="A678" s="1" t="s">
        <v>4982</v>
      </c>
      <c r="B678" s="1" t="s">
        <v>4983</v>
      </c>
      <c r="C678" s="1" t="s">
        <v>1608</v>
      </c>
      <c r="D678" s="1" t="s">
        <v>3616</v>
      </c>
      <c r="E678" s="1" t="s">
        <v>3646</v>
      </c>
      <c r="F678" s="1" t="s">
        <v>3215</v>
      </c>
      <c r="G678" s="1" t="n">
        <v>72</v>
      </c>
      <c r="H678" s="1" t="n">
        <v>5.36</v>
      </c>
      <c r="I678" s="1" t="n">
        <v>0</v>
      </c>
      <c r="J678" s="1" t="n">
        <v>4</v>
      </c>
      <c r="K678" s="1" t="s">
        <v>3635</v>
      </c>
      <c r="L678" s="18" t="str">
        <f aca="false">IF(H678&lt;=G678,"Yes","No")</f>
        <v>Yes</v>
      </c>
    </row>
    <row r="679" customFormat="false" ht="15" hidden="false" customHeight="false" outlineLevel="0" collapsed="false">
      <c r="A679" s="1" t="s">
        <v>4984</v>
      </c>
      <c r="B679" s="1" t="s">
        <v>4985</v>
      </c>
      <c r="C679" s="1" t="s">
        <v>1608</v>
      </c>
      <c r="D679" s="1" t="s">
        <v>3630</v>
      </c>
      <c r="E679" s="1" t="s">
        <v>3622</v>
      </c>
      <c r="F679" s="1" t="s">
        <v>3631</v>
      </c>
      <c r="G679" s="1" t="n">
        <v>8</v>
      </c>
      <c r="H679" s="1" t="n">
        <v>0.14</v>
      </c>
      <c r="I679" s="1" t="n">
        <v>1</v>
      </c>
      <c r="J679" s="1" t="n">
        <v>4</v>
      </c>
      <c r="K679" s="1" t="s">
        <v>3635</v>
      </c>
      <c r="L679" s="18" t="str">
        <f aca="false">IF(H679&lt;=G679,"Yes","No")</f>
        <v>Yes</v>
      </c>
    </row>
    <row r="680" customFormat="false" ht="15" hidden="false" customHeight="false" outlineLevel="0" collapsed="false">
      <c r="A680" s="1" t="s">
        <v>4986</v>
      </c>
      <c r="B680" s="1" t="s">
        <v>4987</v>
      </c>
      <c r="C680" s="1" t="s">
        <v>1608</v>
      </c>
      <c r="D680" s="1" t="s">
        <v>3630</v>
      </c>
      <c r="E680" s="1" t="s">
        <v>3622</v>
      </c>
      <c r="F680" s="1" t="s">
        <v>3631</v>
      </c>
      <c r="G680" s="1" t="n">
        <v>8</v>
      </c>
      <c r="H680" s="1" t="n">
        <v>0.37</v>
      </c>
      <c r="I680" s="1" t="n">
        <v>1</v>
      </c>
      <c r="J680" s="1" t="n">
        <v>4</v>
      </c>
      <c r="K680" s="1" t="s">
        <v>3632</v>
      </c>
      <c r="L680" s="18" t="str">
        <f aca="false">IF(H680&lt;=G680,"Yes","No")</f>
        <v>Yes</v>
      </c>
    </row>
    <row r="681" customFormat="false" ht="15" hidden="false" customHeight="false" outlineLevel="0" collapsed="false">
      <c r="A681" s="1" t="s">
        <v>4988</v>
      </c>
      <c r="B681" s="1" t="s">
        <v>4989</v>
      </c>
      <c r="C681" s="1" t="s">
        <v>1608</v>
      </c>
      <c r="D681" s="1" t="s">
        <v>3621</v>
      </c>
      <c r="E681" s="1" t="s">
        <v>3617</v>
      </c>
      <c r="F681" s="1" t="s">
        <v>3215</v>
      </c>
      <c r="G681" s="1" t="n">
        <v>24</v>
      </c>
      <c r="H681" s="1" t="n">
        <v>2.09</v>
      </c>
      <c r="I681" s="1" t="n">
        <v>1</v>
      </c>
      <c r="J681" s="1" t="n">
        <v>4</v>
      </c>
      <c r="K681" s="1" t="s">
        <v>3624</v>
      </c>
      <c r="L681" s="18" t="str">
        <f aca="false">IF(H681&lt;=G681,"Yes","No")</f>
        <v>Yes</v>
      </c>
    </row>
    <row r="682" customFormat="false" ht="15" hidden="false" customHeight="false" outlineLevel="0" collapsed="false">
      <c r="A682" s="1" t="s">
        <v>4990</v>
      </c>
      <c r="B682" s="1" t="s">
        <v>4991</v>
      </c>
      <c r="C682" s="1" t="s">
        <v>1608</v>
      </c>
      <c r="D682" s="1" t="s">
        <v>3627</v>
      </c>
      <c r="E682" s="1" t="s">
        <v>3646</v>
      </c>
      <c r="F682" s="1" t="s">
        <v>3215</v>
      </c>
      <c r="G682" s="1" t="n">
        <v>72</v>
      </c>
      <c r="H682" s="1" t="n">
        <v>4.21</v>
      </c>
      <c r="I682" s="1" t="n">
        <v>1</v>
      </c>
      <c r="J682" s="1" t="n">
        <v>5</v>
      </c>
      <c r="K682" s="1" t="s">
        <v>3642</v>
      </c>
      <c r="L682" s="18" t="str">
        <f aca="false">IF(H682&lt;=G682,"Yes","No")</f>
        <v>Yes</v>
      </c>
    </row>
    <row r="683" customFormat="false" ht="15" hidden="false" customHeight="false" outlineLevel="0" collapsed="false">
      <c r="A683" s="1" t="s">
        <v>4992</v>
      </c>
      <c r="B683" s="1" t="s">
        <v>4991</v>
      </c>
      <c r="C683" s="1" t="s">
        <v>1608</v>
      </c>
      <c r="D683" s="1" t="s">
        <v>3630</v>
      </c>
      <c r="E683" s="1" t="s">
        <v>3646</v>
      </c>
      <c r="F683" s="1" t="s">
        <v>3215</v>
      </c>
      <c r="G683" s="1" t="n">
        <v>72</v>
      </c>
      <c r="H683" s="1" t="n">
        <v>0.52</v>
      </c>
      <c r="I683" s="1" t="n">
        <v>1</v>
      </c>
      <c r="J683" s="1" t="n">
        <v>5</v>
      </c>
      <c r="K683" s="1" t="s">
        <v>3635</v>
      </c>
      <c r="L683" s="18" t="str">
        <f aca="false">IF(H683&lt;=G683,"Yes","No")</f>
        <v>Yes</v>
      </c>
    </row>
    <row r="684" customFormat="false" ht="15" hidden="false" customHeight="false" outlineLevel="0" collapsed="false">
      <c r="A684" s="1" t="s">
        <v>4993</v>
      </c>
      <c r="B684" s="1" t="s">
        <v>4994</v>
      </c>
      <c r="C684" s="1" t="s">
        <v>1608</v>
      </c>
      <c r="D684" s="1" t="s">
        <v>3630</v>
      </c>
      <c r="E684" s="1" t="s">
        <v>3617</v>
      </c>
      <c r="F684" s="1" t="s">
        <v>3215</v>
      </c>
      <c r="G684" s="1" t="n">
        <v>24</v>
      </c>
      <c r="H684" s="1" t="n">
        <v>0.53</v>
      </c>
      <c r="I684" s="1" t="n">
        <v>1</v>
      </c>
      <c r="J684" s="1" t="n">
        <v>4</v>
      </c>
      <c r="K684" s="1" t="s">
        <v>3618</v>
      </c>
      <c r="L684" s="18" t="str">
        <f aca="false">IF(H684&lt;=G684,"Yes","No")</f>
        <v>Yes</v>
      </c>
    </row>
    <row r="685" customFormat="false" ht="15" hidden="false" customHeight="false" outlineLevel="0" collapsed="false">
      <c r="A685" s="1" t="s">
        <v>4995</v>
      </c>
      <c r="B685" s="1" t="s">
        <v>4996</v>
      </c>
      <c r="C685" s="1" t="s">
        <v>1608</v>
      </c>
      <c r="D685" s="1" t="s">
        <v>3621</v>
      </c>
      <c r="E685" s="1" t="s">
        <v>3646</v>
      </c>
      <c r="F685" s="1" t="s">
        <v>3623</v>
      </c>
      <c r="G685" s="1" t="n">
        <v>72</v>
      </c>
      <c r="H685" s="1" t="n">
        <v>1.79</v>
      </c>
      <c r="I685" s="1" t="n">
        <v>1</v>
      </c>
      <c r="J685" s="1" t="n">
        <v>5</v>
      </c>
      <c r="K685" s="1" t="s">
        <v>3635</v>
      </c>
      <c r="L685" s="18" t="str">
        <f aca="false">IF(H685&lt;=G685,"Yes","No")</f>
        <v>Yes</v>
      </c>
    </row>
    <row r="686" customFormat="false" ht="15" hidden="false" customHeight="false" outlineLevel="0" collapsed="false">
      <c r="A686" s="1" t="s">
        <v>4997</v>
      </c>
      <c r="B686" s="1" t="s">
        <v>4998</v>
      </c>
      <c r="C686" s="1" t="s">
        <v>1608</v>
      </c>
      <c r="D686" s="1" t="s">
        <v>3621</v>
      </c>
      <c r="E686" s="1" t="s">
        <v>3617</v>
      </c>
      <c r="F686" s="1" t="s">
        <v>3631</v>
      </c>
      <c r="G686" s="1" t="n">
        <v>24</v>
      </c>
      <c r="H686" s="1" t="n">
        <v>3.6</v>
      </c>
      <c r="I686" s="1" t="n">
        <v>0</v>
      </c>
      <c r="J686" s="1" t="n">
        <v>4</v>
      </c>
      <c r="K686" s="1" t="s">
        <v>3635</v>
      </c>
      <c r="L686" s="18" t="str">
        <f aca="false">IF(H686&lt;=G686,"Yes","No")</f>
        <v>Yes</v>
      </c>
    </row>
    <row r="687" customFormat="false" ht="15" hidden="false" customHeight="false" outlineLevel="0" collapsed="false">
      <c r="A687" s="1" t="s">
        <v>4999</v>
      </c>
      <c r="B687" s="1" t="s">
        <v>5000</v>
      </c>
      <c r="C687" s="1" t="s">
        <v>1608</v>
      </c>
      <c r="D687" s="1" t="s">
        <v>3638</v>
      </c>
      <c r="E687" s="1" t="s">
        <v>3646</v>
      </c>
      <c r="F687" s="1" t="s">
        <v>3215</v>
      </c>
      <c r="G687" s="1" t="n">
        <v>72</v>
      </c>
      <c r="H687" s="1" t="n">
        <v>14.24</v>
      </c>
      <c r="I687" s="1" t="n">
        <v>1</v>
      </c>
      <c r="J687" s="1" t="n">
        <v>5</v>
      </c>
      <c r="K687" s="1" t="s">
        <v>3642</v>
      </c>
      <c r="L687" s="18" t="str">
        <f aca="false">IF(H687&lt;=G687,"Yes","No")</f>
        <v>Yes</v>
      </c>
    </row>
    <row r="688" customFormat="false" ht="15" hidden="false" customHeight="false" outlineLevel="0" collapsed="false">
      <c r="A688" s="1" t="s">
        <v>5001</v>
      </c>
      <c r="B688" s="1" t="s">
        <v>5002</v>
      </c>
      <c r="C688" s="1" t="s">
        <v>1608</v>
      </c>
      <c r="D688" s="1" t="s">
        <v>3630</v>
      </c>
      <c r="E688" s="1" t="s">
        <v>3646</v>
      </c>
      <c r="F688" s="1" t="s">
        <v>3623</v>
      </c>
      <c r="G688" s="1" t="n">
        <v>72</v>
      </c>
      <c r="H688" s="1" t="n">
        <v>0.36</v>
      </c>
      <c r="I688" s="1" t="n">
        <v>1</v>
      </c>
      <c r="J688" s="1" t="n">
        <v>5</v>
      </c>
      <c r="K688" s="1" t="s">
        <v>3635</v>
      </c>
      <c r="L688" s="18" t="str">
        <f aca="false">IF(H688&lt;=G688,"Yes","No")</f>
        <v>Yes</v>
      </c>
    </row>
    <row r="689" customFormat="false" ht="15" hidden="false" customHeight="false" outlineLevel="0" collapsed="false">
      <c r="A689" s="1" t="s">
        <v>5003</v>
      </c>
      <c r="B689" s="1" t="s">
        <v>5004</v>
      </c>
      <c r="C689" s="1" t="s">
        <v>1608</v>
      </c>
      <c r="D689" s="1" t="s">
        <v>3698</v>
      </c>
      <c r="E689" s="1" t="s">
        <v>3646</v>
      </c>
      <c r="F689" s="1" t="s">
        <v>3215</v>
      </c>
      <c r="G689" s="1" t="n">
        <v>72</v>
      </c>
      <c r="H689" s="1" t="n">
        <v>54.36</v>
      </c>
      <c r="I689" s="1" t="n">
        <v>1</v>
      </c>
      <c r="J689" s="1" t="n">
        <v>4</v>
      </c>
      <c r="K689" s="1" t="s">
        <v>3624</v>
      </c>
      <c r="L689" s="18" t="str">
        <f aca="false">IF(H689&lt;=G689,"Yes","No")</f>
        <v>Yes</v>
      </c>
    </row>
    <row r="690" customFormat="false" ht="15" hidden="false" customHeight="false" outlineLevel="0" collapsed="false">
      <c r="A690" s="1" t="s">
        <v>5005</v>
      </c>
      <c r="B690" s="1" t="s">
        <v>5006</v>
      </c>
      <c r="C690" s="1" t="s">
        <v>1608</v>
      </c>
      <c r="D690" s="1" t="s">
        <v>3698</v>
      </c>
      <c r="E690" s="1" t="s">
        <v>3617</v>
      </c>
      <c r="F690" s="1" t="s">
        <v>3631</v>
      </c>
      <c r="G690" s="1" t="n">
        <v>24</v>
      </c>
      <c r="H690" s="1" t="n">
        <v>6.8</v>
      </c>
      <c r="I690" s="1" t="n">
        <v>0</v>
      </c>
      <c r="J690" s="1" t="n">
        <v>4</v>
      </c>
      <c r="K690" s="1" t="s">
        <v>3624</v>
      </c>
      <c r="L690" s="18" t="str">
        <f aca="false">IF(H690&lt;=G690,"Yes","No")</f>
        <v>Yes</v>
      </c>
    </row>
    <row r="691" customFormat="false" ht="15" hidden="false" customHeight="false" outlineLevel="0" collapsed="false">
      <c r="A691" s="1" t="s">
        <v>5007</v>
      </c>
      <c r="B691" s="1" t="s">
        <v>5008</v>
      </c>
      <c r="C691" s="1" t="s">
        <v>1608</v>
      </c>
      <c r="D691" s="1" t="s">
        <v>3630</v>
      </c>
      <c r="E691" s="1" t="s">
        <v>3617</v>
      </c>
      <c r="F691" s="1" t="s">
        <v>3215</v>
      </c>
      <c r="G691" s="1" t="n">
        <v>24</v>
      </c>
      <c r="H691" s="1" t="n">
        <v>0.76</v>
      </c>
      <c r="I691" s="1" t="n">
        <v>1</v>
      </c>
      <c r="J691" s="1" t="n">
        <v>4</v>
      </c>
      <c r="K691" s="1" t="s">
        <v>3632</v>
      </c>
      <c r="L691" s="18" t="str">
        <f aca="false">IF(H691&lt;=G691,"Yes","No")</f>
        <v>Yes</v>
      </c>
    </row>
    <row r="692" customFormat="false" ht="15" hidden="false" customHeight="false" outlineLevel="0" collapsed="false">
      <c r="A692" s="1" t="s">
        <v>5009</v>
      </c>
      <c r="B692" s="1" t="s">
        <v>5010</v>
      </c>
      <c r="C692" s="1" t="s">
        <v>1608</v>
      </c>
      <c r="D692" s="1" t="s">
        <v>3627</v>
      </c>
      <c r="E692" s="1" t="s">
        <v>3793</v>
      </c>
      <c r="F692" s="1" t="s">
        <v>3631</v>
      </c>
      <c r="G692" s="1" t="n">
        <v>4</v>
      </c>
      <c r="H692" s="1" t="n">
        <v>1.53</v>
      </c>
      <c r="I692" s="1" t="n">
        <v>0</v>
      </c>
      <c r="J692" s="1" t="n">
        <v>4</v>
      </c>
      <c r="K692" s="1" t="s">
        <v>3618</v>
      </c>
      <c r="L692" s="18" t="str">
        <f aca="false">IF(H692&lt;=G692,"Yes","No")</f>
        <v>Yes</v>
      </c>
    </row>
    <row r="693" customFormat="false" ht="15" hidden="false" customHeight="false" outlineLevel="0" collapsed="false">
      <c r="A693" s="1" t="s">
        <v>5011</v>
      </c>
      <c r="B693" s="1" t="s">
        <v>5012</v>
      </c>
      <c r="C693" s="1" t="s">
        <v>1608</v>
      </c>
      <c r="D693" s="1" t="s">
        <v>3627</v>
      </c>
      <c r="E693" s="1" t="s">
        <v>3646</v>
      </c>
      <c r="F693" s="1" t="s">
        <v>3215</v>
      </c>
      <c r="G693" s="1" t="n">
        <v>72</v>
      </c>
      <c r="H693" s="1" t="n">
        <v>15.54</v>
      </c>
      <c r="I693" s="1" t="n">
        <v>0</v>
      </c>
      <c r="J693" s="1" t="n">
        <v>5</v>
      </c>
      <c r="K693" s="1" t="s">
        <v>3665</v>
      </c>
      <c r="L693" s="18" t="str">
        <f aca="false">IF(H693&lt;=G693,"Yes","No")</f>
        <v>Yes</v>
      </c>
    </row>
    <row r="694" customFormat="false" ht="15" hidden="false" customHeight="false" outlineLevel="0" collapsed="false">
      <c r="A694" s="1" t="s">
        <v>5013</v>
      </c>
      <c r="B694" s="1" t="s">
        <v>5014</v>
      </c>
      <c r="C694" s="1" t="s">
        <v>1608</v>
      </c>
      <c r="D694" s="1" t="s">
        <v>3616</v>
      </c>
      <c r="E694" s="1" t="s">
        <v>3793</v>
      </c>
      <c r="F694" s="1" t="s">
        <v>3651</v>
      </c>
      <c r="G694" s="1" t="n">
        <v>4</v>
      </c>
      <c r="H694" s="1" t="n">
        <v>2.22</v>
      </c>
      <c r="I694" s="1" t="n">
        <v>0</v>
      </c>
      <c r="J694" s="1" t="n">
        <v>4</v>
      </c>
      <c r="K694" s="1" t="s">
        <v>3652</v>
      </c>
      <c r="L694" s="18" t="str">
        <f aca="false">IF(H694&lt;=G694,"Yes","No")</f>
        <v>Yes</v>
      </c>
    </row>
    <row r="695" customFormat="false" ht="15" hidden="false" customHeight="false" outlineLevel="0" collapsed="false">
      <c r="A695" s="1" t="s">
        <v>5015</v>
      </c>
      <c r="B695" s="1" t="s">
        <v>5016</v>
      </c>
      <c r="C695" s="1" t="s">
        <v>1608</v>
      </c>
      <c r="D695" s="1" t="s">
        <v>3645</v>
      </c>
      <c r="E695" s="1" t="s">
        <v>3617</v>
      </c>
      <c r="F695" s="1" t="s">
        <v>3623</v>
      </c>
      <c r="G695" s="1" t="n">
        <v>24</v>
      </c>
      <c r="H695" s="1" t="n">
        <v>3.1</v>
      </c>
      <c r="I695" s="1" t="n">
        <v>0</v>
      </c>
      <c r="J695" s="1" t="n">
        <v>5</v>
      </c>
      <c r="K695" s="1" t="s">
        <v>3632</v>
      </c>
      <c r="L695" s="18" t="str">
        <f aca="false">IF(H695&lt;=G695,"Yes","No")</f>
        <v>Yes</v>
      </c>
    </row>
    <row r="696" customFormat="false" ht="15" hidden="false" customHeight="false" outlineLevel="0" collapsed="false">
      <c r="A696" s="1" t="s">
        <v>5017</v>
      </c>
      <c r="B696" s="1" t="s">
        <v>5018</v>
      </c>
      <c r="C696" s="1" t="s">
        <v>1608</v>
      </c>
      <c r="D696" s="1" t="s">
        <v>3621</v>
      </c>
      <c r="E696" s="1" t="s">
        <v>3617</v>
      </c>
      <c r="F696" s="1" t="s">
        <v>3215</v>
      </c>
      <c r="G696" s="1" t="n">
        <v>24</v>
      </c>
      <c r="H696" s="1" t="n">
        <v>3.68</v>
      </c>
      <c r="I696" s="1" t="n">
        <v>1</v>
      </c>
      <c r="J696" s="1" t="n">
        <v>5</v>
      </c>
      <c r="K696" s="1" t="s">
        <v>3618</v>
      </c>
      <c r="L696" s="18" t="str">
        <f aca="false">IF(H696&lt;=G696,"Yes","No")</f>
        <v>Yes</v>
      </c>
    </row>
    <row r="697" customFormat="false" ht="15" hidden="false" customHeight="false" outlineLevel="0" collapsed="false">
      <c r="A697" s="1" t="s">
        <v>5019</v>
      </c>
      <c r="B697" s="1" t="s">
        <v>5020</v>
      </c>
      <c r="C697" s="1" t="s">
        <v>1608</v>
      </c>
      <c r="D697" s="1" t="s">
        <v>3627</v>
      </c>
      <c r="E697" s="1" t="s">
        <v>3646</v>
      </c>
      <c r="F697" s="1" t="s">
        <v>3631</v>
      </c>
      <c r="G697" s="1" t="n">
        <v>72</v>
      </c>
      <c r="H697" s="1" t="n">
        <v>6.88</v>
      </c>
      <c r="I697" s="1" t="n">
        <v>0</v>
      </c>
      <c r="J697" s="1" t="n">
        <v>5</v>
      </c>
      <c r="K697" s="1" t="s">
        <v>3618</v>
      </c>
      <c r="L697" s="18" t="str">
        <f aca="false">IF(H697&lt;=G697,"Yes","No")</f>
        <v>Yes</v>
      </c>
    </row>
    <row r="698" customFormat="false" ht="15" hidden="false" customHeight="false" outlineLevel="0" collapsed="false">
      <c r="A698" s="1" t="s">
        <v>5021</v>
      </c>
      <c r="B698" s="1" t="s">
        <v>5022</v>
      </c>
      <c r="C698" s="1" t="s">
        <v>1608</v>
      </c>
      <c r="D698" s="1" t="s">
        <v>3645</v>
      </c>
      <c r="E698" s="1" t="s">
        <v>3793</v>
      </c>
      <c r="F698" s="1" t="s">
        <v>3215</v>
      </c>
      <c r="G698" s="1" t="n">
        <v>4</v>
      </c>
      <c r="H698" s="1" t="n">
        <v>4.49</v>
      </c>
      <c r="I698" s="1" t="n">
        <v>1</v>
      </c>
      <c r="J698" s="1" t="n">
        <v>4</v>
      </c>
      <c r="K698" s="1" t="s">
        <v>3624</v>
      </c>
      <c r="L698" s="18" t="str">
        <f aca="false">IF(H698&lt;=G698,"Yes","No")</f>
        <v>No</v>
      </c>
    </row>
    <row r="699" customFormat="false" ht="15" hidden="false" customHeight="false" outlineLevel="0" collapsed="false">
      <c r="A699" s="1" t="s">
        <v>5023</v>
      </c>
      <c r="B699" s="1" t="s">
        <v>5024</v>
      </c>
      <c r="C699" s="1" t="s">
        <v>1608</v>
      </c>
      <c r="D699" s="1" t="s">
        <v>3621</v>
      </c>
      <c r="E699" s="1" t="s">
        <v>3646</v>
      </c>
      <c r="F699" s="1" t="s">
        <v>3651</v>
      </c>
      <c r="G699" s="1" t="n">
        <v>72</v>
      </c>
      <c r="H699" s="1" t="n">
        <v>4.45</v>
      </c>
      <c r="I699" s="1" t="n">
        <v>1</v>
      </c>
      <c r="J699" s="1" t="n">
        <v>4</v>
      </c>
      <c r="K699" s="1" t="s">
        <v>3632</v>
      </c>
      <c r="L699" s="18" t="str">
        <f aca="false">IF(H699&lt;=G699,"Yes","No")</f>
        <v>Yes</v>
      </c>
    </row>
    <row r="700" customFormat="false" ht="15" hidden="false" customHeight="false" outlineLevel="0" collapsed="false">
      <c r="A700" s="1" t="s">
        <v>5025</v>
      </c>
      <c r="B700" s="1" t="s">
        <v>5026</v>
      </c>
      <c r="C700" s="1" t="s">
        <v>1608</v>
      </c>
      <c r="D700" s="1" t="s">
        <v>3616</v>
      </c>
      <c r="E700" s="1" t="s">
        <v>3617</v>
      </c>
      <c r="F700" s="1" t="s">
        <v>3631</v>
      </c>
      <c r="G700" s="1" t="n">
        <v>24</v>
      </c>
      <c r="H700" s="1" t="n">
        <v>12.6</v>
      </c>
      <c r="I700" s="1" t="n">
        <v>0</v>
      </c>
      <c r="J700" s="1" t="n">
        <v>4</v>
      </c>
      <c r="K700" s="1" t="s">
        <v>3665</v>
      </c>
      <c r="L700" s="18" t="str">
        <f aca="false">IF(H700&lt;=G700,"Yes","No")</f>
        <v>Yes</v>
      </c>
    </row>
    <row r="701" customFormat="false" ht="15" hidden="false" customHeight="false" outlineLevel="0" collapsed="false">
      <c r="A701" s="1" t="s">
        <v>5027</v>
      </c>
      <c r="B701" s="1" t="s">
        <v>5028</v>
      </c>
      <c r="C701" s="1" t="s">
        <v>1608</v>
      </c>
      <c r="D701" s="1" t="s">
        <v>3621</v>
      </c>
      <c r="E701" s="1" t="s">
        <v>3646</v>
      </c>
      <c r="F701" s="1" t="s">
        <v>3215</v>
      </c>
      <c r="G701" s="1" t="n">
        <v>72</v>
      </c>
      <c r="H701" s="1" t="n">
        <v>12.5</v>
      </c>
      <c r="I701" s="1" t="n">
        <v>1</v>
      </c>
      <c r="J701" s="1" t="n">
        <v>5</v>
      </c>
      <c r="K701" s="1" t="s">
        <v>3632</v>
      </c>
      <c r="L701" s="18" t="str">
        <f aca="false">IF(H701&lt;=G701,"Yes","No")</f>
        <v>Yes</v>
      </c>
    </row>
    <row r="702" customFormat="false" ht="15" hidden="false" customHeight="false" outlineLevel="0" collapsed="false">
      <c r="A702" s="1" t="s">
        <v>5029</v>
      </c>
      <c r="B702" s="1" t="s">
        <v>5030</v>
      </c>
      <c r="C702" s="1" t="s">
        <v>1608</v>
      </c>
      <c r="D702" s="1" t="s">
        <v>3630</v>
      </c>
      <c r="E702" s="1" t="s">
        <v>3646</v>
      </c>
      <c r="F702" s="1" t="s">
        <v>3651</v>
      </c>
      <c r="G702" s="1" t="n">
        <v>72</v>
      </c>
      <c r="H702" s="1" t="n">
        <v>0.88</v>
      </c>
      <c r="I702" s="1" t="n">
        <v>0</v>
      </c>
      <c r="J702" s="1" t="n">
        <v>3</v>
      </c>
      <c r="K702" s="1" t="s">
        <v>3635</v>
      </c>
      <c r="L702" s="18" t="str">
        <f aca="false">IF(H702&lt;=G702,"Yes","No")</f>
        <v>Yes</v>
      </c>
    </row>
    <row r="703" customFormat="false" ht="15" hidden="false" customHeight="false" outlineLevel="0" collapsed="false">
      <c r="A703" s="1" t="s">
        <v>5031</v>
      </c>
      <c r="B703" s="1" t="s">
        <v>5032</v>
      </c>
      <c r="C703" s="1" t="s">
        <v>1608</v>
      </c>
      <c r="D703" s="1" t="s">
        <v>3621</v>
      </c>
      <c r="E703" s="1" t="s">
        <v>3646</v>
      </c>
      <c r="F703" s="1" t="s">
        <v>3631</v>
      </c>
      <c r="G703" s="1" t="n">
        <v>72</v>
      </c>
      <c r="H703" s="1" t="n">
        <v>5.16</v>
      </c>
      <c r="I703" s="1" t="n">
        <v>1</v>
      </c>
      <c r="J703" s="1" t="n">
        <v>4</v>
      </c>
      <c r="K703" s="1" t="s">
        <v>3624</v>
      </c>
      <c r="L703" s="18" t="str">
        <f aca="false">IF(H703&lt;=G703,"Yes","No")</f>
        <v>Yes</v>
      </c>
    </row>
    <row r="704" customFormat="false" ht="15" hidden="false" customHeight="false" outlineLevel="0" collapsed="false">
      <c r="A704" s="1" t="s">
        <v>5033</v>
      </c>
      <c r="B704" s="1" t="s">
        <v>5034</v>
      </c>
      <c r="C704" s="1" t="s">
        <v>1608</v>
      </c>
      <c r="D704" s="1" t="s">
        <v>3630</v>
      </c>
      <c r="E704" s="1" t="s">
        <v>3622</v>
      </c>
      <c r="F704" s="1" t="s">
        <v>3215</v>
      </c>
      <c r="G704" s="1" t="n">
        <v>8</v>
      </c>
      <c r="H704" s="1" t="n">
        <v>0.43</v>
      </c>
      <c r="I704" s="1" t="n">
        <v>0</v>
      </c>
      <c r="J704" s="1" t="n">
        <v>5</v>
      </c>
      <c r="K704" s="1" t="s">
        <v>3635</v>
      </c>
      <c r="L704" s="18" t="str">
        <f aca="false">IF(H704&lt;=G704,"Yes","No")</f>
        <v>Yes</v>
      </c>
    </row>
    <row r="705" customFormat="false" ht="15" hidden="false" customHeight="false" outlineLevel="0" collapsed="false">
      <c r="A705" s="1" t="s">
        <v>5035</v>
      </c>
      <c r="B705" s="1" t="s">
        <v>5036</v>
      </c>
      <c r="C705" s="1" t="s">
        <v>1608</v>
      </c>
      <c r="D705" s="1" t="s">
        <v>3627</v>
      </c>
      <c r="E705" s="1" t="s">
        <v>3617</v>
      </c>
      <c r="F705" s="1" t="s">
        <v>3215</v>
      </c>
      <c r="G705" s="1" t="n">
        <v>24</v>
      </c>
      <c r="H705" s="1" t="n">
        <v>2.93</v>
      </c>
      <c r="I705" s="1" t="n">
        <v>0</v>
      </c>
      <c r="J705" s="1" t="n">
        <v>5</v>
      </c>
      <c r="K705" s="1" t="s">
        <v>3618</v>
      </c>
      <c r="L705" s="18" t="str">
        <f aca="false">IF(H705&lt;=G705,"Yes","No")</f>
        <v>Yes</v>
      </c>
    </row>
    <row r="706" customFormat="false" ht="15" hidden="false" customHeight="false" outlineLevel="0" collapsed="false">
      <c r="A706" s="1" t="s">
        <v>5037</v>
      </c>
      <c r="B706" s="1" t="s">
        <v>5038</v>
      </c>
      <c r="C706" s="1" t="s">
        <v>1608</v>
      </c>
      <c r="D706" s="1" t="s">
        <v>3645</v>
      </c>
      <c r="E706" s="1" t="s">
        <v>3646</v>
      </c>
      <c r="F706" s="1" t="s">
        <v>3631</v>
      </c>
      <c r="G706" s="1" t="n">
        <v>72</v>
      </c>
      <c r="H706" s="1" t="n">
        <v>0.83</v>
      </c>
      <c r="I706" s="1" t="n">
        <v>0</v>
      </c>
      <c r="J706" s="1" t="n">
        <v>4</v>
      </c>
      <c r="K706" s="1" t="s">
        <v>3624</v>
      </c>
      <c r="L706" s="18" t="str">
        <f aca="false">IF(H706&lt;=G706,"Yes","No")</f>
        <v>Yes</v>
      </c>
    </row>
    <row r="707" customFormat="false" ht="15" hidden="false" customHeight="false" outlineLevel="0" collapsed="false">
      <c r="A707" s="1" t="s">
        <v>5039</v>
      </c>
      <c r="B707" s="1" t="s">
        <v>5040</v>
      </c>
      <c r="C707" s="1" t="s">
        <v>1608</v>
      </c>
      <c r="D707" s="1" t="s">
        <v>3616</v>
      </c>
      <c r="E707" s="1" t="s">
        <v>3617</v>
      </c>
      <c r="F707" s="1" t="s">
        <v>3651</v>
      </c>
      <c r="G707" s="1" t="n">
        <v>24</v>
      </c>
      <c r="H707" s="1" t="n">
        <v>5.64</v>
      </c>
      <c r="I707" s="1" t="n">
        <v>1</v>
      </c>
      <c r="J707" s="1" t="n">
        <v>4</v>
      </c>
      <c r="K707" s="1" t="s">
        <v>3652</v>
      </c>
      <c r="L707" s="18" t="str">
        <f aca="false">IF(H707&lt;=G707,"Yes","No")</f>
        <v>Yes</v>
      </c>
    </row>
    <row r="708" customFormat="false" ht="15" hidden="false" customHeight="false" outlineLevel="0" collapsed="false">
      <c r="A708" s="1" t="s">
        <v>5041</v>
      </c>
      <c r="B708" s="1" t="s">
        <v>5042</v>
      </c>
      <c r="C708" s="1" t="s">
        <v>1608</v>
      </c>
      <c r="D708" s="1" t="s">
        <v>3621</v>
      </c>
      <c r="E708" s="1" t="s">
        <v>3617</v>
      </c>
      <c r="F708" s="1" t="s">
        <v>3215</v>
      </c>
      <c r="G708" s="1" t="n">
        <v>24</v>
      </c>
      <c r="H708" s="1" t="n">
        <v>6.85</v>
      </c>
      <c r="I708" s="1" t="n">
        <v>1</v>
      </c>
      <c r="J708" s="1" t="n">
        <v>5</v>
      </c>
      <c r="K708" s="1" t="s">
        <v>3635</v>
      </c>
      <c r="L708" s="18" t="str">
        <f aca="false">IF(H708&lt;=G708,"Yes","No")</f>
        <v>Yes</v>
      </c>
    </row>
    <row r="709" customFormat="false" ht="15" hidden="false" customHeight="false" outlineLevel="0" collapsed="false">
      <c r="A709" s="1" t="s">
        <v>5043</v>
      </c>
      <c r="B709" s="1" t="s">
        <v>5044</v>
      </c>
      <c r="C709" s="1" t="s">
        <v>1608</v>
      </c>
      <c r="D709" s="1" t="s">
        <v>3627</v>
      </c>
      <c r="E709" s="1" t="s">
        <v>3646</v>
      </c>
      <c r="F709" s="1" t="s">
        <v>3215</v>
      </c>
      <c r="G709" s="1" t="n">
        <v>72</v>
      </c>
      <c r="H709" s="1" t="n">
        <v>4.63</v>
      </c>
      <c r="I709" s="1" t="n">
        <v>0</v>
      </c>
      <c r="J709" s="1" t="n">
        <v>4</v>
      </c>
      <c r="K709" s="1" t="s">
        <v>3642</v>
      </c>
      <c r="L709" s="18" t="str">
        <f aca="false">IF(H709&lt;=G709,"Yes","No")</f>
        <v>Yes</v>
      </c>
    </row>
    <row r="710" customFormat="false" ht="15" hidden="false" customHeight="false" outlineLevel="0" collapsed="false">
      <c r="A710" s="1" t="s">
        <v>5045</v>
      </c>
      <c r="B710" s="1" t="s">
        <v>5046</v>
      </c>
      <c r="C710" s="1" t="s">
        <v>1608</v>
      </c>
      <c r="D710" s="1" t="s">
        <v>3627</v>
      </c>
      <c r="E710" s="1" t="s">
        <v>3617</v>
      </c>
      <c r="F710" s="1" t="s">
        <v>3631</v>
      </c>
      <c r="G710" s="1" t="n">
        <v>24</v>
      </c>
      <c r="H710" s="1" t="n">
        <v>16.58</v>
      </c>
      <c r="I710" s="1" t="n">
        <v>1</v>
      </c>
      <c r="J710" s="1" t="n">
        <v>4</v>
      </c>
      <c r="K710" s="1" t="s">
        <v>3642</v>
      </c>
      <c r="L710" s="18" t="str">
        <f aca="false">IF(H710&lt;=G710,"Yes","No")</f>
        <v>Yes</v>
      </c>
    </row>
    <row r="711" customFormat="false" ht="15" hidden="false" customHeight="false" outlineLevel="0" collapsed="false">
      <c r="A711" s="1" t="s">
        <v>5047</v>
      </c>
      <c r="B711" s="1" t="s">
        <v>5048</v>
      </c>
      <c r="C711" s="1" t="s">
        <v>1608</v>
      </c>
      <c r="D711" s="1" t="s">
        <v>3645</v>
      </c>
      <c r="E711" s="1" t="s">
        <v>3617</v>
      </c>
      <c r="F711" s="1" t="s">
        <v>3623</v>
      </c>
      <c r="G711" s="1" t="n">
        <v>24</v>
      </c>
      <c r="H711" s="1" t="n">
        <v>5.03</v>
      </c>
      <c r="I711" s="1" t="n">
        <v>1</v>
      </c>
      <c r="J711" s="1" t="n">
        <v>4</v>
      </c>
      <c r="K711" s="1" t="s">
        <v>3632</v>
      </c>
      <c r="L711" s="18" t="str">
        <f aca="false">IF(H711&lt;=G711,"Yes","No")</f>
        <v>Yes</v>
      </c>
    </row>
    <row r="712" customFormat="false" ht="15" hidden="false" customHeight="false" outlineLevel="0" collapsed="false">
      <c r="A712" s="1" t="s">
        <v>5049</v>
      </c>
      <c r="B712" s="1" t="s">
        <v>5050</v>
      </c>
      <c r="C712" s="1" t="s">
        <v>1608</v>
      </c>
      <c r="D712" s="1" t="s">
        <v>3638</v>
      </c>
      <c r="E712" s="1" t="s">
        <v>3617</v>
      </c>
      <c r="F712" s="1" t="s">
        <v>3651</v>
      </c>
      <c r="G712" s="1" t="n">
        <v>24</v>
      </c>
      <c r="H712" s="1" t="n">
        <v>2.67</v>
      </c>
      <c r="I712" s="1" t="n">
        <v>1</v>
      </c>
      <c r="J712" s="1" t="n">
        <v>4</v>
      </c>
      <c r="K712" s="1" t="s">
        <v>3642</v>
      </c>
      <c r="L712" s="18" t="str">
        <f aca="false">IF(H712&lt;=G712,"Yes","No")</f>
        <v>Yes</v>
      </c>
    </row>
    <row r="713" customFormat="false" ht="15" hidden="false" customHeight="false" outlineLevel="0" collapsed="false">
      <c r="A713" s="1" t="s">
        <v>5051</v>
      </c>
      <c r="B713" s="1" t="s">
        <v>5052</v>
      </c>
      <c r="C713" s="1" t="s">
        <v>1608</v>
      </c>
      <c r="D713" s="1" t="s">
        <v>3621</v>
      </c>
      <c r="E713" s="1" t="s">
        <v>3793</v>
      </c>
      <c r="F713" s="1" t="s">
        <v>3651</v>
      </c>
      <c r="G713" s="1" t="n">
        <v>4</v>
      </c>
      <c r="H713" s="1" t="n">
        <v>0.76</v>
      </c>
      <c r="I713" s="1" t="n">
        <v>0</v>
      </c>
      <c r="J713" s="1" t="n">
        <v>4</v>
      </c>
      <c r="K713" s="1" t="s">
        <v>3624</v>
      </c>
      <c r="L713" s="18" t="str">
        <f aca="false">IF(H713&lt;=G713,"Yes","No")</f>
        <v>Yes</v>
      </c>
    </row>
    <row r="714" customFormat="false" ht="15" hidden="false" customHeight="false" outlineLevel="0" collapsed="false">
      <c r="A714" s="1" t="s">
        <v>5053</v>
      </c>
      <c r="B714" s="1" t="s">
        <v>5054</v>
      </c>
      <c r="C714" s="1" t="s">
        <v>1608</v>
      </c>
      <c r="D714" s="1" t="s">
        <v>3630</v>
      </c>
      <c r="E714" s="1" t="s">
        <v>3617</v>
      </c>
      <c r="F714" s="1" t="s">
        <v>3215</v>
      </c>
      <c r="G714" s="1" t="n">
        <v>24</v>
      </c>
      <c r="H714" s="1" t="n">
        <v>1.24</v>
      </c>
      <c r="I714" s="1" t="n">
        <v>1</v>
      </c>
      <c r="J714" s="1" t="n">
        <v>4</v>
      </c>
      <c r="K714" s="1" t="s">
        <v>3635</v>
      </c>
      <c r="L714" s="18" t="str">
        <f aca="false">IF(H714&lt;=G714,"Yes","No")</f>
        <v>Yes</v>
      </c>
    </row>
    <row r="715" customFormat="false" ht="15" hidden="false" customHeight="false" outlineLevel="0" collapsed="false">
      <c r="A715" s="1" t="s">
        <v>5055</v>
      </c>
      <c r="B715" s="1" t="s">
        <v>5056</v>
      </c>
      <c r="C715" s="1" t="s">
        <v>1608</v>
      </c>
      <c r="D715" s="1" t="s">
        <v>3616</v>
      </c>
      <c r="E715" s="1" t="s">
        <v>3617</v>
      </c>
      <c r="F715" s="1" t="s">
        <v>3215</v>
      </c>
      <c r="G715" s="1" t="n">
        <v>24</v>
      </c>
      <c r="H715" s="1" t="n">
        <v>3.23</v>
      </c>
      <c r="I715" s="1" t="n">
        <v>0</v>
      </c>
      <c r="J715" s="1" t="n">
        <v>4</v>
      </c>
      <c r="K715" s="1" t="s">
        <v>3624</v>
      </c>
      <c r="L715" s="18" t="str">
        <f aca="false">IF(H715&lt;=G715,"Yes","No")</f>
        <v>Yes</v>
      </c>
    </row>
    <row r="716" customFormat="false" ht="15" hidden="false" customHeight="false" outlineLevel="0" collapsed="false">
      <c r="A716" s="1" t="s">
        <v>5057</v>
      </c>
      <c r="B716" s="1" t="s">
        <v>5058</v>
      </c>
      <c r="C716" s="1" t="s">
        <v>1608</v>
      </c>
      <c r="D716" s="1" t="s">
        <v>3645</v>
      </c>
      <c r="E716" s="1" t="s">
        <v>3646</v>
      </c>
      <c r="F716" s="1" t="s">
        <v>3215</v>
      </c>
      <c r="G716" s="1" t="n">
        <v>72</v>
      </c>
      <c r="H716" s="1" t="n">
        <v>14.51</v>
      </c>
      <c r="I716" s="1" t="n">
        <v>0</v>
      </c>
      <c r="J716" s="1" t="n">
        <v>3</v>
      </c>
      <c r="K716" s="1" t="s">
        <v>3632</v>
      </c>
      <c r="L716" s="18" t="str">
        <f aca="false">IF(H716&lt;=G716,"Yes","No")</f>
        <v>Yes</v>
      </c>
    </row>
    <row r="717" customFormat="false" ht="15" hidden="false" customHeight="false" outlineLevel="0" collapsed="false">
      <c r="A717" s="1" t="s">
        <v>5059</v>
      </c>
      <c r="B717" s="1" t="s">
        <v>5060</v>
      </c>
      <c r="C717" s="1" t="s">
        <v>1608</v>
      </c>
      <c r="D717" s="1" t="s">
        <v>3630</v>
      </c>
      <c r="E717" s="1" t="s">
        <v>3646</v>
      </c>
      <c r="F717" s="1" t="s">
        <v>3631</v>
      </c>
      <c r="G717" s="1" t="n">
        <v>72</v>
      </c>
      <c r="H717" s="1" t="n">
        <v>0.93</v>
      </c>
      <c r="I717" s="1" t="n">
        <v>0</v>
      </c>
      <c r="J717" s="1" t="n">
        <v>4</v>
      </c>
      <c r="K717" s="1" t="s">
        <v>3652</v>
      </c>
      <c r="L717" s="18" t="str">
        <f aca="false">IF(H717&lt;=G717,"Yes","No")</f>
        <v>Yes</v>
      </c>
    </row>
    <row r="718" customFormat="false" ht="15" hidden="false" customHeight="false" outlineLevel="0" collapsed="false">
      <c r="A718" s="1" t="s">
        <v>5061</v>
      </c>
      <c r="B718" s="1" t="s">
        <v>5062</v>
      </c>
      <c r="C718" s="1" t="s">
        <v>1608</v>
      </c>
      <c r="D718" s="1" t="s">
        <v>3645</v>
      </c>
      <c r="E718" s="1" t="s">
        <v>3617</v>
      </c>
      <c r="F718" s="1" t="s">
        <v>3215</v>
      </c>
      <c r="G718" s="1" t="n">
        <v>24</v>
      </c>
      <c r="H718" s="1" t="n">
        <v>1.75</v>
      </c>
      <c r="I718" s="1" t="n">
        <v>0</v>
      </c>
      <c r="J718" s="1" t="n">
        <v>3</v>
      </c>
      <c r="K718" s="1" t="s">
        <v>3652</v>
      </c>
      <c r="L718" s="18" t="str">
        <f aca="false">IF(H718&lt;=G718,"Yes","No")</f>
        <v>Yes</v>
      </c>
    </row>
    <row r="719" customFormat="false" ht="15" hidden="false" customHeight="false" outlineLevel="0" collapsed="false">
      <c r="A719" s="1" t="s">
        <v>5063</v>
      </c>
      <c r="B719" s="1" t="s">
        <v>5064</v>
      </c>
      <c r="C719" s="1" t="s">
        <v>1608</v>
      </c>
      <c r="D719" s="1" t="s">
        <v>3616</v>
      </c>
      <c r="E719" s="1" t="s">
        <v>3617</v>
      </c>
      <c r="F719" s="1" t="s">
        <v>3215</v>
      </c>
      <c r="G719" s="1" t="n">
        <v>24</v>
      </c>
      <c r="H719" s="1" t="n">
        <v>3.77</v>
      </c>
      <c r="I719" s="1" t="n">
        <v>0</v>
      </c>
      <c r="J719" s="1" t="n">
        <v>4</v>
      </c>
      <c r="K719" s="1" t="s">
        <v>3642</v>
      </c>
      <c r="L719" s="18" t="str">
        <f aca="false">IF(H719&lt;=G719,"Yes","No")</f>
        <v>Yes</v>
      </c>
    </row>
    <row r="720" customFormat="false" ht="15" hidden="false" customHeight="false" outlineLevel="0" collapsed="false">
      <c r="A720" s="1" t="s">
        <v>5065</v>
      </c>
      <c r="B720" s="1" t="s">
        <v>5066</v>
      </c>
      <c r="C720" s="1" t="s">
        <v>1608</v>
      </c>
      <c r="D720" s="1" t="s">
        <v>3630</v>
      </c>
      <c r="E720" s="1" t="s">
        <v>3622</v>
      </c>
      <c r="F720" s="1" t="s">
        <v>3651</v>
      </c>
      <c r="G720" s="1" t="n">
        <v>8</v>
      </c>
      <c r="H720" s="1" t="n">
        <v>0.39</v>
      </c>
      <c r="I720" s="1" t="n">
        <v>1</v>
      </c>
      <c r="J720" s="1" t="n">
        <v>5</v>
      </c>
      <c r="K720" s="1" t="s">
        <v>3665</v>
      </c>
      <c r="L720" s="18" t="str">
        <f aca="false">IF(H720&lt;=G720,"Yes","No")</f>
        <v>Yes</v>
      </c>
    </row>
    <row r="721" customFormat="false" ht="15" hidden="false" customHeight="false" outlineLevel="0" collapsed="false">
      <c r="A721" s="1" t="s">
        <v>5067</v>
      </c>
      <c r="B721" s="1" t="s">
        <v>5068</v>
      </c>
      <c r="C721" s="1" t="s">
        <v>1608</v>
      </c>
      <c r="D721" s="1" t="s">
        <v>3621</v>
      </c>
      <c r="E721" s="1" t="s">
        <v>3793</v>
      </c>
      <c r="F721" s="1" t="s">
        <v>3215</v>
      </c>
      <c r="G721" s="1" t="n">
        <v>4</v>
      </c>
      <c r="H721" s="1" t="n">
        <v>0.38</v>
      </c>
      <c r="I721" s="1" t="n">
        <v>0</v>
      </c>
      <c r="J721" s="1" t="n">
        <v>5</v>
      </c>
      <c r="K721" s="1" t="s">
        <v>3665</v>
      </c>
      <c r="L721" s="18" t="str">
        <f aca="false">IF(H721&lt;=G721,"Yes","No")</f>
        <v>Yes</v>
      </c>
    </row>
    <row r="722" customFormat="false" ht="15" hidden="false" customHeight="false" outlineLevel="0" collapsed="false">
      <c r="A722" s="1" t="s">
        <v>5069</v>
      </c>
      <c r="B722" s="1" t="s">
        <v>5070</v>
      </c>
      <c r="C722" s="1" t="s">
        <v>1608</v>
      </c>
      <c r="D722" s="1" t="s">
        <v>3616</v>
      </c>
      <c r="E722" s="1" t="s">
        <v>3646</v>
      </c>
      <c r="F722" s="1" t="s">
        <v>3215</v>
      </c>
      <c r="G722" s="1" t="n">
        <v>72</v>
      </c>
      <c r="H722" s="1" t="n">
        <v>16.38</v>
      </c>
      <c r="I722" s="1" t="n">
        <v>0</v>
      </c>
      <c r="J722" s="1" t="n">
        <v>5</v>
      </c>
      <c r="K722" s="1" t="s">
        <v>3632</v>
      </c>
      <c r="L722" s="18" t="str">
        <f aca="false">IF(H722&lt;=G722,"Yes","No")</f>
        <v>Yes</v>
      </c>
    </row>
    <row r="723" customFormat="false" ht="15" hidden="false" customHeight="false" outlineLevel="0" collapsed="false">
      <c r="A723" s="1" t="s">
        <v>5071</v>
      </c>
      <c r="B723" s="1" t="s">
        <v>5072</v>
      </c>
      <c r="C723" s="1" t="s">
        <v>1608</v>
      </c>
      <c r="D723" s="1" t="s">
        <v>3630</v>
      </c>
      <c r="E723" s="1" t="s">
        <v>3622</v>
      </c>
      <c r="F723" s="1" t="s">
        <v>3631</v>
      </c>
      <c r="G723" s="1" t="n">
        <v>8</v>
      </c>
      <c r="H723" s="1" t="n">
        <v>0.47</v>
      </c>
      <c r="I723" s="1" t="n">
        <v>1</v>
      </c>
      <c r="J723" s="1" t="n">
        <v>4</v>
      </c>
      <c r="K723" s="1" t="s">
        <v>3624</v>
      </c>
      <c r="L723" s="18" t="str">
        <f aca="false">IF(H723&lt;=G723,"Yes","No")</f>
        <v>Yes</v>
      </c>
    </row>
    <row r="724" customFormat="false" ht="15" hidden="false" customHeight="false" outlineLevel="0" collapsed="false">
      <c r="A724" s="1" t="s">
        <v>5073</v>
      </c>
      <c r="B724" s="1" t="s">
        <v>5074</v>
      </c>
      <c r="C724" s="1" t="s">
        <v>1608</v>
      </c>
      <c r="D724" s="1" t="s">
        <v>3630</v>
      </c>
      <c r="E724" s="1" t="s">
        <v>3617</v>
      </c>
      <c r="F724" s="1" t="s">
        <v>3215</v>
      </c>
      <c r="G724" s="1" t="n">
        <v>24</v>
      </c>
      <c r="H724" s="1" t="n">
        <v>0.89</v>
      </c>
      <c r="I724" s="1" t="n">
        <v>1</v>
      </c>
      <c r="J724" s="1" t="n">
        <v>5</v>
      </c>
      <c r="K724" s="1" t="s">
        <v>3642</v>
      </c>
      <c r="L724" s="18" t="str">
        <f aca="false">IF(H724&lt;=G724,"Yes","No")</f>
        <v>Yes</v>
      </c>
    </row>
    <row r="725" customFormat="false" ht="15" hidden="false" customHeight="false" outlineLevel="0" collapsed="false">
      <c r="A725" s="1" t="s">
        <v>5075</v>
      </c>
      <c r="B725" s="1" t="s">
        <v>5076</v>
      </c>
      <c r="C725" s="1" t="s">
        <v>1608</v>
      </c>
      <c r="D725" s="1" t="s">
        <v>3645</v>
      </c>
      <c r="E725" s="1" t="s">
        <v>3617</v>
      </c>
      <c r="F725" s="1" t="s">
        <v>3631</v>
      </c>
      <c r="G725" s="1" t="n">
        <v>24</v>
      </c>
      <c r="H725" s="1" t="n">
        <v>7.04</v>
      </c>
      <c r="I725" s="1" t="n">
        <v>1</v>
      </c>
      <c r="J725" s="1" t="n">
        <v>4</v>
      </c>
      <c r="K725" s="1" t="s">
        <v>3635</v>
      </c>
      <c r="L725" s="18" t="str">
        <f aca="false">IF(H725&lt;=G725,"Yes","No")</f>
        <v>Yes</v>
      </c>
    </row>
    <row r="726" customFormat="false" ht="15" hidden="false" customHeight="false" outlineLevel="0" collapsed="false">
      <c r="A726" s="1" t="s">
        <v>5077</v>
      </c>
      <c r="B726" s="1" t="s">
        <v>5078</v>
      </c>
      <c r="C726" s="1" t="s">
        <v>1608</v>
      </c>
      <c r="D726" s="1" t="s">
        <v>3638</v>
      </c>
      <c r="E726" s="1" t="s">
        <v>3646</v>
      </c>
      <c r="F726" s="1" t="s">
        <v>3215</v>
      </c>
      <c r="G726" s="1" t="n">
        <v>72</v>
      </c>
      <c r="H726" s="1" t="n">
        <v>42.7</v>
      </c>
      <c r="I726" s="1" t="n">
        <v>1</v>
      </c>
      <c r="J726" s="1" t="n">
        <v>4</v>
      </c>
      <c r="K726" s="1" t="s">
        <v>3624</v>
      </c>
      <c r="L726" s="18" t="str">
        <f aca="false">IF(H726&lt;=G726,"Yes","No")</f>
        <v>Yes</v>
      </c>
    </row>
    <row r="727" customFormat="false" ht="15" hidden="false" customHeight="false" outlineLevel="0" collapsed="false">
      <c r="A727" s="1" t="s">
        <v>5079</v>
      </c>
      <c r="B727" s="1" t="s">
        <v>5080</v>
      </c>
      <c r="C727" s="1" t="s">
        <v>1608</v>
      </c>
      <c r="D727" s="1" t="s">
        <v>3616</v>
      </c>
      <c r="E727" s="1" t="s">
        <v>3622</v>
      </c>
      <c r="F727" s="1" t="s">
        <v>3215</v>
      </c>
      <c r="G727" s="1" t="n">
        <v>8</v>
      </c>
      <c r="H727" s="1" t="n">
        <v>0.22</v>
      </c>
      <c r="I727" s="1" t="n">
        <v>0</v>
      </c>
      <c r="J727" s="1" t="n">
        <v>5</v>
      </c>
      <c r="K727" s="1" t="s">
        <v>3652</v>
      </c>
      <c r="L727" s="18" t="str">
        <f aca="false">IF(H727&lt;=G727,"Yes","No")</f>
        <v>Yes</v>
      </c>
    </row>
    <row r="728" customFormat="false" ht="15" hidden="false" customHeight="false" outlineLevel="0" collapsed="false">
      <c r="A728" s="1" t="s">
        <v>5081</v>
      </c>
      <c r="B728" s="1" t="s">
        <v>5082</v>
      </c>
      <c r="C728" s="1" t="s">
        <v>1608</v>
      </c>
      <c r="D728" s="1" t="s">
        <v>3616</v>
      </c>
      <c r="E728" s="1" t="s">
        <v>3617</v>
      </c>
      <c r="F728" s="1" t="s">
        <v>3215</v>
      </c>
      <c r="G728" s="1" t="n">
        <v>24</v>
      </c>
      <c r="H728" s="1" t="n">
        <v>9.51</v>
      </c>
      <c r="I728" s="1" t="n">
        <v>1</v>
      </c>
      <c r="J728" s="1" t="n">
        <v>5</v>
      </c>
      <c r="K728" s="1" t="s">
        <v>3624</v>
      </c>
      <c r="L728" s="18" t="str">
        <f aca="false">IF(H728&lt;=G728,"Yes","No")</f>
        <v>Yes</v>
      </c>
    </row>
    <row r="729" customFormat="false" ht="15" hidden="false" customHeight="false" outlineLevel="0" collapsed="false">
      <c r="A729" s="1" t="s">
        <v>5083</v>
      </c>
      <c r="B729" s="1" t="s">
        <v>5084</v>
      </c>
      <c r="C729" s="1" t="s">
        <v>1608</v>
      </c>
      <c r="D729" s="1" t="s">
        <v>3630</v>
      </c>
      <c r="E729" s="1" t="s">
        <v>3622</v>
      </c>
      <c r="F729" s="1" t="s">
        <v>3215</v>
      </c>
      <c r="G729" s="1" t="n">
        <v>8</v>
      </c>
      <c r="H729" s="1" t="n">
        <v>0.14</v>
      </c>
      <c r="I729" s="1" t="n">
        <v>1</v>
      </c>
      <c r="J729" s="1" t="n">
        <v>5</v>
      </c>
      <c r="K729" s="1" t="s">
        <v>3652</v>
      </c>
      <c r="L729" s="18" t="str">
        <f aca="false">IF(H729&lt;=G729,"Yes","No")</f>
        <v>Yes</v>
      </c>
    </row>
    <row r="730" customFormat="false" ht="15" hidden="false" customHeight="false" outlineLevel="0" collapsed="false">
      <c r="A730" s="1" t="s">
        <v>5085</v>
      </c>
      <c r="B730" s="1" t="s">
        <v>5086</v>
      </c>
      <c r="C730" s="1" t="s">
        <v>1608</v>
      </c>
      <c r="D730" s="1" t="s">
        <v>3627</v>
      </c>
      <c r="E730" s="1" t="s">
        <v>3646</v>
      </c>
      <c r="F730" s="1" t="s">
        <v>3631</v>
      </c>
      <c r="G730" s="1" t="n">
        <v>72</v>
      </c>
      <c r="H730" s="1" t="n">
        <v>5</v>
      </c>
      <c r="I730" s="1" t="n">
        <v>1</v>
      </c>
      <c r="J730" s="1" t="n">
        <v>4</v>
      </c>
      <c r="K730" s="1" t="s">
        <v>3665</v>
      </c>
      <c r="L730" s="18" t="str">
        <f aca="false">IF(H730&lt;=G730,"Yes","No")</f>
        <v>Yes</v>
      </c>
    </row>
    <row r="731" customFormat="false" ht="15" hidden="false" customHeight="false" outlineLevel="0" collapsed="false">
      <c r="A731" s="1" t="s">
        <v>5087</v>
      </c>
      <c r="B731" s="1" t="s">
        <v>5088</v>
      </c>
      <c r="C731" s="1" t="s">
        <v>1608</v>
      </c>
      <c r="D731" s="1" t="s">
        <v>3630</v>
      </c>
      <c r="E731" s="1" t="s">
        <v>3646</v>
      </c>
      <c r="F731" s="1" t="s">
        <v>3631</v>
      </c>
      <c r="G731" s="1" t="n">
        <v>72</v>
      </c>
      <c r="H731" s="1" t="n">
        <v>2.95</v>
      </c>
      <c r="I731" s="1" t="n">
        <v>1</v>
      </c>
      <c r="J731" s="1" t="n">
        <v>4</v>
      </c>
      <c r="K731" s="1" t="s">
        <v>3624</v>
      </c>
      <c r="L731" s="18" t="str">
        <f aca="false">IF(H731&lt;=G731,"Yes","No")</f>
        <v>Yes</v>
      </c>
    </row>
    <row r="732" customFormat="false" ht="15" hidden="false" customHeight="false" outlineLevel="0" collapsed="false">
      <c r="A732" s="1" t="s">
        <v>5089</v>
      </c>
      <c r="B732" s="1" t="s">
        <v>5090</v>
      </c>
      <c r="C732" s="1" t="s">
        <v>1608</v>
      </c>
      <c r="D732" s="1" t="s">
        <v>3621</v>
      </c>
      <c r="E732" s="1" t="s">
        <v>3622</v>
      </c>
      <c r="F732" s="1" t="s">
        <v>3215</v>
      </c>
      <c r="G732" s="1" t="n">
        <v>8</v>
      </c>
      <c r="H732" s="1" t="n">
        <v>3.06</v>
      </c>
      <c r="I732" s="1" t="n">
        <v>1</v>
      </c>
      <c r="J732" s="1" t="n">
        <v>5</v>
      </c>
      <c r="K732" s="1" t="s">
        <v>3652</v>
      </c>
      <c r="L732" s="18" t="str">
        <f aca="false">IF(H732&lt;=G732,"Yes","No")</f>
        <v>Yes</v>
      </c>
    </row>
    <row r="733" customFormat="false" ht="15" hidden="false" customHeight="false" outlineLevel="0" collapsed="false">
      <c r="A733" s="1" t="s">
        <v>5091</v>
      </c>
      <c r="B733" s="1" t="s">
        <v>5092</v>
      </c>
      <c r="C733" s="1" t="s">
        <v>1608</v>
      </c>
      <c r="D733" s="1" t="s">
        <v>3638</v>
      </c>
      <c r="E733" s="1" t="s">
        <v>3617</v>
      </c>
      <c r="F733" s="1" t="s">
        <v>3215</v>
      </c>
      <c r="G733" s="1" t="n">
        <v>24</v>
      </c>
      <c r="H733" s="1" t="n">
        <v>3.94</v>
      </c>
      <c r="I733" s="1" t="n">
        <v>1</v>
      </c>
      <c r="J733" s="1" t="n">
        <v>4</v>
      </c>
      <c r="K733" s="1" t="s">
        <v>3665</v>
      </c>
      <c r="L733" s="18" t="str">
        <f aca="false">IF(H733&lt;=G733,"Yes","No")</f>
        <v>Yes</v>
      </c>
    </row>
    <row r="734" customFormat="false" ht="15" hidden="false" customHeight="false" outlineLevel="0" collapsed="false">
      <c r="A734" s="1" t="s">
        <v>5093</v>
      </c>
      <c r="B734" s="1" t="s">
        <v>5094</v>
      </c>
      <c r="C734" s="1" t="s">
        <v>1608</v>
      </c>
      <c r="D734" s="1" t="s">
        <v>3630</v>
      </c>
      <c r="E734" s="1" t="s">
        <v>3617</v>
      </c>
      <c r="F734" s="1" t="s">
        <v>3215</v>
      </c>
      <c r="G734" s="1" t="n">
        <v>24</v>
      </c>
      <c r="H734" s="1" t="n">
        <v>1.45</v>
      </c>
      <c r="I734" s="1" t="n">
        <v>1</v>
      </c>
      <c r="J734" s="1" t="n">
        <v>5</v>
      </c>
      <c r="K734" s="1" t="s">
        <v>3642</v>
      </c>
      <c r="L734" s="18" t="str">
        <f aca="false">IF(H734&lt;=G734,"Yes","No")</f>
        <v>Yes</v>
      </c>
    </row>
    <row r="735" customFormat="false" ht="15" hidden="false" customHeight="false" outlineLevel="0" collapsed="false">
      <c r="A735" s="1" t="s">
        <v>5095</v>
      </c>
      <c r="B735" s="1" t="s">
        <v>5096</v>
      </c>
      <c r="C735" s="1" t="s">
        <v>1608</v>
      </c>
      <c r="D735" s="1" t="s">
        <v>3645</v>
      </c>
      <c r="E735" s="1" t="s">
        <v>3622</v>
      </c>
      <c r="F735" s="1" t="s">
        <v>3631</v>
      </c>
      <c r="G735" s="1" t="n">
        <v>8</v>
      </c>
      <c r="H735" s="1" t="n">
        <v>5.06</v>
      </c>
      <c r="I735" s="1" t="n">
        <v>0</v>
      </c>
      <c r="J735" s="1" t="n">
        <v>4</v>
      </c>
      <c r="K735" s="1" t="s">
        <v>3665</v>
      </c>
      <c r="L735" s="18" t="str">
        <f aca="false">IF(H735&lt;=G735,"Yes","No")</f>
        <v>Yes</v>
      </c>
    </row>
    <row r="736" customFormat="false" ht="15" hidden="false" customHeight="false" outlineLevel="0" collapsed="false">
      <c r="A736" s="1" t="s">
        <v>5097</v>
      </c>
      <c r="B736" s="1" t="s">
        <v>5098</v>
      </c>
      <c r="C736" s="1" t="s">
        <v>1608</v>
      </c>
      <c r="D736" s="1" t="s">
        <v>3616</v>
      </c>
      <c r="E736" s="1" t="s">
        <v>3646</v>
      </c>
      <c r="F736" s="1" t="s">
        <v>3623</v>
      </c>
      <c r="G736" s="1" t="n">
        <v>72</v>
      </c>
      <c r="H736" s="1" t="n">
        <v>5.76</v>
      </c>
      <c r="I736" s="1" t="n">
        <v>0</v>
      </c>
      <c r="J736" s="1" t="n">
        <v>4</v>
      </c>
      <c r="K736" s="1" t="s">
        <v>3618</v>
      </c>
      <c r="L736" s="18" t="str">
        <f aca="false">IF(H736&lt;=G736,"Yes","No")</f>
        <v>Yes</v>
      </c>
    </row>
    <row r="737" customFormat="false" ht="15" hidden="false" customHeight="false" outlineLevel="0" collapsed="false">
      <c r="A737" s="1" t="s">
        <v>5099</v>
      </c>
      <c r="B737" s="1" t="s">
        <v>5100</v>
      </c>
      <c r="C737" s="1" t="s">
        <v>1608</v>
      </c>
      <c r="D737" s="1" t="s">
        <v>3616</v>
      </c>
      <c r="E737" s="1" t="s">
        <v>3622</v>
      </c>
      <c r="F737" s="1" t="s">
        <v>3623</v>
      </c>
      <c r="G737" s="1" t="n">
        <v>8</v>
      </c>
      <c r="H737" s="1" t="n">
        <v>1.38</v>
      </c>
      <c r="I737" s="1" t="n">
        <v>0</v>
      </c>
      <c r="J737" s="1" t="n">
        <v>4</v>
      </c>
      <c r="K737" s="1" t="s">
        <v>3624</v>
      </c>
      <c r="L737" s="18" t="str">
        <f aca="false">IF(H737&lt;=G737,"Yes","No")</f>
        <v>Yes</v>
      </c>
    </row>
    <row r="738" customFormat="false" ht="15" hidden="false" customHeight="false" outlineLevel="0" collapsed="false">
      <c r="A738" s="1" t="s">
        <v>5101</v>
      </c>
      <c r="B738" s="1" t="s">
        <v>5102</v>
      </c>
      <c r="C738" s="1" t="s">
        <v>1608</v>
      </c>
      <c r="D738" s="1" t="s">
        <v>3621</v>
      </c>
      <c r="E738" s="1" t="s">
        <v>3617</v>
      </c>
      <c r="F738" s="1" t="s">
        <v>3631</v>
      </c>
      <c r="G738" s="1" t="n">
        <v>24</v>
      </c>
      <c r="H738" s="1" t="n">
        <v>5.73</v>
      </c>
      <c r="I738" s="1" t="n">
        <v>1</v>
      </c>
      <c r="J738" s="1" t="n">
        <v>5</v>
      </c>
      <c r="K738" s="1" t="s">
        <v>3642</v>
      </c>
      <c r="L738" s="18" t="str">
        <f aca="false">IF(H738&lt;=G738,"Yes","No")</f>
        <v>Yes</v>
      </c>
    </row>
    <row r="739" customFormat="false" ht="15" hidden="false" customHeight="false" outlineLevel="0" collapsed="false">
      <c r="A739" s="1" t="s">
        <v>5103</v>
      </c>
      <c r="B739" s="1" t="s">
        <v>5104</v>
      </c>
      <c r="C739" s="1" t="s">
        <v>1608</v>
      </c>
      <c r="D739" s="1" t="s">
        <v>3630</v>
      </c>
      <c r="E739" s="1" t="s">
        <v>3617</v>
      </c>
      <c r="F739" s="1" t="s">
        <v>3631</v>
      </c>
      <c r="G739" s="1" t="n">
        <v>24</v>
      </c>
      <c r="H739" s="1" t="n">
        <v>0.63</v>
      </c>
      <c r="I739" s="1" t="n">
        <v>1</v>
      </c>
      <c r="J739" s="1" t="n">
        <v>4</v>
      </c>
      <c r="K739" s="1" t="s">
        <v>3618</v>
      </c>
      <c r="L739" s="18" t="str">
        <f aca="false">IF(H739&lt;=G739,"Yes","No")</f>
        <v>Yes</v>
      </c>
    </row>
    <row r="740" customFormat="false" ht="15" hidden="false" customHeight="false" outlineLevel="0" collapsed="false">
      <c r="A740" s="1" t="s">
        <v>5105</v>
      </c>
      <c r="B740" s="1" t="s">
        <v>5106</v>
      </c>
      <c r="C740" s="1" t="s">
        <v>1608</v>
      </c>
      <c r="D740" s="1" t="s">
        <v>3638</v>
      </c>
      <c r="E740" s="1" t="s">
        <v>3617</v>
      </c>
      <c r="F740" s="1" t="s">
        <v>3215</v>
      </c>
      <c r="G740" s="1" t="n">
        <v>24</v>
      </c>
      <c r="H740" s="1" t="n">
        <v>14.65</v>
      </c>
      <c r="I740" s="1" t="n">
        <v>0</v>
      </c>
      <c r="J740" s="1" t="n">
        <v>5</v>
      </c>
      <c r="K740" s="1" t="s">
        <v>3652</v>
      </c>
      <c r="L740" s="18" t="str">
        <f aca="false">IF(H740&lt;=G740,"Yes","No")</f>
        <v>Yes</v>
      </c>
    </row>
    <row r="741" customFormat="false" ht="15" hidden="false" customHeight="false" outlineLevel="0" collapsed="false">
      <c r="A741" s="1" t="s">
        <v>5107</v>
      </c>
      <c r="B741" s="1" t="s">
        <v>5108</v>
      </c>
      <c r="C741" s="1" t="s">
        <v>1608</v>
      </c>
      <c r="D741" s="1" t="s">
        <v>3616</v>
      </c>
      <c r="E741" s="1" t="s">
        <v>3617</v>
      </c>
      <c r="F741" s="1" t="s">
        <v>3623</v>
      </c>
      <c r="G741" s="1" t="n">
        <v>24</v>
      </c>
      <c r="H741" s="1" t="n">
        <v>11.05</v>
      </c>
      <c r="I741" s="1" t="n">
        <v>0</v>
      </c>
      <c r="J741" s="1" t="n">
        <v>4</v>
      </c>
      <c r="K741" s="1" t="s">
        <v>3618</v>
      </c>
      <c r="L741" s="18" t="str">
        <f aca="false">IF(H741&lt;=G741,"Yes","No")</f>
        <v>Yes</v>
      </c>
    </row>
    <row r="742" customFormat="false" ht="15" hidden="false" customHeight="false" outlineLevel="0" collapsed="false">
      <c r="A742" s="1" t="s">
        <v>5109</v>
      </c>
      <c r="B742" s="1" t="s">
        <v>5110</v>
      </c>
      <c r="C742" s="1" t="s">
        <v>1608</v>
      </c>
      <c r="D742" s="1" t="s">
        <v>3616</v>
      </c>
      <c r="E742" s="1" t="s">
        <v>3617</v>
      </c>
      <c r="F742" s="1" t="s">
        <v>3623</v>
      </c>
      <c r="G742" s="1" t="n">
        <v>24</v>
      </c>
      <c r="H742" s="1" t="n">
        <v>10.6</v>
      </c>
      <c r="I742" s="1" t="n">
        <v>0</v>
      </c>
      <c r="J742" s="1" t="n">
        <v>4</v>
      </c>
      <c r="K742" s="1" t="s">
        <v>3618</v>
      </c>
      <c r="L742" s="18" t="str">
        <f aca="false">IF(H742&lt;=G742,"Yes","No")</f>
        <v>Yes</v>
      </c>
    </row>
    <row r="743" customFormat="false" ht="15" hidden="false" customHeight="false" outlineLevel="0" collapsed="false">
      <c r="A743" s="1" t="s">
        <v>5111</v>
      </c>
      <c r="B743" s="1" t="s">
        <v>5112</v>
      </c>
      <c r="C743" s="1" t="s">
        <v>1608</v>
      </c>
      <c r="D743" s="1" t="s">
        <v>3645</v>
      </c>
      <c r="E743" s="1" t="s">
        <v>3646</v>
      </c>
      <c r="F743" s="1" t="s">
        <v>3631</v>
      </c>
      <c r="G743" s="1" t="n">
        <v>72</v>
      </c>
      <c r="H743" s="1" t="n">
        <v>8.46</v>
      </c>
      <c r="I743" s="1" t="n">
        <v>1</v>
      </c>
      <c r="J743" s="1" t="n">
        <v>4</v>
      </c>
      <c r="K743" s="1" t="s">
        <v>3665</v>
      </c>
      <c r="L743" s="18" t="str">
        <f aca="false">IF(H743&lt;=G743,"Yes","No")</f>
        <v>Yes</v>
      </c>
    </row>
    <row r="744" customFormat="false" ht="15" hidden="false" customHeight="false" outlineLevel="0" collapsed="false">
      <c r="A744" s="1" t="s">
        <v>5113</v>
      </c>
      <c r="B744" s="1" t="s">
        <v>5114</v>
      </c>
      <c r="C744" s="1" t="s">
        <v>1608</v>
      </c>
      <c r="D744" s="1" t="s">
        <v>3621</v>
      </c>
      <c r="E744" s="1" t="s">
        <v>3617</v>
      </c>
      <c r="F744" s="1" t="s">
        <v>3631</v>
      </c>
      <c r="G744" s="1" t="n">
        <v>24</v>
      </c>
      <c r="H744" s="1" t="n">
        <v>4.63</v>
      </c>
      <c r="I744" s="1" t="n">
        <v>0</v>
      </c>
      <c r="J744" s="1" t="n">
        <v>5</v>
      </c>
      <c r="K744" s="1" t="s">
        <v>3635</v>
      </c>
      <c r="L744" s="18" t="str">
        <f aca="false">IF(H744&lt;=G744,"Yes","No")</f>
        <v>Yes</v>
      </c>
    </row>
    <row r="745" customFormat="false" ht="15" hidden="false" customHeight="false" outlineLevel="0" collapsed="false">
      <c r="A745" s="1" t="s">
        <v>5115</v>
      </c>
      <c r="B745" s="1" t="s">
        <v>5116</v>
      </c>
      <c r="C745" s="1" t="s">
        <v>1608</v>
      </c>
      <c r="D745" s="1" t="s">
        <v>3627</v>
      </c>
      <c r="E745" s="1" t="s">
        <v>3646</v>
      </c>
      <c r="F745" s="1" t="s">
        <v>3631</v>
      </c>
      <c r="G745" s="1" t="n">
        <v>72</v>
      </c>
      <c r="H745" s="1" t="n">
        <v>19.62</v>
      </c>
      <c r="I745" s="1" t="n">
        <v>0</v>
      </c>
      <c r="J745" s="1" t="n">
        <v>4</v>
      </c>
      <c r="K745" s="1" t="s">
        <v>3642</v>
      </c>
      <c r="L745" s="18" t="str">
        <f aca="false">IF(H745&lt;=G745,"Yes","No")</f>
        <v>Yes</v>
      </c>
    </row>
    <row r="746" customFormat="false" ht="15" hidden="false" customHeight="false" outlineLevel="0" collapsed="false">
      <c r="A746" s="1" t="s">
        <v>5117</v>
      </c>
      <c r="B746" s="1" t="s">
        <v>5118</v>
      </c>
      <c r="C746" s="1" t="s">
        <v>1608</v>
      </c>
      <c r="D746" s="1" t="s">
        <v>3616</v>
      </c>
      <c r="E746" s="1" t="s">
        <v>3617</v>
      </c>
      <c r="F746" s="1" t="s">
        <v>3631</v>
      </c>
      <c r="G746" s="1" t="n">
        <v>24</v>
      </c>
      <c r="H746" s="1" t="n">
        <v>4.58</v>
      </c>
      <c r="I746" s="1" t="n">
        <v>0</v>
      </c>
      <c r="J746" s="1" t="n">
        <v>4</v>
      </c>
      <c r="K746" s="1" t="s">
        <v>3642</v>
      </c>
      <c r="L746" s="18" t="str">
        <f aca="false">IF(H746&lt;=G746,"Yes","No")</f>
        <v>Yes</v>
      </c>
    </row>
    <row r="747" customFormat="false" ht="15" hidden="false" customHeight="false" outlineLevel="0" collapsed="false">
      <c r="A747" s="1" t="s">
        <v>5119</v>
      </c>
      <c r="B747" s="1" t="s">
        <v>5120</v>
      </c>
      <c r="C747" s="1" t="s">
        <v>1608</v>
      </c>
      <c r="D747" s="1" t="s">
        <v>3641</v>
      </c>
      <c r="E747" s="1" t="s">
        <v>3622</v>
      </c>
      <c r="F747" s="1" t="s">
        <v>3215</v>
      </c>
      <c r="G747" s="1" t="n">
        <v>8</v>
      </c>
      <c r="H747" s="1" t="n">
        <v>5.31</v>
      </c>
      <c r="I747" s="1" t="n">
        <v>0</v>
      </c>
      <c r="J747" s="1" t="n">
        <v>4</v>
      </c>
      <c r="K747" s="1" t="s">
        <v>3618</v>
      </c>
      <c r="L747" s="18" t="str">
        <f aca="false">IF(H747&lt;=G747,"Yes","No")</f>
        <v>Yes</v>
      </c>
    </row>
    <row r="748" customFormat="false" ht="15" hidden="false" customHeight="false" outlineLevel="0" collapsed="false">
      <c r="A748" s="1" t="s">
        <v>5121</v>
      </c>
      <c r="B748" s="1" t="s">
        <v>5122</v>
      </c>
      <c r="C748" s="1" t="s">
        <v>1608</v>
      </c>
      <c r="D748" s="1" t="s">
        <v>3638</v>
      </c>
      <c r="E748" s="1" t="s">
        <v>3646</v>
      </c>
      <c r="F748" s="1" t="s">
        <v>3623</v>
      </c>
      <c r="G748" s="1" t="n">
        <v>72</v>
      </c>
      <c r="H748" s="1" t="n">
        <v>33.96</v>
      </c>
      <c r="I748" s="1" t="n">
        <v>0</v>
      </c>
      <c r="J748" s="1" t="n">
        <v>5</v>
      </c>
      <c r="K748" s="1" t="s">
        <v>3642</v>
      </c>
      <c r="L748" s="18" t="str">
        <f aca="false">IF(H748&lt;=G748,"Yes","No")</f>
        <v>Yes</v>
      </c>
    </row>
    <row r="749" customFormat="false" ht="15" hidden="false" customHeight="false" outlineLevel="0" collapsed="false">
      <c r="A749" s="1" t="s">
        <v>5123</v>
      </c>
      <c r="B749" s="1" t="s">
        <v>5124</v>
      </c>
      <c r="C749" s="1" t="s">
        <v>1608</v>
      </c>
      <c r="D749" s="1" t="s">
        <v>3641</v>
      </c>
      <c r="E749" s="1" t="s">
        <v>3793</v>
      </c>
      <c r="F749" s="1" t="s">
        <v>3631</v>
      </c>
      <c r="G749" s="1" t="n">
        <v>4</v>
      </c>
      <c r="H749" s="1" t="n">
        <v>3.66</v>
      </c>
      <c r="I749" s="1" t="n">
        <v>0</v>
      </c>
      <c r="J749" s="1" t="n">
        <v>4</v>
      </c>
      <c r="K749" s="1" t="s">
        <v>3624</v>
      </c>
      <c r="L749" s="18" t="str">
        <f aca="false">IF(H749&lt;=G749,"Yes","No")</f>
        <v>Yes</v>
      </c>
    </row>
    <row r="750" customFormat="false" ht="15" hidden="false" customHeight="false" outlineLevel="0" collapsed="false">
      <c r="A750" s="1" t="s">
        <v>5125</v>
      </c>
      <c r="B750" s="1" t="s">
        <v>5126</v>
      </c>
      <c r="C750" s="1" t="s">
        <v>1608</v>
      </c>
      <c r="D750" s="1" t="s">
        <v>3645</v>
      </c>
      <c r="E750" s="1" t="s">
        <v>3617</v>
      </c>
      <c r="F750" s="1" t="s">
        <v>3215</v>
      </c>
      <c r="G750" s="1" t="n">
        <v>24</v>
      </c>
      <c r="H750" s="1" t="n">
        <v>6.69</v>
      </c>
      <c r="I750" s="1" t="n">
        <v>0</v>
      </c>
      <c r="J750" s="1" t="n">
        <v>4</v>
      </c>
      <c r="K750" s="1" t="s">
        <v>3624</v>
      </c>
      <c r="L750" s="18" t="str">
        <f aca="false">IF(H750&lt;=G750,"Yes","No")</f>
        <v>Yes</v>
      </c>
    </row>
    <row r="751" customFormat="false" ht="15" hidden="false" customHeight="false" outlineLevel="0" collapsed="false">
      <c r="A751" s="1" t="s">
        <v>5127</v>
      </c>
      <c r="B751" s="1" t="s">
        <v>5128</v>
      </c>
      <c r="C751" s="1" t="s">
        <v>1608</v>
      </c>
      <c r="D751" s="1" t="s">
        <v>3627</v>
      </c>
      <c r="E751" s="1" t="s">
        <v>3617</v>
      </c>
      <c r="F751" s="1" t="s">
        <v>3651</v>
      </c>
      <c r="G751" s="1" t="n">
        <v>24</v>
      </c>
      <c r="H751" s="1" t="n">
        <v>4.57</v>
      </c>
      <c r="I751" s="1" t="n">
        <v>0</v>
      </c>
      <c r="J751" s="1" t="n">
        <v>4</v>
      </c>
      <c r="K751" s="1" t="s">
        <v>3632</v>
      </c>
      <c r="L751" s="18" t="str">
        <f aca="false">IF(H751&lt;=G751,"Yes","No")</f>
        <v>Yes</v>
      </c>
    </row>
    <row r="752" customFormat="false" ht="15" hidden="false" customHeight="false" outlineLevel="0" collapsed="false">
      <c r="A752" s="1" t="s">
        <v>5129</v>
      </c>
      <c r="B752" s="1" t="s">
        <v>5130</v>
      </c>
      <c r="C752" s="1" t="s">
        <v>1608</v>
      </c>
      <c r="D752" s="1" t="s">
        <v>3630</v>
      </c>
      <c r="E752" s="1" t="s">
        <v>3617</v>
      </c>
      <c r="F752" s="1" t="s">
        <v>3631</v>
      </c>
      <c r="G752" s="1" t="n">
        <v>24</v>
      </c>
      <c r="H752" s="1" t="n">
        <v>1.37</v>
      </c>
      <c r="I752" s="1" t="n">
        <v>0</v>
      </c>
      <c r="J752" s="1" t="n">
        <v>5</v>
      </c>
      <c r="K752" s="1" t="s">
        <v>3635</v>
      </c>
      <c r="L752" s="18" t="str">
        <f aca="false">IF(H752&lt;=G752,"Yes","No")</f>
        <v>Yes</v>
      </c>
    </row>
    <row r="753" customFormat="false" ht="15" hidden="false" customHeight="false" outlineLevel="0" collapsed="false">
      <c r="A753" s="1" t="s">
        <v>5131</v>
      </c>
      <c r="B753" s="1" t="s">
        <v>5132</v>
      </c>
      <c r="C753" s="1" t="s">
        <v>1608</v>
      </c>
      <c r="D753" s="1" t="s">
        <v>3638</v>
      </c>
      <c r="E753" s="1" t="s">
        <v>3617</v>
      </c>
      <c r="F753" s="1" t="s">
        <v>3631</v>
      </c>
      <c r="G753" s="1" t="n">
        <v>24</v>
      </c>
      <c r="H753" s="1" t="n">
        <v>1.13</v>
      </c>
      <c r="I753" s="1" t="n">
        <v>0</v>
      </c>
      <c r="J753" s="1" t="n">
        <v>4</v>
      </c>
      <c r="K753" s="1" t="s">
        <v>3632</v>
      </c>
      <c r="L753" s="18" t="str">
        <f aca="false">IF(H753&lt;=G753,"Yes","No")</f>
        <v>Yes</v>
      </c>
    </row>
    <row r="754" customFormat="false" ht="15" hidden="false" customHeight="false" outlineLevel="0" collapsed="false">
      <c r="A754" s="1" t="s">
        <v>5133</v>
      </c>
      <c r="B754" s="1" t="s">
        <v>5134</v>
      </c>
      <c r="C754" s="1" t="s">
        <v>1608</v>
      </c>
      <c r="D754" s="1" t="s">
        <v>3630</v>
      </c>
      <c r="E754" s="1" t="s">
        <v>3646</v>
      </c>
      <c r="F754" s="1" t="s">
        <v>3631</v>
      </c>
      <c r="G754" s="1" t="n">
        <v>72</v>
      </c>
      <c r="H754" s="1" t="n">
        <v>1.95</v>
      </c>
      <c r="I754" s="1" t="n">
        <v>1</v>
      </c>
      <c r="J754" s="1" t="n">
        <v>5</v>
      </c>
      <c r="K754" s="1" t="s">
        <v>3624</v>
      </c>
      <c r="L754" s="18" t="str">
        <f aca="false">IF(H754&lt;=G754,"Yes","No")</f>
        <v>Yes</v>
      </c>
    </row>
    <row r="755" customFormat="false" ht="15" hidden="false" customHeight="false" outlineLevel="0" collapsed="false">
      <c r="A755" s="1" t="s">
        <v>5135</v>
      </c>
      <c r="B755" s="1" t="s">
        <v>5136</v>
      </c>
      <c r="C755" s="1" t="s">
        <v>1608</v>
      </c>
      <c r="D755" s="1" t="s">
        <v>3638</v>
      </c>
      <c r="E755" s="1" t="s">
        <v>3617</v>
      </c>
      <c r="F755" s="1" t="s">
        <v>3215</v>
      </c>
      <c r="G755" s="1" t="n">
        <v>24</v>
      </c>
      <c r="H755" s="1" t="n">
        <v>21.05</v>
      </c>
      <c r="I755" s="1" t="n">
        <v>1</v>
      </c>
      <c r="J755" s="1" t="n">
        <v>5</v>
      </c>
      <c r="K755" s="1" t="s">
        <v>3635</v>
      </c>
      <c r="L755" s="18" t="str">
        <f aca="false">IF(H755&lt;=G755,"Yes","No")</f>
        <v>Yes</v>
      </c>
    </row>
    <row r="756" customFormat="false" ht="15" hidden="false" customHeight="false" outlineLevel="0" collapsed="false">
      <c r="A756" s="1" t="s">
        <v>5137</v>
      </c>
      <c r="B756" s="1" t="s">
        <v>5138</v>
      </c>
      <c r="C756" s="1" t="s">
        <v>1608</v>
      </c>
      <c r="D756" s="1" t="s">
        <v>3630</v>
      </c>
      <c r="E756" s="1" t="s">
        <v>3646</v>
      </c>
      <c r="F756" s="1" t="s">
        <v>3215</v>
      </c>
      <c r="G756" s="1" t="n">
        <v>72</v>
      </c>
      <c r="H756" s="1" t="n">
        <v>1.61</v>
      </c>
      <c r="I756" s="1" t="n">
        <v>1</v>
      </c>
      <c r="J756" s="1" t="n">
        <v>5</v>
      </c>
      <c r="K756" s="1" t="s">
        <v>3642</v>
      </c>
      <c r="L756" s="18" t="str">
        <f aca="false">IF(H756&lt;=G756,"Yes","No")</f>
        <v>Yes</v>
      </c>
    </row>
    <row r="757" customFormat="false" ht="15" hidden="false" customHeight="false" outlineLevel="0" collapsed="false">
      <c r="A757" s="1" t="s">
        <v>5139</v>
      </c>
      <c r="B757" s="1" t="s">
        <v>5140</v>
      </c>
      <c r="C757" s="1" t="s">
        <v>1608</v>
      </c>
      <c r="D757" s="1" t="s">
        <v>3621</v>
      </c>
      <c r="E757" s="1" t="s">
        <v>3617</v>
      </c>
      <c r="F757" s="1" t="s">
        <v>3623</v>
      </c>
      <c r="G757" s="1" t="n">
        <v>24</v>
      </c>
      <c r="H757" s="1" t="n">
        <v>1.45</v>
      </c>
      <c r="I757" s="1" t="n">
        <v>1</v>
      </c>
      <c r="J757" s="1" t="n">
        <v>5</v>
      </c>
      <c r="K757" s="1" t="s">
        <v>3665</v>
      </c>
      <c r="L757" s="18" t="str">
        <f aca="false">IF(H757&lt;=G757,"Yes","No")</f>
        <v>Yes</v>
      </c>
    </row>
    <row r="758" customFormat="false" ht="15" hidden="false" customHeight="false" outlineLevel="0" collapsed="false">
      <c r="A758" s="1" t="s">
        <v>5141</v>
      </c>
      <c r="B758" s="1" t="s">
        <v>5142</v>
      </c>
      <c r="C758" s="1" t="s">
        <v>1608</v>
      </c>
      <c r="D758" s="1" t="s">
        <v>3627</v>
      </c>
      <c r="E758" s="1" t="s">
        <v>3793</v>
      </c>
      <c r="F758" s="1" t="s">
        <v>3215</v>
      </c>
      <c r="G758" s="1" t="n">
        <v>4</v>
      </c>
      <c r="H758" s="1" t="n">
        <v>0.51</v>
      </c>
      <c r="I758" s="1" t="n">
        <v>0</v>
      </c>
      <c r="J758" s="1" t="n">
        <v>5</v>
      </c>
      <c r="K758" s="1" t="s">
        <v>3642</v>
      </c>
      <c r="L758" s="18" t="str">
        <f aca="false">IF(H758&lt;=G758,"Yes","No")</f>
        <v>Yes</v>
      </c>
    </row>
    <row r="759" customFormat="false" ht="15" hidden="false" customHeight="false" outlineLevel="0" collapsed="false">
      <c r="A759" s="1" t="s">
        <v>5143</v>
      </c>
      <c r="B759" s="1" t="s">
        <v>5144</v>
      </c>
      <c r="C759" s="1" t="s">
        <v>1608</v>
      </c>
      <c r="D759" s="1" t="s">
        <v>3621</v>
      </c>
      <c r="E759" s="1" t="s">
        <v>3617</v>
      </c>
      <c r="F759" s="1" t="s">
        <v>3215</v>
      </c>
      <c r="G759" s="1" t="n">
        <v>24</v>
      </c>
      <c r="H759" s="1" t="n">
        <v>10.05</v>
      </c>
      <c r="I759" s="1" t="n">
        <v>1</v>
      </c>
      <c r="J759" s="1" t="n">
        <v>5</v>
      </c>
      <c r="K759" s="1" t="s">
        <v>3618</v>
      </c>
      <c r="L759" s="18" t="str">
        <f aca="false">IF(H759&lt;=G759,"Yes","No")</f>
        <v>Yes</v>
      </c>
    </row>
    <row r="760" customFormat="false" ht="15" hidden="false" customHeight="false" outlineLevel="0" collapsed="false">
      <c r="A760" s="1" t="s">
        <v>5145</v>
      </c>
      <c r="B760" s="1" t="s">
        <v>5146</v>
      </c>
      <c r="C760" s="1" t="s">
        <v>1608</v>
      </c>
      <c r="D760" s="1" t="s">
        <v>3641</v>
      </c>
      <c r="E760" s="1" t="s">
        <v>3622</v>
      </c>
      <c r="F760" s="1" t="s">
        <v>3215</v>
      </c>
      <c r="G760" s="1" t="n">
        <v>8</v>
      </c>
      <c r="H760" s="1" t="n">
        <v>11.48</v>
      </c>
      <c r="I760" s="1" t="n">
        <v>0</v>
      </c>
      <c r="J760" s="1" t="n">
        <v>2</v>
      </c>
      <c r="K760" s="1" t="s">
        <v>3665</v>
      </c>
      <c r="L760" s="18" t="str">
        <f aca="false">IF(H760&lt;=G760,"Yes","No")</f>
        <v>No</v>
      </c>
    </row>
    <row r="761" customFormat="false" ht="15" hidden="false" customHeight="false" outlineLevel="0" collapsed="false">
      <c r="A761" s="1" t="s">
        <v>5147</v>
      </c>
      <c r="B761" s="1" t="s">
        <v>5148</v>
      </c>
      <c r="C761" s="1" t="s">
        <v>1608</v>
      </c>
      <c r="D761" s="1" t="s">
        <v>3616</v>
      </c>
      <c r="E761" s="1" t="s">
        <v>3646</v>
      </c>
      <c r="F761" s="1" t="s">
        <v>3215</v>
      </c>
      <c r="G761" s="1" t="n">
        <v>72</v>
      </c>
      <c r="H761" s="1" t="n">
        <v>6.05</v>
      </c>
      <c r="I761" s="1" t="n">
        <v>0</v>
      </c>
      <c r="J761" s="1" t="n">
        <v>5</v>
      </c>
      <c r="K761" s="1" t="s">
        <v>3618</v>
      </c>
      <c r="L761" s="18" t="str">
        <f aca="false">IF(H761&lt;=G761,"Yes","No")</f>
        <v>Yes</v>
      </c>
    </row>
    <row r="762" customFormat="false" ht="15" hidden="false" customHeight="false" outlineLevel="0" collapsed="false">
      <c r="A762" s="1" t="s">
        <v>5149</v>
      </c>
      <c r="B762" s="1" t="s">
        <v>5150</v>
      </c>
      <c r="C762" s="1" t="s">
        <v>1608</v>
      </c>
      <c r="D762" s="1" t="s">
        <v>3616</v>
      </c>
      <c r="E762" s="1" t="s">
        <v>3617</v>
      </c>
      <c r="F762" s="1" t="s">
        <v>3215</v>
      </c>
      <c r="G762" s="1" t="n">
        <v>24</v>
      </c>
      <c r="H762" s="1" t="n">
        <v>16.73</v>
      </c>
      <c r="I762" s="1" t="n">
        <v>1</v>
      </c>
      <c r="J762" s="1" t="n">
        <v>3</v>
      </c>
      <c r="K762" s="1" t="s">
        <v>3624</v>
      </c>
      <c r="L762" s="18" t="str">
        <f aca="false">IF(H762&lt;=G762,"Yes","No")</f>
        <v>Yes</v>
      </c>
    </row>
    <row r="763" customFormat="false" ht="15" hidden="false" customHeight="false" outlineLevel="0" collapsed="false">
      <c r="A763" s="1" t="s">
        <v>5151</v>
      </c>
      <c r="B763" s="1" t="s">
        <v>5152</v>
      </c>
      <c r="C763" s="1" t="s">
        <v>1608</v>
      </c>
      <c r="D763" s="1" t="s">
        <v>3627</v>
      </c>
      <c r="E763" s="1" t="s">
        <v>3617</v>
      </c>
      <c r="F763" s="1" t="s">
        <v>3215</v>
      </c>
      <c r="G763" s="1" t="n">
        <v>24</v>
      </c>
      <c r="H763" s="1" t="n">
        <v>6.12</v>
      </c>
      <c r="I763" s="1" t="n">
        <v>0</v>
      </c>
      <c r="J763" s="1" t="n">
        <v>4</v>
      </c>
      <c r="K763" s="1" t="s">
        <v>3635</v>
      </c>
      <c r="L763" s="18" t="str">
        <f aca="false">IF(H763&lt;=G763,"Yes","No")</f>
        <v>Yes</v>
      </c>
    </row>
    <row r="764" customFormat="false" ht="15" hidden="false" customHeight="false" outlineLevel="0" collapsed="false">
      <c r="A764" s="1" t="s">
        <v>5153</v>
      </c>
      <c r="B764" s="1" t="s">
        <v>5154</v>
      </c>
      <c r="C764" s="1" t="s">
        <v>1608</v>
      </c>
      <c r="D764" s="1" t="s">
        <v>3621</v>
      </c>
      <c r="E764" s="1" t="s">
        <v>3617</v>
      </c>
      <c r="F764" s="1" t="s">
        <v>3215</v>
      </c>
      <c r="G764" s="1" t="n">
        <v>24</v>
      </c>
      <c r="H764" s="1" t="n">
        <v>1.62</v>
      </c>
      <c r="I764" s="1" t="n">
        <v>0</v>
      </c>
      <c r="J764" s="1" t="n">
        <v>4</v>
      </c>
      <c r="K764" s="1" t="s">
        <v>3665</v>
      </c>
      <c r="L764" s="18" t="str">
        <f aca="false">IF(H764&lt;=G764,"Yes","No")</f>
        <v>Yes</v>
      </c>
    </row>
    <row r="765" customFormat="false" ht="15" hidden="false" customHeight="false" outlineLevel="0" collapsed="false">
      <c r="A765" s="1" t="s">
        <v>5155</v>
      </c>
      <c r="B765" s="1" t="s">
        <v>5156</v>
      </c>
      <c r="C765" s="1" t="s">
        <v>1608</v>
      </c>
      <c r="D765" s="1" t="s">
        <v>3630</v>
      </c>
      <c r="E765" s="1" t="s">
        <v>3617</v>
      </c>
      <c r="F765" s="1" t="s">
        <v>3651</v>
      </c>
      <c r="G765" s="1" t="n">
        <v>24</v>
      </c>
      <c r="H765" s="1" t="n">
        <v>1.28</v>
      </c>
      <c r="I765" s="1" t="n">
        <v>1</v>
      </c>
      <c r="J765" s="1" t="n">
        <v>4</v>
      </c>
      <c r="K765" s="1" t="s">
        <v>3618</v>
      </c>
      <c r="L765" s="18" t="str">
        <f aca="false">IF(H765&lt;=G765,"Yes","No")</f>
        <v>Yes</v>
      </c>
    </row>
    <row r="766" customFormat="false" ht="15" hidden="false" customHeight="false" outlineLevel="0" collapsed="false">
      <c r="A766" s="1" t="s">
        <v>5157</v>
      </c>
      <c r="B766" s="1" t="s">
        <v>5158</v>
      </c>
      <c r="C766" s="1" t="s">
        <v>1608</v>
      </c>
      <c r="D766" s="1" t="s">
        <v>3630</v>
      </c>
      <c r="E766" s="1" t="s">
        <v>3646</v>
      </c>
      <c r="F766" s="1" t="s">
        <v>3215</v>
      </c>
      <c r="G766" s="1" t="n">
        <v>72</v>
      </c>
      <c r="H766" s="1" t="n">
        <v>0.98</v>
      </c>
      <c r="I766" s="1" t="n">
        <v>1</v>
      </c>
      <c r="J766" s="1" t="n">
        <v>5</v>
      </c>
      <c r="K766" s="1" t="s">
        <v>3635</v>
      </c>
      <c r="L766" s="18" t="str">
        <f aca="false">IF(H766&lt;=G766,"Yes","No")</f>
        <v>Yes</v>
      </c>
    </row>
    <row r="767" customFormat="false" ht="15" hidden="false" customHeight="false" outlineLevel="0" collapsed="false">
      <c r="A767" s="1" t="s">
        <v>5159</v>
      </c>
      <c r="B767" s="1" t="s">
        <v>5160</v>
      </c>
      <c r="C767" s="1" t="s">
        <v>1608</v>
      </c>
      <c r="D767" s="1" t="s">
        <v>3698</v>
      </c>
      <c r="E767" s="1" t="s">
        <v>3617</v>
      </c>
      <c r="F767" s="1" t="s">
        <v>3631</v>
      </c>
      <c r="G767" s="1" t="n">
        <v>24</v>
      </c>
      <c r="H767" s="1" t="n">
        <v>16.03</v>
      </c>
      <c r="I767" s="1" t="n">
        <v>0</v>
      </c>
      <c r="J767" s="1" t="n">
        <v>4</v>
      </c>
      <c r="K767" s="1" t="s">
        <v>3632</v>
      </c>
      <c r="L767" s="18" t="str">
        <f aca="false">IF(H767&lt;=G767,"Yes","No")</f>
        <v>Yes</v>
      </c>
    </row>
    <row r="768" customFormat="false" ht="15" hidden="false" customHeight="false" outlineLevel="0" collapsed="false">
      <c r="A768" s="1" t="s">
        <v>5161</v>
      </c>
      <c r="B768" s="1" t="s">
        <v>5162</v>
      </c>
      <c r="C768" s="1" t="s">
        <v>1608</v>
      </c>
      <c r="D768" s="1" t="s">
        <v>3630</v>
      </c>
      <c r="E768" s="1" t="s">
        <v>3622</v>
      </c>
      <c r="F768" s="1" t="s">
        <v>3623</v>
      </c>
      <c r="G768" s="1" t="n">
        <v>8</v>
      </c>
      <c r="H768" s="1" t="n">
        <v>0.15</v>
      </c>
      <c r="I768" s="1" t="n">
        <v>0</v>
      </c>
      <c r="J768" s="1" t="n">
        <v>3</v>
      </c>
      <c r="K768" s="1" t="s">
        <v>3632</v>
      </c>
      <c r="L768" s="18" t="str">
        <f aca="false">IF(H768&lt;=G768,"Yes","No")</f>
        <v>Yes</v>
      </c>
    </row>
    <row r="769" customFormat="false" ht="15" hidden="false" customHeight="false" outlineLevel="0" collapsed="false">
      <c r="A769" s="1" t="s">
        <v>5163</v>
      </c>
      <c r="B769" s="1" t="s">
        <v>5164</v>
      </c>
      <c r="C769" s="1" t="s">
        <v>1608</v>
      </c>
      <c r="D769" s="1" t="s">
        <v>3627</v>
      </c>
      <c r="E769" s="1" t="s">
        <v>3646</v>
      </c>
      <c r="F769" s="1" t="s">
        <v>3215</v>
      </c>
      <c r="G769" s="1" t="n">
        <v>72</v>
      </c>
      <c r="H769" s="1" t="n">
        <v>6.66</v>
      </c>
      <c r="I769" s="1" t="n">
        <v>1</v>
      </c>
      <c r="J769" s="1" t="n">
        <v>4</v>
      </c>
      <c r="K769" s="1" t="s">
        <v>3618</v>
      </c>
      <c r="L769" s="18" t="str">
        <f aca="false">IF(H769&lt;=G769,"Yes","No")</f>
        <v>Yes</v>
      </c>
    </row>
    <row r="770" customFormat="false" ht="15" hidden="false" customHeight="false" outlineLevel="0" collapsed="false">
      <c r="A770" s="1" t="s">
        <v>5165</v>
      </c>
      <c r="B770" s="1" t="s">
        <v>5166</v>
      </c>
      <c r="C770" s="1" t="s">
        <v>1608</v>
      </c>
      <c r="D770" s="1" t="s">
        <v>3627</v>
      </c>
      <c r="E770" s="1" t="s">
        <v>3617</v>
      </c>
      <c r="F770" s="1" t="s">
        <v>3215</v>
      </c>
      <c r="G770" s="1" t="n">
        <v>24</v>
      </c>
      <c r="H770" s="1" t="n">
        <v>18.03</v>
      </c>
      <c r="I770" s="1" t="n">
        <v>1</v>
      </c>
      <c r="J770" s="1" t="n">
        <v>5</v>
      </c>
      <c r="K770" s="1" t="s">
        <v>3642</v>
      </c>
      <c r="L770" s="18" t="str">
        <f aca="false">IF(H770&lt;=G770,"Yes","No")</f>
        <v>Yes</v>
      </c>
    </row>
    <row r="771" customFormat="false" ht="15" hidden="false" customHeight="false" outlineLevel="0" collapsed="false">
      <c r="A771" s="1" t="s">
        <v>5167</v>
      </c>
      <c r="B771" s="1" t="s">
        <v>5168</v>
      </c>
      <c r="C771" s="1" t="s">
        <v>1608</v>
      </c>
      <c r="D771" s="1" t="s">
        <v>3627</v>
      </c>
      <c r="E771" s="1" t="s">
        <v>3646</v>
      </c>
      <c r="F771" s="1" t="s">
        <v>3215</v>
      </c>
      <c r="G771" s="1" t="n">
        <v>72</v>
      </c>
      <c r="H771" s="1" t="n">
        <v>21.26</v>
      </c>
      <c r="I771" s="1" t="n">
        <v>0</v>
      </c>
      <c r="J771" s="1" t="n">
        <v>4</v>
      </c>
      <c r="K771" s="1" t="s">
        <v>3665</v>
      </c>
      <c r="L771" s="18" t="str">
        <f aca="false">IF(H771&lt;=G771,"Yes","No")</f>
        <v>Yes</v>
      </c>
    </row>
    <row r="772" customFormat="false" ht="15" hidden="false" customHeight="false" outlineLevel="0" collapsed="false">
      <c r="A772" s="1" t="s">
        <v>5169</v>
      </c>
      <c r="B772" s="1" t="s">
        <v>5170</v>
      </c>
      <c r="C772" s="1" t="s">
        <v>1608</v>
      </c>
      <c r="D772" s="1" t="s">
        <v>3627</v>
      </c>
      <c r="E772" s="1" t="s">
        <v>3617</v>
      </c>
      <c r="F772" s="1" t="s">
        <v>3215</v>
      </c>
      <c r="G772" s="1" t="n">
        <v>24</v>
      </c>
      <c r="H772" s="1" t="n">
        <v>1.49</v>
      </c>
      <c r="I772" s="1" t="n">
        <v>0</v>
      </c>
      <c r="J772" s="1" t="n">
        <v>5</v>
      </c>
      <c r="K772" s="1" t="s">
        <v>3624</v>
      </c>
      <c r="L772" s="18" t="str">
        <f aca="false">IF(H772&lt;=G772,"Yes","No")</f>
        <v>Yes</v>
      </c>
    </row>
    <row r="773" customFormat="false" ht="15" hidden="false" customHeight="false" outlineLevel="0" collapsed="false">
      <c r="A773" s="1" t="s">
        <v>5171</v>
      </c>
      <c r="B773" s="1" t="s">
        <v>5172</v>
      </c>
      <c r="C773" s="1" t="s">
        <v>1608</v>
      </c>
      <c r="D773" s="1" t="s">
        <v>3616</v>
      </c>
      <c r="E773" s="1" t="s">
        <v>3646</v>
      </c>
      <c r="F773" s="1" t="s">
        <v>3651</v>
      </c>
      <c r="G773" s="1" t="n">
        <v>72</v>
      </c>
      <c r="H773" s="1" t="n">
        <v>4.7</v>
      </c>
      <c r="I773" s="1" t="n">
        <v>0</v>
      </c>
      <c r="J773" s="1" t="n">
        <v>5</v>
      </c>
      <c r="K773" s="1" t="s">
        <v>3632</v>
      </c>
      <c r="L773" s="18" t="str">
        <f aca="false">IF(H773&lt;=G773,"Yes","No")</f>
        <v>Yes</v>
      </c>
    </row>
    <row r="774" customFormat="false" ht="15" hidden="false" customHeight="false" outlineLevel="0" collapsed="false">
      <c r="A774" s="1" t="s">
        <v>5173</v>
      </c>
      <c r="B774" s="1" t="s">
        <v>5174</v>
      </c>
      <c r="C774" s="1" t="s">
        <v>1608</v>
      </c>
      <c r="D774" s="1" t="s">
        <v>3641</v>
      </c>
      <c r="E774" s="1" t="s">
        <v>3793</v>
      </c>
      <c r="F774" s="1" t="s">
        <v>3215</v>
      </c>
      <c r="G774" s="1" t="n">
        <v>4</v>
      </c>
      <c r="H774" s="1" t="n">
        <v>3.05</v>
      </c>
      <c r="I774" s="1" t="n">
        <v>0</v>
      </c>
      <c r="J774" s="1" t="n">
        <v>5</v>
      </c>
      <c r="K774" s="1" t="s">
        <v>3624</v>
      </c>
      <c r="L774" s="18" t="str">
        <f aca="false">IF(H774&lt;=G774,"Yes","No")</f>
        <v>Yes</v>
      </c>
    </row>
    <row r="775" customFormat="false" ht="15" hidden="false" customHeight="false" outlineLevel="0" collapsed="false">
      <c r="A775" s="1" t="s">
        <v>5175</v>
      </c>
      <c r="B775" s="1" t="s">
        <v>5176</v>
      </c>
      <c r="C775" s="1" t="s">
        <v>1608</v>
      </c>
      <c r="D775" s="1" t="s">
        <v>3630</v>
      </c>
      <c r="E775" s="1" t="s">
        <v>3617</v>
      </c>
      <c r="F775" s="1" t="s">
        <v>3631</v>
      </c>
      <c r="G775" s="1" t="n">
        <v>24</v>
      </c>
      <c r="H775" s="1" t="n">
        <v>0.42</v>
      </c>
      <c r="I775" s="1" t="n">
        <v>1</v>
      </c>
      <c r="J775" s="1" t="n">
        <v>5</v>
      </c>
      <c r="K775" s="1" t="s">
        <v>3665</v>
      </c>
      <c r="L775" s="18" t="str">
        <f aca="false">IF(H775&lt;=G775,"Yes","No")</f>
        <v>Yes</v>
      </c>
    </row>
    <row r="776" customFormat="false" ht="15" hidden="false" customHeight="false" outlineLevel="0" collapsed="false">
      <c r="A776" s="1" t="s">
        <v>5177</v>
      </c>
      <c r="B776" s="1" t="s">
        <v>5178</v>
      </c>
      <c r="C776" s="1" t="s">
        <v>1608</v>
      </c>
      <c r="D776" s="1" t="s">
        <v>3645</v>
      </c>
      <c r="E776" s="1" t="s">
        <v>3617</v>
      </c>
      <c r="F776" s="1" t="s">
        <v>3651</v>
      </c>
      <c r="G776" s="1" t="n">
        <v>24</v>
      </c>
      <c r="H776" s="1" t="n">
        <v>0.91</v>
      </c>
      <c r="I776" s="1" t="n">
        <v>1</v>
      </c>
      <c r="J776" s="1" t="n">
        <v>3</v>
      </c>
      <c r="K776" s="1" t="s">
        <v>3652</v>
      </c>
      <c r="L776" s="18" t="str">
        <f aca="false">IF(H776&lt;=G776,"Yes","No")</f>
        <v>Yes</v>
      </c>
    </row>
    <row r="777" customFormat="false" ht="15" hidden="false" customHeight="false" outlineLevel="0" collapsed="false">
      <c r="A777" s="1" t="s">
        <v>5179</v>
      </c>
      <c r="B777" s="1" t="s">
        <v>5180</v>
      </c>
      <c r="C777" s="1" t="s">
        <v>1608</v>
      </c>
      <c r="D777" s="1" t="s">
        <v>3630</v>
      </c>
      <c r="E777" s="1" t="s">
        <v>3646</v>
      </c>
      <c r="F777" s="1" t="s">
        <v>3215</v>
      </c>
      <c r="G777" s="1" t="n">
        <v>72</v>
      </c>
      <c r="H777" s="1" t="n">
        <v>0.83</v>
      </c>
      <c r="I777" s="1" t="n">
        <v>1</v>
      </c>
      <c r="J777" s="1" t="n">
        <v>4</v>
      </c>
      <c r="K777" s="1" t="s">
        <v>3635</v>
      </c>
      <c r="L777" s="18" t="str">
        <f aca="false">IF(H777&lt;=G777,"Yes","No")</f>
        <v>Yes</v>
      </c>
    </row>
    <row r="778" customFormat="false" ht="15" hidden="false" customHeight="false" outlineLevel="0" collapsed="false">
      <c r="A778" s="1" t="s">
        <v>5181</v>
      </c>
      <c r="B778" s="1" t="s">
        <v>5182</v>
      </c>
      <c r="C778" s="1" t="s">
        <v>1608</v>
      </c>
      <c r="D778" s="1" t="s">
        <v>3645</v>
      </c>
      <c r="E778" s="1" t="s">
        <v>3646</v>
      </c>
      <c r="F778" s="1" t="s">
        <v>3215</v>
      </c>
      <c r="G778" s="1" t="n">
        <v>72</v>
      </c>
      <c r="H778" s="1" t="n">
        <v>1.7</v>
      </c>
      <c r="I778" s="1" t="n">
        <v>0</v>
      </c>
      <c r="J778" s="1" t="n">
        <v>3</v>
      </c>
      <c r="K778" s="1" t="s">
        <v>3635</v>
      </c>
      <c r="L778" s="18" t="str">
        <f aca="false">IF(H778&lt;=G778,"Yes","No")</f>
        <v>Yes</v>
      </c>
    </row>
    <row r="779" customFormat="false" ht="15" hidden="false" customHeight="false" outlineLevel="0" collapsed="false">
      <c r="A779" s="1" t="s">
        <v>5183</v>
      </c>
      <c r="B779" s="1" t="s">
        <v>5184</v>
      </c>
      <c r="C779" s="1" t="s">
        <v>1608</v>
      </c>
      <c r="D779" s="1" t="s">
        <v>3638</v>
      </c>
      <c r="E779" s="1" t="s">
        <v>3617</v>
      </c>
      <c r="F779" s="1" t="s">
        <v>3215</v>
      </c>
      <c r="G779" s="1" t="n">
        <v>24</v>
      </c>
      <c r="H779" s="1" t="n">
        <v>32.99</v>
      </c>
      <c r="I779" s="1" t="n">
        <v>0</v>
      </c>
      <c r="J779" s="1" t="n">
        <v>4</v>
      </c>
      <c r="K779" s="1" t="s">
        <v>3642</v>
      </c>
      <c r="L779" s="18" t="str">
        <f aca="false">IF(H779&lt;=G779,"Yes","No")</f>
        <v>No</v>
      </c>
    </row>
    <row r="780" customFormat="false" ht="15" hidden="false" customHeight="false" outlineLevel="0" collapsed="false">
      <c r="A780" s="1" t="s">
        <v>5185</v>
      </c>
      <c r="B780" s="1" t="s">
        <v>5186</v>
      </c>
      <c r="C780" s="1" t="s">
        <v>1608</v>
      </c>
      <c r="D780" s="1" t="s">
        <v>3630</v>
      </c>
      <c r="E780" s="1" t="s">
        <v>3617</v>
      </c>
      <c r="F780" s="1" t="s">
        <v>3215</v>
      </c>
      <c r="G780" s="1" t="n">
        <v>24</v>
      </c>
      <c r="H780" s="1" t="n">
        <v>0.39</v>
      </c>
      <c r="I780" s="1" t="n">
        <v>1</v>
      </c>
      <c r="J780" s="1" t="n">
        <v>5</v>
      </c>
      <c r="K780" s="1" t="s">
        <v>3642</v>
      </c>
      <c r="L780" s="18" t="str">
        <f aca="false">IF(H780&lt;=G780,"Yes","No")</f>
        <v>Yes</v>
      </c>
    </row>
    <row r="781" customFormat="false" ht="15" hidden="false" customHeight="false" outlineLevel="0" collapsed="false">
      <c r="A781" s="1" t="s">
        <v>5187</v>
      </c>
      <c r="B781" s="1" t="s">
        <v>5188</v>
      </c>
      <c r="C781" s="1" t="s">
        <v>1608</v>
      </c>
      <c r="D781" s="1" t="s">
        <v>3638</v>
      </c>
      <c r="E781" s="1" t="s">
        <v>3617</v>
      </c>
      <c r="F781" s="1" t="s">
        <v>3215</v>
      </c>
      <c r="G781" s="1" t="n">
        <v>24</v>
      </c>
      <c r="H781" s="1" t="n">
        <v>1.88</v>
      </c>
      <c r="I781" s="1" t="n">
        <v>0</v>
      </c>
      <c r="J781" s="1" t="n">
        <v>5</v>
      </c>
      <c r="K781" s="1" t="s">
        <v>3665</v>
      </c>
      <c r="L781" s="18" t="str">
        <f aca="false">IF(H781&lt;=G781,"Yes","No")</f>
        <v>Yes</v>
      </c>
    </row>
    <row r="782" customFormat="false" ht="15" hidden="false" customHeight="false" outlineLevel="0" collapsed="false">
      <c r="A782" s="1" t="s">
        <v>5189</v>
      </c>
      <c r="B782" s="1" t="s">
        <v>5190</v>
      </c>
      <c r="C782" s="1" t="s">
        <v>1608</v>
      </c>
      <c r="D782" s="1" t="s">
        <v>3616</v>
      </c>
      <c r="E782" s="1" t="s">
        <v>3646</v>
      </c>
      <c r="F782" s="1" t="s">
        <v>3215</v>
      </c>
      <c r="G782" s="1" t="n">
        <v>72</v>
      </c>
      <c r="H782" s="1" t="n">
        <v>10.97</v>
      </c>
      <c r="I782" s="1" t="n">
        <v>0</v>
      </c>
      <c r="J782" s="1" t="n">
        <v>4</v>
      </c>
      <c r="K782" s="1" t="s">
        <v>3665</v>
      </c>
      <c r="L782" s="18" t="str">
        <f aca="false">IF(H782&lt;=G782,"Yes","No")</f>
        <v>Yes</v>
      </c>
    </row>
    <row r="783" customFormat="false" ht="15" hidden="false" customHeight="false" outlineLevel="0" collapsed="false">
      <c r="A783" s="1" t="s">
        <v>5191</v>
      </c>
      <c r="B783" s="1" t="s">
        <v>5192</v>
      </c>
      <c r="C783" s="1" t="s">
        <v>1608</v>
      </c>
      <c r="D783" s="1" t="s">
        <v>3645</v>
      </c>
      <c r="E783" s="1" t="s">
        <v>3646</v>
      </c>
      <c r="F783" s="1" t="s">
        <v>3631</v>
      </c>
      <c r="G783" s="1" t="n">
        <v>72</v>
      </c>
      <c r="H783" s="1" t="n">
        <v>2.29</v>
      </c>
      <c r="I783" s="1" t="n">
        <v>1</v>
      </c>
      <c r="J783" s="1" t="n">
        <v>5</v>
      </c>
      <c r="K783" s="1" t="s">
        <v>3635</v>
      </c>
      <c r="L783" s="18" t="str">
        <f aca="false">IF(H783&lt;=G783,"Yes","No")</f>
        <v>Yes</v>
      </c>
    </row>
    <row r="784" customFormat="false" ht="15" hidden="false" customHeight="false" outlineLevel="0" collapsed="false">
      <c r="A784" s="1" t="s">
        <v>5193</v>
      </c>
      <c r="B784" s="1" t="s">
        <v>5194</v>
      </c>
      <c r="C784" s="1" t="s">
        <v>1608</v>
      </c>
      <c r="D784" s="1" t="s">
        <v>3621</v>
      </c>
      <c r="E784" s="1" t="s">
        <v>3617</v>
      </c>
      <c r="F784" s="1" t="s">
        <v>3215</v>
      </c>
      <c r="G784" s="1" t="n">
        <v>24</v>
      </c>
      <c r="H784" s="1" t="n">
        <v>4.68</v>
      </c>
      <c r="I784" s="1" t="n">
        <v>0</v>
      </c>
      <c r="J784" s="1" t="n">
        <v>3</v>
      </c>
      <c r="K784" s="1" t="s">
        <v>3635</v>
      </c>
      <c r="L784" s="18" t="str">
        <f aca="false">IF(H784&lt;=G784,"Yes","No")</f>
        <v>Yes</v>
      </c>
    </row>
    <row r="785" customFormat="false" ht="15" hidden="false" customHeight="false" outlineLevel="0" collapsed="false">
      <c r="A785" s="1" t="s">
        <v>5195</v>
      </c>
      <c r="B785" s="1" t="s">
        <v>5196</v>
      </c>
      <c r="C785" s="1" t="s">
        <v>1608</v>
      </c>
      <c r="D785" s="1" t="s">
        <v>3621</v>
      </c>
      <c r="E785" s="1" t="s">
        <v>3646</v>
      </c>
      <c r="F785" s="1" t="s">
        <v>3623</v>
      </c>
      <c r="G785" s="1" t="n">
        <v>72</v>
      </c>
      <c r="H785" s="1" t="n">
        <v>10.77</v>
      </c>
      <c r="I785" s="1" t="n">
        <v>1</v>
      </c>
      <c r="J785" s="1" t="n">
        <v>5</v>
      </c>
      <c r="K785" s="1" t="s">
        <v>3635</v>
      </c>
      <c r="L785" s="18" t="str">
        <f aca="false">IF(H785&lt;=G785,"Yes","No")</f>
        <v>Yes</v>
      </c>
    </row>
    <row r="786" customFormat="false" ht="15" hidden="false" customHeight="false" outlineLevel="0" collapsed="false">
      <c r="A786" s="1" t="s">
        <v>5197</v>
      </c>
      <c r="B786" s="1" t="s">
        <v>5198</v>
      </c>
      <c r="C786" s="1" t="s">
        <v>1608</v>
      </c>
      <c r="D786" s="1" t="s">
        <v>3645</v>
      </c>
      <c r="E786" s="1" t="s">
        <v>3622</v>
      </c>
      <c r="F786" s="1" t="s">
        <v>3215</v>
      </c>
      <c r="G786" s="1" t="n">
        <v>8</v>
      </c>
      <c r="H786" s="1" t="n">
        <v>1.27</v>
      </c>
      <c r="I786" s="1" t="n">
        <v>0</v>
      </c>
      <c r="J786" s="1" t="n">
        <v>5</v>
      </c>
      <c r="K786" s="1" t="s">
        <v>3652</v>
      </c>
      <c r="L786" s="18" t="str">
        <f aca="false">IF(H786&lt;=G786,"Yes","No")</f>
        <v>Yes</v>
      </c>
    </row>
    <row r="787" customFormat="false" ht="15" hidden="false" customHeight="false" outlineLevel="0" collapsed="false">
      <c r="A787" s="1" t="s">
        <v>5199</v>
      </c>
      <c r="B787" s="1" t="s">
        <v>5200</v>
      </c>
      <c r="C787" s="1" t="s">
        <v>1608</v>
      </c>
      <c r="D787" s="1" t="s">
        <v>3627</v>
      </c>
      <c r="E787" s="1" t="s">
        <v>3617</v>
      </c>
      <c r="F787" s="1" t="s">
        <v>3623</v>
      </c>
      <c r="G787" s="1" t="n">
        <v>24</v>
      </c>
      <c r="H787" s="1" t="n">
        <v>10.06</v>
      </c>
      <c r="I787" s="1" t="n">
        <v>0</v>
      </c>
      <c r="J787" s="1" t="n">
        <v>4</v>
      </c>
      <c r="K787" s="1" t="s">
        <v>3665</v>
      </c>
      <c r="L787" s="18" t="str">
        <f aca="false">IF(H787&lt;=G787,"Yes","No")</f>
        <v>Yes</v>
      </c>
    </row>
    <row r="788" customFormat="false" ht="15" hidden="false" customHeight="false" outlineLevel="0" collapsed="false">
      <c r="A788" s="1" t="s">
        <v>5201</v>
      </c>
      <c r="B788" s="1" t="s">
        <v>5202</v>
      </c>
      <c r="C788" s="1" t="s">
        <v>1608</v>
      </c>
      <c r="D788" s="1" t="s">
        <v>3616</v>
      </c>
      <c r="E788" s="1" t="s">
        <v>3617</v>
      </c>
      <c r="F788" s="1" t="s">
        <v>3631</v>
      </c>
      <c r="G788" s="1" t="n">
        <v>24</v>
      </c>
      <c r="H788" s="1" t="n">
        <v>0.66</v>
      </c>
      <c r="I788" s="1" t="n">
        <v>0</v>
      </c>
      <c r="J788" s="1" t="n">
        <v>4</v>
      </c>
      <c r="K788" s="1" t="s">
        <v>3618</v>
      </c>
      <c r="L788" s="18" t="str">
        <f aca="false">IF(H788&lt;=G788,"Yes","No")</f>
        <v>Yes</v>
      </c>
    </row>
    <row r="789" customFormat="false" ht="15" hidden="false" customHeight="false" outlineLevel="0" collapsed="false">
      <c r="A789" s="1" t="s">
        <v>5203</v>
      </c>
      <c r="B789" s="1" t="s">
        <v>5204</v>
      </c>
      <c r="C789" s="1" t="s">
        <v>1608</v>
      </c>
      <c r="D789" s="1" t="s">
        <v>3638</v>
      </c>
      <c r="E789" s="1" t="s">
        <v>3617</v>
      </c>
      <c r="F789" s="1" t="s">
        <v>3651</v>
      </c>
      <c r="G789" s="1" t="n">
        <v>24</v>
      </c>
      <c r="H789" s="1" t="n">
        <v>11.95</v>
      </c>
      <c r="I789" s="1" t="n">
        <v>0</v>
      </c>
      <c r="J789" s="1" t="n">
        <v>5</v>
      </c>
      <c r="K789" s="1" t="s">
        <v>3632</v>
      </c>
      <c r="L789" s="18" t="str">
        <f aca="false">IF(H789&lt;=G789,"Yes","No")</f>
        <v>Yes</v>
      </c>
    </row>
    <row r="790" customFormat="false" ht="15" hidden="false" customHeight="false" outlineLevel="0" collapsed="false">
      <c r="A790" s="1" t="s">
        <v>5205</v>
      </c>
      <c r="B790" s="1" t="s">
        <v>5206</v>
      </c>
      <c r="C790" s="1" t="s">
        <v>1608</v>
      </c>
      <c r="D790" s="1" t="s">
        <v>3630</v>
      </c>
      <c r="E790" s="1" t="s">
        <v>3646</v>
      </c>
      <c r="F790" s="1" t="s">
        <v>3631</v>
      </c>
      <c r="G790" s="1" t="n">
        <v>72</v>
      </c>
      <c r="H790" s="1" t="n">
        <v>1.17</v>
      </c>
      <c r="I790" s="1" t="n">
        <v>1</v>
      </c>
      <c r="J790" s="1" t="n">
        <v>4</v>
      </c>
      <c r="K790" s="1" t="s">
        <v>3632</v>
      </c>
      <c r="L790" s="18" t="str">
        <f aca="false">IF(H790&lt;=G790,"Yes","No")</f>
        <v>Yes</v>
      </c>
    </row>
    <row r="791" customFormat="false" ht="15" hidden="false" customHeight="false" outlineLevel="0" collapsed="false">
      <c r="A791" s="1" t="s">
        <v>5207</v>
      </c>
      <c r="B791" s="1" t="s">
        <v>5208</v>
      </c>
      <c r="C791" s="1" t="s">
        <v>1608</v>
      </c>
      <c r="D791" s="1" t="s">
        <v>3616</v>
      </c>
      <c r="E791" s="1" t="s">
        <v>3622</v>
      </c>
      <c r="F791" s="1" t="s">
        <v>3651</v>
      </c>
      <c r="G791" s="1" t="n">
        <v>8</v>
      </c>
      <c r="H791" s="1" t="n">
        <v>4.67</v>
      </c>
      <c r="I791" s="1" t="n">
        <v>0</v>
      </c>
      <c r="J791" s="1" t="n">
        <v>5</v>
      </c>
      <c r="K791" s="1" t="s">
        <v>3635</v>
      </c>
      <c r="L791" s="18" t="str">
        <f aca="false">IF(H791&lt;=G791,"Yes","No")</f>
        <v>Yes</v>
      </c>
    </row>
    <row r="792" customFormat="false" ht="15" hidden="false" customHeight="false" outlineLevel="0" collapsed="false">
      <c r="A792" s="1" t="s">
        <v>5209</v>
      </c>
      <c r="B792" s="1" t="s">
        <v>5210</v>
      </c>
      <c r="C792" s="1" t="s">
        <v>1608</v>
      </c>
      <c r="D792" s="1" t="s">
        <v>3630</v>
      </c>
      <c r="E792" s="1" t="s">
        <v>3646</v>
      </c>
      <c r="F792" s="1" t="s">
        <v>3651</v>
      </c>
      <c r="G792" s="1" t="n">
        <v>72</v>
      </c>
      <c r="H792" s="1" t="n">
        <v>1.54</v>
      </c>
      <c r="I792" s="1" t="n">
        <v>1</v>
      </c>
      <c r="J792" s="1" t="n">
        <v>5</v>
      </c>
      <c r="K792" s="1" t="s">
        <v>3635</v>
      </c>
      <c r="L792" s="18" t="str">
        <f aca="false">IF(H792&lt;=G792,"Yes","No")</f>
        <v>Yes</v>
      </c>
    </row>
    <row r="793" customFormat="false" ht="15" hidden="false" customHeight="false" outlineLevel="0" collapsed="false">
      <c r="A793" s="1" t="s">
        <v>5211</v>
      </c>
      <c r="B793" s="1" t="s">
        <v>5212</v>
      </c>
      <c r="C793" s="1" t="s">
        <v>1608</v>
      </c>
      <c r="D793" s="1" t="s">
        <v>3621</v>
      </c>
      <c r="E793" s="1" t="s">
        <v>3646</v>
      </c>
      <c r="F793" s="1" t="s">
        <v>3215</v>
      </c>
      <c r="G793" s="1" t="n">
        <v>72</v>
      </c>
      <c r="H793" s="1" t="n">
        <v>0.79</v>
      </c>
      <c r="I793" s="1" t="n">
        <v>1</v>
      </c>
      <c r="J793" s="1" t="n">
        <v>4</v>
      </c>
      <c r="K793" s="1" t="s">
        <v>3642</v>
      </c>
      <c r="L793" s="18" t="str">
        <f aca="false">IF(H793&lt;=G793,"Yes","No")</f>
        <v>Yes</v>
      </c>
    </row>
    <row r="794" customFormat="false" ht="15" hidden="false" customHeight="false" outlineLevel="0" collapsed="false">
      <c r="A794" s="1" t="s">
        <v>5213</v>
      </c>
      <c r="B794" s="1" t="s">
        <v>5214</v>
      </c>
      <c r="C794" s="1" t="s">
        <v>1608</v>
      </c>
      <c r="D794" s="1" t="s">
        <v>3616</v>
      </c>
      <c r="E794" s="1" t="s">
        <v>3617</v>
      </c>
      <c r="F794" s="1" t="s">
        <v>3215</v>
      </c>
      <c r="G794" s="1" t="n">
        <v>24</v>
      </c>
      <c r="H794" s="1" t="n">
        <v>6.78</v>
      </c>
      <c r="I794" s="1" t="n">
        <v>0</v>
      </c>
      <c r="J794" s="1" t="n">
        <v>4</v>
      </c>
      <c r="K794" s="1" t="s">
        <v>3652</v>
      </c>
      <c r="L794" s="18" t="str">
        <f aca="false">IF(H794&lt;=G794,"Yes","No")</f>
        <v>Yes</v>
      </c>
    </row>
    <row r="795" customFormat="false" ht="15" hidden="false" customHeight="false" outlineLevel="0" collapsed="false">
      <c r="A795" s="1" t="s">
        <v>5215</v>
      </c>
      <c r="B795" s="1" t="s">
        <v>5216</v>
      </c>
      <c r="C795" s="1" t="s">
        <v>1608</v>
      </c>
      <c r="D795" s="1" t="s">
        <v>3616</v>
      </c>
      <c r="E795" s="1" t="s">
        <v>3617</v>
      </c>
      <c r="F795" s="1" t="s">
        <v>3631</v>
      </c>
      <c r="G795" s="1" t="n">
        <v>24</v>
      </c>
      <c r="H795" s="1" t="n">
        <v>7.94</v>
      </c>
      <c r="I795" s="1" t="n">
        <v>0</v>
      </c>
      <c r="J795" s="1" t="n">
        <v>4</v>
      </c>
      <c r="K795" s="1" t="s">
        <v>3665</v>
      </c>
      <c r="L795" s="18" t="str">
        <f aca="false">IF(H795&lt;=G795,"Yes","No")</f>
        <v>Yes</v>
      </c>
    </row>
    <row r="796" customFormat="false" ht="15" hidden="false" customHeight="false" outlineLevel="0" collapsed="false">
      <c r="A796" s="1" t="s">
        <v>5217</v>
      </c>
      <c r="B796" s="1" t="s">
        <v>5218</v>
      </c>
      <c r="C796" s="1" t="s">
        <v>1608</v>
      </c>
      <c r="D796" s="1" t="s">
        <v>3630</v>
      </c>
      <c r="E796" s="1" t="s">
        <v>3646</v>
      </c>
      <c r="F796" s="1" t="s">
        <v>3215</v>
      </c>
      <c r="G796" s="1" t="n">
        <v>72</v>
      </c>
      <c r="H796" s="1" t="n">
        <v>0.47</v>
      </c>
      <c r="I796" s="1" t="n">
        <v>1</v>
      </c>
      <c r="J796" s="1" t="n">
        <v>4</v>
      </c>
      <c r="K796" s="1" t="s">
        <v>3665</v>
      </c>
      <c r="L796" s="18" t="str">
        <f aca="false">IF(H796&lt;=G796,"Yes","No")</f>
        <v>Yes</v>
      </c>
    </row>
    <row r="797" customFormat="false" ht="15" hidden="false" customHeight="false" outlineLevel="0" collapsed="false">
      <c r="A797" s="1" t="s">
        <v>5219</v>
      </c>
      <c r="B797" s="1" t="s">
        <v>5220</v>
      </c>
      <c r="C797" s="1" t="s">
        <v>1608</v>
      </c>
      <c r="D797" s="1" t="s">
        <v>3645</v>
      </c>
      <c r="E797" s="1" t="s">
        <v>3617</v>
      </c>
      <c r="F797" s="1" t="s">
        <v>3631</v>
      </c>
      <c r="G797" s="1" t="n">
        <v>24</v>
      </c>
      <c r="H797" s="1" t="n">
        <v>4.8</v>
      </c>
      <c r="I797" s="1" t="n">
        <v>1</v>
      </c>
      <c r="J797" s="1" t="n">
        <v>4</v>
      </c>
      <c r="K797" s="1" t="s">
        <v>3642</v>
      </c>
      <c r="L797" s="18" t="str">
        <f aca="false">IF(H797&lt;=G797,"Yes","No")</f>
        <v>Yes</v>
      </c>
    </row>
    <row r="798" customFormat="false" ht="15" hidden="false" customHeight="false" outlineLevel="0" collapsed="false">
      <c r="A798" s="1" t="s">
        <v>5221</v>
      </c>
      <c r="B798" s="1" t="s">
        <v>5222</v>
      </c>
      <c r="C798" s="1" t="s">
        <v>1608</v>
      </c>
      <c r="D798" s="1" t="s">
        <v>3698</v>
      </c>
      <c r="E798" s="1" t="s">
        <v>3646</v>
      </c>
      <c r="F798" s="1" t="s">
        <v>3215</v>
      </c>
      <c r="G798" s="1" t="n">
        <v>72</v>
      </c>
      <c r="H798" s="1" t="n">
        <v>31</v>
      </c>
      <c r="I798" s="1" t="n">
        <v>0</v>
      </c>
      <c r="J798" s="1" t="n">
        <v>4</v>
      </c>
      <c r="K798" s="1" t="s">
        <v>3665</v>
      </c>
      <c r="L798" s="18" t="str">
        <f aca="false">IF(H798&lt;=G798,"Yes","No")</f>
        <v>Yes</v>
      </c>
    </row>
    <row r="799" customFormat="false" ht="15" hidden="false" customHeight="false" outlineLevel="0" collapsed="false">
      <c r="A799" s="1" t="s">
        <v>5223</v>
      </c>
      <c r="B799" s="1" t="s">
        <v>5224</v>
      </c>
      <c r="C799" s="1" t="s">
        <v>1608</v>
      </c>
      <c r="D799" s="1" t="s">
        <v>3627</v>
      </c>
      <c r="E799" s="1" t="s">
        <v>3617</v>
      </c>
      <c r="F799" s="1" t="s">
        <v>3623</v>
      </c>
      <c r="G799" s="1" t="n">
        <v>24</v>
      </c>
      <c r="H799" s="1" t="n">
        <v>8.13</v>
      </c>
      <c r="I799" s="1" t="n">
        <v>1</v>
      </c>
      <c r="J799" s="1" t="n">
        <v>5</v>
      </c>
      <c r="K799" s="1" t="s">
        <v>3642</v>
      </c>
      <c r="L799" s="18" t="str">
        <f aca="false">IF(H799&lt;=G799,"Yes","No")</f>
        <v>Yes</v>
      </c>
    </row>
    <row r="800" customFormat="false" ht="15" hidden="false" customHeight="false" outlineLevel="0" collapsed="false">
      <c r="A800" s="1" t="s">
        <v>5225</v>
      </c>
      <c r="B800" s="1" t="s">
        <v>5226</v>
      </c>
      <c r="C800" s="1" t="s">
        <v>1608</v>
      </c>
      <c r="D800" s="1" t="s">
        <v>3630</v>
      </c>
      <c r="E800" s="1" t="s">
        <v>3617</v>
      </c>
      <c r="F800" s="1" t="s">
        <v>3631</v>
      </c>
      <c r="G800" s="1" t="n">
        <v>24</v>
      </c>
      <c r="H800" s="1" t="n">
        <v>0.18</v>
      </c>
      <c r="I800" s="1" t="n">
        <v>1</v>
      </c>
      <c r="J800" s="1" t="n">
        <v>5</v>
      </c>
      <c r="K800" s="1" t="s">
        <v>3635</v>
      </c>
      <c r="L800" s="18" t="str">
        <f aca="false">IF(H800&lt;=G800,"Yes","No")</f>
        <v>Yes</v>
      </c>
    </row>
    <row r="801" customFormat="false" ht="15" hidden="false" customHeight="false" outlineLevel="0" collapsed="false">
      <c r="A801" s="1" t="s">
        <v>5227</v>
      </c>
      <c r="B801" s="1" t="s">
        <v>5228</v>
      </c>
      <c r="C801" s="1" t="s">
        <v>1608</v>
      </c>
      <c r="D801" s="1" t="s">
        <v>3630</v>
      </c>
      <c r="E801" s="1" t="s">
        <v>3646</v>
      </c>
      <c r="F801" s="1" t="s">
        <v>3215</v>
      </c>
      <c r="G801" s="1" t="n">
        <v>72</v>
      </c>
      <c r="H801" s="1" t="n">
        <v>0.3</v>
      </c>
      <c r="I801" s="1" t="n">
        <v>1</v>
      </c>
      <c r="J801" s="1" t="n">
        <v>5</v>
      </c>
      <c r="K801" s="1" t="s">
        <v>3632</v>
      </c>
      <c r="L801" s="18" t="str">
        <f aca="false">IF(H801&lt;=G801,"Yes","No")</f>
        <v>Yes</v>
      </c>
    </row>
    <row r="802" customFormat="false" ht="15" hidden="false" customHeight="false" outlineLevel="0" collapsed="false">
      <c r="A802" s="1" t="s">
        <v>5229</v>
      </c>
      <c r="B802" s="1" t="s">
        <v>5230</v>
      </c>
      <c r="C802" s="1" t="s">
        <v>1608</v>
      </c>
      <c r="D802" s="1" t="s">
        <v>3638</v>
      </c>
      <c r="E802" s="1" t="s">
        <v>3617</v>
      </c>
      <c r="F802" s="1" t="s">
        <v>3215</v>
      </c>
      <c r="G802" s="1" t="n">
        <v>24</v>
      </c>
      <c r="H802" s="1" t="n">
        <v>41.61</v>
      </c>
      <c r="I802" s="1" t="n">
        <v>0</v>
      </c>
      <c r="J802" s="1" t="n">
        <v>4</v>
      </c>
      <c r="K802" s="1" t="s">
        <v>3618</v>
      </c>
      <c r="L802" s="18" t="str">
        <f aca="false">IF(H802&lt;=G802,"Yes","No")</f>
        <v>No</v>
      </c>
    </row>
    <row r="803" customFormat="false" ht="15" hidden="false" customHeight="false" outlineLevel="0" collapsed="false">
      <c r="A803" s="1" t="s">
        <v>5231</v>
      </c>
      <c r="B803" s="1" t="s">
        <v>5232</v>
      </c>
      <c r="C803" s="1" t="s">
        <v>1608</v>
      </c>
      <c r="D803" s="1" t="s">
        <v>3630</v>
      </c>
      <c r="E803" s="1" t="s">
        <v>3617</v>
      </c>
      <c r="F803" s="1" t="s">
        <v>3215</v>
      </c>
      <c r="G803" s="1" t="n">
        <v>24</v>
      </c>
      <c r="H803" s="1" t="n">
        <v>1.12</v>
      </c>
      <c r="I803" s="1" t="n">
        <v>1</v>
      </c>
      <c r="J803" s="1" t="n">
        <v>4</v>
      </c>
      <c r="K803" s="1" t="s">
        <v>3618</v>
      </c>
      <c r="L803" s="18" t="str">
        <f aca="false">IF(H803&lt;=G803,"Yes","No")</f>
        <v>Yes</v>
      </c>
    </row>
    <row r="804" customFormat="false" ht="15" hidden="false" customHeight="false" outlineLevel="0" collapsed="false">
      <c r="A804" s="1" t="s">
        <v>5233</v>
      </c>
      <c r="B804" s="1" t="s">
        <v>5234</v>
      </c>
      <c r="C804" s="1" t="s">
        <v>1608</v>
      </c>
      <c r="D804" s="1" t="s">
        <v>3638</v>
      </c>
      <c r="E804" s="1" t="s">
        <v>3622</v>
      </c>
      <c r="F804" s="1" t="s">
        <v>3631</v>
      </c>
      <c r="G804" s="1" t="n">
        <v>8</v>
      </c>
      <c r="H804" s="1" t="n">
        <v>12.38</v>
      </c>
      <c r="I804" s="1" t="n">
        <v>0</v>
      </c>
      <c r="J804" s="1" t="n">
        <v>3</v>
      </c>
      <c r="K804" s="1" t="s">
        <v>3624</v>
      </c>
      <c r="L804" s="18" t="str">
        <f aca="false">IF(H804&lt;=G804,"Yes","No")</f>
        <v>No</v>
      </c>
    </row>
    <row r="805" customFormat="false" ht="15" hidden="false" customHeight="false" outlineLevel="0" collapsed="false">
      <c r="A805" s="1" t="s">
        <v>5235</v>
      </c>
      <c r="B805" s="1" t="s">
        <v>5236</v>
      </c>
      <c r="C805" s="1" t="s">
        <v>1608</v>
      </c>
      <c r="D805" s="1" t="s">
        <v>3627</v>
      </c>
      <c r="E805" s="1" t="s">
        <v>3617</v>
      </c>
      <c r="F805" s="1" t="s">
        <v>3631</v>
      </c>
      <c r="G805" s="1" t="n">
        <v>24</v>
      </c>
      <c r="H805" s="1" t="n">
        <v>15.13</v>
      </c>
      <c r="I805" s="1" t="n">
        <v>1</v>
      </c>
      <c r="J805" s="1" t="n">
        <v>5</v>
      </c>
      <c r="K805" s="1" t="s">
        <v>3632</v>
      </c>
      <c r="L805" s="18" t="str">
        <f aca="false">IF(H805&lt;=G805,"Yes","No")</f>
        <v>Yes</v>
      </c>
    </row>
    <row r="806" customFormat="false" ht="15" hidden="false" customHeight="false" outlineLevel="0" collapsed="false">
      <c r="A806" s="1" t="s">
        <v>5237</v>
      </c>
      <c r="B806" s="1" t="s">
        <v>5238</v>
      </c>
      <c r="C806" s="1" t="s">
        <v>1608</v>
      </c>
      <c r="D806" s="1" t="s">
        <v>3630</v>
      </c>
      <c r="E806" s="1" t="s">
        <v>3617</v>
      </c>
      <c r="F806" s="1" t="s">
        <v>3623</v>
      </c>
      <c r="G806" s="1" t="n">
        <v>24</v>
      </c>
      <c r="H806" s="1" t="n">
        <v>0.47</v>
      </c>
      <c r="I806" s="1" t="n">
        <v>1</v>
      </c>
      <c r="J806" s="1" t="n">
        <v>5</v>
      </c>
      <c r="K806" s="1" t="s">
        <v>3618</v>
      </c>
      <c r="L806" s="18" t="str">
        <f aca="false">IF(H806&lt;=G806,"Yes","No")</f>
        <v>Yes</v>
      </c>
    </row>
    <row r="807" customFormat="false" ht="15" hidden="false" customHeight="false" outlineLevel="0" collapsed="false">
      <c r="A807" s="1" t="s">
        <v>5239</v>
      </c>
      <c r="B807" s="1" t="s">
        <v>5240</v>
      </c>
      <c r="C807" s="1" t="s">
        <v>1608</v>
      </c>
      <c r="D807" s="1" t="s">
        <v>3645</v>
      </c>
      <c r="E807" s="1" t="s">
        <v>3617</v>
      </c>
      <c r="F807" s="1" t="s">
        <v>3215</v>
      </c>
      <c r="G807" s="1" t="n">
        <v>24</v>
      </c>
      <c r="H807" s="1" t="n">
        <v>0.85</v>
      </c>
      <c r="I807" s="1" t="n">
        <v>1</v>
      </c>
      <c r="J807" s="1" t="n">
        <v>4</v>
      </c>
      <c r="K807" s="1" t="s">
        <v>3632</v>
      </c>
      <c r="L807" s="18" t="str">
        <f aca="false">IF(H807&lt;=G807,"Yes","No")</f>
        <v>Yes</v>
      </c>
    </row>
    <row r="808" customFormat="false" ht="15" hidden="false" customHeight="false" outlineLevel="0" collapsed="false">
      <c r="A808" s="1" t="s">
        <v>5241</v>
      </c>
      <c r="B808" s="1" t="s">
        <v>5242</v>
      </c>
      <c r="C808" s="1" t="s">
        <v>1608</v>
      </c>
      <c r="D808" s="1" t="s">
        <v>3638</v>
      </c>
      <c r="E808" s="1" t="s">
        <v>3622</v>
      </c>
      <c r="F808" s="1" t="s">
        <v>3215</v>
      </c>
      <c r="G808" s="1" t="n">
        <v>8</v>
      </c>
      <c r="H808" s="1" t="n">
        <v>18.25</v>
      </c>
      <c r="I808" s="1" t="n">
        <v>0</v>
      </c>
      <c r="J808" s="1" t="n">
        <v>4</v>
      </c>
      <c r="K808" s="1" t="s">
        <v>3642</v>
      </c>
      <c r="L808" s="18" t="str">
        <f aca="false">IF(H808&lt;=G808,"Yes","No")</f>
        <v>No</v>
      </c>
    </row>
    <row r="809" customFormat="false" ht="15" hidden="false" customHeight="false" outlineLevel="0" collapsed="false">
      <c r="A809" s="1" t="s">
        <v>5243</v>
      </c>
      <c r="B809" s="1" t="s">
        <v>5244</v>
      </c>
      <c r="C809" s="1" t="s">
        <v>1608</v>
      </c>
      <c r="D809" s="1" t="s">
        <v>3630</v>
      </c>
      <c r="E809" s="1" t="s">
        <v>3617</v>
      </c>
      <c r="F809" s="1" t="s">
        <v>3631</v>
      </c>
      <c r="G809" s="1" t="n">
        <v>24</v>
      </c>
      <c r="H809" s="1" t="n">
        <v>0.7</v>
      </c>
      <c r="I809" s="1" t="n">
        <v>1</v>
      </c>
      <c r="J809" s="1" t="n">
        <v>5</v>
      </c>
      <c r="K809" s="1" t="s">
        <v>3665</v>
      </c>
      <c r="L809" s="18" t="str">
        <f aca="false">IF(H809&lt;=G809,"Yes","No")</f>
        <v>Yes</v>
      </c>
    </row>
    <row r="810" customFormat="false" ht="15" hidden="false" customHeight="false" outlineLevel="0" collapsed="false">
      <c r="A810" s="1" t="s">
        <v>5245</v>
      </c>
      <c r="B810" s="1" t="s">
        <v>5246</v>
      </c>
      <c r="C810" s="1" t="s">
        <v>1608</v>
      </c>
      <c r="D810" s="1" t="s">
        <v>3638</v>
      </c>
      <c r="E810" s="1" t="s">
        <v>3646</v>
      </c>
      <c r="F810" s="1" t="s">
        <v>3215</v>
      </c>
      <c r="G810" s="1" t="n">
        <v>72</v>
      </c>
      <c r="H810" s="1" t="n">
        <v>8.45</v>
      </c>
      <c r="I810" s="1" t="n">
        <v>0</v>
      </c>
      <c r="J810" s="1" t="n">
        <v>5</v>
      </c>
      <c r="K810" s="1" t="s">
        <v>3652</v>
      </c>
      <c r="L810" s="18" t="str">
        <f aca="false">IF(H810&lt;=G810,"Yes","No")</f>
        <v>Yes</v>
      </c>
    </row>
    <row r="811" customFormat="false" ht="15" hidden="false" customHeight="false" outlineLevel="0" collapsed="false">
      <c r="A811" s="1" t="s">
        <v>5247</v>
      </c>
      <c r="B811" s="1" t="s">
        <v>5248</v>
      </c>
      <c r="C811" s="1" t="s">
        <v>1608</v>
      </c>
      <c r="D811" s="1" t="s">
        <v>3630</v>
      </c>
      <c r="E811" s="1" t="s">
        <v>3646</v>
      </c>
      <c r="F811" s="1" t="s">
        <v>3215</v>
      </c>
      <c r="G811" s="1" t="n">
        <v>72</v>
      </c>
      <c r="H811" s="1" t="n">
        <v>1.25</v>
      </c>
      <c r="I811" s="1" t="n">
        <v>1</v>
      </c>
      <c r="J811" s="1" t="n">
        <v>4</v>
      </c>
      <c r="K811" s="1" t="s">
        <v>3642</v>
      </c>
      <c r="L811" s="18" t="str">
        <f aca="false">IF(H811&lt;=G811,"Yes","No")</f>
        <v>Yes</v>
      </c>
    </row>
    <row r="812" customFormat="false" ht="15" hidden="false" customHeight="false" outlineLevel="0" collapsed="false">
      <c r="A812" s="1" t="s">
        <v>5249</v>
      </c>
      <c r="B812" s="1" t="s">
        <v>5250</v>
      </c>
      <c r="C812" s="1" t="s">
        <v>1608</v>
      </c>
      <c r="D812" s="1" t="s">
        <v>3621</v>
      </c>
      <c r="E812" s="1" t="s">
        <v>3617</v>
      </c>
      <c r="F812" s="1" t="s">
        <v>3631</v>
      </c>
      <c r="G812" s="1" t="n">
        <v>24</v>
      </c>
      <c r="H812" s="1" t="n">
        <v>2.93</v>
      </c>
      <c r="I812" s="1" t="n">
        <v>1</v>
      </c>
      <c r="J812" s="1" t="n">
        <v>5</v>
      </c>
      <c r="K812" s="1" t="s">
        <v>3632</v>
      </c>
      <c r="L812" s="18" t="str">
        <f aca="false">IF(H812&lt;=G812,"Yes","No")</f>
        <v>Yes</v>
      </c>
    </row>
    <row r="813" customFormat="false" ht="15" hidden="false" customHeight="false" outlineLevel="0" collapsed="false">
      <c r="A813" s="1" t="s">
        <v>5251</v>
      </c>
      <c r="B813" s="1" t="s">
        <v>5252</v>
      </c>
      <c r="C813" s="1" t="s">
        <v>1608</v>
      </c>
      <c r="D813" s="1" t="s">
        <v>3630</v>
      </c>
      <c r="E813" s="1" t="s">
        <v>3617</v>
      </c>
      <c r="F813" s="1" t="s">
        <v>3631</v>
      </c>
      <c r="G813" s="1" t="n">
        <v>24</v>
      </c>
      <c r="H813" s="1" t="n">
        <v>0.49</v>
      </c>
      <c r="I813" s="1" t="n">
        <v>1</v>
      </c>
      <c r="J813" s="1" t="n">
        <v>3</v>
      </c>
      <c r="K813" s="1" t="s">
        <v>3632</v>
      </c>
      <c r="L813" s="18" t="str">
        <f aca="false">IF(H813&lt;=G813,"Yes","No")</f>
        <v>Yes</v>
      </c>
    </row>
    <row r="814" customFormat="false" ht="15" hidden="false" customHeight="false" outlineLevel="0" collapsed="false">
      <c r="A814" s="1" t="s">
        <v>5253</v>
      </c>
      <c r="B814" s="1" t="s">
        <v>5254</v>
      </c>
      <c r="C814" s="1" t="s">
        <v>1608</v>
      </c>
      <c r="D814" s="1" t="s">
        <v>3698</v>
      </c>
      <c r="E814" s="1" t="s">
        <v>3617</v>
      </c>
      <c r="F814" s="1" t="s">
        <v>3215</v>
      </c>
      <c r="G814" s="1" t="n">
        <v>24</v>
      </c>
      <c r="H814" s="1" t="n">
        <v>50.83</v>
      </c>
      <c r="I814" s="1" t="n">
        <v>0</v>
      </c>
      <c r="J814" s="1" t="n">
        <v>4</v>
      </c>
      <c r="K814" s="1" t="s">
        <v>3624</v>
      </c>
      <c r="L814" s="18" t="str">
        <f aca="false">IF(H814&lt;=G814,"Yes","No")</f>
        <v>No</v>
      </c>
    </row>
    <row r="815" customFormat="false" ht="15" hidden="false" customHeight="false" outlineLevel="0" collapsed="false">
      <c r="A815" s="1" t="s">
        <v>5255</v>
      </c>
      <c r="B815" s="1" t="s">
        <v>5256</v>
      </c>
      <c r="C815" s="1" t="s">
        <v>1608</v>
      </c>
      <c r="D815" s="1" t="s">
        <v>3616</v>
      </c>
      <c r="E815" s="1" t="s">
        <v>3617</v>
      </c>
      <c r="F815" s="1" t="s">
        <v>3215</v>
      </c>
      <c r="G815" s="1" t="n">
        <v>24</v>
      </c>
      <c r="H815" s="1" t="n">
        <v>9.04</v>
      </c>
      <c r="I815" s="1" t="n">
        <v>0</v>
      </c>
      <c r="J815" s="1" t="n">
        <v>4</v>
      </c>
      <c r="K815" s="1" t="s">
        <v>3635</v>
      </c>
      <c r="L815" s="18" t="str">
        <f aca="false">IF(H815&lt;=G815,"Yes","No")</f>
        <v>Yes</v>
      </c>
    </row>
    <row r="816" customFormat="false" ht="15" hidden="false" customHeight="false" outlineLevel="0" collapsed="false">
      <c r="A816" s="1" t="s">
        <v>5257</v>
      </c>
      <c r="B816" s="1" t="s">
        <v>5258</v>
      </c>
      <c r="C816" s="1" t="s">
        <v>1608</v>
      </c>
      <c r="D816" s="1" t="s">
        <v>3630</v>
      </c>
      <c r="E816" s="1" t="s">
        <v>3617</v>
      </c>
      <c r="F816" s="1" t="s">
        <v>3623</v>
      </c>
      <c r="G816" s="1" t="n">
        <v>24</v>
      </c>
      <c r="H816" s="1" t="n">
        <v>0.59</v>
      </c>
      <c r="I816" s="1" t="n">
        <v>1</v>
      </c>
      <c r="J816" s="1" t="n">
        <v>5</v>
      </c>
      <c r="K816" s="1" t="s">
        <v>3632</v>
      </c>
      <c r="L816" s="18" t="str">
        <f aca="false">IF(H816&lt;=G816,"Yes","No")</f>
        <v>Yes</v>
      </c>
    </row>
    <row r="817" customFormat="false" ht="15" hidden="false" customHeight="false" outlineLevel="0" collapsed="false">
      <c r="A817" s="1" t="s">
        <v>5259</v>
      </c>
      <c r="B817" s="1" t="s">
        <v>5260</v>
      </c>
      <c r="C817" s="1" t="s">
        <v>1608</v>
      </c>
      <c r="D817" s="1" t="s">
        <v>3638</v>
      </c>
      <c r="E817" s="1" t="s">
        <v>3617</v>
      </c>
      <c r="F817" s="1" t="s">
        <v>3631</v>
      </c>
      <c r="G817" s="1" t="n">
        <v>24</v>
      </c>
      <c r="H817" s="1" t="n">
        <v>19.78</v>
      </c>
      <c r="I817" s="1" t="n">
        <v>0</v>
      </c>
      <c r="J817" s="1" t="n">
        <v>5</v>
      </c>
      <c r="K817" s="1" t="s">
        <v>3642</v>
      </c>
      <c r="L817" s="18" t="str">
        <f aca="false">IF(H817&lt;=G817,"Yes","No")</f>
        <v>Yes</v>
      </c>
    </row>
    <row r="818" customFormat="false" ht="15" hidden="false" customHeight="false" outlineLevel="0" collapsed="false">
      <c r="A818" s="1" t="s">
        <v>5261</v>
      </c>
      <c r="B818" s="1" t="s">
        <v>5262</v>
      </c>
      <c r="C818" s="1" t="s">
        <v>1608</v>
      </c>
      <c r="D818" s="1" t="s">
        <v>3645</v>
      </c>
      <c r="E818" s="1" t="s">
        <v>3646</v>
      </c>
      <c r="F818" s="1" t="s">
        <v>3631</v>
      </c>
      <c r="G818" s="1" t="n">
        <v>72</v>
      </c>
      <c r="H818" s="1" t="n">
        <v>7.08</v>
      </c>
      <c r="I818" s="1" t="n">
        <v>1</v>
      </c>
      <c r="J818" s="1" t="n">
        <v>4</v>
      </c>
      <c r="K818" s="1" t="s">
        <v>3624</v>
      </c>
      <c r="L818" s="18" t="str">
        <f aca="false">IF(H818&lt;=G818,"Yes","No")</f>
        <v>Yes</v>
      </c>
    </row>
    <row r="819" customFormat="false" ht="15" hidden="false" customHeight="false" outlineLevel="0" collapsed="false">
      <c r="A819" s="1" t="s">
        <v>5263</v>
      </c>
      <c r="B819" s="1" t="s">
        <v>5264</v>
      </c>
      <c r="C819" s="1" t="s">
        <v>1608</v>
      </c>
      <c r="D819" s="1" t="s">
        <v>3645</v>
      </c>
      <c r="E819" s="1" t="s">
        <v>3622</v>
      </c>
      <c r="F819" s="1" t="s">
        <v>3651</v>
      </c>
      <c r="G819" s="1" t="n">
        <v>8</v>
      </c>
      <c r="H819" s="1" t="n">
        <v>3.95</v>
      </c>
      <c r="I819" s="1" t="n">
        <v>0</v>
      </c>
      <c r="J819" s="1" t="n">
        <v>4</v>
      </c>
      <c r="K819" s="1" t="s">
        <v>3635</v>
      </c>
      <c r="L819" s="18" t="str">
        <f aca="false">IF(H819&lt;=G819,"Yes","No")</f>
        <v>Yes</v>
      </c>
    </row>
    <row r="820" customFormat="false" ht="15" hidden="false" customHeight="false" outlineLevel="0" collapsed="false">
      <c r="A820" s="1" t="s">
        <v>5265</v>
      </c>
      <c r="B820" s="1" t="s">
        <v>5266</v>
      </c>
      <c r="C820" s="1" t="s">
        <v>1608</v>
      </c>
      <c r="D820" s="1" t="s">
        <v>3616</v>
      </c>
      <c r="E820" s="1" t="s">
        <v>3617</v>
      </c>
      <c r="F820" s="1" t="s">
        <v>3631</v>
      </c>
      <c r="G820" s="1" t="n">
        <v>24</v>
      </c>
      <c r="H820" s="1" t="n">
        <v>0.35</v>
      </c>
      <c r="I820" s="1" t="n">
        <v>0</v>
      </c>
      <c r="J820" s="1" t="n">
        <v>5</v>
      </c>
      <c r="K820" s="1" t="s">
        <v>3642</v>
      </c>
      <c r="L820" s="18" t="str">
        <f aca="false">IF(H820&lt;=G820,"Yes","No")</f>
        <v>Yes</v>
      </c>
    </row>
    <row r="821" customFormat="false" ht="15" hidden="false" customHeight="false" outlineLevel="0" collapsed="false">
      <c r="A821" s="1" t="s">
        <v>5267</v>
      </c>
      <c r="B821" s="1" t="s">
        <v>5268</v>
      </c>
      <c r="C821" s="1" t="s">
        <v>1608</v>
      </c>
      <c r="D821" s="1" t="s">
        <v>3630</v>
      </c>
      <c r="E821" s="1" t="s">
        <v>3646</v>
      </c>
      <c r="F821" s="1" t="s">
        <v>3215</v>
      </c>
      <c r="G821" s="1" t="n">
        <v>72</v>
      </c>
      <c r="H821" s="1" t="n">
        <v>0.54</v>
      </c>
      <c r="I821" s="1" t="n">
        <v>1</v>
      </c>
      <c r="J821" s="1" t="n">
        <v>4</v>
      </c>
      <c r="K821" s="1" t="s">
        <v>3665</v>
      </c>
      <c r="L821" s="18" t="str">
        <f aca="false">IF(H821&lt;=G821,"Yes","No")</f>
        <v>Yes</v>
      </c>
    </row>
    <row r="822" customFormat="false" ht="15" hidden="false" customHeight="false" outlineLevel="0" collapsed="false">
      <c r="A822" s="1" t="s">
        <v>5269</v>
      </c>
      <c r="B822" s="1" t="s">
        <v>5270</v>
      </c>
      <c r="C822" s="1" t="s">
        <v>1608</v>
      </c>
      <c r="D822" s="1" t="s">
        <v>3621</v>
      </c>
      <c r="E822" s="1" t="s">
        <v>3646</v>
      </c>
      <c r="F822" s="1" t="s">
        <v>3631</v>
      </c>
      <c r="G822" s="1" t="n">
        <v>72</v>
      </c>
      <c r="H822" s="1" t="n">
        <v>6.04</v>
      </c>
      <c r="I822" s="1" t="n">
        <v>1</v>
      </c>
      <c r="J822" s="1" t="n">
        <v>4</v>
      </c>
      <c r="K822" s="1" t="s">
        <v>3652</v>
      </c>
      <c r="L822" s="18" t="str">
        <f aca="false">IF(H822&lt;=G822,"Yes","No")</f>
        <v>Yes</v>
      </c>
    </row>
    <row r="823" customFormat="false" ht="15" hidden="false" customHeight="false" outlineLevel="0" collapsed="false">
      <c r="A823" s="1" t="s">
        <v>5271</v>
      </c>
      <c r="B823" s="1" t="s">
        <v>5272</v>
      </c>
      <c r="C823" s="1" t="s">
        <v>1608</v>
      </c>
      <c r="D823" s="1" t="s">
        <v>3630</v>
      </c>
      <c r="E823" s="1" t="s">
        <v>3646</v>
      </c>
      <c r="F823" s="1" t="s">
        <v>3631</v>
      </c>
      <c r="G823" s="1" t="n">
        <v>72</v>
      </c>
      <c r="H823" s="1" t="n">
        <v>1</v>
      </c>
      <c r="I823" s="1" t="n">
        <v>1</v>
      </c>
      <c r="J823" s="1" t="n">
        <v>4</v>
      </c>
      <c r="K823" s="1" t="s">
        <v>3652</v>
      </c>
      <c r="L823" s="18" t="str">
        <f aca="false">IF(H823&lt;=G823,"Yes","No")</f>
        <v>Yes</v>
      </c>
    </row>
    <row r="824" customFormat="false" ht="15" hidden="false" customHeight="false" outlineLevel="0" collapsed="false">
      <c r="A824" s="1" t="s">
        <v>5273</v>
      </c>
      <c r="B824" s="1" t="s">
        <v>5274</v>
      </c>
      <c r="C824" s="1" t="s">
        <v>1608</v>
      </c>
      <c r="D824" s="1" t="s">
        <v>3630</v>
      </c>
      <c r="E824" s="1" t="s">
        <v>3646</v>
      </c>
      <c r="F824" s="1" t="s">
        <v>3631</v>
      </c>
      <c r="G824" s="1" t="n">
        <v>72</v>
      </c>
      <c r="H824" s="1" t="n">
        <v>1.33</v>
      </c>
      <c r="I824" s="1" t="n">
        <v>0</v>
      </c>
      <c r="J824" s="1" t="n">
        <v>4</v>
      </c>
      <c r="K824" s="1" t="s">
        <v>3652</v>
      </c>
      <c r="L824" s="18" t="str">
        <f aca="false">IF(H824&lt;=G824,"Yes","No")</f>
        <v>Yes</v>
      </c>
    </row>
    <row r="825" customFormat="false" ht="15" hidden="false" customHeight="false" outlineLevel="0" collapsed="false">
      <c r="A825" s="1" t="s">
        <v>5275</v>
      </c>
      <c r="B825" s="1" t="s">
        <v>5276</v>
      </c>
      <c r="C825" s="1" t="s">
        <v>1608</v>
      </c>
      <c r="D825" s="1" t="s">
        <v>3627</v>
      </c>
      <c r="E825" s="1" t="s">
        <v>3646</v>
      </c>
      <c r="F825" s="1" t="s">
        <v>3631</v>
      </c>
      <c r="G825" s="1" t="n">
        <v>72</v>
      </c>
      <c r="H825" s="1" t="n">
        <v>5.06</v>
      </c>
      <c r="I825" s="1" t="n">
        <v>1</v>
      </c>
      <c r="J825" s="1" t="n">
        <v>5</v>
      </c>
      <c r="K825" s="1" t="s">
        <v>3652</v>
      </c>
      <c r="L825" s="18" t="str">
        <f aca="false">IF(H825&lt;=G825,"Yes","No")</f>
        <v>Yes</v>
      </c>
    </row>
    <row r="826" customFormat="false" ht="15" hidden="false" customHeight="false" outlineLevel="0" collapsed="false">
      <c r="A826" s="1" t="s">
        <v>5277</v>
      </c>
      <c r="B826" s="1" t="s">
        <v>5278</v>
      </c>
      <c r="C826" s="1" t="s">
        <v>1608</v>
      </c>
      <c r="D826" s="1" t="s">
        <v>3638</v>
      </c>
      <c r="E826" s="1" t="s">
        <v>3617</v>
      </c>
      <c r="F826" s="1" t="s">
        <v>3215</v>
      </c>
      <c r="G826" s="1" t="n">
        <v>24</v>
      </c>
      <c r="H826" s="1" t="n">
        <v>15.19</v>
      </c>
      <c r="I826" s="1" t="n">
        <v>0</v>
      </c>
      <c r="J826" s="1" t="n">
        <v>5</v>
      </c>
      <c r="K826" s="1" t="s">
        <v>3635</v>
      </c>
      <c r="L826" s="18" t="str">
        <f aca="false">IF(H826&lt;=G826,"Yes","No")</f>
        <v>Yes</v>
      </c>
    </row>
    <row r="827" customFormat="false" ht="15" hidden="false" customHeight="false" outlineLevel="0" collapsed="false">
      <c r="A827" s="1" t="s">
        <v>5279</v>
      </c>
      <c r="B827" s="1" t="s">
        <v>5280</v>
      </c>
      <c r="C827" s="1" t="s">
        <v>1608</v>
      </c>
      <c r="D827" s="1" t="s">
        <v>3630</v>
      </c>
      <c r="E827" s="1" t="s">
        <v>3617</v>
      </c>
      <c r="F827" s="1" t="s">
        <v>3631</v>
      </c>
      <c r="G827" s="1" t="n">
        <v>24</v>
      </c>
      <c r="H827" s="1" t="n">
        <v>1.37</v>
      </c>
      <c r="I827" s="1" t="n">
        <v>1</v>
      </c>
      <c r="J827" s="1" t="n">
        <v>5</v>
      </c>
      <c r="K827" s="1" t="s">
        <v>3665</v>
      </c>
      <c r="L827" s="18" t="str">
        <f aca="false">IF(H827&lt;=G827,"Yes","No")</f>
        <v>Yes</v>
      </c>
    </row>
    <row r="828" customFormat="false" ht="15" hidden="false" customHeight="false" outlineLevel="0" collapsed="false">
      <c r="A828" s="1" t="s">
        <v>5281</v>
      </c>
      <c r="B828" s="1" t="s">
        <v>5282</v>
      </c>
      <c r="C828" s="1" t="s">
        <v>1608</v>
      </c>
      <c r="D828" s="1" t="s">
        <v>3641</v>
      </c>
      <c r="E828" s="1" t="s">
        <v>3622</v>
      </c>
      <c r="F828" s="1" t="s">
        <v>3623</v>
      </c>
      <c r="G828" s="1" t="n">
        <v>8</v>
      </c>
      <c r="H828" s="1" t="n">
        <v>0.35</v>
      </c>
      <c r="I828" s="1" t="n">
        <v>1</v>
      </c>
      <c r="J828" s="1" t="n">
        <v>5</v>
      </c>
      <c r="K828" s="1" t="s">
        <v>3632</v>
      </c>
      <c r="L828" s="18" t="str">
        <f aca="false">IF(H828&lt;=G828,"Yes","No")</f>
        <v>Yes</v>
      </c>
    </row>
    <row r="829" customFormat="false" ht="15" hidden="false" customHeight="false" outlineLevel="0" collapsed="false">
      <c r="A829" s="1" t="s">
        <v>5283</v>
      </c>
      <c r="B829" s="1" t="s">
        <v>5284</v>
      </c>
      <c r="C829" s="1" t="s">
        <v>1608</v>
      </c>
      <c r="D829" s="1" t="s">
        <v>3627</v>
      </c>
      <c r="E829" s="1" t="s">
        <v>3617</v>
      </c>
      <c r="F829" s="1" t="s">
        <v>3651</v>
      </c>
      <c r="G829" s="1" t="n">
        <v>24</v>
      </c>
      <c r="H829" s="1" t="n">
        <v>3.13</v>
      </c>
      <c r="I829" s="1" t="n">
        <v>0</v>
      </c>
      <c r="J829" s="1" t="n">
        <v>5</v>
      </c>
      <c r="K829" s="1" t="s">
        <v>3665</v>
      </c>
      <c r="L829" s="18" t="str">
        <f aca="false">IF(H829&lt;=G829,"Yes","No")</f>
        <v>Yes</v>
      </c>
    </row>
    <row r="830" customFormat="false" ht="15" hidden="false" customHeight="false" outlineLevel="0" collapsed="false">
      <c r="A830" s="1" t="s">
        <v>5285</v>
      </c>
      <c r="B830" s="1" t="s">
        <v>5286</v>
      </c>
      <c r="C830" s="1" t="s">
        <v>1608</v>
      </c>
      <c r="D830" s="1" t="s">
        <v>3621</v>
      </c>
      <c r="E830" s="1" t="s">
        <v>3617</v>
      </c>
      <c r="F830" s="1" t="s">
        <v>3631</v>
      </c>
      <c r="G830" s="1" t="n">
        <v>24</v>
      </c>
      <c r="H830" s="1" t="n">
        <v>8.36</v>
      </c>
      <c r="I830" s="1" t="n">
        <v>0</v>
      </c>
      <c r="J830" s="1" t="n">
        <v>4</v>
      </c>
      <c r="K830" s="1" t="s">
        <v>3642</v>
      </c>
      <c r="L830" s="18" t="str">
        <f aca="false">IF(H830&lt;=G830,"Yes","No")</f>
        <v>Yes</v>
      </c>
    </row>
    <row r="831" customFormat="false" ht="15" hidden="false" customHeight="false" outlineLevel="0" collapsed="false">
      <c r="A831" s="1" t="s">
        <v>5287</v>
      </c>
      <c r="B831" s="1" t="s">
        <v>5288</v>
      </c>
      <c r="C831" s="1" t="s">
        <v>1608</v>
      </c>
      <c r="D831" s="1" t="s">
        <v>3638</v>
      </c>
      <c r="E831" s="1" t="s">
        <v>3622</v>
      </c>
      <c r="F831" s="1" t="s">
        <v>3631</v>
      </c>
      <c r="G831" s="1" t="n">
        <v>8</v>
      </c>
      <c r="H831" s="1" t="n">
        <v>15.95</v>
      </c>
      <c r="I831" s="1" t="n">
        <v>0</v>
      </c>
      <c r="J831" s="1" t="n">
        <v>3</v>
      </c>
      <c r="K831" s="1" t="s">
        <v>3635</v>
      </c>
      <c r="L831" s="18" t="str">
        <f aca="false">IF(H831&lt;=G831,"Yes","No")</f>
        <v>No</v>
      </c>
    </row>
    <row r="832" customFormat="false" ht="15" hidden="false" customHeight="false" outlineLevel="0" collapsed="false">
      <c r="A832" s="1" t="s">
        <v>5289</v>
      </c>
      <c r="B832" s="1" t="s">
        <v>5290</v>
      </c>
      <c r="C832" s="1" t="s">
        <v>1608</v>
      </c>
      <c r="D832" s="1" t="s">
        <v>3616</v>
      </c>
      <c r="E832" s="1" t="s">
        <v>3617</v>
      </c>
      <c r="F832" s="1" t="s">
        <v>3631</v>
      </c>
      <c r="G832" s="1" t="n">
        <v>24</v>
      </c>
      <c r="H832" s="1" t="n">
        <v>18.56</v>
      </c>
      <c r="I832" s="1" t="n">
        <v>0</v>
      </c>
      <c r="J832" s="1" t="n">
        <v>5</v>
      </c>
      <c r="K832" s="1" t="s">
        <v>3642</v>
      </c>
      <c r="L832" s="18" t="str">
        <f aca="false">IF(H832&lt;=G832,"Yes","No")</f>
        <v>Yes</v>
      </c>
    </row>
    <row r="833" customFormat="false" ht="15" hidden="false" customHeight="false" outlineLevel="0" collapsed="false">
      <c r="A833" s="1" t="s">
        <v>5291</v>
      </c>
      <c r="B833" s="1" t="s">
        <v>5292</v>
      </c>
      <c r="C833" s="1" t="s">
        <v>1608</v>
      </c>
      <c r="D833" s="1" t="s">
        <v>3641</v>
      </c>
      <c r="E833" s="1" t="s">
        <v>3793</v>
      </c>
      <c r="F833" s="1" t="s">
        <v>3631</v>
      </c>
      <c r="G833" s="1" t="n">
        <v>4</v>
      </c>
      <c r="H833" s="1" t="n">
        <v>2.06</v>
      </c>
      <c r="I833" s="1" t="n">
        <v>0</v>
      </c>
      <c r="J833" s="1" t="n">
        <v>4</v>
      </c>
      <c r="K833" s="1" t="s">
        <v>3665</v>
      </c>
      <c r="L833" s="18" t="str">
        <f aca="false">IF(H833&lt;=G833,"Yes","No")</f>
        <v>Yes</v>
      </c>
    </row>
    <row r="834" customFormat="false" ht="15" hidden="false" customHeight="false" outlineLevel="0" collapsed="false">
      <c r="A834" s="1" t="s">
        <v>5293</v>
      </c>
      <c r="B834" s="1" t="s">
        <v>5294</v>
      </c>
      <c r="C834" s="1" t="s">
        <v>1608</v>
      </c>
      <c r="D834" s="1" t="s">
        <v>3630</v>
      </c>
      <c r="E834" s="1" t="s">
        <v>3617</v>
      </c>
      <c r="F834" s="1" t="s">
        <v>3631</v>
      </c>
      <c r="G834" s="1" t="n">
        <v>24</v>
      </c>
      <c r="H834" s="1" t="n">
        <v>0.31</v>
      </c>
      <c r="I834" s="1" t="n">
        <v>1</v>
      </c>
      <c r="J834" s="1" t="n">
        <v>4</v>
      </c>
      <c r="K834" s="1" t="s">
        <v>3665</v>
      </c>
      <c r="L834" s="18" t="str">
        <f aca="false">IF(H834&lt;=G834,"Yes","No")</f>
        <v>Yes</v>
      </c>
    </row>
    <row r="835" customFormat="false" ht="15" hidden="false" customHeight="false" outlineLevel="0" collapsed="false">
      <c r="A835" s="1" t="s">
        <v>5295</v>
      </c>
      <c r="B835" s="1" t="s">
        <v>5296</v>
      </c>
      <c r="C835" s="1" t="s">
        <v>1608</v>
      </c>
      <c r="D835" s="1" t="s">
        <v>3638</v>
      </c>
      <c r="E835" s="1" t="s">
        <v>3617</v>
      </c>
      <c r="F835" s="1" t="s">
        <v>3651</v>
      </c>
      <c r="G835" s="1" t="n">
        <v>24</v>
      </c>
      <c r="H835" s="1" t="n">
        <v>21.11</v>
      </c>
      <c r="I835" s="1" t="n">
        <v>0</v>
      </c>
      <c r="J835" s="1" t="n">
        <v>4</v>
      </c>
      <c r="K835" s="1" t="s">
        <v>3632</v>
      </c>
      <c r="L835" s="18" t="str">
        <f aca="false">IF(H835&lt;=G835,"Yes","No")</f>
        <v>Yes</v>
      </c>
    </row>
    <row r="836" customFormat="false" ht="15" hidden="false" customHeight="false" outlineLevel="0" collapsed="false">
      <c r="A836" s="1" t="s">
        <v>5297</v>
      </c>
      <c r="B836" s="1" t="s">
        <v>5298</v>
      </c>
      <c r="C836" s="1" t="s">
        <v>1608</v>
      </c>
      <c r="D836" s="1" t="s">
        <v>3638</v>
      </c>
      <c r="E836" s="1" t="s">
        <v>3617</v>
      </c>
      <c r="F836" s="1" t="s">
        <v>3631</v>
      </c>
      <c r="G836" s="1" t="n">
        <v>24</v>
      </c>
      <c r="H836" s="1" t="n">
        <v>13.6</v>
      </c>
      <c r="I836" s="1" t="n">
        <v>0</v>
      </c>
      <c r="J836" s="1" t="n">
        <v>4</v>
      </c>
      <c r="K836" s="1" t="s">
        <v>3618</v>
      </c>
      <c r="L836" s="18" t="str">
        <f aca="false">IF(H836&lt;=G836,"Yes","No")</f>
        <v>Yes</v>
      </c>
    </row>
    <row r="837" customFormat="false" ht="15" hidden="false" customHeight="false" outlineLevel="0" collapsed="false">
      <c r="A837" s="1" t="s">
        <v>5299</v>
      </c>
      <c r="B837" s="1" t="s">
        <v>5300</v>
      </c>
      <c r="C837" s="1" t="s">
        <v>1608</v>
      </c>
      <c r="D837" s="1" t="s">
        <v>3630</v>
      </c>
      <c r="E837" s="1" t="s">
        <v>3646</v>
      </c>
      <c r="F837" s="1" t="s">
        <v>3215</v>
      </c>
      <c r="G837" s="1" t="n">
        <v>72</v>
      </c>
      <c r="H837" s="1" t="n">
        <v>1.36</v>
      </c>
      <c r="I837" s="1" t="n">
        <v>1</v>
      </c>
      <c r="J837" s="1" t="n">
        <v>5</v>
      </c>
      <c r="K837" s="1" t="s">
        <v>3665</v>
      </c>
      <c r="L837" s="18" t="str">
        <f aca="false">IF(H837&lt;=G837,"Yes","No")</f>
        <v>Yes</v>
      </c>
    </row>
    <row r="838" customFormat="false" ht="15" hidden="false" customHeight="false" outlineLevel="0" collapsed="false">
      <c r="A838" s="1" t="s">
        <v>5301</v>
      </c>
      <c r="B838" s="1" t="s">
        <v>5302</v>
      </c>
      <c r="C838" s="1" t="s">
        <v>1608</v>
      </c>
      <c r="D838" s="1" t="s">
        <v>3645</v>
      </c>
      <c r="E838" s="1" t="s">
        <v>3622</v>
      </c>
      <c r="F838" s="1" t="s">
        <v>3215</v>
      </c>
      <c r="G838" s="1" t="n">
        <v>8</v>
      </c>
      <c r="H838" s="1" t="n">
        <v>1.29</v>
      </c>
      <c r="I838" s="1" t="n">
        <v>1</v>
      </c>
      <c r="J838" s="1" t="n">
        <v>4</v>
      </c>
      <c r="K838" s="1" t="s">
        <v>3642</v>
      </c>
      <c r="L838" s="18" t="str">
        <f aca="false">IF(H838&lt;=G838,"Yes","No")</f>
        <v>Yes</v>
      </c>
    </row>
    <row r="839" customFormat="false" ht="15" hidden="false" customHeight="false" outlineLevel="0" collapsed="false">
      <c r="A839" s="1" t="s">
        <v>5303</v>
      </c>
      <c r="B839" s="1" t="s">
        <v>5304</v>
      </c>
      <c r="C839" s="1" t="s">
        <v>1608</v>
      </c>
      <c r="D839" s="1" t="s">
        <v>3627</v>
      </c>
      <c r="E839" s="1" t="s">
        <v>3617</v>
      </c>
      <c r="F839" s="1" t="s">
        <v>3631</v>
      </c>
      <c r="G839" s="1" t="n">
        <v>24</v>
      </c>
      <c r="H839" s="1" t="n">
        <v>5.46</v>
      </c>
      <c r="I839" s="1" t="n">
        <v>0</v>
      </c>
      <c r="J839" s="1" t="n">
        <v>4</v>
      </c>
      <c r="K839" s="1" t="s">
        <v>3665</v>
      </c>
      <c r="L839" s="18" t="str">
        <f aca="false">IF(H839&lt;=G839,"Yes","No")</f>
        <v>Yes</v>
      </c>
    </row>
    <row r="840" customFormat="false" ht="15" hidden="false" customHeight="false" outlineLevel="0" collapsed="false">
      <c r="A840" s="1" t="s">
        <v>5305</v>
      </c>
      <c r="B840" s="1" t="s">
        <v>5306</v>
      </c>
      <c r="C840" s="1" t="s">
        <v>1608</v>
      </c>
      <c r="D840" s="1" t="s">
        <v>3616</v>
      </c>
      <c r="E840" s="1" t="s">
        <v>3622</v>
      </c>
      <c r="F840" s="1" t="s">
        <v>3623</v>
      </c>
      <c r="G840" s="1" t="n">
        <v>8</v>
      </c>
      <c r="H840" s="1" t="n">
        <v>8.09</v>
      </c>
      <c r="I840" s="1" t="n">
        <v>0</v>
      </c>
      <c r="J840" s="1" t="n">
        <v>4</v>
      </c>
      <c r="K840" s="1" t="s">
        <v>3642</v>
      </c>
      <c r="L840" s="18" t="str">
        <f aca="false">IF(H840&lt;=G840,"Yes","No")</f>
        <v>No</v>
      </c>
    </row>
    <row r="841" customFormat="false" ht="15" hidden="false" customHeight="false" outlineLevel="0" collapsed="false">
      <c r="A841" s="1" t="s">
        <v>5307</v>
      </c>
      <c r="B841" s="1" t="s">
        <v>5308</v>
      </c>
      <c r="C841" s="1" t="s">
        <v>1608</v>
      </c>
      <c r="D841" s="1" t="s">
        <v>3630</v>
      </c>
      <c r="E841" s="1" t="s">
        <v>3646</v>
      </c>
      <c r="F841" s="1" t="s">
        <v>3215</v>
      </c>
      <c r="G841" s="1" t="n">
        <v>72</v>
      </c>
      <c r="H841" s="1" t="n">
        <v>1.24</v>
      </c>
      <c r="I841" s="1" t="n">
        <v>1</v>
      </c>
      <c r="J841" s="1" t="n">
        <v>4</v>
      </c>
      <c r="K841" s="1" t="s">
        <v>3652</v>
      </c>
      <c r="L841" s="18" t="str">
        <f aca="false">IF(H841&lt;=G841,"Yes","No")</f>
        <v>Yes</v>
      </c>
    </row>
    <row r="842" customFormat="false" ht="15" hidden="false" customHeight="false" outlineLevel="0" collapsed="false">
      <c r="A842" s="1" t="s">
        <v>5309</v>
      </c>
      <c r="B842" s="1" t="s">
        <v>5310</v>
      </c>
      <c r="C842" s="1" t="s">
        <v>1608</v>
      </c>
      <c r="D842" s="1" t="s">
        <v>3627</v>
      </c>
      <c r="E842" s="1" t="s">
        <v>3646</v>
      </c>
      <c r="F842" s="1" t="s">
        <v>3631</v>
      </c>
      <c r="G842" s="1" t="n">
        <v>72</v>
      </c>
      <c r="H842" s="1" t="n">
        <v>7.17</v>
      </c>
      <c r="I842" s="1" t="n">
        <v>0</v>
      </c>
      <c r="J842" s="1" t="n">
        <v>4</v>
      </c>
      <c r="K842" s="1" t="s">
        <v>3624</v>
      </c>
      <c r="L842" s="18" t="str">
        <f aca="false">IF(H842&lt;=G842,"Yes","No")</f>
        <v>Yes</v>
      </c>
    </row>
    <row r="843" customFormat="false" ht="15" hidden="false" customHeight="false" outlineLevel="0" collapsed="false">
      <c r="A843" s="1" t="s">
        <v>5311</v>
      </c>
      <c r="B843" s="1" t="s">
        <v>5312</v>
      </c>
      <c r="C843" s="1" t="s">
        <v>2070</v>
      </c>
      <c r="D843" s="1" t="s">
        <v>3630</v>
      </c>
      <c r="E843" s="1" t="s">
        <v>3617</v>
      </c>
      <c r="F843" s="1" t="s">
        <v>3215</v>
      </c>
      <c r="G843" s="1" t="n">
        <v>24</v>
      </c>
      <c r="H843" s="1" t="n">
        <v>0.57</v>
      </c>
      <c r="I843" s="1" t="n">
        <v>1</v>
      </c>
      <c r="J843" s="1" t="n">
        <v>4</v>
      </c>
      <c r="K843" s="1" t="s">
        <v>3624</v>
      </c>
      <c r="L843" s="18" t="str">
        <f aca="false">IF(H843&lt;=G843,"Yes","No")</f>
        <v>Yes</v>
      </c>
    </row>
    <row r="844" customFormat="false" ht="15" hidden="false" customHeight="false" outlineLevel="0" collapsed="false">
      <c r="A844" s="1" t="s">
        <v>5313</v>
      </c>
      <c r="B844" s="1" t="s">
        <v>5314</v>
      </c>
      <c r="C844" s="1" t="s">
        <v>2070</v>
      </c>
      <c r="D844" s="1" t="s">
        <v>3630</v>
      </c>
      <c r="E844" s="1" t="s">
        <v>3617</v>
      </c>
      <c r="F844" s="1" t="s">
        <v>3215</v>
      </c>
      <c r="G844" s="1" t="n">
        <v>24</v>
      </c>
      <c r="H844" s="1" t="n">
        <v>0.62</v>
      </c>
      <c r="I844" s="1" t="n">
        <v>1</v>
      </c>
      <c r="J844" s="1" t="n">
        <v>4</v>
      </c>
      <c r="K844" s="1" t="s">
        <v>3618</v>
      </c>
      <c r="L844" s="18" t="str">
        <f aca="false">IF(H844&lt;=G844,"Yes","No")</f>
        <v>Yes</v>
      </c>
    </row>
    <row r="845" customFormat="false" ht="15" hidden="false" customHeight="false" outlineLevel="0" collapsed="false">
      <c r="A845" s="1" t="s">
        <v>5315</v>
      </c>
      <c r="B845" s="1" t="s">
        <v>5316</v>
      </c>
      <c r="C845" s="1" t="s">
        <v>2070</v>
      </c>
      <c r="D845" s="1" t="s">
        <v>3630</v>
      </c>
      <c r="E845" s="1" t="s">
        <v>3646</v>
      </c>
      <c r="F845" s="1" t="s">
        <v>3651</v>
      </c>
      <c r="G845" s="1" t="n">
        <v>72</v>
      </c>
      <c r="H845" s="1" t="n">
        <v>0.76</v>
      </c>
      <c r="I845" s="1" t="n">
        <v>1</v>
      </c>
      <c r="J845" s="1" t="n">
        <v>4</v>
      </c>
      <c r="K845" s="1" t="s">
        <v>3665</v>
      </c>
      <c r="L845" s="18" t="str">
        <f aca="false">IF(H845&lt;=G845,"Yes","No")</f>
        <v>Yes</v>
      </c>
    </row>
    <row r="846" customFormat="false" ht="15" hidden="false" customHeight="false" outlineLevel="0" collapsed="false">
      <c r="A846" s="1" t="s">
        <v>5317</v>
      </c>
      <c r="B846" s="1" t="s">
        <v>5318</v>
      </c>
      <c r="C846" s="1" t="s">
        <v>2070</v>
      </c>
      <c r="D846" s="1" t="s">
        <v>3645</v>
      </c>
      <c r="E846" s="1" t="s">
        <v>3617</v>
      </c>
      <c r="F846" s="1" t="s">
        <v>3623</v>
      </c>
      <c r="G846" s="1" t="n">
        <v>24</v>
      </c>
      <c r="H846" s="1" t="n">
        <v>0.67</v>
      </c>
      <c r="I846" s="1" t="n">
        <v>0</v>
      </c>
      <c r="J846" s="1" t="n">
        <v>4</v>
      </c>
      <c r="K846" s="1" t="s">
        <v>3642</v>
      </c>
      <c r="L846" s="18" t="str">
        <f aca="false">IF(H846&lt;=G846,"Yes","No")</f>
        <v>Yes</v>
      </c>
    </row>
    <row r="847" customFormat="false" ht="15" hidden="false" customHeight="false" outlineLevel="0" collapsed="false">
      <c r="A847" s="1" t="s">
        <v>5319</v>
      </c>
      <c r="B847" s="1" t="s">
        <v>5320</v>
      </c>
      <c r="C847" s="1" t="s">
        <v>2070</v>
      </c>
      <c r="D847" s="1" t="s">
        <v>3627</v>
      </c>
      <c r="E847" s="1" t="s">
        <v>3617</v>
      </c>
      <c r="F847" s="1" t="s">
        <v>3631</v>
      </c>
      <c r="G847" s="1" t="n">
        <v>24</v>
      </c>
      <c r="H847" s="1" t="n">
        <v>9.06</v>
      </c>
      <c r="I847" s="1" t="n">
        <v>0</v>
      </c>
      <c r="J847" s="1" t="n">
        <v>4</v>
      </c>
      <c r="K847" s="1" t="s">
        <v>3618</v>
      </c>
      <c r="L847" s="18" t="str">
        <f aca="false">IF(H847&lt;=G847,"Yes","No")</f>
        <v>Yes</v>
      </c>
    </row>
    <row r="848" customFormat="false" ht="15" hidden="false" customHeight="false" outlineLevel="0" collapsed="false">
      <c r="A848" s="1" t="s">
        <v>5321</v>
      </c>
      <c r="B848" s="1" t="s">
        <v>5322</v>
      </c>
      <c r="C848" s="1" t="s">
        <v>2070</v>
      </c>
      <c r="D848" s="1" t="s">
        <v>3630</v>
      </c>
      <c r="E848" s="1" t="s">
        <v>3617</v>
      </c>
      <c r="F848" s="1" t="s">
        <v>3631</v>
      </c>
      <c r="G848" s="1" t="n">
        <v>24</v>
      </c>
      <c r="H848" s="1" t="n">
        <v>0.7</v>
      </c>
      <c r="I848" s="1" t="n">
        <v>1</v>
      </c>
      <c r="J848" s="1" t="n">
        <v>4</v>
      </c>
      <c r="K848" s="1" t="s">
        <v>3632</v>
      </c>
      <c r="L848" s="18" t="str">
        <f aca="false">IF(H848&lt;=G848,"Yes","No")</f>
        <v>Yes</v>
      </c>
    </row>
    <row r="849" customFormat="false" ht="15" hidden="false" customHeight="false" outlineLevel="0" collapsed="false">
      <c r="A849" s="1" t="s">
        <v>5323</v>
      </c>
      <c r="B849" s="1" t="s">
        <v>5324</v>
      </c>
      <c r="C849" s="1" t="s">
        <v>2070</v>
      </c>
      <c r="D849" s="1" t="s">
        <v>3638</v>
      </c>
      <c r="E849" s="1" t="s">
        <v>3646</v>
      </c>
      <c r="F849" s="1" t="s">
        <v>3631</v>
      </c>
      <c r="G849" s="1" t="n">
        <v>72</v>
      </c>
      <c r="H849" s="1" t="n">
        <v>5.46</v>
      </c>
      <c r="I849" s="1" t="n">
        <v>1</v>
      </c>
      <c r="J849" s="1" t="n">
        <v>5</v>
      </c>
      <c r="K849" s="1" t="s">
        <v>3665</v>
      </c>
      <c r="L849" s="18" t="str">
        <f aca="false">IF(H849&lt;=G849,"Yes","No")</f>
        <v>Yes</v>
      </c>
    </row>
    <row r="850" customFormat="false" ht="15" hidden="false" customHeight="false" outlineLevel="0" collapsed="false">
      <c r="A850" s="1" t="s">
        <v>5325</v>
      </c>
      <c r="B850" s="1" t="s">
        <v>5326</v>
      </c>
      <c r="C850" s="1" t="s">
        <v>2070</v>
      </c>
      <c r="D850" s="1" t="s">
        <v>3616</v>
      </c>
      <c r="E850" s="1" t="s">
        <v>3617</v>
      </c>
      <c r="F850" s="1" t="s">
        <v>3215</v>
      </c>
      <c r="G850" s="1" t="n">
        <v>24</v>
      </c>
      <c r="H850" s="1" t="n">
        <v>22.31</v>
      </c>
      <c r="I850" s="1" t="n">
        <v>0</v>
      </c>
      <c r="J850" s="1" t="n">
        <v>4</v>
      </c>
      <c r="K850" s="1" t="s">
        <v>3652</v>
      </c>
      <c r="L850" s="18" t="str">
        <f aca="false">IF(H850&lt;=G850,"Yes","No")</f>
        <v>Yes</v>
      </c>
    </row>
    <row r="851" customFormat="false" ht="15" hidden="false" customHeight="false" outlineLevel="0" collapsed="false">
      <c r="A851" s="1" t="s">
        <v>5327</v>
      </c>
      <c r="B851" s="1" t="s">
        <v>5328</v>
      </c>
      <c r="C851" s="1" t="s">
        <v>2070</v>
      </c>
      <c r="D851" s="1" t="s">
        <v>3627</v>
      </c>
      <c r="E851" s="1" t="s">
        <v>3617</v>
      </c>
      <c r="F851" s="1" t="s">
        <v>3623</v>
      </c>
      <c r="G851" s="1" t="n">
        <v>24</v>
      </c>
      <c r="H851" s="1" t="n">
        <v>2.7</v>
      </c>
      <c r="I851" s="1" t="n">
        <v>0</v>
      </c>
      <c r="J851" s="1" t="n">
        <v>5</v>
      </c>
      <c r="K851" s="1" t="s">
        <v>3618</v>
      </c>
      <c r="L851" s="18" t="str">
        <f aca="false">IF(H851&lt;=G851,"Yes","No")</f>
        <v>Yes</v>
      </c>
    </row>
    <row r="852" customFormat="false" ht="15" hidden="false" customHeight="false" outlineLevel="0" collapsed="false">
      <c r="A852" s="1" t="s">
        <v>5329</v>
      </c>
      <c r="B852" s="1" t="s">
        <v>5330</v>
      </c>
      <c r="C852" s="1" t="s">
        <v>2070</v>
      </c>
      <c r="D852" s="1" t="s">
        <v>3630</v>
      </c>
      <c r="E852" s="1" t="s">
        <v>3617</v>
      </c>
      <c r="F852" s="1" t="s">
        <v>3631</v>
      </c>
      <c r="G852" s="1" t="n">
        <v>24</v>
      </c>
      <c r="H852" s="1" t="n">
        <v>0.31</v>
      </c>
      <c r="I852" s="1" t="n">
        <v>1</v>
      </c>
      <c r="J852" s="1" t="n">
        <v>4</v>
      </c>
      <c r="K852" s="1" t="s">
        <v>3624</v>
      </c>
      <c r="L852" s="18" t="str">
        <f aca="false">IF(H852&lt;=G852,"Yes","No")</f>
        <v>Yes</v>
      </c>
    </row>
    <row r="853" customFormat="false" ht="15" hidden="false" customHeight="false" outlineLevel="0" collapsed="false">
      <c r="A853" s="1" t="s">
        <v>5331</v>
      </c>
      <c r="B853" s="1" t="s">
        <v>5332</v>
      </c>
      <c r="C853" s="1" t="s">
        <v>2070</v>
      </c>
      <c r="D853" s="1" t="s">
        <v>3630</v>
      </c>
      <c r="E853" s="1" t="s">
        <v>3617</v>
      </c>
      <c r="F853" s="1" t="s">
        <v>3215</v>
      </c>
      <c r="G853" s="1" t="n">
        <v>24</v>
      </c>
      <c r="H853" s="1" t="n">
        <v>0.95</v>
      </c>
      <c r="I853" s="1" t="n">
        <v>0</v>
      </c>
      <c r="J853" s="1" t="n">
        <v>5</v>
      </c>
      <c r="K853" s="1" t="s">
        <v>3632</v>
      </c>
      <c r="L853" s="18" t="str">
        <f aca="false">IF(H853&lt;=G853,"Yes","No")</f>
        <v>Yes</v>
      </c>
    </row>
    <row r="854" customFormat="false" ht="15" hidden="false" customHeight="false" outlineLevel="0" collapsed="false">
      <c r="A854" s="1" t="s">
        <v>5333</v>
      </c>
      <c r="B854" s="1" t="s">
        <v>5334</v>
      </c>
      <c r="C854" s="1" t="s">
        <v>2070</v>
      </c>
      <c r="D854" s="1" t="s">
        <v>3698</v>
      </c>
      <c r="E854" s="1" t="s">
        <v>3793</v>
      </c>
      <c r="F854" s="1" t="s">
        <v>3631</v>
      </c>
      <c r="G854" s="1" t="n">
        <v>4</v>
      </c>
      <c r="H854" s="1" t="n">
        <v>27.59</v>
      </c>
      <c r="I854" s="1" t="n">
        <v>0</v>
      </c>
      <c r="J854" s="1" t="n">
        <v>4</v>
      </c>
      <c r="K854" s="1" t="s">
        <v>3635</v>
      </c>
      <c r="L854" s="18" t="str">
        <f aca="false">IF(H854&lt;=G854,"Yes","No")</f>
        <v>No</v>
      </c>
    </row>
    <row r="855" customFormat="false" ht="15" hidden="false" customHeight="false" outlineLevel="0" collapsed="false">
      <c r="A855" s="1" t="s">
        <v>5335</v>
      </c>
      <c r="B855" s="1" t="s">
        <v>5336</v>
      </c>
      <c r="C855" s="1" t="s">
        <v>2070</v>
      </c>
      <c r="D855" s="1" t="s">
        <v>3621</v>
      </c>
      <c r="E855" s="1" t="s">
        <v>3617</v>
      </c>
      <c r="F855" s="1" t="s">
        <v>3631</v>
      </c>
      <c r="G855" s="1" t="n">
        <v>24</v>
      </c>
      <c r="H855" s="1" t="n">
        <v>5.83</v>
      </c>
      <c r="I855" s="1" t="n">
        <v>0</v>
      </c>
      <c r="J855" s="1" t="n">
        <v>4</v>
      </c>
      <c r="K855" s="1" t="s">
        <v>3642</v>
      </c>
      <c r="L855" s="18" t="str">
        <f aca="false">IF(H855&lt;=G855,"Yes","No")</f>
        <v>Yes</v>
      </c>
    </row>
    <row r="856" customFormat="false" ht="15" hidden="false" customHeight="false" outlineLevel="0" collapsed="false">
      <c r="A856" s="1" t="s">
        <v>5337</v>
      </c>
      <c r="B856" s="1" t="s">
        <v>5338</v>
      </c>
      <c r="C856" s="1" t="s">
        <v>2070</v>
      </c>
      <c r="D856" s="1" t="s">
        <v>3698</v>
      </c>
      <c r="E856" s="1" t="s">
        <v>3617</v>
      </c>
      <c r="F856" s="1" t="s">
        <v>3215</v>
      </c>
      <c r="G856" s="1" t="n">
        <v>24</v>
      </c>
      <c r="H856" s="1" t="n">
        <v>13.93</v>
      </c>
      <c r="I856" s="1" t="n">
        <v>0</v>
      </c>
      <c r="J856" s="1" t="n">
        <v>3</v>
      </c>
      <c r="K856" s="1" t="s">
        <v>3642</v>
      </c>
      <c r="L856" s="18" t="str">
        <f aca="false">IF(H856&lt;=G856,"Yes","No")</f>
        <v>Yes</v>
      </c>
    </row>
    <row r="857" customFormat="false" ht="15" hidden="false" customHeight="false" outlineLevel="0" collapsed="false">
      <c r="A857" s="1" t="s">
        <v>5339</v>
      </c>
      <c r="B857" s="1" t="s">
        <v>5340</v>
      </c>
      <c r="C857" s="1" t="s">
        <v>2070</v>
      </c>
      <c r="D857" s="1" t="s">
        <v>3630</v>
      </c>
      <c r="E857" s="1" t="s">
        <v>3617</v>
      </c>
      <c r="F857" s="1" t="s">
        <v>3651</v>
      </c>
      <c r="G857" s="1" t="n">
        <v>24</v>
      </c>
      <c r="H857" s="1" t="n">
        <v>0.14</v>
      </c>
      <c r="I857" s="1" t="n">
        <v>0</v>
      </c>
      <c r="J857" s="1" t="n">
        <v>5</v>
      </c>
      <c r="K857" s="1" t="s">
        <v>3635</v>
      </c>
      <c r="L857" s="18" t="str">
        <f aca="false">IF(H857&lt;=G857,"Yes","No")</f>
        <v>Yes</v>
      </c>
    </row>
    <row r="858" customFormat="false" ht="15" hidden="false" customHeight="false" outlineLevel="0" collapsed="false">
      <c r="A858" s="1" t="s">
        <v>5341</v>
      </c>
      <c r="B858" s="1" t="s">
        <v>5342</v>
      </c>
      <c r="C858" s="1" t="s">
        <v>2070</v>
      </c>
      <c r="D858" s="1" t="s">
        <v>3630</v>
      </c>
      <c r="E858" s="1" t="s">
        <v>3617</v>
      </c>
      <c r="F858" s="1" t="s">
        <v>3215</v>
      </c>
      <c r="G858" s="1" t="n">
        <v>24</v>
      </c>
      <c r="H858" s="1" t="n">
        <v>0.83</v>
      </c>
      <c r="I858" s="1" t="n">
        <v>1</v>
      </c>
      <c r="J858" s="1" t="n">
        <v>4</v>
      </c>
      <c r="K858" s="1" t="s">
        <v>3635</v>
      </c>
      <c r="L858" s="18" t="str">
        <f aca="false">IF(H858&lt;=G858,"Yes","No")</f>
        <v>Yes</v>
      </c>
    </row>
    <row r="859" customFormat="false" ht="15" hidden="false" customHeight="false" outlineLevel="0" collapsed="false">
      <c r="A859" s="1" t="s">
        <v>5343</v>
      </c>
      <c r="B859" s="1" t="s">
        <v>5344</v>
      </c>
      <c r="C859" s="1" t="s">
        <v>2070</v>
      </c>
      <c r="D859" s="1" t="s">
        <v>3698</v>
      </c>
      <c r="E859" s="1" t="s">
        <v>3617</v>
      </c>
      <c r="F859" s="1" t="s">
        <v>3631</v>
      </c>
      <c r="G859" s="1" t="n">
        <v>24</v>
      </c>
      <c r="H859" s="1" t="n">
        <v>3.73</v>
      </c>
      <c r="I859" s="1" t="n">
        <v>0</v>
      </c>
      <c r="J859" s="1" t="n">
        <v>4</v>
      </c>
      <c r="K859" s="1" t="s">
        <v>3618</v>
      </c>
      <c r="L859" s="18" t="str">
        <f aca="false">IF(H859&lt;=G859,"Yes","No")</f>
        <v>Yes</v>
      </c>
    </row>
    <row r="860" customFormat="false" ht="15" hidden="false" customHeight="false" outlineLevel="0" collapsed="false">
      <c r="A860" s="1" t="s">
        <v>5345</v>
      </c>
      <c r="B860" s="1" t="s">
        <v>5346</v>
      </c>
      <c r="C860" s="1" t="s">
        <v>2070</v>
      </c>
      <c r="D860" s="1" t="s">
        <v>3630</v>
      </c>
      <c r="E860" s="1" t="s">
        <v>3617</v>
      </c>
      <c r="F860" s="1" t="s">
        <v>3651</v>
      </c>
      <c r="G860" s="1" t="n">
        <v>24</v>
      </c>
      <c r="H860" s="1" t="n">
        <v>2.48</v>
      </c>
      <c r="I860" s="1" t="n">
        <v>1</v>
      </c>
      <c r="J860" s="1" t="n">
        <v>5</v>
      </c>
      <c r="K860" s="1" t="s">
        <v>3618</v>
      </c>
      <c r="L860" s="18" t="str">
        <f aca="false">IF(H860&lt;=G860,"Yes","No")</f>
        <v>Yes</v>
      </c>
    </row>
    <row r="861" customFormat="false" ht="15" hidden="false" customHeight="false" outlineLevel="0" collapsed="false">
      <c r="A861" s="1" t="s">
        <v>5347</v>
      </c>
      <c r="B861" s="1" t="s">
        <v>5348</v>
      </c>
      <c r="C861" s="1" t="s">
        <v>2070</v>
      </c>
      <c r="D861" s="1" t="s">
        <v>3630</v>
      </c>
      <c r="E861" s="1" t="s">
        <v>3646</v>
      </c>
      <c r="F861" s="1" t="s">
        <v>3623</v>
      </c>
      <c r="G861" s="1" t="n">
        <v>72</v>
      </c>
      <c r="H861" s="1" t="n">
        <v>1.94</v>
      </c>
      <c r="I861" s="1" t="n">
        <v>0</v>
      </c>
      <c r="J861" s="1" t="n">
        <v>3</v>
      </c>
      <c r="K861" s="1" t="s">
        <v>3652</v>
      </c>
      <c r="L861" s="18" t="str">
        <f aca="false">IF(H861&lt;=G861,"Yes","No")</f>
        <v>Yes</v>
      </c>
    </row>
    <row r="862" customFormat="false" ht="15" hidden="false" customHeight="false" outlineLevel="0" collapsed="false">
      <c r="A862" s="1" t="s">
        <v>5349</v>
      </c>
      <c r="B862" s="1" t="s">
        <v>5350</v>
      </c>
      <c r="C862" s="1" t="s">
        <v>2070</v>
      </c>
      <c r="D862" s="1" t="s">
        <v>3621</v>
      </c>
      <c r="E862" s="1" t="s">
        <v>3617</v>
      </c>
      <c r="F862" s="1" t="s">
        <v>3215</v>
      </c>
      <c r="G862" s="1" t="n">
        <v>24</v>
      </c>
      <c r="H862" s="1" t="n">
        <v>2.9</v>
      </c>
      <c r="I862" s="1" t="n">
        <v>1</v>
      </c>
      <c r="J862" s="1" t="n">
        <v>5</v>
      </c>
      <c r="K862" s="1" t="s">
        <v>3624</v>
      </c>
      <c r="L862" s="18" t="str">
        <f aca="false">IF(H862&lt;=G862,"Yes","No")</f>
        <v>Yes</v>
      </c>
    </row>
    <row r="863" customFormat="false" ht="15" hidden="false" customHeight="false" outlineLevel="0" collapsed="false">
      <c r="A863" s="1" t="s">
        <v>5351</v>
      </c>
      <c r="B863" s="1" t="s">
        <v>5352</v>
      </c>
      <c r="C863" s="1" t="s">
        <v>2070</v>
      </c>
      <c r="D863" s="1" t="s">
        <v>3645</v>
      </c>
      <c r="E863" s="1" t="s">
        <v>3646</v>
      </c>
      <c r="F863" s="1" t="s">
        <v>3215</v>
      </c>
      <c r="G863" s="1" t="n">
        <v>72</v>
      </c>
      <c r="H863" s="1" t="n">
        <v>6.41</v>
      </c>
      <c r="I863" s="1" t="n">
        <v>1</v>
      </c>
      <c r="J863" s="1" t="n">
        <v>4</v>
      </c>
      <c r="K863" s="1" t="s">
        <v>3618</v>
      </c>
      <c r="L863" s="18" t="str">
        <f aca="false">IF(H863&lt;=G863,"Yes","No")</f>
        <v>Yes</v>
      </c>
    </row>
    <row r="864" customFormat="false" ht="15" hidden="false" customHeight="false" outlineLevel="0" collapsed="false">
      <c r="A864" s="1" t="s">
        <v>5353</v>
      </c>
      <c r="B864" s="1" t="s">
        <v>5354</v>
      </c>
      <c r="C864" s="1" t="s">
        <v>2070</v>
      </c>
      <c r="D864" s="1" t="s">
        <v>3616</v>
      </c>
      <c r="E864" s="1" t="s">
        <v>3622</v>
      </c>
      <c r="F864" s="1" t="s">
        <v>3215</v>
      </c>
      <c r="G864" s="1" t="n">
        <v>8</v>
      </c>
      <c r="H864" s="1" t="n">
        <v>2.25</v>
      </c>
      <c r="I864" s="1" t="n">
        <v>0</v>
      </c>
      <c r="J864" s="1" t="n">
        <v>4</v>
      </c>
      <c r="K864" s="1" t="s">
        <v>3618</v>
      </c>
      <c r="L864" s="18" t="str">
        <f aca="false">IF(H864&lt;=G864,"Yes","No")</f>
        <v>Yes</v>
      </c>
    </row>
    <row r="865" customFormat="false" ht="15" hidden="false" customHeight="false" outlineLevel="0" collapsed="false">
      <c r="A865" s="1" t="s">
        <v>5355</v>
      </c>
      <c r="B865" s="1" t="s">
        <v>5356</v>
      </c>
      <c r="C865" s="1" t="s">
        <v>2070</v>
      </c>
      <c r="D865" s="1" t="s">
        <v>3630</v>
      </c>
      <c r="E865" s="1" t="s">
        <v>3617</v>
      </c>
      <c r="F865" s="1" t="s">
        <v>3651</v>
      </c>
      <c r="G865" s="1" t="n">
        <v>24</v>
      </c>
      <c r="H865" s="1" t="n">
        <v>0.68</v>
      </c>
      <c r="I865" s="1" t="n">
        <v>1</v>
      </c>
      <c r="J865" s="1" t="n">
        <v>5</v>
      </c>
      <c r="K865" s="1" t="s">
        <v>3618</v>
      </c>
      <c r="L865" s="18" t="str">
        <f aca="false">IF(H865&lt;=G865,"Yes","No")</f>
        <v>Yes</v>
      </c>
    </row>
    <row r="866" customFormat="false" ht="15" hidden="false" customHeight="false" outlineLevel="0" collapsed="false">
      <c r="A866" s="1" t="s">
        <v>5357</v>
      </c>
      <c r="B866" s="1" t="s">
        <v>5358</v>
      </c>
      <c r="C866" s="1" t="s">
        <v>2070</v>
      </c>
      <c r="D866" s="1" t="s">
        <v>3616</v>
      </c>
      <c r="E866" s="1" t="s">
        <v>3617</v>
      </c>
      <c r="F866" s="1" t="s">
        <v>3651</v>
      </c>
      <c r="G866" s="1" t="n">
        <v>24</v>
      </c>
      <c r="H866" s="1" t="n">
        <v>31.16</v>
      </c>
      <c r="I866" s="1" t="n">
        <v>1</v>
      </c>
      <c r="J866" s="1" t="n">
        <v>3</v>
      </c>
      <c r="K866" s="1" t="s">
        <v>3652</v>
      </c>
      <c r="L866" s="18" t="str">
        <f aca="false">IF(H866&lt;=G866,"Yes","No")</f>
        <v>No</v>
      </c>
    </row>
    <row r="867" customFormat="false" ht="15" hidden="false" customHeight="false" outlineLevel="0" collapsed="false">
      <c r="A867" s="1" t="s">
        <v>5359</v>
      </c>
      <c r="B867" s="1" t="s">
        <v>5360</v>
      </c>
      <c r="C867" s="1" t="s">
        <v>2070</v>
      </c>
      <c r="D867" s="1" t="s">
        <v>3627</v>
      </c>
      <c r="E867" s="1" t="s">
        <v>3617</v>
      </c>
      <c r="F867" s="1" t="s">
        <v>3631</v>
      </c>
      <c r="G867" s="1" t="n">
        <v>24</v>
      </c>
      <c r="H867" s="1" t="n">
        <v>6.07</v>
      </c>
      <c r="I867" s="1" t="n">
        <v>1</v>
      </c>
      <c r="J867" s="1" t="n">
        <v>4</v>
      </c>
      <c r="K867" s="1" t="s">
        <v>3652</v>
      </c>
      <c r="L867" s="18" t="str">
        <f aca="false">IF(H867&lt;=G867,"Yes","No")</f>
        <v>Yes</v>
      </c>
    </row>
    <row r="868" customFormat="false" ht="15" hidden="false" customHeight="false" outlineLevel="0" collapsed="false">
      <c r="A868" s="1" t="s">
        <v>5361</v>
      </c>
      <c r="B868" s="1" t="s">
        <v>5362</v>
      </c>
      <c r="C868" s="1" t="s">
        <v>2070</v>
      </c>
      <c r="D868" s="1" t="s">
        <v>3616</v>
      </c>
      <c r="E868" s="1" t="s">
        <v>3646</v>
      </c>
      <c r="F868" s="1" t="s">
        <v>3215</v>
      </c>
      <c r="G868" s="1" t="n">
        <v>72</v>
      </c>
      <c r="H868" s="1" t="n">
        <v>8.33</v>
      </c>
      <c r="I868" s="1" t="n">
        <v>1</v>
      </c>
      <c r="J868" s="1" t="n">
        <v>5</v>
      </c>
      <c r="K868" s="1" t="s">
        <v>3642</v>
      </c>
      <c r="L868" s="18" t="str">
        <f aca="false">IF(H868&lt;=G868,"Yes","No")</f>
        <v>Yes</v>
      </c>
    </row>
    <row r="869" customFormat="false" ht="15" hidden="false" customHeight="false" outlineLevel="0" collapsed="false">
      <c r="A869" s="1" t="s">
        <v>5363</v>
      </c>
      <c r="B869" s="1" t="s">
        <v>5364</v>
      </c>
      <c r="C869" s="1" t="s">
        <v>2070</v>
      </c>
      <c r="D869" s="1" t="s">
        <v>3621</v>
      </c>
      <c r="E869" s="1" t="s">
        <v>3617</v>
      </c>
      <c r="F869" s="1" t="s">
        <v>3631</v>
      </c>
      <c r="G869" s="1" t="n">
        <v>24</v>
      </c>
      <c r="H869" s="1" t="n">
        <v>4.04</v>
      </c>
      <c r="I869" s="1" t="n">
        <v>0</v>
      </c>
      <c r="J869" s="1" t="n">
        <v>5</v>
      </c>
      <c r="K869" s="1" t="s">
        <v>3642</v>
      </c>
      <c r="L869" s="18" t="str">
        <f aca="false">IF(H869&lt;=G869,"Yes","No")</f>
        <v>Yes</v>
      </c>
    </row>
    <row r="870" customFormat="false" ht="15" hidden="false" customHeight="false" outlineLevel="0" collapsed="false">
      <c r="A870" s="1" t="s">
        <v>5365</v>
      </c>
      <c r="B870" s="1" t="s">
        <v>5366</v>
      </c>
      <c r="C870" s="1" t="s">
        <v>2070</v>
      </c>
      <c r="D870" s="1" t="s">
        <v>3616</v>
      </c>
      <c r="E870" s="1" t="s">
        <v>3622</v>
      </c>
      <c r="F870" s="1" t="s">
        <v>3631</v>
      </c>
      <c r="G870" s="1" t="n">
        <v>8</v>
      </c>
      <c r="H870" s="1" t="n">
        <v>6.4</v>
      </c>
      <c r="I870" s="1" t="n">
        <v>1</v>
      </c>
      <c r="J870" s="1" t="n">
        <v>4</v>
      </c>
      <c r="K870" s="1" t="s">
        <v>3652</v>
      </c>
      <c r="L870" s="18" t="str">
        <f aca="false">IF(H870&lt;=G870,"Yes","No")</f>
        <v>Yes</v>
      </c>
    </row>
    <row r="871" customFormat="false" ht="15" hidden="false" customHeight="false" outlineLevel="0" collapsed="false">
      <c r="A871" s="1" t="s">
        <v>5367</v>
      </c>
      <c r="B871" s="1" t="s">
        <v>5368</v>
      </c>
      <c r="C871" s="1" t="s">
        <v>2070</v>
      </c>
      <c r="D871" s="1" t="s">
        <v>3645</v>
      </c>
      <c r="E871" s="1" t="s">
        <v>3617</v>
      </c>
      <c r="F871" s="1" t="s">
        <v>3631</v>
      </c>
      <c r="G871" s="1" t="n">
        <v>24</v>
      </c>
      <c r="H871" s="1" t="n">
        <v>3.91</v>
      </c>
      <c r="I871" s="1" t="n">
        <v>1</v>
      </c>
      <c r="J871" s="1" t="n">
        <v>4</v>
      </c>
      <c r="K871" s="1" t="s">
        <v>3642</v>
      </c>
      <c r="L871" s="18" t="str">
        <f aca="false">IF(H871&lt;=G871,"Yes","No")</f>
        <v>Yes</v>
      </c>
    </row>
    <row r="872" customFormat="false" ht="15" hidden="false" customHeight="false" outlineLevel="0" collapsed="false">
      <c r="A872" s="1" t="s">
        <v>5369</v>
      </c>
      <c r="B872" s="1" t="s">
        <v>5370</v>
      </c>
      <c r="C872" s="1" t="s">
        <v>2070</v>
      </c>
      <c r="D872" s="1" t="s">
        <v>3627</v>
      </c>
      <c r="E872" s="1" t="s">
        <v>3617</v>
      </c>
      <c r="F872" s="1" t="s">
        <v>3215</v>
      </c>
      <c r="G872" s="1" t="n">
        <v>24</v>
      </c>
      <c r="H872" s="1" t="n">
        <v>9.36</v>
      </c>
      <c r="I872" s="1" t="n">
        <v>1</v>
      </c>
      <c r="J872" s="1" t="n">
        <v>5</v>
      </c>
      <c r="K872" s="1" t="s">
        <v>3632</v>
      </c>
      <c r="L872" s="18" t="str">
        <f aca="false">IF(H872&lt;=G872,"Yes","No")</f>
        <v>Yes</v>
      </c>
    </row>
    <row r="873" customFormat="false" ht="15" hidden="false" customHeight="false" outlineLevel="0" collapsed="false">
      <c r="A873" s="1" t="s">
        <v>5371</v>
      </c>
      <c r="B873" s="1" t="s">
        <v>5372</v>
      </c>
      <c r="C873" s="1" t="s">
        <v>2070</v>
      </c>
      <c r="D873" s="1" t="s">
        <v>3627</v>
      </c>
      <c r="E873" s="1" t="s">
        <v>3646</v>
      </c>
      <c r="F873" s="1" t="s">
        <v>3631</v>
      </c>
      <c r="G873" s="1" t="n">
        <v>72</v>
      </c>
      <c r="H873" s="1" t="n">
        <v>23.2</v>
      </c>
      <c r="I873" s="1" t="n">
        <v>1</v>
      </c>
      <c r="J873" s="1" t="n">
        <v>5</v>
      </c>
      <c r="K873" s="1" t="s">
        <v>3665</v>
      </c>
      <c r="L873" s="18" t="str">
        <f aca="false">IF(H873&lt;=G873,"Yes","No")</f>
        <v>Yes</v>
      </c>
    </row>
    <row r="874" customFormat="false" ht="15" hidden="false" customHeight="false" outlineLevel="0" collapsed="false">
      <c r="A874" s="1" t="s">
        <v>5373</v>
      </c>
      <c r="B874" s="1" t="s">
        <v>5374</v>
      </c>
      <c r="C874" s="1" t="s">
        <v>2070</v>
      </c>
      <c r="D874" s="1" t="s">
        <v>3638</v>
      </c>
      <c r="E874" s="1" t="s">
        <v>3617</v>
      </c>
      <c r="F874" s="1" t="s">
        <v>3631</v>
      </c>
      <c r="G874" s="1" t="n">
        <v>24</v>
      </c>
      <c r="H874" s="1" t="n">
        <v>49.93</v>
      </c>
      <c r="I874" s="1" t="n">
        <v>0</v>
      </c>
      <c r="J874" s="1" t="n">
        <v>4</v>
      </c>
      <c r="K874" s="1" t="s">
        <v>3635</v>
      </c>
      <c r="L874" s="18" t="str">
        <f aca="false">IF(H874&lt;=G874,"Yes","No")</f>
        <v>No</v>
      </c>
    </row>
    <row r="875" customFormat="false" ht="15" hidden="false" customHeight="false" outlineLevel="0" collapsed="false">
      <c r="A875" s="1" t="s">
        <v>5375</v>
      </c>
      <c r="B875" s="1" t="s">
        <v>5376</v>
      </c>
      <c r="C875" s="1" t="s">
        <v>2070</v>
      </c>
      <c r="D875" s="1" t="s">
        <v>3630</v>
      </c>
      <c r="E875" s="1" t="s">
        <v>3622</v>
      </c>
      <c r="F875" s="1" t="s">
        <v>3631</v>
      </c>
      <c r="G875" s="1" t="n">
        <v>8</v>
      </c>
      <c r="H875" s="1" t="n">
        <v>0.5</v>
      </c>
      <c r="I875" s="1" t="n">
        <v>1</v>
      </c>
      <c r="J875" s="1" t="n">
        <v>3</v>
      </c>
      <c r="K875" s="1" t="s">
        <v>3635</v>
      </c>
      <c r="L875" s="18" t="str">
        <f aca="false">IF(H875&lt;=G875,"Yes","No")</f>
        <v>Yes</v>
      </c>
    </row>
    <row r="876" customFormat="false" ht="15" hidden="false" customHeight="false" outlineLevel="0" collapsed="false">
      <c r="A876" s="1" t="s">
        <v>5377</v>
      </c>
      <c r="B876" s="1" t="s">
        <v>5378</v>
      </c>
      <c r="C876" s="1" t="s">
        <v>2070</v>
      </c>
      <c r="D876" s="1" t="s">
        <v>3630</v>
      </c>
      <c r="E876" s="1" t="s">
        <v>3617</v>
      </c>
      <c r="F876" s="1" t="s">
        <v>3215</v>
      </c>
      <c r="G876" s="1" t="n">
        <v>24</v>
      </c>
      <c r="H876" s="1" t="n">
        <v>0.71</v>
      </c>
      <c r="I876" s="1" t="n">
        <v>1</v>
      </c>
      <c r="J876" s="1" t="n">
        <v>5</v>
      </c>
      <c r="K876" s="1" t="s">
        <v>3642</v>
      </c>
      <c r="L876" s="18" t="str">
        <f aca="false">IF(H876&lt;=G876,"Yes","No")</f>
        <v>Yes</v>
      </c>
    </row>
    <row r="877" customFormat="false" ht="15" hidden="false" customHeight="false" outlineLevel="0" collapsed="false">
      <c r="A877" s="1" t="s">
        <v>5379</v>
      </c>
      <c r="B877" s="1" t="s">
        <v>5380</v>
      </c>
      <c r="C877" s="1" t="s">
        <v>2070</v>
      </c>
      <c r="D877" s="1" t="s">
        <v>3698</v>
      </c>
      <c r="E877" s="1" t="s">
        <v>3622</v>
      </c>
      <c r="F877" s="1" t="s">
        <v>3215</v>
      </c>
      <c r="G877" s="1" t="n">
        <v>8</v>
      </c>
      <c r="H877" s="1" t="n">
        <v>15.38</v>
      </c>
      <c r="I877" s="1" t="n">
        <v>0</v>
      </c>
      <c r="J877" s="1" t="n">
        <v>3</v>
      </c>
      <c r="K877" s="1" t="s">
        <v>3624</v>
      </c>
      <c r="L877" s="18" t="str">
        <f aca="false">IF(H877&lt;=G877,"Yes","No")</f>
        <v>No</v>
      </c>
    </row>
    <row r="878" customFormat="false" ht="15" hidden="false" customHeight="false" outlineLevel="0" collapsed="false">
      <c r="A878" s="1" t="s">
        <v>5381</v>
      </c>
      <c r="B878" s="1" t="s">
        <v>5382</v>
      </c>
      <c r="C878" s="1" t="s">
        <v>2070</v>
      </c>
      <c r="D878" s="1" t="s">
        <v>3630</v>
      </c>
      <c r="E878" s="1" t="s">
        <v>3646</v>
      </c>
      <c r="F878" s="1" t="s">
        <v>3631</v>
      </c>
      <c r="G878" s="1" t="n">
        <v>72</v>
      </c>
      <c r="H878" s="1" t="n">
        <v>1.74</v>
      </c>
      <c r="I878" s="1" t="n">
        <v>1</v>
      </c>
      <c r="J878" s="1" t="n">
        <v>5</v>
      </c>
      <c r="K878" s="1" t="s">
        <v>3618</v>
      </c>
      <c r="L878" s="18" t="str">
        <f aca="false">IF(H878&lt;=G878,"Yes","No")</f>
        <v>Yes</v>
      </c>
    </row>
    <row r="879" customFormat="false" ht="15" hidden="false" customHeight="false" outlineLevel="0" collapsed="false">
      <c r="A879" s="1" t="s">
        <v>5383</v>
      </c>
      <c r="B879" s="1" t="s">
        <v>5384</v>
      </c>
      <c r="C879" s="1" t="s">
        <v>2070</v>
      </c>
      <c r="D879" s="1" t="s">
        <v>3616</v>
      </c>
      <c r="E879" s="1" t="s">
        <v>3617</v>
      </c>
      <c r="F879" s="1" t="s">
        <v>3215</v>
      </c>
      <c r="G879" s="1" t="n">
        <v>24</v>
      </c>
      <c r="H879" s="1" t="n">
        <v>7.88</v>
      </c>
      <c r="I879" s="1" t="n">
        <v>0</v>
      </c>
      <c r="J879" s="1" t="n">
        <v>5</v>
      </c>
      <c r="K879" s="1" t="s">
        <v>3632</v>
      </c>
      <c r="L879" s="18" t="str">
        <f aca="false">IF(H879&lt;=G879,"Yes","No")</f>
        <v>Yes</v>
      </c>
    </row>
    <row r="880" customFormat="false" ht="15" hidden="false" customHeight="false" outlineLevel="0" collapsed="false">
      <c r="A880" s="1" t="s">
        <v>5385</v>
      </c>
      <c r="B880" s="1" t="s">
        <v>5386</v>
      </c>
      <c r="C880" s="1" t="s">
        <v>2070</v>
      </c>
      <c r="D880" s="1" t="s">
        <v>3630</v>
      </c>
      <c r="E880" s="1" t="s">
        <v>3617</v>
      </c>
      <c r="F880" s="1" t="s">
        <v>3631</v>
      </c>
      <c r="G880" s="1" t="n">
        <v>24</v>
      </c>
      <c r="H880" s="1" t="n">
        <v>0.86</v>
      </c>
      <c r="I880" s="1" t="n">
        <v>1</v>
      </c>
      <c r="J880" s="1" t="n">
        <v>5</v>
      </c>
      <c r="K880" s="1" t="s">
        <v>3642</v>
      </c>
      <c r="L880" s="18" t="str">
        <f aca="false">IF(H880&lt;=G880,"Yes","No")</f>
        <v>Yes</v>
      </c>
    </row>
    <row r="881" customFormat="false" ht="15" hidden="false" customHeight="false" outlineLevel="0" collapsed="false">
      <c r="A881" s="1" t="s">
        <v>5387</v>
      </c>
      <c r="B881" s="1" t="s">
        <v>5388</v>
      </c>
      <c r="C881" s="1" t="s">
        <v>2070</v>
      </c>
      <c r="D881" s="1" t="s">
        <v>3627</v>
      </c>
      <c r="E881" s="1" t="s">
        <v>3646</v>
      </c>
      <c r="F881" s="1" t="s">
        <v>3631</v>
      </c>
      <c r="G881" s="1" t="n">
        <v>72</v>
      </c>
      <c r="H881" s="1" t="n">
        <v>21.34</v>
      </c>
      <c r="I881" s="1" t="n">
        <v>0</v>
      </c>
      <c r="J881" s="1" t="n">
        <v>4</v>
      </c>
      <c r="K881" s="1" t="s">
        <v>3665</v>
      </c>
      <c r="L881" s="18" t="str">
        <f aca="false">IF(H881&lt;=G881,"Yes","No")</f>
        <v>Yes</v>
      </c>
    </row>
    <row r="882" customFormat="false" ht="15" hidden="false" customHeight="false" outlineLevel="0" collapsed="false">
      <c r="A882" s="1" t="s">
        <v>5389</v>
      </c>
      <c r="B882" s="1" t="s">
        <v>5390</v>
      </c>
      <c r="C882" s="1" t="s">
        <v>2070</v>
      </c>
      <c r="D882" s="1" t="s">
        <v>3621</v>
      </c>
      <c r="E882" s="1" t="s">
        <v>3622</v>
      </c>
      <c r="F882" s="1" t="s">
        <v>3651</v>
      </c>
      <c r="G882" s="1" t="n">
        <v>8</v>
      </c>
      <c r="H882" s="1" t="n">
        <v>1.48</v>
      </c>
      <c r="I882" s="1" t="n">
        <v>0</v>
      </c>
      <c r="J882" s="1" t="n">
        <v>4</v>
      </c>
      <c r="K882" s="1" t="s">
        <v>3642</v>
      </c>
      <c r="L882" s="18" t="str">
        <f aca="false">IF(H882&lt;=G882,"Yes","No")</f>
        <v>Yes</v>
      </c>
    </row>
    <row r="883" customFormat="false" ht="15" hidden="false" customHeight="false" outlineLevel="0" collapsed="false">
      <c r="A883" s="1" t="s">
        <v>5391</v>
      </c>
      <c r="B883" s="1" t="s">
        <v>5392</v>
      </c>
      <c r="C883" s="1" t="s">
        <v>2070</v>
      </c>
      <c r="D883" s="1" t="s">
        <v>3630</v>
      </c>
      <c r="E883" s="1" t="s">
        <v>3646</v>
      </c>
      <c r="F883" s="1" t="s">
        <v>3215</v>
      </c>
      <c r="G883" s="1" t="n">
        <v>72</v>
      </c>
      <c r="H883" s="1" t="n">
        <v>1.31</v>
      </c>
      <c r="I883" s="1" t="n">
        <v>1</v>
      </c>
      <c r="J883" s="1" t="n">
        <v>5</v>
      </c>
      <c r="K883" s="1" t="s">
        <v>3624</v>
      </c>
      <c r="L883" s="18" t="str">
        <f aca="false">IF(H883&lt;=G883,"Yes","No")</f>
        <v>Yes</v>
      </c>
    </row>
    <row r="884" customFormat="false" ht="15" hidden="false" customHeight="false" outlineLevel="0" collapsed="false">
      <c r="A884" s="1" t="s">
        <v>5393</v>
      </c>
      <c r="B884" s="1" t="s">
        <v>5394</v>
      </c>
      <c r="C884" s="1" t="s">
        <v>2070</v>
      </c>
      <c r="D884" s="1" t="s">
        <v>3616</v>
      </c>
      <c r="E884" s="1" t="s">
        <v>3617</v>
      </c>
      <c r="F884" s="1" t="s">
        <v>3215</v>
      </c>
      <c r="G884" s="1" t="n">
        <v>24</v>
      </c>
      <c r="H884" s="1" t="n">
        <v>1.34</v>
      </c>
      <c r="I884" s="1" t="n">
        <v>1</v>
      </c>
      <c r="J884" s="1" t="n">
        <v>5</v>
      </c>
      <c r="K884" s="1" t="s">
        <v>3632</v>
      </c>
      <c r="L884" s="18" t="str">
        <f aca="false">IF(H884&lt;=G884,"Yes","No")</f>
        <v>Yes</v>
      </c>
    </row>
    <row r="885" customFormat="false" ht="15" hidden="false" customHeight="false" outlineLevel="0" collapsed="false">
      <c r="A885" s="1" t="s">
        <v>5395</v>
      </c>
      <c r="B885" s="1" t="s">
        <v>5396</v>
      </c>
      <c r="C885" s="1" t="s">
        <v>2070</v>
      </c>
      <c r="D885" s="1" t="s">
        <v>3616</v>
      </c>
      <c r="E885" s="1" t="s">
        <v>3622</v>
      </c>
      <c r="F885" s="1" t="s">
        <v>3215</v>
      </c>
      <c r="G885" s="1" t="n">
        <v>8</v>
      </c>
      <c r="H885" s="1" t="n">
        <v>2.02</v>
      </c>
      <c r="I885" s="1" t="n">
        <v>0</v>
      </c>
      <c r="J885" s="1" t="n">
        <v>3</v>
      </c>
      <c r="K885" s="1" t="s">
        <v>3642</v>
      </c>
      <c r="L885" s="18" t="str">
        <f aca="false">IF(H885&lt;=G885,"Yes","No")</f>
        <v>Yes</v>
      </c>
    </row>
    <row r="886" customFormat="false" ht="15" hidden="false" customHeight="false" outlineLevel="0" collapsed="false">
      <c r="A886" s="1" t="s">
        <v>5397</v>
      </c>
      <c r="B886" s="1" t="s">
        <v>5398</v>
      </c>
      <c r="C886" s="1" t="s">
        <v>2070</v>
      </c>
      <c r="D886" s="1" t="s">
        <v>3616</v>
      </c>
      <c r="E886" s="1" t="s">
        <v>3617</v>
      </c>
      <c r="F886" s="1" t="s">
        <v>3215</v>
      </c>
      <c r="G886" s="1" t="n">
        <v>24</v>
      </c>
      <c r="H886" s="1" t="n">
        <v>2.92</v>
      </c>
      <c r="I886" s="1" t="n">
        <v>0</v>
      </c>
      <c r="J886" s="1" t="n">
        <v>4</v>
      </c>
      <c r="K886" s="1" t="s">
        <v>3618</v>
      </c>
      <c r="L886" s="18" t="str">
        <f aca="false">IF(H886&lt;=G886,"Yes","No")</f>
        <v>Yes</v>
      </c>
    </row>
    <row r="887" customFormat="false" ht="15" hidden="false" customHeight="false" outlineLevel="0" collapsed="false">
      <c r="A887" s="1" t="s">
        <v>5399</v>
      </c>
      <c r="B887" s="1" t="s">
        <v>5400</v>
      </c>
      <c r="C887" s="1" t="s">
        <v>2070</v>
      </c>
      <c r="D887" s="1" t="s">
        <v>3621</v>
      </c>
      <c r="E887" s="1" t="s">
        <v>3646</v>
      </c>
      <c r="F887" s="1" t="s">
        <v>3623</v>
      </c>
      <c r="G887" s="1" t="n">
        <v>72</v>
      </c>
      <c r="H887" s="1" t="n">
        <v>2.19</v>
      </c>
      <c r="I887" s="1" t="n">
        <v>0</v>
      </c>
      <c r="J887" s="1" t="n">
        <v>4</v>
      </c>
      <c r="K887" s="1" t="s">
        <v>3618</v>
      </c>
      <c r="L887" s="18" t="str">
        <f aca="false">IF(H887&lt;=G887,"Yes","No")</f>
        <v>Yes</v>
      </c>
    </row>
    <row r="888" customFormat="false" ht="15" hidden="false" customHeight="false" outlineLevel="0" collapsed="false">
      <c r="A888" s="1" t="s">
        <v>5401</v>
      </c>
      <c r="B888" s="1" t="s">
        <v>5402</v>
      </c>
      <c r="C888" s="1" t="s">
        <v>2070</v>
      </c>
      <c r="D888" s="1" t="s">
        <v>3630</v>
      </c>
      <c r="E888" s="1" t="s">
        <v>3646</v>
      </c>
      <c r="F888" s="1" t="s">
        <v>3215</v>
      </c>
      <c r="G888" s="1" t="n">
        <v>72</v>
      </c>
      <c r="H888" s="1" t="n">
        <v>3.02</v>
      </c>
      <c r="I888" s="1" t="n">
        <v>1</v>
      </c>
      <c r="J888" s="1" t="n">
        <v>5</v>
      </c>
      <c r="K888" s="1" t="s">
        <v>3624</v>
      </c>
      <c r="L888" s="18" t="str">
        <f aca="false">IF(H888&lt;=G888,"Yes","No")</f>
        <v>Yes</v>
      </c>
    </row>
    <row r="889" customFormat="false" ht="15" hidden="false" customHeight="false" outlineLevel="0" collapsed="false">
      <c r="A889" s="1" t="s">
        <v>5403</v>
      </c>
      <c r="B889" s="1" t="s">
        <v>5404</v>
      </c>
      <c r="C889" s="1" t="s">
        <v>2070</v>
      </c>
      <c r="D889" s="1" t="s">
        <v>3638</v>
      </c>
      <c r="E889" s="1" t="s">
        <v>3622</v>
      </c>
      <c r="F889" s="1" t="s">
        <v>3631</v>
      </c>
      <c r="G889" s="1" t="n">
        <v>8</v>
      </c>
      <c r="H889" s="1" t="n">
        <v>6.83</v>
      </c>
      <c r="I889" s="1" t="n">
        <v>1</v>
      </c>
      <c r="J889" s="1" t="n">
        <v>4</v>
      </c>
      <c r="K889" s="1" t="s">
        <v>3665</v>
      </c>
      <c r="L889" s="18" t="str">
        <f aca="false">IF(H889&lt;=G889,"Yes","No")</f>
        <v>Yes</v>
      </c>
    </row>
    <row r="890" customFormat="false" ht="15" hidden="false" customHeight="false" outlineLevel="0" collapsed="false">
      <c r="A890" s="1" t="s">
        <v>5405</v>
      </c>
      <c r="B890" s="1" t="s">
        <v>5406</v>
      </c>
      <c r="C890" s="1" t="s">
        <v>2070</v>
      </c>
      <c r="D890" s="1" t="s">
        <v>3627</v>
      </c>
      <c r="E890" s="1" t="s">
        <v>3646</v>
      </c>
      <c r="F890" s="1" t="s">
        <v>3631</v>
      </c>
      <c r="G890" s="1" t="n">
        <v>72</v>
      </c>
      <c r="H890" s="1" t="n">
        <v>8.99</v>
      </c>
      <c r="I890" s="1" t="n">
        <v>0</v>
      </c>
      <c r="J890" s="1" t="n">
        <v>4</v>
      </c>
      <c r="K890" s="1" t="s">
        <v>3635</v>
      </c>
      <c r="L890" s="18" t="str">
        <f aca="false">IF(H890&lt;=G890,"Yes","No")</f>
        <v>Yes</v>
      </c>
    </row>
    <row r="891" customFormat="false" ht="15" hidden="false" customHeight="false" outlineLevel="0" collapsed="false">
      <c r="A891" s="1" t="s">
        <v>5407</v>
      </c>
      <c r="B891" s="1" t="s">
        <v>5408</v>
      </c>
      <c r="C891" s="1" t="s">
        <v>2070</v>
      </c>
      <c r="D891" s="1" t="s">
        <v>3645</v>
      </c>
      <c r="E891" s="1" t="s">
        <v>3622</v>
      </c>
      <c r="F891" s="1" t="s">
        <v>3631</v>
      </c>
      <c r="G891" s="1" t="n">
        <v>8</v>
      </c>
      <c r="H891" s="1" t="n">
        <v>0.7</v>
      </c>
      <c r="I891" s="1" t="n">
        <v>0</v>
      </c>
      <c r="J891" s="1" t="n">
        <v>5</v>
      </c>
      <c r="K891" s="1" t="s">
        <v>3642</v>
      </c>
      <c r="L891" s="18" t="str">
        <f aca="false">IF(H891&lt;=G891,"Yes","No")</f>
        <v>Yes</v>
      </c>
    </row>
    <row r="892" customFormat="false" ht="15" hidden="false" customHeight="false" outlineLevel="0" collapsed="false">
      <c r="A892" s="1" t="s">
        <v>5409</v>
      </c>
      <c r="B892" s="1" t="s">
        <v>5410</v>
      </c>
      <c r="C892" s="1" t="s">
        <v>2070</v>
      </c>
      <c r="D892" s="1" t="s">
        <v>3641</v>
      </c>
      <c r="E892" s="1" t="s">
        <v>3622</v>
      </c>
      <c r="F892" s="1" t="s">
        <v>3623</v>
      </c>
      <c r="G892" s="1" t="n">
        <v>8</v>
      </c>
      <c r="H892" s="1" t="n">
        <v>2.5</v>
      </c>
      <c r="I892" s="1" t="n">
        <v>1</v>
      </c>
      <c r="J892" s="1" t="n">
        <v>4</v>
      </c>
      <c r="K892" s="1" t="s">
        <v>3642</v>
      </c>
      <c r="L892" s="18" t="str">
        <f aca="false">IF(H892&lt;=G892,"Yes","No")</f>
        <v>Yes</v>
      </c>
    </row>
    <row r="893" customFormat="false" ht="15" hidden="false" customHeight="false" outlineLevel="0" collapsed="false">
      <c r="A893" s="1" t="s">
        <v>5411</v>
      </c>
      <c r="B893" s="1" t="s">
        <v>5412</v>
      </c>
      <c r="C893" s="1" t="s">
        <v>2070</v>
      </c>
      <c r="D893" s="1" t="s">
        <v>3627</v>
      </c>
      <c r="E893" s="1" t="s">
        <v>3646</v>
      </c>
      <c r="F893" s="1" t="s">
        <v>3215</v>
      </c>
      <c r="G893" s="1" t="n">
        <v>72</v>
      </c>
      <c r="H893" s="1" t="n">
        <v>3.2</v>
      </c>
      <c r="I893" s="1" t="n">
        <v>1</v>
      </c>
      <c r="J893" s="1" t="n">
        <v>5</v>
      </c>
      <c r="K893" s="1" t="s">
        <v>3635</v>
      </c>
      <c r="L893" s="18" t="str">
        <f aca="false">IF(H893&lt;=G893,"Yes","No")</f>
        <v>Yes</v>
      </c>
    </row>
    <row r="894" customFormat="false" ht="15" hidden="false" customHeight="false" outlineLevel="0" collapsed="false">
      <c r="A894" s="1" t="s">
        <v>5413</v>
      </c>
      <c r="B894" s="1" t="s">
        <v>5414</v>
      </c>
      <c r="C894" s="1" t="s">
        <v>2070</v>
      </c>
      <c r="D894" s="1" t="s">
        <v>3621</v>
      </c>
      <c r="E894" s="1" t="s">
        <v>3646</v>
      </c>
      <c r="F894" s="1" t="s">
        <v>3631</v>
      </c>
      <c r="G894" s="1" t="n">
        <v>72</v>
      </c>
      <c r="H894" s="1" t="n">
        <v>0.33</v>
      </c>
      <c r="I894" s="1" t="n">
        <v>0</v>
      </c>
      <c r="J894" s="1" t="n">
        <v>5</v>
      </c>
      <c r="K894" s="1" t="s">
        <v>3642</v>
      </c>
      <c r="L894" s="18" t="str">
        <f aca="false">IF(H894&lt;=G894,"Yes","No")</f>
        <v>Yes</v>
      </c>
    </row>
    <row r="895" customFormat="false" ht="15" hidden="false" customHeight="false" outlineLevel="0" collapsed="false">
      <c r="A895" s="1" t="s">
        <v>5415</v>
      </c>
      <c r="B895" s="1" t="s">
        <v>5416</v>
      </c>
      <c r="C895" s="1" t="s">
        <v>2070</v>
      </c>
      <c r="D895" s="1" t="s">
        <v>3616</v>
      </c>
      <c r="E895" s="1" t="s">
        <v>3617</v>
      </c>
      <c r="F895" s="1" t="s">
        <v>3623</v>
      </c>
      <c r="G895" s="1" t="n">
        <v>24</v>
      </c>
      <c r="H895" s="1" t="n">
        <v>1.08</v>
      </c>
      <c r="I895" s="1" t="n">
        <v>0</v>
      </c>
      <c r="J895" s="1" t="n">
        <v>5</v>
      </c>
      <c r="K895" s="1" t="s">
        <v>3632</v>
      </c>
      <c r="L895" s="18" t="str">
        <f aca="false">IF(H895&lt;=G895,"Yes","No")</f>
        <v>Yes</v>
      </c>
    </row>
    <row r="896" customFormat="false" ht="15" hidden="false" customHeight="false" outlineLevel="0" collapsed="false">
      <c r="A896" s="1" t="s">
        <v>5417</v>
      </c>
      <c r="B896" s="1" t="s">
        <v>5418</v>
      </c>
      <c r="C896" s="1" t="s">
        <v>2070</v>
      </c>
      <c r="D896" s="1" t="s">
        <v>3645</v>
      </c>
      <c r="E896" s="1" t="s">
        <v>3646</v>
      </c>
      <c r="F896" s="1" t="s">
        <v>3631</v>
      </c>
      <c r="G896" s="1" t="n">
        <v>72</v>
      </c>
      <c r="H896" s="1" t="n">
        <v>5.44</v>
      </c>
      <c r="I896" s="1" t="n">
        <v>0</v>
      </c>
      <c r="J896" s="1" t="n">
        <v>5</v>
      </c>
      <c r="K896" s="1" t="s">
        <v>3665</v>
      </c>
      <c r="L896" s="18" t="str">
        <f aca="false">IF(H896&lt;=G896,"Yes","No")</f>
        <v>Yes</v>
      </c>
    </row>
    <row r="897" customFormat="false" ht="15" hidden="false" customHeight="false" outlineLevel="0" collapsed="false">
      <c r="A897" s="1" t="s">
        <v>5419</v>
      </c>
      <c r="B897" s="1" t="s">
        <v>5420</v>
      </c>
      <c r="C897" s="1" t="s">
        <v>2070</v>
      </c>
      <c r="D897" s="1" t="s">
        <v>3638</v>
      </c>
      <c r="E897" s="1" t="s">
        <v>3646</v>
      </c>
      <c r="F897" s="1" t="s">
        <v>3631</v>
      </c>
      <c r="G897" s="1" t="n">
        <v>72</v>
      </c>
      <c r="H897" s="1" t="n">
        <v>19.93</v>
      </c>
      <c r="I897" s="1" t="n">
        <v>1</v>
      </c>
      <c r="J897" s="1" t="n">
        <v>4</v>
      </c>
      <c r="K897" s="1" t="s">
        <v>3642</v>
      </c>
      <c r="L897" s="18" t="str">
        <f aca="false">IF(H897&lt;=G897,"Yes","No")</f>
        <v>Yes</v>
      </c>
    </row>
    <row r="898" customFormat="false" ht="15" hidden="false" customHeight="false" outlineLevel="0" collapsed="false">
      <c r="A898" s="1" t="s">
        <v>5421</v>
      </c>
      <c r="B898" s="1" t="s">
        <v>5422</v>
      </c>
      <c r="C898" s="1" t="s">
        <v>2070</v>
      </c>
      <c r="D898" s="1" t="s">
        <v>3630</v>
      </c>
      <c r="E898" s="1" t="s">
        <v>3622</v>
      </c>
      <c r="F898" s="1" t="s">
        <v>3215</v>
      </c>
      <c r="G898" s="1" t="n">
        <v>8</v>
      </c>
      <c r="H898" s="1" t="n">
        <v>0.64</v>
      </c>
      <c r="I898" s="1" t="n">
        <v>1</v>
      </c>
      <c r="J898" s="1" t="n">
        <v>4</v>
      </c>
      <c r="K898" s="1" t="s">
        <v>3618</v>
      </c>
      <c r="L898" s="18" t="str">
        <f aca="false">IF(H898&lt;=G898,"Yes","No")</f>
        <v>Yes</v>
      </c>
    </row>
    <row r="899" customFormat="false" ht="15" hidden="false" customHeight="false" outlineLevel="0" collapsed="false">
      <c r="A899" s="1" t="s">
        <v>5423</v>
      </c>
      <c r="B899" s="1" t="s">
        <v>5424</v>
      </c>
      <c r="C899" s="1" t="s">
        <v>2070</v>
      </c>
      <c r="D899" s="1" t="s">
        <v>3638</v>
      </c>
      <c r="E899" s="1" t="s">
        <v>3617</v>
      </c>
      <c r="F899" s="1" t="s">
        <v>3215</v>
      </c>
      <c r="G899" s="1" t="n">
        <v>24</v>
      </c>
      <c r="H899" s="1" t="n">
        <v>3.2</v>
      </c>
      <c r="I899" s="1" t="n">
        <v>0</v>
      </c>
      <c r="J899" s="1" t="n">
        <v>4</v>
      </c>
      <c r="K899" s="1" t="s">
        <v>3624</v>
      </c>
      <c r="L899" s="18" t="str">
        <f aca="false">IF(H899&lt;=G899,"Yes","No")</f>
        <v>Yes</v>
      </c>
    </row>
    <row r="900" customFormat="false" ht="15" hidden="false" customHeight="false" outlineLevel="0" collapsed="false">
      <c r="A900" s="1" t="s">
        <v>5425</v>
      </c>
      <c r="B900" s="1" t="s">
        <v>5426</v>
      </c>
      <c r="C900" s="1" t="s">
        <v>2070</v>
      </c>
      <c r="D900" s="1" t="s">
        <v>3630</v>
      </c>
      <c r="E900" s="1" t="s">
        <v>3617</v>
      </c>
      <c r="F900" s="1" t="s">
        <v>3623</v>
      </c>
      <c r="G900" s="1" t="n">
        <v>24</v>
      </c>
      <c r="H900" s="1" t="n">
        <v>0.24</v>
      </c>
      <c r="I900" s="1" t="n">
        <v>1</v>
      </c>
      <c r="J900" s="1" t="n">
        <v>5</v>
      </c>
      <c r="K900" s="1" t="s">
        <v>3618</v>
      </c>
      <c r="L900" s="18" t="str">
        <f aca="false">IF(H900&lt;=G900,"Yes","No")</f>
        <v>Yes</v>
      </c>
    </row>
    <row r="901" customFormat="false" ht="15" hidden="false" customHeight="false" outlineLevel="0" collapsed="false">
      <c r="A901" s="1" t="s">
        <v>5427</v>
      </c>
      <c r="B901" s="1" t="s">
        <v>5428</v>
      </c>
      <c r="C901" s="1" t="s">
        <v>2070</v>
      </c>
      <c r="D901" s="1" t="s">
        <v>3630</v>
      </c>
      <c r="E901" s="1" t="s">
        <v>3617</v>
      </c>
      <c r="F901" s="1" t="s">
        <v>3215</v>
      </c>
      <c r="G901" s="1" t="n">
        <v>24</v>
      </c>
      <c r="H901" s="1" t="n">
        <v>1.44</v>
      </c>
      <c r="I901" s="1" t="n">
        <v>1</v>
      </c>
      <c r="J901" s="1" t="n">
        <v>5</v>
      </c>
      <c r="K901" s="1" t="s">
        <v>3632</v>
      </c>
      <c r="L901" s="18" t="str">
        <f aca="false">IF(H901&lt;=G901,"Yes","No")</f>
        <v>Yes</v>
      </c>
    </row>
    <row r="902" customFormat="false" ht="15" hidden="false" customHeight="false" outlineLevel="0" collapsed="false">
      <c r="A902" s="1" t="s">
        <v>5429</v>
      </c>
      <c r="B902" s="1" t="s">
        <v>5430</v>
      </c>
      <c r="C902" s="1" t="s">
        <v>2070</v>
      </c>
      <c r="D902" s="1" t="s">
        <v>3698</v>
      </c>
      <c r="E902" s="1" t="s">
        <v>3646</v>
      </c>
      <c r="F902" s="1" t="s">
        <v>3623</v>
      </c>
      <c r="G902" s="1" t="n">
        <v>72</v>
      </c>
      <c r="H902" s="1" t="n">
        <v>16.94</v>
      </c>
      <c r="I902" s="1" t="n">
        <v>0</v>
      </c>
      <c r="J902" s="1" t="n">
        <v>5</v>
      </c>
      <c r="K902" s="1" t="s">
        <v>3632</v>
      </c>
      <c r="L902" s="18" t="str">
        <f aca="false">IF(H902&lt;=G902,"Yes","No")</f>
        <v>Yes</v>
      </c>
    </row>
    <row r="903" customFormat="false" ht="15" hidden="false" customHeight="false" outlineLevel="0" collapsed="false">
      <c r="A903" s="1" t="s">
        <v>5431</v>
      </c>
      <c r="B903" s="1" t="s">
        <v>5432</v>
      </c>
      <c r="C903" s="1" t="s">
        <v>2070</v>
      </c>
      <c r="D903" s="1" t="s">
        <v>3638</v>
      </c>
      <c r="E903" s="1" t="s">
        <v>3617</v>
      </c>
      <c r="F903" s="1" t="s">
        <v>3631</v>
      </c>
      <c r="G903" s="1" t="n">
        <v>24</v>
      </c>
      <c r="H903" s="1" t="n">
        <v>63.45</v>
      </c>
      <c r="I903" s="1" t="n">
        <v>0</v>
      </c>
      <c r="J903" s="1" t="n">
        <v>3</v>
      </c>
      <c r="K903" s="1" t="s">
        <v>3635</v>
      </c>
      <c r="L903" s="18" t="str">
        <f aca="false">IF(H903&lt;=G903,"Yes","No")</f>
        <v>No</v>
      </c>
    </row>
    <row r="904" customFormat="false" ht="15" hidden="false" customHeight="false" outlineLevel="0" collapsed="false">
      <c r="A904" s="1" t="s">
        <v>5433</v>
      </c>
      <c r="B904" s="1" t="s">
        <v>5434</v>
      </c>
      <c r="C904" s="1" t="s">
        <v>2070</v>
      </c>
      <c r="D904" s="1" t="s">
        <v>3616</v>
      </c>
      <c r="E904" s="1" t="s">
        <v>3617</v>
      </c>
      <c r="F904" s="1" t="s">
        <v>3215</v>
      </c>
      <c r="G904" s="1" t="n">
        <v>24</v>
      </c>
      <c r="H904" s="1" t="n">
        <v>43.48</v>
      </c>
      <c r="I904" s="1" t="n">
        <v>1</v>
      </c>
      <c r="J904" s="1" t="n">
        <v>4</v>
      </c>
      <c r="K904" s="1" t="s">
        <v>3635</v>
      </c>
      <c r="L904" s="18" t="str">
        <f aca="false">IF(H904&lt;=G904,"Yes","No")</f>
        <v>No</v>
      </c>
    </row>
    <row r="905" customFormat="false" ht="15" hidden="false" customHeight="false" outlineLevel="0" collapsed="false">
      <c r="A905" s="1" t="s">
        <v>5435</v>
      </c>
      <c r="B905" s="1" t="s">
        <v>5436</v>
      </c>
      <c r="C905" s="1" t="s">
        <v>2070</v>
      </c>
      <c r="D905" s="1" t="s">
        <v>3638</v>
      </c>
      <c r="E905" s="1" t="s">
        <v>3617</v>
      </c>
      <c r="F905" s="1" t="s">
        <v>3215</v>
      </c>
      <c r="G905" s="1" t="n">
        <v>24</v>
      </c>
      <c r="H905" s="1" t="n">
        <v>20.29</v>
      </c>
      <c r="I905" s="1" t="n">
        <v>0</v>
      </c>
      <c r="J905" s="1" t="n">
        <v>5</v>
      </c>
      <c r="K905" s="1" t="s">
        <v>3642</v>
      </c>
      <c r="L905" s="18" t="str">
        <f aca="false">IF(H905&lt;=G905,"Yes","No")</f>
        <v>Yes</v>
      </c>
    </row>
    <row r="906" customFormat="false" ht="15" hidden="false" customHeight="false" outlineLevel="0" collapsed="false">
      <c r="A906" s="1" t="s">
        <v>5437</v>
      </c>
      <c r="B906" s="1" t="s">
        <v>5438</v>
      </c>
      <c r="C906" s="1" t="s">
        <v>2070</v>
      </c>
      <c r="D906" s="1" t="s">
        <v>3645</v>
      </c>
      <c r="E906" s="1" t="s">
        <v>3646</v>
      </c>
      <c r="F906" s="1" t="s">
        <v>3651</v>
      </c>
      <c r="G906" s="1" t="n">
        <v>72</v>
      </c>
      <c r="H906" s="1" t="n">
        <v>6.64</v>
      </c>
      <c r="I906" s="1" t="n">
        <v>0</v>
      </c>
      <c r="J906" s="1" t="n">
        <v>5</v>
      </c>
      <c r="K906" s="1" t="s">
        <v>3618</v>
      </c>
      <c r="L906" s="18" t="str">
        <f aca="false">IF(H906&lt;=G906,"Yes","No")</f>
        <v>Yes</v>
      </c>
    </row>
    <row r="907" customFormat="false" ht="15" hidden="false" customHeight="false" outlineLevel="0" collapsed="false">
      <c r="A907" s="1" t="s">
        <v>5439</v>
      </c>
      <c r="B907" s="1" t="s">
        <v>5440</v>
      </c>
      <c r="C907" s="1" t="s">
        <v>2070</v>
      </c>
      <c r="D907" s="1" t="s">
        <v>3616</v>
      </c>
      <c r="E907" s="1" t="s">
        <v>3622</v>
      </c>
      <c r="F907" s="1" t="s">
        <v>3631</v>
      </c>
      <c r="G907" s="1" t="n">
        <v>8</v>
      </c>
      <c r="H907" s="1" t="n">
        <v>3.84</v>
      </c>
      <c r="I907" s="1" t="n">
        <v>0</v>
      </c>
      <c r="J907" s="1" t="n">
        <v>5</v>
      </c>
      <c r="K907" s="1" t="s">
        <v>3665</v>
      </c>
      <c r="L907" s="18" t="str">
        <f aca="false">IF(H907&lt;=G907,"Yes","No")</f>
        <v>Yes</v>
      </c>
    </row>
    <row r="908" customFormat="false" ht="15" hidden="false" customHeight="false" outlineLevel="0" collapsed="false">
      <c r="A908" s="1" t="s">
        <v>5441</v>
      </c>
      <c r="B908" s="1" t="s">
        <v>5442</v>
      </c>
      <c r="C908" s="1" t="s">
        <v>2070</v>
      </c>
      <c r="D908" s="1" t="s">
        <v>3638</v>
      </c>
      <c r="E908" s="1" t="s">
        <v>3646</v>
      </c>
      <c r="F908" s="1" t="s">
        <v>3651</v>
      </c>
      <c r="G908" s="1" t="n">
        <v>72</v>
      </c>
      <c r="H908" s="1" t="n">
        <v>16.34</v>
      </c>
      <c r="I908" s="1" t="n">
        <v>1</v>
      </c>
      <c r="J908" s="1" t="n">
        <v>5</v>
      </c>
      <c r="K908" s="1" t="s">
        <v>3665</v>
      </c>
      <c r="L908" s="18" t="str">
        <f aca="false">IF(H908&lt;=G908,"Yes","No")</f>
        <v>Yes</v>
      </c>
    </row>
    <row r="909" customFormat="false" ht="15" hidden="false" customHeight="false" outlineLevel="0" collapsed="false">
      <c r="A909" s="1" t="s">
        <v>5443</v>
      </c>
      <c r="B909" s="1" t="s">
        <v>5444</v>
      </c>
      <c r="C909" s="1" t="s">
        <v>2070</v>
      </c>
      <c r="D909" s="1" t="s">
        <v>3698</v>
      </c>
      <c r="E909" s="1" t="s">
        <v>3646</v>
      </c>
      <c r="F909" s="1" t="s">
        <v>3623</v>
      </c>
      <c r="G909" s="1" t="n">
        <v>72</v>
      </c>
      <c r="H909" s="1" t="n">
        <v>147.59</v>
      </c>
      <c r="I909" s="1" t="n">
        <v>0</v>
      </c>
      <c r="J909" s="1" t="n">
        <v>3</v>
      </c>
      <c r="K909" s="1" t="s">
        <v>3624</v>
      </c>
      <c r="L909" s="18" t="str">
        <f aca="false">IF(H909&lt;=G909,"Yes","No")</f>
        <v>No</v>
      </c>
    </row>
    <row r="910" customFormat="false" ht="15" hidden="false" customHeight="false" outlineLevel="0" collapsed="false">
      <c r="A910" s="1" t="s">
        <v>5445</v>
      </c>
      <c r="B910" s="1" t="s">
        <v>5446</v>
      </c>
      <c r="C910" s="1" t="s">
        <v>2070</v>
      </c>
      <c r="D910" s="1" t="s">
        <v>3616</v>
      </c>
      <c r="E910" s="1" t="s">
        <v>3646</v>
      </c>
      <c r="F910" s="1" t="s">
        <v>3215</v>
      </c>
      <c r="G910" s="1" t="n">
        <v>72</v>
      </c>
      <c r="H910" s="1" t="n">
        <v>30.03</v>
      </c>
      <c r="I910" s="1" t="n">
        <v>0</v>
      </c>
      <c r="J910" s="1" t="n">
        <v>4</v>
      </c>
      <c r="K910" s="1" t="s">
        <v>3635</v>
      </c>
      <c r="L910" s="18" t="str">
        <f aca="false">IF(H910&lt;=G910,"Yes","No")</f>
        <v>Yes</v>
      </c>
    </row>
    <row r="911" customFormat="false" ht="15" hidden="false" customHeight="false" outlineLevel="0" collapsed="false">
      <c r="A911" s="1" t="s">
        <v>5447</v>
      </c>
      <c r="B911" s="1" t="s">
        <v>5448</v>
      </c>
      <c r="C911" s="1" t="s">
        <v>2070</v>
      </c>
      <c r="D911" s="1" t="s">
        <v>3638</v>
      </c>
      <c r="E911" s="1" t="s">
        <v>3617</v>
      </c>
      <c r="F911" s="1" t="s">
        <v>3631</v>
      </c>
      <c r="G911" s="1" t="n">
        <v>24</v>
      </c>
      <c r="H911" s="1" t="n">
        <v>5.31</v>
      </c>
      <c r="I911" s="1" t="n">
        <v>0</v>
      </c>
      <c r="J911" s="1" t="n">
        <v>4</v>
      </c>
      <c r="K911" s="1" t="s">
        <v>3632</v>
      </c>
      <c r="L911" s="18" t="str">
        <f aca="false">IF(H911&lt;=G911,"Yes","No")</f>
        <v>Yes</v>
      </c>
    </row>
    <row r="912" customFormat="false" ht="15" hidden="false" customHeight="false" outlineLevel="0" collapsed="false">
      <c r="A912" s="1" t="s">
        <v>5449</v>
      </c>
      <c r="B912" s="1" t="s">
        <v>5450</v>
      </c>
      <c r="C912" s="1" t="s">
        <v>2070</v>
      </c>
      <c r="D912" s="1" t="s">
        <v>3630</v>
      </c>
      <c r="E912" s="1" t="s">
        <v>3617</v>
      </c>
      <c r="F912" s="1" t="s">
        <v>3631</v>
      </c>
      <c r="G912" s="1" t="n">
        <v>24</v>
      </c>
      <c r="H912" s="1" t="n">
        <v>1.32</v>
      </c>
      <c r="I912" s="1" t="n">
        <v>1</v>
      </c>
      <c r="J912" s="1" t="n">
        <v>4</v>
      </c>
      <c r="K912" s="1" t="s">
        <v>3665</v>
      </c>
      <c r="L912" s="18" t="str">
        <f aca="false">IF(H912&lt;=G912,"Yes","No")</f>
        <v>Yes</v>
      </c>
    </row>
    <row r="913" customFormat="false" ht="15" hidden="false" customHeight="false" outlineLevel="0" collapsed="false">
      <c r="A913" s="1" t="s">
        <v>5451</v>
      </c>
      <c r="B913" s="1" t="s">
        <v>5452</v>
      </c>
      <c r="C913" s="1" t="s">
        <v>2070</v>
      </c>
      <c r="D913" s="1" t="s">
        <v>3645</v>
      </c>
      <c r="E913" s="1" t="s">
        <v>3622</v>
      </c>
      <c r="F913" s="1" t="s">
        <v>3623</v>
      </c>
      <c r="G913" s="1" t="n">
        <v>8</v>
      </c>
      <c r="H913" s="1" t="n">
        <v>2.16</v>
      </c>
      <c r="I913" s="1" t="n">
        <v>0</v>
      </c>
      <c r="J913" s="1" t="n">
        <v>4</v>
      </c>
      <c r="K913" s="1" t="s">
        <v>3665</v>
      </c>
      <c r="L913" s="18" t="str">
        <f aca="false">IF(H913&lt;=G913,"Yes","No")</f>
        <v>Yes</v>
      </c>
    </row>
    <row r="914" customFormat="false" ht="15" hidden="false" customHeight="false" outlineLevel="0" collapsed="false">
      <c r="A914" s="1" t="s">
        <v>5453</v>
      </c>
      <c r="B914" s="1" t="s">
        <v>5454</v>
      </c>
      <c r="C914" s="1" t="s">
        <v>2070</v>
      </c>
      <c r="D914" s="1" t="s">
        <v>3616</v>
      </c>
      <c r="E914" s="1" t="s">
        <v>3617</v>
      </c>
      <c r="F914" s="1" t="s">
        <v>3215</v>
      </c>
      <c r="G914" s="1" t="n">
        <v>24</v>
      </c>
      <c r="H914" s="1" t="n">
        <v>5.79</v>
      </c>
      <c r="I914" s="1" t="n">
        <v>0</v>
      </c>
      <c r="J914" s="1" t="n">
        <v>5</v>
      </c>
      <c r="K914" s="1" t="s">
        <v>3635</v>
      </c>
      <c r="L914" s="18" t="str">
        <f aca="false">IF(H914&lt;=G914,"Yes","No")</f>
        <v>Yes</v>
      </c>
    </row>
    <row r="915" customFormat="false" ht="15" hidden="false" customHeight="false" outlineLevel="0" collapsed="false">
      <c r="A915" s="1" t="s">
        <v>5455</v>
      </c>
      <c r="B915" s="1" t="s">
        <v>5456</v>
      </c>
      <c r="C915" s="1" t="s">
        <v>2070</v>
      </c>
      <c r="D915" s="1" t="s">
        <v>3630</v>
      </c>
      <c r="E915" s="1" t="s">
        <v>3622</v>
      </c>
      <c r="F915" s="1" t="s">
        <v>3623</v>
      </c>
      <c r="G915" s="1" t="n">
        <v>8</v>
      </c>
      <c r="H915" s="1" t="n">
        <v>0.66</v>
      </c>
      <c r="I915" s="1" t="n">
        <v>1</v>
      </c>
      <c r="J915" s="1" t="n">
        <v>5</v>
      </c>
      <c r="K915" s="1" t="s">
        <v>3624</v>
      </c>
      <c r="L915" s="18" t="str">
        <f aca="false">IF(H915&lt;=G915,"Yes","No")</f>
        <v>Yes</v>
      </c>
    </row>
    <row r="916" customFormat="false" ht="15" hidden="false" customHeight="false" outlineLevel="0" collapsed="false">
      <c r="A916" s="1" t="s">
        <v>5457</v>
      </c>
      <c r="B916" s="1" t="s">
        <v>5458</v>
      </c>
      <c r="C916" s="1" t="s">
        <v>2070</v>
      </c>
      <c r="D916" s="1" t="s">
        <v>3698</v>
      </c>
      <c r="E916" s="1" t="s">
        <v>3617</v>
      </c>
      <c r="F916" s="1" t="s">
        <v>3631</v>
      </c>
      <c r="G916" s="1" t="n">
        <v>24</v>
      </c>
      <c r="H916" s="1" t="n">
        <v>39.5</v>
      </c>
      <c r="I916" s="1" t="n">
        <v>0</v>
      </c>
      <c r="J916" s="1" t="n">
        <v>3</v>
      </c>
      <c r="K916" s="1" t="s">
        <v>3635</v>
      </c>
      <c r="L916" s="18" t="str">
        <f aca="false">IF(H916&lt;=G916,"Yes","No")</f>
        <v>No</v>
      </c>
    </row>
    <row r="917" customFormat="false" ht="15" hidden="false" customHeight="false" outlineLevel="0" collapsed="false">
      <c r="A917" s="1" t="s">
        <v>5459</v>
      </c>
      <c r="B917" s="1" t="s">
        <v>5460</v>
      </c>
      <c r="C917" s="1" t="s">
        <v>2070</v>
      </c>
      <c r="D917" s="1" t="s">
        <v>3621</v>
      </c>
      <c r="E917" s="1" t="s">
        <v>3646</v>
      </c>
      <c r="F917" s="1" t="s">
        <v>3623</v>
      </c>
      <c r="G917" s="1" t="n">
        <v>72</v>
      </c>
      <c r="H917" s="1" t="n">
        <v>5.31</v>
      </c>
      <c r="I917" s="1" t="n">
        <v>1</v>
      </c>
      <c r="J917" s="1" t="n">
        <v>4</v>
      </c>
      <c r="K917" s="1" t="s">
        <v>3632</v>
      </c>
      <c r="L917" s="18" t="str">
        <f aca="false">IF(H917&lt;=G917,"Yes","No")</f>
        <v>Yes</v>
      </c>
    </row>
    <row r="918" customFormat="false" ht="15" hidden="false" customHeight="false" outlineLevel="0" collapsed="false">
      <c r="A918" s="1" t="s">
        <v>5461</v>
      </c>
      <c r="B918" s="1" t="s">
        <v>5462</v>
      </c>
      <c r="C918" s="1" t="s">
        <v>2070</v>
      </c>
      <c r="D918" s="1" t="s">
        <v>3616</v>
      </c>
      <c r="E918" s="1" t="s">
        <v>3617</v>
      </c>
      <c r="F918" s="1" t="s">
        <v>3215</v>
      </c>
      <c r="G918" s="1" t="n">
        <v>24</v>
      </c>
      <c r="H918" s="1" t="n">
        <v>0.64</v>
      </c>
      <c r="I918" s="1" t="n">
        <v>1</v>
      </c>
      <c r="J918" s="1" t="n">
        <v>5</v>
      </c>
      <c r="K918" s="1" t="s">
        <v>3652</v>
      </c>
      <c r="L918" s="18" t="str">
        <f aca="false">IF(H918&lt;=G918,"Yes","No")</f>
        <v>Yes</v>
      </c>
    </row>
    <row r="919" customFormat="false" ht="15" hidden="false" customHeight="false" outlineLevel="0" collapsed="false">
      <c r="A919" s="1" t="s">
        <v>5463</v>
      </c>
      <c r="B919" s="1" t="s">
        <v>5464</v>
      </c>
      <c r="C919" s="1" t="s">
        <v>2070</v>
      </c>
      <c r="D919" s="1" t="s">
        <v>3616</v>
      </c>
      <c r="E919" s="1" t="s">
        <v>3617</v>
      </c>
      <c r="F919" s="1" t="s">
        <v>3623</v>
      </c>
      <c r="G919" s="1" t="n">
        <v>24</v>
      </c>
      <c r="H919" s="1" t="n">
        <v>3.57</v>
      </c>
      <c r="I919" s="1" t="n">
        <v>1</v>
      </c>
      <c r="J919" s="1" t="n">
        <v>4</v>
      </c>
      <c r="K919" s="1" t="s">
        <v>3618</v>
      </c>
      <c r="L919" s="18" t="str">
        <f aca="false">IF(H919&lt;=G919,"Yes","No")</f>
        <v>Yes</v>
      </c>
    </row>
    <row r="920" customFormat="false" ht="15" hidden="false" customHeight="false" outlineLevel="0" collapsed="false">
      <c r="A920" s="1" t="s">
        <v>5465</v>
      </c>
      <c r="B920" s="1" t="s">
        <v>5466</v>
      </c>
      <c r="C920" s="1" t="s">
        <v>2070</v>
      </c>
      <c r="D920" s="1" t="s">
        <v>3627</v>
      </c>
      <c r="E920" s="1" t="s">
        <v>3646</v>
      </c>
      <c r="F920" s="1" t="s">
        <v>3215</v>
      </c>
      <c r="G920" s="1" t="n">
        <v>72</v>
      </c>
      <c r="H920" s="1" t="n">
        <v>40.55</v>
      </c>
      <c r="I920" s="1" t="n">
        <v>1</v>
      </c>
      <c r="J920" s="1" t="n">
        <v>4</v>
      </c>
      <c r="K920" s="1" t="s">
        <v>3618</v>
      </c>
      <c r="L920" s="18" t="str">
        <f aca="false">IF(H920&lt;=G920,"Yes","No")</f>
        <v>Yes</v>
      </c>
    </row>
    <row r="921" customFormat="false" ht="15" hidden="false" customHeight="false" outlineLevel="0" collapsed="false">
      <c r="A921" s="1" t="s">
        <v>5467</v>
      </c>
      <c r="B921" s="1" t="s">
        <v>5468</v>
      </c>
      <c r="C921" s="1" t="s">
        <v>2070</v>
      </c>
      <c r="D921" s="1" t="s">
        <v>3616</v>
      </c>
      <c r="E921" s="1" t="s">
        <v>3617</v>
      </c>
      <c r="F921" s="1" t="s">
        <v>3651</v>
      </c>
      <c r="G921" s="1" t="n">
        <v>24</v>
      </c>
      <c r="H921" s="1" t="n">
        <v>5.73</v>
      </c>
      <c r="I921" s="1" t="n">
        <v>1</v>
      </c>
      <c r="J921" s="1" t="n">
        <v>5</v>
      </c>
      <c r="K921" s="1" t="s">
        <v>3618</v>
      </c>
      <c r="L921" s="18" t="str">
        <f aca="false">IF(H921&lt;=G921,"Yes","No")</f>
        <v>Yes</v>
      </c>
    </row>
    <row r="922" customFormat="false" ht="15" hidden="false" customHeight="false" outlineLevel="0" collapsed="false">
      <c r="A922" s="1" t="s">
        <v>5469</v>
      </c>
      <c r="B922" s="1" t="s">
        <v>5470</v>
      </c>
      <c r="C922" s="1" t="s">
        <v>2070</v>
      </c>
      <c r="D922" s="1" t="s">
        <v>3630</v>
      </c>
      <c r="E922" s="1" t="s">
        <v>3646</v>
      </c>
      <c r="F922" s="1" t="s">
        <v>3631</v>
      </c>
      <c r="G922" s="1" t="n">
        <v>72</v>
      </c>
      <c r="H922" s="1" t="n">
        <v>2.81</v>
      </c>
      <c r="I922" s="1" t="n">
        <v>1</v>
      </c>
      <c r="J922" s="1" t="n">
        <v>5</v>
      </c>
      <c r="K922" s="1" t="s">
        <v>3635</v>
      </c>
      <c r="L922" s="18" t="str">
        <f aca="false">IF(H922&lt;=G922,"Yes","No")</f>
        <v>Yes</v>
      </c>
    </row>
    <row r="923" customFormat="false" ht="15" hidden="false" customHeight="false" outlineLevel="0" collapsed="false">
      <c r="A923" s="1" t="s">
        <v>5471</v>
      </c>
      <c r="B923" s="1" t="s">
        <v>5472</v>
      </c>
      <c r="C923" s="1" t="s">
        <v>2070</v>
      </c>
      <c r="D923" s="1" t="s">
        <v>3630</v>
      </c>
      <c r="E923" s="1" t="s">
        <v>3617</v>
      </c>
      <c r="F923" s="1" t="s">
        <v>3215</v>
      </c>
      <c r="G923" s="1" t="n">
        <v>24</v>
      </c>
      <c r="H923" s="1" t="n">
        <v>0.32</v>
      </c>
      <c r="I923" s="1" t="n">
        <v>1</v>
      </c>
      <c r="J923" s="1" t="n">
        <v>4</v>
      </c>
      <c r="K923" s="1" t="s">
        <v>3632</v>
      </c>
      <c r="L923" s="18" t="str">
        <f aca="false">IF(H923&lt;=G923,"Yes","No")</f>
        <v>Yes</v>
      </c>
    </row>
    <row r="924" customFormat="false" ht="15" hidden="false" customHeight="false" outlineLevel="0" collapsed="false">
      <c r="A924" s="1" t="s">
        <v>5473</v>
      </c>
      <c r="B924" s="1" t="s">
        <v>5474</v>
      </c>
      <c r="C924" s="1" t="s">
        <v>2070</v>
      </c>
      <c r="D924" s="1" t="s">
        <v>3621</v>
      </c>
      <c r="E924" s="1" t="s">
        <v>3646</v>
      </c>
      <c r="F924" s="1" t="s">
        <v>3631</v>
      </c>
      <c r="G924" s="1" t="n">
        <v>72</v>
      </c>
      <c r="H924" s="1" t="n">
        <v>11.94</v>
      </c>
      <c r="I924" s="1" t="n">
        <v>1</v>
      </c>
      <c r="J924" s="1" t="n">
        <v>4</v>
      </c>
      <c r="K924" s="1" t="s">
        <v>3624</v>
      </c>
      <c r="L924" s="18" t="str">
        <f aca="false">IF(H924&lt;=G924,"Yes","No")</f>
        <v>Yes</v>
      </c>
    </row>
    <row r="925" customFormat="false" ht="15" hidden="false" customHeight="false" outlineLevel="0" collapsed="false">
      <c r="A925" s="1" t="s">
        <v>5475</v>
      </c>
      <c r="B925" s="1" t="s">
        <v>5476</v>
      </c>
      <c r="C925" s="1" t="s">
        <v>2070</v>
      </c>
      <c r="D925" s="1" t="s">
        <v>3630</v>
      </c>
      <c r="E925" s="1" t="s">
        <v>3646</v>
      </c>
      <c r="F925" s="1" t="s">
        <v>3215</v>
      </c>
      <c r="G925" s="1" t="n">
        <v>72</v>
      </c>
      <c r="H925" s="1" t="n">
        <v>2.07</v>
      </c>
      <c r="I925" s="1" t="n">
        <v>1</v>
      </c>
      <c r="J925" s="1" t="n">
        <v>5</v>
      </c>
      <c r="K925" s="1" t="s">
        <v>3652</v>
      </c>
      <c r="L925" s="18" t="str">
        <f aca="false">IF(H925&lt;=G925,"Yes","No")</f>
        <v>Yes</v>
      </c>
    </row>
    <row r="926" customFormat="false" ht="15" hidden="false" customHeight="false" outlineLevel="0" collapsed="false">
      <c r="A926" s="1" t="s">
        <v>5477</v>
      </c>
      <c r="B926" s="1" t="s">
        <v>5478</v>
      </c>
      <c r="C926" s="1" t="s">
        <v>2070</v>
      </c>
      <c r="D926" s="1" t="s">
        <v>3630</v>
      </c>
      <c r="E926" s="1" t="s">
        <v>3617</v>
      </c>
      <c r="F926" s="1" t="s">
        <v>3215</v>
      </c>
      <c r="G926" s="1" t="n">
        <v>24</v>
      </c>
      <c r="H926" s="1" t="n">
        <v>0.25</v>
      </c>
      <c r="I926" s="1" t="n">
        <v>1</v>
      </c>
      <c r="J926" s="1" t="n">
        <v>4</v>
      </c>
      <c r="K926" s="1" t="s">
        <v>3624</v>
      </c>
      <c r="L926" s="18" t="str">
        <f aca="false">IF(H926&lt;=G926,"Yes","No")</f>
        <v>Yes</v>
      </c>
    </row>
    <row r="927" customFormat="false" ht="15" hidden="false" customHeight="false" outlineLevel="0" collapsed="false">
      <c r="A927" s="1" t="s">
        <v>5479</v>
      </c>
      <c r="B927" s="1" t="s">
        <v>5480</v>
      </c>
      <c r="C927" s="1" t="s">
        <v>2070</v>
      </c>
      <c r="D927" s="1" t="s">
        <v>3638</v>
      </c>
      <c r="E927" s="1" t="s">
        <v>3617</v>
      </c>
      <c r="F927" s="1" t="s">
        <v>3631</v>
      </c>
      <c r="G927" s="1" t="n">
        <v>24</v>
      </c>
      <c r="H927" s="1" t="n">
        <v>4.23</v>
      </c>
      <c r="I927" s="1" t="n">
        <v>0</v>
      </c>
      <c r="J927" s="1" t="n">
        <v>4</v>
      </c>
      <c r="K927" s="1" t="s">
        <v>3635</v>
      </c>
      <c r="L927" s="18" t="str">
        <f aca="false">IF(H927&lt;=G927,"Yes","No")</f>
        <v>Yes</v>
      </c>
    </row>
    <row r="928" customFormat="false" ht="15" hidden="false" customHeight="false" outlineLevel="0" collapsed="false">
      <c r="A928" s="1" t="s">
        <v>5481</v>
      </c>
      <c r="B928" s="1" t="s">
        <v>5482</v>
      </c>
      <c r="C928" s="1" t="s">
        <v>2070</v>
      </c>
      <c r="D928" s="1" t="s">
        <v>3630</v>
      </c>
      <c r="E928" s="1" t="s">
        <v>3646</v>
      </c>
      <c r="F928" s="1" t="s">
        <v>3631</v>
      </c>
      <c r="G928" s="1" t="n">
        <v>72</v>
      </c>
      <c r="H928" s="1" t="n">
        <v>0.66</v>
      </c>
      <c r="I928" s="1" t="n">
        <v>1</v>
      </c>
      <c r="J928" s="1" t="n">
        <v>4</v>
      </c>
      <c r="K928" s="1" t="s">
        <v>3665</v>
      </c>
      <c r="L928" s="18" t="str">
        <f aca="false">IF(H928&lt;=G928,"Yes","No")</f>
        <v>Yes</v>
      </c>
    </row>
    <row r="929" customFormat="false" ht="15" hidden="false" customHeight="false" outlineLevel="0" collapsed="false">
      <c r="A929" s="1" t="s">
        <v>5483</v>
      </c>
      <c r="B929" s="1" t="s">
        <v>5484</v>
      </c>
      <c r="C929" s="1" t="s">
        <v>2070</v>
      </c>
      <c r="D929" s="1" t="s">
        <v>3630</v>
      </c>
      <c r="E929" s="1" t="s">
        <v>3617</v>
      </c>
      <c r="F929" s="1" t="s">
        <v>3631</v>
      </c>
      <c r="G929" s="1" t="n">
        <v>24</v>
      </c>
      <c r="H929" s="1" t="n">
        <v>0.5</v>
      </c>
      <c r="I929" s="1" t="n">
        <v>1</v>
      </c>
      <c r="J929" s="1" t="n">
        <v>5</v>
      </c>
      <c r="K929" s="1" t="s">
        <v>3652</v>
      </c>
      <c r="L929" s="18" t="str">
        <f aca="false">IF(H929&lt;=G929,"Yes","No")</f>
        <v>Yes</v>
      </c>
    </row>
    <row r="930" customFormat="false" ht="15" hidden="false" customHeight="false" outlineLevel="0" collapsed="false">
      <c r="A930" s="1" t="s">
        <v>5485</v>
      </c>
      <c r="B930" s="1" t="s">
        <v>5486</v>
      </c>
      <c r="C930" s="1" t="s">
        <v>2070</v>
      </c>
      <c r="D930" s="1" t="s">
        <v>3630</v>
      </c>
      <c r="E930" s="1" t="s">
        <v>3617</v>
      </c>
      <c r="F930" s="1" t="s">
        <v>3631</v>
      </c>
      <c r="G930" s="1" t="n">
        <v>24</v>
      </c>
      <c r="H930" s="1" t="n">
        <v>0.66</v>
      </c>
      <c r="I930" s="1" t="n">
        <v>1</v>
      </c>
      <c r="J930" s="1" t="n">
        <v>5</v>
      </c>
      <c r="K930" s="1" t="s">
        <v>3635</v>
      </c>
      <c r="L930" s="18" t="str">
        <f aca="false">IF(H930&lt;=G930,"Yes","No")</f>
        <v>Yes</v>
      </c>
    </row>
    <row r="931" customFormat="false" ht="15" hidden="false" customHeight="false" outlineLevel="0" collapsed="false">
      <c r="A931" s="1" t="s">
        <v>5487</v>
      </c>
      <c r="B931" s="1" t="s">
        <v>5488</v>
      </c>
      <c r="C931" s="1" t="s">
        <v>2070</v>
      </c>
      <c r="D931" s="1" t="s">
        <v>3645</v>
      </c>
      <c r="E931" s="1" t="s">
        <v>3617</v>
      </c>
      <c r="F931" s="1" t="s">
        <v>3215</v>
      </c>
      <c r="G931" s="1" t="n">
        <v>24</v>
      </c>
      <c r="H931" s="1" t="n">
        <v>0.27</v>
      </c>
      <c r="I931" s="1" t="n">
        <v>0</v>
      </c>
      <c r="J931" s="1" t="n">
        <v>4</v>
      </c>
      <c r="K931" s="1" t="s">
        <v>3652</v>
      </c>
      <c r="L931" s="18" t="str">
        <f aca="false">IF(H931&lt;=G931,"Yes","No")</f>
        <v>Yes</v>
      </c>
    </row>
    <row r="932" customFormat="false" ht="15" hidden="false" customHeight="false" outlineLevel="0" collapsed="false">
      <c r="A932" s="1" t="s">
        <v>5489</v>
      </c>
      <c r="B932" s="1" t="s">
        <v>5490</v>
      </c>
      <c r="C932" s="1" t="s">
        <v>2070</v>
      </c>
      <c r="D932" s="1" t="s">
        <v>3630</v>
      </c>
      <c r="E932" s="1" t="s">
        <v>3617</v>
      </c>
      <c r="F932" s="1" t="s">
        <v>3631</v>
      </c>
      <c r="G932" s="1" t="n">
        <v>24</v>
      </c>
      <c r="H932" s="1" t="n">
        <v>0.18</v>
      </c>
      <c r="I932" s="1" t="n">
        <v>1</v>
      </c>
      <c r="J932" s="1" t="n">
        <v>4</v>
      </c>
      <c r="K932" s="1" t="s">
        <v>3652</v>
      </c>
      <c r="L932" s="18" t="str">
        <f aca="false">IF(H932&lt;=G932,"Yes","No")</f>
        <v>Yes</v>
      </c>
    </row>
    <row r="933" customFormat="false" ht="15" hidden="false" customHeight="false" outlineLevel="0" collapsed="false">
      <c r="A933" s="1" t="s">
        <v>5491</v>
      </c>
      <c r="B933" s="1" t="s">
        <v>5492</v>
      </c>
      <c r="C933" s="1" t="s">
        <v>2070</v>
      </c>
      <c r="D933" s="1" t="s">
        <v>3630</v>
      </c>
      <c r="E933" s="1" t="s">
        <v>3617</v>
      </c>
      <c r="F933" s="1" t="s">
        <v>3631</v>
      </c>
      <c r="G933" s="1" t="n">
        <v>24</v>
      </c>
      <c r="H933" s="1" t="n">
        <v>0.65</v>
      </c>
      <c r="I933" s="1" t="n">
        <v>1</v>
      </c>
      <c r="J933" s="1" t="n">
        <v>4</v>
      </c>
      <c r="K933" s="1" t="s">
        <v>3652</v>
      </c>
      <c r="L933" s="18" t="str">
        <f aca="false">IF(H933&lt;=G933,"Yes","No")</f>
        <v>Yes</v>
      </c>
    </row>
    <row r="934" customFormat="false" ht="15" hidden="false" customHeight="false" outlineLevel="0" collapsed="false">
      <c r="A934" s="1" t="s">
        <v>5493</v>
      </c>
      <c r="B934" s="1" t="s">
        <v>5494</v>
      </c>
      <c r="C934" s="1" t="s">
        <v>2070</v>
      </c>
      <c r="D934" s="1" t="s">
        <v>3645</v>
      </c>
      <c r="E934" s="1" t="s">
        <v>3617</v>
      </c>
      <c r="F934" s="1" t="s">
        <v>3215</v>
      </c>
      <c r="G934" s="1" t="n">
        <v>24</v>
      </c>
      <c r="H934" s="1" t="n">
        <v>8.56</v>
      </c>
      <c r="I934" s="1" t="n">
        <v>1</v>
      </c>
      <c r="J934" s="1" t="n">
        <v>4</v>
      </c>
      <c r="K934" s="1" t="s">
        <v>3642</v>
      </c>
      <c r="L934" s="18" t="str">
        <f aca="false">IF(H934&lt;=G934,"Yes","No")</f>
        <v>Yes</v>
      </c>
    </row>
    <row r="935" customFormat="false" ht="15" hidden="false" customHeight="false" outlineLevel="0" collapsed="false">
      <c r="A935" s="1" t="s">
        <v>5495</v>
      </c>
      <c r="B935" s="1" t="s">
        <v>5496</v>
      </c>
      <c r="C935" s="1" t="s">
        <v>2070</v>
      </c>
      <c r="D935" s="1" t="s">
        <v>3621</v>
      </c>
      <c r="E935" s="1" t="s">
        <v>3617</v>
      </c>
      <c r="F935" s="1" t="s">
        <v>3215</v>
      </c>
      <c r="G935" s="1" t="n">
        <v>24</v>
      </c>
      <c r="H935" s="1" t="n">
        <v>2.21</v>
      </c>
      <c r="I935" s="1" t="n">
        <v>0</v>
      </c>
      <c r="J935" s="1" t="n">
        <v>3</v>
      </c>
      <c r="K935" s="1" t="s">
        <v>3652</v>
      </c>
      <c r="L935" s="18" t="str">
        <f aca="false">IF(H935&lt;=G935,"Yes","No")</f>
        <v>Yes</v>
      </c>
    </row>
    <row r="936" customFormat="false" ht="15" hidden="false" customHeight="false" outlineLevel="0" collapsed="false">
      <c r="A936" s="1" t="s">
        <v>5497</v>
      </c>
      <c r="B936" s="1" t="s">
        <v>5498</v>
      </c>
      <c r="C936" s="1" t="s">
        <v>2070</v>
      </c>
      <c r="D936" s="1" t="s">
        <v>3645</v>
      </c>
      <c r="E936" s="1" t="s">
        <v>3617</v>
      </c>
      <c r="F936" s="1" t="s">
        <v>3215</v>
      </c>
      <c r="G936" s="1" t="n">
        <v>24</v>
      </c>
      <c r="H936" s="1" t="n">
        <v>3.19</v>
      </c>
      <c r="I936" s="1" t="n">
        <v>0</v>
      </c>
      <c r="J936" s="1" t="n">
        <v>5</v>
      </c>
      <c r="K936" s="1" t="s">
        <v>3624</v>
      </c>
      <c r="L936" s="18" t="str">
        <f aca="false">IF(H936&lt;=G936,"Yes","No")</f>
        <v>Yes</v>
      </c>
    </row>
    <row r="937" customFormat="false" ht="15" hidden="false" customHeight="false" outlineLevel="0" collapsed="false">
      <c r="A937" s="1" t="s">
        <v>5499</v>
      </c>
      <c r="B937" s="1" t="s">
        <v>5500</v>
      </c>
      <c r="C937" s="1" t="s">
        <v>2070</v>
      </c>
      <c r="D937" s="1" t="s">
        <v>3630</v>
      </c>
      <c r="E937" s="1" t="s">
        <v>3617</v>
      </c>
      <c r="F937" s="1" t="s">
        <v>3651</v>
      </c>
      <c r="G937" s="1" t="n">
        <v>24</v>
      </c>
      <c r="H937" s="1" t="n">
        <v>0.57</v>
      </c>
      <c r="I937" s="1" t="n">
        <v>1</v>
      </c>
      <c r="J937" s="1" t="n">
        <v>5</v>
      </c>
      <c r="K937" s="1" t="s">
        <v>3618</v>
      </c>
      <c r="L937" s="18" t="str">
        <f aca="false">IF(H937&lt;=G937,"Yes","No")</f>
        <v>Yes</v>
      </c>
    </row>
    <row r="938" customFormat="false" ht="15" hidden="false" customHeight="false" outlineLevel="0" collapsed="false">
      <c r="A938" s="1" t="s">
        <v>5501</v>
      </c>
      <c r="B938" s="1" t="s">
        <v>5502</v>
      </c>
      <c r="C938" s="1" t="s">
        <v>2070</v>
      </c>
      <c r="D938" s="1" t="s">
        <v>3630</v>
      </c>
      <c r="E938" s="1" t="s">
        <v>3617</v>
      </c>
      <c r="F938" s="1" t="s">
        <v>3215</v>
      </c>
      <c r="G938" s="1" t="n">
        <v>24</v>
      </c>
      <c r="H938" s="1" t="n">
        <v>0.31</v>
      </c>
      <c r="I938" s="1" t="n">
        <v>1</v>
      </c>
      <c r="J938" s="1" t="n">
        <v>5</v>
      </c>
      <c r="K938" s="1" t="s">
        <v>3652</v>
      </c>
      <c r="L938" s="18" t="str">
        <f aca="false">IF(H938&lt;=G938,"Yes","No")</f>
        <v>Yes</v>
      </c>
    </row>
    <row r="939" customFormat="false" ht="15" hidden="false" customHeight="false" outlineLevel="0" collapsed="false">
      <c r="A939" s="1" t="s">
        <v>5503</v>
      </c>
      <c r="B939" s="1" t="s">
        <v>5504</v>
      </c>
      <c r="C939" s="1" t="s">
        <v>2070</v>
      </c>
      <c r="D939" s="1" t="s">
        <v>3621</v>
      </c>
      <c r="E939" s="1" t="s">
        <v>3617</v>
      </c>
      <c r="F939" s="1" t="s">
        <v>3215</v>
      </c>
      <c r="G939" s="1" t="n">
        <v>24</v>
      </c>
      <c r="H939" s="1" t="n">
        <v>1.15</v>
      </c>
      <c r="I939" s="1" t="n">
        <v>1</v>
      </c>
      <c r="J939" s="1" t="n">
        <v>5</v>
      </c>
      <c r="K939" s="1" t="s">
        <v>3635</v>
      </c>
      <c r="L939" s="18" t="str">
        <f aca="false">IF(H939&lt;=G939,"Yes","No")</f>
        <v>Yes</v>
      </c>
    </row>
    <row r="940" customFormat="false" ht="15" hidden="false" customHeight="false" outlineLevel="0" collapsed="false">
      <c r="A940" s="1" t="s">
        <v>5505</v>
      </c>
      <c r="B940" s="1" t="s">
        <v>5506</v>
      </c>
      <c r="C940" s="1" t="s">
        <v>2070</v>
      </c>
      <c r="D940" s="1" t="s">
        <v>3616</v>
      </c>
      <c r="E940" s="1" t="s">
        <v>3617</v>
      </c>
      <c r="F940" s="1" t="s">
        <v>3623</v>
      </c>
      <c r="G940" s="1" t="n">
        <v>24</v>
      </c>
      <c r="H940" s="1" t="n">
        <v>1.75</v>
      </c>
      <c r="I940" s="1" t="n">
        <v>0</v>
      </c>
      <c r="J940" s="1" t="n">
        <v>5</v>
      </c>
      <c r="K940" s="1" t="s">
        <v>3652</v>
      </c>
      <c r="L940" s="18" t="str">
        <f aca="false">IF(H940&lt;=G940,"Yes","No")</f>
        <v>Yes</v>
      </c>
    </row>
    <row r="941" customFormat="false" ht="15" hidden="false" customHeight="false" outlineLevel="0" collapsed="false">
      <c r="A941" s="1" t="s">
        <v>5507</v>
      </c>
      <c r="B941" s="1" t="s">
        <v>5508</v>
      </c>
      <c r="C941" s="1" t="s">
        <v>2070</v>
      </c>
      <c r="D941" s="1" t="s">
        <v>3630</v>
      </c>
      <c r="E941" s="1" t="s">
        <v>3646</v>
      </c>
      <c r="F941" s="1" t="s">
        <v>3623</v>
      </c>
      <c r="G941" s="1" t="n">
        <v>72</v>
      </c>
      <c r="H941" s="1" t="n">
        <v>1.41</v>
      </c>
      <c r="I941" s="1" t="n">
        <v>1</v>
      </c>
      <c r="J941" s="1" t="n">
        <v>4</v>
      </c>
      <c r="K941" s="1" t="s">
        <v>3635</v>
      </c>
      <c r="L941" s="18" t="str">
        <f aca="false">IF(H941&lt;=G941,"Yes","No")</f>
        <v>Yes</v>
      </c>
    </row>
    <row r="942" customFormat="false" ht="15" hidden="false" customHeight="false" outlineLevel="0" collapsed="false">
      <c r="A942" s="1" t="s">
        <v>5509</v>
      </c>
      <c r="B942" s="1" t="s">
        <v>5510</v>
      </c>
      <c r="C942" s="1" t="s">
        <v>2070</v>
      </c>
      <c r="D942" s="1" t="s">
        <v>3621</v>
      </c>
      <c r="E942" s="1" t="s">
        <v>3646</v>
      </c>
      <c r="F942" s="1" t="s">
        <v>3631</v>
      </c>
      <c r="G942" s="1" t="n">
        <v>72</v>
      </c>
      <c r="H942" s="1" t="n">
        <v>0.62</v>
      </c>
      <c r="I942" s="1" t="n">
        <v>0</v>
      </c>
      <c r="J942" s="1" t="n">
        <v>4</v>
      </c>
      <c r="K942" s="1" t="s">
        <v>3618</v>
      </c>
      <c r="L942" s="18" t="str">
        <f aca="false">IF(H942&lt;=G942,"Yes","No")</f>
        <v>Yes</v>
      </c>
    </row>
    <row r="943" customFormat="false" ht="15" hidden="false" customHeight="false" outlineLevel="0" collapsed="false">
      <c r="A943" s="1" t="s">
        <v>5511</v>
      </c>
      <c r="B943" s="1" t="s">
        <v>5512</v>
      </c>
      <c r="C943" s="1" t="s">
        <v>2070</v>
      </c>
      <c r="D943" s="1" t="s">
        <v>3630</v>
      </c>
      <c r="E943" s="1" t="s">
        <v>3793</v>
      </c>
      <c r="F943" s="1" t="s">
        <v>3215</v>
      </c>
      <c r="G943" s="1" t="n">
        <v>4</v>
      </c>
      <c r="H943" s="1" t="n">
        <v>0.38</v>
      </c>
      <c r="I943" s="1" t="n">
        <v>1</v>
      </c>
      <c r="J943" s="1" t="n">
        <v>5</v>
      </c>
      <c r="K943" s="1" t="s">
        <v>3652</v>
      </c>
      <c r="L943" s="18" t="str">
        <f aca="false">IF(H943&lt;=G943,"Yes","No")</f>
        <v>Yes</v>
      </c>
    </row>
    <row r="944" customFormat="false" ht="15" hidden="false" customHeight="false" outlineLevel="0" collapsed="false">
      <c r="A944" s="1" t="s">
        <v>5513</v>
      </c>
      <c r="B944" s="1" t="s">
        <v>5514</v>
      </c>
      <c r="C944" s="1" t="s">
        <v>2070</v>
      </c>
      <c r="D944" s="1" t="s">
        <v>3630</v>
      </c>
      <c r="E944" s="1" t="s">
        <v>3617</v>
      </c>
      <c r="F944" s="1" t="s">
        <v>3215</v>
      </c>
      <c r="G944" s="1" t="n">
        <v>24</v>
      </c>
      <c r="H944" s="1" t="n">
        <v>0.65</v>
      </c>
      <c r="I944" s="1" t="n">
        <v>1</v>
      </c>
      <c r="J944" s="1" t="n">
        <v>4</v>
      </c>
      <c r="K944" s="1" t="s">
        <v>3618</v>
      </c>
      <c r="L944" s="18" t="str">
        <f aca="false">IF(H944&lt;=G944,"Yes","No")</f>
        <v>Yes</v>
      </c>
    </row>
    <row r="945" customFormat="false" ht="15" hidden="false" customHeight="false" outlineLevel="0" collapsed="false">
      <c r="A945" s="1" t="s">
        <v>5515</v>
      </c>
      <c r="B945" s="1" t="s">
        <v>5516</v>
      </c>
      <c r="C945" s="1" t="s">
        <v>2070</v>
      </c>
      <c r="D945" s="1" t="s">
        <v>3627</v>
      </c>
      <c r="E945" s="1" t="s">
        <v>3646</v>
      </c>
      <c r="F945" s="1" t="s">
        <v>3631</v>
      </c>
      <c r="G945" s="1" t="n">
        <v>72</v>
      </c>
      <c r="H945" s="1" t="n">
        <v>10.23</v>
      </c>
      <c r="I945" s="1" t="n">
        <v>0</v>
      </c>
      <c r="J945" s="1" t="n">
        <v>4</v>
      </c>
      <c r="K945" s="1" t="s">
        <v>3635</v>
      </c>
      <c r="L945" s="18" t="str">
        <f aca="false">IF(H945&lt;=G945,"Yes","No")</f>
        <v>Yes</v>
      </c>
    </row>
    <row r="946" customFormat="false" ht="15" hidden="false" customHeight="false" outlineLevel="0" collapsed="false">
      <c r="A946" s="1" t="s">
        <v>5517</v>
      </c>
      <c r="B946" s="1" t="s">
        <v>5518</v>
      </c>
      <c r="C946" s="1" t="s">
        <v>2070</v>
      </c>
      <c r="D946" s="1" t="s">
        <v>3621</v>
      </c>
      <c r="E946" s="1" t="s">
        <v>3646</v>
      </c>
      <c r="F946" s="1" t="s">
        <v>3215</v>
      </c>
      <c r="G946" s="1" t="n">
        <v>72</v>
      </c>
      <c r="H946" s="1" t="n">
        <v>4.45</v>
      </c>
      <c r="I946" s="1" t="n">
        <v>0</v>
      </c>
      <c r="J946" s="1" t="n">
        <v>4</v>
      </c>
      <c r="K946" s="1" t="s">
        <v>3618</v>
      </c>
      <c r="L946" s="18" t="str">
        <f aca="false">IF(H946&lt;=G946,"Yes","No")</f>
        <v>Yes</v>
      </c>
    </row>
    <row r="947" customFormat="false" ht="15" hidden="false" customHeight="false" outlineLevel="0" collapsed="false">
      <c r="A947" s="1" t="s">
        <v>5519</v>
      </c>
      <c r="B947" s="1" t="s">
        <v>5520</v>
      </c>
      <c r="C947" s="1" t="s">
        <v>2070</v>
      </c>
      <c r="D947" s="1" t="s">
        <v>3621</v>
      </c>
      <c r="E947" s="1" t="s">
        <v>3646</v>
      </c>
      <c r="F947" s="1" t="s">
        <v>3215</v>
      </c>
      <c r="G947" s="1" t="n">
        <v>72</v>
      </c>
      <c r="H947" s="1" t="n">
        <v>1.23</v>
      </c>
      <c r="I947" s="1" t="n">
        <v>1</v>
      </c>
      <c r="J947" s="1" t="n">
        <v>5</v>
      </c>
      <c r="K947" s="1" t="s">
        <v>3632</v>
      </c>
      <c r="L947" s="18" t="str">
        <f aca="false">IF(H947&lt;=G947,"Yes","No")</f>
        <v>Yes</v>
      </c>
    </row>
    <row r="948" customFormat="false" ht="15" hidden="false" customHeight="false" outlineLevel="0" collapsed="false">
      <c r="A948" s="1" t="s">
        <v>5521</v>
      </c>
      <c r="B948" s="1" t="s">
        <v>5522</v>
      </c>
      <c r="C948" s="1" t="s">
        <v>2070</v>
      </c>
      <c r="D948" s="1" t="s">
        <v>3616</v>
      </c>
      <c r="E948" s="1" t="s">
        <v>3617</v>
      </c>
      <c r="F948" s="1" t="s">
        <v>3631</v>
      </c>
      <c r="G948" s="1" t="n">
        <v>24</v>
      </c>
      <c r="H948" s="1" t="n">
        <v>20.56</v>
      </c>
      <c r="I948" s="1" t="n">
        <v>0</v>
      </c>
      <c r="J948" s="1" t="n">
        <v>4</v>
      </c>
      <c r="K948" s="1" t="s">
        <v>3635</v>
      </c>
      <c r="L948" s="18" t="str">
        <f aca="false">IF(H948&lt;=G948,"Yes","No")</f>
        <v>Yes</v>
      </c>
    </row>
    <row r="949" customFormat="false" ht="15" hidden="false" customHeight="false" outlineLevel="0" collapsed="false">
      <c r="A949" s="1" t="s">
        <v>5523</v>
      </c>
      <c r="B949" s="1" t="s">
        <v>5524</v>
      </c>
      <c r="C949" s="1" t="s">
        <v>2070</v>
      </c>
      <c r="D949" s="1" t="s">
        <v>3621</v>
      </c>
      <c r="E949" s="1" t="s">
        <v>3646</v>
      </c>
      <c r="F949" s="1" t="s">
        <v>3215</v>
      </c>
      <c r="G949" s="1" t="n">
        <v>72</v>
      </c>
      <c r="H949" s="1" t="n">
        <v>12.61</v>
      </c>
      <c r="I949" s="1" t="n">
        <v>0</v>
      </c>
      <c r="J949" s="1" t="n">
        <v>4</v>
      </c>
      <c r="K949" s="1" t="s">
        <v>3624</v>
      </c>
      <c r="L949" s="18" t="str">
        <f aca="false">IF(H949&lt;=G949,"Yes","No")</f>
        <v>Yes</v>
      </c>
    </row>
    <row r="950" customFormat="false" ht="15" hidden="false" customHeight="false" outlineLevel="0" collapsed="false">
      <c r="A950" s="1" t="s">
        <v>5525</v>
      </c>
      <c r="B950" s="1" t="s">
        <v>5526</v>
      </c>
      <c r="C950" s="1" t="s">
        <v>2070</v>
      </c>
      <c r="D950" s="1" t="s">
        <v>3616</v>
      </c>
      <c r="E950" s="1" t="s">
        <v>3617</v>
      </c>
      <c r="F950" s="1" t="s">
        <v>3215</v>
      </c>
      <c r="G950" s="1" t="n">
        <v>24</v>
      </c>
      <c r="H950" s="1" t="n">
        <v>15.5</v>
      </c>
      <c r="I950" s="1" t="n">
        <v>0</v>
      </c>
      <c r="J950" s="1" t="n">
        <v>5</v>
      </c>
      <c r="K950" s="1" t="s">
        <v>3632</v>
      </c>
      <c r="L950" s="18" t="str">
        <f aca="false">IF(H950&lt;=G950,"Yes","No")</f>
        <v>Yes</v>
      </c>
    </row>
    <row r="951" customFormat="false" ht="15" hidden="false" customHeight="false" outlineLevel="0" collapsed="false">
      <c r="A951" s="1" t="s">
        <v>5527</v>
      </c>
      <c r="B951" s="1" t="s">
        <v>5528</v>
      </c>
      <c r="C951" s="1" t="s">
        <v>2070</v>
      </c>
      <c r="D951" s="1" t="s">
        <v>3698</v>
      </c>
      <c r="E951" s="1" t="s">
        <v>3617</v>
      </c>
      <c r="F951" s="1" t="s">
        <v>3215</v>
      </c>
      <c r="G951" s="1" t="n">
        <v>24</v>
      </c>
      <c r="H951" s="1" t="n">
        <v>34.21</v>
      </c>
      <c r="I951" s="1" t="n">
        <v>0</v>
      </c>
      <c r="J951" s="1" t="n">
        <v>3</v>
      </c>
      <c r="K951" s="1" t="s">
        <v>3624</v>
      </c>
      <c r="L951" s="18" t="str">
        <f aca="false">IF(H951&lt;=G951,"Yes","No")</f>
        <v>No</v>
      </c>
    </row>
    <row r="952" customFormat="false" ht="15" hidden="false" customHeight="false" outlineLevel="0" collapsed="false">
      <c r="A952" s="1" t="s">
        <v>5529</v>
      </c>
      <c r="B952" s="1" t="s">
        <v>5530</v>
      </c>
      <c r="C952" s="1" t="s">
        <v>2070</v>
      </c>
      <c r="D952" s="1" t="s">
        <v>3630</v>
      </c>
      <c r="E952" s="1" t="s">
        <v>3617</v>
      </c>
      <c r="F952" s="1" t="s">
        <v>3215</v>
      </c>
      <c r="G952" s="1" t="n">
        <v>24</v>
      </c>
      <c r="H952" s="1" t="n">
        <v>0.17</v>
      </c>
      <c r="I952" s="1" t="n">
        <v>0</v>
      </c>
      <c r="J952" s="1" t="n">
        <v>4</v>
      </c>
      <c r="K952" s="1" t="s">
        <v>3665</v>
      </c>
      <c r="L952" s="18" t="str">
        <f aca="false">IF(H952&lt;=G952,"Yes","No")</f>
        <v>Yes</v>
      </c>
    </row>
    <row r="953" customFormat="false" ht="15" hidden="false" customHeight="false" outlineLevel="0" collapsed="false">
      <c r="A953" s="1" t="s">
        <v>5531</v>
      </c>
      <c r="B953" s="1" t="s">
        <v>5532</v>
      </c>
      <c r="C953" s="1" t="s">
        <v>2070</v>
      </c>
      <c r="D953" s="1" t="s">
        <v>3630</v>
      </c>
      <c r="E953" s="1" t="s">
        <v>3617</v>
      </c>
      <c r="F953" s="1" t="s">
        <v>3215</v>
      </c>
      <c r="G953" s="1" t="n">
        <v>24</v>
      </c>
      <c r="H953" s="1" t="n">
        <v>0.43</v>
      </c>
      <c r="I953" s="1" t="n">
        <v>1</v>
      </c>
      <c r="J953" s="1" t="n">
        <v>5</v>
      </c>
      <c r="K953" s="1" t="s">
        <v>3652</v>
      </c>
      <c r="L953" s="18" t="str">
        <f aca="false">IF(H953&lt;=G953,"Yes","No")</f>
        <v>Yes</v>
      </c>
    </row>
    <row r="954" customFormat="false" ht="15" hidden="false" customHeight="false" outlineLevel="0" collapsed="false">
      <c r="A954" s="1" t="s">
        <v>5533</v>
      </c>
      <c r="B954" s="1" t="s">
        <v>5534</v>
      </c>
      <c r="C954" s="1" t="s">
        <v>2070</v>
      </c>
      <c r="D954" s="1" t="s">
        <v>3616</v>
      </c>
      <c r="E954" s="1" t="s">
        <v>3617</v>
      </c>
      <c r="F954" s="1" t="s">
        <v>3623</v>
      </c>
      <c r="G954" s="1" t="n">
        <v>24</v>
      </c>
      <c r="H954" s="1" t="n">
        <v>5.86</v>
      </c>
      <c r="I954" s="1" t="n">
        <v>0</v>
      </c>
      <c r="J954" s="1" t="n">
        <v>4</v>
      </c>
      <c r="K954" s="1" t="s">
        <v>3642</v>
      </c>
      <c r="L954" s="18" t="str">
        <f aca="false">IF(H954&lt;=G954,"Yes","No")</f>
        <v>Yes</v>
      </c>
    </row>
    <row r="955" customFormat="false" ht="15" hidden="false" customHeight="false" outlineLevel="0" collapsed="false">
      <c r="A955" s="1" t="s">
        <v>5535</v>
      </c>
      <c r="B955" s="1" t="s">
        <v>5536</v>
      </c>
      <c r="C955" s="1" t="s">
        <v>2070</v>
      </c>
      <c r="D955" s="1" t="s">
        <v>3621</v>
      </c>
      <c r="E955" s="1" t="s">
        <v>3617</v>
      </c>
      <c r="F955" s="1" t="s">
        <v>3215</v>
      </c>
      <c r="G955" s="1" t="n">
        <v>24</v>
      </c>
      <c r="H955" s="1" t="n">
        <v>3.6</v>
      </c>
      <c r="I955" s="1" t="n">
        <v>0</v>
      </c>
      <c r="J955" s="1" t="n">
        <v>3</v>
      </c>
      <c r="K955" s="1" t="s">
        <v>3635</v>
      </c>
      <c r="L955" s="18" t="str">
        <f aca="false">IF(H955&lt;=G955,"Yes","No")</f>
        <v>Yes</v>
      </c>
    </row>
    <row r="956" customFormat="false" ht="15" hidden="false" customHeight="false" outlineLevel="0" collapsed="false">
      <c r="A956" s="1" t="s">
        <v>5537</v>
      </c>
      <c r="B956" s="1" t="s">
        <v>5538</v>
      </c>
      <c r="C956" s="1" t="s">
        <v>2070</v>
      </c>
      <c r="D956" s="1" t="s">
        <v>3630</v>
      </c>
      <c r="E956" s="1" t="s">
        <v>3622</v>
      </c>
      <c r="F956" s="1" t="s">
        <v>3623</v>
      </c>
      <c r="G956" s="1" t="n">
        <v>8</v>
      </c>
      <c r="H956" s="1" t="n">
        <v>0.4</v>
      </c>
      <c r="I956" s="1" t="n">
        <v>1</v>
      </c>
      <c r="J956" s="1" t="n">
        <v>5</v>
      </c>
      <c r="K956" s="1" t="s">
        <v>3618</v>
      </c>
      <c r="L956" s="18" t="str">
        <f aca="false">IF(H956&lt;=G956,"Yes","No")</f>
        <v>Yes</v>
      </c>
    </row>
    <row r="957" customFormat="false" ht="15" hidden="false" customHeight="false" outlineLevel="0" collapsed="false">
      <c r="A957" s="1" t="s">
        <v>5539</v>
      </c>
      <c r="B957" s="1" t="s">
        <v>5540</v>
      </c>
      <c r="C957" s="1" t="s">
        <v>2070</v>
      </c>
      <c r="D957" s="1" t="s">
        <v>3630</v>
      </c>
      <c r="E957" s="1" t="s">
        <v>3622</v>
      </c>
      <c r="F957" s="1" t="s">
        <v>3215</v>
      </c>
      <c r="G957" s="1" t="n">
        <v>8</v>
      </c>
      <c r="H957" s="1" t="n">
        <v>0.29</v>
      </c>
      <c r="I957" s="1" t="n">
        <v>1</v>
      </c>
      <c r="J957" s="1" t="n">
        <v>5</v>
      </c>
      <c r="K957" s="1" t="s">
        <v>3618</v>
      </c>
      <c r="L957" s="18" t="str">
        <f aca="false">IF(H957&lt;=G957,"Yes","No")</f>
        <v>Yes</v>
      </c>
    </row>
    <row r="958" customFormat="false" ht="15" hidden="false" customHeight="false" outlineLevel="0" collapsed="false">
      <c r="A958" s="1" t="s">
        <v>5541</v>
      </c>
      <c r="B958" s="1" t="s">
        <v>5542</v>
      </c>
      <c r="C958" s="1" t="s">
        <v>2070</v>
      </c>
      <c r="D958" s="1" t="s">
        <v>3630</v>
      </c>
      <c r="E958" s="1" t="s">
        <v>3617</v>
      </c>
      <c r="F958" s="1" t="s">
        <v>3215</v>
      </c>
      <c r="G958" s="1" t="n">
        <v>24</v>
      </c>
      <c r="H958" s="1" t="n">
        <v>0.27</v>
      </c>
      <c r="I958" s="1" t="n">
        <v>1</v>
      </c>
      <c r="J958" s="1" t="n">
        <v>4</v>
      </c>
      <c r="K958" s="1" t="s">
        <v>3632</v>
      </c>
      <c r="L958" s="18" t="str">
        <f aca="false">IF(H958&lt;=G958,"Yes","No")</f>
        <v>Yes</v>
      </c>
    </row>
    <row r="959" customFormat="false" ht="15" hidden="false" customHeight="false" outlineLevel="0" collapsed="false">
      <c r="A959" s="1" t="s">
        <v>5543</v>
      </c>
      <c r="B959" s="1" t="s">
        <v>5544</v>
      </c>
      <c r="C959" s="1" t="s">
        <v>2070</v>
      </c>
      <c r="D959" s="1" t="s">
        <v>3638</v>
      </c>
      <c r="E959" s="1" t="s">
        <v>3617</v>
      </c>
      <c r="F959" s="1" t="s">
        <v>3631</v>
      </c>
      <c r="G959" s="1" t="n">
        <v>24</v>
      </c>
      <c r="H959" s="1" t="n">
        <v>33.14</v>
      </c>
      <c r="I959" s="1" t="n">
        <v>0</v>
      </c>
      <c r="J959" s="1" t="n">
        <v>3</v>
      </c>
      <c r="K959" s="1" t="s">
        <v>3665</v>
      </c>
      <c r="L959" s="18" t="str">
        <f aca="false">IF(H959&lt;=G959,"Yes","No")</f>
        <v>No</v>
      </c>
    </row>
    <row r="960" customFormat="false" ht="15" hidden="false" customHeight="false" outlineLevel="0" collapsed="false">
      <c r="A960" s="1" t="s">
        <v>5545</v>
      </c>
      <c r="B960" s="1" t="s">
        <v>5546</v>
      </c>
      <c r="C960" s="1" t="s">
        <v>2070</v>
      </c>
      <c r="D960" s="1" t="s">
        <v>3621</v>
      </c>
      <c r="E960" s="1" t="s">
        <v>3646</v>
      </c>
      <c r="F960" s="1" t="s">
        <v>3215</v>
      </c>
      <c r="G960" s="1" t="n">
        <v>72</v>
      </c>
      <c r="H960" s="1" t="n">
        <v>3.77</v>
      </c>
      <c r="I960" s="1" t="n">
        <v>0</v>
      </c>
      <c r="J960" s="1" t="n">
        <v>4</v>
      </c>
      <c r="K960" s="1" t="s">
        <v>3632</v>
      </c>
      <c r="L960" s="18" t="str">
        <f aca="false">IF(H960&lt;=G960,"Yes","No")</f>
        <v>Yes</v>
      </c>
    </row>
    <row r="961" customFormat="false" ht="15" hidden="false" customHeight="false" outlineLevel="0" collapsed="false">
      <c r="A961" s="1" t="s">
        <v>5547</v>
      </c>
      <c r="B961" s="1" t="s">
        <v>5548</v>
      </c>
      <c r="C961" s="1" t="s">
        <v>2070</v>
      </c>
      <c r="D961" s="1" t="s">
        <v>3638</v>
      </c>
      <c r="E961" s="1" t="s">
        <v>3646</v>
      </c>
      <c r="F961" s="1" t="s">
        <v>3215</v>
      </c>
      <c r="G961" s="1" t="n">
        <v>72</v>
      </c>
      <c r="H961" s="1" t="n">
        <v>31.13</v>
      </c>
      <c r="I961" s="1" t="n">
        <v>1</v>
      </c>
      <c r="J961" s="1" t="n">
        <v>5</v>
      </c>
      <c r="K961" s="1" t="s">
        <v>3635</v>
      </c>
      <c r="L961" s="18" t="str">
        <f aca="false">IF(H961&lt;=G961,"Yes","No")</f>
        <v>Yes</v>
      </c>
    </row>
    <row r="962" customFormat="false" ht="15" hidden="false" customHeight="false" outlineLevel="0" collapsed="false">
      <c r="A962" s="1" t="s">
        <v>5549</v>
      </c>
      <c r="B962" s="1" t="s">
        <v>5550</v>
      </c>
      <c r="C962" s="1" t="s">
        <v>2070</v>
      </c>
      <c r="D962" s="1" t="s">
        <v>3645</v>
      </c>
      <c r="E962" s="1" t="s">
        <v>3646</v>
      </c>
      <c r="F962" s="1" t="s">
        <v>3651</v>
      </c>
      <c r="G962" s="1" t="n">
        <v>72</v>
      </c>
      <c r="H962" s="1" t="n">
        <v>0.86</v>
      </c>
      <c r="I962" s="1" t="n">
        <v>1</v>
      </c>
      <c r="J962" s="1" t="n">
        <v>4</v>
      </c>
      <c r="K962" s="1" t="s">
        <v>3632</v>
      </c>
      <c r="L962" s="18" t="str">
        <f aca="false">IF(H962&lt;=G962,"Yes","No")</f>
        <v>Yes</v>
      </c>
    </row>
    <row r="963" customFormat="false" ht="15" hidden="false" customHeight="false" outlineLevel="0" collapsed="false">
      <c r="A963" s="1" t="s">
        <v>5551</v>
      </c>
      <c r="B963" s="1" t="s">
        <v>5552</v>
      </c>
      <c r="C963" s="1" t="s">
        <v>2070</v>
      </c>
      <c r="D963" s="1" t="s">
        <v>3627</v>
      </c>
      <c r="E963" s="1" t="s">
        <v>3617</v>
      </c>
      <c r="F963" s="1" t="s">
        <v>3651</v>
      </c>
      <c r="G963" s="1" t="n">
        <v>24</v>
      </c>
      <c r="H963" s="1" t="n">
        <v>7.06</v>
      </c>
      <c r="I963" s="1" t="n">
        <v>0</v>
      </c>
      <c r="J963" s="1" t="n">
        <v>5</v>
      </c>
      <c r="K963" s="1" t="s">
        <v>3652</v>
      </c>
      <c r="L963" s="18" t="str">
        <f aca="false">IF(H963&lt;=G963,"Yes","No")</f>
        <v>Yes</v>
      </c>
    </row>
    <row r="964" customFormat="false" ht="15" hidden="false" customHeight="false" outlineLevel="0" collapsed="false">
      <c r="A964" s="1" t="s">
        <v>5553</v>
      </c>
      <c r="B964" s="1" t="s">
        <v>5554</v>
      </c>
      <c r="C964" s="1" t="s">
        <v>2070</v>
      </c>
      <c r="D964" s="1" t="s">
        <v>3630</v>
      </c>
      <c r="E964" s="1" t="s">
        <v>3617</v>
      </c>
      <c r="F964" s="1" t="s">
        <v>3631</v>
      </c>
      <c r="G964" s="1" t="n">
        <v>24</v>
      </c>
      <c r="H964" s="1" t="n">
        <v>1.67</v>
      </c>
      <c r="I964" s="1" t="n">
        <v>1</v>
      </c>
      <c r="J964" s="1" t="n">
        <v>5</v>
      </c>
      <c r="K964" s="1" t="s">
        <v>3635</v>
      </c>
      <c r="L964" s="18" t="str">
        <f aca="false">IF(H964&lt;=G964,"Yes","No")</f>
        <v>Yes</v>
      </c>
    </row>
    <row r="965" customFormat="false" ht="15" hidden="false" customHeight="false" outlineLevel="0" collapsed="false">
      <c r="A965" s="1" t="s">
        <v>5555</v>
      </c>
      <c r="B965" s="1" t="s">
        <v>5556</v>
      </c>
      <c r="C965" s="1" t="s">
        <v>2070</v>
      </c>
      <c r="D965" s="1" t="s">
        <v>3630</v>
      </c>
      <c r="E965" s="1" t="s">
        <v>3646</v>
      </c>
      <c r="F965" s="1" t="s">
        <v>3215</v>
      </c>
      <c r="G965" s="1" t="n">
        <v>72</v>
      </c>
      <c r="H965" s="1" t="n">
        <v>1.57</v>
      </c>
      <c r="I965" s="1" t="n">
        <v>0</v>
      </c>
      <c r="J965" s="1" t="n">
        <v>5</v>
      </c>
      <c r="K965" s="1" t="s">
        <v>3618</v>
      </c>
      <c r="L965" s="18" t="str">
        <f aca="false">IF(H965&lt;=G965,"Yes","No")</f>
        <v>Yes</v>
      </c>
    </row>
    <row r="966" customFormat="false" ht="15" hidden="false" customHeight="false" outlineLevel="0" collapsed="false">
      <c r="A966" s="1" t="s">
        <v>5557</v>
      </c>
      <c r="B966" s="1" t="s">
        <v>5558</v>
      </c>
      <c r="C966" s="1" t="s">
        <v>2070</v>
      </c>
      <c r="D966" s="1" t="s">
        <v>3621</v>
      </c>
      <c r="E966" s="1" t="s">
        <v>3617</v>
      </c>
      <c r="F966" s="1" t="s">
        <v>3623</v>
      </c>
      <c r="G966" s="1" t="n">
        <v>24</v>
      </c>
      <c r="H966" s="1" t="n">
        <v>4.35</v>
      </c>
      <c r="I966" s="1" t="n">
        <v>0</v>
      </c>
      <c r="J966" s="1" t="n">
        <v>5</v>
      </c>
      <c r="K966" s="1" t="s">
        <v>3642</v>
      </c>
      <c r="L966" s="18" t="str">
        <f aca="false">IF(H966&lt;=G966,"Yes","No")</f>
        <v>Yes</v>
      </c>
    </row>
    <row r="967" customFormat="false" ht="15" hidden="false" customHeight="false" outlineLevel="0" collapsed="false">
      <c r="A967" s="1" t="s">
        <v>5559</v>
      </c>
      <c r="B967" s="1" t="s">
        <v>5560</v>
      </c>
      <c r="C967" s="1" t="s">
        <v>2070</v>
      </c>
      <c r="D967" s="1" t="s">
        <v>3641</v>
      </c>
      <c r="E967" s="1" t="s">
        <v>3622</v>
      </c>
      <c r="F967" s="1" t="s">
        <v>3623</v>
      </c>
      <c r="G967" s="1" t="n">
        <v>8</v>
      </c>
      <c r="H967" s="1" t="n">
        <v>1.86</v>
      </c>
      <c r="I967" s="1" t="n">
        <v>0</v>
      </c>
      <c r="J967" s="1" t="n">
        <v>5</v>
      </c>
      <c r="K967" s="1" t="s">
        <v>3652</v>
      </c>
      <c r="L967" s="18" t="str">
        <f aca="false">IF(H967&lt;=G967,"Yes","No")</f>
        <v>Yes</v>
      </c>
    </row>
    <row r="968" customFormat="false" ht="15" hidden="false" customHeight="false" outlineLevel="0" collapsed="false">
      <c r="A968" s="1" t="s">
        <v>5561</v>
      </c>
      <c r="B968" s="1" t="s">
        <v>5562</v>
      </c>
      <c r="C968" s="1" t="s">
        <v>2070</v>
      </c>
      <c r="D968" s="1" t="s">
        <v>3630</v>
      </c>
      <c r="E968" s="1" t="s">
        <v>3622</v>
      </c>
      <c r="F968" s="1" t="s">
        <v>3631</v>
      </c>
      <c r="G968" s="1" t="n">
        <v>8</v>
      </c>
      <c r="H968" s="1" t="n">
        <v>0.44</v>
      </c>
      <c r="I968" s="1" t="n">
        <v>0</v>
      </c>
      <c r="J968" s="1" t="n">
        <v>3</v>
      </c>
      <c r="K968" s="1" t="s">
        <v>3618</v>
      </c>
      <c r="L968" s="18" t="str">
        <f aca="false">IF(H968&lt;=G968,"Yes","No")</f>
        <v>Yes</v>
      </c>
    </row>
    <row r="969" customFormat="false" ht="15" hidden="false" customHeight="false" outlineLevel="0" collapsed="false">
      <c r="A969" s="1" t="s">
        <v>5563</v>
      </c>
      <c r="B969" s="1" t="s">
        <v>5564</v>
      </c>
      <c r="C969" s="1" t="s">
        <v>2070</v>
      </c>
      <c r="D969" s="1" t="s">
        <v>3616</v>
      </c>
      <c r="E969" s="1" t="s">
        <v>3617</v>
      </c>
      <c r="F969" s="1" t="s">
        <v>3651</v>
      </c>
      <c r="G969" s="1" t="n">
        <v>24</v>
      </c>
      <c r="H969" s="1" t="n">
        <v>10.59</v>
      </c>
      <c r="I969" s="1" t="n">
        <v>0</v>
      </c>
      <c r="J969" s="1" t="n">
        <v>3</v>
      </c>
      <c r="K969" s="1" t="s">
        <v>3665</v>
      </c>
      <c r="L969" s="18" t="str">
        <f aca="false">IF(H969&lt;=G969,"Yes","No")</f>
        <v>Yes</v>
      </c>
    </row>
    <row r="970" customFormat="false" ht="15" hidden="false" customHeight="false" outlineLevel="0" collapsed="false">
      <c r="A970" s="1" t="s">
        <v>5565</v>
      </c>
      <c r="B970" s="1" t="s">
        <v>5566</v>
      </c>
      <c r="C970" s="1" t="s">
        <v>2070</v>
      </c>
      <c r="D970" s="1" t="s">
        <v>3630</v>
      </c>
      <c r="E970" s="1" t="s">
        <v>3617</v>
      </c>
      <c r="F970" s="1" t="s">
        <v>3631</v>
      </c>
      <c r="G970" s="1" t="n">
        <v>24</v>
      </c>
      <c r="H970" s="1" t="n">
        <v>0.15</v>
      </c>
      <c r="I970" s="1" t="n">
        <v>1</v>
      </c>
      <c r="J970" s="1" t="n">
        <v>5</v>
      </c>
      <c r="K970" s="1" t="s">
        <v>3618</v>
      </c>
      <c r="L970" s="18" t="str">
        <f aca="false">IF(H970&lt;=G970,"Yes","No")</f>
        <v>Yes</v>
      </c>
    </row>
    <row r="971" customFormat="false" ht="15" hidden="false" customHeight="false" outlineLevel="0" collapsed="false">
      <c r="A971" s="1" t="s">
        <v>5567</v>
      </c>
      <c r="B971" s="1" t="s">
        <v>5568</v>
      </c>
      <c r="C971" s="1" t="s">
        <v>2070</v>
      </c>
      <c r="D971" s="1" t="s">
        <v>3630</v>
      </c>
      <c r="E971" s="1" t="s">
        <v>3622</v>
      </c>
      <c r="F971" s="1" t="s">
        <v>3215</v>
      </c>
      <c r="G971" s="1" t="n">
        <v>8</v>
      </c>
      <c r="H971" s="1" t="n">
        <v>0.12</v>
      </c>
      <c r="I971" s="1" t="n">
        <v>1</v>
      </c>
      <c r="J971" s="1" t="n">
        <v>5</v>
      </c>
      <c r="K971" s="1" t="s">
        <v>3642</v>
      </c>
      <c r="L971" s="18" t="str">
        <f aca="false">IF(H971&lt;=G971,"Yes","No")</f>
        <v>Yes</v>
      </c>
    </row>
    <row r="972" customFormat="false" ht="15" hidden="false" customHeight="false" outlineLevel="0" collapsed="false">
      <c r="A972" s="1" t="s">
        <v>5569</v>
      </c>
      <c r="B972" s="1" t="s">
        <v>5570</v>
      </c>
      <c r="C972" s="1" t="s">
        <v>2070</v>
      </c>
      <c r="D972" s="1" t="s">
        <v>3641</v>
      </c>
      <c r="E972" s="1" t="s">
        <v>3793</v>
      </c>
      <c r="F972" s="1" t="s">
        <v>3215</v>
      </c>
      <c r="G972" s="1" t="n">
        <v>4</v>
      </c>
      <c r="H972" s="1" t="n">
        <v>0.56</v>
      </c>
      <c r="I972" s="1" t="n">
        <v>0</v>
      </c>
      <c r="J972" s="1" t="n">
        <v>3</v>
      </c>
      <c r="K972" s="1" t="s">
        <v>3665</v>
      </c>
      <c r="L972" s="18" t="str">
        <f aca="false">IF(H972&lt;=G972,"Yes","No")</f>
        <v>Yes</v>
      </c>
    </row>
    <row r="973" customFormat="false" ht="15" hidden="false" customHeight="false" outlineLevel="0" collapsed="false">
      <c r="A973" s="1" t="s">
        <v>5571</v>
      </c>
      <c r="B973" s="1" t="s">
        <v>5572</v>
      </c>
      <c r="C973" s="1" t="s">
        <v>2070</v>
      </c>
      <c r="D973" s="1" t="s">
        <v>3630</v>
      </c>
      <c r="E973" s="1" t="s">
        <v>3622</v>
      </c>
      <c r="F973" s="1" t="s">
        <v>3215</v>
      </c>
      <c r="G973" s="1" t="n">
        <v>8</v>
      </c>
      <c r="H973" s="1" t="n">
        <v>0.25</v>
      </c>
      <c r="I973" s="1" t="n">
        <v>1</v>
      </c>
      <c r="J973" s="1" t="n">
        <v>4</v>
      </c>
      <c r="K973" s="1" t="s">
        <v>3618</v>
      </c>
      <c r="L973" s="18" t="str">
        <f aca="false">IF(H973&lt;=G973,"Yes","No")</f>
        <v>Yes</v>
      </c>
    </row>
    <row r="974" customFormat="false" ht="15" hidden="false" customHeight="false" outlineLevel="0" collapsed="false">
      <c r="A974" s="1" t="s">
        <v>5573</v>
      </c>
      <c r="B974" s="1" t="s">
        <v>5574</v>
      </c>
      <c r="C974" s="1" t="s">
        <v>2070</v>
      </c>
      <c r="D974" s="1" t="s">
        <v>3641</v>
      </c>
      <c r="E974" s="1" t="s">
        <v>3622</v>
      </c>
      <c r="F974" s="1" t="s">
        <v>3623</v>
      </c>
      <c r="G974" s="1" t="n">
        <v>8</v>
      </c>
      <c r="H974" s="1" t="n">
        <v>1.06</v>
      </c>
      <c r="I974" s="1" t="n">
        <v>0</v>
      </c>
      <c r="J974" s="1" t="n">
        <v>5</v>
      </c>
      <c r="K974" s="1" t="s">
        <v>3632</v>
      </c>
      <c r="L974" s="18" t="str">
        <f aca="false">IF(H974&lt;=G974,"Yes","No")</f>
        <v>Yes</v>
      </c>
    </row>
    <row r="975" customFormat="false" ht="15" hidden="false" customHeight="false" outlineLevel="0" collapsed="false">
      <c r="A975" s="1" t="s">
        <v>5575</v>
      </c>
      <c r="B975" s="1" t="s">
        <v>5576</v>
      </c>
      <c r="C975" s="1" t="s">
        <v>2070</v>
      </c>
      <c r="D975" s="1" t="s">
        <v>3630</v>
      </c>
      <c r="E975" s="1" t="s">
        <v>3646</v>
      </c>
      <c r="F975" s="1" t="s">
        <v>3631</v>
      </c>
      <c r="G975" s="1" t="n">
        <v>72</v>
      </c>
      <c r="H975" s="1" t="n">
        <v>1.17</v>
      </c>
      <c r="I975" s="1" t="n">
        <v>0</v>
      </c>
      <c r="J975" s="1" t="n">
        <v>4</v>
      </c>
      <c r="K975" s="1" t="s">
        <v>3632</v>
      </c>
      <c r="L975" s="18" t="str">
        <f aca="false">IF(H975&lt;=G975,"Yes","No")</f>
        <v>Yes</v>
      </c>
    </row>
    <row r="976" customFormat="false" ht="15" hidden="false" customHeight="false" outlineLevel="0" collapsed="false">
      <c r="A976" s="1" t="s">
        <v>5577</v>
      </c>
      <c r="B976" s="1" t="s">
        <v>5578</v>
      </c>
      <c r="C976" s="1" t="s">
        <v>2070</v>
      </c>
      <c r="D976" s="1" t="s">
        <v>3645</v>
      </c>
      <c r="E976" s="1" t="s">
        <v>3617</v>
      </c>
      <c r="F976" s="1" t="s">
        <v>3215</v>
      </c>
      <c r="G976" s="1" t="n">
        <v>24</v>
      </c>
      <c r="H976" s="1" t="n">
        <v>1.9</v>
      </c>
      <c r="I976" s="1" t="n">
        <v>0</v>
      </c>
      <c r="J976" s="1" t="n">
        <v>5</v>
      </c>
      <c r="K976" s="1" t="s">
        <v>3624</v>
      </c>
      <c r="L976" s="18" t="str">
        <f aca="false">IF(H976&lt;=G976,"Yes","No")</f>
        <v>Yes</v>
      </c>
    </row>
    <row r="977" customFormat="false" ht="15" hidden="false" customHeight="false" outlineLevel="0" collapsed="false">
      <c r="A977" s="1" t="s">
        <v>5579</v>
      </c>
      <c r="B977" s="1" t="s">
        <v>5580</v>
      </c>
      <c r="C977" s="1" t="s">
        <v>2070</v>
      </c>
      <c r="D977" s="1" t="s">
        <v>3630</v>
      </c>
      <c r="E977" s="1" t="s">
        <v>3617</v>
      </c>
      <c r="F977" s="1" t="s">
        <v>3631</v>
      </c>
      <c r="G977" s="1" t="n">
        <v>24</v>
      </c>
      <c r="H977" s="1" t="n">
        <v>0.3</v>
      </c>
      <c r="I977" s="1" t="n">
        <v>1</v>
      </c>
      <c r="J977" s="1" t="n">
        <v>5</v>
      </c>
      <c r="K977" s="1" t="s">
        <v>3652</v>
      </c>
      <c r="L977" s="18" t="str">
        <f aca="false">IF(H977&lt;=G977,"Yes","No")</f>
        <v>Yes</v>
      </c>
    </row>
    <row r="978" customFormat="false" ht="15" hidden="false" customHeight="false" outlineLevel="0" collapsed="false">
      <c r="A978" s="1" t="s">
        <v>5581</v>
      </c>
      <c r="B978" s="1" t="s">
        <v>5582</v>
      </c>
      <c r="C978" s="1" t="s">
        <v>2070</v>
      </c>
      <c r="D978" s="1" t="s">
        <v>3638</v>
      </c>
      <c r="E978" s="1" t="s">
        <v>3617</v>
      </c>
      <c r="F978" s="1" t="s">
        <v>3623</v>
      </c>
      <c r="G978" s="1" t="n">
        <v>24</v>
      </c>
      <c r="H978" s="1" t="n">
        <v>25.77</v>
      </c>
      <c r="I978" s="1" t="n">
        <v>0</v>
      </c>
      <c r="J978" s="1" t="n">
        <v>3</v>
      </c>
      <c r="K978" s="1" t="s">
        <v>3632</v>
      </c>
      <c r="L978" s="18" t="str">
        <f aca="false">IF(H978&lt;=G978,"Yes","No")</f>
        <v>No</v>
      </c>
    </row>
    <row r="979" customFormat="false" ht="15" hidden="false" customHeight="false" outlineLevel="0" collapsed="false">
      <c r="A979" s="1" t="s">
        <v>5583</v>
      </c>
      <c r="B979" s="1" t="s">
        <v>5584</v>
      </c>
      <c r="C979" s="1" t="s">
        <v>2070</v>
      </c>
      <c r="D979" s="1" t="s">
        <v>3698</v>
      </c>
      <c r="E979" s="1" t="s">
        <v>3646</v>
      </c>
      <c r="F979" s="1" t="s">
        <v>3623</v>
      </c>
      <c r="G979" s="1" t="n">
        <v>72</v>
      </c>
      <c r="H979" s="1" t="n">
        <v>96.84</v>
      </c>
      <c r="I979" s="1" t="n">
        <v>1</v>
      </c>
      <c r="J979" s="1" t="n">
        <v>3</v>
      </c>
      <c r="K979" s="1" t="s">
        <v>3624</v>
      </c>
      <c r="L979" s="18" t="str">
        <f aca="false">IF(H979&lt;=G979,"Yes","No")</f>
        <v>No</v>
      </c>
    </row>
    <row r="980" customFormat="false" ht="15" hidden="false" customHeight="false" outlineLevel="0" collapsed="false">
      <c r="A980" s="1" t="s">
        <v>5585</v>
      </c>
      <c r="B980" s="1" t="s">
        <v>5586</v>
      </c>
      <c r="C980" s="1" t="s">
        <v>2070</v>
      </c>
      <c r="D980" s="1" t="s">
        <v>3627</v>
      </c>
      <c r="E980" s="1" t="s">
        <v>3622</v>
      </c>
      <c r="F980" s="1" t="s">
        <v>3623</v>
      </c>
      <c r="G980" s="1" t="n">
        <v>8</v>
      </c>
      <c r="H980" s="1" t="n">
        <v>0.95</v>
      </c>
      <c r="I980" s="1" t="n">
        <v>0</v>
      </c>
      <c r="J980" s="1" t="n">
        <v>5</v>
      </c>
      <c r="K980" s="1" t="s">
        <v>3635</v>
      </c>
      <c r="L980" s="18" t="str">
        <f aca="false">IF(H980&lt;=G980,"Yes","No")</f>
        <v>Yes</v>
      </c>
    </row>
    <row r="981" customFormat="false" ht="15" hidden="false" customHeight="false" outlineLevel="0" collapsed="false">
      <c r="A981" s="1" t="s">
        <v>5587</v>
      </c>
      <c r="B981" s="1" t="s">
        <v>5588</v>
      </c>
      <c r="C981" s="1" t="s">
        <v>2070</v>
      </c>
      <c r="D981" s="1" t="s">
        <v>3621</v>
      </c>
      <c r="E981" s="1" t="s">
        <v>3617</v>
      </c>
      <c r="F981" s="1" t="s">
        <v>3651</v>
      </c>
      <c r="G981" s="1" t="n">
        <v>24</v>
      </c>
      <c r="H981" s="1" t="n">
        <v>3.98</v>
      </c>
      <c r="I981" s="1" t="n">
        <v>1</v>
      </c>
      <c r="J981" s="1" t="n">
        <v>4</v>
      </c>
      <c r="K981" s="1" t="s">
        <v>3642</v>
      </c>
      <c r="L981" s="18" t="str">
        <f aca="false">IF(H981&lt;=G981,"Yes","No")</f>
        <v>Yes</v>
      </c>
    </row>
    <row r="982" customFormat="false" ht="15" hidden="false" customHeight="false" outlineLevel="0" collapsed="false">
      <c r="A982" s="1" t="s">
        <v>5589</v>
      </c>
      <c r="B982" s="1" t="s">
        <v>5590</v>
      </c>
      <c r="C982" s="1" t="s">
        <v>2070</v>
      </c>
      <c r="D982" s="1" t="s">
        <v>3627</v>
      </c>
      <c r="E982" s="1" t="s">
        <v>3617</v>
      </c>
      <c r="F982" s="1" t="s">
        <v>3215</v>
      </c>
      <c r="G982" s="1" t="n">
        <v>24</v>
      </c>
      <c r="H982" s="1" t="n">
        <v>1.78</v>
      </c>
      <c r="I982" s="1" t="n">
        <v>0</v>
      </c>
      <c r="J982" s="1" t="n">
        <v>3</v>
      </c>
      <c r="K982" s="1" t="s">
        <v>3632</v>
      </c>
      <c r="L982" s="18" t="str">
        <f aca="false">IF(H982&lt;=G982,"Yes","No")</f>
        <v>Yes</v>
      </c>
    </row>
    <row r="983" customFormat="false" ht="15" hidden="false" customHeight="false" outlineLevel="0" collapsed="false">
      <c r="A983" s="1" t="s">
        <v>5591</v>
      </c>
      <c r="B983" s="1" t="s">
        <v>5592</v>
      </c>
      <c r="C983" s="1" t="s">
        <v>2070</v>
      </c>
      <c r="D983" s="1" t="s">
        <v>3616</v>
      </c>
      <c r="E983" s="1" t="s">
        <v>3617</v>
      </c>
      <c r="F983" s="1" t="s">
        <v>3651</v>
      </c>
      <c r="G983" s="1" t="n">
        <v>24</v>
      </c>
      <c r="H983" s="1" t="n">
        <v>5.09</v>
      </c>
      <c r="I983" s="1" t="n">
        <v>0</v>
      </c>
      <c r="J983" s="1" t="n">
        <v>4</v>
      </c>
      <c r="K983" s="1" t="s">
        <v>3632</v>
      </c>
      <c r="L983" s="18" t="str">
        <f aca="false">IF(H983&lt;=G983,"Yes","No")</f>
        <v>Yes</v>
      </c>
    </row>
    <row r="984" customFormat="false" ht="15" hidden="false" customHeight="false" outlineLevel="0" collapsed="false">
      <c r="A984" s="1" t="s">
        <v>5593</v>
      </c>
      <c r="B984" s="1" t="s">
        <v>5594</v>
      </c>
      <c r="C984" s="1" t="s">
        <v>2070</v>
      </c>
      <c r="D984" s="1" t="s">
        <v>3621</v>
      </c>
      <c r="E984" s="1" t="s">
        <v>3617</v>
      </c>
      <c r="F984" s="1" t="s">
        <v>3623</v>
      </c>
      <c r="G984" s="1" t="n">
        <v>24</v>
      </c>
      <c r="H984" s="1" t="n">
        <v>0.77</v>
      </c>
      <c r="I984" s="1" t="n">
        <v>1</v>
      </c>
      <c r="J984" s="1" t="n">
        <v>5</v>
      </c>
      <c r="K984" s="1" t="s">
        <v>3624</v>
      </c>
      <c r="L984" s="18" t="str">
        <f aca="false">IF(H984&lt;=G984,"Yes","No")</f>
        <v>Yes</v>
      </c>
    </row>
    <row r="985" customFormat="false" ht="15" hidden="false" customHeight="false" outlineLevel="0" collapsed="false">
      <c r="A985" s="1" t="s">
        <v>5595</v>
      </c>
      <c r="B985" s="1" t="s">
        <v>5596</v>
      </c>
      <c r="C985" s="1" t="s">
        <v>2070</v>
      </c>
      <c r="D985" s="1" t="s">
        <v>3645</v>
      </c>
      <c r="E985" s="1" t="s">
        <v>3646</v>
      </c>
      <c r="F985" s="1" t="s">
        <v>3215</v>
      </c>
      <c r="G985" s="1" t="n">
        <v>72</v>
      </c>
      <c r="H985" s="1" t="n">
        <v>2.7</v>
      </c>
      <c r="I985" s="1" t="n">
        <v>0</v>
      </c>
      <c r="J985" s="1" t="n">
        <v>5</v>
      </c>
      <c r="K985" s="1" t="s">
        <v>3652</v>
      </c>
      <c r="L985" s="18" t="str">
        <f aca="false">IF(H985&lt;=G985,"Yes","No")</f>
        <v>Yes</v>
      </c>
    </row>
    <row r="986" customFormat="false" ht="15" hidden="false" customHeight="false" outlineLevel="0" collapsed="false">
      <c r="A986" s="1" t="s">
        <v>5597</v>
      </c>
      <c r="B986" s="1" t="s">
        <v>5598</v>
      </c>
      <c r="C986" s="1" t="s">
        <v>2070</v>
      </c>
      <c r="D986" s="1" t="s">
        <v>3630</v>
      </c>
      <c r="E986" s="1" t="s">
        <v>3646</v>
      </c>
      <c r="F986" s="1" t="s">
        <v>3215</v>
      </c>
      <c r="G986" s="1" t="n">
        <v>72</v>
      </c>
      <c r="H986" s="1" t="n">
        <v>0.25</v>
      </c>
      <c r="I986" s="1" t="n">
        <v>0</v>
      </c>
      <c r="J986" s="1" t="n">
        <v>4</v>
      </c>
      <c r="K986" s="1" t="s">
        <v>3624</v>
      </c>
      <c r="L986" s="18" t="str">
        <f aca="false">IF(H986&lt;=G986,"Yes","No")</f>
        <v>Yes</v>
      </c>
    </row>
    <row r="987" customFormat="false" ht="15" hidden="false" customHeight="false" outlineLevel="0" collapsed="false">
      <c r="A987" s="1" t="s">
        <v>5599</v>
      </c>
      <c r="B987" s="1" t="s">
        <v>5600</v>
      </c>
      <c r="C987" s="1" t="s">
        <v>2070</v>
      </c>
      <c r="D987" s="1" t="s">
        <v>3621</v>
      </c>
      <c r="E987" s="1" t="s">
        <v>3646</v>
      </c>
      <c r="F987" s="1" t="s">
        <v>3215</v>
      </c>
      <c r="G987" s="1" t="n">
        <v>72</v>
      </c>
      <c r="H987" s="1" t="n">
        <v>1.27</v>
      </c>
      <c r="I987" s="1" t="n">
        <v>1</v>
      </c>
      <c r="J987" s="1" t="n">
        <v>4</v>
      </c>
      <c r="K987" s="1" t="s">
        <v>3632</v>
      </c>
      <c r="L987" s="18" t="str">
        <f aca="false">IF(H987&lt;=G987,"Yes","No")</f>
        <v>Yes</v>
      </c>
    </row>
    <row r="988" customFormat="false" ht="15" hidden="false" customHeight="false" outlineLevel="0" collapsed="false">
      <c r="A988" s="1" t="s">
        <v>5601</v>
      </c>
      <c r="B988" s="1" t="s">
        <v>5602</v>
      </c>
      <c r="C988" s="1" t="s">
        <v>2070</v>
      </c>
      <c r="D988" s="1" t="s">
        <v>3627</v>
      </c>
      <c r="E988" s="1" t="s">
        <v>3617</v>
      </c>
      <c r="F988" s="1" t="s">
        <v>3623</v>
      </c>
      <c r="G988" s="1" t="n">
        <v>24</v>
      </c>
      <c r="H988" s="1" t="n">
        <v>7.62</v>
      </c>
      <c r="I988" s="1" t="n">
        <v>1</v>
      </c>
      <c r="J988" s="1" t="n">
        <v>4</v>
      </c>
      <c r="K988" s="1" t="s">
        <v>3652</v>
      </c>
      <c r="L988" s="18" t="str">
        <f aca="false">IF(H988&lt;=G988,"Yes","No")</f>
        <v>Yes</v>
      </c>
    </row>
    <row r="989" customFormat="false" ht="15" hidden="false" customHeight="false" outlineLevel="0" collapsed="false">
      <c r="A989" s="1" t="s">
        <v>5603</v>
      </c>
      <c r="B989" s="1" t="s">
        <v>5604</v>
      </c>
      <c r="C989" s="1" t="s">
        <v>2070</v>
      </c>
      <c r="D989" s="1" t="s">
        <v>3627</v>
      </c>
      <c r="E989" s="1" t="s">
        <v>3646</v>
      </c>
      <c r="F989" s="1" t="s">
        <v>3623</v>
      </c>
      <c r="G989" s="1" t="n">
        <v>72</v>
      </c>
      <c r="H989" s="1" t="n">
        <v>8.56</v>
      </c>
      <c r="I989" s="1" t="n">
        <v>0</v>
      </c>
      <c r="J989" s="1" t="n">
        <v>5</v>
      </c>
      <c r="K989" s="1" t="s">
        <v>3624</v>
      </c>
      <c r="L989" s="18" t="str">
        <f aca="false">IF(H989&lt;=G989,"Yes","No")</f>
        <v>Yes</v>
      </c>
    </row>
    <row r="990" customFormat="false" ht="15" hidden="false" customHeight="false" outlineLevel="0" collapsed="false">
      <c r="A990" s="1" t="s">
        <v>5605</v>
      </c>
      <c r="B990" s="1" t="s">
        <v>5606</v>
      </c>
      <c r="C990" s="1" t="s">
        <v>2070</v>
      </c>
      <c r="D990" s="1" t="s">
        <v>3630</v>
      </c>
      <c r="E990" s="1" t="s">
        <v>3617</v>
      </c>
      <c r="F990" s="1" t="s">
        <v>3215</v>
      </c>
      <c r="G990" s="1" t="n">
        <v>24</v>
      </c>
      <c r="H990" s="1" t="n">
        <v>0.43</v>
      </c>
      <c r="I990" s="1" t="n">
        <v>1</v>
      </c>
      <c r="J990" s="1" t="n">
        <v>4</v>
      </c>
      <c r="K990" s="1" t="s">
        <v>3665</v>
      </c>
      <c r="L990" s="18" t="str">
        <f aca="false">IF(H990&lt;=G990,"Yes","No")</f>
        <v>Yes</v>
      </c>
    </row>
    <row r="991" customFormat="false" ht="15" hidden="false" customHeight="false" outlineLevel="0" collapsed="false">
      <c r="A991" s="1" t="s">
        <v>5607</v>
      </c>
      <c r="B991" s="1" t="s">
        <v>5608</v>
      </c>
      <c r="C991" s="1" t="s">
        <v>2070</v>
      </c>
      <c r="D991" s="1" t="s">
        <v>3630</v>
      </c>
      <c r="E991" s="1" t="s">
        <v>3617</v>
      </c>
      <c r="F991" s="1" t="s">
        <v>3631</v>
      </c>
      <c r="G991" s="1" t="n">
        <v>24</v>
      </c>
      <c r="H991" s="1" t="n">
        <v>0.47</v>
      </c>
      <c r="I991" s="1" t="n">
        <v>1</v>
      </c>
      <c r="J991" s="1" t="n">
        <v>4</v>
      </c>
      <c r="K991" s="1" t="s">
        <v>3642</v>
      </c>
      <c r="L991" s="18" t="str">
        <f aca="false">IF(H991&lt;=G991,"Yes","No")</f>
        <v>Yes</v>
      </c>
    </row>
    <row r="992" customFormat="false" ht="15" hidden="false" customHeight="false" outlineLevel="0" collapsed="false">
      <c r="A992" s="1" t="s">
        <v>5609</v>
      </c>
      <c r="B992" s="1" t="s">
        <v>5610</v>
      </c>
      <c r="C992" s="1" t="s">
        <v>2070</v>
      </c>
      <c r="D992" s="1" t="s">
        <v>3638</v>
      </c>
      <c r="E992" s="1" t="s">
        <v>3617</v>
      </c>
      <c r="F992" s="1" t="s">
        <v>3215</v>
      </c>
      <c r="G992" s="1" t="n">
        <v>24</v>
      </c>
      <c r="H992" s="1" t="n">
        <v>4.34</v>
      </c>
      <c r="I992" s="1" t="n">
        <v>0</v>
      </c>
      <c r="J992" s="1" t="n">
        <v>5</v>
      </c>
      <c r="K992" s="1" t="s">
        <v>3642</v>
      </c>
      <c r="L992" s="18" t="str">
        <f aca="false">IF(H992&lt;=G992,"Yes","No")</f>
        <v>Yes</v>
      </c>
    </row>
    <row r="993" customFormat="false" ht="15" hidden="false" customHeight="false" outlineLevel="0" collapsed="false">
      <c r="A993" s="1" t="s">
        <v>5611</v>
      </c>
      <c r="B993" s="1" t="s">
        <v>5612</v>
      </c>
      <c r="C993" s="1" t="s">
        <v>2070</v>
      </c>
      <c r="D993" s="1" t="s">
        <v>3621</v>
      </c>
      <c r="E993" s="1" t="s">
        <v>3617</v>
      </c>
      <c r="F993" s="1" t="s">
        <v>3215</v>
      </c>
      <c r="G993" s="1" t="n">
        <v>24</v>
      </c>
      <c r="H993" s="1" t="n">
        <v>6.67</v>
      </c>
      <c r="I993" s="1" t="n">
        <v>0</v>
      </c>
      <c r="J993" s="1" t="n">
        <v>5</v>
      </c>
      <c r="K993" s="1" t="s">
        <v>3632</v>
      </c>
      <c r="L993" s="18" t="str">
        <f aca="false">IF(H993&lt;=G993,"Yes","No")</f>
        <v>Yes</v>
      </c>
    </row>
    <row r="994" customFormat="false" ht="15" hidden="false" customHeight="false" outlineLevel="0" collapsed="false">
      <c r="A994" s="1" t="s">
        <v>5613</v>
      </c>
      <c r="B994" s="1" t="s">
        <v>5614</v>
      </c>
      <c r="C994" s="1" t="s">
        <v>2070</v>
      </c>
      <c r="D994" s="1" t="s">
        <v>3627</v>
      </c>
      <c r="E994" s="1" t="s">
        <v>3622</v>
      </c>
      <c r="F994" s="1" t="s">
        <v>3651</v>
      </c>
      <c r="G994" s="1" t="n">
        <v>8</v>
      </c>
      <c r="H994" s="1" t="n">
        <v>2.75</v>
      </c>
      <c r="I994" s="1" t="n">
        <v>0</v>
      </c>
      <c r="J994" s="1" t="n">
        <v>4</v>
      </c>
      <c r="K994" s="1" t="s">
        <v>3624</v>
      </c>
      <c r="L994" s="18" t="str">
        <f aca="false">IF(H994&lt;=G994,"Yes","No")</f>
        <v>Yes</v>
      </c>
    </row>
    <row r="995" customFormat="false" ht="15" hidden="false" customHeight="false" outlineLevel="0" collapsed="false">
      <c r="A995" s="1" t="s">
        <v>5615</v>
      </c>
      <c r="B995" s="1" t="s">
        <v>5616</v>
      </c>
      <c r="C995" s="1" t="s">
        <v>2070</v>
      </c>
      <c r="D995" s="1" t="s">
        <v>3630</v>
      </c>
      <c r="E995" s="1" t="s">
        <v>3617</v>
      </c>
      <c r="F995" s="1" t="s">
        <v>3631</v>
      </c>
      <c r="G995" s="1" t="n">
        <v>24</v>
      </c>
      <c r="H995" s="1" t="n">
        <v>0.38</v>
      </c>
      <c r="I995" s="1" t="n">
        <v>1</v>
      </c>
      <c r="J995" s="1" t="n">
        <v>4</v>
      </c>
      <c r="K995" s="1" t="s">
        <v>3632</v>
      </c>
      <c r="L995" s="18" t="str">
        <f aca="false">IF(H995&lt;=G995,"Yes","No")</f>
        <v>Yes</v>
      </c>
    </row>
    <row r="996" customFormat="false" ht="15" hidden="false" customHeight="false" outlineLevel="0" collapsed="false">
      <c r="A996" s="1" t="s">
        <v>5617</v>
      </c>
      <c r="B996" s="1" t="s">
        <v>5618</v>
      </c>
      <c r="C996" s="1" t="s">
        <v>2070</v>
      </c>
      <c r="D996" s="1" t="s">
        <v>3621</v>
      </c>
      <c r="E996" s="1" t="s">
        <v>3793</v>
      </c>
      <c r="F996" s="1" t="s">
        <v>3215</v>
      </c>
      <c r="G996" s="1" t="n">
        <v>4</v>
      </c>
      <c r="H996" s="1" t="n">
        <v>0.27</v>
      </c>
      <c r="I996" s="1" t="n">
        <v>1</v>
      </c>
      <c r="J996" s="1" t="n">
        <v>4</v>
      </c>
      <c r="K996" s="1" t="s">
        <v>3624</v>
      </c>
      <c r="L996" s="18" t="str">
        <f aca="false">IF(H996&lt;=G996,"Yes","No")</f>
        <v>Yes</v>
      </c>
    </row>
    <row r="997" customFormat="false" ht="15" hidden="false" customHeight="false" outlineLevel="0" collapsed="false">
      <c r="A997" s="1" t="s">
        <v>5619</v>
      </c>
      <c r="B997" s="1" t="s">
        <v>5620</v>
      </c>
      <c r="C997" s="1" t="s">
        <v>2070</v>
      </c>
      <c r="D997" s="1" t="s">
        <v>3630</v>
      </c>
      <c r="E997" s="1" t="s">
        <v>3617</v>
      </c>
      <c r="F997" s="1" t="s">
        <v>3215</v>
      </c>
      <c r="G997" s="1" t="n">
        <v>24</v>
      </c>
      <c r="H997" s="1" t="n">
        <v>1.31</v>
      </c>
      <c r="I997" s="1" t="n">
        <v>1</v>
      </c>
      <c r="J997" s="1" t="n">
        <v>5</v>
      </c>
      <c r="K997" s="1" t="s">
        <v>3618</v>
      </c>
      <c r="L997" s="18" t="str">
        <f aca="false">IF(H997&lt;=G997,"Yes","No")</f>
        <v>Yes</v>
      </c>
    </row>
    <row r="998" customFormat="false" ht="15" hidden="false" customHeight="false" outlineLevel="0" collapsed="false">
      <c r="A998" s="1" t="s">
        <v>5621</v>
      </c>
      <c r="B998" s="1" t="s">
        <v>5622</v>
      </c>
      <c r="C998" s="1" t="s">
        <v>2070</v>
      </c>
      <c r="D998" s="1" t="s">
        <v>3630</v>
      </c>
      <c r="E998" s="1" t="s">
        <v>3617</v>
      </c>
      <c r="F998" s="1" t="s">
        <v>3215</v>
      </c>
      <c r="G998" s="1" t="n">
        <v>24</v>
      </c>
      <c r="H998" s="1" t="n">
        <v>0.37</v>
      </c>
      <c r="I998" s="1" t="n">
        <v>0</v>
      </c>
      <c r="J998" s="1" t="n">
        <v>4</v>
      </c>
      <c r="K998" s="1" t="s">
        <v>3652</v>
      </c>
      <c r="L998" s="18" t="str">
        <f aca="false">IF(H998&lt;=G998,"Yes","No")</f>
        <v>Yes</v>
      </c>
    </row>
    <row r="999" customFormat="false" ht="15" hidden="false" customHeight="false" outlineLevel="0" collapsed="false">
      <c r="A999" s="1" t="s">
        <v>5623</v>
      </c>
      <c r="B999" s="1" t="s">
        <v>5624</v>
      </c>
      <c r="C999" s="1" t="s">
        <v>2070</v>
      </c>
      <c r="D999" s="1" t="s">
        <v>3616</v>
      </c>
      <c r="E999" s="1" t="s">
        <v>3646</v>
      </c>
      <c r="F999" s="1" t="s">
        <v>3631</v>
      </c>
      <c r="G999" s="1" t="n">
        <v>72</v>
      </c>
      <c r="H999" s="1" t="n">
        <v>35.95</v>
      </c>
      <c r="I999" s="1" t="n">
        <v>0</v>
      </c>
      <c r="J999" s="1" t="n">
        <v>5</v>
      </c>
      <c r="K999" s="1" t="s">
        <v>3632</v>
      </c>
      <c r="L999" s="18" t="str">
        <f aca="false">IF(H999&lt;=G999,"Yes","No")</f>
        <v>Yes</v>
      </c>
    </row>
    <row r="1000" customFormat="false" ht="15" hidden="false" customHeight="false" outlineLevel="0" collapsed="false">
      <c r="A1000" s="1" t="s">
        <v>5625</v>
      </c>
      <c r="B1000" s="1" t="s">
        <v>5626</v>
      </c>
      <c r="C1000" s="1" t="s">
        <v>2070</v>
      </c>
      <c r="D1000" s="1" t="s">
        <v>3645</v>
      </c>
      <c r="E1000" s="1" t="s">
        <v>3617</v>
      </c>
      <c r="F1000" s="1" t="s">
        <v>3215</v>
      </c>
      <c r="G1000" s="1" t="n">
        <v>24</v>
      </c>
      <c r="H1000" s="1" t="n">
        <v>7.9</v>
      </c>
      <c r="I1000" s="1" t="n">
        <v>1</v>
      </c>
      <c r="J1000" s="1" t="n">
        <v>5</v>
      </c>
      <c r="K1000" s="1" t="s">
        <v>3642</v>
      </c>
      <c r="L1000" s="18" t="str">
        <f aca="false">IF(H1000&lt;=G1000,"Yes","No")</f>
        <v>Yes</v>
      </c>
    </row>
    <row r="1001" customFormat="false" ht="15" hidden="false" customHeight="false" outlineLevel="0" collapsed="false">
      <c r="A1001" s="1" t="s">
        <v>5627</v>
      </c>
      <c r="B1001" s="1" t="s">
        <v>5628</v>
      </c>
      <c r="C1001" s="1" t="s">
        <v>2070</v>
      </c>
      <c r="D1001" s="1" t="s">
        <v>3616</v>
      </c>
      <c r="E1001" s="1" t="s">
        <v>3646</v>
      </c>
      <c r="F1001" s="1" t="s">
        <v>3215</v>
      </c>
      <c r="G1001" s="1" t="n">
        <v>72</v>
      </c>
      <c r="H1001" s="1" t="n">
        <v>12.32</v>
      </c>
      <c r="I1001" s="1" t="n">
        <v>0</v>
      </c>
      <c r="J1001" s="1" t="n">
        <v>4</v>
      </c>
      <c r="K1001" s="1" t="s">
        <v>3618</v>
      </c>
      <c r="L1001" s="18" t="str">
        <f aca="false">IF(H1001&lt;=G1001,"Yes","No")</f>
        <v>Yes</v>
      </c>
    </row>
    <row r="1002" customFormat="false" ht="15" hidden="false" customHeight="false" outlineLevel="0" collapsed="false">
      <c r="A1002" s="1" t="s">
        <v>5629</v>
      </c>
      <c r="B1002" s="1" t="s">
        <v>5630</v>
      </c>
      <c r="C1002" s="1" t="s">
        <v>2070</v>
      </c>
      <c r="D1002" s="1" t="s">
        <v>3621</v>
      </c>
      <c r="E1002" s="1" t="s">
        <v>3646</v>
      </c>
      <c r="F1002" s="1" t="s">
        <v>3631</v>
      </c>
      <c r="G1002" s="1" t="n">
        <v>72</v>
      </c>
      <c r="H1002" s="1" t="n">
        <v>2.02</v>
      </c>
      <c r="I1002" s="1" t="n">
        <v>1</v>
      </c>
      <c r="J1002" s="1" t="n">
        <v>5</v>
      </c>
      <c r="K1002" s="1" t="s">
        <v>3632</v>
      </c>
      <c r="L1002" s="18" t="str">
        <f aca="false">IF(H1002&lt;=G1002,"Yes","No")</f>
        <v>Yes</v>
      </c>
    </row>
    <row r="1003" customFormat="false" ht="15" hidden="false" customHeight="false" outlineLevel="0" collapsed="false">
      <c r="A1003" s="1" t="s">
        <v>5631</v>
      </c>
      <c r="B1003" s="1" t="s">
        <v>5632</v>
      </c>
      <c r="C1003" s="1" t="s">
        <v>2070</v>
      </c>
      <c r="D1003" s="1" t="s">
        <v>3638</v>
      </c>
      <c r="E1003" s="1" t="s">
        <v>3622</v>
      </c>
      <c r="F1003" s="1" t="s">
        <v>3631</v>
      </c>
      <c r="G1003" s="1" t="n">
        <v>8</v>
      </c>
      <c r="H1003" s="1" t="n">
        <v>17.13</v>
      </c>
      <c r="I1003" s="1" t="n">
        <v>0</v>
      </c>
      <c r="J1003" s="1" t="n">
        <v>3</v>
      </c>
      <c r="K1003" s="1" t="s">
        <v>3652</v>
      </c>
      <c r="L1003" s="18" t="str">
        <f aca="false">IF(H1003&lt;=G1003,"Yes","No")</f>
        <v>No</v>
      </c>
    </row>
    <row r="1004" customFormat="false" ht="15" hidden="false" customHeight="false" outlineLevel="0" collapsed="false">
      <c r="A1004" s="1" t="s">
        <v>5633</v>
      </c>
      <c r="B1004" s="1" t="s">
        <v>5634</v>
      </c>
      <c r="C1004" s="1" t="s">
        <v>2070</v>
      </c>
      <c r="D1004" s="1" t="s">
        <v>3616</v>
      </c>
      <c r="E1004" s="1" t="s">
        <v>3646</v>
      </c>
      <c r="F1004" s="1" t="s">
        <v>3215</v>
      </c>
      <c r="G1004" s="1" t="n">
        <v>72</v>
      </c>
      <c r="H1004" s="1" t="n">
        <v>20.47</v>
      </c>
      <c r="I1004" s="1" t="n">
        <v>0</v>
      </c>
      <c r="J1004" s="1" t="n">
        <v>4</v>
      </c>
      <c r="K1004" s="1" t="s">
        <v>3632</v>
      </c>
      <c r="L1004" s="18" t="str">
        <f aca="false">IF(H1004&lt;=G1004,"Yes","No")</f>
        <v>Yes</v>
      </c>
    </row>
    <row r="1005" customFormat="false" ht="15" hidden="false" customHeight="false" outlineLevel="0" collapsed="false">
      <c r="A1005" s="1" t="s">
        <v>5635</v>
      </c>
      <c r="B1005" s="1" t="s">
        <v>5636</v>
      </c>
      <c r="C1005" s="1" t="s">
        <v>2070</v>
      </c>
      <c r="D1005" s="1" t="s">
        <v>3638</v>
      </c>
      <c r="E1005" s="1" t="s">
        <v>3617</v>
      </c>
      <c r="F1005" s="1" t="s">
        <v>3631</v>
      </c>
      <c r="G1005" s="1" t="n">
        <v>24</v>
      </c>
      <c r="H1005" s="1" t="n">
        <v>24.83</v>
      </c>
      <c r="I1005" s="1" t="n">
        <v>0</v>
      </c>
      <c r="J1005" s="1" t="n">
        <v>4</v>
      </c>
      <c r="K1005" s="1" t="s">
        <v>3624</v>
      </c>
      <c r="L1005" s="18" t="str">
        <f aca="false">IF(H1005&lt;=G1005,"Yes","No")</f>
        <v>No</v>
      </c>
    </row>
    <row r="1006" customFormat="false" ht="15" hidden="false" customHeight="false" outlineLevel="0" collapsed="false">
      <c r="A1006" s="1" t="s">
        <v>5637</v>
      </c>
      <c r="B1006" s="1" t="s">
        <v>5638</v>
      </c>
      <c r="C1006" s="1" t="s">
        <v>2070</v>
      </c>
      <c r="D1006" s="1" t="s">
        <v>3627</v>
      </c>
      <c r="E1006" s="1" t="s">
        <v>3617</v>
      </c>
      <c r="F1006" s="1" t="s">
        <v>3651</v>
      </c>
      <c r="G1006" s="1" t="n">
        <v>24</v>
      </c>
      <c r="H1006" s="1" t="n">
        <v>3.67</v>
      </c>
      <c r="I1006" s="1" t="n">
        <v>0</v>
      </c>
      <c r="J1006" s="1" t="n">
        <v>5</v>
      </c>
      <c r="K1006" s="1" t="s">
        <v>3652</v>
      </c>
      <c r="L1006" s="18" t="str">
        <f aca="false">IF(H1006&lt;=G1006,"Yes","No")</f>
        <v>Yes</v>
      </c>
    </row>
    <row r="1007" customFormat="false" ht="15" hidden="false" customHeight="false" outlineLevel="0" collapsed="false">
      <c r="A1007" s="1" t="s">
        <v>5639</v>
      </c>
      <c r="B1007" s="1" t="s">
        <v>5640</v>
      </c>
      <c r="C1007" s="1" t="s">
        <v>2070</v>
      </c>
      <c r="D1007" s="1" t="s">
        <v>3621</v>
      </c>
      <c r="E1007" s="1" t="s">
        <v>3617</v>
      </c>
      <c r="F1007" s="1" t="s">
        <v>3215</v>
      </c>
      <c r="G1007" s="1" t="n">
        <v>24</v>
      </c>
      <c r="H1007" s="1" t="n">
        <v>0.38</v>
      </c>
      <c r="I1007" s="1" t="n">
        <v>1</v>
      </c>
      <c r="J1007" s="1" t="n">
        <v>5</v>
      </c>
      <c r="K1007" s="1" t="s">
        <v>3632</v>
      </c>
      <c r="L1007" s="18" t="str">
        <f aca="false">IF(H1007&lt;=G1007,"Yes","No")</f>
        <v>Yes</v>
      </c>
    </row>
    <row r="1008" customFormat="false" ht="15" hidden="false" customHeight="false" outlineLevel="0" collapsed="false">
      <c r="A1008" s="1" t="s">
        <v>5641</v>
      </c>
      <c r="B1008" s="1" t="s">
        <v>5642</v>
      </c>
      <c r="C1008" s="1" t="s">
        <v>2070</v>
      </c>
      <c r="D1008" s="1" t="s">
        <v>3698</v>
      </c>
      <c r="E1008" s="1" t="s">
        <v>3617</v>
      </c>
      <c r="F1008" s="1" t="s">
        <v>3623</v>
      </c>
      <c r="G1008" s="1" t="n">
        <v>24</v>
      </c>
      <c r="H1008" s="1" t="n">
        <v>16.29</v>
      </c>
      <c r="I1008" s="1" t="n">
        <v>0</v>
      </c>
      <c r="J1008" s="1" t="n">
        <v>5</v>
      </c>
      <c r="K1008" s="1" t="s">
        <v>3635</v>
      </c>
      <c r="L1008" s="18" t="str">
        <f aca="false">IF(H1008&lt;=G1008,"Yes","No")</f>
        <v>Yes</v>
      </c>
    </row>
    <row r="1009" customFormat="false" ht="15" hidden="false" customHeight="false" outlineLevel="0" collapsed="false">
      <c r="A1009" s="1" t="s">
        <v>5643</v>
      </c>
      <c r="B1009" s="1" t="s">
        <v>5644</v>
      </c>
      <c r="C1009" s="1" t="s">
        <v>2070</v>
      </c>
      <c r="D1009" s="1" t="s">
        <v>3630</v>
      </c>
      <c r="E1009" s="1" t="s">
        <v>3617</v>
      </c>
      <c r="F1009" s="1" t="s">
        <v>3215</v>
      </c>
      <c r="G1009" s="1" t="n">
        <v>24</v>
      </c>
      <c r="H1009" s="1" t="n">
        <v>0.82</v>
      </c>
      <c r="I1009" s="1" t="n">
        <v>1</v>
      </c>
      <c r="J1009" s="1" t="n">
        <v>4</v>
      </c>
      <c r="K1009" s="1" t="s">
        <v>3632</v>
      </c>
      <c r="L1009" s="18" t="str">
        <f aca="false">IF(H1009&lt;=G1009,"Yes","No")</f>
        <v>Yes</v>
      </c>
    </row>
    <row r="1010" customFormat="false" ht="15" hidden="false" customHeight="false" outlineLevel="0" collapsed="false">
      <c r="A1010" s="1" t="s">
        <v>5645</v>
      </c>
      <c r="B1010" s="1" t="s">
        <v>5646</v>
      </c>
      <c r="C1010" s="1" t="s">
        <v>2070</v>
      </c>
      <c r="D1010" s="1" t="s">
        <v>3630</v>
      </c>
      <c r="E1010" s="1" t="s">
        <v>3793</v>
      </c>
      <c r="F1010" s="1" t="s">
        <v>3631</v>
      </c>
      <c r="G1010" s="1" t="n">
        <v>4</v>
      </c>
      <c r="H1010" s="1" t="n">
        <v>0.34</v>
      </c>
      <c r="I1010" s="1" t="n">
        <v>1</v>
      </c>
      <c r="J1010" s="1" t="n">
        <v>4</v>
      </c>
      <c r="K1010" s="1" t="s">
        <v>3635</v>
      </c>
      <c r="L1010" s="18" t="str">
        <f aca="false">IF(H1010&lt;=G1010,"Yes","No")</f>
        <v>Yes</v>
      </c>
    </row>
    <row r="1011" customFormat="false" ht="15" hidden="false" customHeight="false" outlineLevel="0" collapsed="false">
      <c r="A1011" s="1" t="s">
        <v>5647</v>
      </c>
      <c r="B1011" s="1" t="s">
        <v>5648</v>
      </c>
      <c r="C1011" s="1" t="s">
        <v>2070</v>
      </c>
      <c r="D1011" s="1" t="s">
        <v>3627</v>
      </c>
      <c r="E1011" s="1" t="s">
        <v>3646</v>
      </c>
      <c r="F1011" s="1" t="s">
        <v>3623</v>
      </c>
      <c r="G1011" s="1" t="n">
        <v>72</v>
      </c>
      <c r="H1011" s="1" t="n">
        <v>14.82</v>
      </c>
      <c r="I1011" s="1" t="n">
        <v>1</v>
      </c>
      <c r="J1011" s="1" t="n">
        <v>5</v>
      </c>
      <c r="K1011" s="1" t="s">
        <v>3642</v>
      </c>
      <c r="L1011" s="18" t="str">
        <f aca="false">IF(H1011&lt;=G1011,"Yes","No")</f>
        <v>Yes</v>
      </c>
    </row>
    <row r="1012" customFormat="false" ht="15" hidden="false" customHeight="false" outlineLevel="0" collapsed="false">
      <c r="A1012" s="1" t="s">
        <v>5649</v>
      </c>
      <c r="B1012" s="1" t="s">
        <v>5650</v>
      </c>
      <c r="C1012" s="1" t="s">
        <v>2070</v>
      </c>
      <c r="D1012" s="1" t="s">
        <v>3698</v>
      </c>
      <c r="E1012" s="1" t="s">
        <v>3617</v>
      </c>
      <c r="F1012" s="1" t="s">
        <v>3215</v>
      </c>
      <c r="G1012" s="1" t="n">
        <v>24</v>
      </c>
      <c r="H1012" s="1" t="n">
        <v>5.99</v>
      </c>
      <c r="I1012" s="1" t="n">
        <v>0</v>
      </c>
      <c r="J1012" s="1" t="n">
        <v>5</v>
      </c>
      <c r="K1012" s="1" t="s">
        <v>3652</v>
      </c>
      <c r="L1012" s="18" t="str">
        <f aca="false">IF(H1012&lt;=G1012,"Yes","No")</f>
        <v>Yes</v>
      </c>
    </row>
    <row r="1013" customFormat="false" ht="15" hidden="false" customHeight="false" outlineLevel="0" collapsed="false">
      <c r="A1013" s="1" t="s">
        <v>5651</v>
      </c>
      <c r="B1013" s="1" t="s">
        <v>5652</v>
      </c>
      <c r="C1013" s="1" t="s">
        <v>2070</v>
      </c>
      <c r="D1013" s="1" t="s">
        <v>3621</v>
      </c>
      <c r="E1013" s="1" t="s">
        <v>3793</v>
      </c>
      <c r="F1013" s="1" t="s">
        <v>3623</v>
      </c>
      <c r="G1013" s="1" t="n">
        <v>4</v>
      </c>
      <c r="H1013" s="1" t="n">
        <v>0.19</v>
      </c>
      <c r="I1013" s="1" t="n">
        <v>1</v>
      </c>
      <c r="J1013" s="1" t="n">
        <v>5</v>
      </c>
      <c r="K1013" s="1" t="s">
        <v>3665</v>
      </c>
      <c r="L1013" s="18" t="str">
        <f aca="false">IF(H1013&lt;=G1013,"Yes","No")</f>
        <v>Yes</v>
      </c>
    </row>
    <row r="1014" customFormat="false" ht="15" hidden="false" customHeight="false" outlineLevel="0" collapsed="false">
      <c r="A1014" s="1" t="s">
        <v>5653</v>
      </c>
      <c r="B1014" s="1" t="s">
        <v>5654</v>
      </c>
      <c r="C1014" s="1" t="s">
        <v>2070</v>
      </c>
      <c r="D1014" s="1" t="s">
        <v>3638</v>
      </c>
      <c r="E1014" s="1" t="s">
        <v>3617</v>
      </c>
      <c r="F1014" s="1" t="s">
        <v>3623</v>
      </c>
      <c r="G1014" s="1" t="n">
        <v>24</v>
      </c>
      <c r="H1014" s="1" t="n">
        <v>47.31</v>
      </c>
      <c r="I1014" s="1" t="n">
        <v>0</v>
      </c>
      <c r="J1014" s="1" t="n">
        <v>3</v>
      </c>
      <c r="K1014" s="1" t="s">
        <v>3624</v>
      </c>
      <c r="L1014" s="18" t="str">
        <f aca="false">IF(H1014&lt;=G1014,"Yes","No")</f>
        <v>No</v>
      </c>
    </row>
    <row r="1015" customFormat="false" ht="15" hidden="false" customHeight="false" outlineLevel="0" collapsed="false">
      <c r="A1015" s="1" t="s">
        <v>5655</v>
      </c>
      <c r="B1015" s="1" t="s">
        <v>5656</v>
      </c>
      <c r="C1015" s="1" t="s">
        <v>2070</v>
      </c>
      <c r="D1015" s="1" t="s">
        <v>3698</v>
      </c>
      <c r="E1015" s="1" t="s">
        <v>3617</v>
      </c>
      <c r="F1015" s="1" t="s">
        <v>3631</v>
      </c>
      <c r="G1015" s="1" t="n">
        <v>24</v>
      </c>
      <c r="H1015" s="1" t="n">
        <v>65.36</v>
      </c>
      <c r="I1015" s="1" t="n">
        <v>0</v>
      </c>
      <c r="J1015" s="1" t="n">
        <v>4</v>
      </c>
      <c r="K1015" s="1" t="s">
        <v>3632</v>
      </c>
      <c r="L1015" s="18" t="str">
        <f aca="false">IF(H1015&lt;=G1015,"Yes","No")</f>
        <v>No</v>
      </c>
    </row>
    <row r="1016" customFormat="false" ht="15" hidden="false" customHeight="false" outlineLevel="0" collapsed="false">
      <c r="A1016" s="1" t="s">
        <v>5657</v>
      </c>
      <c r="B1016" s="1" t="s">
        <v>5658</v>
      </c>
      <c r="C1016" s="1" t="s">
        <v>2070</v>
      </c>
      <c r="D1016" s="1" t="s">
        <v>3621</v>
      </c>
      <c r="E1016" s="1" t="s">
        <v>3646</v>
      </c>
      <c r="F1016" s="1" t="s">
        <v>3623</v>
      </c>
      <c r="G1016" s="1" t="n">
        <v>72</v>
      </c>
      <c r="H1016" s="1" t="n">
        <v>8.35</v>
      </c>
      <c r="I1016" s="1" t="n">
        <v>0</v>
      </c>
      <c r="J1016" s="1" t="n">
        <v>4</v>
      </c>
      <c r="K1016" s="1" t="s">
        <v>3635</v>
      </c>
      <c r="L1016" s="18" t="str">
        <f aca="false">IF(H1016&lt;=G1016,"Yes","No")</f>
        <v>Yes</v>
      </c>
    </row>
    <row r="1017" customFormat="false" ht="15" hidden="false" customHeight="false" outlineLevel="0" collapsed="false">
      <c r="A1017" s="1" t="s">
        <v>5659</v>
      </c>
      <c r="B1017" s="1" t="s">
        <v>5660</v>
      </c>
      <c r="C1017" s="1" t="s">
        <v>2070</v>
      </c>
      <c r="D1017" s="1" t="s">
        <v>3616</v>
      </c>
      <c r="E1017" s="1" t="s">
        <v>3617</v>
      </c>
      <c r="F1017" s="1" t="s">
        <v>3215</v>
      </c>
      <c r="G1017" s="1" t="n">
        <v>24</v>
      </c>
      <c r="H1017" s="1" t="n">
        <v>2.01</v>
      </c>
      <c r="I1017" s="1" t="n">
        <v>0</v>
      </c>
      <c r="J1017" s="1" t="n">
        <v>4</v>
      </c>
      <c r="K1017" s="1" t="s">
        <v>3642</v>
      </c>
      <c r="L1017" s="18" t="str">
        <f aca="false">IF(H1017&lt;=G1017,"Yes","No")</f>
        <v>Yes</v>
      </c>
    </row>
    <row r="1018" customFormat="false" ht="15" hidden="false" customHeight="false" outlineLevel="0" collapsed="false">
      <c r="A1018" s="1" t="s">
        <v>5661</v>
      </c>
      <c r="B1018" s="1" t="s">
        <v>5662</v>
      </c>
      <c r="C1018" s="1" t="s">
        <v>2070</v>
      </c>
      <c r="D1018" s="1" t="s">
        <v>3630</v>
      </c>
      <c r="E1018" s="1" t="s">
        <v>3793</v>
      </c>
      <c r="F1018" s="1" t="s">
        <v>3623</v>
      </c>
      <c r="G1018" s="1" t="n">
        <v>4</v>
      </c>
      <c r="H1018" s="1" t="n">
        <v>0.37</v>
      </c>
      <c r="I1018" s="1" t="n">
        <v>1</v>
      </c>
      <c r="J1018" s="1" t="n">
        <v>5</v>
      </c>
      <c r="K1018" s="1" t="s">
        <v>3632</v>
      </c>
      <c r="L1018" s="18" t="str">
        <f aca="false">IF(H1018&lt;=G1018,"Yes","No")</f>
        <v>Yes</v>
      </c>
    </row>
    <row r="1019" customFormat="false" ht="15" hidden="false" customHeight="false" outlineLevel="0" collapsed="false">
      <c r="A1019" s="1" t="s">
        <v>5663</v>
      </c>
      <c r="B1019" s="1" t="s">
        <v>5664</v>
      </c>
      <c r="C1019" s="1" t="s">
        <v>2070</v>
      </c>
      <c r="D1019" s="1" t="s">
        <v>3638</v>
      </c>
      <c r="E1019" s="1" t="s">
        <v>3793</v>
      </c>
      <c r="F1019" s="1" t="s">
        <v>3631</v>
      </c>
      <c r="G1019" s="1" t="n">
        <v>4</v>
      </c>
      <c r="H1019" s="1" t="n">
        <v>7.49</v>
      </c>
      <c r="I1019" s="1" t="n">
        <v>0</v>
      </c>
      <c r="J1019" s="1" t="n">
        <v>4</v>
      </c>
      <c r="K1019" s="1" t="s">
        <v>3624</v>
      </c>
      <c r="L1019" s="18" t="str">
        <f aca="false">IF(H1019&lt;=G1019,"Yes","No")</f>
        <v>No</v>
      </c>
    </row>
    <row r="1020" customFormat="false" ht="15" hidden="false" customHeight="false" outlineLevel="0" collapsed="false">
      <c r="A1020" s="1" t="s">
        <v>5665</v>
      </c>
      <c r="B1020" s="1" t="s">
        <v>5666</v>
      </c>
      <c r="C1020" s="1" t="s">
        <v>2070</v>
      </c>
      <c r="D1020" s="1" t="s">
        <v>3621</v>
      </c>
      <c r="E1020" s="1" t="s">
        <v>3617</v>
      </c>
      <c r="F1020" s="1" t="s">
        <v>3215</v>
      </c>
      <c r="G1020" s="1" t="n">
        <v>24</v>
      </c>
      <c r="H1020" s="1" t="n">
        <v>11.93</v>
      </c>
      <c r="I1020" s="1" t="n">
        <v>1</v>
      </c>
      <c r="J1020" s="1" t="n">
        <v>5</v>
      </c>
      <c r="K1020" s="1" t="s">
        <v>3635</v>
      </c>
      <c r="L1020" s="18" t="str">
        <f aca="false">IF(H1020&lt;=G1020,"Yes","No")</f>
        <v>Yes</v>
      </c>
    </row>
    <row r="1021" customFormat="false" ht="15" hidden="false" customHeight="false" outlineLevel="0" collapsed="false">
      <c r="A1021" s="1" t="s">
        <v>5667</v>
      </c>
      <c r="B1021" s="1" t="s">
        <v>5668</v>
      </c>
      <c r="C1021" s="1" t="s">
        <v>2070</v>
      </c>
      <c r="D1021" s="1" t="s">
        <v>3630</v>
      </c>
      <c r="E1021" s="1" t="s">
        <v>3617</v>
      </c>
      <c r="F1021" s="1" t="s">
        <v>3623</v>
      </c>
      <c r="G1021" s="1" t="n">
        <v>24</v>
      </c>
      <c r="H1021" s="1" t="n">
        <v>0.62</v>
      </c>
      <c r="I1021" s="1" t="n">
        <v>1</v>
      </c>
      <c r="J1021" s="1" t="n">
        <v>5</v>
      </c>
      <c r="K1021" s="1" t="s">
        <v>3652</v>
      </c>
      <c r="L1021" s="18" t="str">
        <f aca="false">IF(H1021&lt;=G1021,"Yes","No")</f>
        <v>Yes</v>
      </c>
    </row>
    <row r="1022" customFormat="false" ht="15" hidden="false" customHeight="false" outlineLevel="0" collapsed="false">
      <c r="A1022" s="1" t="s">
        <v>5669</v>
      </c>
      <c r="B1022" s="1" t="s">
        <v>5670</v>
      </c>
      <c r="C1022" s="1" t="s">
        <v>2070</v>
      </c>
      <c r="D1022" s="1" t="s">
        <v>3638</v>
      </c>
      <c r="E1022" s="1" t="s">
        <v>3622</v>
      </c>
      <c r="F1022" s="1" t="s">
        <v>3215</v>
      </c>
      <c r="G1022" s="1" t="n">
        <v>8</v>
      </c>
      <c r="H1022" s="1" t="n">
        <v>27.55</v>
      </c>
      <c r="I1022" s="1" t="n">
        <v>0</v>
      </c>
      <c r="J1022" s="1" t="n">
        <v>4</v>
      </c>
      <c r="K1022" s="1" t="s">
        <v>3665</v>
      </c>
      <c r="L1022" s="18" t="str">
        <f aca="false">IF(H1022&lt;=G1022,"Yes","No")</f>
        <v>No</v>
      </c>
    </row>
    <row r="1023" customFormat="false" ht="15" hidden="false" customHeight="false" outlineLevel="0" collapsed="false">
      <c r="A1023" s="1" t="s">
        <v>5671</v>
      </c>
      <c r="B1023" s="1" t="s">
        <v>5672</v>
      </c>
      <c r="C1023" s="1" t="s">
        <v>2070</v>
      </c>
      <c r="D1023" s="1" t="s">
        <v>3630</v>
      </c>
      <c r="E1023" s="1" t="s">
        <v>3617</v>
      </c>
      <c r="F1023" s="1" t="s">
        <v>3631</v>
      </c>
      <c r="G1023" s="1" t="n">
        <v>24</v>
      </c>
      <c r="H1023" s="1" t="n">
        <v>0.32</v>
      </c>
      <c r="I1023" s="1" t="n">
        <v>1</v>
      </c>
      <c r="J1023" s="1" t="n">
        <v>4</v>
      </c>
      <c r="K1023" s="1" t="s">
        <v>3652</v>
      </c>
      <c r="L1023" s="18" t="str">
        <f aca="false">IF(H1023&lt;=G1023,"Yes","No")</f>
        <v>Yes</v>
      </c>
    </row>
    <row r="1024" customFormat="false" ht="15" hidden="false" customHeight="false" outlineLevel="0" collapsed="false">
      <c r="A1024" s="1" t="s">
        <v>5673</v>
      </c>
      <c r="B1024" s="1" t="s">
        <v>5674</v>
      </c>
      <c r="C1024" s="1" t="s">
        <v>2070</v>
      </c>
      <c r="D1024" s="1" t="s">
        <v>3616</v>
      </c>
      <c r="E1024" s="1" t="s">
        <v>3622</v>
      </c>
      <c r="F1024" s="1" t="s">
        <v>3631</v>
      </c>
      <c r="G1024" s="1" t="n">
        <v>8</v>
      </c>
      <c r="H1024" s="1" t="n">
        <v>1.49</v>
      </c>
      <c r="I1024" s="1" t="n">
        <v>0</v>
      </c>
      <c r="J1024" s="1" t="n">
        <v>4</v>
      </c>
      <c r="K1024" s="1" t="s">
        <v>3632</v>
      </c>
      <c r="L1024" s="18" t="str">
        <f aca="false">IF(H1024&lt;=G1024,"Yes","No")</f>
        <v>Yes</v>
      </c>
    </row>
    <row r="1025" customFormat="false" ht="15" hidden="false" customHeight="false" outlineLevel="0" collapsed="false">
      <c r="A1025" s="1" t="s">
        <v>5675</v>
      </c>
      <c r="B1025" s="1" t="s">
        <v>5676</v>
      </c>
      <c r="C1025" s="1" t="s">
        <v>2070</v>
      </c>
      <c r="D1025" s="1" t="s">
        <v>3630</v>
      </c>
      <c r="E1025" s="1" t="s">
        <v>3617</v>
      </c>
      <c r="F1025" s="1" t="s">
        <v>3215</v>
      </c>
      <c r="G1025" s="1" t="n">
        <v>24</v>
      </c>
      <c r="H1025" s="1" t="n">
        <v>2.23</v>
      </c>
      <c r="I1025" s="1" t="n">
        <v>0</v>
      </c>
      <c r="J1025" s="1" t="n">
        <v>5</v>
      </c>
      <c r="K1025" s="1" t="s">
        <v>3632</v>
      </c>
      <c r="L1025" s="18" t="str">
        <f aca="false">IF(H1025&lt;=G1025,"Yes","No")</f>
        <v>Yes</v>
      </c>
    </row>
    <row r="1026" customFormat="false" ht="15" hidden="false" customHeight="false" outlineLevel="0" collapsed="false">
      <c r="A1026" s="1" t="s">
        <v>5677</v>
      </c>
      <c r="B1026" s="1" t="s">
        <v>5678</v>
      </c>
      <c r="C1026" s="1" t="s">
        <v>2070</v>
      </c>
      <c r="D1026" s="1" t="s">
        <v>3627</v>
      </c>
      <c r="E1026" s="1" t="s">
        <v>3617</v>
      </c>
      <c r="F1026" s="1" t="s">
        <v>3623</v>
      </c>
      <c r="G1026" s="1" t="n">
        <v>24</v>
      </c>
      <c r="H1026" s="1" t="n">
        <v>11.75</v>
      </c>
      <c r="I1026" s="1" t="n">
        <v>1</v>
      </c>
      <c r="J1026" s="1" t="n">
        <v>5</v>
      </c>
      <c r="K1026" s="1" t="s">
        <v>3618</v>
      </c>
      <c r="L1026" s="18" t="str">
        <f aca="false">IF(H1026&lt;=G1026,"Yes","No")</f>
        <v>Yes</v>
      </c>
    </row>
    <row r="1027" customFormat="false" ht="15" hidden="false" customHeight="false" outlineLevel="0" collapsed="false">
      <c r="A1027" s="1" t="s">
        <v>5679</v>
      </c>
      <c r="B1027" s="1" t="s">
        <v>5680</v>
      </c>
      <c r="C1027" s="1" t="s">
        <v>2070</v>
      </c>
      <c r="D1027" s="1" t="s">
        <v>3630</v>
      </c>
      <c r="E1027" s="1" t="s">
        <v>3622</v>
      </c>
      <c r="F1027" s="1" t="s">
        <v>3215</v>
      </c>
      <c r="G1027" s="1" t="n">
        <v>8</v>
      </c>
      <c r="H1027" s="1" t="n">
        <v>0.28</v>
      </c>
      <c r="I1027" s="1" t="n">
        <v>1</v>
      </c>
      <c r="J1027" s="1" t="n">
        <v>5</v>
      </c>
      <c r="K1027" s="1" t="s">
        <v>3618</v>
      </c>
      <c r="L1027" s="18" t="str">
        <f aca="false">IF(H1027&lt;=G1027,"Yes","No")</f>
        <v>Yes</v>
      </c>
    </row>
    <row r="1028" customFormat="false" ht="15" hidden="false" customHeight="false" outlineLevel="0" collapsed="false">
      <c r="A1028" s="1" t="s">
        <v>5681</v>
      </c>
      <c r="B1028" s="1" t="s">
        <v>5682</v>
      </c>
      <c r="C1028" s="1" t="s">
        <v>2070</v>
      </c>
      <c r="D1028" s="1" t="s">
        <v>3698</v>
      </c>
      <c r="E1028" s="1" t="s">
        <v>3793</v>
      </c>
      <c r="F1028" s="1" t="s">
        <v>3215</v>
      </c>
      <c r="G1028" s="1" t="n">
        <v>4</v>
      </c>
      <c r="H1028" s="1" t="n">
        <v>6.61</v>
      </c>
      <c r="I1028" s="1" t="n">
        <v>0</v>
      </c>
      <c r="J1028" s="1" t="n">
        <v>3</v>
      </c>
      <c r="K1028" s="1" t="s">
        <v>3665</v>
      </c>
      <c r="L1028" s="18" t="str">
        <f aca="false">IF(H1028&lt;=G1028,"Yes","No")</f>
        <v>No</v>
      </c>
    </row>
    <row r="1029" customFormat="false" ht="15" hidden="false" customHeight="false" outlineLevel="0" collapsed="false">
      <c r="A1029" s="1" t="s">
        <v>5683</v>
      </c>
      <c r="B1029" s="1" t="s">
        <v>5684</v>
      </c>
      <c r="C1029" s="1" t="s">
        <v>2070</v>
      </c>
      <c r="D1029" s="1" t="s">
        <v>3621</v>
      </c>
      <c r="E1029" s="1" t="s">
        <v>3617</v>
      </c>
      <c r="F1029" s="1" t="s">
        <v>3215</v>
      </c>
      <c r="G1029" s="1" t="n">
        <v>24</v>
      </c>
      <c r="H1029" s="1" t="n">
        <v>9.66</v>
      </c>
      <c r="I1029" s="1" t="n">
        <v>1</v>
      </c>
      <c r="J1029" s="1" t="n">
        <v>5</v>
      </c>
      <c r="K1029" s="1" t="s">
        <v>3632</v>
      </c>
      <c r="L1029" s="18" t="str">
        <f aca="false">IF(H1029&lt;=G1029,"Yes","No")</f>
        <v>Yes</v>
      </c>
    </row>
    <row r="1030" customFormat="false" ht="15" hidden="false" customHeight="false" outlineLevel="0" collapsed="false">
      <c r="A1030" s="1" t="s">
        <v>5685</v>
      </c>
      <c r="B1030" s="1" t="s">
        <v>5686</v>
      </c>
      <c r="C1030" s="1" t="s">
        <v>2070</v>
      </c>
      <c r="D1030" s="1" t="s">
        <v>3698</v>
      </c>
      <c r="E1030" s="1" t="s">
        <v>3793</v>
      </c>
      <c r="F1030" s="1" t="s">
        <v>3631</v>
      </c>
      <c r="G1030" s="1" t="n">
        <v>4</v>
      </c>
      <c r="H1030" s="1" t="n">
        <v>2.43</v>
      </c>
      <c r="I1030" s="1" t="n">
        <v>0</v>
      </c>
      <c r="J1030" s="1" t="n">
        <v>5</v>
      </c>
      <c r="K1030" s="1" t="s">
        <v>3635</v>
      </c>
      <c r="L1030" s="18" t="str">
        <f aca="false">IF(H1030&lt;=G1030,"Yes","No")</f>
        <v>Yes</v>
      </c>
    </row>
    <row r="1031" customFormat="false" ht="15" hidden="false" customHeight="false" outlineLevel="0" collapsed="false">
      <c r="A1031" s="1" t="s">
        <v>5687</v>
      </c>
      <c r="B1031" s="1" t="s">
        <v>5688</v>
      </c>
      <c r="C1031" s="1" t="s">
        <v>2070</v>
      </c>
      <c r="D1031" s="1" t="s">
        <v>3630</v>
      </c>
      <c r="E1031" s="1" t="s">
        <v>3622</v>
      </c>
      <c r="F1031" s="1" t="s">
        <v>3623</v>
      </c>
      <c r="G1031" s="1" t="n">
        <v>8</v>
      </c>
      <c r="H1031" s="1" t="n">
        <v>0.12</v>
      </c>
      <c r="I1031" s="1" t="n">
        <v>0</v>
      </c>
      <c r="J1031" s="1" t="n">
        <v>5</v>
      </c>
      <c r="K1031" s="1" t="s">
        <v>3652</v>
      </c>
      <c r="L1031" s="18" t="str">
        <f aca="false">IF(H1031&lt;=G1031,"Yes","No")</f>
        <v>Yes</v>
      </c>
    </row>
    <row r="1032" customFormat="false" ht="15" hidden="false" customHeight="false" outlineLevel="0" collapsed="false">
      <c r="A1032" s="1" t="s">
        <v>5689</v>
      </c>
      <c r="B1032" s="1" t="s">
        <v>5690</v>
      </c>
      <c r="C1032" s="1" t="s">
        <v>2070</v>
      </c>
      <c r="D1032" s="1" t="s">
        <v>3630</v>
      </c>
      <c r="E1032" s="1" t="s">
        <v>3617</v>
      </c>
      <c r="F1032" s="1" t="s">
        <v>3631</v>
      </c>
      <c r="G1032" s="1" t="n">
        <v>24</v>
      </c>
      <c r="H1032" s="1" t="n">
        <v>0.25</v>
      </c>
      <c r="I1032" s="1" t="n">
        <v>1</v>
      </c>
      <c r="J1032" s="1" t="n">
        <v>5</v>
      </c>
      <c r="K1032" s="1" t="s">
        <v>3652</v>
      </c>
      <c r="L1032" s="18" t="str">
        <f aca="false">IF(H1032&lt;=G1032,"Yes","No")</f>
        <v>Yes</v>
      </c>
    </row>
    <row r="1033" customFormat="false" ht="15" hidden="false" customHeight="false" outlineLevel="0" collapsed="false">
      <c r="A1033" s="1" t="s">
        <v>5691</v>
      </c>
      <c r="B1033" s="1" t="s">
        <v>5692</v>
      </c>
      <c r="C1033" s="1" t="s">
        <v>2070</v>
      </c>
      <c r="D1033" s="1" t="s">
        <v>3698</v>
      </c>
      <c r="E1033" s="1" t="s">
        <v>3617</v>
      </c>
      <c r="F1033" s="1" t="s">
        <v>3623</v>
      </c>
      <c r="G1033" s="1" t="n">
        <v>24</v>
      </c>
      <c r="H1033" s="1" t="n">
        <v>5.06</v>
      </c>
      <c r="I1033" s="1" t="n">
        <v>0</v>
      </c>
      <c r="J1033" s="1" t="n">
        <v>4</v>
      </c>
      <c r="K1033" s="1" t="s">
        <v>3632</v>
      </c>
      <c r="L1033" s="18" t="str">
        <f aca="false">IF(H1033&lt;=G1033,"Yes","No")</f>
        <v>Yes</v>
      </c>
    </row>
    <row r="1034" customFormat="false" ht="15" hidden="false" customHeight="false" outlineLevel="0" collapsed="false">
      <c r="A1034" s="1" t="s">
        <v>5693</v>
      </c>
      <c r="B1034" s="1" t="s">
        <v>5694</v>
      </c>
      <c r="C1034" s="1" t="s">
        <v>2070</v>
      </c>
      <c r="D1034" s="1" t="s">
        <v>3630</v>
      </c>
      <c r="E1034" s="1" t="s">
        <v>3646</v>
      </c>
      <c r="F1034" s="1" t="s">
        <v>3623</v>
      </c>
      <c r="G1034" s="1" t="n">
        <v>72</v>
      </c>
      <c r="H1034" s="1" t="n">
        <v>1.79</v>
      </c>
      <c r="I1034" s="1" t="n">
        <v>1</v>
      </c>
      <c r="J1034" s="1" t="n">
        <v>5</v>
      </c>
      <c r="K1034" s="1" t="s">
        <v>3642</v>
      </c>
      <c r="L1034" s="18" t="str">
        <f aca="false">IF(H1034&lt;=G1034,"Yes","No")</f>
        <v>Yes</v>
      </c>
    </row>
    <row r="1035" customFormat="false" ht="15" hidden="false" customHeight="false" outlineLevel="0" collapsed="false">
      <c r="A1035" s="1" t="s">
        <v>5695</v>
      </c>
      <c r="B1035" s="1" t="s">
        <v>5696</v>
      </c>
      <c r="C1035" s="1" t="s">
        <v>2070</v>
      </c>
      <c r="D1035" s="1" t="s">
        <v>3616</v>
      </c>
      <c r="E1035" s="1" t="s">
        <v>3617</v>
      </c>
      <c r="F1035" s="1" t="s">
        <v>3215</v>
      </c>
      <c r="G1035" s="1" t="n">
        <v>24</v>
      </c>
      <c r="H1035" s="1" t="n">
        <v>19.49</v>
      </c>
      <c r="I1035" s="1" t="n">
        <v>0</v>
      </c>
      <c r="J1035" s="1" t="n">
        <v>5</v>
      </c>
      <c r="K1035" s="1" t="s">
        <v>3618</v>
      </c>
      <c r="L1035" s="18" t="str">
        <f aca="false">IF(H1035&lt;=G1035,"Yes","No")</f>
        <v>Yes</v>
      </c>
    </row>
    <row r="1036" customFormat="false" ht="15" hidden="false" customHeight="false" outlineLevel="0" collapsed="false">
      <c r="A1036" s="1" t="s">
        <v>5697</v>
      </c>
      <c r="B1036" s="1" t="s">
        <v>5698</v>
      </c>
      <c r="C1036" s="1" t="s">
        <v>2070</v>
      </c>
      <c r="D1036" s="1" t="s">
        <v>3630</v>
      </c>
      <c r="E1036" s="1" t="s">
        <v>3617</v>
      </c>
      <c r="F1036" s="1" t="s">
        <v>3623</v>
      </c>
      <c r="G1036" s="1" t="n">
        <v>24</v>
      </c>
      <c r="H1036" s="1" t="n">
        <v>1.42</v>
      </c>
      <c r="I1036" s="1" t="n">
        <v>1</v>
      </c>
      <c r="J1036" s="1" t="n">
        <v>5</v>
      </c>
      <c r="K1036" s="1" t="s">
        <v>3652</v>
      </c>
      <c r="L1036" s="18" t="str">
        <f aca="false">IF(H1036&lt;=G1036,"Yes","No")</f>
        <v>Yes</v>
      </c>
    </row>
    <row r="1037" customFormat="false" ht="15" hidden="false" customHeight="false" outlineLevel="0" collapsed="false">
      <c r="A1037" s="1" t="s">
        <v>5699</v>
      </c>
      <c r="B1037" s="1" t="s">
        <v>5700</v>
      </c>
      <c r="C1037" s="1" t="s">
        <v>2070</v>
      </c>
      <c r="D1037" s="1" t="s">
        <v>3621</v>
      </c>
      <c r="E1037" s="1" t="s">
        <v>3617</v>
      </c>
      <c r="F1037" s="1" t="s">
        <v>3631</v>
      </c>
      <c r="G1037" s="1" t="n">
        <v>24</v>
      </c>
      <c r="H1037" s="1" t="n">
        <v>0.91</v>
      </c>
      <c r="I1037" s="1" t="n">
        <v>1</v>
      </c>
      <c r="J1037" s="1" t="n">
        <v>4</v>
      </c>
      <c r="K1037" s="1" t="s">
        <v>3635</v>
      </c>
      <c r="L1037" s="18" t="str">
        <f aca="false">IF(H1037&lt;=G1037,"Yes","No")</f>
        <v>Yes</v>
      </c>
    </row>
    <row r="1038" customFormat="false" ht="15" hidden="false" customHeight="false" outlineLevel="0" collapsed="false">
      <c r="A1038" s="1" t="s">
        <v>5701</v>
      </c>
      <c r="B1038" s="1" t="s">
        <v>5702</v>
      </c>
      <c r="C1038" s="1" t="s">
        <v>2070</v>
      </c>
      <c r="D1038" s="1" t="s">
        <v>3616</v>
      </c>
      <c r="E1038" s="1" t="s">
        <v>3646</v>
      </c>
      <c r="F1038" s="1" t="s">
        <v>3631</v>
      </c>
      <c r="G1038" s="1" t="n">
        <v>72</v>
      </c>
      <c r="H1038" s="1" t="n">
        <v>9.13</v>
      </c>
      <c r="I1038" s="1" t="n">
        <v>0</v>
      </c>
      <c r="J1038" s="1" t="n">
        <v>4</v>
      </c>
      <c r="K1038" s="1" t="s">
        <v>3632</v>
      </c>
      <c r="L1038" s="18" t="str">
        <f aca="false">IF(H1038&lt;=G1038,"Yes","No")</f>
        <v>Yes</v>
      </c>
    </row>
    <row r="1039" customFormat="false" ht="15" hidden="false" customHeight="false" outlineLevel="0" collapsed="false">
      <c r="A1039" s="1" t="s">
        <v>5703</v>
      </c>
      <c r="B1039" s="1" t="s">
        <v>5704</v>
      </c>
      <c r="C1039" s="1" t="s">
        <v>2070</v>
      </c>
      <c r="D1039" s="1" t="s">
        <v>3630</v>
      </c>
      <c r="E1039" s="1" t="s">
        <v>3646</v>
      </c>
      <c r="F1039" s="1" t="s">
        <v>3651</v>
      </c>
      <c r="G1039" s="1" t="n">
        <v>72</v>
      </c>
      <c r="H1039" s="1" t="n">
        <v>0.69</v>
      </c>
      <c r="I1039" s="1" t="n">
        <v>1</v>
      </c>
      <c r="J1039" s="1" t="n">
        <v>4</v>
      </c>
      <c r="K1039" s="1" t="s">
        <v>3618</v>
      </c>
      <c r="L1039" s="18" t="str">
        <f aca="false">IF(H1039&lt;=G1039,"Yes","No")</f>
        <v>Yes</v>
      </c>
    </row>
    <row r="1040" customFormat="false" ht="15" hidden="false" customHeight="false" outlineLevel="0" collapsed="false">
      <c r="A1040" s="1" t="s">
        <v>5705</v>
      </c>
      <c r="B1040" s="1" t="s">
        <v>5706</v>
      </c>
      <c r="C1040" s="1" t="s">
        <v>2070</v>
      </c>
      <c r="D1040" s="1" t="s">
        <v>3616</v>
      </c>
      <c r="E1040" s="1" t="s">
        <v>3622</v>
      </c>
      <c r="F1040" s="1" t="s">
        <v>3651</v>
      </c>
      <c r="G1040" s="1" t="n">
        <v>8</v>
      </c>
      <c r="H1040" s="1" t="n">
        <v>23.03</v>
      </c>
      <c r="I1040" s="1" t="n">
        <v>1</v>
      </c>
      <c r="J1040" s="1" t="n">
        <v>4</v>
      </c>
      <c r="K1040" s="1" t="s">
        <v>3665</v>
      </c>
      <c r="L1040" s="18" t="str">
        <f aca="false">IF(H1040&lt;=G1040,"Yes","No")</f>
        <v>No</v>
      </c>
    </row>
    <row r="1041" customFormat="false" ht="15" hidden="false" customHeight="false" outlineLevel="0" collapsed="false">
      <c r="A1041" s="1" t="s">
        <v>5707</v>
      </c>
      <c r="B1041" s="1" t="s">
        <v>5708</v>
      </c>
      <c r="C1041" s="1" t="s">
        <v>2070</v>
      </c>
      <c r="D1041" s="1" t="s">
        <v>3698</v>
      </c>
      <c r="E1041" s="1" t="s">
        <v>3617</v>
      </c>
      <c r="F1041" s="1" t="s">
        <v>3631</v>
      </c>
      <c r="G1041" s="1" t="n">
        <v>24</v>
      </c>
      <c r="H1041" s="1" t="n">
        <v>38.42</v>
      </c>
      <c r="I1041" s="1" t="n">
        <v>0</v>
      </c>
      <c r="J1041" s="1" t="n">
        <v>3</v>
      </c>
      <c r="K1041" s="1" t="s">
        <v>3618</v>
      </c>
      <c r="L1041" s="18" t="str">
        <f aca="false">IF(H1041&lt;=G1041,"Yes","No")</f>
        <v>No</v>
      </c>
    </row>
    <row r="1042" customFormat="false" ht="15" hidden="false" customHeight="false" outlineLevel="0" collapsed="false">
      <c r="A1042" s="1" t="s">
        <v>5709</v>
      </c>
      <c r="B1042" s="1" t="s">
        <v>5710</v>
      </c>
      <c r="C1042" s="1" t="s">
        <v>2070</v>
      </c>
      <c r="D1042" s="1" t="s">
        <v>3638</v>
      </c>
      <c r="E1042" s="1" t="s">
        <v>3646</v>
      </c>
      <c r="F1042" s="1" t="s">
        <v>3651</v>
      </c>
      <c r="G1042" s="1" t="n">
        <v>72</v>
      </c>
      <c r="H1042" s="1" t="n">
        <v>0.96</v>
      </c>
      <c r="I1042" s="1" t="n">
        <v>0</v>
      </c>
      <c r="J1042" s="1" t="n">
        <v>4</v>
      </c>
      <c r="K1042" s="1" t="s">
        <v>3635</v>
      </c>
      <c r="L1042" s="18" t="str">
        <f aca="false">IF(H1042&lt;=G1042,"Yes","No")</f>
        <v>Yes</v>
      </c>
    </row>
    <row r="1043" customFormat="false" ht="15" hidden="false" customHeight="false" outlineLevel="0" collapsed="false">
      <c r="A1043" s="1" t="s">
        <v>5711</v>
      </c>
      <c r="B1043" s="1" t="s">
        <v>5712</v>
      </c>
      <c r="C1043" s="1" t="s">
        <v>2070</v>
      </c>
      <c r="D1043" s="1" t="s">
        <v>3638</v>
      </c>
      <c r="E1043" s="1" t="s">
        <v>3617</v>
      </c>
      <c r="F1043" s="1" t="s">
        <v>3215</v>
      </c>
      <c r="G1043" s="1" t="n">
        <v>24</v>
      </c>
      <c r="H1043" s="1" t="n">
        <v>23.57</v>
      </c>
      <c r="I1043" s="1" t="n">
        <v>1</v>
      </c>
      <c r="J1043" s="1" t="n">
        <v>5</v>
      </c>
      <c r="K1043" s="1" t="s">
        <v>3624</v>
      </c>
      <c r="L1043" s="18" t="str">
        <f aca="false">IF(H1043&lt;=G1043,"Yes","No")</f>
        <v>Yes</v>
      </c>
    </row>
    <row r="1044" customFormat="false" ht="15" hidden="false" customHeight="false" outlineLevel="0" collapsed="false">
      <c r="A1044" s="1" t="s">
        <v>5713</v>
      </c>
      <c r="B1044" s="1" t="s">
        <v>5714</v>
      </c>
      <c r="C1044" s="1" t="s">
        <v>2070</v>
      </c>
      <c r="D1044" s="1" t="s">
        <v>3616</v>
      </c>
      <c r="E1044" s="1" t="s">
        <v>3646</v>
      </c>
      <c r="F1044" s="1" t="s">
        <v>3623</v>
      </c>
      <c r="G1044" s="1" t="n">
        <v>72</v>
      </c>
      <c r="H1044" s="1" t="n">
        <v>4.78</v>
      </c>
      <c r="I1044" s="1" t="n">
        <v>0</v>
      </c>
      <c r="J1044" s="1" t="n">
        <v>5</v>
      </c>
      <c r="K1044" s="1" t="s">
        <v>3642</v>
      </c>
      <c r="L1044" s="18" t="str">
        <f aca="false">IF(H1044&lt;=G1044,"Yes","No")</f>
        <v>Yes</v>
      </c>
    </row>
    <row r="1045" customFormat="false" ht="15" hidden="false" customHeight="false" outlineLevel="0" collapsed="false">
      <c r="A1045" s="1" t="s">
        <v>5715</v>
      </c>
      <c r="B1045" s="1" t="s">
        <v>5716</v>
      </c>
      <c r="C1045" s="1" t="s">
        <v>2070</v>
      </c>
      <c r="D1045" s="1" t="s">
        <v>3630</v>
      </c>
      <c r="E1045" s="1" t="s">
        <v>3617</v>
      </c>
      <c r="F1045" s="1" t="s">
        <v>3623</v>
      </c>
      <c r="G1045" s="1" t="n">
        <v>24</v>
      </c>
      <c r="H1045" s="1" t="n">
        <v>0.26</v>
      </c>
      <c r="I1045" s="1" t="n">
        <v>1</v>
      </c>
      <c r="J1045" s="1" t="n">
        <v>4</v>
      </c>
      <c r="K1045" s="1" t="s">
        <v>3652</v>
      </c>
      <c r="L1045" s="18" t="str">
        <f aca="false">IF(H1045&lt;=G1045,"Yes","No")</f>
        <v>Yes</v>
      </c>
    </row>
    <row r="1046" customFormat="false" ht="15" hidden="false" customHeight="false" outlineLevel="0" collapsed="false">
      <c r="A1046" s="1" t="s">
        <v>5717</v>
      </c>
      <c r="B1046" s="1" t="s">
        <v>5718</v>
      </c>
      <c r="C1046" s="1" t="s">
        <v>2070</v>
      </c>
      <c r="D1046" s="1" t="s">
        <v>3616</v>
      </c>
      <c r="E1046" s="1" t="s">
        <v>3617</v>
      </c>
      <c r="F1046" s="1" t="s">
        <v>3631</v>
      </c>
      <c r="G1046" s="1" t="n">
        <v>24</v>
      </c>
      <c r="H1046" s="1" t="n">
        <v>3.79</v>
      </c>
      <c r="I1046" s="1" t="n">
        <v>0</v>
      </c>
      <c r="J1046" s="1" t="n">
        <v>5</v>
      </c>
      <c r="K1046" s="1" t="s">
        <v>3618</v>
      </c>
      <c r="L1046" s="18" t="str">
        <f aca="false">IF(H1046&lt;=G1046,"Yes","No")</f>
        <v>Yes</v>
      </c>
    </row>
    <row r="1047" customFormat="false" ht="15" hidden="false" customHeight="false" outlineLevel="0" collapsed="false">
      <c r="A1047" s="1" t="s">
        <v>5719</v>
      </c>
      <c r="B1047" s="1" t="s">
        <v>5720</v>
      </c>
      <c r="C1047" s="1" t="s">
        <v>2070</v>
      </c>
      <c r="D1047" s="1" t="s">
        <v>3645</v>
      </c>
      <c r="E1047" s="1" t="s">
        <v>3617</v>
      </c>
      <c r="F1047" s="1" t="s">
        <v>3631</v>
      </c>
      <c r="G1047" s="1" t="n">
        <v>24</v>
      </c>
      <c r="H1047" s="1" t="n">
        <v>4.21</v>
      </c>
      <c r="I1047" s="1" t="n">
        <v>1</v>
      </c>
      <c r="J1047" s="1" t="n">
        <v>5</v>
      </c>
      <c r="K1047" s="1" t="s">
        <v>3652</v>
      </c>
      <c r="L1047" s="18" t="str">
        <f aca="false">IF(H1047&lt;=G1047,"Yes","No")</f>
        <v>Yes</v>
      </c>
    </row>
    <row r="1048" customFormat="false" ht="15" hidden="false" customHeight="false" outlineLevel="0" collapsed="false">
      <c r="A1048" s="1" t="s">
        <v>5721</v>
      </c>
      <c r="B1048" s="1" t="s">
        <v>5722</v>
      </c>
      <c r="C1048" s="1" t="s">
        <v>2070</v>
      </c>
      <c r="D1048" s="1" t="s">
        <v>3616</v>
      </c>
      <c r="E1048" s="1" t="s">
        <v>3617</v>
      </c>
      <c r="F1048" s="1" t="s">
        <v>3631</v>
      </c>
      <c r="G1048" s="1" t="n">
        <v>24</v>
      </c>
      <c r="H1048" s="1" t="n">
        <v>4.05</v>
      </c>
      <c r="I1048" s="1" t="n">
        <v>0</v>
      </c>
      <c r="J1048" s="1" t="n">
        <v>4</v>
      </c>
      <c r="K1048" s="1" t="s">
        <v>3632</v>
      </c>
      <c r="L1048" s="18" t="str">
        <f aca="false">IF(H1048&lt;=G1048,"Yes","No")</f>
        <v>Yes</v>
      </c>
    </row>
    <row r="1049" customFormat="false" ht="15" hidden="false" customHeight="false" outlineLevel="0" collapsed="false">
      <c r="A1049" s="1" t="s">
        <v>5723</v>
      </c>
      <c r="B1049" s="1" t="s">
        <v>5724</v>
      </c>
      <c r="C1049" s="1" t="s">
        <v>2070</v>
      </c>
      <c r="D1049" s="1" t="s">
        <v>3616</v>
      </c>
      <c r="E1049" s="1" t="s">
        <v>3617</v>
      </c>
      <c r="F1049" s="1" t="s">
        <v>3651</v>
      </c>
      <c r="G1049" s="1" t="n">
        <v>24</v>
      </c>
      <c r="H1049" s="1" t="n">
        <v>5.5</v>
      </c>
      <c r="I1049" s="1" t="n">
        <v>1</v>
      </c>
      <c r="J1049" s="1" t="n">
        <v>5</v>
      </c>
      <c r="K1049" s="1" t="s">
        <v>3632</v>
      </c>
      <c r="L1049" s="18" t="str">
        <f aca="false">IF(H1049&lt;=G1049,"Yes","No")</f>
        <v>Yes</v>
      </c>
    </row>
    <row r="1050" customFormat="false" ht="15" hidden="false" customHeight="false" outlineLevel="0" collapsed="false">
      <c r="A1050" s="1" t="s">
        <v>5725</v>
      </c>
      <c r="B1050" s="1" t="s">
        <v>5726</v>
      </c>
      <c r="C1050" s="1" t="s">
        <v>2070</v>
      </c>
      <c r="D1050" s="1" t="s">
        <v>3638</v>
      </c>
      <c r="E1050" s="1" t="s">
        <v>3617</v>
      </c>
      <c r="F1050" s="1" t="s">
        <v>3631</v>
      </c>
      <c r="G1050" s="1" t="n">
        <v>24</v>
      </c>
      <c r="H1050" s="1" t="n">
        <v>3.35</v>
      </c>
      <c r="I1050" s="1" t="n">
        <v>0</v>
      </c>
      <c r="J1050" s="1" t="n">
        <v>4</v>
      </c>
      <c r="K1050" s="1" t="s">
        <v>3642</v>
      </c>
      <c r="L1050" s="18" t="str">
        <f aca="false">IF(H1050&lt;=G1050,"Yes","No")</f>
        <v>Yes</v>
      </c>
    </row>
    <row r="1051" customFormat="false" ht="15" hidden="false" customHeight="false" outlineLevel="0" collapsed="false">
      <c r="A1051" s="1" t="s">
        <v>5727</v>
      </c>
      <c r="B1051" s="1" t="s">
        <v>5728</v>
      </c>
      <c r="C1051" s="1" t="s">
        <v>2070</v>
      </c>
      <c r="D1051" s="1" t="s">
        <v>3627</v>
      </c>
      <c r="E1051" s="1" t="s">
        <v>3617</v>
      </c>
      <c r="F1051" s="1" t="s">
        <v>3215</v>
      </c>
      <c r="G1051" s="1" t="n">
        <v>24</v>
      </c>
      <c r="H1051" s="1" t="n">
        <v>4.16</v>
      </c>
      <c r="I1051" s="1" t="n">
        <v>0</v>
      </c>
      <c r="J1051" s="1" t="n">
        <v>4</v>
      </c>
      <c r="K1051" s="1" t="s">
        <v>3618</v>
      </c>
      <c r="L1051" s="18" t="str">
        <f aca="false">IF(H1051&lt;=G1051,"Yes","No")</f>
        <v>Yes</v>
      </c>
    </row>
    <row r="1052" customFormat="false" ht="15" hidden="false" customHeight="false" outlineLevel="0" collapsed="false">
      <c r="A1052" s="1" t="s">
        <v>5729</v>
      </c>
      <c r="B1052" s="1" t="s">
        <v>5730</v>
      </c>
      <c r="C1052" s="1" t="s">
        <v>2070</v>
      </c>
      <c r="D1052" s="1" t="s">
        <v>3645</v>
      </c>
      <c r="E1052" s="1" t="s">
        <v>3617</v>
      </c>
      <c r="F1052" s="1" t="s">
        <v>3631</v>
      </c>
      <c r="G1052" s="1" t="n">
        <v>24</v>
      </c>
      <c r="H1052" s="1" t="n">
        <v>3.51</v>
      </c>
      <c r="I1052" s="1" t="n">
        <v>1</v>
      </c>
      <c r="J1052" s="1" t="n">
        <v>4</v>
      </c>
      <c r="K1052" s="1" t="s">
        <v>3642</v>
      </c>
      <c r="L1052" s="18" t="str">
        <f aca="false">IF(H1052&lt;=G1052,"Yes","No")</f>
        <v>Yes</v>
      </c>
    </row>
    <row r="1053" customFormat="false" ht="15" hidden="false" customHeight="false" outlineLevel="0" collapsed="false">
      <c r="A1053" s="1" t="s">
        <v>5731</v>
      </c>
      <c r="B1053" s="1" t="s">
        <v>5732</v>
      </c>
      <c r="C1053" s="1" t="s">
        <v>2070</v>
      </c>
      <c r="D1053" s="1" t="s">
        <v>3621</v>
      </c>
      <c r="E1053" s="1" t="s">
        <v>3617</v>
      </c>
      <c r="F1053" s="1" t="s">
        <v>3215</v>
      </c>
      <c r="G1053" s="1" t="n">
        <v>24</v>
      </c>
      <c r="H1053" s="1" t="n">
        <v>0.41</v>
      </c>
      <c r="I1053" s="1" t="n">
        <v>1</v>
      </c>
      <c r="J1053" s="1" t="n">
        <v>5</v>
      </c>
      <c r="K1053" s="1" t="s">
        <v>3624</v>
      </c>
      <c r="L1053" s="18" t="str">
        <f aca="false">IF(H1053&lt;=G1053,"Yes","No")</f>
        <v>Yes</v>
      </c>
    </row>
    <row r="1054" customFormat="false" ht="15" hidden="false" customHeight="false" outlineLevel="0" collapsed="false">
      <c r="A1054" s="1" t="s">
        <v>5733</v>
      </c>
      <c r="B1054" s="1" t="s">
        <v>5734</v>
      </c>
      <c r="C1054" s="1" t="s">
        <v>2070</v>
      </c>
      <c r="D1054" s="1" t="s">
        <v>3630</v>
      </c>
      <c r="E1054" s="1" t="s">
        <v>3646</v>
      </c>
      <c r="F1054" s="1" t="s">
        <v>3623</v>
      </c>
      <c r="G1054" s="1" t="n">
        <v>72</v>
      </c>
      <c r="H1054" s="1" t="n">
        <v>0.59</v>
      </c>
      <c r="I1054" s="1" t="n">
        <v>1</v>
      </c>
      <c r="J1054" s="1" t="n">
        <v>3</v>
      </c>
      <c r="K1054" s="1" t="s">
        <v>3635</v>
      </c>
      <c r="L1054" s="18" t="str">
        <f aca="false">IF(H1054&lt;=G1054,"Yes","No")</f>
        <v>Yes</v>
      </c>
    </row>
    <row r="1055" customFormat="false" ht="15" hidden="false" customHeight="false" outlineLevel="0" collapsed="false">
      <c r="A1055" s="1" t="s">
        <v>5735</v>
      </c>
      <c r="B1055" s="1" t="s">
        <v>5736</v>
      </c>
      <c r="C1055" s="1" t="s">
        <v>2070</v>
      </c>
      <c r="D1055" s="1" t="s">
        <v>3621</v>
      </c>
      <c r="E1055" s="1" t="s">
        <v>3617</v>
      </c>
      <c r="F1055" s="1" t="s">
        <v>3631</v>
      </c>
      <c r="G1055" s="1" t="n">
        <v>24</v>
      </c>
      <c r="H1055" s="1" t="n">
        <v>4.17</v>
      </c>
      <c r="I1055" s="1" t="n">
        <v>1</v>
      </c>
      <c r="J1055" s="1" t="n">
        <v>5</v>
      </c>
      <c r="K1055" s="1" t="s">
        <v>3642</v>
      </c>
      <c r="L1055" s="18" t="str">
        <f aca="false">IF(H1055&lt;=G1055,"Yes","No")</f>
        <v>Yes</v>
      </c>
    </row>
    <row r="1056" customFormat="false" ht="15" hidden="false" customHeight="false" outlineLevel="0" collapsed="false">
      <c r="A1056" s="1" t="s">
        <v>5737</v>
      </c>
      <c r="B1056" s="1" t="s">
        <v>5738</v>
      </c>
      <c r="C1056" s="1" t="s">
        <v>2070</v>
      </c>
      <c r="D1056" s="1" t="s">
        <v>3630</v>
      </c>
      <c r="E1056" s="1" t="s">
        <v>3617</v>
      </c>
      <c r="F1056" s="1" t="s">
        <v>3215</v>
      </c>
      <c r="G1056" s="1" t="n">
        <v>24</v>
      </c>
      <c r="H1056" s="1" t="n">
        <v>0.87</v>
      </c>
      <c r="I1056" s="1" t="n">
        <v>0</v>
      </c>
      <c r="J1056" s="1" t="n">
        <v>5</v>
      </c>
      <c r="K1056" s="1" t="s">
        <v>3632</v>
      </c>
      <c r="L1056" s="18" t="str">
        <f aca="false">IF(H1056&lt;=G1056,"Yes","No")</f>
        <v>Yes</v>
      </c>
    </row>
    <row r="1057" customFormat="false" ht="15" hidden="false" customHeight="false" outlineLevel="0" collapsed="false">
      <c r="A1057" s="1" t="s">
        <v>5739</v>
      </c>
      <c r="B1057" s="1" t="s">
        <v>5740</v>
      </c>
      <c r="C1057" s="1" t="s">
        <v>2070</v>
      </c>
      <c r="D1057" s="1" t="s">
        <v>3630</v>
      </c>
      <c r="E1057" s="1" t="s">
        <v>3622</v>
      </c>
      <c r="F1057" s="1" t="s">
        <v>3631</v>
      </c>
      <c r="G1057" s="1" t="n">
        <v>8</v>
      </c>
      <c r="H1057" s="1" t="n">
        <v>0.41</v>
      </c>
      <c r="I1057" s="1" t="n">
        <v>0</v>
      </c>
      <c r="J1057" s="1" t="n">
        <v>5</v>
      </c>
      <c r="K1057" s="1" t="s">
        <v>3618</v>
      </c>
      <c r="L1057" s="18" t="str">
        <f aca="false">IF(H1057&lt;=G1057,"Yes","No")</f>
        <v>Yes</v>
      </c>
    </row>
    <row r="1058" customFormat="false" ht="15" hidden="false" customHeight="false" outlineLevel="0" collapsed="false">
      <c r="A1058" s="1" t="s">
        <v>5741</v>
      </c>
      <c r="B1058" s="1" t="s">
        <v>5742</v>
      </c>
      <c r="C1058" s="1" t="s">
        <v>2070</v>
      </c>
      <c r="D1058" s="1" t="s">
        <v>3630</v>
      </c>
      <c r="E1058" s="1" t="s">
        <v>3617</v>
      </c>
      <c r="F1058" s="1" t="s">
        <v>3215</v>
      </c>
      <c r="G1058" s="1" t="n">
        <v>24</v>
      </c>
      <c r="H1058" s="1" t="n">
        <v>1.03</v>
      </c>
      <c r="I1058" s="1" t="n">
        <v>0</v>
      </c>
      <c r="J1058" s="1" t="n">
        <v>4</v>
      </c>
      <c r="K1058" s="1" t="s">
        <v>3652</v>
      </c>
      <c r="L1058" s="18" t="str">
        <f aca="false">IF(H1058&lt;=G1058,"Yes","No")</f>
        <v>Yes</v>
      </c>
    </row>
    <row r="1059" customFormat="false" ht="15" hidden="false" customHeight="false" outlineLevel="0" collapsed="false">
      <c r="A1059" s="1" t="s">
        <v>5743</v>
      </c>
      <c r="B1059" s="1" t="s">
        <v>5744</v>
      </c>
      <c r="C1059" s="1" t="s">
        <v>2070</v>
      </c>
      <c r="D1059" s="1" t="s">
        <v>3630</v>
      </c>
      <c r="E1059" s="1" t="s">
        <v>3646</v>
      </c>
      <c r="F1059" s="1" t="s">
        <v>3215</v>
      </c>
      <c r="G1059" s="1" t="n">
        <v>72</v>
      </c>
      <c r="H1059" s="1" t="n">
        <v>1.93</v>
      </c>
      <c r="I1059" s="1" t="n">
        <v>1</v>
      </c>
      <c r="J1059" s="1" t="n">
        <v>4</v>
      </c>
      <c r="K1059" s="1" t="s">
        <v>3618</v>
      </c>
      <c r="L1059" s="18" t="str">
        <f aca="false">IF(H1059&lt;=G1059,"Yes","No")</f>
        <v>Yes</v>
      </c>
    </row>
    <row r="1060" customFormat="false" ht="15" hidden="false" customHeight="false" outlineLevel="0" collapsed="false">
      <c r="A1060" s="1" t="s">
        <v>5745</v>
      </c>
      <c r="B1060" s="1" t="s">
        <v>5746</v>
      </c>
      <c r="C1060" s="1" t="s">
        <v>2070</v>
      </c>
      <c r="D1060" s="1" t="s">
        <v>3638</v>
      </c>
      <c r="E1060" s="1" t="s">
        <v>3617</v>
      </c>
      <c r="F1060" s="1" t="s">
        <v>3215</v>
      </c>
      <c r="G1060" s="1" t="n">
        <v>24</v>
      </c>
      <c r="H1060" s="1" t="n">
        <v>5.23</v>
      </c>
      <c r="I1060" s="1" t="n">
        <v>0</v>
      </c>
      <c r="J1060" s="1" t="n">
        <v>4</v>
      </c>
      <c r="K1060" s="1" t="s">
        <v>3632</v>
      </c>
      <c r="L1060" s="18" t="str">
        <f aca="false">IF(H1060&lt;=G1060,"Yes","No")</f>
        <v>Yes</v>
      </c>
    </row>
    <row r="1061" customFormat="false" ht="15" hidden="false" customHeight="false" outlineLevel="0" collapsed="false">
      <c r="A1061" s="1" t="s">
        <v>5747</v>
      </c>
      <c r="B1061" s="1" t="s">
        <v>5748</v>
      </c>
      <c r="C1061" s="1" t="s">
        <v>2070</v>
      </c>
      <c r="D1061" s="1" t="s">
        <v>3638</v>
      </c>
      <c r="E1061" s="1" t="s">
        <v>3617</v>
      </c>
      <c r="F1061" s="1" t="s">
        <v>3215</v>
      </c>
      <c r="G1061" s="1" t="n">
        <v>24</v>
      </c>
      <c r="H1061" s="1" t="n">
        <v>20.53</v>
      </c>
      <c r="I1061" s="1" t="n">
        <v>0</v>
      </c>
      <c r="J1061" s="1" t="n">
        <v>3</v>
      </c>
      <c r="K1061" s="1" t="s">
        <v>3642</v>
      </c>
      <c r="L1061" s="18" t="str">
        <f aca="false">IF(H1061&lt;=G1061,"Yes","No")</f>
        <v>Yes</v>
      </c>
    </row>
    <row r="1062" customFormat="false" ht="15" hidden="false" customHeight="false" outlineLevel="0" collapsed="false">
      <c r="A1062" s="1" t="s">
        <v>5749</v>
      </c>
      <c r="B1062" s="1" t="s">
        <v>5750</v>
      </c>
      <c r="C1062" s="1" t="s">
        <v>2070</v>
      </c>
      <c r="D1062" s="1" t="s">
        <v>3616</v>
      </c>
      <c r="E1062" s="1" t="s">
        <v>3646</v>
      </c>
      <c r="F1062" s="1" t="s">
        <v>3215</v>
      </c>
      <c r="G1062" s="1" t="n">
        <v>72</v>
      </c>
      <c r="H1062" s="1" t="n">
        <v>4.75</v>
      </c>
      <c r="I1062" s="1" t="n">
        <v>0</v>
      </c>
      <c r="J1062" s="1" t="n">
        <v>5</v>
      </c>
      <c r="K1062" s="1" t="s">
        <v>3665</v>
      </c>
      <c r="L1062" s="18" t="str">
        <f aca="false">IF(H1062&lt;=G1062,"Yes","No")</f>
        <v>Yes</v>
      </c>
    </row>
    <row r="1063" customFormat="false" ht="15" hidden="false" customHeight="false" outlineLevel="0" collapsed="false">
      <c r="A1063" s="1" t="s">
        <v>5751</v>
      </c>
      <c r="B1063" s="1" t="s">
        <v>5752</v>
      </c>
      <c r="C1063" s="1" t="s">
        <v>2070</v>
      </c>
      <c r="D1063" s="1" t="s">
        <v>3645</v>
      </c>
      <c r="E1063" s="1" t="s">
        <v>3617</v>
      </c>
      <c r="F1063" s="1" t="s">
        <v>3215</v>
      </c>
      <c r="G1063" s="1" t="n">
        <v>24</v>
      </c>
      <c r="H1063" s="1" t="n">
        <v>3.45</v>
      </c>
      <c r="I1063" s="1" t="n">
        <v>0</v>
      </c>
      <c r="J1063" s="1" t="n">
        <v>4</v>
      </c>
      <c r="K1063" s="1" t="s">
        <v>3618</v>
      </c>
      <c r="L1063" s="18" t="str">
        <f aca="false">IF(H1063&lt;=G1063,"Yes","No")</f>
        <v>Yes</v>
      </c>
    </row>
    <row r="1064" customFormat="false" ht="15" hidden="false" customHeight="false" outlineLevel="0" collapsed="false">
      <c r="A1064" s="1" t="s">
        <v>5753</v>
      </c>
      <c r="B1064" s="1" t="s">
        <v>5754</v>
      </c>
      <c r="C1064" s="1" t="s">
        <v>2070</v>
      </c>
      <c r="D1064" s="1" t="s">
        <v>3627</v>
      </c>
      <c r="E1064" s="1" t="s">
        <v>3646</v>
      </c>
      <c r="F1064" s="1" t="s">
        <v>3215</v>
      </c>
      <c r="G1064" s="1" t="n">
        <v>72</v>
      </c>
      <c r="H1064" s="1" t="n">
        <v>3.28</v>
      </c>
      <c r="I1064" s="1" t="n">
        <v>0</v>
      </c>
      <c r="J1064" s="1" t="n">
        <v>5</v>
      </c>
      <c r="K1064" s="1" t="s">
        <v>3618</v>
      </c>
      <c r="L1064" s="18" t="str">
        <f aca="false">IF(H1064&lt;=G1064,"Yes","No")</f>
        <v>Yes</v>
      </c>
    </row>
    <row r="1065" customFormat="false" ht="15" hidden="false" customHeight="false" outlineLevel="0" collapsed="false">
      <c r="A1065" s="1" t="s">
        <v>5755</v>
      </c>
      <c r="B1065" s="1" t="s">
        <v>5756</v>
      </c>
      <c r="C1065" s="1" t="s">
        <v>2070</v>
      </c>
      <c r="D1065" s="1" t="s">
        <v>3621</v>
      </c>
      <c r="E1065" s="1" t="s">
        <v>3646</v>
      </c>
      <c r="F1065" s="1" t="s">
        <v>3623</v>
      </c>
      <c r="G1065" s="1" t="n">
        <v>72</v>
      </c>
      <c r="H1065" s="1" t="n">
        <v>11.21</v>
      </c>
      <c r="I1065" s="1" t="n">
        <v>0</v>
      </c>
      <c r="J1065" s="1" t="n">
        <v>5</v>
      </c>
      <c r="K1065" s="1" t="s">
        <v>3618</v>
      </c>
      <c r="L1065" s="18" t="str">
        <f aca="false">IF(H1065&lt;=G1065,"Yes","No")</f>
        <v>Yes</v>
      </c>
    </row>
    <row r="1066" customFormat="false" ht="15" hidden="false" customHeight="false" outlineLevel="0" collapsed="false">
      <c r="A1066" s="1" t="s">
        <v>5757</v>
      </c>
      <c r="B1066" s="1" t="s">
        <v>5758</v>
      </c>
      <c r="C1066" s="1" t="s">
        <v>2070</v>
      </c>
      <c r="D1066" s="1" t="s">
        <v>3630</v>
      </c>
      <c r="E1066" s="1" t="s">
        <v>3617</v>
      </c>
      <c r="F1066" s="1" t="s">
        <v>3623</v>
      </c>
      <c r="G1066" s="1" t="n">
        <v>24</v>
      </c>
      <c r="H1066" s="1" t="n">
        <v>0.26</v>
      </c>
      <c r="I1066" s="1" t="n">
        <v>0</v>
      </c>
      <c r="J1066" s="1" t="n">
        <v>4</v>
      </c>
      <c r="K1066" s="1" t="s">
        <v>3624</v>
      </c>
      <c r="L1066" s="18" t="str">
        <f aca="false">IF(H1066&lt;=G1066,"Yes","No")</f>
        <v>Yes</v>
      </c>
    </row>
    <row r="1067" customFormat="false" ht="15" hidden="false" customHeight="false" outlineLevel="0" collapsed="false">
      <c r="A1067" s="1" t="s">
        <v>5759</v>
      </c>
      <c r="B1067" s="1" t="s">
        <v>5760</v>
      </c>
      <c r="C1067" s="1" t="s">
        <v>2070</v>
      </c>
      <c r="D1067" s="1" t="s">
        <v>3630</v>
      </c>
      <c r="E1067" s="1" t="s">
        <v>3617</v>
      </c>
      <c r="F1067" s="1" t="s">
        <v>3215</v>
      </c>
      <c r="G1067" s="1" t="n">
        <v>24</v>
      </c>
      <c r="H1067" s="1" t="n">
        <v>0.2</v>
      </c>
      <c r="I1067" s="1" t="n">
        <v>0</v>
      </c>
      <c r="J1067" s="1" t="n">
        <v>5</v>
      </c>
      <c r="K1067" s="1" t="s">
        <v>3642</v>
      </c>
      <c r="L1067" s="18" t="str">
        <f aca="false">IF(H1067&lt;=G1067,"Yes","No")</f>
        <v>Yes</v>
      </c>
    </row>
    <row r="1068" customFormat="false" ht="15" hidden="false" customHeight="false" outlineLevel="0" collapsed="false">
      <c r="A1068" s="1" t="s">
        <v>5761</v>
      </c>
      <c r="B1068" s="1" t="s">
        <v>5762</v>
      </c>
      <c r="C1068" s="1" t="s">
        <v>2070</v>
      </c>
      <c r="D1068" s="1" t="s">
        <v>3641</v>
      </c>
      <c r="E1068" s="1" t="s">
        <v>3622</v>
      </c>
      <c r="F1068" s="1" t="s">
        <v>3631</v>
      </c>
      <c r="G1068" s="1" t="n">
        <v>8</v>
      </c>
      <c r="H1068" s="1" t="n">
        <v>5.14</v>
      </c>
      <c r="I1068" s="1" t="n">
        <v>0</v>
      </c>
      <c r="J1068" s="1" t="n">
        <v>4</v>
      </c>
      <c r="K1068" s="1" t="s">
        <v>3642</v>
      </c>
      <c r="L1068" s="18" t="str">
        <f aca="false">IF(H1068&lt;=G1068,"Yes","No")</f>
        <v>Yes</v>
      </c>
    </row>
    <row r="1069" customFormat="false" ht="15" hidden="false" customHeight="false" outlineLevel="0" collapsed="false">
      <c r="A1069" s="1" t="s">
        <v>5763</v>
      </c>
      <c r="B1069" s="1" t="s">
        <v>5764</v>
      </c>
      <c r="C1069" s="1" t="s">
        <v>2070</v>
      </c>
      <c r="D1069" s="1" t="s">
        <v>3616</v>
      </c>
      <c r="E1069" s="1" t="s">
        <v>3622</v>
      </c>
      <c r="F1069" s="1" t="s">
        <v>3623</v>
      </c>
      <c r="G1069" s="1" t="n">
        <v>8</v>
      </c>
      <c r="H1069" s="1" t="n">
        <v>3.69</v>
      </c>
      <c r="I1069" s="1" t="n">
        <v>0</v>
      </c>
      <c r="J1069" s="1" t="n">
        <v>5</v>
      </c>
      <c r="K1069" s="1" t="s">
        <v>3652</v>
      </c>
      <c r="L1069" s="18" t="str">
        <f aca="false">IF(H1069&lt;=G1069,"Yes","No")</f>
        <v>Yes</v>
      </c>
    </row>
    <row r="1070" customFormat="false" ht="15" hidden="false" customHeight="false" outlineLevel="0" collapsed="false">
      <c r="A1070" s="1" t="s">
        <v>5765</v>
      </c>
      <c r="B1070" s="1" t="s">
        <v>5766</v>
      </c>
      <c r="C1070" s="1" t="s">
        <v>2070</v>
      </c>
      <c r="D1070" s="1" t="s">
        <v>3627</v>
      </c>
      <c r="E1070" s="1" t="s">
        <v>3646</v>
      </c>
      <c r="F1070" s="1" t="s">
        <v>3623</v>
      </c>
      <c r="G1070" s="1" t="n">
        <v>72</v>
      </c>
      <c r="H1070" s="1" t="n">
        <v>17.67</v>
      </c>
      <c r="I1070" s="1" t="n">
        <v>1</v>
      </c>
      <c r="J1070" s="1" t="n">
        <v>5</v>
      </c>
      <c r="K1070" s="1" t="s">
        <v>3665</v>
      </c>
      <c r="L1070" s="18" t="str">
        <f aca="false">IF(H1070&lt;=G1070,"Yes","No")</f>
        <v>Yes</v>
      </c>
    </row>
    <row r="1071" customFormat="false" ht="15" hidden="false" customHeight="false" outlineLevel="0" collapsed="false">
      <c r="A1071" s="1" t="s">
        <v>5767</v>
      </c>
      <c r="B1071" s="1" t="s">
        <v>5768</v>
      </c>
      <c r="C1071" s="1" t="s">
        <v>2070</v>
      </c>
      <c r="D1071" s="1" t="s">
        <v>3630</v>
      </c>
      <c r="E1071" s="1" t="s">
        <v>3617</v>
      </c>
      <c r="F1071" s="1" t="s">
        <v>3215</v>
      </c>
      <c r="G1071" s="1" t="n">
        <v>24</v>
      </c>
      <c r="H1071" s="1" t="n">
        <v>0.62</v>
      </c>
      <c r="I1071" s="1" t="n">
        <v>1</v>
      </c>
      <c r="J1071" s="1" t="n">
        <v>4</v>
      </c>
      <c r="K1071" s="1" t="s">
        <v>3652</v>
      </c>
      <c r="L1071" s="18" t="str">
        <f aca="false">IF(H1071&lt;=G1071,"Yes","No")</f>
        <v>Yes</v>
      </c>
    </row>
    <row r="1072" customFormat="false" ht="15" hidden="false" customHeight="false" outlineLevel="0" collapsed="false">
      <c r="A1072" s="1" t="s">
        <v>5769</v>
      </c>
      <c r="B1072" s="1" t="s">
        <v>5770</v>
      </c>
      <c r="C1072" s="1" t="s">
        <v>2070</v>
      </c>
      <c r="D1072" s="1" t="s">
        <v>3616</v>
      </c>
      <c r="E1072" s="1" t="s">
        <v>3617</v>
      </c>
      <c r="F1072" s="1" t="s">
        <v>3215</v>
      </c>
      <c r="G1072" s="1" t="n">
        <v>24</v>
      </c>
      <c r="H1072" s="1" t="n">
        <v>1.87</v>
      </c>
      <c r="I1072" s="1" t="n">
        <v>0</v>
      </c>
      <c r="J1072" s="1" t="n">
        <v>5</v>
      </c>
      <c r="K1072" s="1" t="s">
        <v>3624</v>
      </c>
      <c r="L1072" s="18" t="str">
        <f aca="false">IF(H1072&lt;=G1072,"Yes","No")</f>
        <v>Yes</v>
      </c>
    </row>
    <row r="1073" customFormat="false" ht="15" hidden="false" customHeight="false" outlineLevel="0" collapsed="false">
      <c r="A1073" s="1" t="s">
        <v>5771</v>
      </c>
      <c r="B1073" s="1" t="s">
        <v>5772</v>
      </c>
      <c r="C1073" s="1" t="s">
        <v>2070</v>
      </c>
      <c r="D1073" s="1" t="s">
        <v>3630</v>
      </c>
      <c r="E1073" s="1" t="s">
        <v>3617</v>
      </c>
      <c r="F1073" s="1" t="s">
        <v>3631</v>
      </c>
      <c r="G1073" s="1" t="n">
        <v>24</v>
      </c>
      <c r="H1073" s="1" t="n">
        <v>0.41</v>
      </c>
      <c r="I1073" s="1" t="n">
        <v>1</v>
      </c>
      <c r="J1073" s="1" t="n">
        <v>5</v>
      </c>
      <c r="K1073" s="1" t="s">
        <v>3665</v>
      </c>
      <c r="L1073" s="18" t="str">
        <f aca="false">IF(H1073&lt;=G1073,"Yes","No")</f>
        <v>Yes</v>
      </c>
    </row>
    <row r="1074" customFormat="false" ht="15" hidden="false" customHeight="false" outlineLevel="0" collapsed="false">
      <c r="A1074" s="1" t="s">
        <v>5773</v>
      </c>
      <c r="B1074" s="1" t="s">
        <v>5774</v>
      </c>
      <c r="C1074" s="1" t="s">
        <v>2070</v>
      </c>
      <c r="D1074" s="1" t="s">
        <v>3627</v>
      </c>
      <c r="E1074" s="1" t="s">
        <v>3646</v>
      </c>
      <c r="F1074" s="1" t="s">
        <v>3623</v>
      </c>
      <c r="G1074" s="1" t="n">
        <v>72</v>
      </c>
      <c r="H1074" s="1" t="n">
        <v>6.39</v>
      </c>
      <c r="I1074" s="1" t="n">
        <v>1</v>
      </c>
      <c r="J1074" s="1" t="n">
        <v>5</v>
      </c>
      <c r="K1074" s="1" t="s">
        <v>3632</v>
      </c>
      <c r="L1074" s="18" t="str">
        <f aca="false">IF(H1074&lt;=G1074,"Yes","No")</f>
        <v>Yes</v>
      </c>
    </row>
    <row r="1075" customFormat="false" ht="15" hidden="false" customHeight="false" outlineLevel="0" collapsed="false">
      <c r="A1075" s="1" t="s">
        <v>5775</v>
      </c>
      <c r="B1075" s="1" t="s">
        <v>5776</v>
      </c>
      <c r="C1075" s="1" t="s">
        <v>2070</v>
      </c>
      <c r="D1075" s="1" t="s">
        <v>3645</v>
      </c>
      <c r="E1075" s="1" t="s">
        <v>3617</v>
      </c>
      <c r="F1075" s="1" t="s">
        <v>3651</v>
      </c>
      <c r="G1075" s="1" t="n">
        <v>24</v>
      </c>
      <c r="H1075" s="1" t="n">
        <v>3.46</v>
      </c>
      <c r="I1075" s="1" t="n">
        <v>0</v>
      </c>
      <c r="J1075" s="1" t="n">
        <v>4</v>
      </c>
      <c r="K1075" s="1" t="s">
        <v>3624</v>
      </c>
      <c r="L1075" s="18" t="str">
        <f aca="false">IF(H1075&lt;=G1075,"Yes","No")</f>
        <v>Yes</v>
      </c>
    </row>
    <row r="1076" customFormat="false" ht="15" hidden="false" customHeight="false" outlineLevel="0" collapsed="false">
      <c r="A1076" s="1" t="s">
        <v>5777</v>
      </c>
      <c r="B1076" s="1" t="s">
        <v>5778</v>
      </c>
      <c r="C1076" s="1" t="s">
        <v>2070</v>
      </c>
      <c r="D1076" s="1" t="s">
        <v>3641</v>
      </c>
      <c r="E1076" s="1" t="s">
        <v>3622</v>
      </c>
      <c r="F1076" s="1" t="s">
        <v>3215</v>
      </c>
      <c r="G1076" s="1" t="n">
        <v>8</v>
      </c>
      <c r="H1076" s="1" t="n">
        <v>0.88</v>
      </c>
      <c r="I1076" s="1" t="n">
        <v>0</v>
      </c>
      <c r="J1076" s="1" t="n">
        <v>4</v>
      </c>
      <c r="K1076" s="1" t="s">
        <v>3652</v>
      </c>
      <c r="L1076" s="18" t="str">
        <f aca="false">IF(H1076&lt;=G1076,"Yes","No")</f>
        <v>Yes</v>
      </c>
    </row>
    <row r="1077" customFormat="false" ht="15" hidden="false" customHeight="false" outlineLevel="0" collapsed="false">
      <c r="A1077" s="1" t="s">
        <v>5779</v>
      </c>
      <c r="B1077" s="1" t="s">
        <v>5780</v>
      </c>
      <c r="C1077" s="1" t="s">
        <v>2070</v>
      </c>
      <c r="D1077" s="1" t="s">
        <v>3630</v>
      </c>
      <c r="E1077" s="1" t="s">
        <v>3646</v>
      </c>
      <c r="F1077" s="1" t="s">
        <v>3215</v>
      </c>
      <c r="G1077" s="1" t="n">
        <v>72</v>
      </c>
      <c r="H1077" s="1" t="n">
        <v>0.44</v>
      </c>
      <c r="I1077" s="1" t="n">
        <v>1</v>
      </c>
      <c r="J1077" s="1" t="n">
        <v>5</v>
      </c>
      <c r="K1077" s="1" t="s">
        <v>3652</v>
      </c>
      <c r="L1077" s="18" t="str">
        <f aca="false">IF(H1077&lt;=G1077,"Yes","No")</f>
        <v>Yes</v>
      </c>
    </row>
    <row r="1078" customFormat="false" ht="15" hidden="false" customHeight="false" outlineLevel="0" collapsed="false">
      <c r="A1078" s="1" t="s">
        <v>5781</v>
      </c>
      <c r="B1078" s="1" t="s">
        <v>5782</v>
      </c>
      <c r="C1078" s="1" t="s">
        <v>2070</v>
      </c>
      <c r="D1078" s="1" t="s">
        <v>3645</v>
      </c>
      <c r="E1078" s="1" t="s">
        <v>3617</v>
      </c>
      <c r="F1078" s="1" t="s">
        <v>3215</v>
      </c>
      <c r="G1078" s="1" t="n">
        <v>24</v>
      </c>
      <c r="H1078" s="1" t="n">
        <v>4.37</v>
      </c>
      <c r="I1078" s="1" t="n">
        <v>1</v>
      </c>
      <c r="J1078" s="1" t="n">
        <v>5</v>
      </c>
      <c r="K1078" s="1" t="s">
        <v>3632</v>
      </c>
      <c r="L1078" s="18" t="str">
        <f aca="false">IF(H1078&lt;=G1078,"Yes","No")</f>
        <v>Yes</v>
      </c>
    </row>
    <row r="1079" customFormat="false" ht="15" hidden="false" customHeight="false" outlineLevel="0" collapsed="false">
      <c r="A1079" s="1" t="s">
        <v>5783</v>
      </c>
      <c r="B1079" s="1" t="s">
        <v>5784</v>
      </c>
      <c r="C1079" s="1" t="s">
        <v>2070</v>
      </c>
      <c r="D1079" s="1" t="s">
        <v>3698</v>
      </c>
      <c r="E1079" s="1" t="s">
        <v>3617</v>
      </c>
      <c r="F1079" s="1" t="s">
        <v>3631</v>
      </c>
      <c r="G1079" s="1" t="n">
        <v>24</v>
      </c>
      <c r="H1079" s="1" t="n">
        <v>1.02</v>
      </c>
      <c r="I1079" s="1" t="n">
        <v>0</v>
      </c>
      <c r="J1079" s="1" t="n">
        <v>3</v>
      </c>
      <c r="K1079" s="1" t="s">
        <v>3665</v>
      </c>
      <c r="L1079" s="18" t="str">
        <f aca="false">IF(H1079&lt;=G1079,"Yes","No")</f>
        <v>Yes</v>
      </c>
    </row>
    <row r="1080" customFormat="false" ht="15" hidden="false" customHeight="false" outlineLevel="0" collapsed="false">
      <c r="A1080" s="1" t="s">
        <v>5785</v>
      </c>
      <c r="B1080" s="1" t="s">
        <v>5786</v>
      </c>
      <c r="C1080" s="1" t="s">
        <v>2070</v>
      </c>
      <c r="D1080" s="1" t="s">
        <v>3616</v>
      </c>
      <c r="E1080" s="1" t="s">
        <v>3622</v>
      </c>
      <c r="F1080" s="1" t="s">
        <v>3631</v>
      </c>
      <c r="G1080" s="1" t="n">
        <v>8</v>
      </c>
      <c r="H1080" s="1" t="n">
        <v>5.26</v>
      </c>
      <c r="I1080" s="1" t="n">
        <v>0</v>
      </c>
      <c r="J1080" s="1" t="n">
        <v>5</v>
      </c>
      <c r="K1080" s="1" t="s">
        <v>3632</v>
      </c>
      <c r="L1080" s="18" t="str">
        <f aca="false">IF(H1080&lt;=G1080,"Yes","No")</f>
        <v>Yes</v>
      </c>
    </row>
    <row r="1081" customFormat="false" ht="15" hidden="false" customHeight="false" outlineLevel="0" collapsed="false">
      <c r="A1081" s="1" t="s">
        <v>5787</v>
      </c>
      <c r="B1081" s="1" t="s">
        <v>5788</v>
      </c>
      <c r="C1081" s="1" t="s">
        <v>2070</v>
      </c>
      <c r="D1081" s="1" t="s">
        <v>3616</v>
      </c>
      <c r="E1081" s="1" t="s">
        <v>3617</v>
      </c>
      <c r="F1081" s="1" t="s">
        <v>3215</v>
      </c>
      <c r="G1081" s="1" t="n">
        <v>24</v>
      </c>
      <c r="H1081" s="1" t="n">
        <v>4.53</v>
      </c>
      <c r="I1081" s="1" t="n">
        <v>1</v>
      </c>
      <c r="J1081" s="1" t="n">
        <v>4</v>
      </c>
      <c r="K1081" s="1" t="s">
        <v>3652</v>
      </c>
      <c r="L1081" s="18" t="str">
        <f aca="false">IF(H1081&lt;=G1081,"Yes","No")</f>
        <v>Yes</v>
      </c>
    </row>
    <row r="1082" customFormat="false" ht="15" hidden="false" customHeight="false" outlineLevel="0" collapsed="false">
      <c r="A1082" s="1" t="s">
        <v>5789</v>
      </c>
      <c r="B1082" s="1" t="s">
        <v>5790</v>
      </c>
      <c r="C1082" s="1" t="s">
        <v>2070</v>
      </c>
      <c r="D1082" s="1" t="s">
        <v>3638</v>
      </c>
      <c r="E1082" s="1" t="s">
        <v>3622</v>
      </c>
      <c r="F1082" s="1" t="s">
        <v>3215</v>
      </c>
      <c r="G1082" s="1" t="n">
        <v>8</v>
      </c>
      <c r="H1082" s="1" t="n">
        <v>8.9</v>
      </c>
      <c r="I1082" s="1" t="n">
        <v>0</v>
      </c>
      <c r="J1082" s="1" t="n">
        <v>3</v>
      </c>
      <c r="K1082" s="1" t="s">
        <v>3635</v>
      </c>
      <c r="L1082" s="18" t="str">
        <f aca="false">IF(H1082&lt;=G1082,"Yes","No")</f>
        <v>No</v>
      </c>
    </row>
    <row r="1083" customFormat="false" ht="15" hidden="false" customHeight="false" outlineLevel="0" collapsed="false">
      <c r="A1083" s="1" t="s">
        <v>5791</v>
      </c>
      <c r="B1083" s="1" t="s">
        <v>5792</v>
      </c>
      <c r="C1083" s="1" t="s">
        <v>2070</v>
      </c>
      <c r="D1083" s="1" t="s">
        <v>3621</v>
      </c>
      <c r="E1083" s="1" t="s">
        <v>3646</v>
      </c>
      <c r="F1083" s="1" t="s">
        <v>3631</v>
      </c>
      <c r="G1083" s="1" t="n">
        <v>72</v>
      </c>
      <c r="H1083" s="1" t="n">
        <v>5.75</v>
      </c>
      <c r="I1083" s="1" t="n">
        <v>0</v>
      </c>
      <c r="J1083" s="1" t="n">
        <v>4</v>
      </c>
      <c r="K1083" s="1" t="s">
        <v>3642</v>
      </c>
      <c r="L1083" s="18" t="str">
        <f aca="false">IF(H1083&lt;=G1083,"Yes","No")</f>
        <v>Yes</v>
      </c>
    </row>
    <row r="1084" customFormat="false" ht="15" hidden="false" customHeight="false" outlineLevel="0" collapsed="false">
      <c r="A1084" s="1" t="s">
        <v>5793</v>
      </c>
      <c r="B1084" s="1" t="s">
        <v>5794</v>
      </c>
      <c r="C1084" s="1" t="s">
        <v>2070</v>
      </c>
      <c r="D1084" s="1" t="s">
        <v>3627</v>
      </c>
      <c r="E1084" s="1" t="s">
        <v>3617</v>
      </c>
      <c r="F1084" s="1" t="s">
        <v>3631</v>
      </c>
      <c r="G1084" s="1" t="n">
        <v>24</v>
      </c>
      <c r="H1084" s="1" t="n">
        <v>6.51</v>
      </c>
      <c r="I1084" s="1" t="n">
        <v>0</v>
      </c>
      <c r="J1084" s="1" t="n">
        <v>4</v>
      </c>
      <c r="K1084" s="1" t="s">
        <v>3665</v>
      </c>
      <c r="L1084" s="18" t="str">
        <f aca="false">IF(H1084&lt;=G1084,"Yes","No")</f>
        <v>Yes</v>
      </c>
    </row>
    <row r="1085" customFormat="false" ht="15" hidden="false" customHeight="false" outlineLevel="0" collapsed="false">
      <c r="A1085" s="1" t="s">
        <v>5795</v>
      </c>
      <c r="B1085" s="1" t="s">
        <v>5796</v>
      </c>
      <c r="C1085" s="1" t="s">
        <v>2070</v>
      </c>
      <c r="D1085" s="1" t="s">
        <v>3616</v>
      </c>
      <c r="E1085" s="1" t="s">
        <v>3622</v>
      </c>
      <c r="F1085" s="1" t="s">
        <v>3631</v>
      </c>
      <c r="G1085" s="1" t="n">
        <v>8</v>
      </c>
      <c r="H1085" s="1" t="n">
        <v>6.51</v>
      </c>
      <c r="I1085" s="1" t="n">
        <v>0</v>
      </c>
      <c r="J1085" s="1" t="n">
        <v>5</v>
      </c>
      <c r="K1085" s="1" t="s">
        <v>3642</v>
      </c>
      <c r="L1085" s="18" t="str">
        <f aca="false">IF(H1085&lt;=G1085,"Yes","No")</f>
        <v>Yes</v>
      </c>
    </row>
    <row r="1086" customFormat="false" ht="15" hidden="false" customHeight="false" outlineLevel="0" collapsed="false">
      <c r="A1086" s="1" t="s">
        <v>5797</v>
      </c>
      <c r="B1086" s="1" t="s">
        <v>5798</v>
      </c>
      <c r="C1086" s="1" t="s">
        <v>2070</v>
      </c>
      <c r="D1086" s="1" t="s">
        <v>3641</v>
      </c>
      <c r="E1086" s="1" t="s">
        <v>3793</v>
      </c>
      <c r="F1086" s="1" t="s">
        <v>3623</v>
      </c>
      <c r="G1086" s="1" t="n">
        <v>4</v>
      </c>
      <c r="H1086" s="1" t="n">
        <v>5.62</v>
      </c>
      <c r="I1086" s="1" t="n">
        <v>0</v>
      </c>
      <c r="J1086" s="1" t="n">
        <v>3</v>
      </c>
      <c r="K1086" s="1" t="s">
        <v>3635</v>
      </c>
      <c r="L1086" s="18" t="str">
        <f aca="false">IF(H1086&lt;=G1086,"Yes","No")</f>
        <v>No</v>
      </c>
    </row>
    <row r="1087" customFormat="false" ht="15" hidden="false" customHeight="false" outlineLevel="0" collapsed="false">
      <c r="A1087" s="1" t="s">
        <v>5799</v>
      </c>
      <c r="B1087" s="1" t="s">
        <v>5800</v>
      </c>
      <c r="C1087" s="1" t="s">
        <v>2070</v>
      </c>
      <c r="D1087" s="1" t="s">
        <v>3645</v>
      </c>
      <c r="E1087" s="1" t="s">
        <v>3617</v>
      </c>
      <c r="F1087" s="1" t="s">
        <v>3215</v>
      </c>
      <c r="G1087" s="1" t="n">
        <v>24</v>
      </c>
      <c r="H1087" s="1" t="n">
        <v>2.37</v>
      </c>
      <c r="I1087" s="1" t="n">
        <v>0</v>
      </c>
      <c r="J1087" s="1" t="n">
        <v>5</v>
      </c>
      <c r="K1087" s="1" t="s">
        <v>3618</v>
      </c>
      <c r="L1087" s="18" t="str">
        <f aca="false">IF(H1087&lt;=G1087,"Yes","No")</f>
        <v>Yes</v>
      </c>
    </row>
    <row r="1088" customFormat="false" ht="15" hidden="false" customHeight="false" outlineLevel="0" collapsed="false">
      <c r="A1088" s="1" t="s">
        <v>5801</v>
      </c>
      <c r="B1088" s="1" t="s">
        <v>5802</v>
      </c>
      <c r="C1088" s="1" t="s">
        <v>2070</v>
      </c>
      <c r="D1088" s="1" t="s">
        <v>3698</v>
      </c>
      <c r="E1088" s="1" t="s">
        <v>3617</v>
      </c>
      <c r="F1088" s="1" t="s">
        <v>3215</v>
      </c>
      <c r="G1088" s="1" t="n">
        <v>24</v>
      </c>
      <c r="H1088" s="1" t="n">
        <v>14.96</v>
      </c>
      <c r="I1088" s="1" t="n">
        <v>0</v>
      </c>
      <c r="J1088" s="1" t="n">
        <v>5</v>
      </c>
      <c r="K1088" s="1" t="s">
        <v>3632</v>
      </c>
      <c r="L1088" s="18" t="str">
        <f aca="false">IF(H1088&lt;=G1088,"Yes","No")</f>
        <v>Yes</v>
      </c>
    </row>
    <row r="1089" customFormat="false" ht="15" hidden="false" customHeight="false" outlineLevel="0" collapsed="false">
      <c r="A1089" s="1" t="s">
        <v>5803</v>
      </c>
      <c r="B1089" s="1" t="s">
        <v>5804</v>
      </c>
      <c r="C1089" s="1" t="s">
        <v>2070</v>
      </c>
      <c r="D1089" s="1" t="s">
        <v>3621</v>
      </c>
      <c r="E1089" s="1" t="s">
        <v>3617</v>
      </c>
      <c r="F1089" s="1" t="s">
        <v>3215</v>
      </c>
      <c r="G1089" s="1" t="n">
        <v>24</v>
      </c>
      <c r="H1089" s="1" t="n">
        <v>1.27</v>
      </c>
      <c r="I1089" s="1" t="n">
        <v>1</v>
      </c>
      <c r="J1089" s="1" t="n">
        <v>5</v>
      </c>
      <c r="K1089" s="1" t="s">
        <v>3665</v>
      </c>
      <c r="L1089" s="18" t="str">
        <f aca="false">IF(H1089&lt;=G1089,"Yes","No")</f>
        <v>Yes</v>
      </c>
    </row>
    <row r="1090" customFormat="false" ht="15" hidden="false" customHeight="false" outlineLevel="0" collapsed="false">
      <c r="A1090" s="1" t="s">
        <v>5805</v>
      </c>
      <c r="B1090" s="1" t="s">
        <v>5806</v>
      </c>
      <c r="C1090" s="1" t="s">
        <v>2070</v>
      </c>
      <c r="D1090" s="1" t="s">
        <v>3621</v>
      </c>
      <c r="E1090" s="1" t="s">
        <v>3617</v>
      </c>
      <c r="F1090" s="1" t="s">
        <v>3623</v>
      </c>
      <c r="G1090" s="1" t="n">
        <v>24</v>
      </c>
      <c r="H1090" s="1" t="n">
        <v>5.56</v>
      </c>
      <c r="I1090" s="1" t="n">
        <v>0</v>
      </c>
      <c r="J1090" s="1" t="n">
        <v>4</v>
      </c>
      <c r="K1090" s="1" t="s">
        <v>3635</v>
      </c>
      <c r="L1090" s="18" t="str">
        <f aca="false">IF(H1090&lt;=G1090,"Yes","No")</f>
        <v>Yes</v>
      </c>
    </row>
    <row r="1091" customFormat="false" ht="15" hidden="false" customHeight="false" outlineLevel="0" collapsed="false">
      <c r="A1091" s="1" t="s">
        <v>5807</v>
      </c>
      <c r="B1091" s="1" t="s">
        <v>5808</v>
      </c>
      <c r="C1091" s="1" t="s">
        <v>2070</v>
      </c>
      <c r="D1091" s="1" t="s">
        <v>3630</v>
      </c>
      <c r="E1091" s="1" t="s">
        <v>3617</v>
      </c>
      <c r="F1091" s="1" t="s">
        <v>3215</v>
      </c>
      <c r="G1091" s="1" t="n">
        <v>24</v>
      </c>
      <c r="H1091" s="1" t="n">
        <v>0.46</v>
      </c>
      <c r="I1091" s="1" t="n">
        <v>1</v>
      </c>
      <c r="J1091" s="1" t="n">
        <v>5</v>
      </c>
      <c r="K1091" s="1" t="s">
        <v>3642</v>
      </c>
      <c r="L1091" s="18" t="str">
        <f aca="false">IF(H1091&lt;=G1091,"Yes","No")</f>
        <v>Yes</v>
      </c>
    </row>
    <row r="1092" customFormat="false" ht="15" hidden="false" customHeight="false" outlineLevel="0" collapsed="false">
      <c r="A1092" s="1" t="s">
        <v>5809</v>
      </c>
      <c r="B1092" s="1" t="s">
        <v>5810</v>
      </c>
      <c r="C1092" s="1" t="s">
        <v>2070</v>
      </c>
      <c r="D1092" s="1" t="s">
        <v>3621</v>
      </c>
      <c r="E1092" s="1" t="s">
        <v>3617</v>
      </c>
      <c r="F1092" s="1" t="s">
        <v>3631</v>
      </c>
      <c r="G1092" s="1" t="n">
        <v>24</v>
      </c>
      <c r="H1092" s="1" t="n">
        <v>1.72</v>
      </c>
      <c r="I1092" s="1" t="n">
        <v>0</v>
      </c>
      <c r="J1092" s="1" t="n">
        <v>4</v>
      </c>
      <c r="K1092" s="1" t="s">
        <v>3665</v>
      </c>
      <c r="L1092" s="18" t="str">
        <f aca="false">IF(H1092&lt;=G1092,"Yes","No")</f>
        <v>Yes</v>
      </c>
    </row>
    <row r="1093" customFormat="false" ht="15" hidden="false" customHeight="false" outlineLevel="0" collapsed="false">
      <c r="A1093" s="1" t="s">
        <v>5811</v>
      </c>
      <c r="B1093" s="1" t="s">
        <v>5812</v>
      </c>
      <c r="C1093" s="1" t="s">
        <v>2070</v>
      </c>
      <c r="D1093" s="1" t="s">
        <v>3621</v>
      </c>
      <c r="E1093" s="1" t="s">
        <v>3617</v>
      </c>
      <c r="F1093" s="1" t="s">
        <v>3215</v>
      </c>
      <c r="G1093" s="1" t="n">
        <v>24</v>
      </c>
      <c r="H1093" s="1" t="n">
        <v>7.51</v>
      </c>
      <c r="I1093" s="1" t="n">
        <v>1</v>
      </c>
      <c r="J1093" s="1" t="n">
        <v>5</v>
      </c>
      <c r="K1093" s="1" t="s">
        <v>3665</v>
      </c>
      <c r="L1093" s="18" t="str">
        <f aca="false">IF(H1093&lt;=G1093,"Yes","No")</f>
        <v>Yes</v>
      </c>
    </row>
    <row r="1094" customFormat="false" ht="15" hidden="false" customHeight="false" outlineLevel="0" collapsed="false">
      <c r="A1094" s="1" t="s">
        <v>5813</v>
      </c>
      <c r="B1094" s="1" t="s">
        <v>5814</v>
      </c>
      <c r="C1094" s="1" t="s">
        <v>2070</v>
      </c>
      <c r="D1094" s="1" t="s">
        <v>3630</v>
      </c>
      <c r="E1094" s="1" t="s">
        <v>3617</v>
      </c>
      <c r="F1094" s="1" t="s">
        <v>3215</v>
      </c>
      <c r="G1094" s="1" t="n">
        <v>24</v>
      </c>
      <c r="H1094" s="1" t="n">
        <v>0.48</v>
      </c>
      <c r="I1094" s="1" t="n">
        <v>1</v>
      </c>
      <c r="J1094" s="1" t="n">
        <v>5</v>
      </c>
      <c r="K1094" s="1" t="s">
        <v>3632</v>
      </c>
      <c r="L1094" s="18" t="str">
        <f aca="false">IF(H1094&lt;=G1094,"Yes","No")</f>
        <v>Yes</v>
      </c>
    </row>
    <row r="1095" customFormat="false" ht="15" hidden="false" customHeight="false" outlineLevel="0" collapsed="false">
      <c r="A1095" s="1" t="s">
        <v>5815</v>
      </c>
      <c r="B1095" s="1" t="s">
        <v>5816</v>
      </c>
      <c r="C1095" s="1" t="s">
        <v>2070</v>
      </c>
      <c r="D1095" s="1" t="s">
        <v>3630</v>
      </c>
      <c r="E1095" s="1" t="s">
        <v>3617</v>
      </c>
      <c r="F1095" s="1" t="s">
        <v>3631</v>
      </c>
      <c r="G1095" s="1" t="n">
        <v>24</v>
      </c>
      <c r="H1095" s="1" t="n">
        <v>0.17</v>
      </c>
      <c r="I1095" s="1" t="n">
        <v>1</v>
      </c>
      <c r="J1095" s="1" t="n">
        <v>5</v>
      </c>
      <c r="K1095" s="1" t="s">
        <v>3642</v>
      </c>
      <c r="L1095" s="18" t="str">
        <f aca="false">IF(H1095&lt;=G1095,"Yes","No")</f>
        <v>Yes</v>
      </c>
    </row>
    <row r="1096" customFormat="false" ht="15" hidden="false" customHeight="false" outlineLevel="0" collapsed="false">
      <c r="A1096" s="1" t="s">
        <v>5817</v>
      </c>
      <c r="B1096" s="1" t="s">
        <v>5818</v>
      </c>
      <c r="C1096" s="1" t="s">
        <v>2070</v>
      </c>
      <c r="D1096" s="1" t="s">
        <v>3616</v>
      </c>
      <c r="E1096" s="1" t="s">
        <v>3617</v>
      </c>
      <c r="F1096" s="1" t="s">
        <v>3651</v>
      </c>
      <c r="G1096" s="1" t="n">
        <v>24</v>
      </c>
      <c r="H1096" s="1" t="n">
        <v>29.31</v>
      </c>
      <c r="I1096" s="1" t="n">
        <v>0</v>
      </c>
      <c r="J1096" s="1" t="n">
        <v>3</v>
      </c>
      <c r="K1096" s="1" t="s">
        <v>3652</v>
      </c>
      <c r="L1096" s="18" t="str">
        <f aca="false">IF(H1096&lt;=G1096,"Yes","No")</f>
        <v>No</v>
      </c>
    </row>
    <row r="1097" customFormat="false" ht="15" hidden="false" customHeight="false" outlineLevel="0" collapsed="false">
      <c r="A1097" s="1" t="s">
        <v>5819</v>
      </c>
      <c r="B1097" s="1" t="s">
        <v>5820</v>
      </c>
      <c r="C1097" s="1" t="s">
        <v>2070</v>
      </c>
      <c r="D1097" s="1" t="s">
        <v>3638</v>
      </c>
      <c r="E1097" s="1" t="s">
        <v>3617</v>
      </c>
      <c r="F1097" s="1" t="s">
        <v>3623</v>
      </c>
      <c r="G1097" s="1" t="n">
        <v>24</v>
      </c>
      <c r="H1097" s="1" t="n">
        <v>13.48</v>
      </c>
      <c r="I1097" s="1" t="n">
        <v>0</v>
      </c>
      <c r="J1097" s="1" t="n">
        <v>4</v>
      </c>
      <c r="K1097" s="1" t="s">
        <v>3635</v>
      </c>
      <c r="L1097" s="18" t="str">
        <f aca="false">IF(H1097&lt;=G1097,"Yes","No")</f>
        <v>Yes</v>
      </c>
    </row>
    <row r="1098" customFormat="false" ht="15" hidden="false" customHeight="false" outlineLevel="0" collapsed="false">
      <c r="A1098" s="1" t="s">
        <v>5821</v>
      </c>
      <c r="B1098" s="1" t="s">
        <v>5822</v>
      </c>
      <c r="C1098" s="1" t="s">
        <v>2070</v>
      </c>
      <c r="D1098" s="1" t="s">
        <v>3641</v>
      </c>
      <c r="E1098" s="1" t="s">
        <v>3622</v>
      </c>
      <c r="F1098" s="1" t="s">
        <v>3215</v>
      </c>
      <c r="G1098" s="1" t="n">
        <v>8</v>
      </c>
      <c r="H1098" s="1" t="n">
        <v>1.29</v>
      </c>
      <c r="I1098" s="1" t="n">
        <v>0</v>
      </c>
      <c r="J1098" s="1" t="n">
        <v>4</v>
      </c>
      <c r="K1098" s="1" t="s">
        <v>3624</v>
      </c>
      <c r="L1098" s="18" t="str">
        <f aca="false">IF(H1098&lt;=G1098,"Yes","No")</f>
        <v>Yes</v>
      </c>
    </row>
    <row r="1099" customFormat="false" ht="15" hidden="false" customHeight="false" outlineLevel="0" collapsed="false">
      <c r="A1099" s="1" t="s">
        <v>5823</v>
      </c>
      <c r="B1099" s="1" t="s">
        <v>5824</v>
      </c>
      <c r="C1099" s="1" t="s">
        <v>2070</v>
      </c>
      <c r="D1099" s="1" t="s">
        <v>3621</v>
      </c>
      <c r="E1099" s="1" t="s">
        <v>3617</v>
      </c>
      <c r="F1099" s="1" t="s">
        <v>3623</v>
      </c>
      <c r="G1099" s="1" t="n">
        <v>24</v>
      </c>
      <c r="H1099" s="1" t="n">
        <v>0.25</v>
      </c>
      <c r="I1099" s="1" t="n">
        <v>1</v>
      </c>
      <c r="J1099" s="1" t="n">
        <v>4</v>
      </c>
      <c r="K1099" s="1" t="s">
        <v>3624</v>
      </c>
      <c r="L1099" s="18" t="str">
        <f aca="false">IF(H1099&lt;=G1099,"Yes","No")</f>
        <v>Yes</v>
      </c>
    </row>
    <row r="1100" customFormat="false" ht="15" hidden="false" customHeight="false" outlineLevel="0" collapsed="false">
      <c r="A1100" s="1" t="s">
        <v>5825</v>
      </c>
      <c r="B1100" s="1" t="s">
        <v>5826</v>
      </c>
      <c r="C1100" s="1" t="s">
        <v>2070</v>
      </c>
      <c r="D1100" s="1" t="s">
        <v>3630</v>
      </c>
      <c r="E1100" s="1" t="s">
        <v>3617</v>
      </c>
      <c r="F1100" s="1" t="s">
        <v>3623</v>
      </c>
      <c r="G1100" s="1" t="n">
        <v>24</v>
      </c>
      <c r="H1100" s="1" t="n">
        <v>0.32</v>
      </c>
      <c r="I1100" s="1" t="n">
        <v>1</v>
      </c>
      <c r="J1100" s="1" t="n">
        <v>4</v>
      </c>
      <c r="K1100" s="1" t="s">
        <v>3632</v>
      </c>
      <c r="L1100" s="18" t="str">
        <f aca="false">IF(H1100&lt;=G1100,"Yes","No")</f>
        <v>Yes</v>
      </c>
    </row>
    <row r="1101" customFormat="false" ht="15" hidden="false" customHeight="false" outlineLevel="0" collapsed="false">
      <c r="A1101" s="1" t="s">
        <v>5827</v>
      </c>
      <c r="B1101" s="1" t="s">
        <v>5828</v>
      </c>
      <c r="C1101" s="1" t="s">
        <v>2070</v>
      </c>
      <c r="D1101" s="1" t="s">
        <v>3630</v>
      </c>
      <c r="E1101" s="1" t="s">
        <v>3646</v>
      </c>
      <c r="F1101" s="1" t="s">
        <v>3215</v>
      </c>
      <c r="G1101" s="1" t="n">
        <v>72</v>
      </c>
      <c r="H1101" s="1" t="n">
        <v>2.79</v>
      </c>
      <c r="I1101" s="1" t="n">
        <v>1</v>
      </c>
      <c r="J1101" s="1" t="n">
        <v>4</v>
      </c>
      <c r="K1101" s="1" t="s">
        <v>3632</v>
      </c>
      <c r="L1101" s="18" t="str">
        <f aca="false">IF(H1101&lt;=G1101,"Yes","No")</f>
        <v>Yes</v>
      </c>
    </row>
    <row r="1102" customFormat="false" ht="15" hidden="false" customHeight="false" outlineLevel="0" collapsed="false">
      <c r="A1102" s="1" t="s">
        <v>5829</v>
      </c>
      <c r="B1102" s="1" t="s">
        <v>5830</v>
      </c>
      <c r="C1102" s="1" t="s">
        <v>2070</v>
      </c>
      <c r="D1102" s="1" t="s">
        <v>3630</v>
      </c>
      <c r="E1102" s="1" t="s">
        <v>3646</v>
      </c>
      <c r="F1102" s="1" t="s">
        <v>3623</v>
      </c>
      <c r="G1102" s="1" t="n">
        <v>72</v>
      </c>
      <c r="H1102" s="1" t="n">
        <v>0.22</v>
      </c>
      <c r="I1102" s="1" t="n">
        <v>0</v>
      </c>
      <c r="J1102" s="1" t="n">
        <v>3</v>
      </c>
      <c r="K1102" s="1" t="s">
        <v>3652</v>
      </c>
      <c r="L1102" s="18" t="str">
        <f aca="false">IF(H1102&lt;=G1102,"Yes","No")</f>
        <v>Yes</v>
      </c>
    </row>
    <row r="1103" customFormat="false" ht="15" hidden="false" customHeight="false" outlineLevel="0" collapsed="false">
      <c r="A1103" s="1" t="s">
        <v>5831</v>
      </c>
      <c r="B1103" s="1" t="s">
        <v>5832</v>
      </c>
      <c r="C1103" s="1" t="s">
        <v>2070</v>
      </c>
      <c r="D1103" s="1" t="s">
        <v>3638</v>
      </c>
      <c r="E1103" s="1" t="s">
        <v>3617</v>
      </c>
      <c r="F1103" s="1" t="s">
        <v>3623</v>
      </c>
      <c r="G1103" s="1" t="n">
        <v>24</v>
      </c>
      <c r="H1103" s="1" t="n">
        <v>29.58</v>
      </c>
      <c r="I1103" s="1" t="n">
        <v>0</v>
      </c>
      <c r="J1103" s="1" t="n">
        <v>2</v>
      </c>
      <c r="K1103" s="1" t="s">
        <v>3624</v>
      </c>
      <c r="L1103" s="18" t="str">
        <f aca="false">IF(H1103&lt;=G1103,"Yes","No")</f>
        <v>No</v>
      </c>
    </row>
    <row r="1104" customFormat="false" ht="15" hidden="false" customHeight="false" outlineLevel="0" collapsed="false">
      <c r="A1104" s="1" t="s">
        <v>5833</v>
      </c>
      <c r="B1104" s="1" t="s">
        <v>5834</v>
      </c>
      <c r="C1104" s="1" t="s">
        <v>2070</v>
      </c>
      <c r="D1104" s="1" t="s">
        <v>3616</v>
      </c>
      <c r="E1104" s="1" t="s">
        <v>3646</v>
      </c>
      <c r="F1104" s="1" t="s">
        <v>3651</v>
      </c>
      <c r="G1104" s="1" t="n">
        <v>72</v>
      </c>
      <c r="H1104" s="1" t="n">
        <v>21.47</v>
      </c>
      <c r="I1104" s="1" t="n">
        <v>0</v>
      </c>
      <c r="J1104" s="1" t="n">
        <v>4</v>
      </c>
      <c r="K1104" s="1" t="s">
        <v>3635</v>
      </c>
      <c r="L1104" s="18" t="str">
        <f aca="false">IF(H1104&lt;=G1104,"Yes","No")</f>
        <v>Yes</v>
      </c>
    </row>
    <row r="1105" customFormat="false" ht="15" hidden="false" customHeight="false" outlineLevel="0" collapsed="false">
      <c r="A1105" s="1" t="s">
        <v>5835</v>
      </c>
      <c r="B1105" s="1" t="s">
        <v>5836</v>
      </c>
      <c r="C1105" s="1" t="s">
        <v>2070</v>
      </c>
      <c r="D1105" s="1" t="s">
        <v>3645</v>
      </c>
      <c r="E1105" s="1" t="s">
        <v>3617</v>
      </c>
      <c r="F1105" s="1" t="s">
        <v>3623</v>
      </c>
      <c r="G1105" s="1" t="n">
        <v>24</v>
      </c>
      <c r="H1105" s="1" t="n">
        <v>1.81</v>
      </c>
      <c r="I1105" s="1" t="n">
        <v>1</v>
      </c>
      <c r="J1105" s="1" t="n">
        <v>4</v>
      </c>
      <c r="K1105" s="1" t="s">
        <v>3618</v>
      </c>
      <c r="L1105" s="18" t="str">
        <f aca="false">IF(H1105&lt;=G1105,"Yes","No")</f>
        <v>Yes</v>
      </c>
    </row>
    <row r="1106" customFormat="false" ht="15" hidden="false" customHeight="false" outlineLevel="0" collapsed="false">
      <c r="A1106" s="1" t="s">
        <v>5837</v>
      </c>
      <c r="B1106" s="1" t="s">
        <v>5838</v>
      </c>
      <c r="C1106" s="1" t="s">
        <v>2070</v>
      </c>
      <c r="D1106" s="1" t="s">
        <v>3641</v>
      </c>
      <c r="E1106" s="1" t="s">
        <v>3622</v>
      </c>
      <c r="F1106" s="1" t="s">
        <v>3631</v>
      </c>
      <c r="G1106" s="1" t="n">
        <v>8</v>
      </c>
      <c r="H1106" s="1" t="n">
        <v>2.19</v>
      </c>
      <c r="I1106" s="1" t="n">
        <v>0</v>
      </c>
      <c r="J1106" s="1" t="n">
        <v>5</v>
      </c>
      <c r="K1106" s="1" t="s">
        <v>3632</v>
      </c>
      <c r="L1106" s="18" t="str">
        <f aca="false">IF(H1106&lt;=G1106,"Yes","No")</f>
        <v>Yes</v>
      </c>
    </row>
    <row r="1107" customFormat="false" ht="15" hidden="false" customHeight="false" outlineLevel="0" collapsed="false">
      <c r="A1107" s="1" t="s">
        <v>5839</v>
      </c>
      <c r="B1107" s="1" t="s">
        <v>5840</v>
      </c>
      <c r="C1107" s="1" t="s">
        <v>2070</v>
      </c>
      <c r="D1107" s="1" t="s">
        <v>3630</v>
      </c>
      <c r="E1107" s="1" t="s">
        <v>3617</v>
      </c>
      <c r="F1107" s="1" t="s">
        <v>3623</v>
      </c>
      <c r="G1107" s="1" t="n">
        <v>24</v>
      </c>
      <c r="H1107" s="1" t="n">
        <v>0.42</v>
      </c>
      <c r="I1107" s="1" t="n">
        <v>0</v>
      </c>
      <c r="J1107" s="1" t="n">
        <v>4</v>
      </c>
      <c r="K1107" s="1" t="s">
        <v>3635</v>
      </c>
      <c r="L1107" s="18" t="str">
        <f aca="false">IF(H1107&lt;=G1107,"Yes","No")</f>
        <v>Yes</v>
      </c>
    </row>
    <row r="1108" customFormat="false" ht="15" hidden="false" customHeight="false" outlineLevel="0" collapsed="false">
      <c r="A1108" s="1" t="s">
        <v>5841</v>
      </c>
      <c r="B1108" s="1" t="s">
        <v>5842</v>
      </c>
      <c r="C1108" s="1" t="s">
        <v>2070</v>
      </c>
      <c r="D1108" s="1" t="s">
        <v>3616</v>
      </c>
      <c r="E1108" s="1" t="s">
        <v>3646</v>
      </c>
      <c r="F1108" s="1" t="s">
        <v>3631</v>
      </c>
      <c r="G1108" s="1" t="n">
        <v>72</v>
      </c>
      <c r="H1108" s="1" t="n">
        <v>15.86</v>
      </c>
      <c r="I1108" s="1" t="n">
        <v>0</v>
      </c>
      <c r="J1108" s="1" t="n">
        <v>4</v>
      </c>
      <c r="K1108" s="1" t="s">
        <v>3635</v>
      </c>
      <c r="L1108" s="18" t="str">
        <f aca="false">IF(H1108&lt;=G1108,"Yes","No")</f>
        <v>Yes</v>
      </c>
    </row>
    <row r="1109" customFormat="false" ht="15" hidden="false" customHeight="false" outlineLevel="0" collapsed="false">
      <c r="A1109" s="1" t="s">
        <v>5843</v>
      </c>
      <c r="B1109" s="1" t="s">
        <v>5844</v>
      </c>
      <c r="C1109" s="1" t="s">
        <v>2070</v>
      </c>
      <c r="D1109" s="1" t="s">
        <v>3616</v>
      </c>
      <c r="E1109" s="1" t="s">
        <v>3646</v>
      </c>
      <c r="F1109" s="1" t="s">
        <v>3623</v>
      </c>
      <c r="G1109" s="1" t="n">
        <v>72</v>
      </c>
      <c r="H1109" s="1" t="n">
        <v>11.22</v>
      </c>
      <c r="I1109" s="1" t="n">
        <v>1</v>
      </c>
      <c r="J1109" s="1" t="n">
        <v>5</v>
      </c>
      <c r="K1109" s="1" t="s">
        <v>3652</v>
      </c>
      <c r="L1109" s="18" t="str">
        <f aca="false">IF(H1109&lt;=G1109,"Yes","No")</f>
        <v>Yes</v>
      </c>
    </row>
    <row r="1110" customFormat="false" ht="15" hidden="false" customHeight="false" outlineLevel="0" collapsed="false">
      <c r="A1110" s="1" t="s">
        <v>5845</v>
      </c>
      <c r="B1110" s="1" t="s">
        <v>5846</v>
      </c>
      <c r="C1110" s="1" t="s">
        <v>2070</v>
      </c>
      <c r="D1110" s="1" t="s">
        <v>3645</v>
      </c>
      <c r="E1110" s="1" t="s">
        <v>3617</v>
      </c>
      <c r="F1110" s="1" t="s">
        <v>3623</v>
      </c>
      <c r="G1110" s="1" t="n">
        <v>24</v>
      </c>
      <c r="H1110" s="1" t="n">
        <v>1.76</v>
      </c>
      <c r="I1110" s="1" t="n">
        <v>1</v>
      </c>
      <c r="J1110" s="1" t="n">
        <v>5</v>
      </c>
      <c r="K1110" s="1" t="s">
        <v>3624</v>
      </c>
      <c r="L1110" s="18" t="str">
        <f aca="false">IF(H1110&lt;=G1110,"Yes","No")</f>
        <v>Yes</v>
      </c>
    </row>
    <row r="1111" customFormat="false" ht="15" hidden="false" customHeight="false" outlineLevel="0" collapsed="false">
      <c r="A1111" s="1" t="s">
        <v>5847</v>
      </c>
      <c r="B1111" s="1" t="s">
        <v>5848</v>
      </c>
      <c r="C1111" s="1" t="s">
        <v>2070</v>
      </c>
      <c r="D1111" s="1" t="s">
        <v>3627</v>
      </c>
      <c r="E1111" s="1" t="s">
        <v>3617</v>
      </c>
      <c r="F1111" s="1" t="s">
        <v>3631</v>
      </c>
      <c r="G1111" s="1" t="n">
        <v>24</v>
      </c>
      <c r="H1111" s="1" t="n">
        <v>1.03</v>
      </c>
      <c r="I1111" s="1" t="n">
        <v>0</v>
      </c>
      <c r="J1111" s="1" t="n">
        <v>4</v>
      </c>
      <c r="K1111" s="1" t="s">
        <v>3632</v>
      </c>
      <c r="L1111" s="18" t="str">
        <f aca="false">IF(H1111&lt;=G1111,"Yes","No")</f>
        <v>Yes</v>
      </c>
    </row>
    <row r="1112" customFormat="false" ht="15" hidden="false" customHeight="false" outlineLevel="0" collapsed="false">
      <c r="A1112" s="1" t="s">
        <v>5849</v>
      </c>
      <c r="B1112" s="1" t="s">
        <v>5850</v>
      </c>
      <c r="C1112" s="1" t="s">
        <v>2070</v>
      </c>
      <c r="D1112" s="1" t="s">
        <v>3621</v>
      </c>
      <c r="E1112" s="1" t="s">
        <v>3793</v>
      </c>
      <c r="F1112" s="1" t="s">
        <v>3631</v>
      </c>
      <c r="G1112" s="1" t="n">
        <v>4</v>
      </c>
      <c r="H1112" s="1" t="n">
        <v>0.52</v>
      </c>
      <c r="I1112" s="1" t="n">
        <v>1</v>
      </c>
      <c r="J1112" s="1" t="n">
        <v>5</v>
      </c>
      <c r="K1112" s="1" t="s">
        <v>3618</v>
      </c>
      <c r="L1112" s="18" t="str">
        <f aca="false">IF(H1112&lt;=G1112,"Yes","No")</f>
        <v>Yes</v>
      </c>
    </row>
    <row r="1113" customFormat="false" ht="15" hidden="false" customHeight="false" outlineLevel="0" collapsed="false">
      <c r="A1113" s="1" t="s">
        <v>5851</v>
      </c>
      <c r="B1113" s="1" t="s">
        <v>5852</v>
      </c>
      <c r="C1113" s="1" t="s">
        <v>2070</v>
      </c>
      <c r="D1113" s="1" t="s">
        <v>3645</v>
      </c>
      <c r="E1113" s="1" t="s">
        <v>3622</v>
      </c>
      <c r="F1113" s="1" t="s">
        <v>3215</v>
      </c>
      <c r="G1113" s="1" t="n">
        <v>8</v>
      </c>
      <c r="H1113" s="1" t="n">
        <v>1.52</v>
      </c>
      <c r="I1113" s="1" t="n">
        <v>0</v>
      </c>
      <c r="J1113" s="1" t="n">
        <v>4</v>
      </c>
      <c r="K1113" s="1" t="s">
        <v>3652</v>
      </c>
      <c r="L1113" s="18" t="str">
        <f aca="false">IF(H1113&lt;=G1113,"Yes","No")</f>
        <v>Yes</v>
      </c>
    </row>
    <row r="1114" customFormat="false" ht="15" hidden="false" customHeight="false" outlineLevel="0" collapsed="false">
      <c r="A1114" s="1" t="s">
        <v>5853</v>
      </c>
      <c r="B1114" s="1" t="s">
        <v>5854</v>
      </c>
      <c r="C1114" s="1" t="s">
        <v>2070</v>
      </c>
      <c r="D1114" s="1" t="s">
        <v>3630</v>
      </c>
      <c r="E1114" s="1" t="s">
        <v>3646</v>
      </c>
      <c r="F1114" s="1" t="s">
        <v>3215</v>
      </c>
      <c r="G1114" s="1" t="n">
        <v>72</v>
      </c>
      <c r="H1114" s="1" t="n">
        <v>0.81</v>
      </c>
      <c r="I1114" s="1" t="n">
        <v>1</v>
      </c>
      <c r="J1114" s="1" t="n">
        <v>4</v>
      </c>
      <c r="K1114" s="1" t="s">
        <v>3642</v>
      </c>
      <c r="L1114" s="18" t="str">
        <f aca="false">IF(H1114&lt;=G1114,"Yes","No")</f>
        <v>Yes</v>
      </c>
    </row>
    <row r="1115" customFormat="false" ht="15" hidden="false" customHeight="false" outlineLevel="0" collapsed="false">
      <c r="A1115" s="1" t="s">
        <v>5855</v>
      </c>
      <c r="B1115" s="1" t="s">
        <v>5856</v>
      </c>
      <c r="C1115" s="1" t="s">
        <v>2070</v>
      </c>
      <c r="D1115" s="1" t="s">
        <v>3645</v>
      </c>
      <c r="E1115" s="1" t="s">
        <v>3617</v>
      </c>
      <c r="F1115" s="1" t="s">
        <v>3215</v>
      </c>
      <c r="G1115" s="1" t="n">
        <v>24</v>
      </c>
      <c r="H1115" s="1" t="n">
        <v>1.97</v>
      </c>
      <c r="I1115" s="1" t="n">
        <v>0</v>
      </c>
      <c r="J1115" s="1" t="n">
        <v>4</v>
      </c>
      <c r="K1115" s="1" t="s">
        <v>3665</v>
      </c>
      <c r="L1115" s="18" t="str">
        <f aca="false">IF(H1115&lt;=G1115,"Yes","No")</f>
        <v>Yes</v>
      </c>
    </row>
    <row r="1116" customFormat="false" ht="15" hidden="false" customHeight="false" outlineLevel="0" collapsed="false">
      <c r="A1116" s="1" t="s">
        <v>5857</v>
      </c>
      <c r="B1116" s="1" t="s">
        <v>5858</v>
      </c>
      <c r="C1116" s="1" t="s">
        <v>2070</v>
      </c>
      <c r="D1116" s="1" t="s">
        <v>3645</v>
      </c>
      <c r="E1116" s="1" t="s">
        <v>3617</v>
      </c>
      <c r="F1116" s="1" t="s">
        <v>3215</v>
      </c>
      <c r="G1116" s="1" t="n">
        <v>24</v>
      </c>
      <c r="H1116" s="1" t="n">
        <v>4.31</v>
      </c>
      <c r="I1116" s="1" t="n">
        <v>0</v>
      </c>
      <c r="J1116" s="1" t="n">
        <v>4</v>
      </c>
      <c r="K1116" s="1" t="s">
        <v>3618</v>
      </c>
      <c r="L1116" s="18" t="str">
        <f aca="false">IF(H1116&lt;=G1116,"Yes","No")</f>
        <v>Yes</v>
      </c>
    </row>
    <row r="1117" customFormat="false" ht="15" hidden="false" customHeight="false" outlineLevel="0" collapsed="false">
      <c r="A1117" s="1" t="s">
        <v>5859</v>
      </c>
      <c r="B1117" s="1" t="s">
        <v>5860</v>
      </c>
      <c r="C1117" s="1" t="s">
        <v>2070</v>
      </c>
      <c r="D1117" s="1" t="s">
        <v>3616</v>
      </c>
      <c r="E1117" s="1" t="s">
        <v>3617</v>
      </c>
      <c r="F1117" s="1" t="s">
        <v>3215</v>
      </c>
      <c r="G1117" s="1" t="n">
        <v>24</v>
      </c>
      <c r="H1117" s="1" t="n">
        <v>8.95</v>
      </c>
      <c r="I1117" s="1" t="n">
        <v>1</v>
      </c>
      <c r="J1117" s="1" t="n">
        <v>5</v>
      </c>
      <c r="K1117" s="1" t="s">
        <v>3635</v>
      </c>
      <c r="L1117" s="18" t="str">
        <f aca="false">IF(H1117&lt;=G1117,"Yes","No")</f>
        <v>Yes</v>
      </c>
    </row>
    <row r="1118" customFormat="false" ht="15" hidden="false" customHeight="false" outlineLevel="0" collapsed="false">
      <c r="A1118" s="1" t="s">
        <v>5861</v>
      </c>
      <c r="B1118" s="1" t="s">
        <v>5862</v>
      </c>
      <c r="C1118" s="1" t="s">
        <v>2070</v>
      </c>
      <c r="D1118" s="1" t="s">
        <v>3630</v>
      </c>
      <c r="E1118" s="1" t="s">
        <v>3617</v>
      </c>
      <c r="F1118" s="1" t="s">
        <v>3623</v>
      </c>
      <c r="G1118" s="1" t="n">
        <v>24</v>
      </c>
      <c r="H1118" s="1" t="n">
        <v>0.29</v>
      </c>
      <c r="I1118" s="1" t="n">
        <v>1</v>
      </c>
      <c r="J1118" s="1" t="n">
        <v>5</v>
      </c>
      <c r="K1118" s="1" t="s">
        <v>3624</v>
      </c>
      <c r="L1118" s="18" t="str">
        <f aca="false">IF(H1118&lt;=G1118,"Yes","No")</f>
        <v>Yes</v>
      </c>
    </row>
    <row r="1119" customFormat="false" ht="15" hidden="false" customHeight="false" outlineLevel="0" collapsed="false">
      <c r="A1119" s="1" t="s">
        <v>5863</v>
      </c>
      <c r="B1119" s="1" t="s">
        <v>5864</v>
      </c>
      <c r="C1119" s="1" t="s">
        <v>2070</v>
      </c>
      <c r="D1119" s="1" t="s">
        <v>3627</v>
      </c>
      <c r="E1119" s="1" t="s">
        <v>3646</v>
      </c>
      <c r="F1119" s="1" t="s">
        <v>3623</v>
      </c>
      <c r="G1119" s="1" t="n">
        <v>72</v>
      </c>
      <c r="H1119" s="1" t="n">
        <v>29.13</v>
      </c>
      <c r="I1119" s="1" t="n">
        <v>0</v>
      </c>
      <c r="J1119" s="1" t="n">
        <v>3</v>
      </c>
      <c r="K1119" s="1" t="s">
        <v>3618</v>
      </c>
      <c r="L1119" s="18" t="str">
        <f aca="false">IF(H1119&lt;=G1119,"Yes","No")</f>
        <v>Yes</v>
      </c>
    </row>
    <row r="1120" customFormat="false" ht="15" hidden="false" customHeight="false" outlineLevel="0" collapsed="false">
      <c r="A1120" s="1" t="s">
        <v>5865</v>
      </c>
      <c r="B1120" s="1" t="s">
        <v>5866</v>
      </c>
      <c r="C1120" s="1" t="s">
        <v>2070</v>
      </c>
      <c r="D1120" s="1" t="s">
        <v>3616</v>
      </c>
      <c r="E1120" s="1" t="s">
        <v>3617</v>
      </c>
      <c r="F1120" s="1" t="s">
        <v>3631</v>
      </c>
      <c r="G1120" s="1" t="n">
        <v>24</v>
      </c>
      <c r="H1120" s="1" t="n">
        <v>4.58</v>
      </c>
      <c r="I1120" s="1" t="n">
        <v>1</v>
      </c>
      <c r="J1120" s="1" t="n">
        <v>5</v>
      </c>
      <c r="K1120" s="1" t="s">
        <v>3652</v>
      </c>
      <c r="L1120" s="18" t="str">
        <f aca="false">IF(H1120&lt;=G1120,"Yes","No")</f>
        <v>Yes</v>
      </c>
    </row>
    <row r="1121" customFormat="false" ht="15" hidden="false" customHeight="false" outlineLevel="0" collapsed="false">
      <c r="A1121" s="1" t="s">
        <v>5867</v>
      </c>
      <c r="B1121" s="1" t="s">
        <v>5868</v>
      </c>
      <c r="C1121" s="1" t="s">
        <v>2070</v>
      </c>
      <c r="D1121" s="1" t="s">
        <v>3627</v>
      </c>
      <c r="E1121" s="1" t="s">
        <v>3617</v>
      </c>
      <c r="F1121" s="1" t="s">
        <v>3651</v>
      </c>
      <c r="G1121" s="1" t="n">
        <v>24</v>
      </c>
      <c r="H1121" s="1" t="n">
        <v>2.87</v>
      </c>
      <c r="I1121" s="1" t="n">
        <v>0</v>
      </c>
      <c r="J1121" s="1" t="n">
        <v>5</v>
      </c>
      <c r="K1121" s="1" t="s">
        <v>3635</v>
      </c>
      <c r="L1121" s="18" t="str">
        <f aca="false">IF(H1121&lt;=G1121,"Yes","No")</f>
        <v>Yes</v>
      </c>
    </row>
    <row r="1122" customFormat="false" ht="15" hidden="false" customHeight="false" outlineLevel="0" collapsed="false">
      <c r="A1122" s="1" t="s">
        <v>5869</v>
      </c>
      <c r="B1122" s="1" t="s">
        <v>5870</v>
      </c>
      <c r="C1122" s="1" t="s">
        <v>2070</v>
      </c>
      <c r="D1122" s="1" t="s">
        <v>3621</v>
      </c>
      <c r="E1122" s="1" t="s">
        <v>3617</v>
      </c>
      <c r="F1122" s="1" t="s">
        <v>3215</v>
      </c>
      <c r="G1122" s="1" t="n">
        <v>24</v>
      </c>
      <c r="H1122" s="1" t="n">
        <v>1.56</v>
      </c>
      <c r="I1122" s="1" t="n">
        <v>1</v>
      </c>
      <c r="J1122" s="1" t="n">
        <v>5</v>
      </c>
      <c r="K1122" s="1" t="s">
        <v>3635</v>
      </c>
      <c r="L1122" s="18" t="str">
        <f aca="false">IF(H1122&lt;=G1122,"Yes","No")</f>
        <v>Yes</v>
      </c>
    </row>
    <row r="1123" customFormat="false" ht="15" hidden="false" customHeight="false" outlineLevel="0" collapsed="false">
      <c r="A1123" s="1" t="s">
        <v>5871</v>
      </c>
      <c r="B1123" s="1" t="s">
        <v>5872</v>
      </c>
      <c r="C1123" s="1" t="s">
        <v>2070</v>
      </c>
      <c r="D1123" s="1" t="s">
        <v>3630</v>
      </c>
      <c r="E1123" s="1" t="s">
        <v>3617</v>
      </c>
      <c r="F1123" s="1" t="s">
        <v>3215</v>
      </c>
      <c r="G1123" s="1" t="n">
        <v>24</v>
      </c>
      <c r="H1123" s="1" t="n">
        <v>0.2</v>
      </c>
      <c r="I1123" s="1" t="n">
        <v>0</v>
      </c>
      <c r="J1123" s="1" t="n">
        <v>4</v>
      </c>
      <c r="K1123" s="1" t="s">
        <v>3642</v>
      </c>
      <c r="L1123" s="18" t="str">
        <f aca="false">IF(H1123&lt;=G1123,"Yes","No")</f>
        <v>Yes</v>
      </c>
    </row>
    <row r="1124" customFormat="false" ht="15" hidden="false" customHeight="false" outlineLevel="0" collapsed="false">
      <c r="A1124" s="1" t="s">
        <v>5873</v>
      </c>
      <c r="B1124" s="1" t="s">
        <v>5874</v>
      </c>
      <c r="C1124" s="1" t="s">
        <v>2070</v>
      </c>
      <c r="D1124" s="1" t="s">
        <v>3645</v>
      </c>
      <c r="E1124" s="1" t="s">
        <v>3793</v>
      </c>
      <c r="F1124" s="1" t="s">
        <v>3215</v>
      </c>
      <c r="G1124" s="1" t="n">
        <v>4</v>
      </c>
      <c r="H1124" s="1" t="n">
        <v>5.24</v>
      </c>
      <c r="I1124" s="1" t="n">
        <v>0</v>
      </c>
      <c r="J1124" s="1" t="n">
        <v>3</v>
      </c>
      <c r="K1124" s="1" t="s">
        <v>3618</v>
      </c>
      <c r="L1124" s="18" t="str">
        <f aca="false">IF(H1124&lt;=G1124,"Yes","No")</f>
        <v>No</v>
      </c>
    </row>
    <row r="1125" customFormat="false" ht="15" hidden="false" customHeight="false" outlineLevel="0" collapsed="false">
      <c r="A1125" s="1" t="s">
        <v>5875</v>
      </c>
      <c r="B1125" s="1" t="s">
        <v>5876</v>
      </c>
      <c r="C1125" s="1" t="s">
        <v>2070</v>
      </c>
      <c r="D1125" s="1" t="s">
        <v>3641</v>
      </c>
      <c r="E1125" s="1" t="s">
        <v>3622</v>
      </c>
      <c r="F1125" s="1" t="s">
        <v>3631</v>
      </c>
      <c r="G1125" s="1" t="n">
        <v>8</v>
      </c>
      <c r="H1125" s="1" t="n">
        <v>2.36</v>
      </c>
      <c r="I1125" s="1" t="n">
        <v>0</v>
      </c>
      <c r="J1125" s="1" t="n">
        <v>4</v>
      </c>
      <c r="K1125" s="1" t="s">
        <v>3624</v>
      </c>
      <c r="L1125" s="18" t="str">
        <f aca="false">IF(H1125&lt;=G1125,"Yes","No")</f>
        <v>Yes</v>
      </c>
    </row>
    <row r="1126" customFormat="false" ht="15" hidden="false" customHeight="false" outlineLevel="0" collapsed="false">
      <c r="A1126" s="1" t="s">
        <v>5877</v>
      </c>
      <c r="B1126" s="1" t="s">
        <v>5878</v>
      </c>
      <c r="C1126" s="1" t="s">
        <v>2070</v>
      </c>
      <c r="D1126" s="1" t="s">
        <v>3616</v>
      </c>
      <c r="E1126" s="1" t="s">
        <v>3617</v>
      </c>
      <c r="F1126" s="1" t="s">
        <v>3215</v>
      </c>
      <c r="G1126" s="1" t="n">
        <v>24</v>
      </c>
      <c r="H1126" s="1" t="n">
        <v>53.92</v>
      </c>
      <c r="I1126" s="1" t="n">
        <v>0</v>
      </c>
      <c r="J1126" s="1" t="n">
        <v>3</v>
      </c>
      <c r="K1126" s="1" t="s">
        <v>3624</v>
      </c>
      <c r="L1126" s="18" t="str">
        <f aca="false">IF(H1126&lt;=G1126,"Yes","No")</f>
        <v>No</v>
      </c>
    </row>
    <row r="1127" customFormat="false" ht="15" hidden="false" customHeight="false" outlineLevel="0" collapsed="false">
      <c r="A1127" s="1" t="s">
        <v>5879</v>
      </c>
      <c r="B1127" s="1" t="s">
        <v>5880</v>
      </c>
      <c r="C1127" s="1" t="s">
        <v>2070</v>
      </c>
      <c r="D1127" s="1" t="s">
        <v>3616</v>
      </c>
      <c r="E1127" s="1" t="s">
        <v>3646</v>
      </c>
      <c r="F1127" s="1" t="s">
        <v>3623</v>
      </c>
      <c r="G1127" s="1" t="n">
        <v>72</v>
      </c>
      <c r="H1127" s="1" t="n">
        <v>16.99</v>
      </c>
      <c r="I1127" s="1" t="n">
        <v>0</v>
      </c>
      <c r="J1127" s="1" t="n">
        <v>4</v>
      </c>
      <c r="K1127" s="1" t="s">
        <v>3618</v>
      </c>
      <c r="L1127" s="18" t="str">
        <f aca="false">IF(H1127&lt;=G1127,"Yes","No")</f>
        <v>Yes</v>
      </c>
    </row>
    <row r="1128" customFormat="false" ht="15" hidden="false" customHeight="false" outlineLevel="0" collapsed="false">
      <c r="A1128" s="1" t="s">
        <v>5881</v>
      </c>
      <c r="B1128" s="1" t="s">
        <v>5882</v>
      </c>
      <c r="C1128" s="1" t="s">
        <v>2070</v>
      </c>
      <c r="D1128" s="1" t="s">
        <v>3630</v>
      </c>
      <c r="E1128" s="1" t="s">
        <v>3622</v>
      </c>
      <c r="F1128" s="1" t="s">
        <v>3215</v>
      </c>
      <c r="G1128" s="1" t="n">
        <v>8</v>
      </c>
      <c r="H1128" s="1" t="n">
        <v>0.23</v>
      </c>
      <c r="I1128" s="1" t="n">
        <v>1</v>
      </c>
      <c r="J1128" s="1" t="n">
        <v>5</v>
      </c>
      <c r="K1128" s="1" t="s">
        <v>3642</v>
      </c>
      <c r="L1128" s="18" t="str">
        <f aca="false">IF(H1128&lt;=G1128,"Yes","No")</f>
        <v>Yes</v>
      </c>
    </row>
    <row r="1129" customFormat="false" ht="15" hidden="false" customHeight="false" outlineLevel="0" collapsed="false">
      <c r="A1129" s="1" t="s">
        <v>5883</v>
      </c>
      <c r="B1129" s="1" t="s">
        <v>5884</v>
      </c>
      <c r="C1129" s="1" t="s">
        <v>2070</v>
      </c>
      <c r="D1129" s="1" t="s">
        <v>3630</v>
      </c>
      <c r="E1129" s="1" t="s">
        <v>3617</v>
      </c>
      <c r="F1129" s="1" t="s">
        <v>3623</v>
      </c>
      <c r="G1129" s="1" t="n">
        <v>24</v>
      </c>
      <c r="H1129" s="1" t="n">
        <v>0.54</v>
      </c>
      <c r="I1129" s="1" t="n">
        <v>1</v>
      </c>
      <c r="J1129" s="1" t="n">
        <v>5</v>
      </c>
      <c r="K1129" s="1" t="s">
        <v>3642</v>
      </c>
      <c r="L1129" s="18" t="str">
        <f aca="false">IF(H1129&lt;=G1129,"Yes","No")</f>
        <v>Yes</v>
      </c>
    </row>
    <row r="1130" customFormat="false" ht="15" hidden="false" customHeight="false" outlineLevel="0" collapsed="false">
      <c r="A1130" s="1" t="s">
        <v>5885</v>
      </c>
      <c r="B1130" s="1" t="s">
        <v>5886</v>
      </c>
      <c r="C1130" s="1" t="s">
        <v>2070</v>
      </c>
      <c r="D1130" s="1" t="s">
        <v>3616</v>
      </c>
      <c r="E1130" s="1" t="s">
        <v>3617</v>
      </c>
      <c r="F1130" s="1" t="s">
        <v>3215</v>
      </c>
      <c r="G1130" s="1" t="n">
        <v>24</v>
      </c>
      <c r="H1130" s="1" t="n">
        <v>2.49</v>
      </c>
      <c r="I1130" s="1" t="n">
        <v>0</v>
      </c>
      <c r="J1130" s="1" t="n">
        <v>4</v>
      </c>
      <c r="K1130" s="1" t="s">
        <v>3642</v>
      </c>
      <c r="L1130" s="18" t="str">
        <f aca="false">IF(H1130&lt;=G1130,"Yes","No")</f>
        <v>Yes</v>
      </c>
    </row>
    <row r="1131" customFormat="false" ht="15" hidden="false" customHeight="false" outlineLevel="0" collapsed="false">
      <c r="A1131" s="1" t="s">
        <v>5887</v>
      </c>
      <c r="B1131" s="1" t="s">
        <v>5888</v>
      </c>
      <c r="C1131" s="1" t="s">
        <v>2070</v>
      </c>
      <c r="D1131" s="1" t="s">
        <v>3630</v>
      </c>
      <c r="E1131" s="1" t="s">
        <v>3646</v>
      </c>
      <c r="F1131" s="1" t="s">
        <v>3631</v>
      </c>
      <c r="G1131" s="1" t="n">
        <v>72</v>
      </c>
      <c r="H1131" s="1" t="n">
        <v>1.27</v>
      </c>
      <c r="I1131" s="1" t="n">
        <v>0</v>
      </c>
      <c r="J1131" s="1" t="n">
        <v>4</v>
      </c>
      <c r="K1131" s="1" t="s">
        <v>3652</v>
      </c>
      <c r="L1131" s="18" t="str">
        <f aca="false">IF(H1131&lt;=G1131,"Yes","No")</f>
        <v>Yes</v>
      </c>
    </row>
    <row r="1132" customFormat="false" ht="15" hidden="false" customHeight="false" outlineLevel="0" collapsed="false">
      <c r="A1132" s="1" t="s">
        <v>5889</v>
      </c>
      <c r="B1132" s="1" t="s">
        <v>5890</v>
      </c>
      <c r="C1132" s="1" t="s">
        <v>2070</v>
      </c>
      <c r="D1132" s="1" t="s">
        <v>3630</v>
      </c>
      <c r="E1132" s="1" t="s">
        <v>3617</v>
      </c>
      <c r="F1132" s="1" t="s">
        <v>3215</v>
      </c>
      <c r="G1132" s="1" t="n">
        <v>24</v>
      </c>
      <c r="H1132" s="1" t="n">
        <v>0.47</v>
      </c>
      <c r="I1132" s="1" t="n">
        <v>1</v>
      </c>
      <c r="J1132" s="1" t="n">
        <v>4</v>
      </c>
      <c r="K1132" s="1" t="s">
        <v>3618</v>
      </c>
      <c r="L1132" s="18" t="str">
        <f aca="false">IF(H1132&lt;=G1132,"Yes","No")</f>
        <v>Yes</v>
      </c>
    </row>
    <row r="1133" customFormat="false" ht="15" hidden="false" customHeight="false" outlineLevel="0" collapsed="false">
      <c r="A1133" s="1" t="s">
        <v>5891</v>
      </c>
      <c r="B1133" s="1" t="s">
        <v>5892</v>
      </c>
      <c r="C1133" s="1" t="s">
        <v>2070</v>
      </c>
      <c r="D1133" s="1" t="s">
        <v>3630</v>
      </c>
      <c r="E1133" s="1" t="s">
        <v>3646</v>
      </c>
      <c r="F1133" s="1" t="s">
        <v>3631</v>
      </c>
      <c r="G1133" s="1" t="n">
        <v>72</v>
      </c>
      <c r="H1133" s="1" t="n">
        <v>1.35</v>
      </c>
      <c r="I1133" s="1" t="n">
        <v>0</v>
      </c>
      <c r="J1133" s="1" t="n">
        <v>5</v>
      </c>
      <c r="K1133" s="1" t="s">
        <v>3665</v>
      </c>
      <c r="L1133" s="18" t="str">
        <f aca="false">IF(H1133&lt;=G1133,"Yes","No")</f>
        <v>Yes</v>
      </c>
    </row>
    <row r="1134" customFormat="false" ht="15" hidden="false" customHeight="false" outlineLevel="0" collapsed="false">
      <c r="A1134" s="1" t="s">
        <v>5893</v>
      </c>
      <c r="B1134" s="1" t="s">
        <v>5894</v>
      </c>
      <c r="C1134" s="1" t="s">
        <v>2070</v>
      </c>
      <c r="D1134" s="1" t="s">
        <v>3638</v>
      </c>
      <c r="E1134" s="1" t="s">
        <v>3617</v>
      </c>
      <c r="F1134" s="1" t="s">
        <v>3215</v>
      </c>
      <c r="G1134" s="1" t="n">
        <v>24</v>
      </c>
      <c r="H1134" s="1" t="n">
        <v>38.35</v>
      </c>
      <c r="I1134" s="1" t="n">
        <v>0</v>
      </c>
      <c r="J1134" s="1" t="n">
        <v>3</v>
      </c>
      <c r="K1134" s="1" t="s">
        <v>3624</v>
      </c>
      <c r="L1134" s="18" t="str">
        <f aca="false">IF(H1134&lt;=G1134,"Yes","No")</f>
        <v>No</v>
      </c>
    </row>
    <row r="1135" customFormat="false" ht="15" hidden="false" customHeight="false" outlineLevel="0" collapsed="false">
      <c r="A1135" s="1" t="s">
        <v>5895</v>
      </c>
      <c r="B1135" s="1" t="s">
        <v>5896</v>
      </c>
      <c r="C1135" s="1" t="s">
        <v>2070</v>
      </c>
      <c r="D1135" s="1" t="s">
        <v>3641</v>
      </c>
      <c r="E1135" s="1" t="s">
        <v>3793</v>
      </c>
      <c r="F1135" s="1" t="s">
        <v>3215</v>
      </c>
      <c r="G1135" s="1" t="n">
        <v>4</v>
      </c>
      <c r="H1135" s="1" t="n">
        <v>1.49</v>
      </c>
      <c r="I1135" s="1" t="n">
        <v>0</v>
      </c>
      <c r="J1135" s="1" t="n">
        <v>5</v>
      </c>
      <c r="K1135" s="1" t="s">
        <v>3665</v>
      </c>
      <c r="L1135" s="18" t="str">
        <f aca="false">IF(H1135&lt;=G1135,"Yes","No")</f>
        <v>Yes</v>
      </c>
    </row>
    <row r="1136" customFormat="false" ht="15" hidden="false" customHeight="false" outlineLevel="0" collapsed="false">
      <c r="A1136" s="1" t="s">
        <v>5897</v>
      </c>
      <c r="B1136" s="1" t="s">
        <v>5898</v>
      </c>
      <c r="C1136" s="1" t="s">
        <v>2070</v>
      </c>
      <c r="D1136" s="1" t="s">
        <v>3645</v>
      </c>
      <c r="E1136" s="1" t="s">
        <v>3617</v>
      </c>
      <c r="F1136" s="1" t="s">
        <v>3631</v>
      </c>
      <c r="G1136" s="1" t="n">
        <v>24</v>
      </c>
      <c r="H1136" s="1" t="n">
        <v>3.02</v>
      </c>
      <c r="I1136" s="1" t="n">
        <v>0</v>
      </c>
      <c r="J1136" s="1" t="n">
        <v>4</v>
      </c>
      <c r="K1136" s="1" t="s">
        <v>3618</v>
      </c>
      <c r="L1136" s="18" t="str">
        <f aca="false">IF(H1136&lt;=G1136,"Yes","No")</f>
        <v>Yes</v>
      </c>
    </row>
    <row r="1137" customFormat="false" ht="15" hidden="false" customHeight="false" outlineLevel="0" collapsed="false">
      <c r="A1137" s="1" t="s">
        <v>5899</v>
      </c>
      <c r="B1137" s="1" t="s">
        <v>5900</v>
      </c>
      <c r="C1137" s="1" t="s">
        <v>2070</v>
      </c>
      <c r="D1137" s="1" t="s">
        <v>3616</v>
      </c>
      <c r="E1137" s="1" t="s">
        <v>3646</v>
      </c>
      <c r="F1137" s="1" t="s">
        <v>3631</v>
      </c>
      <c r="G1137" s="1" t="n">
        <v>72</v>
      </c>
      <c r="H1137" s="1" t="n">
        <v>4.48</v>
      </c>
      <c r="I1137" s="1" t="n">
        <v>0</v>
      </c>
      <c r="J1137" s="1" t="n">
        <v>5</v>
      </c>
      <c r="K1137" s="1" t="s">
        <v>3624</v>
      </c>
      <c r="L1137" s="18" t="str">
        <f aca="false">IF(H1137&lt;=G1137,"Yes","No")</f>
        <v>Yes</v>
      </c>
    </row>
    <row r="1138" customFormat="false" ht="15" hidden="false" customHeight="false" outlineLevel="0" collapsed="false">
      <c r="A1138" s="1" t="s">
        <v>5901</v>
      </c>
      <c r="B1138" s="1" t="s">
        <v>5902</v>
      </c>
      <c r="C1138" s="1" t="s">
        <v>2070</v>
      </c>
      <c r="D1138" s="1" t="s">
        <v>3630</v>
      </c>
      <c r="E1138" s="1" t="s">
        <v>3617</v>
      </c>
      <c r="F1138" s="1" t="s">
        <v>3215</v>
      </c>
      <c r="G1138" s="1" t="n">
        <v>24</v>
      </c>
      <c r="H1138" s="1" t="n">
        <v>0.93</v>
      </c>
      <c r="I1138" s="1" t="n">
        <v>1</v>
      </c>
      <c r="J1138" s="1" t="n">
        <v>3</v>
      </c>
      <c r="K1138" s="1" t="s">
        <v>3642</v>
      </c>
      <c r="L1138" s="18" t="str">
        <f aca="false">IF(H1138&lt;=G1138,"Yes","No")</f>
        <v>Yes</v>
      </c>
    </row>
    <row r="1139" customFormat="false" ht="15" hidden="false" customHeight="false" outlineLevel="0" collapsed="false">
      <c r="A1139" s="1" t="s">
        <v>5903</v>
      </c>
      <c r="B1139" s="1" t="s">
        <v>5904</v>
      </c>
      <c r="C1139" s="1" t="s">
        <v>2070</v>
      </c>
      <c r="D1139" s="1" t="s">
        <v>3641</v>
      </c>
      <c r="E1139" s="1" t="s">
        <v>3793</v>
      </c>
      <c r="F1139" s="1" t="s">
        <v>3215</v>
      </c>
      <c r="G1139" s="1" t="n">
        <v>4</v>
      </c>
      <c r="H1139" s="1" t="n">
        <v>0.92</v>
      </c>
      <c r="I1139" s="1" t="n">
        <v>0</v>
      </c>
      <c r="J1139" s="1" t="n">
        <v>4</v>
      </c>
      <c r="K1139" s="1" t="s">
        <v>3618</v>
      </c>
      <c r="L1139" s="18" t="str">
        <f aca="false">IF(H1139&lt;=G1139,"Yes","No")</f>
        <v>Yes</v>
      </c>
    </row>
    <row r="1140" customFormat="false" ht="15" hidden="false" customHeight="false" outlineLevel="0" collapsed="false">
      <c r="A1140" s="1" t="s">
        <v>5905</v>
      </c>
      <c r="B1140" s="1" t="s">
        <v>5906</v>
      </c>
      <c r="C1140" s="1" t="s">
        <v>2070</v>
      </c>
      <c r="D1140" s="1" t="s">
        <v>3621</v>
      </c>
      <c r="E1140" s="1" t="s">
        <v>3617</v>
      </c>
      <c r="F1140" s="1" t="s">
        <v>3215</v>
      </c>
      <c r="G1140" s="1" t="n">
        <v>24</v>
      </c>
      <c r="H1140" s="1" t="n">
        <v>5.84</v>
      </c>
      <c r="I1140" s="1" t="n">
        <v>1</v>
      </c>
      <c r="J1140" s="1" t="n">
        <v>4</v>
      </c>
      <c r="K1140" s="1" t="s">
        <v>3665</v>
      </c>
      <c r="L1140" s="18" t="str">
        <f aca="false">IF(H1140&lt;=G1140,"Yes","No")</f>
        <v>Yes</v>
      </c>
    </row>
    <row r="1141" customFormat="false" ht="15" hidden="false" customHeight="false" outlineLevel="0" collapsed="false">
      <c r="A1141" s="1" t="s">
        <v>5907</v>
      </c>
      <c r="B1141" s="1" t="s">
        <v>5908</v>
      </c>
      <c r="C1141" s="1" t="s">
        <v>2070</v>
      </c>
      <c r="D1141" s="1" t="s">
        <v>3630</v>
      </c>
      <c r="E1141" s="1" t="s">
        <v>3646</v>
      </c>
      <c r="F1141" s="1" t="s">
        <v>3651</v>
      </c>
      <c r="G1141" s="1" t="n">
        <v>72</v>
      </c>
      <c r="H1141" s="1" t="n">
        <v>1.08</v>
      </c>
      <c r="I1141" s="1" t="n">
        <v>1</v>
      </c>
      <c r="J1141" s="1" t="n">
        <v>4</v>
      </c>
      <c r="K1141" s="1" t="s">
        <v>3618</v>
      </c>
      <c r="L1141" s="18" t="str">
        <f aca="false">IF(H1141&lt;=G1141,"Yes","No")</f>
        <v>Yes</v>
      </c>
    </row>
    <row r="1142" customFormat="false" ht="15" hidden="false" customHeight="false" outlineLevel="0" collapsed="false">
      <c r="A1142" s="1" t="s">
        <v>5909</v>
      </c>
      <c r="B1142" s="1" t="s">
        <v>5910</v>
      </c>
      <c r="C1142" s="1" t="s">
        <v>2070</v>
      </c>
      <c r="D1142" s="1" t="s">
        <v>3616</v>
      </c>
      <c r="E1142" s="1" t="s">
        <v>3622</v>
      </c>
      <c r="F1142" s="1" t="s">
        <v>3623</v>
      </c>
      <c r="G1142" s="1" t="n">
        <v>8</v>
      </c>
      <c r="H1142" s="1" t="n">
        <v>11.2</v>
      </c>
      <c r="I1142" s="1" t="n">
        <v>0</v>
      </c>
      <c r="J1142" s="1" t="n">
        <v>3</v>
      </c>
      <c r="K1142" s="1" t="s">
        <v>3665</v>
      </c>
      <c r="L1142" s="18" t="str">
        <f aca="false">IF(H1142&lt;=G1142,"Yes","No")</f>
        <v>No</v>
      </c>
    </row>
    <row r="1143" customFormat="false" ht="15" hidden="false" customHeight="false" outlineLevel="0" collapsed="false">
      <c r="A1143" s="1" t="s">
        <v>5911</v>
      </c>
      <c r="B1143" s="1" t="s">
        <v>5912</v>
      </c>
      <c r="C1143" s="1" t="s">
        <v>2070</v>
      </c>
      <c r="D1143" s="1" t="s">
        <v>3616</v>
      </c>
      <c r="E1143" s="1" t="s">
        <v>3622</v>
      </c>
      <c r="F1143" s="1" t="s">
        <v>3631</v>
      </c>
      <c r="G1143" s="1" t="n">
        <v>8</v>
      </c>
      <c r="H1143" s="1" t="n">
        <v>3.72</v>
      </c>
      <c r="I1143" s="1" t="n">
        <v>0</v>
      </c>
      <c r="J1143" s="1" t="n">
        <v>5</v>
      </c>
      <c r="K1143" s="1" t="s">
        <v>3635</v>
      </c>
      <c r="L1143" s="18" t="str">
        <f aca="false">IF(H1143&lt;=G1143,"Yes","No")</f>
        <v>Yes</v>
      </c>
    </row>
    <row r="1144" customFormat="false" ht="15" hidden="false" customHeight="false" outlineLevel="0" collapsed="false">
      <c r="A1144" s="1" t="s">
        <v>5913</v>
      </c>
      <c r="B1144" s="1" t="s">
        <v>5914</v>
      </c>
      <c r="C1144" s="1" t="s">
        <v>2070</v>
      </c>
      <c r="D1144" s="1" t="s">
        <v>3641</v>
      </c>
      <c r="E1144" s="1" t="s">
        <v>3622</v>
      </c>
      <c r="F1144" s="1" t="s">
        <v>3631</v>
      </c>
      <c r="G1144" s="1" t="n">
        <v>8</v>
      </c>
      <c r="H1144" s="1" t="n">
        <v>3.07</v>
      </c>
      <c r="I1144" s="1" t="n">
        <v>0</v>
      </c>
      <c r="J1144" s="1" t="n">
        <v>4</v>
      </c>
      <c r="K1144" s="1" t="s">
        <v>3618</v>
      </c>
      <c r="L1144" s="18" t="str">
        <f aca="false">IF(H1144&lt;=G1144,"Yes","No")</f>
        <v>Yes</v>
      </c>
    </row>
    <row r="1145" customFormat="false" ht="15" hidden="false" customHeight="false" outlineLevel="0" collapsed="false">
      <c r="A1145" s="1" t="s">
        <v>5915</v>
      </c>
      <c r="B1145" s="1" t="s">
        <v>5916</v>
      </c>
      <c r="C1145" s="1" t="s">
        <v>2070</v>
      </c>
      <c r="D1145" s="1" t="s">
        <v>3621</v>
      </c>
      <c r="E1145" s="1" t="s">
        <v>3617</v>
      </c>
      <c r="F1145" s="1" t="s">
        <v>3623</v>
      </c>
      <c r="G1145" s="1" t="n">
        <v>24</v>
      </c>
      <c r="H1145" s="1" t="n">
        <v>3.62</v>
      </c>
      <c r="I1145" s="1" t="n">
        <v>0</v>
      </c>
      <c r="J1145" s="1" t="n">
        <v>5</v>
      </c>
      <c r="K1145" s="1" t="s">
        <v>3635</v>
      </c>
      <c r="L1145" s="18" t="str">
        <f aca="false">IF(H1145&lt;=G1145,"Yes","No")</f>
        <v>Yes</v>
      </c>
    </row>
    <row r="1146" customFormat="false" ht="15" hidden="false" customHeight="false" outlineLevel="0" collapsed="false">
      <c r="A1146" s="1" t="s">
        <v>5917</v>
      </c>
      <c r="B1146" s="1" t="s">
        <v>5918</v>
      </c>
      <c r="C1146" s="1" t="s">
        <v>2070</v>
      </c>
      <c r="D1146" s="1" t="s">
        <v>3627</v>
      </c>
      <c r="E1146" s="1" t="s">
        <v>3617</v>
      </c>
      <c r="F1146" s="1" t="s">
        <v>3631</v>
      </c>
      <c r="G1146" s="1" t="n">
        <v>24</v>
      </c>
      <c r="H1146" s="1" t="n">
        <v>19.8</v>
      </c>
      <c r="I1146" s="1" t="n">
        <v>0</v>
      </c>
      <c r="J1146" s="1" t="n">
        <v>3</v>
      </c>
      <c r="K1146" s="1" t="s">
        <v>3635</v>
      </c>
      <c r="L1146" s="18" t="str">
        <f aca="false">IF(H1146&lt;=G1146,"Yes","No")</f>
        <v>Yes</v>
      </c>
    </row>
    <row r="1147" customFormat="false" ht="15" hidden="false" customHeight="false" outlineLevel="0" collapsed="false">
      <c r="A1147" s="1" t="s">
        <v>5919</v>
      </c>
      <c r="B1147" s="1" t="s">
        <v>5920</v>
      </c>
      <c r="C1147" s="1" t="s">
        <v>2070</v>
      </c>
      <c r="D1147" s="1" t="s">
        <v>3627</v>
      </c>
      <c r="E1147" s="1" t="s">
        <v>3617</v>
      </c>
      <c r="F1147" s="1" t="s">
        <v>3631</v>
      </c>
      <c r="G1147" s="1" t="n">
        <v>24</v>
      </c>
      <c r="H1147" s="1" t="n">
        <v>1.28</v>
      </c>
      <c r="I1147" s="1" t="n">
        <v>0</v>
      </c>
      <c r="J1147" s="1" t="n">
        <v>5</v>
      </c>
      <c r="K1147" s="1" t="s">
        <v>3624</v>
      </c>
      <c r="L1147" s="18" t="str">
        <f aca="false">IF(H1147&lt;=G1147,"Yes","No")</f>
        <v>Yes</v>
      </c>
    </row>
    <row r="1148" customFormat="false" ht="15" hidden="false" customHeight="false" outlineLevel="0" collapsed="false">
      <c r="A1148" s="1" t="s">
        <v>5921</v>
      </c>
      <c r="B1148" s="1" t="s">
        <v>5922</v>
      </c>
      <c r="C1148" s="1" t="s">
        <v>2070</v>
      </c>
      <c r="D1148" s="1" t="s">
        <v>3621</v>
      </c>
      <c r="E1148" s="1" t="s">
        <v>3617</v>
      </c>
      <c r="F1148" s="1" t="s">
        <v>3215</v>
      </c>
      <c r="G1148" s="1" t="n">
        <v>24</v>
      </c>
      <c r="H1148" s="1" t="n">
        <v>2.34</v>
      </c>
      <c r="I1148" s="1" t="n">
        <v>0</v>
      </c>
      <c r="J1148" s="1" t="n">
        <v>3</v>
      </c>
      <c r="K1148" s="1" t="s">
        <v>3642</v>
      </c>
      <c r="L1148" s="18" t="str">
        <f aca="false">IF(H1148&lt;=G1148,"Yes","No")</f>
        <v>Yes</v>
      </c>
    </row>
    <row r="1149" customFormat="false" ht="15" hidden="false" customHeight="false" outlineLevel="0" collapsed="false">
      <c r="A1149" s="1" t="s">
        <v>5923</v>
      </c>
      <c r="B1149" s="1" t="s">
        <v>5924</v>
      </c>
      <c r="C1149" s="1" t="s">
        <v>2070</v>
      </c>
      <c r="D1149" s="1" t="s">
        <v>3616</v>
      </c>
      <c r="E1149" s="1" t="s">
        <v>3617</v>
      </c>
      <c r="F1149" s="1" t="s">
        <v>3215</v>
      </c>
      <c r="G1149" s="1" t="n">
        <v>24</v>
      </c>
      <c r="H1149" s="1" t="n">
        <v>17.86</v>
      </c>
      <c r="I1149" s="1" t="n">
        <v>0</v>
      </c>
      <c r="J1149" s="1" t="n">
        <v>5</v>
      </c>
      <c r="K1149" s="1" t="s">
        <v>3624</v>
      </c>
      <c r="L1149" s="18" t="str">
        <f aca="false">IF(H1149&lt;=G1149,"Yes","No")</f>
        <v>Yes</v>
      </c>
    </row>
    <row r="1150" customFormat="false" ht="15" hidden="false" customHeight="false" outlineLevel="0" collapsed="false">
      <c r="A1150" s="1" t="s">
        <v>5925</v>
      </c>
      <c r="B1150" s="1" t="s">
        <v>5926</v>
      </c>
      <c r="C1150" s="1" t="s">
        <v>2070</v>
      </c>
      <c r="D1150" s="1" t="s">
        <v>3621</v>
      </c>
      <c r="E1150" s="1" t="s">
        <v>3617</v>
      </c>
      <c r="F1150" s="1" t="s">
        <v>3215</v>
      </c>
      <c r="G1150" s="1" t="n">
        <v>24</v>
      </c>
      <c r="H1150" s="1" t="n">
        <v>1.53</v>
      </c>
      <c r="I1150" s="1" t="n">
        <v>0</v>
      </c>
      <c r="J1150" s="1" t="n">
        <v>5</v>
      </c>
      <c r="K1150" s="1" t="s">
        <v>3624</v>
      </c>
      <c r="L1150" s="18" t="str">
        <f aca="false">IF(H1150&lt;=G1150,"Yes","No")</f>
        <v>Yes</v>
      </c>
    </row>
    <row r="1151" customFormat="false" ht="15" hidden="false" customHeight="false" outlineLevel="0" collapsed="false">
      <c r="A1151" s="1" t="s">
        <v>5927</v>
      </c>
      <c r="B1151" s="1" t="s">
        <v>5928</v>
      </c>
      <c r="C1151" s="1" t="s">
        <v>2070</v>
      </c>
      <c r="D1151" s="1" t="s">
        <v>3621</v>
      </c>
      <c r="E1151" s="1" t="s">
        <v>3646</v>
      </c>
      <c r="F1151" s="1" t="s">
        <v>3623</v>
      </c>
      <c r="G1151" s="1" t="n">
        <v>72</v>
      </c>
      <c r="H1151" s="1" t="n">
        <v>5.42</v>
      </c>
      <c r="I1151" s="1" t="n">
        <v>1</v>
      </c>
      <c r="J1151" s="1" t="n">
        <v>5</v>
      </c>
      <c r="K1151" s="1" t="s">
        <v>3635</v>
      </c>
      <c r="L1151" s="18" t="str">
        <f aca="false">IF(H1151&lt;=G1151,"Yes","No")</f>
        <v>Yes</v>
      </c>
    </row>
    <row r="1152" customFormat="false" ht="15" hidden="false" customHeight="false" outlineLevel="0" collapsed="false">
      <c r="A1152" s="1" t="s">
        <v>5929</v>
      </c>
      <c r="B1152" s="1" t="s">
        <v>5930</v>
      </c>
      <c r="C1152" s="1" t="s">
        <v>2070</v>
      </c>
      <c r="D1152" s="1" t="s">
        <v>3616</v>
      </c>
      <c r="E1152" s="1" t="s">
        <v>3617</v>
      </c>
      <c r="F1152" s="1" t="s">
        <v>3623</v>
      </c>
      <c r="G1152" s="1" t="n">
        <v>24</v>
      </c>
      <c r="H1152" s="1" t="n">
        <v>9.89</v>
      </c>
      <c r="I1152" s="1" t="n">
        <v>0</v>
      </c>
      <c r="J1152" s="1" t="n">
        <v>5</v>
      </c>
      <c r="K1152" s="1" t="s">
        <v>3618</v>
      </c>
      <c r="L1152" s="18" t="str">
        <f aca="false">IF(H1152&lt;=G1152,"Yes","No")</f>
        <v>Yes</v>
      </c>
    </row>
    <row r="1153" customFormat="false" ht="15" hidden="false" customHeight="false" outlineLevel="0" collapsed="false">
      <c r="A1153" s="1" t="s">
        <v>5931</v>
      </c>
      <c r="B1153" s="1" t="s">
        <v>5932</v>
      </c>
      <c r="C1153" s="1" t="s">
        <v>2070</v>
      </c>
      <c r="D1153" s="1" t="s">
        <v>3621</v>
      </c>
      <c r="E1153" s="1" t="s">
        <v>3622</v>
      </c>
      <c r="F1153" s="1" t="s">
        <v>3215</v>
      </c>
      <c r="G1153" s="1" t="n">
        <v>8</v>
      </c>
      <c r="H1153" s="1" t="n">
        <v>0.7</v>
      </c>
      <c r="I1153" s="1" t="n">
        <v>1</v>
      </c>
      <c r="J1153" s="1" t="n">
        <v>4</v>
      </c>
      <c r="K1153" s="1" t="s">
        <v>3642</v>
      </c>
      <c r="L1153" s="18" t="str">
        <f aca="false">IF(H1153&lt;=G1153,"Yes","No")</f>
        <v>Yes</v>
      </c>
    </row>
    <row r="1154" customFormat="false" ht="15" hidden="false" customHeight="false" outlineLevel="0" collapsed="false">
      <c r="A1154" s="1" t="s">
        <v>5933</v>
      </c>
      <c r="B1154" s="1" t="s">
        <v>5934</v>
      </c>
      <c r="C1154" s="1" t="s">
        <v>2070</v>
      </c>
      <c r="D1154" s="1" t="s">
        <v>3698</v>
      </c>
      <c r="E1154" s="1" t="s">
        <v>3617</v>
      </c>
      <c r="F1154" s="1" t="s">
        <v>3215</v>
      </c>
      <c r="G1154" s="1" t="n">
        <v>24</v>
      </c>
      <c r="H1154" s="1" t="n">
        <v>8.9</v>
      </c>
      <c r="I1154" s="1" t="n">
        <v>0</v>
      </c>
      <c r="J1154" s="1" t="n">
        <v>4</v>
      </c>
      <c r="K1154" s="1" t="s">
        <v>3652</v>
      </c>
      <c r="L1154" s="18" t="str">
        <f aca="false">IF(H1154&lt;=G1154,"Yes","No")</f>
        <v>Yes</v>
      </c>
    </row>
    <row r="1155" customFormat="false" ht="15" hidden="false" customHeight="false" outlineLevel="0" collapsed="false">
      <c r="A1155" s="1" t="s">
        <v>5935</v>
      </c>
      <c r="B1155" s="1" t="s">
        <v>5936</v>
      </c>
      <c r="C1155" s="1" t="s">
        <v>2070</v>
      </c>
      <c r="D1155" s="1" t="s">
        <v>3638</v>
      </c>
      <c r="E1155" s="1" t="s">
        <v>3646</v>
      </c>
      <c r="F1155" s="1" t="s">
        <v>3215</v>
      </c>
      <c r="G1155" s="1" t="n">
        <v>72</v>
      </c>
      <c r="H1155" s="1" t="n">
        <v>63.16</v>
      </c>
      <c r="I1155" s="1" t="n">
        <v>0</v>
      </c>
      <c r="J1155" s="1" t="n">
        <v>5</v>
      </c>
      <c r="K1155" s="1" t="s">
        <v>3618</v>
      </c>
      <c r="L1155" s="18" t="str">
        <f aca="false">IF(H1155&lt;=G1155,"Yes","No")</f>
        <v>Yes</v>
      </c>
    </row>
    <row r="1156" customFormat="false" ht="15" hidden="false" customHeight="false" outlineLevel="0" collapsed="false">
      <c r="A1156" s="1" t="s">
        <v>5937</v>
      </c>
      <c r="B1156" s="1" t="s">
        <v>5938</v>
      </c>
      <c r="C1156" s="1" t="s">
        <v>2070</v>
      </c>
      <c r="D1156" s="1" t="s">
        <v>3630</v>
      </c>
      <c r="E1156" s="1" t="s">
        <v>3646</v>
      </c>
      <c r="F1156" s="1" t="s">
        <v>3215</v>
      </c>
      <c r="G1156" s="1" t="n">
        <v>72</v>
      </c>
      <c r="H1156" s="1" t="n">
        <v>0.69</v>
      </c>
      <c r="I1156" s="1" t="n">
        <v>1</v>
      </c>
      <c r="J1156" s="1" t="n">
        <v>4</v>
      </c>
      <c r="K1156" s="1" t="s">
        <v>3618</v>
      </c>
      <c r="L1156" s="18" t="str">
        <f aca="false">IF(H1156&lt;=G1156,"Yes","No")</f>
        <v>Yes</v>
      </c>
    </row>
    <row r="1157" customFormat="false" ht="15" hidden="false" customHeight="false" outlineLevel="0" collapsed="false">
      <c r="A1157" s="1" t="s">
        <v>5939</v>
      </c>
      <c r="B1157" s="1" t="s">
        <v>5940</v>
      </c>
      <c r="C1157" s="1" t="s">
        <v>2070</v>
      </c>
      <c r="D1157" s="1" t="s">
        <v>3630</v>
      </c>
      <c r="E1157" s="1" t="s">
        <v>3617</v>
      </c>
      <c r="F1157" s="1" t="s">
        <v>3651</v>
      </c>
      <c r="G1157" s="1" t="n">
        <v>24</v>
      </c>
      <c r="H1157" s="1" t="n">
        <v>1.21</v>
      </c>
      <c r="I1157" s="1" t="n">
        <v>1</v>
      </c>
      <c r="J1157" s="1" t="n">
        <v>5</v>
      </c>
      <c r="K1157" s="1" t="s">
        <v>3665</v>
      </c>
      <c r="L1157" s="18" t="str">
        <f aca="false">IF(H1157&lt;=G1157,"Yes","No")</f>
        <v>Yes</v>
      </c>
    </row>
    <row r="1158" customFormat="false" ht="15" hidden="false" customHeight="false" outlineLevel="0" collapsed="false">
      <c r="A1158" s="1" t="s">
        <v>5941</v>
      </c>
      <c r="B1158" s="1" t="s">
        <v>5942</v>
      </c>
      <c r="C1158" s="1" t="s">
        <v>2070</v>
      </c>
      <c r="D1158" s="1" t="s">
        <v>3630</v>
      </c>
      <c r="E1158" s="1" t="s">
        <v>3617</v>
      </c>
      <c r="F1158" s="1" t="s">
        <v>3623</v>
      </c>
      <c r="G1158" s="1" t="n">
        <v>24</v>
      </c>
      <c r="H1158" s="1" t="n">
        <v>0.47</v>
      </c>
      <c r="I1158" s="1" t="n">
        <v>1</v>
      </c>
      <c r="J1158" s="1" t="n">
        <v>5</v>
      </c>
      <c r="K1158" s="1" t="s">
        <v>3624</v>
      </c>
      <c r="L1158" s="18" t="str">
        <f aca="false">IF(H1158&lt;=G1158,"Yes","No")</f>
        <v>Yes</v>
      </c>
    </row>
    <row r="1159" customFormat="false" ht="15" hidden="false" customHeight="false" outlineLevel="0" collapsed="false">
      <c r="A1159" s="1" t="s">
        <v>5943</v>
      </c>
      <c r="B1159" s="1" t="s">
        <v>5944</v>
      </c>
      <c r="C1159" s="1" t="s">
        <v>2070</v>
      </c>
      <c r="D1159" s="1" t="s">
        <v>3616</v>
      </c>
      <c r="E1159" s="1" t="s">
        <v>3617</v>
      </c>
      <c r="F1159" s="1" t="s">
        <v>3631</v>
      </c>
      <c r="G1159" s="1" t="n">
        <v>24</v>
      </c>
      <c r="H1159" s="1" t="n">
        <v>17.41</v>
      </c>
      <c r="I1159" s="1" t="n">
        <v>0</v>
      </c>
      <c r="J1159" s="1" t="n">
        <v>4</v>
      </c>
      <c r="K1159" s="1" t="s">
        <v>3618</v>
      </c>
      <c r="L1159" s="18" t="str">
        <f aca="false">IF(H1159&lt;=G1159,"Yes","No")</f>
        <v>Yes</v>
      </c>
    </row>
    <row r="1160" customFormat="false" ht="15" hidden="false" customHeight="false" outlineLevel="0" collapsed="false">
      <c r="A1160" s="1" t="s">
        <v>5945</v>
      </c>
      <c r="B1160" s="1" t="s">
        <v>5946</v>
      </c>
      <c r="C1160" s="1" t="s">
        <v>2070</v>
      </c>
      <c r="D1160" s="1" t="s">
        <v>3616</v>
      </c>
      <c r="E1160" s="1" t="s">
        <v>3622</v>
      </c>
      <c r="F1160" s="1" t="s">
        <v>3631</v>
      </c>
      <c r="G1160" s="1" t="n">
        <v>8</v>
      </c>
      <c r="H1160" s="1" t="n">
        <v>3.72</v>
      </c>
      <c r="I1160" s="1" t="n">
        <v>0</v>
      </c>
      <c r="J1160" s="1" t="n">
        <v>4</v>
      </c>
      <c r="K1160" s="1" t="s">
        <v>3652</v>
      </c>
      <c r="L1160" s="18" t="str">
        <f aca="false">IF(H1160&lt;=G1160,"Yes","No")</f>
        <v>Yes</v>
      </c>
    </row>
    <row r="1161" customFormat="false" ht="15" hidden="false" customHeight="false" outlineLevel="0" collapsed="false">
      <c r="A1161" s="1" t="s">
        <v>5947</v>
      </c>
      <c r="B1161" s="1" t="s">
        <v>5948</v>
      </c>
      <c r="C1161" s="1" t="s">
        <v>2070</v>
      </c>
      <c r="D1161" s="1" t="s">
        <v>3616</v>
      </c>
      <c r="E1161" s="1" t="s">
        <v>3622</v>
      </c>
      <c r="F1161" s="1" t="s">
        <v>3215</v>
      </c>
      <c r="G1161" s="1" t="n">
        <v>8</v>
      </c>
      <c r="H1161" s="1" t="n">
        <v>5.35</v>
      </c>
      <c r="I1161" s="1" t="n">
        <v>1</v>
      </c>
      <c r="J1161" s="1" t="n">
        <v>4</v>
      </c>
      <c r="K1161" s="1" t="s">
        <v>3642</v>
      </c>
      <c r="L1161" s="18" t="str">
        <f aca="false">IF(H1161&lt;=G1161,"Yes","No")</f>
        <v>Yes</v>
      </c>
    </row>
    <row r="1162" customFormat="false" ht="15" hidden="false" customHeight="false" outlineLevel="0" collapsed="false">
      <c r="A1162" s="1" t="s">
        <v>5949</v>
      </c>
      <c r="B1162" s="1" t="s">
        <v>5950</v>
      </c>
      <c r="C1162" s="1" t="s">
        <v>2070</v>
      </c>
      <c r="D1162" s="1" t="s">
        <v>3630</v>
      </c>
      <c r="E1162" s="1" t="s">
        <v>3617</v>
      </c>
      <c r="F1162" s="1" t="s">
        <v>3631</v>
      </c>
      <c r="G1162" s="1" t="n">
        <v>24</v>
      </c>
      <c r="H1162" s="1" t="n">
        <v>0.83</v>
      </c>
      <c r="I1162" s="1" t="n">
        <v>1</v>
      </c>
      <c r="J1162" s="1" t="n">
        <v>4</v>
      </c>
      <c r="K1162" s="1" t="s">
        <v>3632</v>
      </c>
      <c r="L1162" s="18" t="str">
        <f aca="false">IF(H1162&lt;=G1162,"Yes","No")</f>
        <v>Yes</v>
      </c>
    </row>
    <row r="1163" customFormat="false" ht="15" hidden="false" customHeight="false" outlineLevel="0" collapsed="false">
      <c r="A1163" s="1" t="s">
        <v>5951</v>
      </c>
      <c r="B1163" s="1" t="s">
        <v>5952</v>
      </c>
      <c r="C1163" s="1" t="s">
        <v>2070</v>
      </c>
      <c r="D1163" s="1" t="s">
        <v>3645</v>
      </c>
      <c r="E1163" s="1" t="s">
        <v>3617</v>
      </c>
      <c r="F1163" s="1" t="s">
        <v>3623</v>
      </c>
      <c r="G1163" s="1" t="n">
        <v>24</v>
      </c>
      <c r="H1163" s="1" t="n">
        <v>1.33</v>
      </c>
      <c r="I1163" s="1" t="n">
        <v>0</v>
      </c>
      <c r="J1163" s="1" t="n">
        <v>5</v>
      </c>
      <c r="K1163" s="1" t="s">
        <v>3642</v>
      </c>
      <c r="L1163" s="18" t="str">
        <f aca="false">IF(H1163&lt;=G1163,"Yes","No")</f>
        <v>Yes</v>
      </c>
    </row>
    <row r="1164" customFormat="false" ht="15" hidden="false" customHeight="false" outlineLevel="0" collapsed="false">
      <c r="A1164" s="1" t="s">
        <v>5953</v>
      </c>
      <c r="B1164" s="1" t="s">
        <v>5954</v>
      </c>
      <c r="C1164" s="1" t="s">
        <v>2070</v>
      </c>
      <c r="D1164" s="1" t="s">
        <v>3621</v>
      </c>
      <c r="E1164" s="1" t="s">
        <v>3646</v>
      </c>
      <c r="F1164" s="1" t="s">
        <v>3215</v>
      </c>
      <c r="G1164" s="1" t="n">
        <v>72</v>
      </c>
      <c r="H1164" s="1" t="n">
        <v>4.09</v>
      </c>
      <c r="I1164" s="1" t="n">
        <v>1</v>
      </c>
      <c r="J1164" s="1" t="n">
        <v>4</v>
      </c>
      <c r="K1164" s="1" t="s">
        <v>3635</v>
      </c>
      <c r="L1164" s="18" t="str">
        <f aca="false">IF(H1164&lt;=G1164,"Yes","No")</f>
        <v>Yes</v>
      </c>
    </row>
    <row r="1165" customFormat="false" ht="15" hidden="false" customHeight="false" outlineLevel="0" collapsed="false">
      <c r="A1165" s="1" t="s">
        <v>5955</v>
      </c>
      <c r="B1165" s="1" t="s">
        <v>5956</v>
      </c>
      <c r="C1165" s="1" t="s">
        <v>2070</v>
      </c>
      <c r="D1165" s="1" t="s">
        <v>3630</v>
      </c>
      <c r="E1165" s="1" t="s">
        <v>3646</v>
      </c>
      <c r="F1165" s="1" t="s">
        <v>3631</v>
      </c>
      <c r="G1165" s="1" t="n">
        <v>72</v>
      </c>
      <c r="H1165" s="1" t="n">
        <v>0.81</v>
      </c>
      <c r="I1165" s="1" t="n">
        <v>1</v>
      </c>
      <c r="J1165" s="1" t="n">
        <v>4</v>
      </c>
      <c r="K1165" s="1" t="s">
        <v>3665</v>
      </c>
      <c r="L1165" s="18" t="str">
        <f aca="false">IF(H1165&lt;=G1165,"Yes","No")</f>
        <v>Yes</v>
      </c>
    </row>
    <row r="1166" customFormat="false" ht="15" hidden="false" customHeight="false" outlineLevel="0" collapsed="false">
      <c r="A1166" s="1" t="s">
        <v>5957</v>
      </c>
      <c r="B1166" s="1" t="s">
        <v>5958</v>
      </c>
      <c r="C1166" s="1" t="s">
        <v>2070</v>
      </c>
      <c r="D1166" s="1" t="s">
        <v>3616</v>
      </c>
      <c r="E1166" s="1" t="s">
        <v>3617</v>
      </c>
      <c r="F1166" s="1" t="s">
        <v>3631</v>
      </c>
      <c r="G1166" s="1" t="n">
        <v>24</v>
      </c>
      <c r="H1166" s="1" t="n">
        <v>7.48</v>
      </c>
      <c r="I1166" s="1" t="n">
        <v>0</v>
      </c>
      <c r="J1166" s="1" t="n">
        <v>3</v>
      </c>
      <c r="K1166" s="1" t="s">
        <v>3632</v>
      </c>
      <c r="L1166" s="18" t="str">
        <f aca="false">IF(H1166&lt;=G1166,"Yes","No")</f>
        <v>Yes</v>
      </c>
    </row>
    <row r="1167" customFormat="false" ht="15" hidden="false" customHeight="false" outlineLevel="0" collapsed="false">
      <c r="A1167" s="1" t="s">
        <v>5959</v>
      </c>
      <c r="B1167" s="1" t="s">
        <v>5960</v>
      </c>
      <c r="C1167" s="1" t="s">
        <v>2070</v>
      </c>
      <c r="D1167" s="1" t="s">
        <v>3645</v>
      </c>
      <c r="E1167" s="1" t="s">
        <v>3793</v>
      </c>
      <c r="F1167" s="1" t="s">
        <v>3631</v>
      </c>
      <c r="G1167" s="1" t="n">
        <v>4</v>
      </c>
      <c r="H1167" s="1" t="n">
        <v>3.49</v>
      </c>
      <c r="I1167" s="1" t="n">
        <v>1</v>
      </c>
      <c r="J1167" s="1" t="n">
        <v>4</v>
      </c>
      <c r="K1167" s="1" t="s">
        <v>3642</v>
      </c>
      <c r="L1167" s="18" t="str">
        <f aca="false">IF(H1167&lt;=G1167,"Yes","No")</f>
        <v>Yes</v>
      </c>
    </row>
    <row r="1168" customFormat="false" ht="15" hidden="false" customHeight="false" outlineLevel="0" collapsed="false">
      <c r="A1168" s="1" t="s">
        <v>5961</v>
      </c>
      <c r="B1168" s="1" t="s">
        <v>5962</v>
      </c>
      <c r="C1168" s="1" t="s">
        <v>2070</v>
      </c>
      <c r="D1168" s="1" t="s">
        <v>3638</v>
      </c>
      <c r="E1168" s="1" t="s">
        <v>3617</v>
      </c>
      <c r="F1168" s="1" t="s">
        <v>3215</v>
      </c>
      <c r="G1168" s="1" t="n">
        <v>24</v>
      </c>
      <c r="H1168" s="1" t="n">
        <v>8.94</v>
      </c>
      <c r="I1168" s="1" t="n">
        <v>0</v>
      </c>
      <c r="J1168" s="1" t="n">
        <v>5</v>
      </c>
      <c r="K1168" s="1" t="s">
        <v>3635</v>
      </c>
      <c r="L1168" s="18" t="str">
        <f aca="false">IF(H1168&lt;=G1168,"Yes","No")</f>
        <v>Yes</v>
      </c>
    </row>
    <row r="1169" customFormat="false" ht="15" hidden="false" customHeight="false" outlineLevel="0" collapsed="false">
      <c r="A1169" s="1" t="s">
        <v>5963</v>
      </c>
      <c r="B1169" s="1" t="s">
        <v>5964</v>
      </c>
      <c r="C1169" s="1" t="s">
        <v>2070</v>
      </c>
      <c r="D1169" s="1" t="s">
        <v>3630</v>
      </c>
      <c r="E1169" s="1" t="s">
        <v>3617</v>
      </c>
      <c r="F1169" s="1" t="s">
        <v>3623</v>
      </c>
      <c r="G1169" s="1" t="n">
        <v>24</v>
      </c>
      <c r="H1169" s="1" t="n">
        <v>1.48</v>
      </c>
      <c r="I1169" s="1" t="n">
        <v>1</v>
      </c>
      <c r="J1169" s="1" t="n">
        <v>5</v>
      </c>
      <c r="K1169" s="1" t="s">
        <v>3624</v>
      </c>
      <c r="L1169" s="18" t="str">
        <f aca="false">IF(H1169&lt;=G1169,"Yes","No")</f>
        <v>Yes</v>
      </c>
    </row>
    <row r="1170" customFormat="false" ht="15" hidden="false" customHeight="false" outlineLevel="0" collapsed="false">
      <c r="A1170" s="1" t="s">
        <v>5965</v>
      </c>
      <c r="B1170" s="1" t="s">
        <v>5966</v>
      </c>
      <c r="C1170" s="1" t="s">
        <v>2070</v>
      </c>
      <c r="D1170" s="1" t="s">
        <v>3630</v>
      </c>
      <c r="E1170" s="1" t="s">
        <v>3617</v>
      </c>
      <c r="F1170" s="1" t="s">
        <v>3623</v>
      </c>
      <c r="G1170" s="1" t="n">
        <v>24</v>
      </c>
      <c r="H1170" s="1" t="n">
        <v>0.95</v>
      </c>
      <c r="I1170" s="1" t="n">
        <v>0</v>
      </c>
      <c r="J1170" s="1" t="n">
        <v>5</v>
      </c>
      <c r="K1170" s="1" t="s">
        <v>3618</v>
      </c>
      <c r="L1170" s="18" t="str">
        <f aca="false">IF(H1170&lt;=G1170,"Yes","No")</f>
        <v>Yes</v>
      </c>
    </row>
    <row r="1171" customFormat="false" ht="15" hidden="false" customHeight="false" outlineLevel="0" collapsed="false">
      <c r="A1171" s="1" t="s">
        <v>5967</v>
      </c>
      <c r="B1171" s="1" t="s">
        <v>5968</v>
      </c>
      <c r="C1171" s="1" t="s">
        <v>2070</v>
      </c>
      <c r="D1171" s="1" t="s">
        <v>3616</v>
      </c>
      <c r="E1171" s="1" t="s">
        <v>3617</v>
      </c>
      <c r="F1171" s="1" t="s">
        <v>3631</v>
      </c>
      <c r="G1171" s="1" t="n">
        <v>24</v>
      </c>
      <c r="H1171" s="1" t="n">
        <v>34.44</v>
      </c>
      <c r="I1171" s="1" t="n">
        <v>1</v>
      </c>
      <c r="J1171" s="1" t="n">
        <v>3</v>
      </c>
      <c r="K1171" s="1" t="s">
        <v>3635</v>
      </c>
      <c r="L1171" s="18" t="str">
        <f aca="false">IF(H1171&lt;=G1171,"Yes","No")</f>
        <v>No</v>
      </c>
    </row>
    <row r="1172" customFormat="false" ht="15" hidden="false" customHeight="false" outlineLevel="0" collapsed="false">
      <c r="A1172" s="1" t="s">
        <v>5969</v>
      </c>
      <c r="B1172" s="1" t="s">
        <v>5970</v>
      </c>
      <c r="C1172" s="1" t="s">
        <v>2070</v>
      </c>
      <c r="D1172" s="1" t="s">
        <v>3630</v>
      </c>
      <c r="E1172" s="1" t="s">
        <v>3646</v>
      </c>
      <c r="F1172" s="1" t="s">
        <v>3215</v>
      </c>
      <c r="G1172" s="1" t="n">
        <v>72</v>
      </c>
      <c r="H1172" s="1" t="n">
        <v>2.02</v>
      </c>
      <c r="I1172" s="1" t="n">
        <v>1</v>
      </c>
      <c r="J1172" s="1" t="n">
        <v>5</v>
      </c>
      <c r="K1172" s="1" t="s">
        <v>3635</v>
      </c>
      <c r="L1172" s="18" t="str">
        <f aca="false">IF(H1172&lt;=G1172,"Yes","No")</f>
        <v>Yes</v>
      </c>
    </row>
    <row r="1173" customFormat="false" ht="15" hidden="false" customHeight="false" outlineLevel="0" collapsed="false">
      <c r="A1173" s="1" t="s">
        <v>5971</v>
      </c>
      <c r="B1173" s="1" t="s">
        <v>5972</v>
      </c>
      <c r="C1173" s="1" t="s">
        <v>2070</v>
      </c>
      <c r="D1173" s="1" t="s">
        <v>3630</v>
      </c>
      <c r="E1173" s="1" t="s">
        <v>3793</v>
      </c>
      <c r="F1173" s="1" t="s">
        <v>3215</v>
      </c>
      <c r="G1173" s="1" t="n">
        <v>4</v>
      </c>
      <c r="H1173" s="1" t="n">
        <v>0.16</v>
      </c>
      <c r="I1173" s="1" t="n">
        <v>1</v>
      </c>
      <c r="J1173" s="1" t="n">
        <v>5</v>
      </c>
      <c r="K1173" s="1" t="s">
        <v>3632</v>
      </c>
      <c r="L1173" s="18" t="str">
        <f aca="false">IF(H1173&lt;=G1173,"Yes","No")</f>
        <v>Yes</v>
      </c>
    </row>
    <row r="1174" customFormat="false" ht="15" hidden="false" customHeight="false" outlineLevel="0" collapsed="false">
      <c r="A1174" s="1" t="s">
        <v>5973</v>
      </c>
      <c r="B1174" s="1" t="s">
        <v>5974</v>
      </c>
      <c r="C1174" s="1" t="s">
        <v>2070</v>
      </c>
      <c r="D1174" s="1" t="s">
        <v>3630</v>
      </c>
      <c r="E1174" s="1" t="s">
        <v>3617</v>
      </c>
      <c r="F1174" s="1" t="s">
        <v>3623</v>
      </c>
      <c r="G1174" s="1" t="n">
        <v>24</v>
      </c>
      <c r="H1174" s="1" t="n">
        <v>1.42</v>
      </c>
      <c r="I1174" s="1" t="n">
        <v>1</v>
      </c>
      <c r="J1174" s="1" t="n">
        <v>5</v>
      </c>
      <c r="K1174" s="1" t="s">
        <v>3665</v>
      </c>
      <c r="L1174" s="18" t="str">
        <f aca="false">IF(H1174&lt;=G1174,"Yes","No")</f>
        <v>Yes</v>
      </c>
    </row>
    <row r="1175" customFormat="false" ht="15" hidden="false" customHeight="false" outlineLevel="0" collapsed="false">
      <c r="A1175" s="1" t="s">
        <v>5975</v>
      </c>
      <c r="B1175" s="1" t="s">
        <v>5976</v>
      </c>
      <c r="C1175" s="1" t="s">
        <v>2070</v>
      </c>
      <c r="D1175" s="1" t="s">
        <v>3616</v>
      </c>
      <c r="E1175" s="1" t="s">
        <v>3646</v>
      </c>
      <c r="F1175" s="1" t="s">
        <v>3215</v>
      </c>
      <c r="G1175" s="1" t="n">
        <v>72</v>
      </c>
      <c r="H1175" s="1" t="n">
        <v>6.93</v>
      </c>
      <c r="I1175" s="1" t="n">
        <v>0</v>
      </c>
      <c r="J1175" s="1" t="n">
        <v>4</v>
      </c>
      <c r="K1175" s="1" t="s">
        <v>3652</v>
      </c>
      <c r="L1175" s="18" t="str">
        <f aca="false">IF(H1175&lt;=G1175,"Yes","No")</f>
        <v>Yes</v>
      </c>
    </row>
    <row r="1176" customFormat="false" ht="15" hidden="false" customHeight="false" outlineLevel="0" collapsed="false">
      <c r="A1176" s="1" t="s">
        <v>5977</v>
      </c>
      <c r="B1176" s="1" t="s">
        <v>5978</v>
      </c>
      <c r="C1176" s="1" t="s">
        <v>2070</v>
      </c>
      <c r="D1176" s="1" t="s">
        <v>3616</v>
      </c>
      <c r="E1176" s="1" t="s">
        <v>3646</v>
      </c>
      <c r="F1176" s="1" t="s">
        <v>3623</v>
      </c>
      <c r="G1176" s="1" t="n">
        <v>72</v>
      </c>
      <c r="H1176" s="1" t="n">
        <v>29.95</v>
      </c>
      <c r="I1176" s="1" t="n">
        <v>1</v>
      </c>
      <c r="J1176" s="1" t="n">
        <v>4</v>
      </c>
      <c r="K1176" s="1" t="s">
        <v>3635</v>
      </c>
      <c r="L1176" s="18" t="str">
        <f aca="false">IF(H1176&lt;=G1176,"Yes","No")</f>
        <v>Yes</v>
      </c>
    </row>
    <row r="1177" customFormat="false" ht="15" hidden="false" customHeight="false" outlineLevel="0" collapsed="false">
      <c r="A1177" s="1" t="s">
        <v>5979</v>
      </c>
      <c r="B1177" s="1" t="s">
        <v>5978</v>
      </c>
      <c r="C1177" s="1" t="s">
        <v>2070</v>
      </c>
      <c r="D1177" s="1" t="s">
        <v>3616</v>
      </c>
      <c r="E1177" s="1" t="s">
        <v>3617</v>
      </c>
      <c r="F1177" s="1" t="s">
        <v>3215</v>
      </c>
      <c r="G1177" s="1" t="n">
        <v>24</v>
      </c>
      <c r="H1177" s="1" t="n">
        <v>8.4</v>
      </c>
      <c r="I1177" s="1" t="n">
        <v>1</v>
      </c>
      <c r="J1177" s="1" t="n">
        <v>4</v>
      </c>
      <c r="K1177" s="1" t="s">
        <v>3642</v>
      </c>
      <c r="L1177" s="18" t="str">
        <f aca="false">IF(H1177&lt;=G1177,"Yes","No")</f>
        <v>Yes</v>
      </c>
    </row>
    <row r="1178" customFormat="false" ht="15" hidden="false" customHeight="false" outlineLevel="0" collapsed="false">
      <c r="A1178" s="1" t="s">
        <v>5980</v>
      </c>
      <c r="B1178" s="1" t="s">
        <v>5981</v>
      </c>
      <c r="C1178" s="1" t="s">
        <v>2070</v>
      </c>
      <c r="D1178" s="1" t="s">
        <v>3616</v>
      </c>
      <c r="E1178" s="1" t="s">
        <v>3622</v>
      </c>
      <c r="F1178" s="1" t="s">
        <v>3215</v>
      </c>
      <c r="G1178" s="1" t="n">
        <v>8</v>
      </c>
      <c r="H1178" s="1" t="n">
        <v>6.18</v>
      </c>
      <c r="I1178" s="1" t="n">
        <v>0</v>
      </c>
      <c r="J1178" s="1" t="n">
        <v>4</v>
      </c>
      <c r="K1178" s="1" t="s">
        <v>3665</v>
      </c>
      <c r="L1178" s="18" t="str">
        <f aca="false">IF(H1178&lt;=G1178,"Yes","No")</f>
        <v>Yes</v>
      </c>
    </row>
    <row r="1179" customFormat="false" ht="15" hidden="false" customHeight="false" outlineLevel="0" collapsed="false">
      <c r="A1179" s="1" t="s">
        <v>5982</v>
      </c>
      <c r="B1179" s="1" t="s">
        <v>5983</v>
      </c>
      <c r="C1179" s="1" t="s">
        <v>2070</v>
      </c>
      <c r="D1179" s="1" t="s">
        <v>3621</v>
      </c>
      <c r="E1179" s="1" t="s">
        <v>3617</v>
      </c>
      <c r="F1179" s="1" t="s">
        <v>3215</v>
      </c>
      <c r="G1179" s="1" t="n">
        <v>24</v>
      </c>
      <c r="H1179" s="1" t="n">
        <v>5.27</v>
      </c>
      <c r="I1179" s="1" t="n">
        <v>0</v>
      </c>
      <c r="J1179" s="1" t="n">
        <v>4</v>
      </c>
      <c r="K1179" s="1" t="s">
        <v>3635</v>
      </c>
      <c r="L1179" s="18" t="str">
        <f aca="false">IF(H1179&lt;=G1179,"Yes","No")</f>
        <v>Yes</v>
      </c>
    </row>
    <row r="1180" customFormat="false" ht="15" hidden="false" customHeight="false" outlineLevel="0" collapsed="false">
      <c r="A1180" s="1" t="s">
        <v>5984</v>
      </c>
      <c r="B1180" s="1" t="s">
        <v>5985</v>
      </c>
      <c r="C1180" s="1" t="s">
        <v>2070</v>
      </c>
      <c r="D1180" s="1" t="s">
        <v>3616</v>
      </c>
      <c r="E1180" s="1" t="s">
        <v>3617</v>
      </c>
      <c r="F1180" s="1" t="s">
        <v>3215</v>
      </c>
      <c r="G1180" s="1" t="n">
        <v>24</v>
      </c>
      <c r="H1180" s="1" t="n">
        <v>5.96</v>
      </c>
      <c r="I1180" s="1" t="n">
        <v>0</v>
      </c>
      <c r="J1180" s="1" t="n">
        <v>4</v>
      </c>
      <c r="K1180" s="1" t="s">
        <v>3618</v>
      </c>
      <c r="L1180" s="18" t="str">
        <f aca="false">IF(H1180&lt;=G1180,"Yes","No")</f>
        <v>Yes</v>
      </c>
    </row>
    <row r="1181" customFormat="false" ht="15" hidden="false" customHeight="false" outlineLevel="0" collapsed="false">
      <c r="A1181" s="1" t="s">
        <v>5986</v>
      </c>
      <c r="B1181" s="1" t="s">
        <v>5987</v>
      </c>
      <c r="C1181" s="1" t="s">
        <v>2070</v>
      </c>
      <c r="D1181" s="1" t="s">
        <v>3621</v>
      </c>
      <c r="E1181" s="1" t="s">
        <v>3617</v>
      </c>
      <c r="F1181" s="1" t="s">
        <v>3631</v>
      </c>
      <c r="G1181" s="1" t="n">
        <v>24</v>
      </c>
      <c r="H1181" s="1" t="n">
        <v>0.22</v>
      </c>
      <c r="I1181" s="1" t="n">
        <v>1</v>
      </c>
      <c r="J1181" s="1" t="n">
        <v>5</v>
      </c>
      <c r="K1181" s="1" t="s">
        <v>3618</v>
      </c>
      <c r="L1181" s="18" t="str">
        <f aca="false">IF(H1181&lt;=G1181,"Yes","No")</f>
        <v>Yes</v>
      </c>
    </row>
    <row r="1182" customFormat="false" ht="15" hidden="false" customHeight="false" outlineLevel="0" collapsed="false">
      <c r="A1182" s="1" t="s">
        <v>5988</v>
      </c>
      <c r="B1182" s="1" t="s">
        <v>5989</v>
      </c>
      <c r="C1182" s="1" t="s">
        <v>2070</v>
      </c>
      <c r="D1182" s="1" t="s">
        <v>3638</v>
      </c>
      <c r="E1182" s="1" t="s">
        <v>3617</v>
      </c>
      <c r="F1182" s="1" t="s">
        <v>3631</v>
      </c>
      <c r="G1182" s="1" t="n">
        <v>24</v>
      </c>
      <c r="H1182" s="1" t="n">
        <v>25.6</v>
      </c>
      <c r="I1182" s="1" t="n">
        <v>0</v>
      </c>
      <c r="J1182" s="1" t="n">
        <v>3</v>
      </c>
      <c r="K1182" s="1" t="s">
        <v>3632</v>
      </c>
      <c r="L1182" s="18" t="str">
        <f aca="false">IF(H1182&lt;=G1182,"Yes","No")</f>
        <v>No</v>
      </c>
    </row>
    <row r="1183" customFormat="false" ht="15" hidden="false" customHeight="false" outlineLevel="0" collapsed="false">
      <c r="A1183" s="1" t="s">
        <v>5990</v>
      </c>
      <c r="B1183" s="1" t="s">
        <v>5991</v>
      </c>
      <c r="C1183" s="1" t="s">
        <v>2070</v>
      </c>
      <c r="D1183" s="1" t="s">
        <v>3630</v>
      </c>
      <c r="E1183" s="1" t="s">
        <v>3617</v>
      </c>
      <c r="F1183" s="1" t="s">
        <v>3623</v>
      </c>
      <c r="G1183" s="1" t="n">
        <v>24</v>
      </c>
      <c r="H1183" s="1" t="n">
        <v>0.78</v>
      </c>
      <c r="I1183" s="1" t="n">
        <v>0</v>
      </c>
      <c r="J1183" s="1" t="n">
        <v>4</v>
      </c>
      <c r="K1183" s="1" t="s">
        <v>3624</v>
      </c>
      <c r="L1183" s="18" t="str">
        <f aca="false">IF(H1183&lt;=G1183,"Yes","No")</f>
        <v>Yes</v>
      </c>
    </row>
    <row r="1184" customFormat="false" ht="15" hidden="false" customHeight="false" outlineLevel="0" collapsed="false">
      <c r="A1184" s="1" t="s">
        <v>5992</v>
      </c>
      <c r="B1184" s="1" t="s">
        <v>5993</v>
      </c>
      <c r="C1184" s="1" t="s">
        <v>2070</v>
      </c>
      <c r="D1184" s="1" t="s">
        <v>3616</v>
      </c>
      <c r="E1184" s="1" t="s">
        <v>3646</v>
      </c>
      <c r="F1184" s="1" t="s">
        <v>3623</v>
      </c>
      <c r="G1184" s="1" t="n">
        <v>72</v>
      </c>
      <c r="H1184" s="1" t="n">
        <v>13.42</v>
      </c>
      <c r="I1184" s="1" t="n">
        <v>0</v>
      </c>
      <c r="J1184" s="1" t="n">
        <v>5</v>
      </c>
      <c r="K1184" s="1" t="s">
        <v>3642</v>
      </c>
      <c r="L1184" s="18" t="str">
        <f aca="false">IF(H1184&lt;=G1184,"Yes","No")</f>
        <v>Yes</v>
      </c>
    </row>
    <row r="1185" customFormat="false" ht="15" hidden="false" customHeight="false" outlineLevel="0" collapsed="false">
      <c r="A1185" s="1" t="s">
        <v>5994</v>
      </c>
      <c r="B1185" s="1" t="s">
        <v>5995</v>
      </c>
      <c r="C1185" s="1" t="s">
        <v>2070</v>
      </c>
      <c r="D1185" s="1" t="s">
        <v>3616</v>
      </c>
      <c r="E1185" s="1" t="s">
        <v>3646</v>
      </c>
      <c r="F1185" s="1" t="s">
        <v>3623</v>
      </c>
      <c r="G1185" s="1" t="n">
        <v>72</v>
      </c>
      <c r="H1185" s="1" t="n">
        <v>28.03</v>
      </c>
      <c r="I1185" s="1" t="n">
        <v>0</v>
      </c>
      <c r="J1185" s="1" t="n">
        <v>4</v>
      </c>
      <c r="K1185" s="1" t="s">
        <v>3618</v>
      </c>
      <c r="L1185" s="18" t="str">
        <f aca="false">IF(H1185&lt;=G1185,"Yes","No")</f>
        <v>Yes</v>
      </c>
    </row>
    <row r="1186" customFormat="false" ht="15" hidden="false" customHeight="false" outlineLevel="0" collapsed="false">
      <c r="A1186" s="1" t="s">
        <v>5996</v>
      </c>
      <c r="B1186" s="1" t="s">
        <v>5997</v>
      </c>
      <c r="C1186" s="1" t="s">
        <v>2070</v>
      </c>
      <c r="D1186" s="1" t="s">
        <v>3627</v>
      </c>
      <c r="E1186" s="1" t="s">
        <v>3617</v>
      </c>
      <c r="F1186" s="1" t="s">
        <v>3623</v>
      </c>
      <c r="G1186" s="1" t="n">
        <v>24</v>
      </c>
      <c r="H1186" s="1" t="n">
        <v>1.17</v>
      </c>
      <c r="I1186" s="1" t="n">
        <v>0</v>
      </c>
      <c r="J1186" s="1" t="n">
        <v>4</v>
      </c>
      <c r="K1186" s="1" t="s">
        <v>3632</v>
      </c>
      <c r="L1186" s="18" t="str">
        <f aca="false">IF(H1186&lt;=G1186,"Yes","No")</f>
        <v>Yes</v>
      </c>
    </row>
    <row r="1187" customFormat="false" ht="15" hidden="false" customHeight="false" outlineLevel="0" collapsed="false">
      <c r="A1187" s="1" t="s">
        <v>5998</v>
      </c>
      <c r="B1187" s="1" t="s">
        <v>5999</v>
      </c>
      <c r="C1187" s="1" t="s">
        <v>2070</v>
      </c>
      <c r="D1187" s="1" t="s">
        <v>3616</v>
      </c>
      <c r="E1187" s="1" t="s">
        <v>3617</v>
      </c>
      <c r="F1187" s="1" t="s">
        <v>3631</v>
      </c>
      <c r="G1187" s="1" t="n">
        <v>24</v>
      </c>
      <c r="H1187" s="1" t="n">
        <v>3.96</v>
      </c>
      <c r="I1187" s="1" t="n">
        <v>0</v>
      </c>
      <c r="J1187" s="1" t="n">
        <v>4</v>
      </c>
      <c r="K1187" s="1" t="s">
        <v>3624</v>
      </c>
      <c r="L1187" s="18" t="str">
        <f aca="false">IF(H1187&lt;=G1187,"Yes","No")</f>
        <v>Yes</v>
      </c>
    </row>
    <row r="1188" customFormat="false" ht="15" hidden="false" customHeight="false" outlineLevel="0" collapsed="false">
      <c r="A1188" s="1" t="s">
        <v>6000</v>
      </c>
      <c r="B1188" s="1" t="s">
        <v>6001</v>
      </c>
      <c r="C1188" s="1" t="s">
        <v>2070</v>
      </c>
      <c r="D1188" s="1" t="s">
        <v>3630</v>
      </c>
      <c r="E1188" s="1" t="s">
        <v>3617</v>
      </c>
      <c r="F1188" s="1" t="s">
        <v>3631</v>
      </c>
      <c r="G1188" s="1" t="n">
        <v>24</v>
      </c>
      <c r="H1188" s="1" t="n">
        <v>0.24</v>
      </c>
      <c r="I1188" s="1" t="n">
        <v>0</v>
      </c>
      <c r="J1188" s="1" t="n">
        <v>4</v>
      </c>
      <c r="K1188" s="1" t="s">
        <v>3652</v>
      </c>
      <c r="L1188" s="18" t="str">
        <f aca="false">IF(H1188&lt;=G1188,"Yes","No")</f>
        <v>Yes</v>
      </c>
    </row>
    <row r="1189" customFormat="false" ht="15" hidden="false" customHeight="false" outlineLevel="0" collapsed="false">
      <c r="A1189" s="1" t="s">
        <v>6002</v>
      </c>
      <c r="B1189" s="1" t="s">
        <v>6003</v>
      </c>
      <c r="C1189" s="1" t="s">
        <v>2070</v>
      </c>
      <c r="D1189" s="1" t="s">
        <v>3630</v>
      </c>
      <c r="E1189" s="1" t="s">
        <v>3622</v>
      </c>
      <c r="F1189" s="1" t="s">
        <v>3215</v>
      </c>
      <c r="G1189" s="1" t="n">
        <v>8</v>
      </c>
      <c r="H1189" s="1" t="n">
        <v>0.24</v>
      </c>
      <c r="I1189" s="1" t="n">
        <v>0</v>
      </c>
      <c r="J1189" s="1" t="n">
        <v>4</v>
      </c>
      <c r="K1189" s="1" t="s">
        <v>3618</v>
      </c>
      <c r="L1189" s="18" t="str">
        <f aca="false">IF(H1189&lt;=G1189,"Yes","No")</f>
        <v>Yes</v>
      </c>
    </row>
    <row r="1190" customFormat="false" ht="15" hidden="false" customHeight="false" outlineLevel="0" collapsed="false">
      <c r="A1190" s="1" t="s">
        <v>6004</v>
      </c>
      <c r="B1190" s="1" t="s">
        <v>6005</v>
      </c>
      <c r="C1190" s="1" t="s">
        <v>2070</v>
      </c>
      <c r="D1190" s="1" t="s">
        <v>3616</v>
      </c>
      <c r="E1190" s="1" t="s">
        <v>3617</v>
      </c>
      <c r="F1190" s="1" t="s">
        <v>3215</v>
      </c>
      <c r="G1190" s="1" t="n">
        <v>24</v>
      </c>
      <c r="H1190" s="1" t="n">
        <v>5.99</v>
      </c>
      <c r="I1190" s="1" t="n">
        <v>1</v>
      </c>
      <c r="J1190" s="1" t="n">
        <v>4</v>
      </c>
      <c r="K1190" s="1" t="s">
        <v>3665</v>
      </c>
      <c r="L1190" s="18" t="str">
        <f aca="false">IF(H1190&lt;=G1190,"Yes","No")</f>
        <v>Yes</v>
      </c>
    </row>
    <row r="1191" customFormat="false" ht="15" hidden="false" customHeight="false" outlineLevel="0" collapsed="false">
      <c r="A1191" s="1" t="s">
        <v>6006</v>
      </c>
      <c r="B1191" s="1" t="s">
        <v>6007</v>
      </c>
      <c r="C1191" s="1" t="s">
        <v>2070</v>
      </c>
      <c r="D1191" s="1" t="s">
        <v>3638</v>
      </c>
      <c r="E1191" s="1" t="s">
        <v>3793</v>
      </c>
      <c r="F1191" s="1" t="s">
        <v>3215</v>
      </c>
      <c r="G1191" s="1" t="n">
        <v>4</v>
      </c>
      <c r="H1191" s="1" t="n">
        <v>12.48</v>
      </c>
      <c r="I1191" s="1" t="n">
        <v>0</v>
      </c>
      <c r="J1191" s="1" t="n">
        <v>3</v>
      </c>
      <c r="K1191" s="1" t="s">
        <v>3652</v>
      </c>
      <c r="L1191" s="18" t="str">
        <f aca="false">IF(H1191&lt;=G1191,"Yes","No")</f>
        <v>No</v>
      </c>
    </row>
    <row r="1192" customFormat="false" ht="15" hidden="false" customHeight="false" outlineLevel="0" collapsed="false">
      <c r="A1192" s="1" t="s">
        <v>6008</v>
      </c>
      <c r="B1192" s="1" t="s">
        <v>6009</v>
      </c>
      <c r="C1192" s="1" t="s">
        <v>2070</v>
      </c>
      <c r="D1192" s="1" t="s">
        <v>3621</v>
      </c>
      <c r="E1192" s="1" t="s">
        <v>3793</v>
      </c>
      <c r="F1192" s="1" t="s">
        <v>3651</v>
      </c>
      <c r="G1192" s="1" t="n">
        <v>4</v>
      </c>
      <c r="H1192" s="1" t="n">
        <v>0.84</v>
      </c>
      <c r="I1192" s="1" t="n">
        <v>0</v>
      </c>
      <c r="J1192" s="1" t="n">
        <v>4</v>
      </c>
      <c r="K1192" s="1" t="s">
        <v>3652</v>
      </c>
      <c r="L1192" s="18" t="str">
        <f aca="false">IF(H1192&lt;=G1192,"Yes","No")</f>
        <v>Yes</v>
      </c>
    </row>
    <row r="1193" customFormat="false" ht="15" hidden="false" customHeight="false" outlineLevel="0" collapsed="false">
      <c r="A1193" s="1" t="s">
        <v>6010</v>
      </c>
      <c r="B1193" s="1" t="s">
        <v>6011</v>
      </c>
      <c r="C1193" s="1" t="s">
        <v>2070</v>
      </c>
      <c r="D1193" s="1" t="s">
        <v>3616</v>
      </c>
      <c r="E1193" s="1" t="s">
        <v>3617</v>
      </c>
      <c r="F1193" s="1" t="s">
        <v>3215</v>
      </c>
      <c r="G1193" s="1" t="n">
        <v>24</v>
      </c>
      <c r="H1193" s="1" t="n">
        <v>7.83</v>
      </c>
      <c r="I1193" s="1" t="n">
        <v>0</v>
      </c>
      <c r="J1193" s="1" t="n">
        <v>4</v>
      </c>
      <c r="K1193" s="1" t="s">
        <v>3635</v>
      </c>
      <c r="L1193" s="18" t="str">
        <f aca="false">IF(H1193&lt;=G1193,"Yes","No")</f>
        <v>Yes</v>
      </c>
    </row>
    <row r="1194" customFormat="false" ht="15" hidden="false" customHeight="false" outlineLevel="0" collapsed="false">
      <c r="A1194" s="1" t="s">
        <v>6012</v>
      </c>
      <c r="B1194" s="1" t="s">
        <v>6013</v>
      </c>
      <c r="C1194" s="1" t="s">
        <v>2070</v>
      </c>
      <c r="D1194" s="1" t="s">
        <v>3627</v>
      </c>
      <c r="E1194" s="1" t="s">
        <v>3793</v>
      </c>
      <c r="F1194" s="1" t="s">
        <v>3631</v>
      </c>
      <c r="G1194" s="1" t="n">
        <v>4</v>
      </c>
      <c r="H1194" s="1" t="n">
        <v>5.73</v>
      </c>
      <c r="I1194" s="1" t="n">
        <v>1</v>
      </c>
      <c r="J1194" s="1" t="n">
        <v>4</v>
      </c>
      <c r="K1194" s="1" t="s">
        <v>3665</v>
      </c>
      <c r="L1194" s="18" t="str">
        <f aca="false">IF(H1194&lt;=G1194,"Yes","No")</f>
        <v>No</v>
      </c>
    </row>
    <row r="1195" customFormat="false" ht="15" hidden="false" customHeight="false" outlineLevel="0" collapsed="false">
      <c r="A1195" s="1" t="s">
        <v>6014</v>
      </c>
      <c r="B1195" s="1" t="s">
        <v>6015</v>
      </c>
      <c r="C1195" s="1" t="s">
        <v>2070</v>
      </c>
      <c r="D1195" s="1" t="s">
        <v>3638</v>
      </c>
      <c r="E1195" s="1" t="s">
        <v>3646</v>
      </c>
      <c r="F1195" s="1" t="s">
        <v>3623</v>
      </c>
      <c r="G1195" s="1" t="n">
        <v>72</v>
      </c>
      <c r="H1195" s="1" t="n">
        <v>70.49</v>
      </c>
      <c r="I1195" s="1" t="n">
        <v>0</v>
      </c>
      <c r="J1195" s="1" t="n">
        <v>4</v>
      </c>
      <c r="K1195" s="1" t="s">
        <v>3632</v>
      </c>
      <c r="L1195" s="18" t="str">
        <f aca="false">IF(H1195&lt;=G1195,"Yes","No")</f>
        <v>Yes</v>
      </c>
    </row>
    <row r="1196" customFormat="false" ht="15" hidden="false" customHeight="false" outlineLevel="0" collapsed="false">
      <c r="A1196" s="1" t="s">
        <v>6016</v>
      </c>
      <c r="B1196" s="1" t="s">
        <v>6017</v>
      </c>
      <c r="C1196" s="1" t="s">
        <v>2070</v>
      </c>
      <c r="D1196" s="1" t="s">
        <v>3638</v>
      </c>
      <c r="E1196" s="1" t="s">
        <v>3617</v>
      </c>
      <c r="F1196" s="1" t="s">
        <v>3631</v>
      </c>
      <c r="G1196" s="1" t="n">
        <v>24</v>
      </c>
      <c r="H1196" s="1" t="n">
        <v>5.64</v>
      </c>
      <c r="I1196" s="1" t="n">
        <v>0</v>
      </c>
      <c r="J1196" s="1" t="n">
        <v>5</v>
      </c>
      <c r="K1196" s="1" t="s">
        <v>3652</v>
      </c>
      <c r="L1196" s="18" t="str">
        <f aca="false">IF(H1196&lt;=G1196,"Yes","No")</f>
        <v>Yes</v>
      </c>
    </row>
    <row r="1197" customFormat="false" ht="15" hidden="false" customHeight="false" outlineLevel="0" collapsed="false">
      <c r="A1197" s="1" t="s">
        <v>6018</v>
      </c>
      <c r="B1197" s="1" t="s">
        <v>6019</v>
      </c>
      <c r="C1197" s="1" t="s">
        <v>2070</v>
      </c>
      <c r="D1197" s="1" t="s">
        <v>3621</v>
      </c>
      <c r="E1197" s="1" t="s">
        <v>3617</v>
      </c>
      <c r="F1197" s="1" t="s">
        <v>3215</v>
      </c>
      <c r="G1197" s="1" t="n">
        <v>24</v>
      </c>
      <c r="H1197" s="1" t="n">
        <v>8.75</v>
      </c>
      <c r="I1197" s="1" t="n">
        <v>0</v>
      </c>
      <c r="J1197" s="1" t="n">
        <v>4</v>
      </c>
      <c r="K1197" s="1" t="s">
        <v>3642</v>
      </c>
      <c r="L1197" s="18" t="str">
        <f aca="false">IF(H1197&lt;=G1197,"Yes","No")</f>
        <v>Yes</v>
      </c>
    </row>
    <row r="1198" customFormat="false" ht="15" hidden="false" customHeight="false" outlineLevel="0" collapsed="false">
      <c r="A1198" s="1" t="s">
        <v>6020</v>
      </c>
      <c r="B1198" s="1" t="s">
        <v>6021</v>
      </c>
      <c r="C1198" s="1" t="s">
        <v>2070</v>
      </c>
      <c r="D1198" s="1" t="s">
        <v>3630</v>
      </c>
      <c r="E1198" s="1" t="s">
        <v>3617</v>
      </c>
      <c r="F1198" s="1" t="s">
        <v>3631</v>
      </c>
      <c r="G1198" s="1" t="n">
        <v>24</v>
      </c>
      <c r="H1198" s="1" t="n">
        <v>1.67</v>
      </c>
      <c r="I1198" s="1" t="n">
        <v>1</v>
      </c>
      <c r="J1198" s="1" t="n">
        <v>4</v>
      </c>
      <c r="K1198" s="1" t="s">
        <v>3635</v>
      </c>
      <c r="L1198" s="18" t="str">
        <f aca="false">IF(H1198&lt;=G1198,"Yes","No")</f>
        <v>Yes</v>
      </c>
    </row>
    <row r="1199" customFormat="false" ht="15" hidden="false" customHeight="false" outlineLevel="0" collapsed="false">
      <c r="A1199" s="1" t="s">
        <v>6022</v>
      </c>
      <c r="B1199" s="1" t="s">
        <v>6023</v>
      </c>
      <c r="C1199" s="1" t="s">
        <v>2070</v>
      </c>
      <c r="D1199" s="1" t="s">
        <v>3621</v>
      </c>
      <c r="E1199" s="1" t="s">
        <v>3617</v>
      </c>
      <c r="F1199" s="1" t="s">
        <v>3631</v>
      </c>
      <c r="G1199" s="1" t="n">
        <v>24</v>
      </c>
      <c r="H1199" s="1" t="n">
        <v>7.55</v>
      </c>
      <c r="I1199" s="1" t="n">
        <v>1</v>
      </c>
      <c r="J1199" s="1" t="n">
        <v>5</v>
      </c>
      <c r="K1199" s="1" t="s">
        <v>3642</v>
      </c>
      <c r="L1199" s="18" t="str">
        <f aca="false">IF(H1199&lt;=G1199,"Yes","No")</f>
        <v>Yes</v>
      </c>
    </row>
    <row r="1200" customFormat="false" ht="15" hidden="false" customHeight="false" outlineLevel="0" collapsed="false">
      <c r="A1200" s="1" t="s">
        <v>6024</v>
      </c>
      <c r="B1200" s="1" t="s">
        <v>6025</v>
      </c>
      <c r="C1200" s="1" t="s">
        <v>2070</v>
      </c>
      <c r="D1200" s="1" t="s">
        <v>3616</v>
      </c>
      <c r="E1200" s="1" t="s">
        <v>3617</v>
      </c>
      <c r="F1200" s="1" t="s">
        <v>3215</v>
      </c>
      <c r="G1200" s="1" t="n">
        <v>24</v>
      </c>
      <c r="H1200" s="1" t="n">
        <v>10.27</v>
      </c>
      <c r="I1200" s="1" t="n">
        <v>1</v>
      </c>
      <c r="J1200" s="1" t="n">
        <v>5</v>
      </c>
      <c r="K1200" s="1" t="s">
        <v>3635</v>
      </c>
      <c r="L1200" s="18" t="str">
        <f aca="false">IF(H1200&lt;=G1200,"Yes","No")</f>
        <v>Yes</v>
      </c>
    </row>
    <row r="1201" customFormat="false" ht="15" hidden="false" customHeight="false" outlineLevel="0" collapsed="false">
      <c r="A1201" s="1" t="s">
        <v>6026</v>
      </c>
      <c r="B1201" s="1" t="s">
        <v>6027</v>
      </c>
      <c r="C1201" s="1" t="s">
        <v>2070</v>
      </c>
      <c r="D1201" s="1" t="s">
        <v>3645</v>
      </c>
      <c r="E1201" s="1" t="s">
        <v>3617</v>
      </c>
      <c r="F1201" s="1" t="s">
        <v>3623</v>
      </c>
      <c r="G1201" s="1" t="n">
        <v>24</v>
      </c>
      <c r="H1201" s="1" t="n">
        <v>8.95</v>
      </c>
      <c r="I1201" s="1" t="n">
        <v>0</v>
      </c>
      <c r="J1201" s="1" t="n">
        <v>5</v>
      </c>
      <c r="K1201" s="1" t="s">
        <v>3652</v>
      </c>
      <c r="L1201" s="18" t="str">
        <f aca="false">IF(H1201&lt;=G1201,"Yes","No")</f>
        <v>Yes</v>
      </c>
    </row>
    <row r="1202" customFormat="false" ht="15" hidden="false" customHeight="false" outlineLevel="0" collapsed="false">
      <c r="A1202" s="1" t="s">
        <v>6028</v>
      </c>
      <c r="B1202" s="1" t="s">
        <v>6029</v>
      </c>
      <c r="C1202" s="1" t="s">
        <v>2070</v>
      </c>
      <c r="D1202" s="1" t="s">
        <v>3621</v>
      </c>
      <c r="E1202" s="1" t="s">
        <v>3646</v>
      </c>
      <c r="F1202" s="1" t="s">
        <v>3215</v>
      </c>
      <c r="G1202" s="1" t="n">
        <v>72</v>
      </c>
      <c r="H1202" s="1" t="n">
        <v>4.1</v>
      </c>
      <c r="I1202" s="1" t="n">
        <v>1</v>
      </c>
      <c r="J1202" s="1" t="n">
        <v>5</v>
      </c>
      <c r="K1202" s="1" t="s">
        <v>3665</v>
      </c>
      <c r="L1202" s="18" t="str">
        <f aca="false">IF(H1202&lt;=G1202,"Yes","No")</f>
        <v>Yes</v>
      </c>
    </row>
    <row r="1203" customFormat="false" ht="15" hidden="false" customHeight="false" outlineLevel="0" collapsed="false">
      <c r="A1203" s="1" t="s">
        <v>6030</v>
      </c>
      <c r="B1203" s="1" t="s">
        <v>6031</v>
      </c>
      <c r="C1203" s="1" t="s">
        <v>2070</v>
      </c>
      <c r="D1203" s="1" t="s">
        <v>3630</v>
      </c>
      <c r="E1203" s="1" t="s">
        <v>3617</v>
      </c>
      <c r="F1203" s="1" t="s">
        <v>3623</v>
      </c>
      <c r="G1203" s="1" t="n">
        <v>24</v>
      </c>
      <c r="H1203" s="1" t="n">
        <v>0.5</v>
      </c>
      <c r="I1203" s="1" t="n">
        <v>1</v>
      </c>
      <c r="J1203" s="1" t="n">
        <v>5</v>
      </c>
      <c r="K1203" s="1" t="s">
        <v>3635</v>
      </c>
      <c r="L1203" s="18" t="str">
        <f aca="false">IF(H1203&lt;=G1203,"Yes","No")</f>
        <v>Yes</v>
      </c>
    </row>
    <row r="1204" customFormat="false" ht="15" hidden="false" customHeight="false" outlineLevel="0" collapsed="false">
      <c r="A1204" s="1" t="s">
        <v>6032</v>
      </c>
      <c r="B1204" s="1" t="s">
        <v>6033</v>
      </c>
      <c r="C1204" s="1" t="s">
        <v>2070</v>
      </c>
      <c r="D1204" s="1" t="s">
        <v>3638</v>
      </c>
      <c r="E1204" s="1" t="s">
        <v>3617</v>
      </c>
      <c r="F1204" s="1" t="s">
        <v>3631</v>
      </c>
      <c r="G1204" s="1" t="n">
        <v>24</v>
      </c>
      <c r="H1204" s="1" t="n">
        <v>22.81</v>
      </c>
      <c r="I1204" s="1" t="n">
        <v>0</v>
      </c>
      <c r="J1204" s="1" t="n">
        <v>5</v>
      </c>
      <c r="K1204" s="1" t="s">
        <v>3624</v>
      </c>
      <c r="L1204" s="18" t="str">
        <f aca="false">IF(H1204&lt;=G1204,"Yes","No")</f>
        <v>Yes</v>
      </c>
    </row>
    <row r="1205" customFormat="false" ht="15" hidden="false" customHeight="false" outlineLevel="0" collapsed="false">
      <c r="A1205" s="1" t="s">
        <v>6034</v>
      </c>
      <c r="B1205" s="1" t="s">
        <v>6035</v>
      </c>
      <c r="C1205" s="1" t="s">
        <v>2070</v>
      </c>
      <c r="D1205" s="1" t="s">
        <v>3627</v>
      </c>
      <c r="E1205" s="1" t="s">
        <v>3617</v>
      </c>
      <c r="F1205" s="1" t="s">
        <v>3623</v>
      </c>
      <c r="G1205" s="1" t="n">
        <v>24</v>
      </c>
      <c r="H1205" s="1" t="n">
        <v>6.26</v>
      </c>
      <c r="I1205" s="1" t="n">
        <v>1</v>
      </c>
      <c r="J1205" s="1" t="n">
        <v>4</v>
      </c>
      <c r="K1205" s="1" t="s">
        <v>3632</v>
      </c>
      <c r="L1205" s="18" t="str">
        <f aca="false">IF(H1205&lt;=G1205,"Yes","No")</f>
        <v>Yes</v>
      </c>
    </row>
    <row r="1206" customFormat="false" ht="15" hidden="false" customHeight="false" outlineLevel="0" collapsed="false">
      <c r="A1206" s="1" t="s">
        <v>6036</v>
      </c>
      <c r="B1206" s="1" t="s">
        <v>6037</v>
      </c>
      <c r="C1206" s="1" t="s">
        <v>2070</v>
      </c>
      <c r="D1206" s="1" t="s">
        <v>3630</v>
      </c>
      <c r="E1206" s="1" t="s">
        <v>3622</v>
      </c>
      <c r="F1206" s="1" t="s">
        <v>3623</v>
      </c>
      <c r="G1206" s="1" t="n">
        <v>8</v>
      </c>
      <c r="H1206" s="1" t="n">
        <v>0.22</v>
      </c>
      <c r="I1206" s="1" t="n">
        <v>1</v>
      </c>
      <c r="J1206" s="1" t="n">
        <v>5</v>
      </c>
      <c r="K1206" s="1" t="s">
        <v>3642</v>
      </c>
      <c r="L1206" s="18" t="str">
        <f aca="false">IF(H1206&lt;=G1206,"Yes","No")</f>
        <v>Yes</v>
      </c>
    </row>
    <row r="1207" customFormat="false" ht="15" hidden="false" customHeight="false" outlineLevel="0" collapsed="false">
      <c r="A1207" s="1" t="s">
        <v>6038</v>
      </c>
      <c r="B1207" s="1" t="s">
        <v>6039</v>
      </c>
      <c r="C1207" s="1" t="s">
        <v>2070</v>
      </c>
      <c r="D1207" s="1" t="s">
        <v>3616</v>
      </c>
      <c r="E1207" s="1" t="s">
        <v>3622</v>
      </c>
      <c r="F1207" s="1" t="s">
        <v>3623</v>
      </c>
      <c r="G1207" s="1" t="n">
        <v>8</v>
      </c>
      <c r="H1207" s="1" t="n">
        <v>16.21</v>
      </c>
      <c r="I1207" s="1" t="n">
        <v>1</v>
      </c>
      <c r="J1207" s="1" t="n">
        <v>3</v>
      </c>
      <c r="K1207" s="1" t="s">
        <v>3652</v>
      </c>
      <c r="L1207" s="18" t="str">
        <f aca="false">IF(H1207&lt;=G1207,"Yes","No")</f>
        <v>No</v>
      </c>
    </row>
    <row r="1208" customFormat="false" ht="15" hidden="false" customHeight="false" outlineLevel="0" collapsed="false">
      <c r="A1208" s="1" t="s">
        <v>6040</v>
      </c>
      <c r="B1208" s="1" t="s">
        <v>6041</v>
      </c>
      <c r="C1208" s="1" t="s">
        <v>2070</v>
      </c>
      <c r="D1208" s="1" t="s">
        <v>3616</v>
      </c>
      <c r="E1208" s="1" t="s">
        <v>3646</v>
      </c>
      <c r="F1208" s="1" t="s">
        <v>3651</v>
      </c>
      <c r="G1208" s="1" t="n">
        <v>72</v>
      </c>
      <c r="H1208" s="1" t="n">
        <v>3.98</v>
      </c>
      <c r="I1208" s="1" t="n">
        <v>0</v>
      </c>
      <c r="J1208" s="1" t="n">
        <v>4</v>
      </c>
      <c r="K1208" s="1" t="s">
        <v>3618</v>
      </c>
      <c r="L1208" s="18" t="str">
        <f aca="false">IF(H1208&lt;=G1208,"Yes","No")</f>
        <v>Yes</v>
      </c>
    </row>
    <row r="1209" customFormat="false" ht="15" hidden="false" customHeight="false" outlineLevel="0" collapsed="false">
      <c r="A1209" s="1" t="s">
        <v>6042</v>
      </c>
      <c r="B1209" s="1" t="s">
        <v>6043</v>
      </c>
      <c r="C1209" s="1" t="s">
        <v>2070</v>
      </c>
      <c r="D1209" s="1" t="s">
        <v>3627</v>
      </c>
      <c r="E1209" s="1" t="s">
        <v>3617</v>
      </c>
      <c r="F1209" s="1" t="s">
        <v>3631</v>
      </c>
      <c r="G1209" s="1" t="n">
        <v>24</v>
      </c>
      <c r="H1209" s="1" t="n">
        <v>0.33</v>
      </c>
      <c r="I1209" s="1" t="n">
        <v>0</v>
      </c>
      <c r="J1209" s="1" t="n">
        <v>4</v>
      </c>
      <c r="K1209" s="1" t="s">
        <v>3652</v>
      </c>
      <c r="L1209" s="18" t="str">
        <f aca="false">IF(H1209&lt;=G1209,"Yes","No")</f>
        <v>Yes</v>
      </c>
    </row>
    <row r="1210" customFormat="false" ht="15" hidden="false" customHeight="false" outlineLevel="0" collapsed="false">
      <c r="A1210" s="1" t="s">
        <v>6044</v>
      </c>
      <c r="B1210" s="1" t="s">
        <v>6045</v>
      </c>
      <c r="C1210" s="1" t="s">
        <v>2070</v>
      </c>
      <c r="D1210" s="1" t="s">
        <v>3627</v>
      </c>
      <c r="E1210" s="1" t="s">
        <v>3617</v>
      </c>
      <c r="F1210" s="1" t="s">
        <v>3623</v>
      </c>
      <c r="G1210" s="1" t="n">
        <v>24</v>
      </c>
      <c r="H1210" s="1" t="n">
        <v>2.69</v>
      </c>
      <c r="I1210" s="1" t="n">
        <v>1</v>
      </c>
      <c r="J1210" s="1" t="n">
        <v>5</v>
      </c>
      <c r="K1210" s="1" t="s">
        <v>3652</v>
      </c>
      <c r="L1210" s="18" t="str">
        <f aca="false">IF(H1210&lt;=G1210,"Yes","No")</f>
        <v>Yes</v>
      </c>
    </row>
    <row r="1211" customFormat="false" ht="15" hidden="false" customHeight="false" outlineLevel="0" collapsed="false">
      <c r="A1211" s="1" t="s">
        <v>6046</v>
      </c>
      <c r="B1211" s="1" t="s">
        <v>6047</v>
      </c>
      <c r="C1211" s="1" t="s">
        <v>2070</v>
      </c>
      <c r="D1211" s="1" t="s">
        <v>3630</v>
      </c>
      <c r="E1211" s="1" t="s">
        <v>3646</v>
      </c>
      <c r="F1211" s="1" t="s">
        <v>3215</v>
      </c>
      <c r="G1211" s="1" t="n">
        <v>72</v>
      </c>
      <c r="H1211" s="1" t="n">
        <v>1.04</v>
      </c>
      <c r="I1211" s="1" t="n">
        <v>1</v>
      </c>
      <c r="J1211" s="1" t="n">
        <v>5</v>
      </c>
      <c r="K1211" s="1" t="s">
        <v>3632</v>
      </c>
      <c r="L1211" s="18" t="str">
        <f aca="false">IF(H1211&lt;=G1211,"Yes","No")</f>
        <v>Yes</v>
      </c>
    </row>
    <row r="1212" customFormat="false" ht="15" hidden="false" customHeight="false" outlineLevel="0" collapsed="false">
      <c r="A1212" s="1" t="s">
        <v>6048</v>
      </c>
      <c r="B1212" s="1" t="s">
        <v>6049</v>
      </c>
      <c r="C1212" s="1" t="s">
        <v>2070</v>
      </c>
      <c r="D1212" s="1" t="s">
        <v>3616</v>
      </c>
      <c r="E1212" s="1" t="s">
        <v>3617</v>
      </c>
      <c r="F1212" s="1" t="s">
        <v>3623</v>
      </c>
      <c r="G1212" s="1" t="n">
        <v>24</v>
      </c>
      <c r="H1212" s="1" t="n">
        <v>13.35</v>
      </c>
      <c r="I1212" s="1" t="n">
        <v>1</v>
      </c>
      <c r="J1212" s="1" t="n">
        <v>4</v>
      </c>
      <c r="K1212" s="1" t="s">
        <v>3635</v>
      </c>
      <c r="L1212" s="18" t="str">
        <f aca="false">IF(H1212&lt;=G1212,"Yes","No")</f>
        <v>Yes</v>
      </c>
    </row>
    <row r="1213" customFormat="false" ht="15" hidden="false" customHeight="false" outlineLevel="0" collapsed="false">
      <c r="A1213" s="1" t="s">
        <v>6050</v>
      </c>
      <c r="B1213" s="1" t="s">
        <v>6051</v>
      </c>
      <c r="C1213" s="1" t="s">
        <v>2070</v>
      </c>
      <c r="D1213" s="1" t="s">
        <v>3630</v>
      </c>
      <c r="E1213" s="1" t="s">
        <v>3793</v>
      </c>
      <c r="F1213" s="1" t="s">
        <v>3215</v>
      </c>
      <c r="G1213" s="1" t="n">
        <v>4</v>
      </c>
      <c r="H1213" s="1" t="n">
        <v>0.82</v>
      </c>
      <c r="I1213" s="1" t="n">
        <v>1</v>
      </c>
      <c r="J1213" s="1" t="n">
        <v>4</v>
      </c>
      <c r="K1213" s="1" t="s">
        <v>3665</v>
      </c>
      <c r="L1213" s="18" t="str">
        <f aca="false">IF(H1213&lt;=G1213,"Yes","No")</f>
        <v>Yes</v>
      </c>
    </row>
    <row r="1214" customFormat="false" ht="15" hidden="false" customHeight="false" outlineLevel="0" collapsed="false">
      <c r="A1214" s="1" t="s">
        <v>6052</v>
      </c>
      <c r="B1214" s="1" t="s">
        <v>6053</v>
      </c>
      <c r="C1214" s="1" t="s">
        <v>2070</v>
      </c>
      <c r="D1214" s="1" t="s">
        <v>3627</v>
      </c>
      <c r="E1214" s="1" t="s">
        <v>3617</v>
      </c>
      <c r="F1214" s="1" t="s">
        <v>3631</v>
      </c>
      <c r="G1214" s="1" t="n">
        <v>24</v>
      </c>
      <c r="H1214" s="1" t="n">
        <v>10.08</v>
      </c>
      <c r="I1214" s="1" t="n">
        <v>0</v>
      </c>
      <c r="J1214" s="1" t="n">
        <v>3</v>
      </c>
      <c r="K1214" s="1" t="s">
        <v>3635</v>
      </c>
      <c r="L1214" s="18" t="str">
        <f aca="false">IF(H1214&lt;=G1214,"Yes","No")</f>
        <v>Yes</v>
      </c>
    </row>
    <row r="1215" customFormat="false" ht="15" hidden="false" customHeight="false" outlineLevel="0" collapsed="false">
      <c r="A1215" s="1" t="s">
        <v>6054</v>
      </c>
      <c r="B1215" s="1" t="s">
        <v>6055</v>
      </c>
      <c r="C1215" s="1" t="s">
        <v>2070</v>
      </c>
      <c r="D1215" s="1" t="s">
        <v>3630</v>
      </c>
      <c r="E1215" s="1" t="s">
        <v>3617</v>
      </c>
      <c r="F1215" s="1" t="s">
        <v>3215</v>
      </c>
      <c r="G1215" s="1" t="n">
        <v>24</v>
      </c>
      <c r="H1215" s="1" t="n">
        <v>0.38</v>
      </c>
      <c r="I1215" s="1" t="n">
        <v>1</v>
      </c>
      <c r="J1215" s="1" t="n">
        <v>5</v>
      </c>
      <c r="K1215" s="1" t="s">
        <v>3665</v>
      </c>
      <c r="L1215" s="18" t="str">
        <f aca="false">IF(H1215&lt;=G1215,"Yes","No")</f>
        <v>Yes</v>
      </c>
    </row>
    <row r="1216" customFormat="false" ht="15" hidden="false" customHeight="false" outlineLevel="0" collapsed="false">
      <c r="A1216" s="1" t="s">
        <v>6056</v>
      </c>
      <c r="B1216" s="1" t="s">
        <v>6057</v>
      </c>
      <c r="C1216" s="1" t="s">
        <v>2070</v>
      </c>
      <c r="D1216" s="1" t="s">
        <v>3627</v>
      </c>
      <c r="E1216" s="1" t="s">
        <v>3617</v>
      </c>
      <c r="F1216" s="1" t="s">
        <v>3215</v>
      </c>
      <c r="G1216" s="1" t="n">
        <v>24</v>
      </c>
      <c r="H1216" s="1" t="n">
        <v>6.17</v>
      </c>
      <c r="I1216" s="1" t="n">
        <v>1</v>
      </c>
      <c r="J1216" s="1" t="n">
        <v>5</v>
      </c>
      <c r="K1216" s="1" t="s">
        <v>3665</v>
      </c>
      <c r="L1216" s="18" t="str">
        <f aca="false">IF(H1216&lt;=G1216,"Yes","No")</f>
        <v>Yes</v>
      </c>
    </row>
    <row r="1217" customFormat="false" ht="15" hidden="false" customHeight="false" outlineLevel="0" collapsed="false">
      <c r="A1217" s="1" t="s">
        <v>6058</v>
      </c>
      <c r="B1217" s="1" t="s">
        <v>6059</v>
      </c>
      <c r="C1217" s="1" t="s">
        <v>2070</v>
      </c>
      <c r="D1217" s="1" t="s">
        <v>3616</v>
      </c>
      <c r="E1217" s="1" t="s">
        <v>3646</v>
      </c>
      <c r="F1217" s="1" t="s">
        <v>3631</v>
      </c>
      <c r="G1217" s="1" t="n">
        <v>72</v>
      </c>
      <c r="H1217" s="1" t="n">
        <v>1.96</v>
      </c>
      <c r="I1217" s="1" t="n">
        <v>1</v>
      </c>
      <c r="J1217" s="1" t="n">
        <v>4</v>
      </c>
      <c r="K1217" s="1" t="s">
        <v>3665</v>
      </c>
      <c r="L1217" s="18" t="str">
        <f aca="false">IF(H1217&lt;=G1217,"Yes","No")</f>
        <v>Yes</v>
      </c>
    </row>
    <row r="1218" customFormat="false" ht="15" hidden="false" customHeight="false" outlineLevel="0" collapsed="false">
      <c r="A1218" s="1" t="s">
        <v>6060</v>
      </c>
      <c r="B1218" s="1" t="s">
        <v>6061</v>
      </c>
      <c r="C1218" s="1" t="s">
        <v>2070</v>
      </c>
      <c r="D1218" s="1" t="s">
        <v>3641</v>
      </c>
      <c r="E1218" s="1" t="s">
        <v>3622</v>
      </c>
      <c r="F1218" s="1" t="s">
        <v>3215</v>
      </c>
      <c r="G1218" s="1" t="n">
        <v>8</v>
      </c>
      <c r="H1218" s="1" t="n">
        <v>6.21</v>
      </c>
      <c r="I1218" s="1" t="n">
        <v>0</v>
      </c>
      <c r="J1218" s="1" t="n">
        <v>5</v>
      </c>
      <c r="K1218" s="1" t="s">
        <v>3665</v>
      </c>
      <c r="L1218" s="18" t="str">
        <f aca="false">IF(H1218&lt;=G1218,"Yes","No")</f>
        <v>Yes</v>
      </c>
    </row>
    <row r="1219" customFormat="false" ht="15" hidden="false" customHeight="false" outlineLevel="0" collapsed="false">
      <c r="A1219" s="1" t="s">
        <v>6062</v>
      </c>
      <c r="B1219" s="1" t="s">
        <v>6063</v>
      </c>
      <c r="C1219" s="1" t="s">
        <v>2070</v>
      </c>
      <c r="D1219" s="1" t="s">
        <v>3698</v>
      </c>
      <c r="E1219" s="1" t="s">
        <v>3617</v>
      </c>
      <c r="F1219" s="1" t="s">
        <v>3215</v>
      </c>
      <c r="G1219" s="1" t="n">
        <v>24</v>
      </c>
      <c r="H1219" s="1" t="n">
        <v>5.92</v>
      </c>
      <c r="I1219" s="1" t="n">
        <v>0</v>
      </c>
      <c r="J1219" s="1" t="n">
        <v>4</v>
      </c>
      <c r="K1219" s="1" t="s">
        <v>3635</v>
      </c>
      <c r="L1219" s="18" t="str">
        <f aca="false">IF(H1219&lt;=G1219,"Yes","No")</f>
        <v>Yes</v>
      </c>
    </row>
    <row r="1220" customFormat="false" ht="15" hidden="false" customHeight="false" outlineLevel="0" collapsed="false">
      <c r="A1220" s="1" t="s">
        <v>6064</v>
      </c>
      <c r="B1220" s="1" t="s">
        <v>6065</v>
      </c>
      <c r="C1220" s="1" t="s">
        <v>2070</v>
      </c>
      <c r="D1220" s="1" t="s">
        <v>3627</v>
      </c>
      <c r="E1220" s="1" t="s">
        <v>3617</v>
      </c>
      <c r="F1220" s="1" t="s">
        <v>3631</v>
      </c>
      <c r="G1220" s="1" t="n">
        <v>24</v>
      </c>
      <c r="H1220" s="1" t="n">
        <v>3.75</v>
      </c>
      <c r="I1220" s="1" t="n">
        <v>0</v>
      </c>
      <c r="J1220" s="1" t="n">
        <v>4</v>
      </c>
      <c r="K1220" s="1" t="s">
        <v>3665</v>
      </c>
      <c r="L1220" s="18" t="str">
        <f aca="false">IF(H1220&lt;=G1220,"Yes","No")</f>
        <v>Yes</v>
      </c>
    </row>
    <row r="1221" customFormat="false" ht="15" hidden="false" customHeight="false" outlineLevel="0" collapsed="false">
      <c r="A1221" s="1" t="s">
        <v>6066</v>
      </c>
      <c r="B1221" s="1" t="s">
        <v>6067</v>
      </c>
      <c r="C1221" s="1" t="s">
        <v>2070</v>
      </c>
      <c r="D1221" s="1" t="s">
        <v>3621</v>
      </c>
      <c r="E1221" s="1" t="s">
        <v>3646</v>
      </c>
      <c r="F1221" s="1" t="s">
        <v>3631</v>
      </c>
      <c r="G1221" s="1" t="n">
        <v>72</v>
      </c>
      <c r="H1221" s="1" t="n">
        <v>10.33</v>
      </c>
      <c r="I1221" s="1" t="n">
        <v>0</v>
      </c>
      <c r="J1221" s="1" t="n">
        <v>4</v>
      </c>
      <c r="K1221" s="1" t="s">
        <v>3632</v>
      </c>
      <c r="L1221" s="18" t="str">
        <f aca="false">IF(H1221&lt;=G1221,"Yes","No")</f>
        <v>Yes</v>
      </c>
    </row>
    <row r="1222" customFormat="false" ht="15" hidden="false" customHeight="false" outlineLevel="0" collapsed="false">
      <c r="A1222" s="1" t="s">
        <v>6068</v>
      </c>
      <c r="B1222" s="1" t="s">
        <v>6069</v>
      </c>
      <c r="C1222" s="1" t="s">
        <v>2070</v>
      </c>
      <c r="D1222" s="1" t="s">
        <v>3621</v>
      </c>
      <c r="E1222" s="1" t="s">
        <v>3617</v>
      </c>
      <c r="F1222" s="1" t="s">
        <v>3631</v>
      </c>
      <c r="G1222" s="1" t="n">
        <v>24</v>
      </c>
      <c r="H1222" s="1" t="n">
        <v>3.83</v>
      </c>
      <c r="I1222" s="1" t="n">
        <v>1</v>
      </c>
      <c r="J1222" s="1" t="n">
        <v>5</v>
      </c>
      <c r="K1222" s="1" t="s">
        <v>3635</v>
      </c>
      <c r="L1222" s="18" t="str">
        <f aca="false">IF(H1222&lt;=G1222,"Yes","No")</f>
        <v>Yes</v>
      </c>
    </row>
    <row r="1223" customFormat="false" ht="15" hidden="false" customHeight="false" outlineLevel="0" collapsed="false">
      <c r="A1223" s="1" t="s">
        <v>6070</v>
      </c>
      <c r="B1223" s="1" t="s">
        <v>6071</v>
      </c>
      <c r="C1223" s="1" t="s">
        <v>2070</v>
      </c>
      <c r="D1223" s="1" t="s">
        <v>3638</v>
      </c>
      <c r="E1223" s="1" t="s">
        <v>3622</v>
      </c>
      <c r="F1223" s="1" t="s">
        <v>3651</v>
      </c>
      <c r="G1223" s="1" t="n">
        <v>8</v>
      </c>
      <c r="H1223" s="1" t="n">
        <v>31.31</v>
      </c>
      <c r="I1223" s="1" t="n">
        <v>0</v>
      </c>
      <c r="J1223" s="1" t="n">
        <v>4</v>
      </c>
      <c r="K1223" s="1" t="s">
        <v>3635</v>
      </c>
      <c r="L1223" s="18" t="str">
        <f aca="false">IF(H1223&lt;=G1223,"Yes","No")</f>
        <v>No</v>
      </c>
    </row>
    <row r="1224" customFormat="false" ht="15" hidden="false" customHeight="false" outlineLevel="0" collapsed="false">
      <c r="A1224" s="1" t="s">
        <v>6072</v>
      </c>
      <c r="B1224" s="1" t="s">
        <v>6073</v>
      </c>
      <c r="C1224" s="1" t="s">
        <v>2070</v>
      </c>
      <c r="D1224" s="1" t="s">
        <v>3638</v>
      </c>
      <c r="E1224" s="1" t="s">
        <v>3617</v>
      </c>
      <c r="F1224" s="1" t="s">
        <v>3215</v>
      </c>
      <c r="G1224" s="1" t="n">
        <v>24</v>
      </c>
      <c r="H1224" s="1" t="n">
        <v>9.68</v>
      </c>
      <c r="I1224" s="1" t="n">
        <v>0</v>
      </c>
      <c r="J1224" s="1" t="n">
        <v>4</v>
      </c>
      <c r="K1224" s="1" t="s">
        <v>3665</v>
      </c>
      <c r="L1224" s="18" t="str">
        <f aca="false">IF(H1224&lt;=G1224,"Yes","No")</f>
        <v>Yes</v>
      </c>
    </row>
    <row r="1225" customFormat="false" ht="15" hidden="false" customHeight="false" outlineLevel="0" collapsed="false">
      <c r="A1225" s="1" t="s">
        <v>6074</v>
      </c>
      <c r="B1225" s="1" t="s">
        <v>6075</v>
      </c>
      <c r="C1225" s="1" t="s">
        <v>2070</v>
      </c>
      <c r="D1225" s="1" t="s">
        <v>3630</v>
      </c>
      <c r="E1225" s="1" t="s">
        <v>3622</v>
      </c>
      <c r="F1225" s="1" t="s">
        <v>3623</v>
      </c>
      <c r="G1225" s="1" t="n">
        <v>8</v>
      </c>
      <c r="H1225" s="1" t="n">
        <v>0.89</v>
      </c>
      <c r="I1225" s="1" t="n">
        <v>1</v>
      </c>
      <c r="J1225" s="1" t="n">
        <v>5</v>
      </c>
      <c r="K1225" s="1" t="s">
        <v>3642</v>
      </c>
      <c r="L1225" s="18" t="str">
        <f aca="false">IF(H1225&lt;=G1225,"Yes","No")</f>
        <v>Yes</v>
      </c>
    </row>
    <row r="1226" customFormat="false" ht="15" hidden="false" customHeight="false" outlineLevel="0" collapsed="false">
      <c r="A1226" s="1" t="s">
        <v>6076</v>
      </c>
      <c r="B1226" s="1" t="s">
        <v>6077</v>
      </c>
      <c r="C1226" s="1" t="s">
        <v>2070</v>
      </c>
      <c r="D1226" s="1" t="s">
        <v>3630</v>
      </c>
      <c r="E1226" s="1" t="s">
        <v>3617</v>
      </c>
      <c r="F1226" s="1" t="s">
        <v>3631</v>
      </c>
      <c r="G1226" s="1" t="n">
        <v>24</v>
      </c>
      <c r="H1226" s="1" t="n">
        <v>0.74</v>
      </c>
      <c r="I1226" s="1" t="n">
        <v>1</v>
      </c>
      <c r="J1226" s="1" t="n">
        <v>5</v>
      </c>
      <c r="K1226" s="1" t="s">
        <v>3642</v>
      </c>
      <c r="L1226" s="18" t="str">
        <f aca="false">IF(H1226&lt;=G1226,"Yes","No")</f>
        <v>Yes</v>
      </c>
    </row>
    <row r="1227" customFormat="false" ht="15" hidden="false" customHeight="false" outlineLevel="0" collapsed="false">
      <c r="A1227" s="1" t="s">
        <v>6078</v>
      </c>
      <c r="B1227" s="1" t="s">
        <v>6079</v>
      </c>
      <c r="C1227" s="1" t="s">
        <v>2070</v>
      </c>
      <c r="D1227" s="1" t="s">
        <v>3645</v>
      </c>
      <c r="E1227" s="1" t="s">
        <v>3617</v>
      </c>
      <c r="F1227" s="1" t="s">
        <v>3215</v>
      </c>
      <c r="G1227" s="1" t="n">
        <v>24</v>
      </c>
      <c r="H1227" s="1" t="n">
        <v>6.05</v>
      </c>
      <c r="I1227" s="1" t="n">
        <v>1</v>
      </c>
      <c r="J1227" s="1" t="n">
        <v>5</v>
      </c>
      <c r="K1227" s="1" t="s">
        <v>3652</v>
      </c>
      <c r="L1227" s="18" t="str">
        <f aca="false">IF(H1227&lt;=G1227,"Yes","No")</f>
        <v>Yes</v>
      </c>
    </row>
    <row r="1228" customFormat="false" ht="15" hidden="false" customHeight="false" outlineLevel="0" collapsed="false">
      <c r="A1228" s="1" t="s">
        <v>6080</v>
      </c>
      <c r="B1228" s="1" t="s">
        <v>6081</v>
      </c>
      <c r="C1228" s="1" t="s">
        <v>2070</v>
      </c>
      <c r="D1228" s="1" t="s">
        <v>3630</v>
      </c>
      <c r="E1228" s="1" t="s">
        <v>3646</v>
      </c>
      <c r="F1228" s="1" t="s">
        <v>3623</v>
      </c>
      <c r="G1228" s="1" t="n">
        <v>72</v>
      </c>
      <c r="H1228" s="1" t="n">
        <v>1.01</v>
      </c>
      <c r="I1228" s="1" t="n">
        <v>1</v>
      </c>
      <c r="J1228" s="1" t="n">
        <v>5</v>
      </c>
      <c r="K1228" s="1" t="s">
        <v>3642</v>
      </c>
      <c r="L1228" s="18" t="str">
        <f aca="false">IF(H1228&lt;=G1228,"Yes","No")</f>
        <v>Yes</v>
      </c>
    </row>
    <row r="1229" customFormat="false" ht="15" hidden="false" customHeight="false" outlineLevel="0" collapsed="false">
      <c r="A1229" s="1" t="s">
        <v>6082</v>
      </c>
      <c r="B1229" s="1" t="s">
        <v>6083</v>
      </c>
      <c r="C1229" s="1" t="s">
        <v>2070</v>
      </c>
      <c r="D1229" s="1" t="s">
        <v>3627</v>
      </c>
      <c r="E1229" s="1" t="s">
        <v>3617</v>
      </c>
      <c r="F1229" s="1" t="s">
        <v>3623</v>
      </c>
      <c r="G1229" s="1" t="n">
        <v>24</v>
      </c>
      <c r="H1229" s="1" t="n">
        <v>12.5</v>
      </c>
      <c r="I1229" s="1" t="n">
        <v>0</v>
      </c>
      <c r="J1229" s="1" t="n">
        <v>5</v>
      </c>
      <c r="K1229" s="1" t="s">
        <v>3652</v>
      </c>
      <c r="L1229" s="18" t="str">
        <f aca="false">IF(H1229&lt;=G1229,"Yes","No")</f>
        <v>Yes</v>
      </c>
    </row>
    <row r="1230" customFormat="false" ht="15" hidden="false" customHeight="false" outlineLevel="0" collapsed="false">
      <c r="A1230" s="1" t="s">
        <v>6084</v>
      </c>
      <c r="B1230" s="1" t="s">
        <v>6085</v>
      </c>
      <c r="C1230" s="1" t="s">
        <v>2070</v>
      </c>
      <c r="D1230" s="1" t="s">
        <v>3616</v>
      </c>
      <c r="E1230" s="1" t="s">
        <v>3793</v>
      </c>
      <c r="F1230" s="1" t="s">
        <v>3623</v>
      </c>
      <c r="G1230" s="1" t="n">
        <v>4</v>
      </c>
      <c r="H1230" s="1" t="n">
        <v>6.47</v>
      </c>
      <c r="I1230" s="1" t="n">
        <v>0</v>
      </c>
      <c r="J1230" s="1" t="n">
        <v>3</v>
      </c>
      <c r="K1230" s="1" t="s">
        <v>3652</v>
      </c>
      <c r="L1230" s="18" t="str">
        <f aca="false">IF(H1230&lt;=G1230,"Yes","No")</f>
        <v>No</v>
      </c>
    </row>
    <row r="1231" customFormat="false" ht="15" hidden="false" customHeight="false" outlineLevel="0" collapsed="false">
      <c r="A1231" s="1" t="s">
        <v>6086</v>
      </c>
      <c r="B1231" s="1" t="s">
        <v>6087</v>
      </c>
      <c r="C1231" s="1" t="s">
        <v>2070</v>
      </c>
      <c r="D1231" s="1" t="s">
        <v>3645</v>
      </c>
      <c r="E1231" s="1" t="s">
        <v>3617</v>
      </c>
      <c r="F1231" s="1" t="s">
        <v>3631</v>
      </c>
      <c r="G1231" s="1" t="n">
        <v>24</v>
      </c>
      <c r="H1231" s="1" t="n">
        <v>1.73</v>
      </c>
      <c r="I1231" s="1" t="n">
        <v>0</v>
      </c>
      <c r="J1231" s="1" t="n">
        <v>4</v>
      </c>
      <c r="K1231" s="1" t="s">
        <v>3665</v>
      </c>
      <c r="L1231" s="18" t="str">
        <f aca="false">IF(H1231&lt;=G1231,"Yes","No")</f>
        <v>Yes</v>
      </c>
    </row>
    <row r="1232" customFormat="false" ht="15" hidden="false" customHeight="false" outlineLevel="0" collapsed="false">
      <c r="A1232" s="1" t="s">
        <v>6088</v>
      </c>
      <c r="B1232" s="1" t="s">
        <v>6089</v>
      </c>
      <c r="C1232" s="1" t="s">
        <v>2070</v>
      </c>
      <c r="D1232" s="1" t="s">
        <v>3630</v>
      </c>
      <c r="E1232" s="1" t="s">
        <v>3622</v>
      </c>
      <c r="F1232" s="1" t="s">
        <v>3215</v>
      </c>
      <c r="G1232" s="1" t="n">
        <v>8</v>
      </c>
      <c r="H1232" s="1" t="n">
        <v>0.22</v>
      </c>
      <c r="I1232" s="1" t="n">
        <v>1</v>
      </c>
      <c r="J1232" s="1" t="n">
        <v>5</v>
      </c>
      <c r="K1232" s="1" t="s">
        <v>3665</v>
      </c>
      <c r="L1232" s="18" t="str">
        <f aca="false">IF(H1232&lt;=G1232,"Yes","No")</f>
        <v>Yes</v>
      </c>
    </row>
    <row r="1233" customFormat="false" ht="15" hidden="false" customHeight="false" outlineLevel="0" collapsed="false">
      <c r="A1233" s="1" t="s">
        <v>6090</v>
      </c>
      <c r="B1233" s="1" t="s">
        <v>6091</v>
      </c>
      <c r="C1233" s="1" t="s">
        <v>2070</v>
      </c>
      <c r="D1233" s="1" t="s">
        <v>3616</v>
      </c>
      <c r="E1233" s="1" t="s">
        <v>3617</v>
      </c>
      <c r="F1233" s="1" t="s">
        <v>3215</v>
      </c>
      <c r="G1233" s="1" t="n">
        <v>24</v>
      </c>
      <c r="H1233" s="1" t="n">
        <v>8.12</v>
      </c>
      <c r="I1233" s="1" t="n">
        <v>0</v>
      </c>
      <c r="J1233" s="1" t="n">
        <v>4</v>
      </c>
      <c r="K1233" s="1" t="s">
        <v>3652</v>
      </c>
      <c r="L1233" s="18" t="str">
        <f aca="false">IF(H1233&lt;=G1233,"Yes","No")</f>
        <v>Yes</v>
      </c>
    </row>
    <row r="1234" customFormat="false" ht="15" hidden="false" customHeight="false" outlineLevel="0" collapsed="false">
      <c r="A1234" s="1" t="s">
        <v>6092</v>
      </c>
      <c r="B1234" s="1" t="s">
        <v>6093</v>
      </c>
      <c r="C1234" s="1" t="s">
        <v>2070</v>
      </c>
      <c r="D1234" s="1" t="s">
        <v>3698</v>
      </c>
      <c r="E1234" s="1" t="s">
        <v>3617</v>
      </c>
      <c r="F1234" s="1" t="s">
        <v>3631</v>
      </c>
      <c r="G1234" s="1" t="n">
        <v>24</v>
      </c>
      <c r="H1234" s="1" t="n">
        <v>53.13</v>
      </c>
      <c r="I1234" s="1" t="n">
        <v>0</v>
      </c>
      <c r="J1234" s="1" t="n">
        <v>3</v>
      </c>
      <c r="K1234" s="1" t="s">
        <v>3624</v>
      </c>
      <c r="L1234" s="18" t="str">
        <f aca="false">IF(H1234&lt;=G1234,"Yes","No")</f>
        <v>No</v>
      </c>
    </row>
    <row r="1235" customFormat="false" ht="15" hidden="false" customHeight="false" outlineLevel="0" collapsed="false">
      <c r="A1235" s="1" t="s">
        <v>6094</v>
      </c>
      <c r="B1235" s="1" t="s">
        <v>6095</v>
      </c>
      <c r="C1235" s="1" t="s">
        <v>2070</v>
      </c>
      <c r="D1235" s="1" t="s">
        <v>3638</v>
      </c>
      <c r="E1235" s="1" t="s">
        <v>3617</v>
      </c>
      <c r="F1235" s="1" t="s">
        <v>3623</v>
      </c>
      <c r="G1235" s="1" t="n">
        <v>24</v>
      </c>
      <c r="H1235" s="1" t="n">
        <v>13.93</v>
      </c>
      <c r="I1235" s="1" t="n">
        <v>0</v>
      </c>
      <c r="J1235" s="1" t="n">
        <v>4</v>
      </c>
      <c r="K1235" s="1" t="s">
        <v>3665</v>
      </c>
      <c r="L1235" s="18" t="str">
        <f aca="false">IF(H1235&lt;=G1235,"Yes","No")</f>
        <v>Yes</v>
      </c>
    </row>
    <row r="1236" customFormat="false" ht="15" hidden="false" customHeight="false" outlineLevel="0" collapsed="false">
      <c r="A1236" s="1" t="s">
        <v>6096</v>
      </c>
      <c r="B1236" s="1" t="s">
        <v>6097</v>
      </c>
      <c r="C1236" s="1" t="s">
        <v>2070</v>
      </c>
      <c r="D1236" s="1" t="s">
        <v>3645</v>
      </c>
      <c r="E1236" s="1" t="s">
        <v>3622</v>
      </c>
      <c r="F1236" s="1" t="s">
        <v>3623</v>
      </c>
      <c r="G1236" s="1" t="n">
        <v>8</v>
      </c>
      <c r="H1236" s="1" t="n">
        <v>1.37</v>
      </c>
      <c r="I1236" s="1" t="n">
        <v>0</v>
      </c>
      <c r="J1236" s="1" t="n">
        <v>5</v>
      </c>
      <c r="K1236" s="1" t="s">
        <v>3652</v>
      </c>
      <c r="L1236" s="18" t="str">
        <f aca="false">IF(H1236&lt;=G1236,"Yes","No")</f>
        <v>Yes</v>
      </c>
    </row>
    <row r="1237" customFormat="false" ht="15" hidden="false" customHeight="false" outlineLevel="0" collapsed="false">
      <c r="A1237" s="1" t="s">
        <v>6098</v>
      </c>
      <c r="B1237" s="1" t="s">
        <v>6099</v>
      </c>
      <c r="C1237" s="1" t="s">
        <v>2070</v>
      </c>
      <c r="D1237" s="1" t="s">
        <v>3698</v>
      </c>
      <c r="E1237" s="1" t="s">
        <v>3622</v>
      </c>
      <c r="F1237" s="1" t="s">
        <v>3215</v>
      </c>
      <c r="G1237" s="1" t="n">
        <v>8</v>
      </c>
      <c r="H1237" s="1" t="n">
        <v>18.37</v>
      </c>
      <c r="I1237" s="1" t="n">
        <v>0</v>
      </c>
      <c r="J1237" s="1" t="n">
        <v>4</v>
      </c>
      <c r="K1237" s="1" t="s">
        <v>3652</v>
      </c>
      <c r="L1237" s="18" t="str">
        <f aca="false">IF(H1237&lt;=G1237,"Yes","No")</f>
        <v>No</v>
      </c>
    </row>
    <row r="1238" customFormat="false" ht="15" hidden="false" customHeight="false" outlineLevel="0" collapsed="false">
      <c r="A1238" s="1" t="s">
        <v>6100</v>
      </c>
      <c r="B1238" s="1" t="s">
        <v>6101</v>
      </c>
      <c r="C1238" s="1" t="s">
        <v>2070</v>
      </c>
      <c r="D1238" s="1" t="s">
        <v>3621</v>
      </c>
      <c r="E1238" s="1" t="s">
        <v>3617</v>
      </c>
      <c r="F1238" s="1" t="s">
        <v>3623</v>
      </c>
      <c r="G1238" s="1" t="n">
        <v>24</v>
      </c>
      <c r="H1238" s="1" t="n">
        <v>0.86</v>
      </c>
      <c r="I1238" s="1" t="n">
        <v>0</v>
      </c>
      <c r="J1238" s="1" t="n">
        <v>5</v>
      </c>
      <c r="K1238" s="1" t="s">
        <v>3635</v>
      </c>
      <c r="L1238" s="18" t="str">
        <f aca="false">IF(H1238&lt;=G1238,"Yes","No")</f>
        <v>Yes</v>
      </c>
    </row>
    <row r="1239" customFormat="false" ht="15" hidden="false" customHeight="false" outlineLevel="0" collapsed="false">
      <c r="A1239" s="1" t="s">
        <v>6102</v>
      </c>
      <c r="B1239" s="1" t="s">
        <v>6103</v>
      </c>
      <c r="C1239" s="1" t="s">
        <v>2070</v>
      </c>
      <c r="D1239" s="1" t="s">
        <v>3630</v>
      </c>
      <c r="E1239" s="1" t="s">
        <v>3617</v>
      </c>
      <c r="F1239" s="1" t="s">
        <v>3623</v>
      </c>
      <c r="G1239" s="1" t="n">
        <v>24</v>
      </c>
      <c r="H1239" s="1" t="n">
        <v>0.61</v>
      </c>
      <c r="I1239" s="1" t="n">
        <v>0</v>
      </c>
      <c r="J1239" s="1" t="n">
        <v>4</v>
      </c>
      <c r="K1239" s="1" t="s">
        <v>3635</v>
      </c>
      <c r="L1239" s="18" t="str">
        <f aca="false">IF(H1239&lt;=G1239,"Yes","No")</f>
        <v>Yes</v>
      </c>
    </row>
    <row r="1240" customFormat="false" ht="15" hidden="false" customHeight="false" outlineLevel="0" collapsed="false">
      <c r="A1240" s="1" t="s">
        <v>6104</v>
      </c>
      <c r="B1240" s="1" t="s">
        <v>6105</v>
      </c>
      <c r="C1240" s="1" t="s">
        <v>2070</v>
      </c>
      <c r="D1240" s="1" t="s">
        <v>3621</v>
      </c>
      <c r="E1240" s="1" t="s">
        <v>3622</v>
      </c>
      <c r="F1240" s="1" t="s">
        <v>3631</v>
      </c>
      <c r="G1240" s="1" t="n">
        <v>8</v>
      </c>
      <c r="H1240" s="1" t="n">
        <v>0.55</v>
      </c>
      <c r="I1240" s="1" t="n">
        <v>0</v>
      </c>
      <c r="J1240" s="1" t="n">
        <v>5</v>
      </c>
      <c r="K1240" s="1" t="s">
        <v>3642</v>
      </c>
      <c r="L1240" s="18" t="str">
        <f aca="false">IF(H1240&lt;=G1240,"Yes","No")</f>
        <v>Yes</v>
      </c>
    </row>
    <row r="1241" customFormat="false" ht="15" hidden="false" customHeight="false" outlineLevel="0" collapsed="false">
      <c r="A1241" s="1" t="s">
        <v>6106</v>
      </c>
      <c r="B1241" s="1" t="s">
        <v>6107</v>
      </c>
      <c r="C1241" s="1" t="s">
        <v>2070</v>
      </c>
      <c r="D1241" s="1" t="s">
        <v>3627</v>
      </c>
      <c r="E1241" s="1" t="s">
        <v>3646</v>
      </c>
      <c r="F1241" s="1" t="s">
        <v>3623</v>
      </c>
      <c r="G1241" s="1" t="n">
        <v>72</v>
      </c>
      <c r="H1241" s="1" t="n">
        <v>4.7</v>
      </c>
      <c r="I1241" s="1" t="n">
        <v>0</v>
      </c>
      <c r="J1241" s="1" t="n">
        <v>4</v>
      </c>
      <c r="K1241" s="1" t="s">
        <v>3632</v>
      </c>
      <c r="L1241" s="18" t="str">
        <f aca="false">IF(H1241&lt;=G1241,"Yes","No")</f>
        <v>Yes</v>
      </c>
    </row>
    <row r="1242" customFormat="false" ht="15" hidden="false" customHeight="false" outlineLevel="0" collapsed="false">
      <c r="A1242" s="1" t="s">
        <v>6108</v>
      </c>
      <c r="B1242" s="1" t="s">
        <v>6109</v>
      </c>
      <c r="C1242" s="1" t="s">
        <v>2578</v>
      </c>
      <c r="D1242" s="1" t="s">
        <v>3630</v>
      </c>
      <c r="E1242" s="1" t="s">
        <v>3617</v>
      </c>
      <c r="F1242" s="1" t="s">
        <v>3215</v>
      </c>
      <c r="G1242" s="1" t="n">
        <v>24</v>
      </c>
      <c r="H1242" s="1" t="n">
        <v>0.38</v>
      </c>
      <c r="I1242" s="1" t="n">
        <v>1</v>
      </c>
      <c r="J1242" s="1" t="n">
        <v>5</v>
      </c>
      <c r="K1242" s="1" t="s">
        <v>3635</v>
      </c>
      <c r="L1242" s="18" t="str">
        <f aca="false">IF(H1242&lt;=G1242,"Yes","No")</f>
        <v>Yes</v>
      </c>
    </row>
    <row r="1243" customFormat="false" ht="15" hidden="false" customHeight="false" outlineLevel="0" collapsed="false">
      <c r="A1243" s="1" t="s">
        <v>6110</v>
      </c>
      <c r="B1243" s="1" t="s">
        <v>6111</v>
      </c>
      <c r="C1243" s="1" t="s">
        <v>2578</v>
      </c>
      <c r="D1243" s="1" t="s">
        <v>3630</v>
      </c>
      <c r="E1243" s="1" t="s">
        <v>3622</v>
      </c>
      <c r="F1243" s="1" t="s">
        <v>3215</v>
      </c>
      <c r="G1243" s="1" t="n">
        <v>8</v>
      </c>
      <c r="H1243" s="1" t="n">
        <v>0.11</v>
      </c>
      <c r="I1243" s="1" t="n">
        <v>1</v>
      </c>
      <c r="J1243" s="1" t="n">
        <v>4</v>
      </c>
      <c r="K1243" s="1" t="s">
        <v>3624</v>
      </c>
      <c r="L1243" s="18" t="str">
        <f aca="false">IF(H1243&lt;=G1243,"Yes","No")</f>
        <v>Yes</v>
      </c>
    </row>
    <row r="1244" customFormat="false" ht="15" hidden="false" customHeight="false" outlineLevel="0" collapsed="false">
      <c r="A1244" s="1" t="s">
        <v>6112</v>
      </c>
      <c r="B1244" s="1" t="s">
        <v>6113</v>
      </c>
      <c r="C1244" s="1" t="s">
        <v>2578</v>
      </c>
      <c r="D1244" s="1" t="s">
        <v>3638</v>
      </c>
      <c r="E1244" s="1" t="s">
        <v>3617</v>
      </c>
      <c r="F1244" s="1" t="s">
        <v>3631</v>
      </c>
      <c r="G1244" s="1" t="n">
        <v>24</v>
      </c>
      <c r="H1244" s="1" t="n">
        <v>29.37</v>
      </c>
      <c r="I1244" s="1" t="n">
        <v>0</v>
      </c>
      <c r="J1244" s="1" t="n">
        <v>3</v>
      </c>
      <c r="K1244" s="1" t="s">
        <v>3642</v>
      </c>
      <c r="L1244" s="18" t="str">
        <f aca="false">IF(H1244&lt;=G1244,"Yes","No")</f>
        <v>No</v>
      </c>
    </row>
    <row r="1245" customFormat="false" ht="15" hidden="false" customHeight="false" outlineLevel="0" collapsed="false">
      <c r="A1245" s="1" t="s">
        <v>6114</v>
      </c>
      <c r="B1245" s="1" t="s">
        <v>6115</v>
      </c>
      <c r="C1245" s="1" t="s">
        <v>2578</v>
      </c>
      <c r="D1245" s="1" t="s">
        <v>3616</v>
      </c>
      <c r="E1245" s="1" t="s">
        <v>3646</v>
      </c>
      <c r="F1245" s="1" t="s">
        <v>3631</v>
      </c>
      <c r="G1245" s="1" t="n">
        <v>72</v>
      </c>
      <c r="H1245" s="1" t="n">
        <v>16.01</v>
      </c>
      <c r="I1245" s="1" t="n">
        <v>0</v>
      </c>
      <c r="J1245" s="1" t="n">
        <v>4</v>
      </c>
      <c r="K1245" s="1" t="s">
        <v>3618</v>
      </c>
      <c r="L1245" s="18" t="str">
        <f aca="false">IF(H1245&lt;=G1245,"Yes","No")</f>
        <v>Yes</v>
      </c>
    </row>
    <row r="1246" customFormat="false" ht="15" hidden="false" customHeight="false" outlineLevel="0" collapsed="false">
      <c r="A1246" s="1" t="s">
        <v>6116</v>
      </c>
      <c r="B1246" s="1" t="s">
        <v>6117</v>
      </c>
      <c r="C1246" s="1" t="s">
        <v>2578</v>
      </c>
      <c r="D1246" s="1" t="s">
        <v>3630</v>
      </c>
      <c r="E1246" s="1" t="s">
        <v>3646</v>
      </c>
      <c r="F1246" s="1" t="s">
        <v>3215</v>
      </c>
      <c r="G1246" s="1" t="n">
        <v>72</v>
      </c>
      <c r="H1246" s="1" t="n">
        <v>1.13</v>
      </c>
      <c r="I1246" s="1" t="n">
        <v>1</v>
      </c>
      <c r="J1246" s="1" t="n">
        <v>4</v>
      </c>
      <c r="K1246" s="1" t="s">
        <v>3624</v>
      </c>
      <c r="L1246" s="18" t="str">
        <f aca="false">IF(H1246&lt;=G1246,"Yes","No")</f>
        <v>Yes</v>
      </c>
    </row>
    <row r="1247" customFormat="false" ht="15" hidden="false" customHeight="false" outlineLevel="0" collapsed="false">
      <c r="A1247" s="1" t="s">
        <v>6118</v>
      </c>
      <c r="B1247" s="1" t="s">
        <v>6119</v>
      </c>
      <c r="C1247" s="1" t="s">
        <v>2578</v>
      </c>
      <c r="D1247" s="1" t="s">
        <v>3638</v>
      </c>
      <c r="E1247" s="1" t="s">
        <v>3617</v>
      </c>
      <c r="F1247" s="1" t="s">
        <v>3631</v>
      </c>
      <c r="G1247" s="1" t="n">
        <v>24</v>
      </c>
      <c r="H1247" s="1" t="n">
        <v>30.39</v>
      </c>
      <c r="I1247" s="1" t="n">
        <v>0</v>
      </c>
      <c r="J1247" s="1" t="n">
        <v>4</v>
      </c>
      <c r="K1247" s="1" t="s">
        <v>3618</v>
      </c>
      <c r="L1247" s="18" t="str">
        <f aca="false">IF(H1247&lt;=G1247,"Yes","No")</f>
        <v>No</v>
      </c>
    </row>
    <row r="1248" customFormat="false" ht="15" hidden="false" customHeight="false" outlineLevel="0" collapsed="false">
      <c r="A1248" s="1" t="s">
        <v>6120</v>
      </c>
      <c r="B1248" s="1" t="s">
        <v>6121</v>
      </c>
      <c r="C1248" s="1" t="s">
        <v>2578</v>
      </c>
      <c r="D1248" s="1" t="s">
        <v>3627</v>
      </c>
      <c r="E1248" s="1" t="s">
        <v>3622</v>
      </c>
      <c r="F1248" s="1" t="s">
        <v>3631</v>
      </c>
      <c r="G1248" s="1" t="n">
        <v>8</v>
      </c>
      <c r="H1248" s="1" t="n">
        <v>10.31</v>
      </c>
      <c r="I1248" s="1" t="n">
        <v>0</v>
      </c>
      <c r="J1248" s="1" t="n">
        <v>3</v>
      </c>
      <c r="K1248" s="1" t="s">
        <v>3642</v>
      </c>
      <c r="L1248" s="18" t="str">
        <f aca="false">IF(H1248&lt;=G1248,"Yes","No")</f>
        <v>No</v>
      </c>
    </row>
    <row r="1249" customFormat="false" ht="15" hidden="false" customHeight="false" outlineLevel="0" collapsed="false">
      <c r="A1249" s="1" t="s">
        <v>6122</v>
      </c>
      <c r="B1249" s="1" t="s">
        <v>6123</v>
      </c>
      <c r="C1249" s="1" t="s">
        <v>2578</v>
      </c>
      <c r="D1249" s="1" t="s">
        <v>3638</v>
      </c>
      <c r="E1249" s="1" t="s">
        <v>3646</v>
      </c>
      <c r="F1249" s="1" t="s">
        <v>3631</v>
      </c>
      <c r="G1249" s="1" t="n">
        <v>72</v>
      </c>
      <c r="H1249" s="1" t="n">
        <v>20.56</v>
      </c>
      <c r="I1249" s="1" t="n">
        <v>0</v>
      </c>
      <c r="J1249" s="1" t="n">
        <v>4</v>
      </c>
      <c r="K1249" s="1" t="s">
        <v>3618</v>
      </c>
      <c r="L1249" s="18" t="str">
        <f aca="false">IF(H1249&lt;=G1249,"Yes","No")</f>
        <v>Yes</v>
      </c>
    </row>
    <row r="1250" customFormat="false" ht="15" hidden="false" customHeight="false" outlineLevel="0" collapsed="false">
      <c r="A1250" s="1" t="s">
        <v>6124</v>
      </c>
      <c r="B1250" s="1" t="s">
        <v>6125</v>
      </c>
      <c r="C1250" s="1" t="s">
        <v>2578</v>
      </c>
      <c r="D1250" s="1" t="s">
        <v>3621</v>
      </c>
      <c r="E1250" s="1" t="s">
        <v>3646</v>
      </c>
      <c r="F1250" s="1" t="s">
        <v>3631</v>
      </c>
      <c r="G1250" s="1" t="n">
        <v>72</v>
      </c>
      <c r="H1250" s="1" t="n">
        <v>2.65</v>
      </c>
      <c r="I1250" s="1" t="n">
        <v>1</v>
      </c>
      <c r="J1250" s="1" t="n">
        <v>5</v>
      </c>
      <c r="K1250" s="1" t="s">
        <v>3624</v>
      </c>
      <c r="L1250" s="18" t="str">
        <f aca="false">IF(H1250&lt;=G1250,"Yes","No")</f>
        <v>Yes</v>
      </c>
    </row>
    <row r="1251" customFormat="false" ht="15" hidden="false" customHeight="false" outlineLevel="0" collapsed="false">
      <c r="A1251" s="1" t="s">
        <v>6126</v>
      </c>
      <c r="B1251" s="1" t="s">
        <v>6127</v>
      </c>
      <c r="C1251" s="1" t="s">
        <v>2578</v>
      </c>
      <c r="D1251" s="1" t="s">
        <v>3616</v>
      </c>
      <c r="E1251" s="1" t="s">
        <v>3617</v>
      </c>
      <c r="F1251" s="1" t="s">
        <v>3215</v>
      </c>
      <c r="G1251" s="1" t="n">
        <v>24</v>
      </c>
      <c r="H1251" s="1" t="n">
        <v>13.27</v>
      </c>
      <c r="I1251" s="1" t="n">
        <v>0</v>
      </c>
      <c r="J1251" s="1" t="n">
        <v>4</v>
      </c>
      <c r="K1251" s="1" t="s">
        <v>3642</v>
      </c>
      <c r="L1251" s="18" t="str">
        <f aca="false">IF(H1251&lt;=G1251,"Yes","No")</f>
        <v>Yes</v>
      </c>
    </row>
    <row r="1252" customFormat="false" ht="15" hidden="false" customHeight="false" outlineLevel="0" collapsed="false">
      <c r="A1252" s="1" t="s">
        <v>6128</v>
      </c>
      <c r="B1252" s="1" t="s">
        <v>6129</v>
      </c>
      <c r="C1252" s="1" t="s">
        <v>2578</v>
      </c>
      <c r="D1252" s="1" t="s">
        <v>3630</v>
      </c>
      <c r="E1252" s="1" t="s">
        <v>3646</v>
      </c>
      <c r="F1252" s="1" t="s">
        <v>3631</v>
      </c>
      <c r="G1252" s="1" t="n">
        <v>72</v>
      </c>
      <c r="H1252" s="1" t="n">
        <v>0.53</v>
      </c>
      <c r="I1252" s="1" t="n">
        <v>1</v>
      </c>
      <c r="J1252" s="1" t="n">
        <v>5</v>
      </c>
      <c r="K1252" s="1" t="s">
        <v>3635</v>
      </c>
      <c r="L1252" s="18" t="str">
        <f aca="false">IF(H1252&lt;=G1252,"Yes","No")</f>
        <v>Yes</v>
      </c>
    </row>
    <row r="1253" customFormat="false" ht="15" hidden="false" customHeight="false" outlineLevel="0" collapsed="false">
      <c r="A1253" s="1" t="s">
        <v>6130</v>
      </c>
      <c r="B1253" s="1" t="s">
        <v>6131</v>
      </c>
      <c r="C1253" s="1" t="s">
        <v>2578</v>
      </c>
      <c r="D1253" s="1" t="s">
        <v>3630</v>
      </c>
      <c r="E1253" s="1" t="s">
        <v>3793</v>
      </c>
      <c r="F1253" s="1" t="s">
        <v>3215</v>
      </c>
      <c r="G1253" s="1" t="n">
        <v>4</v>
      </c>
      <c r="H1253" s="1" t="n">
        <v>0.46</v>
      </c>
      <c r="I1253" s="1" t="n">
        <v>1</v>
      </c>
      <c r="J1253" s="1" t="n">
        <v>5</v>
      </c>
      <c r="K1253" s="1" t="s">
        <v>3632</v>
      </c>
      <c r="L1253" s="18" t="str">
        <f aca="false">IF(H1253&lt;=G1253,"Yes","No")</f>
        <v>Yes</v>
      </c>
    </row>
    <row r="1254" customFormat="false" ht="15" hidden="false" customHeight="false" outlineLevel="0" collapsed="false">
      <c r="A1254" s="1" t="s">
        <v>6132</v>
      </c>
      <c r="B1254" s="1" t="s">
        <v>6133</v>
      </c>
      <c r="C1254" s="1" t="s">
        <v>2578</v>
      </c>
      <c r="D1254" s="1" t="s">
        <v>3638</v>
      </c>
      <c r="E1254" s="1" t="s">
        <v>3617</v>
      </c>
      <c r="F1254" s="1" t="s">
        <v>3623</v>
      </c>
      <c r="G1254" s="1" t="n">
        <v>24</v>
      </c>
      <c r="H1254" s="1" t="n">
        <v>21.61</v>
      </c>
      <c r="I1254" s="1" t="n">
        <v>0</v>
      </c>
      <c r="J1254" s="1" t="n">
        <v>4</v>
      </c>
      <c r="K1254" s="1" t="s">
        <v>3652</v>
      </c>
      <c r="L1254" s="18" t="str">
        <f aca="false">IF(H1254&lt;=G1254,"Yes","No")</f>
        <v>Yes</v>
      </c>
    </row>
    <row r="1255" customFormat="false" ht="15" hidden="false" customHeight="false" outlineLevel="0" collapsed="false">
      <c r="A1255" s="1" t="s">
        <v>6134</v>
      </c>
      <c r="B1255" s="1" t="s">
        <v>6135</v>
      </c>
      <c r="C1255" s="1" t="s">
        <v>2578</v>
      </c>
      <c r="D1255" s="1" t="s">
        <v>3645</v>
      </c>
      <c r="E1255" s="1" t="s">
        <v>3646</v>
      </c>
      <c r="F1255" s="1" t="s">
        <v>3215</v>
      </c>
      <c r="G1255" s="1" t="n">
        <v>72</v>
      </c>
      <c r="H1255" s="1" t="n">
        <v>16.29</v>
      </c>
      <c r="I1255" s="1" t="n">
        <v>1</v>
      </c>
      <c r="J1255" s="1" t="n">
        <v>5</v>
      </c>
      <c r="K1255" s="1" t="s">
        <v>3624</v>
      </c>
      <c r="L1255" s="18" t="str">
        <f aca="false">IF(H1255&lt;=G1255,"Yes","No")</f>
        <v>Yes</v>
      </c>
    </row>
    <row r="1256" customFormat="false" ht="15" hidden="false" customHeight="false" outlineLevel="0" collapsed="false">
      <c r="A1256" s="1" t="s">
        <v>6136</v>
      </c>
      <c r="B1256" s="1" t="s">
        <v>6137</v>
      </c>
      <c r="C1256" s="1" t="s">
        <v>2578</v>
      </c>
      <c r="D1256" s="1" t="s">
        <v>3616</v>
      </c>
      <c r="E1256" s="1" t="s">
        <v>3617</v>
      </c>
      <c r="F1256" s="1" t="s">
        <v>3215</v>
      </c>
      <c r="G1256" s="1" t="n">
        <v>24</v>
      </c>
      <c r="H1256" s="1" t="n">
        <v>23.51</v>
      </c>
      <c r="I1256" s="1" t="n">
        <v>1</v>
      </c>
      <c r="J1256" s="1" t="n">
        <v>4</v>
      </c>
      <c r="K1256" s="1" t="s">
        <v>3642</v>
      </c>
      <c r="L1256" s="18" t="str">
        <f aca="false">IF(H1256&lt;=G1256,"Yes","No")</f>
        <v>Yes</v>
      </c>
    </row>
    <row r="1257" customFormat="false" ht="15" hidden="false" customHeight="false" outlineLevel="0" collapsed="false">
      <c r="A1257" s="1" t="s">
        <v>6138</v>
      </c>
      <c r="B1257" s="1" t="s">
        <v>6139</v>
      </c>
      <c r="C1257" s="1" t="s">
        <v>2578</v>
      </c>
      <c r="D1257" s="1" t="s">
        <v>3621</v>
      </c>
      <c r="E1257" s="1" t="s">
        <v>3617</v>
      </c>
      <c r="F1257" s="1" t="s">
        <v>3623</v>
      </c>
      <c r="G1257" s="1" t="n">
        <v>24</v>
      </c>
      <c r="H1257" s="1" t="n">
        <v>1.63</v>
      </c>
      <c r="I1257" s="1" t="n">
        <v>1</v>
      </c>
      <c r="J1257" s="1" t="n">
        <v>5</v>
      </c>
      <c r="K1257" s="1" t="s">
        <v>3652</v>
      </c>
      <c r="L1257" s="18" t="str">
        <f aca="false">IF(H1257&lt;=G1257,"Yes","No")</f>
        <v>Yes</v>
      </c>
    </row>
    <row r="1258" customFormat="false" ht="15" hidden="false" customHeight="false" outlineLevel="0" collapsed="false">
      <c r="A1258" s="1" t="s">
        <v>6140</v>
      </c>
      <c r="B1258" s="1" t="s">
        <v>6141</v>
      </c>
      <c r="C1258" s="1" t="s">
        <v>2578</v>
      </c>
      <c r="D1258" s="1" t="s">
        <v>3638</v>
      </c>
      <c r="E1258" s="1" t="s">
        <v>3793</v>
      </c>
      <c r="F1258" s="1" t="s">
        <v>3631</v>
      </c>
      <c r="G1258" s="1" t="n">
        <v>4</v>
      </c>
      <c r="H1258" s="1" t="n">
        <v>14.83</v>
      </c>
      <c r="I1258" s="1" t="n">
        <v>1</v>
      </c>
      <c r="J1258" s="1" t="n">
        <v>5</v>
      </c>
      <c r="K1258" s="1" t="s">
        <v>3632</v>
      </c>
      <c r="L1258" s="18" t="str">
        <f aca="false">IF(H1258&lt;=G1258,"Yes","No")</f>
        <v>No</v>
      </c>
    </row>
    <row r="1259" customFormat="false" ht="15" hidden="false" customHeight="false" outlineLevel="0" collapsed="false">
      <c r="A1259" s="1" t="s">
        <v>6142</v>
      </c>
      <c r="B1259" s="1" t="s">
        <v>6143</v>
      </c>
      <c r="C1259" s="1" t="s">
        <v>2578</v>
      </c>
      <c r="D1259" s="1" t="s">
        <v>3627</v>
      </c>
      <c r="E1259" s="1" t="s">
        <v>3646</v>
      </c>
      <c r="F1259" s="1" t="s">
        <v>3623</v>
      </c>
      <c r="G1259" s="1" t="n">
        <v>72</v>
      </c>
      <c r="H1259" s="1" t="n">
        <v>1.86</v>
      </c>
      <c r="I1259" s="1" t="n">
        <v>0</v>
      </c>
      <c r="J1259" s="1" t="n">
        <v>5</v>
      </c>
      <c r="K1259" s="1" t="s">
        <v>3665</v>
      </c>
      <c r="L1259" s="18" t="str">
        <f aca="false">IF(H1259&lt;=G1259,"Yes","No")</f>
        <v>Yes</v>
      </c>
    </row>
    <row r="1260" customFormat="false" ht="15" hidden="false" customHeight="false" outlineLevel="0" collapsed="false">
      <c r="A1260" s="1" t="s">
        <v>6144</v>
      </c>
      <c r="B1260" s="1" t="s">
        <v>6145</v>
      </c>
      <c r="C1260" s="1" t="s">
        <v>2578</v>
      </c>
      <c r="D1260" s="1" t="s">
        <v>3616</v>
      </c>
      <c r="E1260" s="1" t="s">
        <v>3617</v>
      </c>
      <c r="F1260" s="1" t="s">
        <v>3215</v>
      </c>
      <c r="G1260" s="1" t="n">
        <v>24</v>
      </c>
      <c r="H1260" s="1" t="n">
        <v>5.38</v>
      </c>
      <c r="I1260" s="1" t="n">
        <v>1</v>
      </c>
      <c r="J1260" s="1" t="n">
        <v>5</v>
      </c>
      <c r="K1260" s="1" t="s">
        <v>3642</v>
      </c>
      <c r="L1260" s="18" t="str">
        <f aca="false">IF(H1260&lt;=G1260,"Yes","No")</f>
        <v>Yes</v>
      </c>
    </row>
    <row r="1261" customFormat="false" ht="15" hidden="false" customHeight="false" outlineLevel="0" collapsed="false">
      <c r="A1261" s="1" t="s">
        <v>6146</v>
      </c>
      <c r="B1261" s="1" t="s">
        <v>6147</v>
      </c>
      <c r="C1261" s="1" t="s">
        <v>2578</v>
      </c>
      <c r="D1261" s="1" t="s">
        <v>3621</v>
      </c>
      <c r="E1261" s="1" t="s">
        <v>3617</v>
      </c>
      <c r="F1261" s="1" t="s">
        <v>3623</v>
      </c>
      <c r="G1261" s="1" t="n">
        <v>24</v>
      </c>
      <c r="H1261" s="1" t="n">
        <v>3.51</v>
      </c>
      <c r="I1261" s="1" t="n">
        <v>1</v>
      </c>
      <c r="J1261" s="1" t="n">
        <v>5</v>
      </c>
      <c r="K1261" s="1" t="s">
        <v>3624</v>
      </c>
      <c r="L1261" s="18" t="str">
        <f aca="false">IF(H1261&lt;=G1261,"Yes","No")</f>
        <v>Yes</v>
      </c>
    </row>
    <row r="1262" customFormat="false" ht="15" hidden="false" customHeight="false" outlineLevel="0" collapsed="false">
      <c r="A1262" s="1" t="s">
        <v>6148</v>
      </c>
      <c r="B1262" s="1" t="s">
        <v>6149</v>
      </c>
      <c r="C1262" s="1" t="s">
        <v>2578</v>
      </c>
      <c r="D1262" s="1" t="s">
        <v>3630</v>
      </c>
      <c r="E1262" s="1" t="s">
        <v>3617</v>
      </c>
      <c r="F1262" s="1" t="s">
        <v>3631</v>
      </c>
      <c r="G1262" s="1" t="n">
        <v>24</v>
      </c>
      <c r="H1262" s="1" t="n">
        <v>1.13</v>
      </c>
      <c r="I1262" s="1" t="n">
        <v>1</v>
      </c>
      <c r="J1262" s="1" t="n">
        <v>4</v>
      </c>
      <c r="K1262" s="1" t="s">
        <v>3632</v>
      </c>
      <c r="L1262" s="18" t="str">
        <f aca="false">IF(H1262&lt;=G1262,"Yes","No")</f>
        <v>Yes</v>
      </c>
    </row>
    <row r="1263" customFormat="false" ht="15" hidden="false" customHeight="false" outlineLevel="0" collapsed="false">
      <c r="A1263" s="1" t="s">
        <v>6150</v>
      </c>
      <c r="B1263" s="1" t="s">
        <v>6151</v>
      </c>
      <c r="C1263" s="1" t="s">
        <v>2578</v>
      </c>
      <c r="D1263" s="1" t="s">
        <v>3627</v>
      </c>
      <c r="E1263" s="1" t="s">
        <v>3617</v>
      </c>
      <c r="F1263" s="1" t="s">
        <v>3631</v>
      </c>
      <c r="G1263" s="1" t="n">
        <v>24</v>
      </c>
      <c r="H1263" s="1" t="n">
        <v>7.14</v>
      </c>
      <c r="I1263" s="1" t="n">
        <v>0</v>
      </c>
      <c r="J1263" s="1" t="n">
        <v>5</v>
      </c>
      <c r="K1263" s="1" t="s">
        <v>3618</v>
      </c>
      <c r="L1263" s="18" t="str">
        <f aca="false">IF(H1263&lt;=G1263,"Yes","No")</f>
        <v>Yes</v>
      </c>
    </row>
    <row r="1264" customFormat="false" ht="15" hidden="false" customHeight="false" outlineLevel="0" collapsed="false">
      <c r="A1264" s="1" t="s">
        <v>6152</v>
      </c>
      <c r="B1264" s="1" t="s">
        <v>6153</v>
      </c>
      <c r="C1264" s="1" t="s">
        <v>2578</v>
      </c>
      <c r="D1264" s="1" t="s">
        <v>3630</v>
      </c>
      <c r="E1264" s="1" t="s">
        <v>3646</v>
      </c>
      <c r="F1264" s="1" t="s">
        <v>3215</v>
      </c>
      <c r="G1264" s="1" t="n">
        <v>72</v>
      </c>
      <c r="H1264" s="1" t="n">
        <v>0.42</v>
      </c>
      <c r="I1264" s="1" t="n">
        <v>1</v>
      </c>
      <c r="J1264" s="1" t="n">
        <v>5</v>
      </c>
      <c r="K1264" s="1" t="s">
        <v>3665</v>
      </c>
      <c r="L1264" s="18" t="str">
        <f aca="false">IF(H1264&lt;=G1264,"Yes","No")</f>
        <v>Yes</v>
      </c>
    </row>
    <row r="1265" customFormat="false" ht="15" hidden="false" customHeight="false" outlineLevel="0" collapsed="false">
      <c r="A1265" s="1" t="s">
        <v>6154</v>
      </c>
      <c r="B1265" s="1" t="s">
        <v>6155</v>
      </c>
      <c r="C1265" s="1" t="s">
        <v>2578</v>
      </c>
      <c r="D1265" s="1" t="s">
        <v>3616</v>
      </c>
      <c r="E1265" s="1" t="s">
        <v>3617</v>
      </c>
      <c r="F1265" s="1" t="s">
        <v>3631</v>
      </c>
      <c r="G1265" s="1" t="n">
        <v>24</v>
      </c>
      <c r="H1265" s="1" t="n">
        <v>3.91</v>
      </c>
      <c r="I1265" s="1" t="n">
        <v>1</v>
      </c>
      <c r="J1265" s="1" t="n">
        <v>3</v>
      </c>
      <c r="K1265" s="1" t="s">
        <v>3665</v>
      </c>
      <c r="L1265" s="18" t="str">
        <f aca="false">IF(H1265&lt;=G1265,"Yes","No")</f>
        <v>Yes</v>
      </c>
    </row>
    <row r="1266" customFormat="false" ht="15" hidden="false" customHeight="false" outlineLevel="0" collapsed="false">
      <c r="A1266" s="1" t="s">
        <v>6156</v>
      </c>
      <c r="B1266" s="1" t="s">
        <v>6157</v>
      </c>
      <c r="C1266" s="1" t="s">
        <v>2578</v>
      </c>
      <c r="D1266" s="1" t="s">
        <v>3616</v>
      </c>
      <c r="E1266" s="1" t="s">
        <v>3617</v>
      </c>
      <c r="F1266" s="1" t="s">
        <v>3215</v>
      </c>
      <c r="G1266" s="1" t="n">
        <v>24</v>
      </c>
      <c r="H1266" s="1" t="n">
        <v>4.08</v>
      </c>
      <c r="I1266" s="1" t="n">
        <v>0</v>
      </c>
      <c r="J1266" s="1" t="n">
        <v>5</v>
      </c>
      <c r="K1266" s="1" t="s">
        <v>3618</v>
      </c>
      <c r="L1266" s="18" t="str">
        <f aca="false">IF(H1266&lt;=G1266,"Yes","No")</f>
        <v>Yes</v>
      </c>
    </row>
    <row r="1267" customFormat="false" ht="15" hidden="false" customHeight="false" outlineLevel="0" collapsed="false">
      <c r="A1267" s="1" t="s">
        <v>6158</v>
      </c>
      <c r="B1267" s="1" t="s">
        <v>6159</v>
      </c>
      <c r="C1267" s="1" t="s">
        <v>2578</v>
      </c>
      <c r="D1267" s="1" t="s">
        <v>3621</v>
      </c>
      <c r="E1267" s="1" t="s">
        <v>3646</v>
      </c>
      <c r="F1267" s="1" t="s">
        <v>3631</v>
      </c>
      <c r="G1267" s="1" t="n">
        <v>72</v>
      </c>
      <c r="H1267" s="1" t="n">
        <v>3.27</v>
      </c>
      <c r="I1267" s="1" t="n">
        <v>0</v>
      </c>
      <c r="J1267" s="1" t="n">
        <v>4</v>
      </c>
      <c r="K1267" s="1" t="s">
        <v>3618</v>
      </c>
      <c r="L1267" s="18" t="str">
        <f aca="false">IF(H1267&lt;=G1267,"Yes","No")</f>
        <v>Yes</v>
      </c>
    </row>
    <row r="1268" customFormat="false" ht="15" hidden="false" customHeight="false" outlineLevel="0" collapsed="false">
      <c r="A1268" s="1" t="s">
        <v>6160</v>
      </c>
      <c r="B1268" s="1" t="s">
        <v>6161</v>
      </c>
      <c r="C1268" s="1" t="s">
        <v>2578</v>
      </c>
      <c r="D1268" s="1" t="s">
        <v>3630</v>
      </c>
      <c r="E1268" s="1" t="s">
        <v>3646</v>
      </c>
      <c r="F1268" s="1" t="s">
        <v>3215</v>
      </c>
      <c r="G1268" s="1" t="n">
        <v>72</v>
      </c>
      <c r="H1268" s="1" t="n">
        <v>0.59</v>
      </c>
      <c r="I1268" s="1" t="n">
        <v>1</v>
      </c>
      <c r="J1268" s="1" t="n">
        <v>5</v>
      </c>
      <c r="K1268" s="1" t="s">
        <v>3652</v>
      </c>
      <c r="L1268" s="18" t="str">
        <f aca="false">IF(H1268&lt;=G1268,"Yes","No")</f>
        <v>Yes</v>
      </c>
    </row>
    <row r="1269" customFormat="false" ht="15" hidden="false" customHeight="false" outlineLevel="0" collapsed="false">
      <c r="A1269" s="1" t="s">
        <v>6162</v>
      </c>
      <c r="B1269" s="1" t="s">
        <v>6163</v>
      </c>
      <c r="C1269" s="1" t="s">
        <v>2578</v>
      </c>
      <c r="D1269" s="1" t="s">
        <v>3630</v>
      </c>
      <c r="E1269" s="1" t="s">
        <v>3617</v>
      </c>
      <c r="F1269" s="1" t="s">
        <v>3215</v>
      </c>
      <c r="G1269" s="1" t="n">
        <v>24</v>
      </c>
      <c r="H1269" s="1" t="n">
        <v>0.77</v>
      </c>
      <c r="I1269" s="1" t="n">
        <v>1</v>
      </c>
      <c r="J1269" s="1" t="n">
        <v>4</v>
      </c>
      <c r="K1269" s="1" t="s">
        <v>3632</v>
      </c>
      <c r="L1269" s="18" t="str">
        <f aca="false">IF(H1269&lt;=G1269,"Yes","No")</f>
        <v>Yes</v>
      </c>
    </row>
    <row r="1270" customFormat="false" ht="15" hidden="false" customHeight="false" outlineLevel="0" collapsed="false">
      <c r="A1270" s="1" t="s">
        <v>6164</v>
      </c>
      <c r="B1270" s="1" t="s">
        <v>6165</v>
      </c>
      <c r="C1270" s="1" t="s">
        <v>2578</v>
      </c>
      <c r="D1270" s="1" t="s">
        <v>3621</v>
      </c>
      <c r="E1270" s="1" t="s">
        <v>3617</v>
      </c>
      <c r="F1270" s="1" t="s">
        <v>3623</v>
      </c>
      <c r="G1270" s="1" t="n">
        <v>24</v>
      </c>
      <c r="H1270" s="1" t="n">
        <v>4.67</v>
      </c>
      <c r="I1270" s="1" t="n">
        <v>1</v>
      </c>
      <c r="J1270" s="1" t="n">
        <v>4</v>
      </c>
      <c r="K1270" s="1" t="s">
        <v>3665</v>
      </c>
      <c r="L1270" s="18" t="str">
        <f aca="false">IF(H1270&lt;=G1270,"Yes","No")</f>
        <v>Yes</v>
      </c>
    </row>
    <row r="1271" customFormat="false" ht="15" hidden="false" customHeight="false" outlineLevel="0" collapsed="false">
      <c r="A1271" s="1" t="s">
        <v>6166</v>
      </c>
      <c r="B1271" s="1" t="s">
        <v>6167</v>
      </c>
      <c r="C1271" s="1" t="s">
        <v>2578</v>
      </c>
      <c r="D1271" s="1" t="s">
        <v>3627</v>
      </c>
      <c r="E1271" s="1" t="s">
        <v>3617</v>
      </c>
      <c r="F1271" s="1" t="s">
        <v>3651</v>
      </c>
      <c r="G1271" s="1" t="n">
        <v>24</v>
      </c>
      <c r="H1271" s="1" t="n">
        <v>6.51</v>
      </c>
      <c r="I1271" s="1" t="n">
        <v>1</v>
      </c>
      <c r="J1271" s="1" t="n">
        <v>4</v>
      </c>
      <c r="K1271" s="1" t="s">
        <v>3635</v>
      </c>
      <c r="L1271" s="18" t="str">
        <f aca="false">IF(H1271&lt;=G1271,"Yes","No")</f>
        <v>Yes</v>
      </c>
    </row>
    <row r="1272" customFormat="false" ht="15" hidden="false" customHeight="false" outlineLevel="0" collapsed="false">
      <c r="A1272" s="1" t="s">
        <v>6168</v>
      </c>
      <c r="B1272" s="1" t="s">
        <v>6169</v>
      </c>
      <c r="C1272" s="1" t="s">
        <v>2578</v>
      </c>
      <c r="D1272" s="1" t="s">
        <v>3616</v>
      </c>
      <c r="E1272" s="1" t="s">
        <v>3617</v>
      </c>
      <c r="F1272" s="1" t="s">
        <v>3623</v>
      </c>
      <c r="G1272" s="1" t="n">
        <v>24</v>
      </c>
      <c r="H1272" s="1" t="n">
        <v>4.27</v>
      </c>
      <c r="I1272" s="1" t="n">
        <v>0</v>
      </c>
      <c r="J1272" s="1" t="n">
        <v>5</v>
      </c>
      <c r="K1272" s="1" t="s">
        <v>3618</v>
      </c>
      <c r="L1272" s="18" t="str">
        <f aca="false">IF(H1272&lt;=G1272,"Yes","No")</f>
        <v>Yes</v>
      </c>
    </row>
    <row r="1273" customFormat="false" ht="15" hidden="false" customHeight="false" outlineLevel="0" collapsed="false">
      <c r="A1273" s="1" t="s">
        <v>6170</v>
      </c>
      <c r="B1273" s="1" t="s">
        <v>6171</v>
      </c>
      <c r="C1273" s="1" t="s">
        <v>2578</v>
      </c>
      <c r="D1273" s="1" t="s">
        <v>3630</v>
      </c>
      <c r="E1273" s="1" t="s">
        <v>3617</v>
      </c>
      <c r="F1273" s="1" t="s">
        <v>3631</v>
      </c>
      <c r="G1273" s="1" t="n">
        <v>24</v>
      </c>
      <c r="H1273" s="1" t="n">
        <v>0.11</v>
      </c>
      <c r="I1273" s="1" t="n">
        <v>1</v>
      </c>
      <c r="J1273" s="1" t="n">
        <v>4</v>
      </c>
      <c r="K1273" s="1" t="s">
        <v>3642</v>
      </c>
      <c r="L1273" s="18" t="str">
        <f aca="false">IF(H1273&lt;=G1273,"Yes","No")</f>
        <v>Yes</v>
      </c>
    </row>
    <row r="1274" customFormat="false" ht="15" hidden="false" customHeight="false" outlineLevel="0" collapsed="false">
      <c r="A1274" s="1" t="s">
        <v>6172</v>
      </c>
      <c r="B1274" s="1" t="s">
        <v>6173</v>
      </c>
      <c r="C1274" s="1" t="s">
        <v>2578</v>
      </c>
      <c r="D1274" s="1" t="s">
        <v>3638</v>
      </c>
      <c r="E1274" s="1" t="s">
        <v>3617</v>
      </c>
      <c r="F1274" s="1" t="s">
        <v>3215</v>
      </c>
      <c r="G1274" s="1" t="n">
        <v>24</v>
      </c>
      <c r="H1274" s="1" t="n">
        <v>10.38</v>
      </c>
      <c r="I1274" s="1" t="n">
        <v>0</v>
      </c>
      <c r="J1274" s="1" t="n">
        <v>3</v>
      </c>
      <c r="K1274" s="1" t="s">
        <v>3665</v>
      </c>
      <c r="L1274" s="18" t="str">
        <f aca="false">IF(H1274&lt;=G1274,"Yes","No")</f>
        <v>Yes</v>
      </c>
    </row>
    <row r="1275" customFormat="false" ht="15" hidden="false" customHeight="false" outlineLevel="0" collapsed="false">
      <c r="A1275" s="1" t="s">
        <v>6174</v>
      </c>
      <c r="B1275" s="1" t="s">
        <v>6175</v>
      </c>
      <c r="C1275" s="1" t="s">
        <v>2578</v>
      </c>
      <c r="D1275" s="1" t="s">
        <v>3621</v>
      </c>
      <c r="E1275" s="1" t="s">
        <v>3622</v>
      </c>
      <c r="F1275" s="1" t="s">
        <v>3215</v>
      </c>
      <c r="G1275" s="1" t="n">
        <v>8</v>
      </c>
      <c r="H1275" s="1" t="n">
        <v>1.57</v>
      </c>
      <c r="I1275" s="1" t="n">
        <v>0</v>
      </c>
      <c r="J1275" s="1" t="n">
        <v>4</v>
      </c>
      <c r="K1275" s="1" t="s">
        <v>3642</v>
      </c>
      <c r="L1275" s="18" t="str">
        <f aca="false">IF(H1275&lt;=G1275,"Yes","No")</f>
        <v>Yes</v>
      </c>
    </row>
    <row r="1276" customFormat="false" ht="15" hidden="false" customHeight="false" outlineLevel="0" collapsed="false">
      <c r="A1276" s="1" t="s">
        <v>6176</v>
      </c>
      <c r="B1276" s="1" t="s">
        <v>6177</v>
      </c>
      <c r="C1276" s="1" t="s">
        <v>2578</v>
      </c>
      <c r="D1276" s="1" t="s">
        <v>3630</v>
      </c>
      <c r="E1276" s="1" t="s">
        <v>3617</v>
      </c>
      <c r="F1276" s="1" t="s">
        <v>3651</v>
      </c>
      <c r="G1276" s="1" t="n">
        <v>24</v>
      </c>
      <c r="H1276" s="1" t="n">
        <v>1.01</v>
      </c>
      <c r="I1276" s="1" t="n">
        <v>1</v>
      </c>
      <c r="J1276" s="1" t="n">
        <v>5</v>
      </c>
      <c r="K1276" s="1" t="s">
        <v>3642</v>
      </c>
      <c r="L1276" s="18" t="str">
        <f aca="false">IF(H1276&lt;=G1276,"Yes","No")</f>
        <v>Yes</v>
      </c>
    </row>
    <row r="1277" customFormat="false" ht="15" hidden="false" customHeight="false" outlineLevel="0" collapsed="false">
      <c r="A1277" s="1" t="s">
        <v>6178</v>
      </c>
      <c r="B1277" s="1" t="s">
        <v>6179</v>
      </c>
      <c r="C1277" s="1" t="s">
        <v>2578</v>
      </c>
      <c r="D1277" s="1" t="s">
        <v>3630</v>
      </c>
      <c r="E1277" s="1" t="s">
        <v>3617</v>
      </c>
      <c r="F1277" s="1" t="s">
        <v>3631</v>
      </c>
      <c r="G1277" s="1" t="n">
        <v>24</v>
      </c>
      <c r="H1277" s="1" t="n">
        <v>0.39</v>
      </c>
      <c r="I1277" s="1" t="n">
        <v>0</v>
      </c>
      <c r="J1277" s="1" t="n">
        <v>4</v>
      </c>
      <c r="K1277" s="1" t="s">
        <v>3665</v>
      </c>
      <c r="L1277" s="18" t="str">
        <f aca="false">IF(H1277&lt;=G1277,"Yes","No")</f>
        <v>Yes</v>
      </c>
    </row>
    <row r="1278" customFormat="false" ht="15" hidden="false" customHeight="false" outlineLevel="0" collapsed="false">
      <c r="A1278" s="1" t="s">
        <v>6180</v>
      </c>
      <c r="B1278" s="1" t="s">
        <v>6181</v>
      </c>
      <c r="C1278" s="1" t="s">
        <v>2578</v>
      </c>
      <c r="D1278" s="1" t="s">
        <v>3645</v>
      </c>
      <c r="E1278" s="1" t="s">
        <v>3646</v>
      </c>
      <c r="F1278" s="1" t="s">
        <v>3631</v>
      </c>
      <c r="G1278" s="1" t="n">
        <v>72</v>
      </c>
      <c r="H1278" s="1" t="n">
        <v>3.83</v>
      </c>
      <c r="I1278" s="1" t="n">
        <v>1</v>
      </c>
      <c r="J1278" s="1" t="n">
        <v>5</v>
      </c>
      <c r="K1278" s="1" t="s">
        <v>3652</v>
      </c>
      <c r="L1278" s="18" t="str">
        <f aca="false">IF(H1278&lt;=G1278,"Yes","No")</f>
        <v>Yes</v>
      </c>
    </row>
    <row r="1279" customFormat="false" ht="15" hidden="false" customHeight="false" outlineLevel="0" collapsed="false">
      <c r="A1279" s="1" t="s">
        <v>6182</v>
      </c>
      <c r="B1279" s="1" t="s">
        <v>6183</v>
      </c>
      <c r="C1279" s="1" t="s">
        <v>2578</v>
      </c>
      <c r="D1279" s="1" t="s">
        <v>3616</v>
      </c>
      <c r="E1279" s="1" t="s">
        <v>3617</v>
      </c>
      <c r="F1279" s="1" t="s">
        <v>3631</v>
      </c>
      <c r="G1279" s="1" t="n">
        <v>24</v>
      </c>
      <c r="H1279" s="1" t="n">
        <v>3.65</v>
      </c>
      <c r="I1279" s="1" t="n">
        <v>0</v>
      </c>
      <c r="J1279" s="1" t="n">
        <v>4</v>
      </c>
      <c r="K1279" s="1" t="s">
        <v>3624</v>
      </c>
      <c r="L1279" s="18" t="str">
        <f aca="false">IF(H1279&lt;=G1279,"Yes","No")</f>
        <v>Yes</v>
      </c>
    </row>
    <row r="1280" customFormat="false" ht="15" hidden="false" customHeight="false" outlineLevel="0" collapsed="false">
      <c r="A1280" s="1" t="s">
        <v>6184</v>
      </c>
      <c r="B1280" s="1" t="s">
        <v>6185</v>
      </c>
      <c r="C1280" s="1" t="s">
        <v>2578</v>
      </c>
      <c r="D1280" s="1" t="s">
        <v>3621</v>
      </c>
      <c r="E1280" s="1" t="s">
        <v>3646</v>
      </c>
      <c r="F1280" s="1" t="s">
        <v>3215</v>
      </c>
      <c r="G1280" s="1" t="n">
        <v>72</v>
      </c>
      <c r="H1280" s="1" t="n">
        <v>3.25</v>
      </c>
      <c r="I1280" s="1" t="n">
        <v>1</v>
      </c>
      <c r="J1280" s="1" t="n">
        <v>5</v>
      </c>
      <c r="K1280" s="1" t="s">
        <v>3624</v>
      </c>
      <c r="L1280" s="18" t="str">
        <f aca="false">IF(H1280&lt;=G1280,"Yes","No")</f>
        <v>Yes</v>
      </c>
    </row>
    <row r="1281" customFormat="false" ht="15" hidden="false" customHeight="false" outlineLevel="0" collapsed="false">
      <c r="A1281" s="1" t="s">
        <v>6186</v>
      </c>
      <c r="B1281" s="1" t="s">
        <v>6187</v>
      </c>
      <c r="C1281" s="1" t="s">
        <v>2578</v>
      </c>
      <c r="D1281" s="1" t="s">
        <v>3616</v>
      </c>
      <c r="E1281" s="1" t="s">
        <v>3617</v>
      </c>
      <c r="F1281" s="1" t="s">
        <v>3215</v>
      </c>
      <c r="G1281" s="1" t="n">
        <v>24</v>
      </c>
      <c r="H1281" s="1" t="n">
        <v>28.72</v>
      </c>
      <c r="I1281" s="1" t="n">
        <v>0</v>
      </c>
      <c r="J1281" s="1" t="n">
        <v>3</v>
      </c>
      <c r="K1281" s="1" t="s">
        <v>3642</v>
      </c>
      <c r="L1281" s="18" t="str">
        <f aca="false">IF(H1281&lt;=G1281,"Yes","No")</f>
        <v>No</v>
      </c>
    </row>
    <row r="1282" customFormat="false" ht="15" hidden="false" customHeight="false" outlineLevel="0" collapsed="false">
      <c r="A1282" s="1" t="s">
        <v>6188</v>
      </c>
      <c r="B1282" s="1" t="s">
        <v>6189</v>
      </c>
      <c r="C1282" s="1" t="s">
        <v>2578</v>
      </c>
      <c r="D1282" s="1" t="s">
        <v>3645</v>
      </c>
      <c r="E1282" s="1" t="s">
        <v>3617</v>
      </c>
      <c r="F1282" s="1" t="s">
        <v>3215</v>
      </c>
      <c r="G1282" s="1" t="n">
        <v>24</v>
      </c>
      <c r="H1282" s="1" t="n">
        <v>4.53</v>
      </c>
      <c r="I1282" s="1" t="n">
        <v>0</v>
      </c>
      <c r="J1282" s="1" t="n">
        <v>3</v>
      </c>
      <c r="K1282" s="1" t="s">
        <v>3635</v>
      </c>
      <c r="L1282" s="18" t="str">
        <f aca="false">IF(H1282&lt;=G1282,"Yes","No")</f>
        <v>Yes</v>
      </c>
    </row>
    <row r="1283" customFormat="false" ht="15" hidden="false" customHeight="false" outlineLevel="0" collapsed="false">
      <c r="A1283" s="1" t="s">
        <v>6190</v>
      </c>
      <c r="B1283" s="1" t="s">
        <v>6191</v>
      </c>
      <c r="C1283" s="1" t="s">
        <v>2578</v>
      </c>
      <c r="D1283" s="1" t="s">
        <v>3630</v>
      </c>
      <c r="E1283" s="1" t="s">
        <v>3646</v>
      </c>
      <c r="F1283" s="1" t="s">
        <v>3631</v>
      </c>
      <c r="G1283" s="1" t="n">
        <v>72</v>
      </c>
      <c r="H1283" s="1" t="n">
        <v>0.86</v>
      </c>
      <c r="I1283" s="1" t="n">
        <v>0</v>
      </c>
      <c r="J1283" s="1" t="n">
        <v>4</v>
      </c>
      <c r="K1283" s="1" t="s">
        <v>3635</v>
      </c>
      <c r="L1283" s="18" t="str">
        <f aca="false">IF(H1283&lt;=G1283,"Yes","No")</f>
        <v>Yes</v>
      </c>
    </row>
    <row r="1284" customFormat="false" ht="15" hidden="false" customHeight="false" outlineLevel="0" collapsed="false">
      <c r="A1284" s="1" t="s">
        <v>6192</v>
      </c>
      <c r="B1284" s="1" t="s">
        <v>6193</v>
      </c>
      <c r="C1284" s="1" t="s">
        <v>2578</v>
      </c>
      <c r="D1284" s="1" t="s">
        <v>3627</v>
      </c>
      <c r="E1284" s="1" t="s">
        <v>3617</v>
      </c>
      <c r="F1284" s="1" t="s">
        <v>3631</v>
      </c>
      <c r="G1284" s="1" t="n">
        <v>24</v>
      </c>
      <c r="H1284" s="1" t="n">
        <v>7.23</v>
      </c>
      <c r="I1284" s="1" t="n">
        <v>0</v>
      </c>
      <c r="J1284" s="1" t="n">
        <v>5</v>
      </c>
      <c r="K1284" s="1" t="s">
        <v>3652</v>
      </c>
      <c r="L1284" s="18" t="str">
        <f aca="false">IF(H1284&lt;=G1284,"Yes","No")</f>
        <v>Yes</v>
      </c>
    </row>
    <row r="1285" customFormat="false" ht="15" hidden="false" customHeight="false" outlineLevel="0" collapsed="false">
      <c r="A1285" s="1" t="s">
        <v>6194</v>
      </c>
      <c r="B1285" s="1" t="s">
        <v>6195</v>
      </c>
      <c r="C1285" s="1" t="s">
        <v>2578</v>
      </c>
      <c r="D1285" s="1" t="s">
        <v>3627</v>
      </c>
      <c r="E1285" s="1" t="s">
        <v>3646</v>
      </c>
      <c r="F1285" s="1" t="s">
        <v>3623</v>
      </c>
      <c r="G1285" s="1" t="n">
        <v>72</v>
      </c>
      <c r="H1285" s="1" t="n">
        <v>26.51</v>
      </c>
      <c r="I1285" s="1" t="n">
        <v>0</v>
      </c>
      <c r="J1285" s="1" t="n">
        <v>2</v>
      </c>
      <c r="K1285" s="1" t="s">
        <v>3652</v>
      </c>
      <c r="L1285" s="18" t="str">
        <f aca="false">IF(H1285&lt;=G1285,"Yes","No")</f>
        <v>Yes</v>
      </c>
    </row>
    <row r="1286" customFormat="false" ht="15" hidden="false" customHeight="false" outlineLevel="0" collapsed="false">
      <c r="A1286" s="1" t="s">
        <v>6196</v>
      </c>
      <c r="B1286" s="1" t="s">
        <v>6197</v>
      </c>
      <c r="C1286" s="1" t="s">
        <v>2578</v>
      </c>
      <c r="D1286" s="1" t="s">
        <v>3698</v>
      </c>
      <c r="E1286" s="1" t="s">
        <v>3646</v>
      </c>
      <c r="F1286" s="1" t="s">
        <v>3215</v>
      </c>
      <c r="G1286" s="1" t="n">
        <v>72</v>
      </c>
      <c r="H1286" s="1" t="n">
        <v>76.55</v>
      </c>
      <c r="I1286" s="1" t="n">
        <v>0</v>
      </c>
      <c r="J1286" s="1" t="n">
        <v>3</v>
      </c>
      <c r="K1286" s="1" t="s">
        <v>3665</v>
      </c>
      <c r="L1286" s="18" t="str">
        <f aca="false">IF(H1286&lt;=G1286,"Yes","No")</f>
        <v>No</v>
      </c>
    </row>
    <row r="1287" customFormat="false" ht="15" hidden="false" customHeight="false" outlineLevel="0" collapsed="false">
      <c r="A1287" s="1" t="s">
        <v>6198</v>
      </c>
      <c r="B1287" s="1" t="s">
        <v>6199</v>
      </c>
      <c r="C1287" s="1" t="s">
        <v>2578</v>
      </c>
      <c r="D1287" s="1" t="s">
        <v>3627</v>
      </c>
      <c r="E1287" s="1" t="s">
        <v>3617</v>
      </c>
      <c r="F1287" s="1" t="s">
        <v>3623</v>
      </c>
      <c r="G1287" s="1" t="n">
        <v>24</v>
      </c>
      <c r="H1287" s="1" t="n">
        <v>1.33</v>
      </c>
      <c r="I1287" s="1" t="n">
        <v>0</v>
      </c>
      <c r="J1287" s="1" t="n">
        <v>5</v>
      </c>
      <c r="K1287" s="1" t="s">
        <v>3652</v>
      </c>
      <c r="L1287" s="18" t="str">
        <f aca="false">IF(H1287&lt;=G1287,"Yes","No")</f>
        <v>Yes</v>
      </c>
    </row>
    <row r="1288" customFormat="false" ht="15" hidden="false" customHeight="false" outlineLevel="0" collapsed="false">
      <c r="A1288" s="1" t="s">
        <v>6200</v>
      </c>
      <c r="B1288" s="1" t="s">
        <v>6201</v>
      </c>
      <c r="C1288" s="1" t="s">
        <v>2578</v>
      </c>
      <c r="D1288" s="1" t="s">
        <v>3698</v>
      </c>
      <c r="E1288" s="1" t="s">
        <v>3646</v>
      </c>
      <c r="F1288" s="1" t="s">
        <v>3215</v>
      </c>
      <c r="G1288" s="1" t="n">
        <v>72</v>
      </c>
      <c r="H1288" s="1" t="n">
        <v>11.36</v>
      </c>
      <c r="I1288" s="1" t="n">
        <v>0</v>
      </c>
      <c r="J1288" s="1" t="n">
        <v>4</v>
      </c>
      <c r="K1288" s="1" t="s">
        <v>3635</v>
      </c>
      <c r="L1288" s="18" t="str">
        <f aca="false">IF(H1288&lt;=G1288,"Yes","No")</f>
        <v>Yes</v>
      </c>
    </row>
    <row r="1289" customFormat="false" ht="15" hidden="false" customHeight="false" outlineLevel="0" collapsed="false">
      <c r="A1289" s="1" t="s">
        <v>6202</v>
      </c>
      <c r="B1289" s="1" t="s">
        <v>6203</v>
      </c>
      <c r="C1289" s="1" t="s">
        <v>2578</v>
      </c>
      <c r="D1289" s="1" t="s">
        <v>3630</v>
      </c>
      <c r="E1289" s="1" t="s">
        <v>3617</v>
      </c>
      <c r="F1289" s="1" t="s">
        <v>3631</v>
      </c>
      <c r="G1289" s="1" t="n">
        <v>24</v>
      </c>
      <c r="H1289" s="1" t="n">
        <v>0.4</v>
      </c>
      <c r="I1289" s="1" t="n">
        <v>1</v>
      </c>
      <c r="J1289" s="1" t="n">
        <v>5</v>
      </c>
      <c r="K1289" s="1" t="s">
        <v>3635</v>
      </c>
      <c r="L1289" s="18" t="str">
        <f aca="false">IF(H1289&lt;=G1289,"Yes","No")</f>
        <v>Yes</v>
      </c>
    </row>
    <row r="1290" customFormat="false" ht="15" hidden="false" customHeight="false" outlineLevel="0" collapsed="false">
      <c r="A1290" s="1" t="s">
        <v>6204</v>
      </c>
      <c r="B1290" s="1" t="s">
        <v>6205</v>
      </c>
      <c r="C1290" s="1" t="s">
        <v>2578</v>
      </c>
      <c r="D1290" s="1" t="s">
        <v>3621</v>
      </c>
      <c r="E1290" s="1" t="s">
        <v>3617</v>
      </c>
      <c r="F1290" s="1" t="s">
        <v>3631</v>
      </c>
      <c r="G1290" s="1" t="n">
        <v>24</v>
      </c>
      <c r="H1290" s="1" t="n">
        <v>3.99</v>
      </c>
      <c r="I1290" s="1" t="n">
        <v>0</v>
      </c>
      <c r="J1290" s="1" t="n">
        <v>4</v>
      </c>
      <c r="K1290" s="1" t="s">
        <v>3642</v>
      </c>
      <c r="L1290" s="18" t="str">
        <f aca="false">IF(H1290&lt;=G1290,"Yes","No")</f>
        <v>Yes</v>
      </c>
    </row>
    <row r="1291" customFormat="false" ht="15" hidden="false" customHeight="false" outlineLevel="0" collapsed="false">
      <c r="A1291" s="1" t="s">
        <v>6206</v>
      </c>
      <c r="B1291" s="1" t="s">
        <v>6207</v>
      </c>
      <c r="C1291" s="1" t="s">
        <v>2578</v>
      </c>
      <c r="D1291" s="1" t="s">
        <v>3616</v>
      </c>
      <c r="E1291" s="1" t="s">
        <v>3617</v>
      </c>
      <c r="F1291" s="1" t="s">
        <v>3651</v>
      </c>
      <c r="G1291" s="1" t="n">
        <v>24</v>
      </c>
      <c r="H1291" s="1" t="n">
        <v>7.57</v>
      </c>
      <c r="I1291" s="1" t="n">
        <v>0</v>
      </c>
      <c r="J1291" s="1" t="n">
        <v>5</v>
      </c>
      <c r="K1291" s="1" t="s">
        <v>3642</v>
      </c>
      <c r="L1291" s="18" t="str">
        <f aca="false">IF(H1291&lt;=G1291,"Yes","No")</f>
        <v>Yes</v>
      </c>
    </row>
    <row r="1292" customFormat="false" ht="15" hidden="false" customHeight="false" outlineLevel="0" collapsed="false">
      <c r="A1292" s="1" t="s">
        <v>6208</v>
      </c>
      <c r="B1292" s="1" t="s">
        <v>6209</v>
      </c>
      <c r="C1292" s="1" t="s">
        <v>2578</v>
      </c>
      <c r="D1292" s="1" t="s">
        <v>3630</v>
      </c>
      <c r="E1292" s="1" t="s">
        <v>3617</v>
      </c>
      <c r="F1292" s="1" t="s">
        <v>3631</v>
      </c>
      <c r="G1292" s="1" t="n">
        <v>24</v>
      </c>
      <c r="H1292" s="1" t="n">
        <v>0.38</v>
      </c>
      <c r="I1292" s="1" t="n">
        <v>1</v>
      </c>
      <c r="J1292" s="1" t="n">
        <v>5</v>
      </c>
      <c r="K1292" s="1" t="s">
        <v>3665</v>
      </c>
      <c r="L1292" s="18" t="str">
        <f aca="false">IF(H1292&lt;=G1292,"Yes","No")</f>
        <v>Yes</v>
      </c>
    </row>
    <row r="1293" customFormat="false" ht="15" hidden="false" customHeight="false" outlineLevel="0" collapsed="false">
      <c r="A1293" s="1" t="s">
        <v>6210</v>
      </c>
      <c r="B1293" s="1" t="s">
        <v>6211</v>
      </c>
      <c r="C1293" s="1" t="s">
        <v>2578</v>
      </c>
      <c r="D1293" s="1" t="s">
        <v>3616</v>
      </c>
      <c r="E1293" s="1" t="s">
        <v>3617</v>
      </c>
      <c r="F1293" s="1" t="s">
        <v>3215</v>
      </c>
      <c r="G1293" s="1" t="n">
        <v>24</v>
      </c>
      <c r="H1293" s="1" t="n">
        <v>1.97</v>
      </c>
      <c r="I1293" s="1" t="n">
        <v>0</v>
      </c>
      <c r="J1293" s="1" t="n">
        <v>4</v>
      </c>
      <c r="K1293" s="1" t="s">
        <v>3624</v>
      </c>
      <c r="L1293" s="18" t="str">
        <f aca="false">IF(H1293&lt;=G1293,"Yes","No")</f>
        <v>Yes</v>
      </c>
    </row>
    <row r="1294" customFormat="false" ht="15" hidden="false" customHeight="false" outlineLevel="0" collapsed="false">
      <c r="A1294" s="1" t="s">
        <v>6212</v>
      </c>
      <c r="B1294" s="1" t="s">
        <v>6213</v>
      </c>
      <c r="C1294" s="1" t="s">
        <v>2578</v>
      </c>
      <c r="D1294" s="1" t="s">
        <v>3621</v>
      </c>
      <c r="E1294" s="1" t="s">
        <v>3646</v>
      </c>
      <c r="F1294" s="1" t="s">
        <v>3215</v>
      </c>
      <c r="G1294" s="1" t="n">
        <v>72</v>
      </c>
      <c r="H1294" s="1" t="n">
        <v>2.21</v>
      </c>
      <c r="I1294" s="1" t="n">
        <v>0</v>
      </c>
      <c r="J1294" s="1" t="n">
        <v>4</v>
      </c>
      <c r="K1294" s="1" t="s">
        <v>3624</v>
      </c>
      <c r="L1294" s="18" t="str">
        <f aca="false">IF(H1294&lt;=G1294,"Yes","No")</f>
        <v>Yes</v>
      </c>
    </row>
    <row r="1295" customFormat="false" ht="15" hidden="false" customHeight="false" outlineLevel="0" collapsed="false">
      <c r="A1295" s="1" t="s">
        <v>6214</v>
      </c>
      <c r="B1295" s="1" t="s">
        <v>6215</v>
      </c>
      <c r="C1295" s="1" t="s">
        <v>2578</v>
      </c>
      <c r="D1295" s="1" t="s">
        <v>3616</v>
      </c>
      <c r="E1295" s="1" t="s">
        <v>3622</v>
      </c>
      <c r="F1295" s="1" t="s">
        <v>3215</v>
      </c>
      <c r="G1295" s="1" t="n">
        <v>8</v>
      </c>
      <c r="H1295" s="1" t="n">
        <v>4.07</v>
      </c>
      <c r="I1295" s="1" t="n">
        <v>0</v>
      </c>
      <c r="J1295" s="1" t="n">
        <v>5</v>
      </c>
      <c r="K1295" s="1" t="s">
        <v>3665</v>
      </c>
      <c r="L1295" s="18" t="str">
        <f aca="false">IF(H1295&lt;=G1295,"Yes","No")</f>
        <v>Yes</v>
      </c>
    </row>
    <row r="1296" customFormat="false" ht="15" hidden="false" customHeight="false" outlineLevel="0" collapsed="false">
      <c r="A1296" s="1" t="s">
        <v>6216</v>
      </c>
      <c r="B1296" s="1" t="s">
        <v>6217</v>
      </c>
      <c r="C1296" s="1" t="s">
        <v>2578</v>
      </c>
      <c r="D1296" s="1" t="s">
        <v>3630</v>
      </c>
      <c r="E1296" s="1" t="s">
        <v>3617</v>
      </c>
      <c r="F1296" s="1" t="s">
        <v>3215</v>
      </c>
      <c r="G1296" s="1" t="n">
        <v>24</v>
      </c>
      <c r="H1296" s="1" t="n">
        <v>0.2</v>
      </c>
      <c r="I1296" s="1" t="n">
        <v>0</v>
      </c>
      <c r="J1296" s="1" t="n">
        <v>4</v>
      </c>
      <c r="K1296" s="1" t="s">
        <v>3624</v>
      </c>
      <c r="L1296" s="18" t="str">
        <f aca="false">IF(H1296&lt;=G1296,"Yes","No")</f>
        <v>Yes</v>
      </c>
    </row>
    <row r="1297" customFormat="false" ht="15" hidden="false" customHeight="false" outlineLevel="0" collapsed="false">
      <c r="A1297" s="1" t="s">
        <v>6218</v>
      </c>
      <c r="B1297" s="1" t="s">
        <v>6219</v>
      </c>
      <c r="C1297" s="1" t="s">
        <v>2578</v>
      </c>
      <c r="D1297" s="1" t="s">
        <v>3616</v>
      </c>
      <c r="E1297" s="1" t="s">
        <v>3617</v>
      </c>
      <c r="F1297" s="1" t="s">
        <v>3215</v>
      </c>
      <c r="G1297" s="1" t="n">
        <v>24</v>
      </c>
      <c r="H1297" s="1" t="n">
        <v>9.58</v>
      </c>
      <c r="I1297" s="1" t="n">
        <v>1</v>
      </c>
      <c r="J1297" s="1" t="n">
        <v>4</v>
      </c>
      <c r="K1297" s="1" t="s">
        <v>3665</v>
      </c>
      <c r="L1297" s="18" t="str">
        <f aca="false">IF(H1297&lt;=G1297,"Yes","No")</f>
        <v>Yes</v>
      </c>
    </row>
    <row r="1298" customFormat="false" ht="15" hidden="false" customHeight="false" outlineLevel="0" collapsed="false">
      <c r="A1298" s="1" t="s">
        <v>6220</v>
      </c>
      <c r="B1298" s="1" t="s">
        <v>6221</v>
      </c>
      <c r="C1298" s="1" t="s">
        <v>2578</v>
      </c>
      <c r="D1298" s="1" t="s">
        <v>3616</v>
      </c>
      <c r="E1298" s="1" t="s">
        <v>3617</v>
      </c>
      <c r="F1298" s="1" t="s">
        <v>3651</v>
      </c>
      <c r="G1298" s="1" t="n">
        <v>24</v>
      </c>
      <c r="H1298" s="1" t="n">
        <v>6.37</v>
      </c>
      <c r="I1298" s="1" t="n">
        <v>1</v>
      </c>
      <c r="J1298" s="1" t="n">
        <v>5</v>
      </c>
      <c r="K1298" s="1" t="s">
        <v>3635</v>
      </c>
      <c r="L1298" s="18" t="str">
        <f aca="false">IF(H1298&lt;=G1298,"Yes","No")</f>
        <v>Yes</v>
      </c>
    </row>
    <row r="1299" customFormat="false" ht="15" hidden="false" customHeight="false" outlineLevel="0" collapsed="false">
      <c r="A1299" s="1" t="s">
        <v>6222</v>
      </c>
      <c r="B1299" s="1" t="s">
        <v>6223</v>
      </c>
      <c r="C1299" s="1" t="s">
        <v>2578</v>
      </c>
      <c r="D1299" s="1" t="s">
        <v>3638</v>
      </c>
      <c r="E1299" s="1" t="s">
        <v>3617</v>
      </c>
      <c r="F1299" s="1" t="s">
        <v>3215</v>
      </c>
      <c r="G1299" s="1" t="n">
        <v>24</v>
      </c>
      <c r="H1299" s="1" t="n">
        <v>5.35</v>
      </c>
      <c r="I1299" s="1" t="n">
        <v>0</v>
      </c>
      <c r="J1299" s="1" t="n">
        <v>5</v>
      </c>
      <c r="K1299" s="1" t="s">
        <v>3632</v>
      </c>
      <c r="L1299" s="18" t="str">
        <f aca="false">IF(H1299&lt;=G1299,"Yes","No")</f>
        <v>Yes</v>
      </c>
    </row>
    <row r="1300" customFormat="false" ht="15" hidden="false" customHeight="false" outlineLevel="0" collapsed="false">
      <c r="A1300" s="1" t="s">
        <v>6224</v>
      </c>
      <c r="B1300" s="1" t="s">
        <v>6225</v>
      </c>
      <c r="C1300" s="1" t="s">
        <v>2578</v>
      </c>
      <c r="D1300" s="1" t="s">
        <v>3616</v>
      </c>
      <c r="E1300" s="1" t="s">
        <v>3622</v>
      </c>
      <c r="F1300" s="1" t="s">
        <v>3623</v>
      </c>
      <c r="G1300" s="1" t="n">
        <v>8</v>
      </c>
      <c r="H1300" s="1" t="n">
        <v>9.91</v>
      </c>
      <c r="I1300" s="1" t="n">
        <v>0</v>
      </c>
      <c r="J1300" s="1" t="n">
        <v>2</v>
      </c>
      <c r="K1300" s="1" t="s">
        <v>3632</v>
      </c>
      <c r="L1300" s="18" t="str">
        <f aca="false">IF(H1300&lt;=G1300,"Yes","No")</f>
        <v>No</v>
      </c>
    </row>
    <row r="1301" customFormat="false" ht="15" hidden="false" customHeight="false" outlineLevel="0" collapsed="false">
      <c r="A1301" s="1" t="s">
        <v>6226</v>
      </c>
      <c r="B1301" s="1" t="s">
        <v>6227</v>
      </c>
      <c r="C1301" s="1" t="s">
        <v>2578</v>
      </c>
      <c r="D1301" s="1" t="s">
        <v>3630</v>
      </c>
      <c r="E1301" s="1" t="s">
        <v>3617</v>
      </c>
      <c r="F1301" s="1" t="s">
        <v>3215</v>
      </c>
      <c r="G1301" s="1" t="n">
        <v>24</v>
      </c>
      <c r="H1301" s="1" t="n">
        <v>1.41</v>
      </c>
      <c r="I1301" s="1" t="n">
        <v>1</v>
      </c>
      <c r="J1301" s="1" t="n">
        <v>4</v>
      </c>
      <c r="K1301" s="1" t="s">
        <v>3635</v>
      </c>
      <c r="L1301" s="18" t="str">
        <f aca="false">IF(H1301&lt;=G1301,"Yes","No")</f>
        <v>Yes</v>
      </c>
    </row>
    <row r="1302" customFormat="false" ht="15" hidden="false" customHeight="false" outlineLevel="0" collapsed="false">
      <c r="A1302" s="1" t="s">
        <v>6228</v>
      </c>
      <c r="B1302" s="1" t="s">
        <v>6229</v>
      </c>
      <c r="C1302" s="1" t="s">
        <v>2578</v>
      </c>
      <c r="D1302" s="1" t="s">
        <v>3645</v>
      </c>
      <c r="E1302" s="1" t="s">
        <v>3617</v>
      </c>
      <c r="F1302" s="1" t="s">
        <v>3631</v>
      </c>
      <c r="G1302" s="1" t="n">
        <v>24</v>
      </c>
      <c r="H1302" s="1" t="n">
        <v>1.85</v>
      </c>
      <c r="I1302" s="1" t="n">
        <v>0</v>
      </c>
      <c r="J1302" s="1" t="n">
        <v>4</v>
      </c>
      <c r="K1302" s="1" t="s">
        <v>3632</v>
      </c>
      <c r="L1302" s="18" t="str">
        <f aca="false">IF(H1302&lt;=G1302,"Yes","No")</f>
        <v>Yes</v>
      </c>
    </row>
    <row r="1303" customFormat="false" ht="15" hidden="false" customHeight="false" outlineLevel="0" collapsed="false">
      <c r="A1303" s="1" t="s">
        <v>6230</v>
      </c>
      <c r="B1303" s="1" t="s">
        <v>6231</v>
      </c>
      <c r="C1303" s="1" t="s">
        <v>2578</v>
      </c>
      <c r="D1303" s="1" t="s">
        <v>3616</v>
      </c>
      <c r="E1303" s="1" t="s">
        <v>3617</v>
      </c>
      <c r="F1303" s="1" t="s">
        <v>3623</v>
      </c>
      <c r="G1303" s="1" t="n">
        <v>24</v>
      </c>
      <c r="H1303" s="1" t="n">
        <v>5.99</v>
      </c>
      <c r="I1303" s="1" t="n">
        <v>0</v>
      </c>
      <c r="J1303" s="1" t="n">
        <v>4</v>
      </c>
      <c r="K1303" s="1" t="s">
        <v>3665</v>
      </c>
      <c r="L1303" s="18" t="str">
        <f aca="false">IF(H1303&lt;=G1303,"Yes","No")</f>
        <v>Yes</v>
      </c>
    </row>
    <row r="1304" customFormat="false" ht="15" hidden="false" customHeight="false" outlineLevel="0" collapsed="false">
      <c r="A1304" s="1" t="s">
        <v>6232</v>
      </c>
      <c r="B1304" s="1" t="s">
        <v>6233</v>
      </c>
      <c r="C1304" s="1" t="s">
        <v>2578</v>
      </c>
      <c r="D1304" s="1" t="s">
        <v>3627</v>
      </c>
      <c r="E1304" s="1" t="s">
        <v>3617</v>
      </c>
      <c r="F1304" s="1" t="s">
        <v>3631</v>
      </c>
      <c r="G1304" s="1" t="n">
        <v>24</v>
      </c>
      <c r="H1304" s="1" t="n">
        <v>4.6</v>
      </c>
      <c r="I1304" s="1" t="n">
        <v>1</v>
      </c>
      <c r="J1304" s="1" t="n">
        <v>5</v>
      </c>
      <c r="K1304" s="1" t="s">
        <v>3642</v>
      </c>
      <c r="L1304" s="18" t="str">
        <f aca="false">IF(H1304&lt;=G1304,"Yes","No")</f>
        <v>Yes</v>
      </c>
    </row>
    <row r="1305" customFormat="false" ht="15" hidden="false" customHeight="false" outlineLevel="0" collapsed="false">
      <c r="A1305" s="1" t="s">
        <v>6234</v>
      </c>
      <c r="B1305" s="1" t="s">
        <v>6235</v>
      </c>
      <c r="C1305" s="1" t="s">
        <v>2578</v>
      </c>
      <c r="D1305" s="1" t="s">
        <v>3645</v>
      </c>
      <c r="E1305" s="1" t="s">
        <v>3646</v>
      </c>
      <c r="F1305" s="1" t="s">
        <v>3623</v>
      </c>
      <c r="G1305" s="1" t="n">
        <v>72</v>
      </c>
      <c r="H1305" s="1" t="n">
        <v>7.25</v>
      </c>
      <c r="I1305" s="1" t="n">
        <v>1</v>
      </c>
      <c r="J1305" s="1" t="n">
        <v>5</v>
      </c>
      <c r="K1305" s="1" t="s">
        <v>3632</v>
      </c>
      <c r="L1305" s="18" t="str">
        <f aca="false">IF(H1305&lt;=G1305,"Yes","No")</f>
        <v>Yes</v>
      </c>
    </row>
    <row r="1306" customFormat="false" ht="15" hidden="false" customHeight="false" outlineLevel="0" collapsed="false">
      <c r="A1306" s="1" t="s">
        <v>6236</v>
      </c>
      <c r="B1306" s="1" t="s">
        <v>6237</v>
      </c>
      <c r="C1306" s="1" t="s">
        <v>2578</v>
      </c>
      <c r="D1306" s="1" t="s">
        <v>3627</v>
      </c>
      <c r="E1306" s="1" t="s">
        <v>3793</v>
      </c>
      <c r="F1306" s="1" t="s">
        <v>3623</v>
      </c>
      <c r="G1306" s="1" t="n">
        <v>4</v>
      </c>
      <c r="H1306" s="1" t="n">
        <v>1.27</v>
      </c>
      <c r="I1306" s="1" t="n">
        <v>1</v>
      </c>
      <c r="J1306" s="1" t="n">
        <v>5</v>
      </c>
      <c r="K1306" s="1" t="s">
        <v>3635</v>
      </c>
      <c r="L1306" s="18" t="str">
        <f aca="false">IF(H1306&lt;=G1306,"Yes","No")</f>
        <v>Yes</v>
      </c>
    </row>
    <row r="1307" customFormat="false" ht="15" hidden="false" customHeight="false" outlineLevel="0" collapsed="false">
      <c r="A1307" s="1" t="s">
        <v>6238</v>
      </c>
      <c r="B1307" s="1" t="s">
        <v>6239</v>
      </c>
      <c r="C1307" s="1" t="s">
        <v>2578</v>
      </c>
      <c r="D1307" s="1" t="s">
        <v>3616</v>
      </c>
      <c r="E1307" s="1" t="s">
        <v>3617</v>
      </c>
      <c r="F1307" s="1" t="s">
        <v>3631</v>
      </c>
      <c r="G1307" s="1" t="n">
        <v>24</v>
      </c>
      <c r="H1307" s="1" t="n">
        <v>11.8</v>
      </c>
      <c r="I1307" s="1" t="n">
        <v>0</v>
      </c>
      <c r="J1307" s="1" t="n">
        <v>4</v>
      </c>
      <c r="K1307" s="1" t="s">
        <v>3642</v>
      </c>
      <c r="L1307" s="18" t="str">
        <f aca="false">IF(H1307&lt;=G1307,"Yes","No")</f>
        <v>Yes</v>
      </c>
    </row>
    <row r="1308" customFormat="false" ht="15" hidden="false" customHeight="false" outlineLevel="0" collapsed="false">
      <c r="A1308" s="1" t="s">
        <v>6240</v>
      </c>
      <c r="B1308" s="1" t="s">
        <v>6241</v>
      </c>
      <c r="C1308" s="1" t="s">
        <v>2578</v>
      </c>
      <c r="D1308" s="1" t="s">
        <v>3638</v>
      </c>
      <c r="E1308" s="1" t="s">
        <v>3617</v>
      </c>
      <c r="F1308" s="1" t="s">
        <v>3215</v>
      </c>
      <c r="G1308" s="1" t="n">
        <v>24</v>
      </c>
      <c r="H1308" s="1" t="n">
        <v>39.08</v>
      </c>
      <c r="I1308" s="1" t="n">
        <v>1</v>
      </c>
      <c r="J1308" s="1" t="n">
        <v>4</v>
      </c>
      <c r="K1308" s="1" t="s">
        <v>3618</v>
      </c>
      <c r="L1308" s="18" t="str">
        <f aca="false">IF(H1308&lt;=G1308,"Yes","No")</f>
        <v>No</v>
      </c>
    </row>
    <row r="1309" customFormat="false" ht="15" hidden="false" customHeight="false" outlineLevel="0" collapsed="false">
      <c r="A1309" s="1" t="s">
        <v>6242</v>
      </c>
      <c r="B1309" s="1" t="s">
        <v>6243</v>
      </c>
      <c r="C1309" s="1" t="s">
        <v>2578</v>
      </c>
      <c r="D1309" s="1" t="s">
        <v>3630</v>
      </c>
      <c r="E1309" s="1" t="s">
        <v>3617</v>
      </c>
      <c r="F1309" s="1" t="s">
        <v>3623</v>
      </c>
      <c r="G1309" s="1" t="n">
        <v>24</v>
      </c>
      <c r="H1309" s="1" t="n">
        <v>0.73</v>
      </c>
      <c r="I1309" s="1" t="n">
        <v>1</v>
      </c>
      <c r="J1309" s="1" t="n">
        <v>5</v>
      </c>
      <c r="K1309" s="1" t="s">
        <v>3635</v>
      </c>
      <c r="L1309" s="18" t="str">
        <f aca="false">IF(H1309&lt;=G1309,"Yes","No")</f>
        <v>Yes</v>
      </c>
    </row>
    <row r="1310" customFormat="false" ht="15" hidden="false" customHeight="false" outlineLevel="0" collapsed="false">
      <c r="A1310" s="1" t="s">
        <v>6244</v>
      </c>
      <c r="B1310" s="1" t="s">
        <v>6245</v>
      </c>
      <c r="C1310" s="1" t="s">
        <v>2578</v>
      </c>
      <c r="D1310" s="1" t="s">
        <v>3698</v>
      </c>
      <c r="E1310" s="1" t="s">
        <v>3617</v>
      </c>
      <c r="F1310" s="1" t="s">
        <v>3631</v>
      </c>
      <c r="G1310" s="1" t="n">
        <v>24</v>
      </c>
      <c r="H1310" s="1" t="n">
        <v>5.91</v>
      </c>
      <c r="I1310" s="1" t="n">
        <v>0</v>
      </c>
      <c r="J1310" s="1" t="n">
        <v>4</v>
      </c>
      <c r="K1310" s="1" t="s">
        <v>3635</v>
      </c>
      <c r="L1310" s="18" t="str">
        <f aca="false">IF(H1310&lt;=G1310,"Yes","No")</f>
        <v>Yes</v>
      </c>
    </row>
    <row r="1311" customFormat="false" ht="15" hidden="false" customHeight="false" outlineLevel="0" collapsed="false">
      <c r="A1311" s="1" t="s">
        <v>6246</v>
      </c>
      <c r="B1311" s="1" t="s">
        <v>6247</v>
      </c>
      <c r="C1311" s="1" t="s">
        <v>2578</v>
      </c>
      <c r="D1311" s="1" t="s">
        <v>3638</v>
      </c>
      <c r="E1311" s="1" t="s">
        <v>3646</v>
      </c>
      <c r="F1311" s="1" t="s">
        <v>3631</v>
      </c>
      <c r="G1311" s="1" t="n">
        <v>72</v>
      </c>
      <c r="H1311" s="1" t="n">
        <v>9.32</v>
      </c>
      <c r="I1311" s="1" t="n">
        <v>1</v>
      </c>
      <c r="J1311" s="1" t="n">
        <v>4</v>
      </c>
      <c r="K1311" s="1" t="s">
        <v>3652</v>
      </c>
      <c r="L1311" s="18" t="str">
        <f aca="false">IF(H1311&lt;=G1311,"Yes","No")</f>
        <v>Yes</v>
      </c>
    </row>
    <row r="1312" customFormat="false" ht="15" hidden="false" customHeight="false" outlineLevel="0" collapsed="false">
      <c r="A1312" s="1" t="s">
        <v>6248</v>
      </c>
      <c r="B1312" s="1" t="s">
        <v>6249</v>
      </c>
      <c r="C1312" s="1" t="s">
        <v>2578</v>
      </c>
      <c r="D1312" s="1" t="s">
        <v>3616</v>
      </c>
      <c r="E1312" s="1" t="s">
        <v>3617</v>
      </c>
      <c r="F1312" s="1" t="s">
        <v>3623</v>
      </c>
      <c r="G1312" s="1" t="n">
        <v>24</v>
      </c>
      <c r="H1312" s="1" t="n">
        <v>8.82</v>
      </c>
      <c r="I1312" s="1" t="n">
        <v>1</v>
      </c>
      <c r="J1312" s="1" t="n">
        <v>5</v>
      </c>
      <c r="K1312" s="1" t="s">
        <v>3642</v>
      </c>
      <c r="L1312" s="18" t="str">
        <f aca="false">IF(H1312&lt;=G1312,"Yes","No")</f>
        <v>Yes</v>
      </c>
    </row>
    <row r="1313" customFormat="false" ht="15" hidden="false" customHeight="false" outlineLevel="0" collapsed="false">
      <c r="A1313" s="1" t="s">
        <v>6250</v>
      </c>
      <c r="B1313" s="1" t="s">
        <v>6251</v>
      </c>
      <c r="C1313" s="1" t="s">
        <v>2578</v>
      </c>
      <c r="D1313" s="1" t="s">
        <v>3621</v>
      </c>
      <c r="E1313" s="1" t="s">
        <v>3617</v>
      </c>
      <c r="F1313" s="1" t="s">
        <v>3631</v>
      </c>
      <c r="G1313" s="1" t="n">
        <v>24</v>
      </c>
      <c r="H1313" s="1" t="n">
        <v>8.29</v>
      </c>
      <c r="I1313" s="1" t="n">
        <v>0</v>
      </c>
      <c r="J1313" s="1" t="n">
        <v>4</v>
      </c>
      <c r="K1313" s="1" t="s">
        <v>3652</v>
      </c>
      <c r="L1313" s="18" t="str">
        <f aca="false">IF(H1313&lt;=G1313,"Yes","No")</f>
        <v>Yes</v>
      </c>
    </row>
    <row r="1314" customFormat="false" ht="15" hidden="false" customHeight="false" outlineLevel="0" collapsed="false">
      <c r="A1314" s="1" t="s">
        <v>6252</v>
      </c>
      <c r="B1314" s="1" t="s">
        <v>6253</v>
      </c>
      <c r="C1314" s="1" t="s">
        <v>2578</v>
      </c>
      <c r="D1314" s="1" t="s">
        <v>3641</v>
      </c>
      <c r="E1314" s="1" t="s">
        <v>3622</v>
      </c>
      <c r="F1314" s="1" t="s">
        <v>3623</v>
      </c>
      <c r="G1314" s="1" t="n">
        <v>8</v>
      </c>
      <c r="H1314" s="1" t="n">
        <v>4.48</v>
      </c>
      <c r="I1314" s="1" t="n">
        <v>0</v>
      </c>
      <c r="J1314" s="1" t="n">
        <v>4</v>
      </c>
      <c r="K1314" s="1" t="s">
        <v>3632</v>
      </c>
      <c r="L1314" s="18" t="str">
        <f aca="false">IF(H1314&lt;=G1314,"Yes","No")</f>
        <v>Yes</v>
      </c>
    </row>
    <row r="1315" customFormat="false" ht="15" hidden="false" customHeight="false" outlineLevel="0" collapsed="false">
      <c r="A1315" s="1" t="s">
        <v>6254</v>
      </c>
      <c r="B1315" s="1" t="s">
        <v>6255</v>
      </c>
      <c r="C1315" s="1" t="s">
        <v>2578</v>
      </c>
      <c r="D1315" s="1" t="s">
        <v>3630</v>
      </c>
      <c r="E1315" s="1" t="s">
        <v>3646</v>
      </c>
      <c r="F1315" s="1" t="s">
        <v>3651</v>
      </c>
      <c r="G1315" s="1" t="n">
        <v>72</v>
      </c>
      <c r="H1315" s="1" t="n">
        <v>0.19</v>
      </c>
      <c r="I1315" s="1" t="n">
        <v>0</v>
      </c>
      <c r="J1315" s="1" t="n">
        <v>4</v>
      </c>
      <c r="K1315" s="1" t="s">
        <v>3652</v>
      </c>
      <c r="L1315" s="18" t="str">
        <f aca="false">IF(H1315&lt;=G1315,"Yes","No")</f>
        <v>Yes</v>
      </c>
    </row>
    <row r="1316" customFormat="false" ht="15" hidden="false" customHeight="false" outlineLevel="0" collapsed="false">
      <c r="A1316" s="1" t="s">
        <v>6256</v>
      </c>
      <c r="B1316" s="1" t="s">
        <v>6257</v>
      </c>
      <c r="C1316" s="1" t="s">
        <v>2578</v>
      </c>
      <c r="D1316" s="1" t="s">
        <v>3616</v>
      </c>
      <c r="E1316" s="1" t="s">
        <v>3617</v>
      </c>
      <c r="F1316" s="1" t="s">
        <v>3631</v>
      </c>
      <c r="G1316" s="1" t="n">
        <v>24</v>
      </c>
      <c r="H1316" s="1" t="n">
        <v>6.67</v>
      </c>
      <c r="I1316" s="1" t="n">
        <v>0</v>
      </c>
      <c r="J1316" s="1" t="n">
        <v>5</v>
      </c>
      <c r="K1316" s="1" t="s">
        <v>3652</v>
      </c>
      <c r="L1316" s="18" t="str">
        <f aca="false">IF(H1316&lt;=G1316,"Yes","No")</f>
        <v>Yes</v>
      </c>
    </row>
    <row r="1317" customFormat="false" ht="15" hidden="false" customHeight="false" outlineLevel="0" collapsed="false">
      <c r="A1317" s="1" t="s">
        <v>6258</v>
      </c>
      <c r="B1317" s="1" t="s">
        <v>6259</v>
      </c>
      <c r="C1317" s="1" t="s">
        <v>2578</v>
      </c>
      <c r="D1317" s="1" t="s">
        <v>3630</v>
      </c>
      <c r="E1317" s="1" t="s">
        <v>3617</v>
      </c>
      <c r="F1317" s="1" t="s">
        <v>3631</v>
      </c>
      <c r="G1317" s="1" t="n">
        <v>24</v>
      </c>
      <c r="H1317" s="1" t="n">
        <v>0.85</v>
      </c>
      <c r="I1317" s="1" t="n">
        <v>1</v>
      </c>
      <c r="J1317" s="1" t="n">
        <v>4</v>
      </c>
      <c r="K1317" s="1" t="s">
        <v>3624</v>
      </c>
      <c r="L1317" s="18" t="str">
        <f aca="false">IF(H1317&lt;=G1317,"Yes","No")</f>
        <v>Yes</v>
      </c>
    </row>
    <row r="1318" customFormat="false" ht="15" hidden="false" customHeight="false" outlineLevel="0" collapsed="false">
      <c r="A1318" s="1" t="s">
        <v>6260</v>
      </c>
      <c r="B1318" s="1" t="s">
        <v>6261</v>
      </c>
      <c r="C1318" s="1" t="s">
        <v>2578</v>
      </c>
      <c r="D1318" s="1" t="s">
        <v>3630</v>
      </c>
      <c r="E1318" s="1" t="s">
        <v>3617</v>
      </c>
      <c r="F1318" s="1" t="s">
        <v>3215</v>
      </c>
      <c r="G1318" s="1" t="n">
        <v>24</v>
      </c>
      <c r="H1318" s="1" t="n">
        <v>0.58</v>
      </c>
      <c r="I1318" s="1" t="n">
        <v>0</v>
      </c>
      <c r="J1318" s="1" t="n">
        <v>5</v>
      </c>
      <c r="K1318" s="1" t="s">
        <v>3652</v>
      </c>
      <c r="L1318" s="18" t="str">
        <f aca="false">IF(H1318&lt;=G1318,"Yes","No")</f>
        <v>Yes</v>
      </c>
    </row>
    <row r="1319" customFormat="false" ht="15" hidden="false" customHeight="false" outlineLevel="0" collapsed="false">
      <c r="A1319" s="1" t="s">
        <v>6262</v>
      </c>
      <c r="B1319" s="1" t="s">
        <v>6263</v>
      </c>
      <c r="C1319" s="1" t="s">
        <v>2578</v>
      </c>
      <c r="D1319" s="1" t="s">
        <v>3621</v>
      </c>
      <c r="E1319" s="1" t="s">
        <v>3617</v>
      </c>
      <c r="F1319" s="1" t="s">
        <v>3215</v>
      </c>
      <c r="G1319" s="1" t="n">
        <v>24</v>
      </c>
      <c r="H1319" s="1" t="n">
        <v>3.6</v>
      </c>
      <c r="I1319" s="1" t="n">
        <v>1</v>
      </c>
      <c r="J1319" s="1" t="n">
        <v>4</v>
      </c>
      <c r="K1319" s="1" t="s">
        <v>3618</v>
      </c>
      <c r="L1319" s="18" t="str">
        <f aca="false">IF(H1319&lt;=G1319,"Yes","No")</f>
        <v>Yes</v>
      </c>
    </row>
    <row r="1320" customFormat="false" ht="15" hidden="false" customHeight="false" outlineLevel="0" collapsed="false">
      <c r="A1320" s="1" t="s">
        <v>6264</v>
      </c>
      <c r="B1320" s="1" t="s">
        <v>6265</v>
      </c>
      <c r="C1320" s="1" t="s">
        <v>2578</v>
      </c>
      <c r="D1320" s="1" t="s">
        <v>3627</v>
      </c>
      <c r="E1320" s="1" t="s">
        <v>3622</v>
      </c>
      <c r="F1320" s="1" t="s">
        <v>3215</v>
      </c>
      <c r="G1320" s="1" t="n">
        <v>8</v>
      </c>
      <c r="H1320" s="1" t="n">
        <v>1.57</v>
      </c>
      <c r="I1320" s="1" t="n">
        <v>1</v>
      </c>
      <c r="J1320" s="1" t="n">
        <v>5</v>
      </c>
      <c r="K1320" s="1" t="s">
        <v>3624</v>
      </c>
      <c r="L1320" s="18" t="str">
        <f aca="false">IF(H1320&lt;=G1320,"Yes","No")</f>
        <v>Yes</v>
      </c>
    </row>
    <row r="1321" customFormat="false" ht="15" hidden="false" customHeight="false" outlineLevel="0" collapsed="false">
      <c r="A1321" s="1" t="s">
        <v>6266</v>
      </c>
      <c r="B1321" s="1" t="s">
        <v>6267</v>
      </c>
      <c r="C1321" s="1" t="s">
        <v>2578</v>
      </c>
      <c r="D1321" s="1" t="s">
        <v>3698</v>
      </c>
      <c r="E1321" s="1" t="s">
        <v>3617</v>
      </c>
      <c r="F1321" s="1" t="s">
        <v>3215</v>
      </c>
      <c r="G1321" s="1" t="n">
        <v>24</v>
      </c>
      <c r="H1321" s="1" t="n">
        <v>23.56</v>
      </c>
      <c r="I1321" s="1" t="n">
        <v>0</v>
      </c>
      <c r="J1321" s="1" t="n">
        <v>4</v>
      </c>
      <c r="K1321" s="1" t="s">
        <v>3635</v>
      </c>
      <c r="L1321" s="18" t="str">
        <f aca="false">IF(H1321&lt;=G1321,"Yes","No")</f>
        <v>Yes</v>
      </c>
    </row>
    <row r="1322" customFormat="false" ht="15" hidden="false" customHeight="false" outlineLevel="0" collapsed="false">
      <c r="A1322" s="1" t="s">
        <v>6268</v>
      </c>
      <c r="B1322" s="1" t="s">
        <v>6269</v>
      </c>
      <c r="C1322" s="1" t="s">
        <v>2578</v>
      </c>
      <c r="D1322" s="1" t="s">
        <v>3621</v>
      </c>
      <c r="E1322" s="1" t="s">
        <v>3617</v>
      </c>
      <c r="F1322" s="1" t="s">
        <v>3631</v>
      </c>
      <c r="G1322" s="1" t="n">
        <v>24</v>
      </c>
      <c r="H1322" s="1" t="n">
        <v>3.24</v>
      </c>
      <c r="I1322" s="1" t="n">
        <v>0</v>
      </c>
      <c r="J1322" s="1" t="n">
        <v>5</v>
      </c>
      <c r="K1322" s="1" t="s">
        <v>3642</v>
      </c>
      <c r="L1322" s="18" t="str">
        <f aca="false">IF(H1322&lt;=G1322,"Yes","No")</f>
        <v>Yes</v>
      </c>
    </row>
    <row r="1323" customFormat="false" ht="15" hidden="false" customHeight="false" outlineLevel="0" collapsed="false">
      <c r="A1323" s="1" t="s">
        <v>6270</v>
      </c>
      <c r="B1323" s="1" t="s">
        <v>6271</v>
      </c>
      <c r="C1323" s="1" t="s">
        <v>2578</v>
      </c>
      <c r="D1323" s="1" t="s">
        <v>3645</v>
      </c>
      <c r="E1323" s="1" t="s">
        <v>3617</v>
      </c>
      <c r="F1323" s="1" t="s">
        <v>3631</v>
      </c>
      <c r="G1323" s="1" t="n">
        <v>24</v>
      </c>
      <c r="H1323" s="1" t="n">
        <v>1.01</v>
      </c>
      <c r="I1323" s="1" t="n">
        <v>0</v>
      </c>
      <c r="J1323" s="1" t="n">
        <v>5</v>
      </c>
      <c r="K1323" s="1" t="s">
        <v>3665</v>
      </c>
      <c r="L1323" s="18" t="str">
        <f aca="false">IF(H1323&lt;=G1323,"Yes","No")</f>
        <v>Yes</v>
      </c>
    </row>
    <row r="1324" customFormat="false" ht="15" hidden="false" customHeight="false" outlineLevel="0" collapsed="false">
      <c r="A1324" s="1" t="s">
        <v>6272</v>
      </c>
      <c r="B1324" s="1" t="s">
        <v>6273</v>
      </c>
      <c r="C1324" s="1" t="s">
        <v>2578</v>
      </c>
      <c r="D1324" s="1" t="s">
        <v>3698</v>
      </c>
      <c r="E1324" s="1" t="s">
        <v>3617</v>
      </c>
      <c r="F1324" s="1" t="s">
        <v>3631</v>
      </c>
      <c r="G1324" s="1" t="n">
        <v>24</v>
      </c>
      <c r="H1324" s="1" t="n">
        <v>25.69</v>
      </c>
      <c r="I1324" s="1" t="n">
        <v>0</v>
      </c>
      <c r="J1324" s="1" t="n">
        <v>4</v>
      </c>
      <c r="K1324" s="1" t="s">
        <v>3652</v>
      </c>
      <c r="L1324" s="18" t="str">
        <f aca="false">IF(H1324&lt;=G1324,"Yes","No")</f>
        <v>No</v>
      </c>
    </row>
    <row r="1325" customFormat="false" ht="15" hidden="false" customHeight="false" outlineLevel="0" collapsed="false">
      <c r="A1325" s="1" t="s">
        <v>6274</v>
      </c>
      <c r="B1325" s="1" t="s">
        <v>6275</v>
      </c>
      <c r="C1325" s="1" t="s">
        <v>2578</v>
      </c>
      <c r="D1325" s="1" t="s">
        <v>3616</v>
      </c>
      <c r="E1325" s="1" t="s">
        <v>3622</v>
      </c>
      <c r="F1325" s="1" t="s">
        <v>3623</v>
      </c>
      <c r="G1325" s="1" t="n">
        <v>8</v>
      </c>
      <c r="H1325" s="1" t="n">
        <v>5.47</v>
      </c>
      <c r="I1325" s="1" t="n">
        <v>1</v>
      </c>
      <c r="J1325" s="1" t="n">
        <v>5</v>
      </c>
      <c r="K1325" s="1" t="s">
        <v>3652</v>
      </c>
      <c r="L1325" s="18" t="str">
        <f aca="false">IF(H1325&lt;=G1325,"Yes","No")</f>
        <v>Yes</v>
      </c>
    </row>
    <row r="1326" customFormat="false" ht="15" hidden="false" customHeight="false" outlineLevel="0" collapsed="false">
      <c r="A1326" s="1" t="s">
        <v>6276</v>
      </c>
      <c r="B1326" s="1" t="s">
        <v>6277</v>
      </c>
      <c r="C1326" s="1" t="s">
        <v>2578</v>
      </c>
      <c r="D1326" s="1" t="s">
        <v>3621</v>
      </c>
      <c r="E1326" s="1" t="s">
        <v>3617</v>
      </c>
      <c r="F1326" s="1" t="s">
        <v>3215</v>
      </c>
      <c r="G1326" s="1" t="n">
        <v>24</v>
      </c>
      <c r="H1326" s="1" t="n">
        <v>2.8</v>
      </c>
      <c r="I1326" s="1" t="n">
        <v>0</v>
      </c>
      <c r="J1326" s="1" t="n">
        <v>5</v>
      </c>
      <c r="K1326" s="1" t="s">
        <v>3618</v>
      </c>
      <c r="L1326" s="18" t="str">
        <f aca="false">IF(H1326&lt;=G1326,"Yes","No")</f>
        <v>Yes</v>
      </c>
    </row>
    <row r="1327" customFormat="false" ht="15" hidden="false" customHeight="false" outlineLevel="0" collapsed="false">
      <c r="A1327" s="1" t="s">
        <v>6278</v>
      </c>
      <c r="B1327" s="1" t="s">
        <v>6279</v>
      </c>
      <c r="C1327" s="1" t="s">
        <v>2578</v>
      </c>
      <c r="D1327" s="1" t="s">
        <v>3616</v>
      </c>
      <c r="E1327" s="1" t="s">
        <v>3617</v>
      </c>
      <c r="F1327" s="1" t="s">
        <v>3631</v>
      </c>
      <c r="G1327" s="1" t="n">
        <v>24</v>
      </c>
      <c r="H1327" s="1" t="n">
        <v>11.69</v>
      </c>
      <c r="I1327" s="1" t="n">
        <v>0</v>
      </c>
      <c r="J1327" s="1" t="n">
        <v>3</v>
      </c>
      <c r="K1327" s="1" t="s">
        <v>3665</v>
      </c>
      <c r="L1327" s="18" t="str">
        <f aca="false">IF(H1327&lt;=G1327,"Yes","No")</f>
        <v>Yes</v>
      </c>
    </row>
    <row r="1328" customFormat="false" ht="15" hidden="false" customHeight="false" outlineLevel="0" collapsed="false">
      <c r="A1328" s="1" t="s">
        <v>6280</v>
      </c>
      <c r="B1328" s="1" t="s">
        <v>6281</v>
      </c>
      <c r="C1328" s="1" t="s">
        <v>2578</v>
      </c>
      <c r="D1328" s="1" t="s">
        <v>3638</v>
      </c>
      <c r="E1328" s="1" t="s">
        <v>3617</v>
      </c>
      <c r="F1328" s="1" t="s">
        <v>3215</v>
      </c>
      <c r="G1328" s="1" t="n">
        <v>24</v>
      </c>
      <c r="H1328" s="1" t="n">
        <v>33.62</v>
      </c>
      <c r="I1328" s="1" t="n">
        <v>1</v>
      </c>
      <c r="J1328" s="1" t="n">
        <v>3</v>
      </c>
      <c r="K1328" s="1" t="s">
        <v>3618</v>
      </c>
      <c r="L1328" s="18" t="str">
        <f aca="false">IF(H1328&lt;=G1328,"Yes","No")</f>
        <v>No</v>
      </c>
    </row>
    <row r="1329" customFormat="false" ht="15" hidden="false" customHeight="false" outlineLevel="0" collapsed="false">
      <c r="A1329" s="1" t="s">
        <v>6282</v>
      </c>
      <c r="B1329" s="1" t="s">
        <v>6283</v>
      </c>
      <c r="C1329" s="1" t="s">
        <v>2578</v>
      </c>
      <c r="D1329" s="1" t="s">
        <v>3630</v>
      </c>
      <c r="E1329" s="1" t="s">
        <v>3646</v>
      </c>
      <c r="F1329" s="1" t="s">
        <v>3623</v>
      </c>
      <c r="G1329" s="1" t="n">
        <v>72</v>
      </c>
      <c r="H1329" s="1" t="n">
        <v>0.89</v>
      </c>
      <c r="I1329" s="1" t="n">
        <v>1</v>
      </c>
      <c r="J1329" s="1" t="n">
        <v>5</v>
      </c>
      <c r="K1329" s="1" t="s">
        <v>3665</v>
      </c>
      <c r="L1329" s="18" t="str">
        <f aca="false">IF(H1329&lt;=G1329,"Yes","No")</f>
        <v>Yes</v>
      </c>
    </row>
    <row r="1330" customFormat="false" ht="15" hidden="false" customHeight="false" outlineLevel="0" collapsed="false">
      <c r="A1330" s="1" t="s">
        <v>6284</v>
      </c>
      <c r="B1330" s="1" t="s">
        <v>6285</v>
      </c>
      <c r="C1330" s="1" t="s">
        <v>2578</v>
      </c>
      <c r="D1330" s="1" t="s">
        <v>3621</v>
      </c>
      <c r="E1330" s="1" t="s">
        <v>3617</v>
      </c>
      <c r="F1330" s="1" t="s">
        <v>3623</v>
      </c>
      <c r="G1330" s="1" t="n">
        <v>24</v>
      </c>
      <c r="H1330" s="1" t="n">
        <v>2.64</v>
      </c>
      <c r="I1330" s="1" t="n">
        <v>0</v>
      </c>
      <c r="J1330" s="1" t="n">
        <v>4</v>
      </c>
      <c r="K1330" s="1" t="s">
        <v>3635</v>
      </c>
      <c r="L1330" s="18" t="str">
        <f aca="false">IF(H1330&lt;=G1330,"Yes","No")</f>
        <v>Yes</v>
      </c>
    </row>
    <row r="1331" customFormat="false" ht="15" hidden="false" customHeight="false" outlineLevel="0" collapsed="false">
      <c r="A1331" s="1" t="s">
        <v>6286</v>
      </c>
      <c r="B1331" s="1" t="s">
        <v>6287</v>
      </c>
      <c r="C1331" s="1" t="s">
        <v>2578</v>
      </c>
      <c r="D1331" s="1" t="s">
        <v>3638</v>
      </c>
      <c r="E1331" s="1" t="s">
        <v>3622</v>
      </c>
      <c r="F1331" s="1" t="s">
        <v>3215</v>
      </c>
      <c r="G1331" s="1" t="n">
        <v>8</v>
      </c>
      <c r="H1331" s="1" t="n">
        <v>3.42</v>
      </c>
      <c r="I1331" s="1" t="n">
        <v>1</v>
      </c>
      <c r="J1331" s="1" t="n">
        <v>5</v>
      </c>
      <c r="K1331" s="1" t="s">
        <v>3642</v>
      </c>
      <c r="L1331" s="18" t="str">
        <f aca="false">IF(H1331&lt;=G1331,"Yes","No")</f>
        <v>Yes</v>
      </c>
    </row>
    <row r="1332" customFormat="false" ht="15" hidden="false" customHeight="false" outlineLevel="0" collapsed="false">
      <c r="A1332" s="1" t="s">
        <v>6288</v>
      </c>
      <c r="B1332" s="1" t="s">
        <v>6289</v>
      </c>
      <c r="C1332" s="1" t="s">
        <v>2578</v>
      </c>
      <c r="D1332" s="1" t="s">
        <v>3638</v>
      </c>
      <c r="E1332" s="1" t="s">
        <v>3617</v>
      </c>
      <c r="F1332" s="1" t="s">
        <v>3623</v>
      </c>
      <c r="G1332" s="1" t="n">
        <v>24</v>
      </c>
      <c r="H1332" s="1" t="n">
        <v>13.86</v>
      </c>
      <c r="I1332" s="1" t="n">
        <v>0</v>
      </c>
      <c r="J1332" s="1" t="n">
        <v>5</v>
      </c>
      <c r="K1332" s="1" t="s">
        <v>3618</v>
      </c>
      <c r="L1332" s="18" t="str">
        <f aca="false">IF(H1332&lt;=G1332,"Yes","No")</f>
        <v>Yes</v>
      </c>
    </row>
    <row r="1333" customFormat="false" ht="15" hidden="false" customHeight="false" outlineLevel="0" collapsed="false">
      <c r="A1333" s="1" t="s">
        <v>6290</v>
      </c>
      <c r="B1333" s="1" t="s">
        <v>6291</v>
      </c>
      <c r="C1333" s="1" t="s">
        <v>2578</v>
      </c>
      <c r="D1333" s="1" t="s">
        <v>3627</v>
      </c>
      <c r="E1333" s="1" t="s">
        <v>3617</v>
      </c>
      <c r="F1333" s="1" t="s">
        <v>3623</v>
      </c>
      <c r="G1333" s="1" t="n">
        <v>24</v>
      </c>
      <c r="H1333" s="1" t="n">
        <v>0.63</v>
      </c>
      <c r="I1333" s="1" t="n">
        <v>1</v>
      </c>
      <c r="J1333" s="1" t="n">
        <v>5</v>
      </c>
      <c r="K1333" s="1" t="s">
        <v>3618</v>
      </c>
      <c r="L1333" s="18" t="str">
        <f aca="false">IF(H1333&lt;=G1333,"Yes","No")</f>
        <v>Yes</v>
      </c>
    </row>
    <row r="1334" customFormat="false" ht="15" hidden="false" customHeight="false" outlineLevel="0" collapsed="false">
      <c r="A1334" s="1" t="s">
        <v>6292</v>
      </c>
      <c r="B1334" s="1" t="s">
        <v>6293</v>
      </c>
      <c r="C1334" s="1" t="s">
        <v>2578</v>
      </c>
      <c r="D1334" s="1" t="s">
        <v>3616</v>
      </c>
      <c r="E1334" s="1" t="s">
        <v>3617</v>
      </c>
      <c r="F1334" s="1" t="s">
        <v>3215</v>
      </c>
      <c r="G1334" s="1" t="n">
        <v>24</v>
      </c>
      <c r="H1334" s="1" t="n">
        <v>0.54</v>
      </c>
      <c r="I1334" s="1" t="n">
        <v>0</v>
      </c>
      <c r="J1334" s="1" t="n">
        <v>4</v>
      </c>
      <c r="K1334" s="1" t="s">
        <v>3618</v>
      </c>
      <c r="L1334" s="18" t="str">
        <f aca="false">IF(H1334&lt;=G1334,"Yes","No")</f>
        <v>Yes</v>
      </c>
    </row>
    <row r="1335" customFormat="false" ht="15" hidden="false" customHeight="false" outlineLevel="0" collapsed="false">
      <c r="A1335" s="1" t="s">
        <v>6294</v>
      </c>
      <c r="B1335" s="1" t="s">
        <v>6295</v>
      </c>
      <c r="C1335" s="1" t="s">
        <v>2578</v>
      </c>
      <c r="D1335" s="1" t="s">
        <v>3698</v>
      </c>
      <c r="E1335" s="1" t="s">
        <v>3622</v>
      </c>
      <c r="F1335" s="1" t="s">
        <v>3651</v>
      </c>
      <c r="G1335" s="1" t="n">
        <v>8</v>
      </c>
      <c r="H1335" s="1" t="n">
        <v>10.68</v>
      </c>
      <c r="I1335" s="1" t="n">
        <v>0</v>
      </c>
      <c r="J1335" s="1" t="n">
        <v>3</v>
      </c>
      <c r="K1335" s="1" t="s">
        <v>3618</v>
      </c>
      <c r="L1335" s="18" t="str">
        <f aca="false">IF(H1335&lt;=G1335,"Yes","No")</f>
        <v>No</v>
      </c>
    </row>
    <row r="1336" customFormat="false" ht="15" hidden="false" customHeight="false" outlineLevel="0" collapsed="false">
      <c r="A1336" s="1" t="s">
        <v>6296</v>
      </c>
      <c r="B1336" s="1" t="s">
        <v>6297</v>
      </c>
      <c r="C1336" s="1" t="s">
        <v>2578</v>
      </c>
      <c r="D1336" s="1" t="s">
        <v>3638</v>
      </c>
      <c r="E1336" s="1" t="s">
        <v>3617</v>
      </c>
      <c r="F1336" s="1" t="s">
        <v>3215</v>
      </c>
      <c r="G1336" s="1" t="n">
        <v>24</v>
      </c>
      <c r="H1336" s="1" t="n">
        <v>6.96</v>
      </c>
      <c r="I1336" s="1" t="n">
        <v>1</v>
      </c>
      <c r="J1336" s="1" t="n">
        <v>4</v>
      </c>
      <c r="K1336" s="1" t="s">
        <v>3624</v>
      </c>
      <c r="L1336" s="18" t="str">
        <f aca="false">IF(H1336&lt;=G1336,"Yes","No")</f>
        <v>Yes</v>
      </c>
    </row>
    <row r="1337" customFormat="false" ht="15" hidden="false" customHeight="false" outlineLevel="0" collapsed="false">
      <c r="A1337" s="1" t="s">
        <v>6298</v>
      </c>
      <c r="B1337" s="1" t="s">
        <v>6299</v>
      </c>
      <c r="C1337" s="1" t="s">
        <v>2578</v>
      </c>
      <c r="D1337" s="1" t="s">
        <v>3630</v>
      </c>
      <c r="E1337" s="1" t="s">
        <v>3646</v>
      </c>
      <c r="F1337" s="1" t="s">
        <v>3623</v>
      </c>
      <c r="G1337" s="1" t="n">
        <v>72</v>
      </c>
      <c r="H1337" s="1" t="n">
        <v>1.44</v>
      </c>
      <c r="I1337" s="1" t="n">
        <v>1</v>
      </c>
      <c r="J1337" s="1" t="n">
        <v>5</v>
      </c>
      <c r="K1337" s="1" t="s">
        <v>3624</v>
      </c>
      <c r="L1337" s="18" t="str">
        <f aca="false">IF(H1337&lt;=G1337,"Yes","No")</f>
        <v>Yes</v>
      </c>
    </row>
    <row r="1338" customFormat="false" ht="15" hidden="false" customHeight="false" outlineLevel="0" collapsed="false">
      <c r="A1338" s="1" t="s">
        <v>6300</v>
      </c>
      <c r="B1338" s="1" t="s">
        <v>6301</v>
      </c>
      <c r="C1338" s="1" t="s">
        <v>2578</v>
      </c>
      <c r="D1338" s="1" t="s">
        <v>3645</v>
      </c>
      <c r="E1338" s="1" t="s">
        <v>3622</v>
      </c>
      <c r="F1338" s="1" t="s">
        <v>3631</v>
      </c>
      <c r="G1338" s="1" t="n">
        <v>8</v>
      </c>
      <c r="H1338" s="1" t="n">
        <v>0.79</v>
      </c>
      <c r="I1338" s="1" t="n">
        <v>0</v>
      </c>
      <c r="J1338" s="1" t="n">
        <v>5</v>
      </c>
      <c r="K1338" s="1" t="s">
        <v>3618</v>
      </c>
      <c r="L1338" s="18" t="str">
        <f aca="false">IF(H1338&lt;=G1338,"Yes","No")</f>
        <v>Yes</v>
      </c>
    </row>
    <row r="1339" customFormat="false" ht="15" hidden="false" customHeight="false" outlineLevel="0" collapsed="false">
      <c r="A1339" s="1" t="s">
        <v>6302</v>
      </c>
      <c r="B1339" s="1" t="s">
        <v>6303</v>
      </c>
      <c r="C1339" s="1" t="s">
        <v>2578</v>
      </c>
      <c r="D1339" s="1" t="s">
        <v>3638</v>
      </c>
      <c r="E1339" s="1" t="s">
        <v>3646</v>
      </c>
      <c r="F1339" s="1" t="s">
        <v>3631</v>
      </c>
      <c r="G1339" s="1" t="n">
        <v>72</v>
      </c>
      <c r="H1339" s="1" t="n">
        <v>12.03</v>
      </c>
      <c r="I1339" s="1" t="n">
        <v>1</v>
      </c>
      <c r="J1339" s="1" t="n">
        <v>5</v>
      </c>
      <c r="K1339" s="1" t="s">
        <v>3632</v>
      </c>
      <c r="L1339" s="18" t="str">
        <f aca="false">IF(H1339&lt;=G1339,"Yes","No")</f>
        <v>Yes</v>
      </c>
    </row>
    <row r="1340" customFormat="false" ht="15" hidden="false" customHeight="false" outlineLevel="0" collapsed="false">
      <c r="A1340" s="1" t="s">
        <v>6304</v>
      </c>
      <c r="B1340" s="1" t="s">
        <v>6305</v>
      </c>
      <c r="C1340" s="1" t="s">
        <v>2578</v>
      </c>
      <c r="D1340" s="1" t="s">
        <v>3630</v>
      </c>
      <c r="E1340" s="1" t="s">
        <v>3646</v>
      </c>
      <c r="F1340" s="1" t="s">
        <v>3631</v>
      </c>
      <c r="G1340" s="1" t="n">
        <v>72</v>
      </c>
      <c r="H1340" s="1" t="n">
        <v>0.18</v>
      </c>
      <c r="I1340" s="1" t="n">
        <v>1</v>
      </c>
      <c r="J1340" s="1" t="n">
        <v>4</v>
      </c>
      <c r="K1340" s="1" t="s">
        <v>3652</v>
      </c>
      <c r="L1340" s="18" t="str">
        <f aca="false">IF(H1340&lt;=G1340,"Yes","No")</f>
        <v>Yes</v>
      </c>
    </row>
    <row r="1341" customFormat="false" ht="15" hidden="false" customHeight="false" outlineLevel="0" collapsed="false">
      <c r="A1341" s="1" t="s">
        <v>6306</v>
      </c>
      <c r="B1341" s="1" t="s">
        <v>6307</v>
      </c>
      <c r="C1341" s="1" t="s">
        <v>2578</v>
      </c>
      <c r="D1341" s="1" t="s">
        <v>3616</v>
      </c>
      <c r="E1341" s="1" t="s">
        <v>3646</v>
      </c>
      <c r="F1341" s="1" t="s">
        <v>3631</v>
      </c>
      <c r="G1341" s="1" t="n">
        <v>72</v>
      </c>
      <c r="H1341" s="1" t="n">
        <v>17.16</v>
      </c>
      <c r="I1341" s="1" t="n">
        <v>0</v>
      </c>
      <c r="J1341" s="1" t="n">
        <v>5</v>
      </c>
      <c r="K1341" s="1" t="s">
        <v>3635</v>
      </c>
      <c r="L1341" s="18" t="str">
        <f aca="false">IF(H1341&lt;=G1341,"Yes","No")</f>
        <v>Yes</v>
      </c>
    </row>
    <row r="1342" customFormat="false" ht="15" hidden="false" customHeight="false" outlineLevel="0" collapsed="false">
      <c r="A1342" s="1" t="s">
        <v>6308</v>
      </c>
      <c r="B1342" s="1" t="s">
        <v>6309</v>
      </c>
      <c r="C1342" s="1" t="s">
        <v>2578</v>
      </c>
      <c r="D1342" s="1" t="s">
        <v>3630</v>
      </c>
      <c r="E1342" s="1" t="s">
        <v>3646</v>
      </c>
      <c r="F1342" s="1" t="s">
        <v>3631</v>
      </c>
      <c r="G1342" s="1" t="n">
        <v>72</v>
      </c>
      <c r="H1342" s="1" t="n">
        <v>0.51</v>
      </c>
      <c r="I1342" s="1" t="n">
        <v>1</v>
      </c>
      <c r="J1342" s="1" t="n">
        <v>4</v>
      </c>
      <c r="K1342" s="1" t="s">
        <v>3635</v>
      </c>
      <c r="L1342" s="18" t="str">
        <f aca="false">IF(H1342&lt;=G1342,"Yes","No")</f>
        <v>Yes</v>
      </c>
    </row>
    <row r="1343" customFormat="false" ht="15" hidden="false" customHeight="false" outlineLevel="0" collapsed="false">
      <c r="A1343" s="1" t="s">
        <v>6310</v>
      </c>
      <c r="B1343" s="1" t="s">
        <v>6311</v>
      </c>
      <c r="C1343" s="1" t="s">
        <v>2578</v>
      </c>
      <c r="D1343" s="1" t="s">
        <v>3616</v>
      </c>
      <c r="E1343" s="1" t="s">
        <v>3617</v>
      </c>
      <c r="F1343" s="1" t="s">
        <v>3623</v>
      </c>
      <c r="G1343" s="1" t="n">
        <v>24</v>
      </c>
      <c r="H1343" s="1" t="n">
        <v>8.34</v>
      </c>
      <c r="I1343" s="1" t="n">
        <v>0</v>
      </c>
      <c r="J1343" s="1" t="n">
        <v>5</v>
      </c>
      <c r="K1343" s="1" t="s">
        <v>3665</v>
      </c>
      <c r="L1343" s="18" t="str">
        <f aca="false">IF(H1343&lt;=G1343,"Yes","No")</f>
        <v>Yes</v>
      </c>
    </row>
    <row r="1344" customFormat="false" ht="15" hidden="false" customHeight="false" outlineLevel="0" collapsed="false">
      <c r="A1344" s="1" t="s">
        <v>6312</v>
      </c>
      <c r="B1344" s="1" t="s">
        <v>6313</v>
      </c>
      <c r="C1344" s="1" t="s">
        <v>2578</v>
      </c>
      <c r="D1344" s="1" t="s">
        <v>3630</v>
      </c>
      <c r="E1344" s="1" t="s">
        <v>3793</v>
      </c>
      <c r="F1344" s="1" t="s">
        <v>3215</v>
      </c>
      <c r="G1344" s="1" t="n">
        <v>4</v>
      </c>
      <c r="H1344" s="1" t="n">
        <v>0.53</v>
      </c>
      <c r="I1344" s="1" t="n">
        <v>1</v>
      </c>
      <c r="J1344" s="1" t="n">
        <v>5</v>
      </c>
      <c r="K1344" s="1" t="s">
        <v>3635</v>
      </c>
      <c r="L1344" s="18" t="str">
        <f aca="false">IF(H1344&lt;=G1344,"Yes","No")</f>
        <v>Yes</v>
      </c>
    </row>
    <row r="1345" customFormat="false" ht="15" hidden="false" customHeight="false" outlineLevel="0" collapsed="false">
      <c r="A1345" s="1" t="s">
        <v>6314</v>
      </c>
      <c r="B1345" s="1" t="s">
        <v>6315</v>
      </c>
      <c r="C1345" s="1" t="s">
        <v>2578</v>
      </c>
      <c r="D1345" s="1" t="s">
        <v>3627</v>
      </c>
      <c r="E1345" s="1" t="s">
        <v>3622</v>
      </c>
      <c r="F1345" s="1" t="s">
        <v>3623</v>
      </c>
      <c r="G1345" s="1" t="n">
        <v>8</v>
      </c>
      <c r="H1345" s="1" t="n">
        <v>5.66</v>
      </c>
      <c r="I1345" s="1" t="n">
        <v>0</v>
      </c>
      <c r="J1345" s="1" t="n">
        <v>5</v>
      </c>
      <c r="K1345" s="1" t="s">
        <v>3642</v>
      </c>
      <c r="L1345" s="18" t="str">
        <f aca="false">IF(H1345&lt;=G1345,"Yes","No")</f>
        <v>Yes</v>
      </c>
    </row>
    <row r="1346" customFormat="false" ht="15" hidden="false" customHeight="false" outlineLevel="0" collapsed="false">
      <c r="A1346" s="1" t="s">
        <v>6316</v>
      </c>
      <c r="B1346" s="1" t="s">
        <v>6317</v>
      </c>
      <c r="C1346" s="1" t="s">
        <v>2578</v>
      </c>
      <c r="D1346" s="1" t="s">
        <v>3630</v>
      </c>
      <c r="E1346" s="1" t="s">
        <v>3617</v>
      </c>
      <c r="F1346" s="1" t="s">
        <v>3631</v>
      </c>
      <c r="G1346" s="1" t="n">
        <v>24</v>
      </c>
      <c r="H1346" s="1" t="n">
        <v>0.47</v>
      </c>
      <c r="I1346" s="1" t="n">
        <v>0</v>
      </c>
      <c r="J1346" s="1" t="n">
        <v>5</v>
      </c>
      <c r="K1346" s="1" t="s">
        <v>3642</v>
      </c>
      <c r="L1346" s="18" t="str">
        <f aca="false">IF(H1346&lt;=G1346,"Yes","No")</f>
        <v>Yes</v>
      </c>
    </row>
    <row r="1347" customFormat="false" ht="15" hidden="false" customHeight="false" outlineLevel="0" collapsed="false">
      <c r="A1347" s="1" t="s">
        <v>6318</v>
      </c>
      <c r="B1347" s="1" t="s">
        <v>6319</v>
      </c>
      <c r="C1347" s="1" t="s">
        <v>2578</v>
      </c>
      <c r="D1347" s="1" t="s">
        <v>3616</v>
      </c>
      <c r="E1347" s="1" t="s">
        <v>3617</v>
      </c>
      <c r="F1347" s="1" t="s">
        <v>3623</v>
      </c>
      <c r="G1347" s="1" t="n">
        <v>24</v>
      </c>
      <c r="H1347" s="1" t="n">
        <v>26.45</v>
      </c>
      <c r="I1347" s="1" t="n">
        <v>1</v>
      </c>
      <c r="J1347" s="1" t="n">
        <v>4</v>
      </c>
      <c r="K1347" s="1" t="s">
        <v>3652</v>
      </c>
      <c r="L1347" s="18" t="str">
        <f aca="false">IF(H1347&lt;=G1347,"Yes","No")</f>
        <v>No</v>
      </c>
    </row>
    <row r="1348" customFormat="false" ht="15" hidden="false" customHeight="false" outlineLevel="0" collapsed="false">
      <c r="A1348" s="1" t="s">
        <v>6320</v>
      </c>
      <c r="B1348" s="1" t="s">
        <v>6321</v>
      </c>
      <c r="C1348" s="1" t="s">
        <v>2578</v>
      </c>
      <c r="D1348" s="1" t="s">
        <v>3630</v>
      </c>
      <c r="E1348" s="1" t="s">
        <v>3617</v>
      </c>
      <c r="F1348" s="1" t="s">
        <v>3631</v>
      </c>
      <c r="G1348" s="1" t="n">
        <v>24</v>
      </c>
      <c r="H1348" s="1" t="n">
        <v>0.72</v>
      </c>
      <c r="I1348" s="1" t="n">
        <v>1</v>
      </c>
      <c r="J1348" s="1" t="n">
        <v>5</v>
      </c>
      <c r="K1348" s="1" t="s">
        <v>3635</v>
      </c>
      <c r="L1348" s="18" t="str">
        <f aca="false">IF(H1348&lt;=G1348,"Yes","No")</f>
        <v>Yes</v>
      </c>
    </row>
    <row r="1349" customFormat="false" ht="15" hidden="false" customHeight="false" outlineLevel="0" collapsed="false">
      <c r="A1349" s="1" t="s">
        <v>6322</v>
      </c>
      <c r="B1349" s="1" t="s">
        <v>6323</v>
      </c>
      <c r="C1349" s="1" t="s">
        <v>2578</v>
      </c>
      <c r="D1349" s="1" t="s">
        <v>3616</v>
      </c>
      <c r="E1349" s="1" t="s">
        <v>3646</v>
      </c>
      <c r="F1349" s="1" t="s">
        <v>3623</v>
      </c>
      <c r="G1349" s="1" t="n">
        <v>72</v>
      </c>
      <c r="H1349" s="1" t="n">
        <v>18.86</v>
      </c>
      <c r="I1349" s="1" t="n">
        <v>0</v>
      </c>
      <c r="J1349" s="1" t="n">
        <v>4</v>
      </c>
      <c r="K1349" s="1" t="s">
        <v>3652</v>
      </c>
      <c r="L1349" s="18" t="str">
        <f aca="false">IF(H1349&lt;=G1349,"Yes","No")</f>
        <v>Yes</v>
      </c>
    </row>
    <row r="1350" customFormat="false" ht="15" hidden="false" customHeight="false" outlineLevel="0" collapsed="false">
      <c r="A1350" s="1" t="s">
        <v>6324</v>
      </c>
      <c r="B1350" s="1" t="s">
        <v>6325</v>
      </c>
      <c r="C1350" s="1" t="s">
        <v>2578</v>
      </c>
      <c r="D1350" s="1" t="s">
        <v>3645</v>
      </c>
      <c r="E1350" s="1" t="s">
        <v>3617</v>
      </c>
      <c r="F1350" s="1" t="s">
        <v>3623</v>
      </c>
      <c r="G1350" s="1" t="n">
        <v>24</v>
      </c>
      <c r="H1350" s="1" t="n">
        <v>1.24</v>
      </c>
      <c r="I1350" s="1" t="n">
        <v>0</v>
      </c>
      <c r="J1350" s="1" t="n">
        <v>5</v>
      </c>
      <c r="K1350" s="1" t="s">
        <v>3632</v>
      </c>
      <c r="L1350" s="18" t="str">
        <f aca="false">IF(H1350&lt;=G1350,"Yes","No")</f>
        <v>Yes</v>
      </c>
    </row>
    <row r="1351" customFormat="false" ht="15" hidden="false" customHeight="false" outlineLevel="0" collapsed="false">
      <c r="A1351" s="1" t="s">
        <v>6326</v>
      </c>
      <c r="B1351" s="1" t="s">
        <v>6327</v>
      </c>
      <c r="C1351" s="1" t="s">
        <v>2578</v>
      </c>
      <c r="D1351" s="1" t="s">
        <v>3621</v>
      </c>
      <c r="E1351" s="1" t="s">
        <v>3793</v>
      </c>
      <c r="F1351" s="1" t="s">
        <v>3623</v>
      </c>
      <c r="G1351" s="1" t="n">
        <v>4</v>
      </c>
      <c r="H1351" s="1" t="n">
        <v>1.32</v>
      </c>
      <c r="I1351" s="1" t="n">
        <v>0</v>
      </c>
      <c r="J1351" s="1" t="n">
        <v>4</v>
      </c>
      <c r="K1351" s="1" t="s">
        <v>3642</v>
      </c>
      <c r="L1351" s="18" t="str">
        <f aca="false">IF(H1351&lt;=G1351,"Yes","No")</f>
        <v>Yes</v>
      </c>
    </row>
    <row r="1352" customFormat="false" ht="15" hidden="false" customHeight="false" outlineLevel="0" collapsed="false">
      <c r="A1352" s="1" t="s">
        <v>6328</v>
      </c>
      <c r="B1352" s="1" t="s">
        <v>6329</v>
      </c>
      <c r="C1352" s="1" t="s">
        <v>2578</v>
      </c>
      <c r="D1352" s="1" t="s">
        <v>3630</v>
      </c>
      <c r="E1352" s="1" t="s">
        <v>3617</v>
      </c>
      <c r="F1352" s="1" t="s">
        <v>3215</v>
      </c>
      <c r="G1352" s="1" t="n">
        <v>24</v>
      </c>
      <c r="H1352" s="1" t="n">
        <v>0.41</v>
      </c>
      <c r="I1352" s="1" t="n">
        <v>1</v>
      </c>
      <c r="J1352" s="1" t="n">
        <v>5</v>
      </c>
      <c r="K1352" s="1" t="s">
        <v>3635</v>
      </c>
      <c r="L1352" s="18" t="str">
        <f aca="false">IF(H1352&lt;=G1352,"Yes","No")</f>
        <v>Yes</v>
      </c>
    </row>
    <row r="1353" customFormat="false" ht="15" hidden="false" customHeight="false" outlineLevel="0" collapsed="false">
      <c r="A1353" s="1" t="s">
        <v>6330</v>
      </c>
      <c r="B1353" s="1" t="s">
        <v>6331</v>
      </c>
      <c r="C1353" s="1" t="s">
        <v>2578</v>
      </c>
      <c r="D1353" s="1" t="s">
        <v>3630</v>
      </c>
      <c r="E1353" s="1" t="s">
        <v>3617</v>
      </c>
      <c r="F1353" s="1" t="s">
        <v>3623</v>
      </c>
      <c r="G1353" s="1" t="n">
        <v>24</v>
      </c>
      <c r="H1353" s="1" t="n">
        <v>0.38</v>
      </c>
      <c r="I1353" s="1" t="n">
        <v>0</v>
      </c>
      <c r="J1353" s="1" t="n">
        <v>4</v>
      </c>
      <c r="K1353" s="1" t="s">
        <v>3652</v>
      </c>
      <c r="L1353" s="18" t="str">
        <f aca="false">IF(H1353&lt;=G1353,"Yes","No")</f>
        <v>Yes</v>
      </c>
    </row>
    <row r="1354" customFormat="false" ht="15" hidden="false" customHeight="false" outlineLevel="0" collapsed="false">
      <c r="A1354" s="1" t="s">
        <v>6332</v>
      </c>
      <c r="B1354" s="1" t="s">
        <v>6333</v>
      </c>
      <c r="C1354" s="1" t="s">
        <v>2578</v>
      </c>
      <c r="D1354" s="1" t="s">
        <v>3630</v>
      </c>
      <c r="E1354" s="1" t="s">
        <v>3617</v>
      </c>
      <c r="F1354" s="1" t="s">
        <v>3215</v>
      </c>
      <c r="G1354" s="1" t="n">
        <v>24</v>
      </c>
      <c r="H1354" s="1" t="n">
        <v>0.3</v>
      </c>
      <c r="I1354" s="1" t="n">
        <v>1</v>
      </c>
      <c r="J1354" s="1" t="n">
        <v>4</v>
      </c>
      <c r="K1354" s="1" t="s">
        <v>3652</v>
      </c>
      <c r="L1354" s="18" t="str">
        <f aca="false">IF(H1354&lt;=G1354,"Yes","No")</f>
        <v>Yes</v>
      </c>
    </row>
    <row r="1355" customFormat="false" ht="15" hidden="false" customHeight="false" outlineLevel="0" collapsed="false">
      <c r="A1355" s="1" t="s">
        <v>6334</v>
      </c>
      <c r="B1355" s="1" t="s">
        <v>6335</v>
      </c>
      <c r="C1355" s="1" t="s">
        <v>2578</v>
      </c>
      <c r="D1355" s="1" t="s">
        <v>3638</v>
      </c>
      <c r="E1355" s="1" t="s">
        <v>3617</v>
      </c>
      <c r="F1355" s="1" t="s">
        <v>3631</v>
      </c>
      <c r="G1355" s="1" t="n">
        <v>24</v>
      </c>
      <c r="H1355" s="1" t="n">
        <v>30.61</v>
      </c>
      <c r="I1355" s="1" t="n">
        <v>0</v>
      </c>
      <c r="J1355" s="1" t="n">
        <v>4</v>
      </c>
      <c r="K1355" s="1" t="s">
        <v>3652</v>
      </c>
      <c r="L1355" s="18" t="str">
        <f aca="false">IF(H1355&lt;=G1355,"Yes","No")</f>
        <v>No</v>
      </c>
    </row>
    <row r="1356" customFormat="false" ht="15" hidden="false" customHeight="false" outlineLevel="0" collapsed="false">
      <c r="A1356" s="1" t="s">
        <v>6336</v>
      </c>
      <c r="B1356" s="1" t="s">
        <v>6337</v>
      </c>
      <c r="C1356" s="1" t="s">
        <v>2578</v>
      </c>
      <c r="D1356" s="1" t="s">
        <v>3627</v>
      </c>
      <c r="E1356" s="1" t="s">
        <v>3617</v>
      </c>
      <c r="F1356" s="1" t="s">
        <v>3623</v>
      </c>
      <c r="G1356" s="1" t="n">
        <v>24</v>
      </c>
      <c r="H1356" s="1" t="n">
        <v>2.96</v>
      </c>
      <c r="I1356" s="1" t="n">
        <v>0</v>
      </c>
      <c r="J1356" s="1" t="n">
        <v>5</v>
      </c>
      <c r="K1356" s="1" t="s">
        <v>3665</v>
      </c>
      <c r="L1356" s="18" t="str">
        <f aca="false">IF(H1356&lt;=G1356,"Yes","No")</f>
        <v>Yes</v>
      </c>
    </row>
    <row r="1357" customFormat="false" ht="15" hidden="false" customHeight="false" outlineLevel="0" collapsed="false">
      <c r="A1357" s="1" t="s">
        <v>6338</v>
      </c>
      <c r="B1357" s="1" t="s">
        <v>6339</v>
      </c>
      <c r="C1357" s="1" t="s">
        <v>2578</v>
      </c>
      <c r="D1357" s="1" t="s">
        <v>3630</v>
      </c>
      <c r="E1357" s="1" t="s">
        <v>3617</v>
      </c>
      <c r="F1357" s="1" t="s">
        <v>3623</v>
      </c>
      <c r="G1357" s="1" t="n">
        <v>24</v>
      </c>
      <c r="H1357" s="1" t="n">
        <v>0.76</v>
      </c>
      <c r="I1357" s="1" t="n">
        <v>1</v>
      </c>
      <c r="J1357" s="1" t="n">
        <v>5</v>
      </c>
      <c r="K1357" s="1" t="s">
        <v>3632</v>
      </c>
      <c r="L1357" s="18" t="str">
        <f aca="false">IF(H1357&lt;=G1357,"Yes","No")</f>
        <v>Yes</v>
      </c>
    </row>
    <row r="1358" customFormat="false" ht="15" hidden="false" customHeight="false" outlineLevel="0" collapsed="false">
      <c r="A1358" s="1" t="s">
        <v>6340</v>
      </c>
      <c r="B1358" s="1" t="s">
        <v>6341</v>
      </c>
      <c r="C1358" s="1" t="s">
        <v>2578</v>
      </c>
      <c r="D1358" s="1" t="s">
        <v>3616</v>
      </c>
      <c r="E1358" s="1" t="s">
        <v>3622</v>
      </c>
      <c r="F1358" s="1" t="s">
        <v>3215</v>
      </c>
      <c r="G1358" s="1" t="n">
        <v>8</v>
      </c>
      <c r="H1358" s="1" t="n">
        <v>7.06</v>
      </c>
      <c r="I1358" s="1" t="n">
        <v>0</v>
      </c>
      <c r="J1358" s="1" t="n">
        <v>4</v>
      </c>
      <c r="K1358" s="1" t="s">
        <v>3635</v>
      </c>
      <c r="L1358" s="18" t="str">
        <f aca="false">IF(H1358&lt;=G1358,"Yes","No")</f>
        <v>Yes</v>
      </c>
    </row>
    <row r="1359" customFormat="false" ht="15" hidden="false" customHeight="false" outlineLevel="0" collapsed="false">
      <c r="A1359" s="1" t="s">
        <v>6342</v>
      </c>
      <c r="B1359" s="1" t="s">
        <v>6343</v>
      </c>
      <c r="C1359" s="1" t="s">
        <v>2578</v>
      </c>
      <c r="D1359" s="1" t="s">
        <v>3627</v>
      </c>
      <c r="E1359" s="1" t="s">
        <v>3622</v>
      </c>
      <c r="F1359" s="1" t="s">
        <v>3215</v>
      </c>
      <c r="G1359" s="1" t="n">
        <v>8</v>
      </c>
      <c r="H1359" s="1" t="n">
        <v>11.29</v>
      </c>
      <c r="I1359" s="1" t="n">
        <v>0</v>
      </c>
      <c r="J1359" s="1" t="n">
        <v>4</v>
      </c>
      <c r="K1359" s="1" t="s">
        <v>3642</v>
      </c>
      <c r="L1359" s="18" t="str">
        <f aca="false">IF(H1359&lt;=G1359,"Yes","No")</f>
        <v>No</v>
      </c>
    </row>
    <row r="1360" customFormat="false" ht="15" hidden="false" customHeight="false" outlineLevel="0" collapsed="false">
      <c r="A1360" s="1" t="s">
        <v>6344</v>
      </c>
      <c r="B1360" s="1" t="s">
        <v>6345</v>
      </c>
      <c r="C1360" s="1" t="s">
        <v>2578</v>
      </c>
      <c r="D1360" s="1" t="s">
        <v>3630</v>
      </c>
      <c r="E1360" s="1" t="s">
        <v>3646</v>
      </c>
      <c r="F1360" s="1" t="s">
        <v>3215</v>
      </c>
      <c r="G1360" s="1" t="n">
        <v>72</v>
      </c>
      <c r="H1360" s="1" t="n">
        <v>0.45</v>
      </c>
      <c r="I1360" s="1" t="n">
        <v>1</v>
      </c>
      <c r="J1360" s="1" t="n">
        <v>5</v>
      </c>
      <c r="K1360" s="1" t="s">
        <v>3642</v>
      </c>
      <c r="L1360" s="18" t="str">
        <f aca="false">IF(H1360&lt;=G1360,"Yes","No")</f>
        <v>Yes</v>
      </c>
    </row>
    <row r="1361" customFormat="false" ht="15" hidden="false" customHeight="false" outlineLevel="0" collapsed="false">
      <c r="A1361" s="1" t="s">
        <v>6346</v>
      </c>
      <c r="B1361" s="1" t="s">
        <v>6347</v>
      </c>
      <c r="C1361" s="1" t="s">
        <v>2578</v>
      </c>
      <c r="D1361" s="1" t="s">
        <v>3630</v>
      </c>
      <c r="E1361" s="1" t="s">
        <v>3617</v>
      </c>
      <c r="F1361" s="1" t="s">
        <v>3215</v>
      </c>
      <c r="G1361" s="1" t="n">
        <v>24</v>
      </c>
      <c r="H1361" s="1" t="n">
        <v>1.1</v>
      </c>
      <c r="I1361" s="1" t="n">
        <v>1</v>
      </c>
      <c r="J1361" s="1" t="n">
        <v>5</v>
      </c>
      <c r="K1361" s="1" t="s">
        <v>3665</v>
      </c>
      <c r="L1361" s="18" t="str">
        <f aca="false">IF(H1361&lt;=G1361,"Yes","No")</f>
        <v>Yes</v>
      </c>
    </row>
    <row r="1362" customFormat="false" ht="15" hidden="false" customHeight="false" outlineLevel="0" collapsed="false">
      <c r="A1362" s="1" t="s">
        <v>6348</v>
      </c>
      <c r="B1362" s="1" t="s">
        <v>6349</v>
      </c>
      <c r="C1362" s="1" t="s">
        <v>2578</v>
      </c>
      <c r="D1362" s="1" t="s">
        <v>3621</v>
      </c>
      <c r="E1362" s="1" t="s">
        <v>3617</v>
      </c>
      <c r="F1362" s="1" t="s">
        <v>3631</v>
      </c>
      <c r="G1362" s="1" t="n">
        <v>24</v>
      </c>
      <c r="H1362" s="1" t="n">
        <v>2.36</v>
      </c>
      <c r="I1362" s="1" t="n">
        <v>0</v>
      </c>
      <c r="J1362" s="1" t="n">
        <v>5</v>
      </c>
      <c r="K1362" s="1" t="s">
        <v>3652</v>
      </c>
      <c r="L1362" s="18" t="str">
        <f aca="false">IF(H1362&lt;=G1362,"Yes","No")</f>
        <v>Yes</v>
      </c>
    </row>
    <row r="1363" customFormat="false" ht="15" hidden="false" customHeight="false" outlineLevel="0" collapsed="false">
      <c r="A1363" s="1" t="s">
        <v>6350</v>
      </c>
      <c r="B1363" s="1" t="s">
        <v>6351</v>
      </c>
      <c r="C1363" s="1" t="s">
        <v>2578</v>
      </c>
      <c r="D1363" s="1" t="s">
        <v>3630</v>
      </c>
      <c r="E1363" s="1" t="s">
        <v>3646</v>
      </c>
      <c r="F1363" s="1" t="s">
        <v>3623</v>
      </c>
      <c r="G1363" s="1" t="n">
        <v>72</v>
      </c>
      <c r="H1363" s="1" t="n">
        <v>1.13</v>
      </c>
      <c r="I1363" s="1" t="n">
        <v>0</v>
      </c>
      <c r="J1363" s="1" t="n">
        <v>5</v>
      </c>
      <c r="K1363" s="1" t="s">
        <v>3635</v>
      </c>
      <c r="L1363" s="18" t="str">
        <f aca="false">IF(H1363&lt;=G1363,"Yes","No")</f>
        <v>Yes</v>
      </c>
    </row>
    <row r="1364" customFormat="false" ht="15" hidden="false" customHeight="false" outlineLevel="0" collapsed="false">
      <c r="A1364" s="1" t="s">
        <v>6352</v>
      </c>
      <c r="B1364" s="1" t="s">
        <v>6353</v>
      </c>
      <c r="C1364" s="1" t="s">
        <v>2578</v>
      </c>
      <c r="D1364" s="1" t="s">
        <v>3638</v>
      </c>
      <c r="E1364" s="1" t="s">
        <v>3646</v>
      </c>
      <c r="F1364" s="1" t="s">
        <v>3631</v>
      </c>
      <c r="G1364" s="1" t="n">
        <v>72</v>
      </c>
      <c r="H1364" s="1" t="n">
        <v>53.36</v>
      </c>
      <c r="I1364" s="1" t="n">
        <v>0</v>
      </c>
      <c r="J1364" s="1" t="n">
        <v>4</v>
      </c>
      <c r="K1364" s="1" t="s">
        <v>3618</v>
      </c>
      <c r="L1364" s="18" t="str">
        <f aca="false">IF(H1364&lt;=G1364,"Yes","No")</f>
        <v>Yes</v>
      </c>
    </row>
    <row r="1365" customFormat="false" ht="15" hidden="false" customHeight="false" outlineLevel="0" collapsed="false">
      <c r="A1365" s="1" t="s">
        <v>6354</v>
      </c>
      <c r="B1365" s="1" t="s">
        <v>6355</v>
      </c>
      <c r="C1365" s="1" t="s">
        <v>2578</v>
      </c>
      <c r="D1365" s="1" t="s">
        <v>3645</v>
      </c>
      <c r="E1365" s="1" t="s">
        <v>3622</v>
      </c>
      <c r="F1365" s="1" t="s">
        <v>3651</v>
      </c>
      <c r="G1365" s="1" t="n">
        <v>8</v>
      </c>
      <c r="H1365" s="1" t="n">
        <v>0.66</v>
      </c>
      <c r="I1365" s="1" t="n">
        <v>1</v>
      </c>
      <c r="J1365" s="1" t="n">
        <v>3</v>
      </c>
      <c r="K1365" s="1" t="s">
        <v>3665</v>
      </c>
      <c r="L1365" s="18" t="str">
        <f aca="false">IF(H1365&lt;=G1365,"Yes","No")</f>
        <v>Yes</v>
      </c>
    </row>
    <row r="1366" customFormat="false" ht="15" hidden="false" customHeight="false" outlineLevel="0" collapsed="false">
      <c r="A1366" s="1" t="s">
        <v>6356</v>
      </c>
      <c r="B1366" s="1" t="s">
        <v>6357</v>
      </c>
      <c r="C1366" s="1" t="s">
        <v>2578</v>
      </c>
      <c r="D1366" s="1" t="s">
        <v>3698</v>
      </c>
      <c r="E1366" s="1" t="s">
        <v>3617</v>
      </c>
      <c r="F1366" s="1" t="s">
        <v>3623</v>
      </c>
      <c r="G1366" s="1" t="n">
        <v>24</v>
      </c>
      <c r="H1366" s="1" t="n">
        <v>33.13</v>
      </c>
      <c r="I1366" s="1" t="n">
        <v>0</v>
      </c>
      <c r="J1366" s="1" t="n">
        <v>3</v>
      </c>
      <c r="K1366" s="1" t="s">
        <v>3652</v>
      </c>
      <c r="L1366" s="18" t="str">
        <f aca="false">IF(H1366&lt;=G1366,"Yes","No")</f>
        <v>No</v>
      </c>
    </row>
    <row r="1367" customFormat="false" ht="15" hidden="false" customHeight="false" outlineLevel="0" collapsed="false">
      <c r="A1367" s="1" t="s">
        <v>6358</v>
      </c>
      <c r="B1367" s="1" t="s">
        <v>6359</v>
      </c>
      <c r="C1367" s="1" t="s">
        <v>2578</v>
      </c>
      <c r="D1367" s="1" t="s">
        <v>3698</v>
      </c>
      <c r="E1367" s="1" t="s">
        <v>3622</v>
      </c>
      <c r="F1367" s="1" t="s">
        <v>3215</v>
      </c>
      <c r="G1367" s="1" t="n">
        <v>8</v>
      </c>
      <c r="H1367" s="1" t="n">
        <v>13.54</v>
      </c>
      <c r="I1367" s="1" t="n">
        <v>0</v>
      </c>
      <c r="J1367" s="1" t="n">
        <v>3</v>
      </c>
      <c r="K1367" s="1" t="s">
        <v>3642</v>
      </c>
      <c r="L1367" s="18" t="str">
        <f aca="false">IF(H1367&lt;=G1367,"Yes","No")</f>
        <v>No</v>
      </c>
    </row>
    <row r="1368" customFormat="false" ht="15" hidden="false" customHeight="false" outlineLevel="0" collapsed="false">
      <c r="A1368" s="1" t="s">
        <v>6360</v>
      </c>
      <c r="B1368" s="1" t="s">
        <v>6361</v>
      </c>
      <c r="C1368" s="1" t="s">
        <v>2578</v>
      </c>
      <c r="D1368" s="1" t="s">
        <v>3630</v>
      </c>
      <c r="E1368" s="1" t="s">
        <v>3622</v>
      </c>
      <c r="F1368" s="1" t="s">
        <v>3623</v>
      </c>
      <c r="G1368" s="1" t="n">
        <v>8</v>
      </c>
      <c r="H1368" s="1" t="n">
        <v>0.75</v>
      </c>
      <c r="I1368" s="1" t="n">
        <v>1</v>
      </c>
      <c r="J1368" s="1" t="n">
        <v>5</v>
      </c>
      <c r="K1368" s="1" t="s">
        <v>3632</v>
      </c>
      <c r="L1368" s="18" t="str">
        <f aca="false">IF(H1368&lt;=G1368,"Yes","No")</f>
        <v>Yes</v>
      </c>
    </row>
    <row r="1369" customFormat="false" ht="15" hidden="false" customHeight="false" outlineLevel="0" collapsed="false">
      <c r="A1369" s="1" t="s">
        <v>6362</v>
      </c>
      <c r="B1369" s="1" t="s">
        <v>6361</v>
      </c>
      <c r="C1369" s="1" t="s">
        <v>2578</v>
      </c>
      <c r="D1369" s="1" t="s">
        <v>3621</v>
      </c>
      <c r="E1369" s="1" t="s">
        <v>3617</v>
      </c>
      <c r="F1369" s="1" t="s">
        <v>3215</v>
      </c>
      <c r="G1369" s="1" t="n">
        <v>24</v>
      </c>
      <c r="H1369" s="1" t="n">
        <v>1.58</v>
      </c>
      <c r="I1369" s="1" t="n">
        <v>0</v>
      </c>
      <c r="J1369" s="1" t="n">
        <v>5</v>
      </c>
      <c r="K1369" s="1" t="s">
        <v>3632</v>
      </c>
      <c r="L1369" s="18" t="str">
        <f aca="false">IF(H1369&lt;=G1369,"Yes","No")</f>
        <v>Yes</v>
      </c>
    </row>
    <row r="1370" customFormat="false" ht="15" hidden="false" customHeight="false" outlineLevel="0" collapsed="false">
      <c r="A1370" s="1" t="s">
        <v>6363</v>
      </c>
      <c r="B1370" s="1" t="s">
        <v>6364</v>
      </c>
      <c r="C1370" s="1" t="s">
        <v>2578</v>
      </c>
      <c r="D1370" s="1" t="s">
        <v>3645</v>
      </c>
      <c r="E1370" s="1" t="s">
        <v>3617</v>
      </c>
      <c r="F1370" s="1" t="s">
        <v>3215</v>
      </c>
      <c r="G1370" s="1" t="n">
        <v>24</v>
      </c>
      <c r="H1370" s="1" t="n">
        <v>1.98</v>
      </c>
      <c r="I1370" s="1" t="n">
        <v>1</v>
      </c>
      <c r="J1370" s="1" t="n">
        <v>5</v>
      </c>
      <c r="K1370" s="1" t="s">
        <v>3665</v>
      </c>
      <c r="L1370" s="18" t="str">
        <f aca="false">IF(H1370&lt;=G1370,"Yes","No")</f>
        <v>Yes</v>
      </c>
    </row>
    <row r="1371" customFormat="false" ht="15" hidden="false" customHeight="false" outlineLevel="0" collapsed="false">
      <c r="A1371" s="1" t="s">
        <v>6365</v>
      </c>
      <c r="B1371" s="1" t="s">
        <v>6366</v>
      </c>
      <c r="C1371" s="1" t="s">
        <v>2578</v>
      </c>
      <c r="D1371" s="1" t="s">
        <v>3616</v>
      </c>
      <c r="E1371" s="1" t="s">
        <v>3646</v>
      </c>
      <c r="F1371" s="1" t="s">
        <v>3623</v>
      </c>
      <c r="G1371" s="1" t="n">
        <v>72</v>
      </c>
      <c r="H1371" s="1" t="n">
        <v>7.89</v>
      </c>
      <c r="I1371" s="1" t="n">
        <v>0</v>
      </c>
      <c r="J1371" s="1" t="n">
        <v>5</v>
      </c>
      <c r="K1371" s="1" t="s">
        <v>3665</v>
      </c>
      <c r="L1371" s="18" t="str">
        <f aca="false">IF(H1371&lt;=G1371,"Yes","No")</f>
        <v>Yes</v>
      </c>
    </row>
    <row r="1372" customFormat="false" ht="15" hidden="false" customHeight="false" outlineLevel="0" collapsed="false">
      <c r="A1372" s="1" t="s">
        <v>6367</v>
      </c>
      <c r="B1372" s="1" t="s">
        <v>6368</v>
      </c>
      <c r="C1372" s="1" t="s">
        <v>2578</v>
      </c>
      <c r="D1372" s="1" t="s">
        <v>3616</v>
      </c>
      <c r="E1372" s="1" t="s">
        <v>3617</v>
      </c>
      <c r="F1372" s="1" t="s">
        <v>3651</v>
      </c>
      <c r="G1372" s="1" t="n">
        <v>24</v>
      </c>
      <c r="H1372" s="1" t="n">
        <v>9.24</v>
      </c>
      <c r="I1372" s="1" t="n">
        <v>0</v>
      </c>
      <c r="J1372" s="1" t="n">
        <v>4</v>
      </c>
      <c r="K1372" s="1" t="s">
        <v>3642</v>
      </c>
      <c r="L1372" s="18" t="str">
        <f aca="false">IF(H1372&lt;=G1372,"Yes","No")</f>
        <v>Yes</v>
      </c>
    </row>
    <row r="1373" customFormat="false" ht="15" hidden="false" customHeight="false" outlineLevel="0" collapsed="false">
      <c r="A1373" s="1" t="s">
        <v>6369</v>
      </c>
      <c r="B1373" s="1" t="s">
        <v>6370</v>
      </c>
      <c r="C1373" s="1" t="s">
        <v>2578</v>
      </c>
      <c r="D1373" s="1" t="s">
        <v>3630</v>
      </c>
      <c r="E1373" s="1" t="s">
        <v>3617</v>
      </c>
      <c r="F1373" s="1" t="s">
        <v>3631</v>
      </c>
      <c r="G1373" s="1" t="n">
        <v>24</v>
      </c>
      <c r="H1373" s="1" t="n">
        <v>0.35</v>
      </c>
      <c r="I1373" s="1" t="n">
        <v>1</v>
      </c>
      <c r="J1373" s="1" t="n">
        <v>5</v>
      </c>
      <c r="K1373" s="1" t="s">
        <v>3635</v>
      </c>
      <c r="L1373" s="18" t="str">
        <f aca="false">IF(H1373&lt;=G1373,"Yes","No")</f>
        <v>Yes</v>
      </c>
    </row>
    <row r="1374" customFormat="false" ht="15" hidden="false" customHeight="false" outlineLevel="0" collapsed="false">
      <c r="A1374" s="1" t="s">
        <v>6371</v>
      </c>
      <c r="B1374" s="1" t="s">
        <v>6372</v>
      </c>
      <c r="C1374" s="1" t="s">
        <v>2578</v>
      </c>
      <c r="D1374" s="1" t="s">
        <v>3630</v>
      </c>
      <c r="E1374" s="1" t="s">
        <v>3622</v>
      </c>
      <c r="F1374" s="1" t="s">
        <v>3215</v>
      </c>
      <c r="G1374" s="1" t="n">
        <v>8</v>
      </c>
      <c r="H1374" s="1" t="n">
        <v>0.18</v>
      </c>
      <c r="I1374" s="1" t="n">
        <v>0</v>
      </c>
      <c r="J1374" s="1" t="n">
        <v>4</v>
      </c>
      <c r="K1374" s="1" t="s">
        <v>3642</v>
      </c>
      <c r="L1374" s="18" t="str">
        <f aca="false">IF(H1374&lt;=G1374,"Yes","No")</f>
        <v>Yes</v>
      </c>
    </row>
    <row r="1375" customFormat="false" ht="15" hidden="false" customHeight="false" outlineLevel="0" collapsed="false">
      <c r="A1375" s="1" t="s">
        <v>6373</v>
      </c>
      <c r="B1375" s="1" t="s">
        <v>6374</v>
      </c>
      <c r="C1375" s="1" t="s">
        <v>2578</v>
      </c>
      <c r="D1375" s="1" t="s">
        <v>3616</v>
      </c>
      <c r="E1375" s="1" t="s">
        <v>3617</v>
      </c>
      <c r="F1375" s="1" t="s">
        <v>3215</v>
      </c>
      <c r="G1375" s="1" t="n">
        <v>24</v>
      </c>
      <c r="H1375" s="1" t="n">
        <v>1.29</v>
      </c>
      <c r="I1375" s="1" t="n">
        <v>0</v>
      </c>
      <c r="J1375" s="1" t="n">
        <v>4</v>
      </c>
      <c r="K1375" s="1" t="s">
        <v>3624</v>
      </c>
      <c r="L1375" s="18" t="str">
        <f aca="false">IF(H1375&lt;=G1375,"Yes","No")</f>
        <v>Yes</v>
      </c>
    </row>
    <row r="1376" customFormat="false" ht="15" hidden="false" customHeight="false" outlineLevel="0" collapsed="false">
      <c r="A1376" s="1" t="s">
        <v>6375</v>
      </c>
      <c r="B1376" s="1" t="s">
        <v>6376</v>
      </c>
      <c r="C1376" s="1" t="s">
        <v>2578</v>
      </c>
      <c r="D1376" s="1" t="s">
        <v>3616</v>
      </c>
      <c r="E1376" s="1" t="s">
        <v>3617</v>
      </c>
      <c r="F1376" s="1" t="s">
        <v>3631</v>
      </c>
      <c r="G1376" s="1" t="n">
        <v>24</v>
      </c>
      <c r="H1376" s="1" t="n">
        <v>6.61</v>
      </c>
      <c r="I1376" s="1" t="n">
        <v>0</v>
      </c>
      <c r="J1376" s="1" t="n">
        <v>4</v>
      </c>
      <c r="K1376" s="1" t="s">
        <v>3635</v>
      </c>
      <c r="L1376" s="18" t="str">
        <f aca="false">IF(H1376&lt;=G1376,"Yes","No")</f>
        <v>Yes</v>
      </c>
    </row>
    <row r="1377" customFormat="false" ht="15" hidden="false" customHeight="false" outlineLevel="0" collapsed="false">
      <c r="A1377" s="1" t="s">
        <v>6377</v>
      </c>
      <c r="B1377" s="1" t="s">
        <v>6378</v>
      </c>
      <c r="C1377" s="1" t="s">
        <v>2578</v>
      </c>
      <c r="D1377" s="1" t="s">
        <v>3638</v>
      </c>
      <c r="E1377" s="1" t="s">
        <v>3617</v>
      </c>
      <c r="F1377" s="1" t="s">
        <v>3215</v>
      </c>
      <c r="G1377" s="1" t="n">
        <v>24</v>
      </c>
      <c r="H1377" s="1" t="n">
        <v>7.89</v>
      </c>
      <c r="I1377" s="1" t="n">
        <v>0</v>
      </c>
      <c r="J1377" s="1" t="n">
        <v>5</v>
      </c>
      <c r="K1377" s="1" t="s">
        <v>3624</v>
      </c>
      <c r="L1377" s="18" t="str">
        <f aca="false">IF(H1377&lt;=G1377,"Yes","No")</f>
        <v>Yes</v>
      </c>
    </row>
    <row r="1378" customFormat="false" ht="15" hidden="false" customHeight="false" outlineLevel="0" collapsed="false">
      <c r="A1378" s="1" t="s">
        <v>6379</v>
      </c>
      <c r="B1378" s="1" t="s">
        <v>6380</v>
      </c>
      <c r="C1378" s="1" t="s">
        <v>2578</v>
      </c>
      <c r="D1378" s="1" t="s">
        <v>3627</v>
      </c>
      <c r="E1378" s="1" t="s">
        <v>3622</v>
      </c>
      <c r="F1378" s="1" t="s">
        <v>3215</v>
      </c>
      <c r="G1378" s="1" t="n">
        <v>8</v>
      </c>
      <c r="H1378" s="1" t="n">
        <v>4.59</v>
      </c>
      <c r="I1378" s="1" t="n">
        <v>1</v>
      </c>
      <c r="J1378" s="1" t="n">
        <v>3</v>
      </c>
      <c r="K1378" s="1" t="s">
        <v>3635</v>
      </c>
      <c r="L1378" s="18" t="str">
        <f aca="false">IF(H1378&lt;=G1378,"Yes","No")</f>
        <v>Yes</v>
      </c>
    </row>
    <row r="1379" customFormat="false" ht="15" hidden="false" customHeight="false" outlineLevel="0" collapsed="false">
      <c r="A1379" s="1" t="s">
        <v>6381</v>
      </c>
      <c r="B1379" s="1" t="s">
        <v>6382</v>
      </c>
      <c r="C1379" s="1" t="s">
        <v>2578</v>
      </c>
      <c r="D1379" s="1" t="s">
        <v>3630</v>
      </c>
      <c r="E1379" s="1" t="s">
        <v>3617</v>
      </c>
      <c r="F1379" s="1" t="s">
        <v>3631</v>
      </c>
      <c r="G1379" s="1" t="n">
        <v>24</v>
      </c>
      <c r="H1379" s="1" t="n">
        <v>1</v>
      </c>
      <c r="I1379" s="1" t="n">
        <v>1</v>
      </c>
      <c r="J1379" s="1" t="n">
        <v>4</v>
      </c>
      <c r="K1379" s="1" t="s">
        <v>3642</v>
      </c>
      <c r="L1379" s="18" t="str">
        <f aca="false">IF(H1379&lt;=G1379,"Yes","No")</f>
        <v>Yes</v>
      </c>
    </row>
    <row r="1380" customFormat="false" ht="15" hidden="false" customHeight="false" outlineLevel="0" collapsed="false">
      <c r="A1380" s="1" t="s">
        <v>6383</v>
      </c>
      <c r="B1380" s="1" t="s">
        <v>6384</v>
      </c>
      <c r="C1380" s="1" t="s">
        <v>2578</v>
      </c>
      <c r="D1380" s="1" t="s">
        <v>3621</v>
      </c>
      <c r="E1380" s="1" t="s">
        <v>3622</v>
      </c>
      <c r="F1380" s="1" t="s">
        <v>3215</v>
      </c>
      <c r="G1380" s="1" t="n">
        <v>8</v>
      </c>
      <c r="H1380" s="1" t="n">
        <v>1.85</v>
      </c>
      <c r="I1380" s="1" t="n">
        <v>1</v>
      </c>
      <c r="J1380" s="1" t="n">
        <v>4</v>
      </c>
      <c r="K1380" s="1" t="s">
        <v>3642</v>
      </c>
      <c r="L1380" s="18" t="str">
        <f aca="false">IF(H1380&lt;=G1380,"Yes","No")</f>
        <v>Yes</v>
      </c>
    </row>
    <row r="1381" customFormat="false" ht="15" hidden="false" customHeight="false" outlineLevel="0" collapsed="false">
      <c r="A1381" s="1" t="s">
        <v>6385</v>
      </c>
      <c r="B1381" s="1" t="s">
        <v>6384</v>
      </c>
      <c r="C1381" s="1" t="s">
        <v>2578</v>
      </c>
      <c r="D1381" s="1" t="s">
        <v>3638</v>
      </c>
      <c r="E1381" s="1" t="s">
        <v>3617</v>
      </c>
      <c r="F1381" s="1" t="s">
        <v>3215</v>
      </c>
      <c r="G1381" s="1" t="n">
        <v>24</v>
      </c>
      <c r="H1381" s="1" t="n">
        <v>35.32</v>
      </c>
      <c r="I1381" s="1" t="n">
        <v>0</v>
      </c>
      <c r="J1381" s="1" t="n">
        <v>3</v>
      </c>
      <c r="K1381" s="1" t="s">
        <v>3642</v>
      </c>
      <c r="L1381" s="18" t="str">
        <f aca="false">IF(H1381&lt;=G1381,"Yes","No")</f>
        <v>No</v>
      </c>
    </row>
    <row r="1382" customFormat="false" ht="15" hidden="false" customHeight="false" outlineLevel="0" collapsed="false">
      <c r="A1382" s="1" t="s">
        <v>6386</v>
      </c>
      <c r="B1382" s="1" t="s">
        <v>6387</v>
      </c>
      <c r="C1382" s="1" t="s">
        <v>2578</v>
      </c>
      <c r="D1382" s="1" t="s">
        <v>3630</v>
      </c>
      <c r="E1382" s="1" t="s">
        <v>3617</v>
      </c>
      <c r="F1382" s="1" t="s">
        <v>3623</v>
      </c>
      <c r="G1382" s="1" t="n">
        <v>24</v>
      </c>
      <c r="H1382" s="1" t="n">
        <v>1.7</v>
      </c>
      <c r="I1382" s="1" t="n">
        <v>1</v>
      </c>
      <c r="J1382" s="1" t="n">
        <v>4</v>
      </c>
      <c r="K1382" s="1" t="s">
        <v>3665</v>
      </c>
      <c r="L1382" s="18" t="str">
        <f aca="false">IF(H1382&lt;=G1382,"Yes","No")</f>
        <v>Yes</v>
      </c>
    </row>
    <row r="1383" customFormat="false" ht="15" hidden="false" customHeight="false" outlineLevel="0" collapsed="false">
      <c r="A1383" s="1" t="s">
        <v>6388</v>
      </c>
      <c r="B1383" s="1" t="s">
        <v>6389</v>
      </c>
      <c r="C1383" s="1" t="s">
        <v>2578</v>
      </c>
      <c r="D1383" s="1" t="s">
        <v>3630</v>
      </c>
      <c r="E1383" s="1" t="s">
        <v>3617</v>
      </c>
      <c r="F1383" s="1" t="s">
        <v>3215</v>
      </c>
      <c r="G1383" s="1" t="n">
        <v>24</v>
      </c>
      <c r="H1383" s="1" t="n">
        <v>0.4</v>
      </c>
      <c r="I1383" s="1" t="n">
        <v>0</v>
      </c>
      <c r="J1383" s="1" t="n">
        <v>4</v>
      </c>
      <c r="K1383" s="1" t="s">
        <v>3632</v>
      </c>
      <c r="L1383" s="18" t="str">
        <f aca="false">IF(H1383&lt;=G1383,"Yes","No")</f>
        <v>Yes</v>
      </c>
    </row>
    <row r="1384" customFormat="false" ht="15" hidden="false" customHeight="false" outlineLevel="0" collapsed="false">
      <c r="A1384" s="1" t="s">
        <v>6390</v>
      </c>
      <c r="B1384" s="1" t="s">
        <v>6391</v>
      </c>
      <c r="C1384" s="1" t="s">
        <v>2578</v>
      </c>
      <c r="D1384" s="1" t="s">
        <v>3638</v>
      </c>
      <c r="E1384" s="1" t="s">
        <v>3617</v>
      </c>
      <c r="F1384" s="1" t="s">
        <v>3631</v>
      </c>
      <c r="G1384" s="1" t="n">
        <v>24</v>
      </c>
      <c r="H1384" s="1" t="n">
        <v>17.04</v>
      </c>
      <c r="I1384" s="1" t="n">
        <v>0</v>
      </c>
      <c r="J1384" s="1" t="n">
        <v>5</v>
      </c>
      <c r="K1384" s="1" t="s">
        <v>3624</v>
      </c>
      <c r="L1384" s="18" t="str">
        <f aca="false">IF(H1384&lt;=G1384,"Yes","No")</f>
        <v>Yes</v>
      </c>
    </row>
    <row r="1385" customFormat="false" ht="15" hidden="false" customHeight="false" outlineLevel="0" collapsed="false">
      <c r="A1385" s="1" t="s">
        <v>6392</v>
      </c>
      <c r="B1385" s="1" t="s">
        <v>6393</v>
      </c>
      <c r="C1385" s="1" t="s">
        <v>2578</v>
      </c>
      <c r="D1385" s="1" t="s">
        <v>3616</v>
      </c>
      <c r="E1385" s="1" t="s">
        <v>3793</v>
      </c>
      <c r="F1385" s="1" t="s">
        <v>3631</v>
      </c>
      <c r="G1385" s="1" t="n">
        <v>4</v>
      </c>
      <c r="H1385" s="1" t="n">
        <v>1.83</v>
      </c>
      <c r="I1385" s="1" t="n">
        <v>0</v>
      </c>
      <c r="J1385" s="1" t="n">
        <v>4</v>
      </c>
      <c r="K1385" s="1" t="s">
        <v>3652</v>
      </c>
      <c r="L1385" s="18" t="str">
        <f aca="false">IF(H1385&lt;=G1385,"Yes","No")</f>
        <v>Yes</v>
      </c>
    </row>
    <row r="1386" customFormat="false" ht="15" hidden="false" customHeight="false" outlineLevel="0" collapsed="false">
      <c r="A1386" s="1" t="s">
        <v>6394</v>
      </c>
      <c r="B1386" s="1" t="s">
        <v>6395</v>
      </c>
      <c r="C1386" s="1" t="s">
        <v>2578</v>
      </c>
      <c r="D1386" s="1" t="s">
        <v>3630</v>
      </c>
      <c r="E1386" s="1" t="s">
        <v>3646</v>
      </c>
      <c r="F1386" s="1" t="s">
        <v>3215</v>
      </c>
      <c r="G1386" s="1" t="n">
        <v>72</v>
      </c>
      <c r="H1386" s="1" t="n">
        <v>0.59</v>
      </c>
      <c r="I1386" s="1" t="n">
        <v>1</v>
      </c>
      <c r="J1386" s="1" t="n">
        <v>5</v>
      </c>
      <c r="K1386" s="1" t="s">
        <v>3652</v>
      </c>
      <c r="L1386" s="18" t="str">
        <f aca="false">IF(H1386&lt;=G1386,"Yes","No")</f>
        <v>Yes</v>
      </c>
    </row>
    <row r="1387" customFormat="false" ht="15" hidden="false" customHeight="false" outlineLevel="0" collapsed="false">
      <c r="A1387" s="1" t="s">
        <v>6396</v>
      </c>
      <c r="B1387" s="1" t="s">
        <v>6397</v>
      </c>
      <c r="C1387" s="1" t="s">
        <v>2578</v>
      </c>
      <c r="D1387" s="1" t="s">
        <v>3641</v>
      </c>
      <c r="E1387" s="1" t="s">
        <v>3793</v>
      </c>
      <c r="F1387" s="1" t="s">
        <v>3215</v>
      </c>
      <c r="G1387" s="1" t="n">
        <v>4</v>
      </c>
      <c r="H1387" s="1" t="n">
        <v>2.09</v>
      </c>
      <c r="I1387" s="1" t="n">
        <v>0</v>
      </c>
      <c r="J1387" s="1" t="n">
        <v>5</v>
      </c>
      <c r="K1387" s="1" t="s">
        <v>3665</v>
      </c>
      <c r="L1387" s="18" t="str">
        <f aca="false">IF(H1387&lt;=G1387,"Yes","No")</f>
        <v>Yes</v>
      </c>
    </row>
    <row r="1388" customFormat="false" ht="15" hidden="false" customHeight="false" outlineLevel="0" collapsed="false">
      <c r="A1388" s="1" t="s">
        <v>6398</v>
      </c>
      <c r="B1388" s="1" t="s">
        <v>6399</v>
      </c>
      <c r="C1388" s="1" t="s">
        <v>2578</v>
      </c>
      <c r="D1388" s="1" t="s">
        <v>3630</v>
      </c>
      <c r="E1388" s="1" t="s">
        <v>3617</v>
      </c>
      <c r="F1388" s="1" t="s">
        <v>3631</v>
      </c>
      <c r="G1388" s="1" t="n">
        <v>24</v>
      </c>
      <c r="H1388" s="1" t="n">
        <v>0.21</v>
      </c>
      <c r="I1388" s="1" t="n">
        <v>1</v>
      </c>
      <c r="J1388" s="1" t="n">
        <v>5</v>
      </c>
      <c r="K1388" s="1" t="s">
        <v>3635</v>
      </c>
      <c r="L1388" s="18" t="str">
        <f aca="false">IF(H1388&lt;=G1388,"Yes","No")</f>
        <v>Yes</v>
      </c>
    </row>
    <row r="1389" customFormat="false" ht="15" hidden="false" customHeight="false" outlineLevel="0" collapsed="false">
      <c r="A1389" s="1" t="s">
        <v>6400</v>
      </c>
      <c r="B1389" s="1" t="s">
        <v>6401</v>
      </c>
      <c r="C1389" s="1" t="s">
        <v>2578</v>
      </c>
      <c r="D1389" s="1" t="s">
        <v>3630</v>
      </c>
      <c r="E1389" s="1" t="s">
        <v>3617</v>
      </c>
      <c r="F1389" s="1" t="s">
        <v>3631</v>
      </c>
      <c r="G1389" s="1" t="n">
        <v>24</v>
      </c>
      <c r="H1389" s="1" t="n">
        <v>0.17</v>
      </c>
      <c r="I1389" s="1" t="n">
        <v>1</v>
      </c>
      <c r="J1389" s="1" t="n">
        <v>4</v>
      </c>
      <c r="K1389" s="1" t="s">
        <v>3652</v>
      </c>
      <c r="L1389" s="18" t="str">
        <f aca="false">IF(H1389&lt;=G1389,"Yes","No")</f>
        <v>Yes</v>
      </c>
    </row>
    <row r="1390" customFormat="false" ht="15" hidden="false" customHeight="false" outlineLevel="0" collapsed="false">
      <c r="A1390" s="1" t="s">
        <v>6402</v>
      </c>
      <c r="B1390" s="1" t="s">
        <v>6403</v>
      </c>
      <c r="C1390" s="1" t="s">
        <v>2578</v>
      </c>
      <c r="D1390" s="1" t="s">
        <v>3621</v>
      </c>
      <c r="E1390" s="1" t="s">
        <v>3617</v>
      </c>
      <c r="F1390" s="1" t="s">
        <v>3215</v>
      </c>
      <c r="G1390" s="1" t="n">
        <v>24</v>
      </c>
      <c r="H1390" s="1" t="n">
        <v>0.79</v>
      </c>
      <c r="I1390" s="1" t="n">
        <v>1</v>
      </c>
      <c r="J1390" s="1" t="n">
        <v>4</v>
      </c>
      <c r="K1390" s="1" t="s">
        <v>3652</v>
      </c>
      <c r="L1390" s="18" t="str">
        <f aca="false">IF(H1390&lt;=G1390,"Yes","No")</f>
        <v>Yes</v>
      </c>
    </row>
    <row r="1391" customFormat="false" ht="15" hidden="false" customHeight="false" outlineLevel="0" collapsed="false">
      <c r="A1391" s="1" t="s">
        <v>6404</v>
      </c>
      <c r="B1391" s="1" t="s">
        <v>6405</v>
      </c>
      <c r="C1391" s="1" t="s">
        <v>2578</v>
      </c>
      <c r="D1391" s="1" t="s">
        <v>3630</v>
      </c>
      <c r="E1391" s="1" t="s">
        <v>3617</v>
      </c>
      <c r="F1391" s="1" t="s">
        <v>3215</v>
      </c>
      <c r="G1391" s="1" t="n">
        <v>24</v>
      </c>
      <c r="H1391" s="1" t="n">
        <v>1.58</v>
      </c>
      <c r="I1391" s="1" t="n">
        <v>1</v>
      </c>
      <c r="J1391" s="1" t="n">
        <v>4</v>
      </c>
      <c r="K1391" s="1" t="s">
        <v>3642</v>
      </c>
      <c r="L1391" s="18" t="str">
        <f aca="false">IF(H1391&lt;=G1391,"Yes","No")</f>
        <v>Yes</v>
      </c>
    </row>
    <row r="1392" customFormat="false" ht="15" hidden="false" customHeight="false" outlineLevel="0" collapsed="false">
      <c r="A1392" s="1" t="s">
        <v>6406</v>
      </c>
      <c r="B1392" s="1" t="s">
        <v>6407</v>
      </c>
      <c r="C1392" s="1" t="s">
        <v>2578</v>
      </c>
      <c r="D1392" s="1" t="s">
        <v>3627</v>
      </c>
      <c r="E1392" s="1" t="s">
        <v>3646</v>
      </c>
      <c r="F1392" s="1" t="s">
        <v>3215</v>
      </c>
      <c r="G1392" s="1" t="n">
        <v>72</v>
      </c>
      <c r="H1392" s="1" t="n">
        <v>25.94</v>
      </c>
      <c r="I1392" s="1" t="n">
        <v>1</v>
      </c>
      <c r="J1392" s="1" t="n">
        <v>4</v>
      </c>
      <c r="K1392" s="1" t="s">
        <v>3665</v>
      </c>
      <c r="L1392" s="18" t="str">
        <f aca="false">IF(H1392&lt;=G1392,"Yes","No")</f>
        <v>Yes</v>
      </c>
    </row>
    <row r="1393" customFormat="false" ht="15" hidden="false" customHeight="false" outlineLevel="0" collapsed="false">
      <c r="A1393" s="1" t="s">
        <v>6408</v>
      </c>
      <c r="B1393" s="1" t="s">
        <v>6409</v>
      </c>
      <c r="C1393" s="1" t="s">
        <v>2578</v>
      </c>
      <c r="D1393" s="1" t="s">
        <v>3638</v>
      </c>
      <c r="E1393" s="1" t="s">
        <v>3617</v>
      </c>
      <c r="F1393" s="1" t="s">
        <v>3631</v>
      </c>
      <c r="G1393" s="1" t="n">
        <v>24</v>
      </c>
      <c r="H1393" s="1" t="n">
        <v>4.47</v>
      </c>
      <c r="I1393" s="1" t="n">
        <v>0</v>
      </c>
      <c r="J1393" s="1" t="n">
        <v>5</v>
      </c>
      <c r="K1393" s="1" t="s">
        <v>3618</v>
      </c>
      <c r="L1393" s="18" t="str">
        <f aca="false">IF(H1393&lt;=G1393,"Yes","No")</f>
        <v>Yes</v>
      </c>
    </row>
    <row r="1394" customFormat="false" ht="15" hidden="false" customHeight="false" outlineLevel="0" collapsed="false">
      <c r="A1394" s="1" t="s">
        <v>6410</v>
      </c>
      <c r="B1394" s="1" t="s">
        <v>6411</v>
      </c>
      <c r="C1394" s="1" t="s">
        <v>2578</v>
      </c>
      <c r="D1394" s="1" t="s">
        <v>3641</v>
      </c>
      <c r="E1394" s="1" t="s">
        <v>3793</v>
      </c>
      <c r="F1394" s="1" t="s">
        <v>3215</v>
      </c>
      <c r="G1394" s="1" t="n">
        <v>4</v>
      </c>
      <c r="H1394" s="1" t="n">
        <v>0.29</v>
      </c>
      <c r="I1394" s="1" t="n">
        <v>0</v>
      </c>
      <c r="J1394" s="1" t="n">
        <v>4</v>
      </c>
      <c r="K1394" s="1" t="s">
        <v>3635</v>
      </c>
      <c r="L1394" s="18" t="str">
        <f aca="false">IF(H1394&lt;=G1394,"Yes","No")</f>
        <v>Yes</v>
      </c>
    </row>
    <row r="1395" customFormat="false" ht="15" hidden="false" customHeight="false" outlineLevel="0" collapsed="false">
      <c r="A1395" s="1" t="s">
        <v>6412</v>
      </c>
      <c r="B1395" s="1" t="s">
        <v>6413</v>
      </c>
      <c r="C1395" s="1" t="s">
        <v>2578</v>
      </c>
      <c r="D1395" s="1" t="s">
        <v>3621</v>
      </c>
      <c r="E1395" s="1" t="s">
        <v>3617</v>
      </c>
      <c r="F1395" s="1" t="s">
        <v>3631</v>
      </c>
      <c r="G1395" s="1" t="n">
        <v>24</v>
      </c>
      <c r="H1395" s="1" t="n">
        <v>1.55</v>
      </c>
      <c r="I1395" s="1" t="n">
        <v>0</v>
      </c>
      <c r="J1395" s="1" t="n">
        <v>5</v>
      </c>
      <c r="K1395" s="1" t="s">
        <v>3635</v>
      </c>
      <c r="L1395" s="18" t="str">
        <f aca="false">IF(H1395&lt;=G1395,"Yes","No")</f>
        <v>Yes</v>
      </c>
    </row>
    <row r="1396" customFormat="false" ht="15" hidden="false" customHeight="false" outlineLevel="0" collapsed="false">
      <c r="A1396" s="1" t="s">
        <v>6414</v>
      </c>
      <c r="B1396" s="1" t="s">
        <v>6415</v>
      </c>
      <c r="C1396" s="1" t="s">
        <v>2578</v>
      </c>
      <c r="D1396" s="1" t="s">
        <v>3630</v>
      </c>
      <c r="E1396" s="1" t="s">
        <v>3617</v>
      </c>
      <c r="F1396" s="1" t="s">
        <v>3215</v>
      </c>
      <c r="G1396" s="1" t="n">
        <v>24</v>
      </c>
      <c r="H1396" s="1" t="n">
        <v>0.28</v>
      </c>
      <c r="I1396" s="1" t="n">
        <v>1</v>
      </c>
      <c r="J1396" s="1" t="n">
        <v>5</v>
      </c>
      <c r="K1396" s="1" t="s">
        <v>3665</v>
      </c>
      <c r="L1396" s="18" t="str">
        <f aca="false">IF(H1396&lt;=G1396,"Yes","No")</f>
        <v>Yes</v>
      </c>
    </row>
    <row r="1397" customFormat="false" ht="15" hidden="false" customHeight="false" outlineLevel="0" collapsed="false">
      <c r="A1397" s="1" t="s">
        <v>6416</v>
      </c>
      <c r="B1397" s="1" t="s">
        <v>6417</v>
      </c>
      <c r="C1397" s="1" t="s">
        <v>2578</v>
      </c>
      <c r="D1397" s="1" t="s">
        <v>3627</v>
      </c>
      <c r="E1397" s="1" t="s">
        <v>3617</v>
      </c>
      <c r="F1397" s="1" t="s">
        <v>3651</v>
      </c>
      <c r="G1397" s="1" t="n">
        <v>24</v>
      </c>
      <c r="H1397" s="1" t="n">
        <v>7.7</v>
      </c>
      <c r="I1397" s="1" t="n">
        <v>1</v>
      </c>
      <c r="J1397" s="1" t="n">
        <v>3</v>
      </c>
      <c r="K1397" s="1" t="s">
        <v>3618</v>
      </c>
      <c r="L1397" s="18" t="str">
        <f aca="false">IF(H1397&lt;=G1397,"Yes","No")</f>
        <v>Yes</v>
      </c>
    </row>
    <row r="1398" customFormat="false" ht="15" hidden="false" customHeight="false" outlineLevel="0" collapsed="false">
      <c r="A1398" s="1" t="s">
        <v>6418</v>
      </c>
      <c r="B1398" s="1" t="s">
        <v>6419</v>
      </c>
      <c r="C1398" s="1" t="s">
        <v>2578</v>
      </c>
      <c r="D1398" s="1" t="s">
        <v>3621</v>
      </c>
      <c r="E1398" s="1" t="s">
        <v>3617</v>
      </c>
      <c r="F1398" s="1" t="s">
        <v>3651</v>
      </c>
      <c r="G1398" s="1" t="n">
        <v>24</v>
      </c>
      <c r="H1398" s="1" t="n">
        <v>3.81</v>
      </c>
      <c r="I1398" s="1" t="n">
        <v>0</v>
      </c>
      <c r="J1398" s="1" t="n">
        <v>4</v>
      </c>
      <c r="K1398" s="1" t="s">
        <v>3632</v>
      </c>
      <c r="L1398" s="18" t="str">
        <f aca="false">IF(H1398&lt;=G1398,"Yes","No")</f>
        <v>Yes</v>
      </c>
    </row>
    <row r="1399" customFormat="false" ht="15" hidden="false" customHeight="false" outlineLevel="0" collapsed="false">
      <c r="A1399" s="1" t="s">
        <v>6420</v>
      </c>
      <c r="B1399" s="1" t="s">
        <v>6421</v>
      </c>
      <c r="C1399" s="1" t="s">
        <v>2578</v>
      </c>
      <c r="D1399" s="1" t="s">
        <v>3616</v>
      </c>
      <c r="E1399" s="1" t="s">
        <v>3617</v>
      </c>
      <c r="F1399" s="1" t="s">
        <v>3631</v>
      </c>
      <c r="G1399" s="1" t="n">
        <v>24</v>
      </c>
      <c r="H1399" s="1" t="n">
        <v>0.26</v>
      </c>
      <c r="I1399" s="1" t="n">
        <v>0</v>
      </c>
      <c r="J1399" s="1" t="n">
        <v>4</v>
      </c>
      <c r="K1399" s="1" t="s">
        <v>3618</v>
      </c>
      <c r="L1399" s="18" t="str">
        <f aca="false">IF(H1399&lt;=G1399,"Yes","No")</f>
        <v>Yes</v>
      </c>
    </row>
    <row r="1400" customFormat="false" ht="15" hidden="false" customHeight="false" outlineLevel="0" collapsed="false">
      <c r="A1400" s="1" t="s">
        <v>6422</v>
      </c>
      <c r="B1400" s="1" t="s">
        <v>6423</v>
      </c>
      <c r="C1400" s="1" t="s">
        <v>2578</v>
      </c>
      <c r="D1400" s="1" t="s">
        <v>3630</v>
      </c>
      <c r="E1400" s="1" t="s">
        <v>3617</v>
      </c>
      <c r="F1400" s="1" t="s">
        <v>3623</v>
      </c>
      <c r="G1400" s="1" t="n">
        <v>24</v>
      </c>
      <c r="H1400" s="1" t="n">
        <v>0.29</v>
      </c>
      <c r="I1400" s="1" t="n">
        <v>1</v>
      </c>
      <c r="J1400" s="1" t="n">
        <v>5</v>
      </c>
      <c r="K1400" s="1" t="s">
        <v>3652</v>
      </c>
      <c r="L1400" s="18" t="str">
        <f aca="false">IF(H1400&lt;=G1400,"Yes","No")</f>
        <v>Yes</v>
      </c>
    </row>
    <row r="1401" customFormat="false" ht="15" hidden="false" customHeight="false" outlineLevel="0" collapsed="false">
      <c r="A1401" s="1" t="s">
        <v>6424</v>
      </c>
      <c r="B1401" s="1" t="s">
        <v>6425</v>
      </c>
      <c r="C1401" s="1" t="s">
        <v>2578</v>
      </c>
      <c r="D1401" s="1" t="s">
        <v>3698</v>
      </c>
      <c r="E1401" s="1" t="s">
        <v>3617</v>
      </c>
      <c r="F1401" s="1" t="s">
        <v>3623</v>
      </c>
      <c r="G1401" s="1" t="n">
        <v>24</v>
      </c>
      <c r="H1401" s="1" t="n">
        <v>3.47</v>
      </c>
      <c r="I1401" s="1" t="n">
        <v>0</v>
      </c>
      <c r="J1401" s="1" t="n">
        <v>4</v>
      </c>
      <c r="K1401" s="1" t="s">
        <v>3635</v>
      </c>
      <c r="L1401" s="18" t="str">
        <f aca="false">IF(H1401&lt;=G1401,"Yes","No")</f>
        <v>Yes</v>
      </c>
    </row>
    <row r="1402" customFormat="false" ht="15" hidden="false" customHeight="false" outlineLevel="0" collapsed="false">
      <c r="A1402" s="1" t="s">
        <v>6426</v>
      </c>
      <c r="B1402" s="1" t="s">
        <v>6427</v>
      </c>
      <c r="C1402" s="1" t="s">
        <v>2578</v>
      </c>
      <c r="D1402" s="1" t="s">
        <v>3630</v>
      </c>
      <c r="E1402" s="1" t="s">
        <v>3622</v>
      </c>
      <c r="F1402" s="1" t="s">
        <v>3623</v>
      </c>
      <c r="G1402" s="1" t="n">
        <v>8</v>
      </c>
      <c r="H1402" s="1" t="n">
        <v>0.33</v>
      </c>
      <c r="I1402" s="1" t="n">
        <v>1</v>
      </c>
      <c r="J1402" s="1" t="n">
        <v>4</v>
      </c>
      <c r="K1402" s="1" t="s">
        <v>3642</v>
      </c>
      <c r="L1402" s="18" t="str">
        <f aca="false">IF(H1402&lt;=G1402,"Yes","No")</f>
        <v>Yes</v>
      </c>
    </row>
    <row r="1403" customFormat="false" ht="15" hidden="false" customHeight="false" outlineLevel="0" collapsed="false">
      <c r="A1403" s="1" t="s">
        <v>6428</v>
      </c>
      <c r="B1403" s="1" t="s">
        <v>6429</v>
      </c>
      <c r="C1403" s="1" t="s">
        <v>2578</v>
      </c>
      <c r="D1403" s="1" t="s">
        <v>3698</v>
      </c>
      <c r="E1403" s="1" t="s">
        <v>3646</v>
      </c>
      <c r="F1403" s="1" t="s">
        <v>3631</v>
      </c>
      <c r="G1403" s="1" t="n">
        <v>72</v>
      </c>
      <c r="H1403" s="1" t="n">
        <v>47.17</v>
      </c>
      <c r="I1403" s="1" t="n">
        <v>1</v>
      </c>
      <c r="J1403" s="1" t="n">
        <v>4</v>
      </c>
      <c r="K1403" s="1" t="s">
        <v>3618</v>
      </c>
      <c r="L1403" s="18" t="str">
        <f aca="false">IF(H1403&lt;=G1403,"Yes","No")</f>
        <v>Yes</v>
      </c>
    </row>
    <row r="1404" customFormat="false" ht="15" hidden="false" customHeight="false" outlineLevel="0" collapsed="false">
      <c r="A1404" s="1" t="s">
        <v>6430</v>
      </c>
      <c r="B1404" s="1" t="s">
        <v>6431</v>
      </c>
      <c r="C1404" s="1" t="s">
        <v>2578</v>
      </c>
      <c r="D1404" s="1" t="s">
        <v>3627</v>
      </c>
      <c r="E1404" s="1" t="s">
        <v>3617</v>
      </c>
      <c r="F1404" s="1" t="s">
        <v>3215</v>
      </c>
      <c r="G1404" s="1" t="n">
        <v>24</v>
      </c>
      <c r="H1404" s="1" t="n">
        <v>4</v>
      </c>
      <c r="I1404" s="1" t="n">
        <v>0</v>
      </c>
      <c r="J1404" s="1" t="n">
        <v>5</v>
      </c>
      <c r="K1404" s="1" t="s">
        <v>3665</v>
      </c>
      <c r="L1404" s="18" t="str">
        <f aca="false">IF(H1404&lt;=G1404,"Yes","No")</f>
        <v>Yes</v>
      </c>
    </row>
    <row r="1405" customFormat="false" ht="15" hidden="false" customHeight="false" outlineLevel="0" collapsed="false">
      <c r="A1405" s="1" t="s">
        <v>6432</v>
      </c>
      <c r="B1405" s="1" t="s">
        <v>6433</v>
      </c>
      <c r="C1405" s="1" t="s">
        <v>2578</v>
      </c>
      <c r="D1405" s="1" t="s">
        <v>3627</v>
      </c>
      <c r="E1405" s="1" t="s">
        <v>3622</v>
      </c>
      <c r="F1405" s="1" t="s">
        <v>3215</v>
      </c>
      <c r="G1405" s="1" t="n">
        <v>8</v>
      </c>
      <c r="H1405" s="1" t="n">
        <v>1.65</v>
      </c>
      <c r="I1405" s="1" t="n">
        <v>1</v>
      </c>
      <c r="J1405" s="1" t="n">
        <v>5</v>
      </c>
      <c r="K1405" s="1" t="s">
        <v>3665</v>
      </c>
      <c r="L1405" s="18" t="str">
        <f aca="false">IF(H1405&lt;=G1405,"Yes","No")</f>
        <v>Yes</v>
      </c>
    </row>
    <row r="1406" customFormat="false" ht="15" hidden="false" customHeight="false" outlineLevel="0" collapsed="false">
      <c r="A1406" s="1" t="s">
        <v>6434</v>
      </c>
      <c r="B1406" s="1" t="s">
        <v>6435</v>
      </c>
      <c r="C1406" s="1" t="s">
        <v>2578</v>
      </c>
      <c r="D1406" s="1" t="s">
        <v>3638</v>
      </c>
      <c r="E1406" s="1" t="s">
        <v>3617</v>
      </c>
      <c r="F1406" s="1" t="s">
        <v>3631</v>
      </c>
      <c r="G1406" s="1" t="n">
        <v>24</v>
      </c>
      <c r="H1406" s="1" t="n">
        <v>5.59</v>
      </c>
      <c r="I1406" s="1" t="n">
        <v>0</v>
      </c>
      <c r="J1406" s="1" t="n">
        <v>4</v>
      </c>
      <c r="K1406" s="1" t="s">
        <v>3642</v>
      </c>
      <c r="L1406" s="18" t="str">
        <f aca="false">IF(H1406&lt;=G1406,"Yes","No")</f>
        <v>Yes</v>
      </c>
    </row>
    <row r="1407" customFormat="false" ht="15" hidden="false" customHeight="false" outlineLevel="0" collapsed="false">
      <c r="A1407" s="1" t="s">
        <v>6436</v>
      </c>
      <c r="B1407" s="1" t="s">
        <v>6437</v>
      </c>
      <c r="C1407" s="1" t="s">
        <v>2578</v>
      </c>
      <c r="D1407" s="1" t="s">
        <v>3616</v>
      </c>
      <c r="E1407" s="1" t="s">
        <v>3617</v>
      </c>
      <c r="F1407" s="1" t="s">
        <v>3623</v>
      </c>
      <c r="G1407" s="1" t="n">
        <v>24</v>
      </c>
      <c r="H1407" s="1" t="n">
        <v>18.88</v>
      </c>
      <c r="I1407" s="1" t="n">
        <v>0</v>
      </c>
      <c r="J1407" s="1" t="n">
        <v>4</v>
      </c>
      <c r="K1407" s="1" t="s">
        <v>3642</v>
      </c>
      <c r="L1407" s="18" t="str">
        <f aca="false">IF(H1407&lt;=G1407,"Yes","No")</f>
        <v>Yes</v>
      </c>
    </row>
    <row r="1408" customFormat="false" ht="15" hidden="false" customHeight="false" outlineLevel="0" collapsed="false">
      <c r="A1408" s="1" t="s">
        <v>6438</v>
      </c>
      <c r="B1408" s="1" t="s">
        <v>6439</v>
      </c>
      <c r="C1408" s="1" t="s">
        <v>2578</v>
      </c>
      <c r="D1408" s="1" t="s">
        <v>3645</v>
      </c>
      <c r="E1408" s="1" t="s">
        <v>3617</v>
      </c>
      <c r="F1408" s="1" t="s">
        <v>3631</v>
      </c>
      <c r="G1408" s="1" t="n">
        <v>24</v>
      </c>
      <c r="H1408" s="1" t="n">
        <v>2.16</v>
      </c>
      <c r="I1408" s="1" t="n">
        <v>1</v>
      </c>
      <c r="J1408" s="1" t="n">
        <v>4</v>
      </c>
      <c r="K1408" s="1" t="s">
        <v>3618</v>
      </c>
      <c r="L1408" s="18" t="str">
        <f aca="false">IF(H1408&lt;=G1408,"Yes","No")</f>
        <v>Yes</v>
      </c>
    </row>
    <row r="1409" customFormat="false" ht="15" hidden="false" customHeight="false" outlineLevel="0" collapsed="false">
      <c r="A1409" s="1" t="s">
        <v>6440</v>
      </c>
      <c r="B1409" s="1" t="s">
        <v>6441</v>
      </c>
      <c r="C1409" s="1" t="s">
        <v>2578</v>
      </c>
      <c r="D1409" s="1" t="s">
        <v>3616</v>
      </c>
      <c r="E1409" s="1" t="s">
        <v>3646</v>
      </c>
      <c r="F1409" s="1" t="s">
        <v>3631</v>
      </c>
      <c r="G1409" s="1" t="n">
        <v>72</v>
      </c>
      <c r="H1409" s="1" t="n">
        <v>14.4</v>
      </c>
      <c r="I1409" s="1" t="n">
        <v>1</v>
      </c>
      <c r="J1409" s="1" t="n">
        <v>5</v>
      </c>
      <c r="K1409" s="1" t="s">
        <v>3618</v>
      </c>
      <c r="L1409" s="18" t="str">
        <f aca="false">IF(H1409&lt;=G1409,"Yes","No")</f>
        <v>Yes</v>
      </c>
    </row>
    <row r="1410" customFormat="false" ht="15" hidden="false" customHeight="false" outlineLevel="0" collapsed="false">
      <c r="A1410" s="1" t="s">
        <v>6442</v>
      </c>
      <c r="B1410" s="1" t="s">
        <v>6443</v>
      </c>
      <c r="C1410" s="1" t="s">
        <v>2578</v>
      </c>
      <c r="D1410" s="1" t="s">
        <v>3645</v>
      </c>
      <c r="E1410" s="1" t="s">
        <v>3617</v>
      </c>
      <c r="F1410" s="1" t="s">
        <v>3623</v>
      </c>
      <c r="G1410" s="1" t="n">
        <v>24</v>
      </c>
      <c r="H1410" s="1" t="n">
        <v>2.39</v>
      </c>
      <c r="I1410" s="1" t="n">
        <v>0</v>
      </c>
      <c r="J1410" s="1" t="n">
        <v>5</v>
      </c>
      <c r="K1410" s="1" t="s">
        <v>3642</v>
      </c>
      <c r="L1410" s="18" t="str">
        <f aca="false">IF(H1410&lt;=G1410,"Yes","No")</f>
        <v>Yes</v>
      </c>
    </row>
    <row r="1411" customFormat="false" ht="15" hidden="false" customHeight="false" outlineLevel="0" collapsed="false">
      <c r="A1411" s="1" t="s">
        <v>6444</v>
      </c>
      <c r="B1411" s="1" t="s">
        <v>6445</v>
      </c>
      <c r="C1411" s="1" t="s">
        <v>2578</v>
      </c>
      <c r="D1411" s="1" t="s">
        <v>3641</v>
      </c>
      <c r="E1411" s="1" t="s">
        <v>3622</v>
      </c>
      <c r="F1411" s="1" t="s">
        <v>3631</v>
      </c>
      <c r="G1411" s="1" t="n">
        <v>8</v>
      </c>
      <c r="H1411" s="1" t="n">
        <v>1.67</v>
      </c>
      <c r="I1411" s="1" t="n">
        <v>1</v>
      </c>
      <c r="J1411" s="1" t="n">
        <v>5</v>
      </c>
      <c r="K1411" s="1" t="s">
        <v>3618</v>
      </c>
      <c r="L1411" s="18" t="str">
        <f aca="false">IF(H1411&lt;=G1411,"Yes","No")</f>
        <v>Yes</v>
      </c>
    </row>
    <row r="1412" customFormat="false" ht="15" hidden="false" customHeight="false" outlineLevel="0" collapsed="false">
      <c r="A1412" s="1" t="s">
        <v>6446</v>
      </c>
      <c r="B1412" s="1" t="s">
        <v>6447</v>
      </c>
      <c r="C1412" s="1" t="s">
        <v>2578</v>
      </c>
      <c r="D1412" s="1" t="s">
        <v>3638</v>
      </c>
      <c r="E1412" s="1" t="s">
        <v>3617</v>
      </c>
      <c r="F1412" s="1" t="s">
        <v>3651</v>
      </c>
      <c r="G1412" s="1" t="n">
        <v>24</v>
      </c>
      <c r="H1412" s="1" t="n">
        <v>9.16</v>
      </c>
      <c r="I1412" s="1" t="n">
        <v>0</v>
      </c>
      <c r="J1412" s="1" t="n">
        <v>5</v>
      </c>
      <c r="K1412" s="1" t="s">
        <v>3642</v>
      </c>
      <c r="L1412" s="18" t="str">
        <f aca="false">IF(H1412&lt;=G1412,"Yes","No")</f>
        <v>Yes</v>
      </c>
    </row>
    <row r="1413" customFormat="false" ht="15" hidden="false" customHeight="false" outlineLevel="0" collapsed="false">
      <c r="A1413" s="1" t="s">
        <v>6448</v>
      </c>
      <c r="B1413" s="1" t="s">
        <v>6449</v>
      </c>
      <c r="C1413" s="1" t="s">
        <v>2578</v>
      </c>
      <c r="D1413" s="1" t="s">
        <v>3627</v>
      </c>
      <c r="E1413" s="1" t="s">
        <v>3646</v>
      </c>
      <c r="F1413" s="1" t="s">
        <v>3631</v>
      </c>
      <c r="G1413" s="1" t="n">
        <v>72</v>
      </c>
      <c r="H1413" s="1" t="n">
        <v>14.73</v>
      </c>
      <c r="I1413" s="1" t="n">
        <v>0</v>
      </c>
      <c r="J1413" s="1" t="n">
        <v>4</v>
      </c>
      <c r="K1413" s="1" t="s">
        <v>3652</v>
      </c>
      <c r="L1413" s="18" t="str">
        <f aca="false">IF(H1413&lt;=G1413,"Yes","No")</f>
        <v>Yes</v>
      </c>
    </row>
    <row r="1414" customFormat="false" ht="15" hidden="false" customHeight="false" outlineLevel="0" collapsed="false">
      <c r="A1414" s="1" t="s">
        <v>6450</v>
      </c>
      <c r="B1414" s="1" t="s">
        <v>6451</v>
      </c>
      <c r="C1414" s="1" t="s">
        <v>2578</v>
      </c>
      <c r="D1414" s="1" t="s">
        <v>3630</v>
      </c>
      <c r="E1414" s="1" t="s">
        <v>3617</v>
      </c>
      <c r="F1414" s="1" t="s">
        <v>3631</v>
      </c>
      <c r="G1414" s="1" t="n">
        <v>24</v>
      </c>
      <c r="H1414" s="1" t="n">
        <v>1.14</v>
      </c>
      <c r="I1414" s="1" t="n">
        <v>0</v>
      </c>
      <c r="J1414" s="1" t="n">
        <v>4</v>
      </c>
      <c r="K1414" s="1" t="s">
        <v>3618</v>
      </c>
      <c r="L1414" s="18" t="str">
        <f aca="false">IF(H1414&lt;=G1414,"Yes","No")</f>
        <v>Yes</v>
      </c>
    </row>
    <row r="1415" customFormat="false" ht="15" hidden="false" customHeight="false" outlineLevel="0" collapsed="false">
      <c r="A1415" s="1" t="s">
        <v>6452</v>
      </c>
      <c r="B1415" s="1" t="s">
        <v>6453</v>
      </c>
      <c r="C1415" s="1" t="s">
        <v>2578</v>
      </c>
      <c r="D1415" s="1" t="s">
        <v>3638</v>
      </c>
      <c r="E1415" s="1" t="s">
        <v>3617</v>
      </c>
      <c r="F1415" s="1" t="s">
        <v>3623</v>
      </c>
      <c r="G1415" s="1" t="n">
        <v>24</v>
      </c>
      <c r="H1415" s="1" t="n">
        <v>56.3</v>
      </c>
      <c r="I1415" s="1" t="n">
        <v>0</v>
      </c>
      <c r="J1415" s="1" t="n">
        <v>3</v>
      </c>
      <c r="K1415" s="1" t="s">
        <v>3624</v>
      </c>
      <c r="L1415" s="18" t="str">
        <f aca="false">IF(H1415&lt;=G1415,"Yes","No")</f>
        <v>No</v>
      </c>
    </row>
    <row r="1416" customFormat="false" ht="15" hidden="false" customHeight="false" outlineLevel="0" collapsed="false">
      <c r="A1416" s="1" t="s">
        <v>6454</v>
      </c>
      <c r="B1416" s="1" t="s">
        <v>6455</v>
      </c>
      <c r="C1416" s="1" t="s">
        <v>2578</v>
      </c>
      <c r="D1416" s="1" t="s">
        <v>3641</v>
      </c>
      <c r="E1416" s="1" t="s">
        <v>3622</v>
      </c>
      <c r="F1416" s="1" t="s">
        <v>3651</v>
      </c>
      <c r="G1416" s="1" t="n">
        <v>8</v>
      </c>
      <c r="H1416" s="1" t="n">
        <v>2.61</v>
      </c>
      <c r="I1416" s="1" t="n">
        <v>0</v>
      </c>
      <c r="J1416" s="1" t="n">
        <v>4</v>
      </c>
      <c r="K1416" s="1" t="s">
        <v>3632</v>
      </c>
      <c r="L1416" s="18" t="str">
        <f aca="false">IF(H1416&lt;=G1416,"Yes","No")</f>
        <v>Yes</v>
      </c>
    </row>
    <row r="1417" customFormat="false" ht="15" hidden="false" customHeight="false" outlineLevel="0" collapsed="false">
      <c r="A1417" s="1" t="s">
        <v>6456</v>
      </c>
      <c r="B1417" s="1" t="s">
        <v>6457</v>
      </c>
      <c r="C1417" s="1" t="s">
        <v>2578</v>
      </c>
      <c r="D1417" s="1" t="s">
        <v>3630</v>
      </c>
      <c r="E1417" s="1" t="s">
        <v>3617</v>
      </c>
      <c r="F1417" s="1" t="s">
        <v>3215</v>
      </c>
      <c r="G1417" s="1" t="n">
        <v>24</v>
      </c>
      <c r="H1417" s="1" t="n">
        <v>0.87</v>
      </c>
      <c r="I1417" s="1" t="n">
        <v>0</v>
      </c>
      <c r="J1417" s="1" t="n">
        <v>5</v>
      </c>
      <c r="K1417" s="1" t="s">
        <v>3642</v>
      </c>
      <c r="L1417" s="18" t="str">
        <f aca="false">IF(H1417&lt;=G1417,"Yes","No")</f>
        <v>Yes</v>
      </c>
    </row>
    <row r="1418" customFormat="false" ht="15" hidden="false" customHeight="false" outlineLevel="0" collapsed="false">
      <c r="A1418" s="1" t="s">
        <v>6458</v>
      </c>
      <c r="B1418" s="1" t="s">
        <v>6459</v>
      </c>
      <c r="C1418" s="1" t="s">
        <v>2578</v>
      </c>
      <c r="D1418" s="1" t="s">
        <v>3630</v>
      </c>
      <c r="E1418" s="1" t="s">
        <v>3646</v>
      </c>
      <c r="F1418" s="1" t="s">
        <v>3215</v>
      </c>
      <c r="G1418" s="1" t="n">
        <v>72</v>
      </c>
      <c r="H1418" s="1" t="n">
        <v>0.87</v>
      </c>
      <c r="I1418" s="1" t="n">
        <v>1</v>
      </c>
      <c r="J1418" s="1" t="n">
        <v>4</v>
      </c>
      <c r="K1418" s="1" t="s">
        <v>3665</v>
      </c>
      <c r="L1418" s="18" t="str">
        <f aca="false">IF(H1418&lt;=G1418,"Yes","No")</f>
        <v>Yes</v>
      </c>
    </row>
    <row r="1419" customFormat="false" ht="15" hidden="false" customHeight="false" outlineLevel="0" collapsed="false">
      <c r="A1419" s="1" t="s">
        <v>6460</v>
      </c>
      <c r="B1419" s="1" t="s">
        <v>6461</v>
      </c>
      <c r="C1419" s="1" t="s">
        <v>2578</v>
      </c>
      <c r="D1419" s="1" t="s">
        <v>3616</v>
      </c>
      <c r="E1419" s="1" t="s">
        <v>3617</v>
      </c>
      <c r="F1419" s="1" t="s">
        <v>3215</v>
      </c>
      <c r="G1419" s="1" t="n">
        <v>24</v>
      </c>
      <c r="H1419" s="1" t="n">
        <v>3.33</v>
      </c>
      <c r="I1419" s="1" t="n">
        <v>1</v>
      </c>
      <c r="J1419" s="1" t="n">
        <v>5</v>
      </c>
      <c r="K1419" s="1" t="s">
        <v>3632</v>
      </c>
      <c r="L1419" s="18" t="str">
        <f aca="false">IF(H1419&lt;=G1419,"Yes","No")</f>
        <v>Yes</v>
      </c>
    </row>
    <row r="1420" customFormat="false" ht="15" hidden="false" customHeight="false" outlineLevel="0" collapsed="false">
      <c r="A1420" s="1" t="s">
        <v>6462</v>
      </c>
      <c r="B1420" s="1" t="s">
        <v>6463</v>
      </c>
      <c r="C1420" s="1" t="s">
        <v>2578</v>
      </c>
      <c r="D1420" s="1" t="s">
        <v>3630</v>
      </c>
      <c r="E1420" s="1" t="s">
        <v>3646</v>
      </c>
      <c r="F1420" s="1" t="s">
        <v>3215</v>
      </c>
      <c r="G1420" s="1" t="n">
        <v>72</v>
      </c>
      <c r="H1420" s="1" t="n">
        <v>0.87</v>
      </c>
      <c r="I1420" s="1" t="n">
        <v>1</v>
      </c>
      <c r="J1420" s="1" t="n">
        <v>5</v>
      </c>
      <c r="K1420" s="1" t="s">
        <v>3618</v>
      </c>
      <c r="L1420" s="18" t="str">
        <f aca="false">IF(H1420&lt;=G1420,"Yes","No")</f>
        <v>Yes</v>
      </c>
    </row>
    <row r="1421" customFormat="false" ht="15" hidden="false" customHeight="false" outlineLevel="0" collapsed="false">
      <c r="A1421" s="1" t="s">
        <v>6464</v>
      </c>
      <c r="B1421" s="1" t="s">
        <v>6465</v>
      </c>
      <c r="C1421" s="1" t="s">
        <v>2578</v>
      </c>
      <c r="D1421" s="1" t="s">
        <v>3621</v>
      </c>
      <c r="E1421" s="1" t="s">
        <v>3617</v>
      </c>
      <c r="F1421" s="1" t="s">
        <v>3623</v>
      </c>
      <c r="G1421" s="1" t="n">
        <v>24</v>
      </c>
      <c r="H1421" s="1" t="n">
        <v>2.35</v>
      </c>
      <c r="I1421" s="1" t="n">
        <v>0</v>
      </c>
      <c r="J1421" s="1" t="n">
        <v>4</v>
      </c>
      <c r="K1421" s="1" t="s">
        <v>3635</v>
      </c>
      <c r="L1421" s="18" t="str">
        <f aca="false">IF(H1421&lt;=G1421,"Yes","No")</f>
        <v>Yes</v>
      </c>
    </row>
    <row r="1422" customFormat="false" ht="15" hidden="false" customHeight="false" outlineLevel="0" collapsed="false">
      <c r="A1422" s="1" t="s">
        <v>6466</v>
      </c>
      <c r="B1422" s="1" t="s">
        <v>6467</v>
      </c>
      <c r="C1422" s="1" t="s">
        <v>2578</v>
      </c>
      <c r="D1422" s="1" t="s">
        <v>3645</v>
      </c>
      <c r="E1422" s="1" t="s">
        <v>3617</v>
      </c>
      <c r="F1422" s="1" t="s">
        <v>3215</v>
      </c>
      <c r="G1422" s="1" t="n">
        <v>24</v>
      </c>
      <c r="H1422" s="1" t="n">
        <v>2.51</v>
      </c>
      <c r="I1422" s="1" t="n">
        <v>0</v>
      </c>
      <c r="J1422" s="1" t="n">
        <v>3</v>
      </c>
      <c r="K1422" s="1" t="s">
        <v>3652</v>
      </c>
      <c r="L1422" s="18" t="str">
        <f aca="false">IF(H1422&lt;=G1422,"Yes","No")</f>
        <v>Yes</v>
      </c>
    </row>
    <row r="1423" customFormat="false" ht="15" hidden="false" customHeight="false" outlineLevel="0" collapsed="false">
      <c r="A1423" s="1" t="s">
        <v>6468</v>
      </c>
      <c r="B1423" s="1" t="s">
        <v>6469</v>
      </c>
      <c r="C1423" s="1" t="s">
        <v>2578</v>
      </c>
      <c r="D1423" s="1" t="s">
        <v>3638</v>
      </c>
      <c r="E1423" s="1" t="s">
        <v>3646</v>
      </c>
      <c r="F1423" s="1" t="s">
        <v>3631</v>
      </c>
      <c r="G1423" s="1" t="n">
        <v>72</v>
      </c>
      <c r="H1423" s="1" t="n">
        <v>19.8</v>
      </c>
      <c r="I1423" s="1" t="n">
        <v>1</v>
      </c>
      <c r="J1423" s="1" t="n">
        <v>5</v>
      </c>
      <c r="K1423" s="1" t="s">
        <v>3632</v>
      </c>
      <c r="L1423" s="18" t="str">
        <f aca="false">IF(H1423&lt;=G1423,"Yes","No")</f>
        <v>Yes</v>
      </c>
    </row>
    <row r="1424" customFormat="false" ht="15" hidden="false" customHeight="false" outlineLevel="0" collapsed="false">
      <c r="A1424" s="1" t="s">
        <v>6470</v>
      </c>
      <c r="B1424" s="1" t="s">
        <v>6471</v>
      </c>
      <c r="C1424" s="1" t="s">
        <v>2578</v>
      </c>
      <c r="D1424" s="1" t="s">
        <v>3630</v>
      </c>
      <c r="E1424" s="1" t="s">
        <v>3646</v>
      </c>
      <c r="F1424" s="1" t="s">
        <v>3215</v>
      </c>
      <c r="G1424" s="1" t="n">
        <v>72</v>
      </c>
      <c r="H1424" s="1" t="n">
        <v>0.47</v>
      </c>
      <c r="I1424" s="1" t="n">
        <v>1</v>
      </c>
      <c r="J1424" s="1" t="n">
        <v>5</v>
      </c>
      <c r="K1424" s="1" t="s">
        <v>3624</v>
      </c>
      <c r="L1424" s="18" t="str">
        <f aca="false">IF(H1424&lt;=G1424,"Yes","No")</f>
        <v>Yes</v>
      </c>
    </row>
    <row r="1425" customFormat="false" ht="15" hidden="false" customHeight="false" outlineLevel="0" collapsed="false">
      <c r="A1425" s="1" t="s">
        <v>6472</v>
      </c>
      <c r="B1425" s="1" t="s">
        <v>6473</v>
      </c>
      <c r="C1425" s="1" t="s">
        <v>2578</v>
      </c>
      <c r="D1425" s="1" t="s">
        <v>3621</v>
      </c>
      <c r="E1425" s="1" t="s">
        <v>3646</v>
      </c>
      <c r="F1425" s="1" t="s">
        <v>3623</v>
      </c>
      <c r="G1425" s="1" t="n">
        <v>72</v>
      </c>
      <c r="H1425" s="1" t="n">
        <v>16.56</v>
      </c>
      <c r="I1425" s="1" t="n">
        <v>1</v>
      </c>
      <c r="J1425" s="1" t="n">
        <v>4</v>
      </c>
      <c r="K1425" s="1" t="s">
        <v>3665</v>
      </c>
      <c r="L1425" s="18" t="str">
        <f aca="false">IF(H1425&lt;=G1425,"Yes","No")</f>
        <v>Yes</v>
      </c>
    </row>
    <row r="1426" customFormat="false" ht="15" hidden="false" customHeight="false" outlineLevel="0" collapsed="false">
      <c r="A1426" s="1" t="s">
        <v>6474</v>
      </c>
      <c r="B1426" s="1" t="s">
        <v>6475</v>
      </c>
      <c r="C1426" s="1" t="s">
        <v>2578</v>
      </c>
      <c r="D1426" s="1" t="s">
        <v>3621</v>
      </c>
      <c r="E1426" s="1" t="s">
        <v>3622</v>
      </c>
      <c r="F1426" s="1" t="s">
        <v>3651</v>
      </c>
      <c r="G1426" s="1" t="n">
        <v>8</v>
      </c>
      <c r="H1426" s="1" t="n">
        <v>2.62</v>
      </c>
      <c r="I1426" s="1" t="n">
        <v>1</v>
      </c>
      <c r="J1426" s="1" t="n">
        <v>4</v>
      </c>
      <c r="K1426" s="1" t="s">
        <v>3665</v>
      </c>
      <c r="L1426" s="18" t="str">
        <f aca="false">IF(H1426&lt;=G1426,"Yes","No")</f>
        <v>Yes</v>
      </c>
    </row>
    <row r="1427" customFormat="false" ht="15" hidden="false" customHeight="false" outlineLevel="0" collapsed="false">
      <c r="A1427" s="1" t="s">
        <v>6476</v>
      </c>
      <c r="B1427" s="1" t="s">
        <v>6477</v>
      </c>
      <c r="C1427" s="1" t="s">
        <v>2578</v>
      </c>
      <c r="D1427" s="1" t="s">
        <v>3638</v>
      </c>
      <c r="E1427" s="1" t="s">
        <v>3617</v>
      </c>
      <c r="F1427" s="1" t="s">
        <v>3215</v>
      </c>
      <c r="G1427" s="1" t="n">
        <v>24</v>
      </c>
      <c r="H1427" s="1" t="n">
        <v>0.45</v>
      </c>
      <c r="I1427" s="1" t="n">
        <v>0</v>
      </c>
      <c r="J1427" s="1" t="n">
        <v>5</v>
      </c>
      <c r="K1427" s="1" t="s">
        <v>3635</v>
      </c>
      <c r="L1427" s="18" t="str">
        <f aca="false">IF(H1427&lt;=G1427,"Yes","No")</f>
        <v>Yes</v>
      </c>
    </row>
    <row r="1428" customFormat="false" ht="15" hidden="false" customHeight="false" outlineLevel="0" collapsed="false">
      <c r="A1428" s="1" t="s">
        <v>6478</v>
      </c>
      <c r="B1428" s="1" t="s">
        <v>6479</v>
      </c>
      <c r="C1428" s="1" t="s">
        <v>2578</v>
      </c>
      <c r="D1428" s="1" t="s">
        <v>3616</v>
      </c>
      <c r="E1428" s="1" t="s">
        <v>3646</v>
      </c>
      <c r="F1428" s="1" t="s">
        <v>3631</v>
      </c>
      <c r="G1428" s="1" t="n">
        <v>72</v>
      </c>
      <c r="H1428" s="1" t="n">
        <v>1.91</v>
      </c>
      <c r="I1428" s="1" t="n">
        <v>0</v>
      </c>
      <c r="J1428" s="1" t="n">
        <v>4</v>
      </c>
      <c r="K1428" s="1" t="s">
        <v>3642</v>
      </c>
      <c r="L1428" s="18" t="str">
        <f aca="false">IF(H1428&lt;=G1428,"Yes","No")</f>
        <v>Yes</v>
      </c>
    </row>
    <row r="1429" customFormat="false" ht="15" hidden="false" customHeight="false" outlineLevel="0" collapsed="false">
      <c r="A1429" s="1" t="s">
        <v>6480</v>
      </c>
      <c r="B1429" s="1" t="s">
        <v>6481</v>
      </c>
      <c r="C1429" s="1" t="s">
        <v>2578</v>
      </c>
      <c r="D1429" s="1" t="s">
        <v>3630</v>
      </c>
      <c r="E1429" s="1" t="s">
        <v>3646</v>
      </c>
      <c r="F1429" s="1" t="s">
        <v>3631</v>
      </c>
      <c r="G1429" s="1" t="n">
        <v>72</v>
      </c>
      <c r="H1429" s="1" t="n">
        <v>0.87</v>
      </c>
      <c r="I1429" s="1" t="n">
        <v>1</v>
      </c>
      <c r="J1429" s="1" t="n">
        <v>4</v>
      </c>
      <c r="K1429" s="1" t="s">
        <v>3652</v>
      </c>
      <c r="L1429" s="18" t="str">
        <f aca="false">IF(H1429&lt;=G1429,"Yes","No")</f>
        <v>Yes</v>
      </c>
    </row>
    <row r="1430" customFormat="false" ht="15" hidden="false" customHeight="false" outlineLevel="0" collapsed="false">
      <c r="A1430" s="1" t="s">
        <v>6482</v>
      </c>
      <c r="B1430" s="1" t="s">
        <v>6483</v>
      </c>
      <c r="C1430" s="1" t="s">
        <v>2578</v>
      </c>
      <c r="D1430" s="1" t="s">
        <v>3616</v>
      </c>
      <c r="E1430" s="1" t="s">
        <v>3622</v>
      </c>
      <c r="F1430" s="1" t="s">
        <v>3215</v>
      </c>
      <c r="G1430" s="1" t="n">
        <v>8</v>
      </c>
      <c r="H1430" s="1" t="n">
        <v>16.03</v>
      </c>
      <c r="I1430" s="1" t="n">
        <v>0</v>
      </c>
      <c r="J1430" s="1" t="n">
        <v>4</v>
      </c>
      <c r="K1430" s="1" t="s">
        <v>3665</v>
      </c>
      <c r="L1430" s="18" t="str">
        <f aca="false">IF(H1430&lt;=G1430,"Yes","No")</f>
        <v>No</v>
      </c>
    </row>
    <row r="1431" customFormat="false" ht="15" hidden="false" customHeight="false" outlineLevel="0" collapsed="false">
      <c r="A1431" s="1" t="s">
        <v>6484</v>
      </c>
      <c r="B1431" s="1" t="s">
        <v>6485</v>
      </c>
      <c r="C1431" s="1" t="s">
        <v>2578</v>
      </c>
      <c r="D1431" s="1" t="s">
        <v>3627</v>
      </c>
      <c r="E1431" s="1" t="s">
        <v>3622</v>
      </c>
      <c r="F1431" s="1" t="s">
        <v>3623</v>
      </c>
      <c r="G1431" s="1" t="n">
        <v>8</v>
      </c>
      <c r="H1431" s="1" t="n">
        <v>6.32</v>
      </c>
      <c r="I1431" s="1" t="n">
        <v>0</v>
      </c>
      <c r="J1431" s="1" t="n">
        <v>4</v>
      </c>
      <c r="K1431" s="1" t="s">
        <v>3632</v>
      </c>
      <c r="L1431" s="18" t="str">
        <f aca="false">IF(H1431&lt;=G1431,"Yes","No")</f>
        <v>Yes</v>
      </c>
    </row>
    <row r="1432" customFormat="false" ht="15" hidden="false" customHeight="false" outlineLevel="0" collapsed="false">
      <c r="A1432" s="1" t="s">
        <v>6486</v>
      </c>
      <c r="B1432" s="1" t="s">
        <v>6487</v>
      </c>
      <c r="C1432" s="1" t="s">
        <v>2578</v>
      </c>
      <c r="D1432" s="1" t="s">
        <v>3616</v>
      </c>
      <c r="E1432" s="1" t="s">
        <v>3617</v>
      </c>
      <c r="F1432" s="1" t="s">
        <v>3651</v>
      </c>
      <c r="G1432" s="1" t="n">
        <v>24</v>
      </c>
      <c r="H1432" s="1" t="n">
        <v>16.64</v>
      </c>
      <c r="I1432" s="1" t="n">
        <v>0</v>
      </c>
      <c r="J1432" s="1" t="n">
        <v>5</v>
      </c>
      <c r="K1432" s="1" t="s">
        <v>3652</v>
      </c>
      <c r="L1432" s="18" t="str">
        <f aca="false">IF(H1432&lt;=G1432,"Yes","No")</f>
        <v>Yes</v>
      </c>
    </row>
    <row r="1433" customFormat="false" ht="15" hidden="false" customHeight="false" outlineLevel="0" collapsed="false">
      <c r="A1433" s="1" t="s">
        <v>6488</v>
      </c>
      <c r="B1433" s="1" t="s">
        <v>6489</v>
      </c>
      <c r="C1433" s="1" t="s">
        <v>2578</v>
      </c>
      <c r="D1433" s="1" t="s">
        <v>3630</v>
      </c>
      <c r="E1433" s="1" t="s">
        <v>3617</v>
      </c>
      <c r="F1433" s="1" t="s">
        <v>3215</v>
      </c>
      <c r="G1433" s="1" t="n">
        <v>24</v>
      </c>
      <c r="H1433" s="1" t="n">
        <v>0.34</v>
      </c>
      <c r="I1433" s="1" t="n">
        <v>1</v>
      </c>
      <c r="J1433" s="1" t="n">
        <v>4</v>
      </c>
      <c r="K1433" s="1" t="s">
        <v>3624</v>
      </c>
      <c r="L1433" s="18" t="str">
        <f aca="false">IF(H1433&lt;=G1433,"Yes","No")</f>
        <v>Yes</v>
      </c>
    </row>
    <row r="1434" customFormat="false" ht="15" hidden="false" customHeight="false" outlineLevel="0" collapsed="false">
      <c r="A1434" s="1" t="s">
        <v>6490</v>
      </c>
      <c r="B1434" s="1" t="s">
        <v>6491</v>
      </c>
      <c r="C1434" s="1" t="s">
        <v>2578</v>
      </c>
      <c r="D1434" s="1" t="s">
        <v>3645</v>
      </c>
      <c r="E1434" s="1" t="s">
        <v>3622</v>
      </c>
      <c r="F1434" s="1" t="s">
        <v>3215</v>
      </c>
      <c r="G1434" s="1" t="n">
        <v>8</v>
      </c>
      <c r="H1434" s="1" t="n">
        <v>1.56</v>
      </c>
      <c r="I1434" s="1" t="n">
        <v>1</v>
      </c>
      <c r="J1434" s="1" t="n">
        <v>5</v>
      </c>
      <c r="K1434" s="1" t="s">
        <v>3632</v>
      </c>
      <c r="L1434" s="18" t="str">
        <f aca="false">IF(H1434&lt;=G1434,"Yes","No")</f>
        <v>Yes</v>
      </c>
    </row>
    <row r="1435" customFormat="false" ht="15" hidden="false" customHeight="false" outlineLevel="0" collapsed="false">
      <c r="A1435" s="1" t="s">
        <v>6492</v>
      </c>
      <c r="B1435" s="1" t="s">
        <v>6493</v>
      </c>
      <c r="C1435" s="1" t="s">
        <v>2578</v>
      </c>
      <c r="D1435" s="1" t="s">
        <v>3621</v>
      </c>
      <c r="E1435" s="1" t="s">
        <v>3617</v>
      </c>
      <c r="F1435" s="1" t="s">
        <v>3631</v>
      </c>
      <c r="G1435" s="1" t="n">
        <v>24</v>
      </c>
      <c r="H1435" s="1" t="n">
        <v>1.41</v>
      </c>
      <c r="I1435" s="1" t="n">
        <v>1</v>
      </c>
      <c r="J1435" s="1" t="n">
        <v>4</v>
      </c>
      <c r="K1435" s="1" t="s">
        <v>3642</v>
      </c>
      <c r="L1435" s="18" t="str">
        <f aca="false">IF(H1435&lt;=G1435,"Yes","No")</f>
        <v>Yes</v>
      </c>
    </row>
    <row r="1436" customFormat="false" ht="15" hidden="false" customHeight="false" outlineLevel="0" collapsed="false">
      <c r="A1436" s="1" t="s">
        <v>6494</v>
      </c>
      <c r="B1436" s="1" t="s">
        <v>6495</v>
      </c>
      <c r="C1436" s="1" t="s">
        <v>2578</v>
      </c>
      <c r="D1436" s="1" t="s">
        <v>3641</v>
      </c>
      <c r="E1436" s="1" t="s">
        <v>3793</v>
      </c>
      <c r="F1436" s="1" t="s">
        <v>3215</v>
      </c>
      <c r="G1436" s="1" t="n">
        <v>4</v>
      </c>
      <c r="H1436" s="1" t="n">
        <v>1.4</v>
      </c>
      <c r="I1436" s="1" t="n">
        <v>0</v>
      </c>
      <c r="J1436" s="1" t="n">
        <v>4</v>
      </c>
      <c r="K1436" s="1" t="s">
        <v>3635</v>
      </c>
      <c r="L1436" s="18" t="str">
        <f aca="false">IF(H1436&lt;=G1436,"Yes","No")</f>
        <v>Yes</v>
      </c>
    </row>
    <row r="1437" customFormat="false" ht="15" hidden="false" customHeight="false" outlineLevel="0" collapsed="false">
      <c r="A1437" s="1" t="s">
        <v>6496</v>
      </c>
      <c r="B1437" s="1" t="s">
        <v>6497</v>
      </c>
      <c r="C1437" s="1" t="s">
        <v>2578</v>
      </c>
      <c r="D1437" s="1" t="s">
        <v>3627</v>
      </c>
      <c r="E1437" s="1" t="s">
        <v>3617</v>
      </c>
      <c r="F1437" s="1" t="s">
        <v>3623</v>
      </c>
      <c r="G1437" s="1" t="n">
        <v>24</v>
      </c>
      <c r="H1437" s="1" t="n">
        <v>13.01</v>
      </c>
      <c r="I1437" s="1" t="n">
        <v>1</v>
      </c>
      <c r="J1437" s="1" t="n">
        <v>4</v>
      </c>
      <c r="K1437" s="1" t="s">
        <v>3632</v>
      </c>
      <c r="L1437" s="18" t="str">
        <f aca="false">IF(H1437&lt;=G1437,"Yes","No")</f>
        <v>Yes</v>
      </c>
    </row>
    <row r="1438" customFormat="false" ht="15" hidden="false" customHeight="false" outlineLevel="0" collapsed="false">
      <c r="A1438" s="1" t="s">
        <v>6498</v>
      </c>
      <c r="B1438" s="1" t="s">
        <v>6499</v>
      </c>
      <c r="C1438" s="1" t="s">
        <v>2578</v>
      </c>
      <c r="D1438" s="1" t="s">
        <v>3616</v>
      </c>
      <c r="E1438" s="1" t="s">
        <v>3646</v>
      </c>
      <c r="F1438" s="1" t="s">
        <v>3215</v>
      </c>
      <c r="G1438" s="1" t="n">
        <v>72</v>
      </c>
      <c r="H1438" s="1" t="n">
        <v>19.58</v>
      </c>
      <c r="I1438" s="1" t="n">
        <v>0</v>
      </c>
      <c r="J1438" s="1" t="n">
        <v>3</v>
      </c>
      <c r="K1438" s="1" t="s">
        <v>3665</v>
      </c>
      <c r="L1438" s="18" t="str">
        <f aca="false">IF(H1438&lt;=G1438,"Yes","No")</f>
        <v>Yes</v>
      </c>
    </row>
    <row r="1439" customFormat="false" ht="15" hidden="false" customHeight="false" outlineLevel="0" collapsed="false">
      <c r="A1439" s="1" t="s">
        <v>6500</v>
      </c>
      <c r="B1439" s="1" t="s">
        <v>6501</v>
      </c>
      <c r="C1439" s="1" t="s">
        <v>2578</v>
      </c>
      <c r="D1439" s="1" t="s">
        <v>3616</v>
      </c>
      <c r="E1439" s="1" t="s">
        <v>3617</v>
      </c>
      <c r="F1439" s="1" t="s">
        <v>3631</v>
      </c>
      <c r="G1439" s="1" t="n">
        <v>24</v>
      </c>
      <c r="H1439" s="1" t="n">
        <v>21.98</v>
      </c>
      <c r="I1439" s="1" t="n">
        <v>0</v>
      </c>
      <c r="J1439" s="1" t="n">
        <v>5</v>
      </c>
      <c r="K1439" s="1" t="s">
        <v>3665</v>
      </c>
      <c r="L1439" s="18" t="str">
        <f aca="false">IF(H1439&lt;=G1439,"Yes","No")</f>
        <v>Yes</v>
      </c>
    </row>
    <row r="1440" customFormat="false" ht="15" hidden="false" customHeight="false" outlineLevel="0" collapsed="false">
      <c r="A1440" s="1" t="s">
        <v>6502</v>
      </c>
      <c r="B1440" s="1" t="s">
        <v>6503</v>
      </c>
      <c r="C1440" s="1" t="s">
        <v>2578</v>
      </c>
      <c r="D1440" s="1" t="s">
        <v>3630</v>
      </c>
      <c r="E1440" s="1" t="s">
        <v>3646</v>
      </c>
      <c r="F1440" s="1" t="s">
        <v>3631</v>
      </c>
      <c r="G1440" s="1" t="n">
        <v>72</v>
      </c>
      <c r="H1440" s="1" t="n">
        <v>0.92</v>
      </c>
      <c r="I1440" s="1" t="n">
        <v>0</v>
      </c>
      <c r="J1440" s="1" t="n">
        <v>5</v>
      </c>
      <c r="K1440" s="1" t="s">
        <v>3652</v>
      </c>
      <c r="L1440" s="18" t="str">
        <f aca="false">IF(H1440&lt;=G1440,"Yes","No")</f>
        <v>Yes</v>
      </c>
    </row>
    <row r="1441" customFormat="false" ht="15" hidden="false" customHeight="false" outlineLevel="0" collapsed="false">
      <c r="A1441" s="1" t="s">
        <v>6504</v>
      </c>
      <c r="B1441" s="1" t="s">
        <v>6505</v>
      </c>
      <c r="C1441" s="1" t="s">
        <v>2578</v>
      </c>
      <c r="D1441" s="1" t="s">
        <v>3621</v>
      </c>
      <c r="E1441" s="1" t="s">
        <v>3617</v>
      </c>
      <c r="F1441" s="1" t="s">
        <v>3623</v>
      </c>
      <c r="G1441" s="1" t="n">
        <v>24</v>
      </c>
      <c r="H1441" s="1" t="n">
        <v>1.8</v>
      </c>
      <c r="I1441" s="1" t="n">
        <v>0</v>
      </c>
      <c r="J1441" s="1" t="n">
        <v>4</v>
      </c>
      <c r="K1441" s="1" t="s">
        <v>3635</v>
      </c>
      <c r="L1441" s="18" t="str">
        <f aca="false">IF(H1441&lt;=G1441,"Yes","No")</f>
        <v>Yes</v>
      </c>
    </row>
    <row r="1442" customFormat="false" ht="15" hidden="false" customHeight="false" outlineLevel="0" collapsed="false">
      <c r="A1442" s="1" t="s">
        <v>6506</v>
      </c>
      <c r="B1442" s="1" t="s">
        <v>6507</v>
      </c>
      <c r="C1442" s="1" t="s">
        <v>2578</v>
      </c>
      <c r="D1442" s="1" t="s">
        <v>3645</v>
      </c>
      <c r="E1442" s="1" t="s">
        <v>3617</v>
      </c>
      <c r="F1442" s="1" t="s">
        <v>3623</v>
      </c>
      <c r="G1442" s="1" t="n">
        <v>24</v>
      </c>
      <c r="H1442" s="1" t="n">
        <v>3.55</v>
      </c>
      <c r="I1442" s="1" t="n">
        <v>1</v>
      </c>
      <c r="J1442" s="1" t="n">
        <v>4</v>
      </c>
      <c r="K1442" s="1" t="s">
        <v>3632</v>
      </c>
      <c r="L1442" s="18" t="str">
        <f aca="false">IF(H1442&lt;=G1442,"Yes","No")</f>
        <v>Yes</v>
      </c>
    </row>
    <row r="1443" customFormat="false" ht="15" hidden="false" customHeight="false" outlineLevel="0" collapsed="false">
      <c r="A1443" s="1" t="s">
        <v>6508</v>
      </c>
      <c r="B1443" s="1" t="s">
        <v>6509</v>
      </c>
      <c r="C1443" s="1" t="s">
        <v>2578</v>
      </c>
      <c r="D1443" s="1" t="s">
        <v>3616</v>
      </c>
      <c r="E1443" s="1" t="s">
        <v>3617</v>
      </c>
      <c r="F1443" s="1" t="s">
        <v>3215</v>
      </c>
      <c r="G1443" s="1" t="n">
        <v>24</v>
      </c>
      <c r="H1443" s="1" t="n">
        <v>3.83</v>
      </c>
      <c r="I1443" s="1" t="n">
        <v>0</v>
      </c>
      <c r="J1443" s="1" t="n">
        <v>5</v>
      </c>
      <c r="K1443" s="1" t="s">
        <v>3642</v>
      </c>
      <c r="L1443" s="18" t="str">
        <f aca="false">IF(H1443&lt;=G1443,"Yes","No")</f>
        <v>Yes</v>
      </c>
    </row>
    <row r="1444" customFormat="false" ht="15" hidden="false" customHeight="false" outlineLevel="0" collapsed="false">
      <c r="A1444" s="1" t="s">
        <v>6510</v>
      </c>
      <c r="B1444" s="1" t="s">
        <v>6511</v>
      </c>
      <c r="C1444" s="1" t="s">
        <v>2578</v>
      </c>
      <c r="D1444" s="1" t="s">
        <v>3616</v>
      </c>
      <c r="E1444" s="1" t="s">
        <v>3646</v>
      </c>
      <c r="F1444" s="1" t="s">
        <v>3651</v>
      </c>
      <c r="G1444" s="1" t="n">
        <v>72</v>
      </c>
      <c r="H1444" s="1" t="n">
        <v>17.39</v>
      </c>
      <c r="I1444" s="1" t="n">
        <v>0</v>
      </c>
      <c r="J1444" s="1" t="n">
        <v>5</v>
      </c>
      <c r="K1444" s="1" t="s">
        <v>3635</v>
      </c>
      <c r="L1444" s="18" t="str">
        <f aca="false">IF(H1444&lt;=G1444,"Yes","No")</f>
        <v>Yes</v>
      </c>
    </row>
    <row r="1445" customFormat="false" ht="15" hidden="false" customHeight="false" outlineLevel="0" collapsed="false">
      <c r="A1445" s="1" t="s">
        <v>6512</v>
      </c>
      <c r="B1445" s="1" t="s">
        <v>6513</v>
      </c>
      <c r="C1445" s="1" t="s">
        <v>2578</v>
      </c>
      <c r="D1445" s="1" t="s">
        <v>3630</v>
      </c>
      <c r="E1445" s="1" t="s">
        <v>3617</v>
      </c>
      <c r="F1445" s="1" t="s">
        <v>3631</v>
      </c>
      <c r="G1445" s="1" t="n">
        <v>24</v>
      </c>
      <c r="H1445" s="1" t="n">
        <v>0.49</v>
      </c>
      <c r="I1445" s="1" t="n">
        <v>1</v>
      </c>
      <c r="J1445" s="1" t="n">
        <v>4</v>
      </c>
      <c r="K1445" s="1" t="s">
        <v>3635</v>
      </c>
      <c r="L1445" s="18" t="str">
        <f aca="false">IF(H1445&lt;=G1445,"Yes","No")</f>
        <v>Yes</v>
      </c>
    </row>
    <row r="1446" customFormat="false" ht="15" hidden="false" customHeight="false" outlineLevel="0" collapsed="false">
      <c r="A1446" s="1" t="s">
        <v>6514</v>
      </c>
      <c r="B1446" s="1" t="s">
        <v>6515</v>
      </c>
      <c r="C1446" s="1" t="s">
        <v>2578</v>
      </c>
      <c r="D1446" s="1" t="s">
        <v>3616</v>
      </c>
      <c r="E1446" s="1" t="s">
        <v>3617</v>
      </c>
      <c r="F1446" s="1" t="s">
        <v>3215</v>
      </c>
      <c r="G1446" s="1" t="n">
        <v>24</v>
      </c>
      <c r="H1446" s="1" t="n">
        <v>5.61</v>
      </c>
      <c r="I1446" s="1" t="n">
        <v>0</v>
      </c>
      <c r="J1446" s="1" t="n">
        <v>5</v>
      </c>
      <c r="K1446" s="1" t="s">
        <v>3618</v>
      </c>
      <c r="L1446" s="18" t="str">
        <f aca="false">IF(H1446&lt;=G1446,"Yes","No")</f>
        <v>Yes</v>
      </c>
    </row>
    <row r="1447" customFormat="false" ht="15" hidden="false" customHeight="false" outlineLevel="0" collapsed="false">
      <c r="A1447" s="1" t="s">
        <v>6516</v>
      </c>
      <c r="B1447" s="1" t="s">
        <v>6517</v>
      </c>
      <c r="C1447" s="1" t="s">
        <v>2578</v>
      </c>
      <c r="D1447" s="1" t="s">
        <v>3645</v>
      </c>
      <c r="E1447" s="1" t="s">
        <v>3646</v>
      </c>
      <c r="F1447" s="1" t="s">
        <v>3631</v>
      </c>
      <c r="G1447" s="1" t="n">
        <v>72</v>
      </c>
      <c r="H1447" s="1" t="n">
        <v>8.9</v>
      </c>
      <c r="I1447" s="1" t="n">
        <v>0</v>
      </c>
      <c r="J1447" s="1" t="n">
        <v>4</v>
      </c>
      <c r="K1447" s="1" t="s">
        <v>3652</v>
      </c>
      <c r="L1447" s="18" t="str">
        <f aca="false">IF(H1447&lt;=G1447,"Yes","No")</f>
        <v>Yes</v>
      </c>
    </row>
    <row r="1448" customFormat="false" ht="15" hidden="false" customHeight="false" outlineLevel="0" collapsed="false">
      <c r="A1448" s="1" t="s">
        <v>6518</v>
      </c>
      <c r="B1448" s="1" t="s">
        <v>6519</v>
      </c>
      <c r="C1448" s="1" t="s">
        <v>2578</v>
      </c>
      <c r="D1448" s="1" t="s">
        <v>3627</v>
      </c>
      <c r="E1448" s="1" t="s">
        <v>3646</v>
      </c>
      <c r="F1448" s="1" t="s">
        <v>3651</v>
      </c>
      <c r="G1448" s="1" t="n">
        <v>72</v>
      </c>
      <c r="H1448" s="1" t="n">
        <v>5.5</v>
      </c>
      <c r="I1448" s="1" t="n">
        <v>1</v>
      </c>
      <c r="J1448" s="1" t="n">
        <v>5</v>
      </c>
      <c r="K1448" s="1" t="s">
        <v>3665</v>
      </c>
      <c r="L1448" s="18" t="str">
        <f aca="false">IF(H1448&lt;=G1448,"Yes","No")</f>
        <v>Yes</v>
      </c>
    </row>
    <row r="1449" customFormat="false" ht="15" hidden="false" customHeight="false" outlineLevel="0" collapsed="false">
      <c r="A1449" s="1" t="s">
        <v>6520</v>
      </c>
      <c r="B1449" s="1" t="s">
        <v>6521</v>
      </c>
      <c r="C1449" s="1" t="s">
        <v>2578</v>
      </c>
      <c r="D1449" s="1" t="s">
        <v>3645</v>
      </c>
      <c r="E1449" s="1" t="s">
        <v>3617</v>
      </c>
      <c r="F1449" s="1" t="s">
        <v>3215</v>
      </c>
      <c r="G1449" s="1" t="n">
        <v>24</v>
      </c>
      <c r="H1449" s="1" t="n">
        <v>0.83</v>
      </c>
      <c r="I1449" s="1" t="n">
        <v>1</v>
      </c>
      <c r="J1449" s="1" t="n">
        <v>5</v>
      </c>
      <c r="K1449" s="1" t="s">
        <v>3665</v>
      </c>
      <c r="L1449" s="18" t="str">
        <f aca="false">IF(H1449&lt;=G1449,"Yes","No")</f>
        <v>Yes</v>
      </c>
    </row>
    <row r="1450" customFormat="false" ht="15" hidden="false" customHeight="false" outlineLevel="0" collapsed="false">
      <c r="A1450" s="1" t="s">
        <v>6522</v>
      </c>
      <c r="B1450" s="1" t="s">
        <v>6523</v>
      </c>
      <c r="C1450" s="1" t="s">
        <v>2578</v>
      </c>
      <c r="D1450" s="1" t="s">
        <v>3698</v>
      </c>
      <c r="E1450" s="1" t="s">
        <v>3793</v>
      </c>
      <c r="F1450" s="1" t="s">
        <v>3215</v>
      </c>
      <c r="G1450" s="1" t="n">
        <v>4</v>
      </c>
      <c r="H1450" s="1" t="n">
        <v>4.81</v>
      </c>
      <c r="I1450" s="1" t="n">
        <v>0</v>
      </c>
      <c r="J1450" s="1" t="n">
        <v>3</v>
      </c>
      <c r="K1450" s="1" t="s">
        <v>3632</v>
      </c>
      <c r="L1450" s="18" t="str">
        <f aca="false">IF(H1450&lt;=G1450,"Yes","No")</f>
        <v>No</v>
      </c>
    </row>
    <row r="1451" customFormat="false" ht="15" hidden="false" customHeight="false" outlineLevel="0" collapsed="false">
      <c r="A1451" s="1" t="s">
        <v>6524</v>
      </c>
      <c r="B1451" s="1" t="s">
        <v>6525</v>
      </c>
      <c r="C1451" s="1" t="s">
        <v>2578</v>
      </c>
      <c r="D1451" s="1" t="s">
        <v>3641</v>
      </c>
      <c r="E1451" s="1" t="s">
        <v>3793</v>
      </c>
      <c r="F1451" s="1" t="s">
        <v>3623</v>
      </c>
      <c r="G1451" s="1" t="n">
        <v>4</v>
      </c>
      <c r="H1451" s="1" t="n">
        <v>0.53</v>
      </c>
      <c r="I1451" s="1" t="n">
        <v>0</v>
      </c>
      <c r="J1451" s="1" t="n">
        <v>4</v>
      </c>
      <c r="K1451" s="1" t="s">
        <v>3618</v>
      </c>
      <c r="L1451" s="18" t="str">
        <f aca="false">IF(H1451&lt;=G1451,"Yes","No")</f>
        <v>Yes</v>
      </c>
    </row>
    <row r="1452" customFormat="false" ht="15" hidden="false" customHeight="false" outlineLevel="0" collapsed="false">
      <c r="A1452" s="1" t="s">
        <v>6526</v>
      </c>
      <c r="B1452" s="1" t="s">
        <v>6527</v>
      </c>
      <c r="C1452" s="1" t="s">
        <v>2578</v>
      </c>
      <c r="D1452" s="1" t="s">
        <v>3621</v>
      </c>
      <c r="E1452" s="1" t="s">
        <v>3622</v>
      </c>
      <c r="F1452" s="1" t="s">
        <v>3623</v>
      </c>
      <c r="G1452" s="1" t="n">
        <v>8</v>
      </c>
      <c r="H1452" s="1" t="n">
        <v>0.23</v>
      </c>
      <c r="I1452" s="1" t="n">
        <v>0</v>
      </c>
      <c r="J1452" s="1" t="n">
        <v>4</v>
      </c>
      <c r="K1452" s="1" t="s">
        <v>3665</v>
      </c>
      <c r="L1452" s="18" t="str">
        <f aca="false">IF(H1452&lt;=G1452,"Yes","No")</f>
        <v>Yes</v>
      </c>
    </row>
    <row r="1453" customFormat="false" ht="15" hidden="false" customHeight="false" outlineLevel="0" collapsed="false">
      <c r="A1453" s="1" t="s">
        <v>6528</v>
      </c>
      <c r="B1453" s="1" t="s">
        <v>6529</v>
      </c>
      <c r="C1453" s="1" t="s">
        <v>2578</v>
      </c>
      <c r="D1453" s="1" t="s">
        <v>3616</v>
      </c>
      <c r="E1453" s="1" t="s">
        <v>3617</v>
      </c>
      <c r="F1453" s="1" t="s">
        <v>3215</v>
      </c>
      <c r="G1453" s="1" t="n">
        <v>24</v>
      </c>
      <c r="H1453" s="1" t="n">
        <v>6.56</v>
      </c>
      <c r="I1453" s="1" t="n">
        <v>0</v>
      </c>
      <c r="J1453" s="1" t="n">
        <v>5</v>
      </c>
      <c r="K1453" s="1" t="s">
        <v>3665</v>
      </c>
      <c r="L1453" s="18" t="str">
        <f aca="false">IF(H1453&lt;=G1453,"Yes","No")</f>
        <v>Yes</v>
      </c>
    </row>
    <row r="1454" customFormat="false" ht="15" hidden="false" customHeight="false" outlineLevel="0" collapsed="false">
      <c r="A1454" s="1" t="s">
        <v>6530</v>
      </c>
      <c r="B1454" s="1" t="s">
        <v>6531</v>
      </c>
      <c r="C1454" s="1" t="s">
        <v>2578</v>
      </c>
      <c r="D1454" s="1" t="s">
        <v>3621</v>
      </c>
      <c r="E1454" s="1" t="s">
        <v>3617</v>
      </c>
      <c r="F1454" s="1" t="s">
        <v>3215</v>
      </c>
      <c r="G1454" s="1" t="n">
        <v>24</v>
      </c>
      <c r="H1454" s="1" t="n">
        <v>2.66</v>
      </c>
      <c r="I1454" s="1" t="n">
        <v>1</v>
      </c>
      <c r="J1454" s="1" t="n">
        <v>5</v>
      </c>
      <c r="K1454" s="1" t="s">
        <v>3642</v>
      </c>
      <c r="L1454" s="18" t="str">
        <f aca="false">IF(H1454&lt;=G1454,"Yes","No")</f>
        <v>Yes</v>
      </c>
    </row>
    <row r="1455" customFormat="false" ht="15" hidden="false" customHeight="false" outlineLevel="0" collapsed="false">
      <c r="A1455" s="1" t="s">
        <v>6532</v>
      </c>
      <c r="B1455" s="1" t="s">
        <v>6533</v>
      </c>
      <c r="C1455" s="1" t="s">
        <v>2578</v>
      </c>
      <c r="D1455" s="1" t="s">
        <v>3630</v>
      </c>
      <c r="E1455" s="1" t="s">
        <v>3617</v>
      </c>
      <c r="F1455" s="1" t="s">
        <v>3623</v>
      </c>
      <c r="G1455" s="1" t="n">
        <v>24</v>
      </c>
      <c r="H1455" s="1" t="n">
        <v>0.38</v>
      </c>
      <c r="I1455" s="1" t="n">
        <v>1</v>
      </c>
      <c r="J1455" s="1" t="n">
        <v>5</v>
      </c>
      <c r="K1455" s="1" t="s">
        <v>3635</v>
      </c>
      <c r="L1455" s="18" t="str">
        <f aca="false">IF(H1455&lt;=G1455,"Yes","No")</f>
        <v>Yes</v>
      </c>
    </row>
    <row r="1456" customFormat="false" ht="15" hidden="false" customHeight="false" outlineLevel="0" collapsed="false">
      <c r="A1456" s="1" t="s">
        <v>6534</v>
      </c>
      <c r="B1456" s="1" t="s">
        <v>6535</v>
      </c>
      <c r="C1456" s="1" t="s">
        <v>2578</v>
      </c>
      <c r="D1456" s="1" t="s">
        <v>3616</v>
      </c>
      <c r="E1456" s="1" t="s">
        <v>3622</v>
      </c>
      <c r="F1456" s="1" t="s">
        <v>3215</v>
      </c>
      <c r="G1456" s="1" t="n">
        <v>8</v>
      </c>
      <c r="H1456" s="1" t="n">
        <v>3.23</v>
      </c>
      <c r="I1456" s="1" t="n">
        <v>0</v>
      </c>
      <c r="J1456" s="1" t="n">
        <v>4</v>
      </c>
      <c r="K1456" s="1" t="s">
        <v>3624</v>
      </c>
      <c r="L1456" s="18" t="str">
        <f aca="false">IF(H1456&lt;=G1456,"Yes","No")</f>
        <v>Yes</v>
      </c>
    </row>
    <row r="1457" customFormat="false" ht="15" hidden="false" customHeight="false" outlineLevel="0" collapsed="false">
      <c r="A1457" s="1" t="s">
        <v>6536</v>
      </c>
      <c r="B1457" s="1" t="s">
        <v>6537</v>
      </c>
      <c r="C1457" s="1" t="s">
        <v>2578</v>
      </c>
      <c r="D1457" s="1" t="s">
        <v>3616</v>
      </c>
      <c r="E1457" s="1" t="s">
        <v>3617</v>
      </c>
      <c r="F1457" s="1" t="s">
        <v>3631</v>
      </c>
      <c r="G1457" s="1" t="n">
        <v>24</v>
      </c>
      <c r="H1457" s="1" t="n">
        <v>7.16</v>
      </c>
      <c r="I1457" s="1" t="n">
        <v>0</v>
      </c>
      <c r="J1457" s="1" t="n">
        <v>4</v>
      </c>
      <c r="K1457" s="1" t="s">
        <v>3632</v>
      </c>
      <c r="L1457" s="18" t="str">
        <f aca="false">IF(H1457&lt;=G1457,"Yes","No")</f>
        <v>Yes</v>
      </c>
    </row>
    <row r="1458" customFormat="false" ht="15" hidden="false" customHeight="false" outlineLevel="0" collapsed="false">
      <c r="A1458" s="1" t="s">
        <v>6538</v>
      </c>
      <c r="B1458" s="1" t="s">
        <v>6539</v>
      </c>
      <c r="C1458" s="1" t="s">
        <v>2578</v>
      </c>
      <c r="D1458" s="1" t="s">
        <v>3616</v>
      </c>
      <c r="E1458" s="1" t="s">
        <v>3617</v>
      </c>
      <c r="F1458" s="1" t="s">
        <v>3623</v>
      </c>
      <c r="G1458" s="1" t="n">
        <v>24</v>
      </c>
      <c r="H1458" s="1" t="n">
        <v>11.88</v>
      </c>
      <c r="I1458" s="1" t="n">
        <v>1</v>
      </c>
      <c r="J1458" s="1" t="n">
        <v>5</v>
      </c>
      <c r="K1458" s="1" t="s">
        <v>3618</v>
      </c>
      <c r="L1458" s="18" t="str">
        <f aca="false">IF(H1458&lt;=G1458,"Yes","No")</f>
        <v>Yes</v>
      </c>
    </row>
    <row r="1459" customFormat="false" ht="15" hidden="false" customHeight="false" outlineLevel="0" collapsed="false">
      <c r="A1459" s="1" t="s">
        <v>6540</v>
      </c>
      <c r="B1459" s="1" t="s">
        <v>6541</v>
      </c>
      <c r="C1459" s="1" t="s">
        <v>2578</v>
      </c>
      <c r="D1459" s="1" t="s">
        <v>3630</v>
      </c>
      <c r="E1459" s="1" t="s">
        <v>3646</v>
      </c>
      <c r="F1459" s="1" t="s">
        <v>3631</v>
      </c>
      <c r="G1459" s="1" t="n">
        <v>72</v>
      </c>
      <c r="H1459" s="1" t="n">
        <v>0.48</v>
      </c>
      <c r="I1459" s="1" t="n">
        <v>1</v>
      </c>
      <c r="J1459" s="1" t="n">
        <v>4</v>
      </c>
      <c r="K1459" s="1" t="s">
        <v>3618</v>
      </c>
      <c r="L1459" s="18" t="str">
        <f aca="false">IF(H1459&lt;=G1459,"Yes","No")</f>
        <v>Yes</v>
      </c>
    </row>
    <row r="1460" customFormat="false" ht="15" hidden="false" customHeight="false" outlineLevel="0" collapsed="false">
      <c r="A1460" s="1" t="s">
        <v>6542</v>
      </c>
      <c r="B1460" s="1" t="s">
        <v>6543</v>
      </c>
      <c r="C1460" s="1" t="s">
        <v>2578</v>
      </c>
      <c r="D1460" s="1" t="s">
        <v>3638</v>
      </c>
      <c r="E1460" s="1" t="s">
        <v>3646</v>
      </c>
      <c r="F1460" s="1" t="s">
        <v>3215</v>
      </c>
      <c r="G1460" s="1" t="n">
        <v>72</v>
      </c>
      <c r="H1460" s="1" t="n">
        <v>12.88</v>
      </c>
      <c r="I1460" s="1" t="n">
        <v>0</v>
      </c>
      <c r="J1460" s="1" t="n">
        <v>5</v>
      </c>
      <c r="K1460" s="1" t="s">
        <v>3632</v>
      </c>
      <c r="L1460" s="18" t="str">
        <f aca="false">IF(H1460&lt;=G1460,"Yes","No")</f>
        <v>Yes</v>
      </c>
    </row>
    <row r="1461" customFormat="false" ht="15" hidden="false" customHeight="false" outlineLevel="0" collapsed="false">
      <c r="A1461" s="1" t="s">
        <v>6544</v>
      </c>
      <c r="B1461" s="1" t="s">
        <v>6545</v>
      </c>
      <c r="C1461" s="1" t="s">
        <v>2578</v>
      </c>
      <c r="D1461" s="1" t="s">
        <v>3641</v>
      </c>
      <c r="E1461" s="1" t="s">
        <v>3622</v>
      </c>
      <c r="F1461" s="1" t="s">
        <v>3215</v>
      </c>
      <c r="G1461" s="1" t="n">
        <v>8</v>
      </c>
      <c r="H1461" s="1" t="n">
        <v>1.66</v>
      </c>
      <c r="I1461" s="1" t="n">
        <v>0</v>
      </c>
      <c r="J1461" s="1" t="n">
        <v>4</v>
      </c>
      <c r="K1461" s="1" t="s">
        <v>3632</v>
      </c>
      <c r="L1461" s="18" t="str">
        <f aca="false">IF(H1461&lt;=G1461,"Yes","No")</f>
        <v>Yes</v>
      </c>
    </row>
    <row r="1462" customFormat="false" ht="15" hidden="false" customHeight="false" outlineLevel="0" collapsed="false">
      <c r="A1462" s="1" t="s">
        <v>6546</v>
      </c>
      <c r="B1462" s="1" t="s">
        <v>6547</v>
      </c>
      <c r="C1462" s="1" t="s">
        <v>2578</v>
      </c>
      <c r="D1462" s="1" t="s">
        <v>3645</v>
      </c>
      <c r="E1462" s="1" t="s">
        <v>3617</v>
      </c>
      <c r="F1462" s="1" t="s">
        <v>3631</v>
      </c>
      <c r="G1462" s="1" t="n">
        <v>24</v>
      </c>
      <c r="H1462" s="1" t="n">
        <v>9.38</v>
      </c>
      <c r="I1462" s="1" t="n">
        <v>1</v>
      </c>
      <c r="J1462" s="1" t="n">
        <v>4</v>
      </c>
      <c r="K1462" s="1" t="s">
        <v>3624</v>
      </c>
      <c r="L1462" s="18" t="str">
        <f aca="false">IF(H1462&lt;=G1462,"Yes","No")</f>
        <v>Yes</v>
      </c>
    </row>
    <row r="1463" customFormat="false" ht="15" hidden="false" customHeight="false" outlineLevel="0" collapsed="false">
      <c r="A1463" s="1" t="s">
        <v>6548</v>
      </c>
      <c r="B1463" s="1" t="s">
        <v>6549</v>
      </c>
      <c r="C1463" s="1" t="s">
        <v>2578</v>
      </c>
      <c r="D1463" s="1" t="s">
        <v>3645</v>
      </c>
      <c r="E1463" s="1" t="s">
        <v>3617</v>
      </c>
      <c r="F1463" s="1" t="s">
        <v>3215</v>
      </c>
      <c r="G1463" s="1" t="n">
        <v>24</v>
      </c>
      <c r="H1463" s="1" t="n">
        <v>2.59</v>
      </c>
      <c r="I1463" s="1" t="n">
        <v>1</v>
      </c>
      <c r="J1463" s="1" t="n">
        <v>5</v>
      </c>
      <c r="K1463" s="1" t="s">
        <v>3652</v>
      </c>
      <c r="L1463" s="18" t="str">
        <f aca="false">IF(H1463&lt;=G1463,"Yes","No")</f>
        <v>Yes</v>
      </c>
    </row>
    <row r="1464" customFormat="false" ht="15" hidden="false" customHeight="false" outlineLevel="0" collapsed="false">
      <c r="A1464" s="1" t="s">
        <v>6550</v>
      </c>
      <c r="B1464" s="1" t="s">
        <v>6551</v>
      </c>
      <c r="C1464" s="1" t="s">
        <v>2578</v>
      </c>
      <c r="D1464" s="1" t="s">
        <v>3630</v>
      </c>
      <c r="E1464" s="1" t="s">
        <v>3617</v>
      </c>
      <c r="F1464" s="1" t="s">
        <v>3631</v>
      </c>
      <c r="G1464" s="1" t="n">
        <v>24</v>
      </c>
      <c r="H1464" s="1" t="n">
        <v>1.15</v>
      </c>
      <c r="I1464" s="1" t="n">
        <v>1</v>
      </c>
      <c r="J1464" s="1" t="n">
        <v>4</v>
      </c>
      <c r="K1464" s="1" t="s">
        <v>3635</v>
      </c>
      <c r="L1464" s="18" t="str">
        <f aca="false">IF(H1464&lt;=G1464,"Yes","No")</f>
        <v>Yes</v>
      </c>
    </row>
    <row r="1465" customFormat="false" ht="15" hidden="false" customHeight="false" outlineLevel="0" collapsed="false">
      <c r="A1465" s="1" t="s">
        <v>6552</v>
      </c>
      <c r="B1465" s="1" t="s">
        <v>6553</v>
      </c>
      <c r="C1465" s="1" t="s">
        <v>2578</v>
      </c>
      <c r="D1465" s="1" t="s">
        <v>3630</v>
      </c>
      <c r="E1465" s="1" t="s">
        <v>3617</v>
      </c>
      <c r="F1465" s="1" t="s">
        <v>3215</v>
      </c>
      <c r="G1465" s="1" t="n">
        <v>24</v>
      </c>
      <c r="H1465" s="1" t="n">
        <v>0.83</v>
      </c>
      <c r="I1465" s="1" t="n">
        <v>1</v>
      </c>
      <c r="J1465" s="1" t="n">
        <v>5</v>
      </c>
      <c r="K1465" s="1" t="s">
        <v>3652</v>
      </c>
      <c r="L1465" s="18" t="str">
        <f aca="false">IF(H1465&lt;=G1465,"Yes","No")</f>
        <v>Yes</v>
      </c>
    </row>
    <row r="1466" customFormat="false" ht="15" hidden="false" customHeight="false" outlineLevel="0" collapsed="false">
      <c r="A1466" s="1" t="s">
        <v>6554</v>
      </c>
      <c r="B1466" s="1" t="s">
        <v>6555</v>
      </c>
      <c r="C1466" s="1" t="s">
        <v>2578</v>
      </c>
      <c r="D1466" s="1" t="s">
        <v>3638</v>
      </c>
      <c r="E1466" s="1" t="s">
        <v>3622</v>
      </c>
      <c r="F1466" s="1" t="s">
        <v>3623</v>
      </c>
      <c r="G1466" s="1" t="n">
        <v>8</v>
      </c>
      <c r="H1466" s="1" t="n">
        <v>14.4</v>
      </c>
      <c r="I1466" s="1" t="n">
        <v>0</v>
      </c>
      <c r="J1466" s="1" t="n">
        <v>4</v>
      </c>
      <c r="K1466" s="1" t="s">
        <v>3642</v>
      </c>
      <c r="L1466" s="18" t="str">
        <f aca="false">IF(H1466&lt;=G1466,"Yes","No")</f>
        <v>No</v>
      </c>
    </row>
    <row r="1467" customFormat="false" ht="15" hidden="false" customHeight="false" outlineLevel="0" collapsed="false">
      <c r="A1467" s="1" t="s">
        <v>6556</v>
      </c>
      <c r="B1467" s="1" t="s">
        <v>6557</v>
      </c>
      <c r="C1467" s="1" t="s">
        <v>2578</v>
      </c>
      <c r="D1467" s="1" t="s">
        <v>3630</v>
      </c>
      <c r="E1467" s="1" t="s">
        <v>3622</v>
      </c>
      <c r="F1467" s="1" t="s">
        <v>3215</v>
      </c>
      <c r="G1467" s="1" t="n">
        <v>8</v>
      </c>
      <c r="H1467" s="1" t="n">
        <v>1.04</v>
      </c>
      <c r="I1467" s="1" t="n">
        <v>1</v>
      </c>
      <c r="J1467" s="1" t="n">
        <v>4</v>
      </c>
      <c r="K1467" s="1" t="s">
        <v>3642</v>
      </c>
      <c r="L1467" s="18" t="str">
        <f aca="false">IF(H1467&lt;=G1467,"Yes","No")</f>
        <v>Yes</v>
      </c>
    </row>
    <row r="1468" customFormat="false" ht="15" hidden="false" customHeight="false" outlineLevel="0" collapsed="false">
      <c r="A1468" s="1" t="s">
        <v>6558</v>
      </c>
      <c r="B1468" s="1" t="s">
        <v>6559</v>
      </c>
      <c r="C1468" s="1" t="s">
        <v>2578</v>
      </c>
      <c r="D1468" s="1" t="s">
        <v>3630</v>
      </c>
      <c r="E1468" s="1" t="s">
        <v>3617</v>
      </c>
      <c r="F1468" s="1" t="s">
        <v>3631</v>
      </c>
      <c r="G1468" s="1" t="n">
        <v>24</v>
      </c>
      <c r="H1468" s="1" t="n">
        <v>0.73</v>
      </c>
      <c r="I1468" s="1" t="n">
        <v>1</v>
      </c>
      <c r="J1468" s="1" t="n">
        <v>5</v>
      </c>
      <c r="K1468" s="1" t="s">
        <v>3635</v>
      </c>
      <c r="L1468" s="18" t="str">
        <f aca="false">IF(H1468&lt;=G1468,"Yes","No")</f>
        <v>Yes</v>
      </c>
    </row>
    <row r="1469" customFormat="false" ht="15" hidden="false" customHeight="false" outlineLevel="0" collapsed="false">
      <c r="A1469" s="1" t="s">
        <v>6560</v>
      </c>
      <c r="B1469" s="1" t="s">
        <v>6561</v>
      </c>
      <c r="C1469" s="1" t="s">
        <v>2578</v>
      </c>
      <c r="D1469" s="1" t="s">
        <v>3621</v>
      </c>
      <c r="E1469" s="1" t="s">
        <v>3646</v>
      </c>
      <c r="F1469" s="1" t="s">
        <v>3215</v>
      </c>
      <c r="G1469" s="1" t="n">
        <v>72</v>
      </c>
      <c r="H1469" s="1" t="n">
        <v>2.73</v>
      </c>
      <c r="I1469" s="1" t="n">
        <v>0</v>
      </c>
      <c r="J1469" s="1" t="n">
        <v>5</v>
      </c>
      <c r="K1469" s="1" t="s">
        <v>3618</v>
      </c>
      <c r="L1469" s="18" t="str">
        <f aca="false">IF(H1469&lt;=G1469,"Yes","No")</f>
        <v>Yes</v>
      </c>
    </row>
    <row r="1470" customFormat="false" ht="15" hidden="false" customHeight="false" outlineLevel="0" collapsed="false">
      <c r="A1470" s="1" t="s">
        <v>6562</v>
      </c>
      <c r="B1470" s="1" t="s">
        <v>6563</v>
      </c>
      <c r="C1470" s="1" t="s">
        <v>2578</v>
      </c>
      <c r="D1470" s="1" t="s">
        <v>3621</v>
      </c>
      <c r="E1470" s="1" t="s">
        <v>3646</v>
      </c>
      <c r="F1470" s="1" t="s">
        <v>3215</v>
      </c>
      <c r="G1470" s="1" t="n">
        <v>72</v>
      </c>
      <c r="H1470" s="1" t="n">
        <v>13.85</v>
      </c>
      <c r="I1470" s="1" t="n">
        <v>1</v>
      </c>
      <c r="J1470" s="1" t="n">
        <v>5</v>
      </c>
      <c r="K1470" s="1" t="s">
        <v>3632</v>
      </c>
      <c r="L1470" s="18" t="str">
        <f aca="false">IF(H1470&lt;=G1470,"Yes","No")</f>
        <v>Yes</v>
      </c>
    </row>
    <row r="1471" customFormat="false" ht="15" hidden="false" customHeight="false" outlineLevel="0" collapsed="false">
      <c r="A1471" s="1" t="s">
        <v>6564</v>
      </c>
      <c r="B1471" s="1" t="s">
        <v>6565</v>
      </c>
      <c r="C1471" s="1" t="s">
        <v>2578</v>
      </c>
      <c r="D1471" s="1" t="s">
        <v>3621</v>
      </c>
      <c r="E1471" s="1" t="s">
        <v>3622</v>
      </c>
      <c r="F1471" s="1" t="s">
        <v>3215</v>
      </c>
      <c r="G1471" s="1" t="n">
        <v>8</v>
      </c>
      <c r="H1471" s="1" t="n">
        <v>3.68</v>
      </c>
      <c r="I1471" s="1" t="n">
        <v>0</v>
      </c>
      <c r="J1471" s="1" t="n">
        <v>4</v>
      </c>
      <c r="K1471" s="1" t="s">
        <v>3652</v>
      </c>
      <c r="L1471" s="18" t="str">
        <f aca="false">IF(H1471&lt;=G1471,"Yes","No")</f>
        <v>Yes</v>
      </c>
    </row>
    <row r="1472" customFormat="false" ht="15" hidden="false" customHeight="false" outlineLevel="0" collapsed="false">
      <c r="A1472" s="1" t="s">
        <v>6566</v>
      </c>
      <c r="B1472" s="1" t="s">
        <v>6567</v>
      </c>
      <c r="C1472" s="1" t="s">
        <v>2578</v>
      </c>
      <c r="D1472" s="1" t="s">
        <v>3638</v>
      </c>
      <c r="E1472" s="1" t="s">
        <v>3622</v>
      </c>
      <c r="F1472" s="1" t="s">
        <v>3215</v>
      </c>
      <c r="G1472" s="1" t="n">
        <v>8</v>
      </c>
      <c r="H1472" s="1" t="n">
        <v>15.03</v>
      </c>
      <c r="I1472" s="1" t="n">
        <v>0</v>
      </c>
      <c r="J1472" s="1" t="n">
        <v>5</v>
      </c>
      <c r="K1472" s="1" t="s">
        <v>3624</v>
      </c>
      <c r="L1472" s="18" t="str">
        <f aca="false">IF(H1472&lt;=G1472,"Yes","No")</f>
        <v>No</v>
      </c>
    </row>
    <row r="1473" customFormat="false" ht="15" hidden="false" customHeight="false" outlineLevel="0" collapsed="false">
      <c r="A1473" s="1" t="s">
        <v>6568</v>
      </c>
      <c r="B1473" s="1" t="s">
        <v>6569</v>
      </c>
      <c r="C1473" s="1" t="s">
        <v>2578</v>
      </c>
      <c r="D1473" s="1" t="s">
        <v>3638</v>
      </c>
      <c r="E1473" s="1" t="s">
        <v>3617</v>
      </c>
      <c r="F1473" s="1" t="s">
        <v>3215</v>
      </c>
      <c r="G1473" s="1" t="n">
        <v>24</v>
      </c>
      <c r="H1473" s="1" t="n">
        <v>26.01</v>
      </c>
      <c r="I1473" s="1" t="n">
        <v>0</v>
      </c>
      <c r="J1473" s="1" t="n">
        <v>3</v>
      </c>
      <c r="K1473" s="1" t="s">
        <v>3665</v>
      </c>
      <c r="L1473" s="18" t="str">
        <f aca="false">IF(H1473&lt;=G1473,"Yes","No")</f>
        <v>No</v>
      </c>
    </row>
    <row r="1474" customFormat="false" ht="15" hidden="false" customHeight="false" outlineLevel="0" collapsed="false">
      <c r="A1474" s="1" t="s">
        <v>6570</v>
      </c>
      <c r="B1474" s="1" t="s">
        <v>6571</v>
      </c>
      <c r="C1474" s="1" t="s">
        <v>2578</v>
      </c>
      <c r="D1474" s="1" t="s">
        <v>3630</v>
      </c>
      <c r="E1474" s="1" t="s">
        <v>3617</v>
      </c>
      <c r="F1474" s="1" t="s">
        <v>3631</v>
      </c>
      <c r="G1474" s="1" t="n">
        <v>24</v>
      </c>
      <c r="H1474" s="1" t="n">
        <v>0.69</v>
      </c>
      <c r="I1474" s="1" t="n">
        <v>1</v>
      </c>
      <c r="J1474" s="1" t="n">
        <v>5</v>
      </c>
      <c r="K1474" s="1" t="s">
        <v>3618</v>
      </c>
      <c r="L1474" s="18" t="str">
        <f aca="false">IF(H1474&lt;=G1474,"Yes","No")</f>
        <v>Yes</v>
      </c>
    </row>
    <row r="1475" customFormat="false" ht="15" hidden="false" customHeight="false" outlineLevel="0" collapsed="false">
      <c r="A1475" s="1" t="s">
        <v>6572</v>
      </c>
      <c r="B1475" s="1" t="s">
        <v>6573</v>
      </c>
      <c r="C1475" s="1" t="s">
        <v>2578</v>
      </c>
      <c r="D1475" s="1" t="s">
        <v>3638</v>
      </c>
      <c r="E1475" s="1" t="s">
        <v>3617</v>
      </c>
      <c r="F1475" s="1" t="s">
        <v>3631</v>
      </c>
      <c r="G1475" s="1" t="n">
        <v>24</v>
      </c>
      <c r="H1475" s="1" t="n">
        <v>2.19</v>
      </c>
      <c r="I1475" s="1" t="n">
        <v>0</v>
      </c>
      <c r="J1475" s="1" t="n">
        <v>5</v>
      </c>
      <c r="K1475" s="1" t="s">
        <v>3624</v>
      </c>
      <c r="L1475" s="18" t="str">
        <f aca="false">IF(H1475&lt;=G1475,"Yes","No")</f>
        <v>Yes</v>
      </c>
    </row>
    <row r="1476" customFormat="false" ht="15" hidden="false" customHeight="false" outlineLevel="0" collapsed="false">
      <c r="A1476" s="1" t="s">
        <v>6574</v>
      </c>
      <c r="B1476" s="1" t="s">
        <v>6575</v>
      </c>
      <c r="C1476" s="1" t="s">
        <v>2578</v>
      </c>
      <c r="D1476" s="1" t="s">
        <v>3616</v>
      </c>
      <c r="E1476" s="1" t="s">
        <v>3646</v>
      </c>
      <c r="F1476" s="1" t="s">
        <v>3215</v>
      </c>
      <c r="G1476" s="1" t="n">
        <v>72</v>
      </c>
      <c r="H1476" s="1" t="n">
        <v>36.79</v>
      </c>
      <c r="I1476" s="1" t="n">
        <v>1</v>
      </c>
      <c r="J1476" s="1" t="n">
        <v>5</v>
      </c>
      <c r="K1476" s="1" t="s">
        <v>3624</v>
      </c>
      <c r="L1476" s="18" t="str">
        <f aca="false">IF(H1476&lt;=G1476,"Yes","No")</f>
        <v>Yes</v>
      </c>
    </row>
    <row r="1477" customFormat="false" ht="15" hidden="false" customHeight="false" outlineLevel="0" collapsed="false">
      <c r="A1477" s="1" t="s">
        <v>6576</v>
      </c>
      <c r="B1477" s="1" t="s">
        <v>6577</v>
      </c>
      <c r="C1477" s="1" t="s">
        <v>2578</v>
      </c>
      <c r="D1477" s="1" t="s">
        <v>3621</v>
      </c>
      <c r="E1477" s="1" t="s">
        <v>3617</v>
      </c>
      <c r="F1477" s="1" t="s">
        <v>3215</v>
      </c>
      <c r="G1477" s="1" t="n">
        <v>24</v>
      </c>
      <c r="H1477" s="1" t="n">
        <v>0.22</v>
      </c>
      <c r="I1477" s="1" t="n">
        <v>1</v>
      </c>
      <c r="J1477" s="1" t="n">
        <v>4</v>
      </c>
      <c r="K1477" s="1" t="s">
        <v>3624</v>
      </c>
      <c r="L1477" s="18" t="str">
        <f aca="false">IF(H1477&lt;=G1477,"Yes","No")</f>
        <v>Yes</v>
      </c>
    </row>
    <row r="1478" customFormat="false" ht="15" hidden="false" customHeight="false" outlineLevel="0" collapsed="false">
      <c r="A1478" s="1" t="s">
        <v>6578</v>
      </c>
      <c r="B1478" s="1" t="s">
        <v>6579</v>
      </c>
      <c r="C1478" s="1" t="s">
        <v>2578</v>
      </c>
      <c r="D1478" s="1" t="s">
        <v>3645</v>
      </c>
      <c r="E1478" s="1" t="s">
        <v>3646</v>
      </c>
      <c r="F1478" s="1" t="s">
        <v>3623</v>
      </c>
      <c r="G1478" s="1" t="n">
        <v>72</v>
      </c>
      <c r="H1478" s="1" t="n">
        <v>6.73</v>
      </c>
      <c r="I1478" s="1" t="n">
        <v>0</v>
      </c>
      <c r="J1478" s="1" t="n">
        <v>4</v>
      </c>
      <c r="K1478" s="1" t="s">
        <v>3618</v>
      </c>
      <c r="L1478" s="18" t="str">
        <f aca="false">IF(H1478&lt;=G1478,"Yes","No")</f>
        <v>Yes</v>
      </c>
    </row>
    <row r="1479" customFormat="false" ht="15" hidden="false" customHeight="false" outlineLevel="0" collapsed="false">
      <c r="A1479" s="1" t="s">
        <v>6580</v>
      </c>
      <c r="B1479" s="1" t="s">
        <v>6581</v>
      </c>
      <c r="C1479" s="1" t="s">
        <v>2578</v>
      </c>
      <c r="D1479" s="1" t="s">
        <v>3645</v>
      </c>
      <c r="E1479" s="1" t="s">
        <v>3646</v>
      </c>
      <c r="F1479" s="1" t="s">
        <v>3623</v>
      </c>
      <c r="G1479" s="1" t="n">
        <v>72</v>
      </c>
      <c r="H1479" s="1" t="n">
        <v>2.29</v>
      </c>
      <c r="I1479" s="1" t="n">
        <v>0</v>
      </c>
      <c r="J1479" s="1" t="n">
        <v>4</v>
      </c>
      <c r="K1479" s="1" t="s">
        <v>3665</v>
      </c>
      <c r="L1479" s="18" t="str">
        <f aca="false">IF(H1479&lt;=G1479,"Yes","No")</f>
        <v>Yes</v>
      </c>
    </row>
    <row r="1480" customFormat="false" ht="15" hidden="false" customHeight="false" outlineLevel="0" collapsed="false">
      <c r="A1480" s="1" t="s">
        <v>6582</v>
      </c>
      <c r="B1480" s="1" t="s">
        <v>6583</v>
      </c>
      <c r="C1480" s="1" t="s">
        <v>2578</v>
      </c>
      <c r="D1480" s="1" t="s">
        <v>3630</v>
      </c>
      <c r="E1480" s="1" t="s">
        <v>3617</v>
      </c>
      <c r="F1480" s="1" t="s">
        <v>3623</v>
      </c>
      <c r="G1480" s="1" t="n">
        <v>24</v>
      </c>
      <c r="H1480" s="1" t="n">
        <v>1.29</v>
      </c>
      <c r="I1480" s="1" t="n">
        <v>1</v>
      </c>
      <c r="J1480" s="1" t="n">
        <v>4</v>
      </c>
      <c r="K1480" s="1" t="s">
        <v>3665</v>
      </c>
      <c r="L1480" s="18" t="str">
        <f aca="false">IF(H1480&lt;=G1480,"Yes","No")</f>
        <v>Yes</v>
      </c>
    </row>
    <row r="1481" customFormat="false" ht="15" hidden="false" customHeight="false" outlineLevel="0" collapsed="false">
      <c r="A1481" s="1" t="s">
        <v>6584</v>
      </c>
      <c r="B1481" s="1" t="s">
        <v>6585</v>
      </c>
      <c r="C1481" s="1" t="s">
        <v>2578</v>
      </c>
      <c r="D1481" s="1" t="s">
        <v>3616</v>
      </c>
      <c r="E1481" s="1" t="s">
        <v>3622</v>
      </c>
      <c r="F1481" s="1" t="s">
        <v>3215</v>
      </c>
      <c r="G1481" s="1" t="n">
        <v>8</v>
      </c>
      <c r="H1481" s="1" t="n">
        <v>0.36</v>
      </c>
      <c r="I1481" s="1" t="n">
        <v>0</v>
      </c>
      <c r="J1481" s="1" t="n">
        <v>5</v>
      </c>
      <c r="K1481" s="1" t="s">
        <v>3665</v>
      </c>
      <c r="L1481" s="18" t="str">
        <f aca="false">IF(H1481&lt;=G1481,"Yes","No")</f>
        <v>Yes</v>
      </c>
    </row>
    <row r="1482" customFormat="false" ht="15" hidden="false" customHeight="false" outlineLevel="0" collapsed="false">
      <c r="A1482" s="1" t="s">
        <v>6586</v>
      </c>
      <c r="B1482" s="1" t="s">
        <v>6587</v>
      </c>
      <c r="C1482" s="1" t="s">
        <v>2578</v>
      </c>
      <c r="D1482" s="1" t="s">
        <v>3630</v>
      </c>
      <c r="E1482" s="1" t="s">
        <v>3793</v>
      </c>
      <c r="F1482" s="1" t="s">
        <v>3631</v>
      </c>
      <c r="G1482" s="1" t="n">
        <v>4</v>
      </c>
      <c r="H1482" s="1" t="n">
        <v>0.2</v>
      </c>
      <c r="I1482" s="1" t="n">
        <v>1</v>
      </c>
      <c r="J1482" s="1" t="n">
        <v>5</v>
      </c>
      <c r="K1482" s="1" t="s">
        <v>3632</v>
      </c>
      <c r="L1482" s="18" t="str">
        <f aca="false">IF(H1482&lt;=G1482,"Yes","No")</f>
        <v>Yes</v>
      </c>
    </row>
    <row r="1483" customFormat="false" ht="15" hidden="false" customHeight="false" outlineLevel="0" collapsed="false">
      <c r="A1483" s="1" t="s">
        <v>6588</v>
      </c>
      <c r="B1483" s="1" t="s">
        <v>6589</v>
      </c>
      <c r="C1483" s="1" t="s">
        <v>2578</v>
      </c>
      <c r="D1483" s="1" t="s">
        <v>3630</v>
      </c>
      <c r="E1483" s="1" t="s">
        <v>3793</v>
      </c>
      <c r="F1483" s="1" t="s">
        <v>3651</v>
      </c>
      <c r="G1483" s="1" t="n">
        <v>4</v>
      </c>
      <c r="H1483" s="1" t="n">
        <v>0.49</v>
      </c>
      <c r="I1483" s="1" t="n">
        <v>1</v>
      </c>
      <c r="J1483" s="1" t="n">
        <v>5</v>
      </c>
      <c r="K1483" s="1" t="s">
        <v>3665</v>
      </c>
      <c r="L1483" s="18" t="str">
        <f aca="false">IF(H1483&lt;=G1483,"Yes","No")</f>
        <v>Yes</v>
      </c>
    </row>
    <row r="1484" customFormat="false" ht="15" hidden="false" customHeight="false" outlineLevel="0" collapsed="false">
      <c r="A1484" s="1" t="s">
        <v>6590</v>
      </c>
      <c r="B1484" s="1" t="s">
        <v>6591</v>
      </c>
      <c r="C1484" s="1" t="s">
        <v>2578</v>
      </c>
      <c r="D1484" s="1" t="s">
        <v>3645</v>
      </c>
      <c r="E1484" s="1" t="s">
        <v>3646</v>
      </c>
      <c r="F1484" s="1" t="s">
        <v>3631</v>
      </c>
      <c r="G1484" s="1" t="n">
        <v>72</v>
      </c>
      <c r="H1484" s="1" t="n">
        <v>4.68</v>
      </c>
      <c r="I1484" s="1" t="n">
        <v>1</v>
      </c>
      <c r="J1484" s="1" t="n">
        <v>5</v>
      </c>
      <c r="K1484" s="1" t="s">
        <v>3635</v>
      </c>
      <c r="L1484" s="18" t="str">
        <f aca="false">IF(H1484&lt;=G1484,"Yes","No")</f>
        <v>Yes</v>
      </c>
    </row>
    <row r="1485" customFormat="false" ht="15" hidden="false" customHeight="false" outlineLevel="0" collapsed="false">
      <c r="A1485" s="1" t="s">
        <v>6592</v>
      </c>
      <c r="B1485" s="1" t="s">
        <v>6593</v>
      </c>
      <c r="C1485" s="1" t="s">
        <v>2578</v>
      </c>
      <c r="D1485" s="1" t="s">
        <v>3621</v>
      </c>
      <c r="E1485" s="1" t="s">
        <v>3646</v>
      </c>
      <c r="F1485" s="1" t="s">
        <v>3215</v>
      </c>
      <c r="G1485" s="1" t="n">
        <v>72</v>
      </c>
      <c r="H1485" s="1" t="n">
        <v>0.87</v>
      </c>
      <c r="I1485" s="1" t="n">
        <v>0</v>
      </c>
      <c r="J1485" s="1" t="n">
        <v>5</v>
      </c>
      <c r="K1485" s="1" t="s">
        <v>3624</v>
      </c>
      <c r="L1485" s="18" t="str">
        <f aca="false">IF(H1485&lt;=G1485,"Yes","No")</f>
        <v>Yes</v>
      </c>
    </row>
    <row r="1486" customFormat="false" ht="15" hidden="false" customHeight="false" outlineLevel="0" collapsed="false">
      <c r="A1486" s="1" t="s">
        <v>6594</v>
      </c>
      <c r="B1486" s="1" t="s">
        <v>6595</v>
      </c>
      <c r="C1486" s="1" t="s">
        <v>2578</v>
      </c>
      <c r="D1486" s="1" t="s">
        <v>3627</v>
      </c>
      <c r="E1486" s="1" t="s">
        <v>3617</v>
      </c>
      <c r="F1486" s="1" t="s">
        <v>3215</v>
      </c>
      <c r="G1486" s="1" t="n">
        <v>24</v>
      </c>
      <c r="H1486" s="1" t="n">
        <v>4.83</v>
      </c>
      <c r="I1486" s="1" t="n">
        <v>0</v>
      </c>
      <c r="J1486" s="1" t="n">
        <v>4</v>
      </c>
      <c r="K1486" s="1" t="s">
        <v>3624</v>
      </c>
      <c r="L1486" s="18" t="str">
        <f aca="false">IF(H1486&lt;=G1486,"Yes","No")</f>
        <v>Yes</v>
      </c>
    </row>
    <row r="1487" customFormat="false" ht="15" hidden="false" customHeight="false" outlineLevel="0" collapsed="false">
      <c r="A1487" s="1" t="s">
        <v>6596</v>
      </c>
      <c r="B1487" s="1" t="s">
        <v>6597</v>
      </c>
      <c r="C1487" s="1" t="s">
        <v>2578</v>
      </c>
      <c r="D1487" s="1" t="s">
        <v>3630</v>
      </c>
      <c r="E1487" s="1" t="s">
        <v>3646</v>
      </c>
      <c r="F1487" s="1" t="s">
        <v>3215</v>
      </c>
      <c r="G1487" s="1" t="n">
        <v>72</v>
      </c>
      <c r="H1487" s="1" t="n">
        <v>1.53</v>
      </c>
      <c r="I1487" s="1" t="n">
        <v>1</v>
      </c>
      <c r="J1487" s="1" t="n">
        <v>5</v>
      </c>
      <c r="K1487" s="1" t="s">
        <v>3624</v>
      </c>
      <c r="L1487" s="18" t="str">
        <f aca="false">IF(H1487&lt;=G1487,"Yes","No")</f>
        <v>Yes</v>
      </c>
    </row>
    <row r="1488" customFormat="false" ht="15" hidden="false" customHeight="false" outlineLevel="0" collapsed="false">
      <c r="A1488" s="1" t="s">
        <v>6598</v>
      </c>
      <c r="B1488" s="1" t="s">
        <v>6599</v>
      </c>
      <c r="C1488" s="1" t="s">
        <v>2578</v>
      </c>
      <c r="D1488" s="1" t="s">
        <v>3645</v>
      </c>
      <c r="E1488" s="1" t="s">
        <v>3617</v>
      </c>
      <c r="F1488" s="1" t="s">
        <v>3631</v>
      </c>
      <c r="G1488" s="1" t="n">
        <v>24</v>
      </c>
      <c r="H1488" s="1" t="n">
        <v>7.3</v>
      </c>
      <c r="I1488" s="1" t="n">
        <v>0</v>
      </c>
      <c r="J1488" s="1" t="n">
        <v>4</v>
      </c>
      <c r="K1488" s="1" t="s">
        <v>3665</v>
      </c>
      <c r="L1488" s="18" t="str">
        <f aca="false">IF(H1488&lt;=G1488,"Yes","No")</f>
        <v>Yes</v>
      </c>
    </row>
    <row r="1489" customFormat="false" ht="15" hidden="false" customHeight="false" outlineLevel="0" collapsed="false">
      <c r="A1489" s="1" t="s">
        <v>6600</v>
      </c>
      <c r="B1489" s="1" t="s">
        <v>6601</v>
      </c>
      <c r="C1489" s="1" t="s">
        <v>2578</v>
      </c>
      <c r="D1489" s="1" t="s">
        <v>3630</v>
      </c>
      <c r="E1489" s="1" t="s">
        <v>3646</v>
      </c>
      <c r="F1489" s="1" t="s">
        <v>3215</v>
      </c>
      <c r="G1489" s="1" t="n">
        <v>72</v>
      </c>
      <c r="H1489" s="1" t="n">
        <v>0.33</v>
      </c>
      <c r="I1489" s="1" t="n">
        <v>1</v>
      </c>
      <c r="J1489" s="1" t="n">
        <v>5</v>
      </c>
      <c r="K1489" s="1" t="s">
        <v>3652</v>
      </c>
      <c r="L1489" s="18" t="str">
        <f aca="false">IF(H1489&lt;=G1489,"Yes","No")</f>
        <v>Yes</v>
      </c>
    </row>
    <row r="1490" customFormat="false" ht="15" hidden="false" customHeight="false" outlineLevel="0" collapsed="false">
      <c r="A1490" s="1" t="s">
        <v>6602</v>
      </c>
      <c r="B1490" s="1" t="s">
        <v>6603</v>
      </c>
      <c r="C1490" s="1" t="s">
        <v>2578</v>
      </c>
      <c r="D1490" s="1" t="s">
        <v>3621</v>
      </c>
      <c r="E1490" s="1" t="s">
        <v>3793</v>
      </c>
      <c r="F1490" s="1" t="s">
        <v>3623</v>
      </c>
      <c r="G1490" s="1" t="n">
        <v>4</v>
      </c>
      <c r="H1490" s="1" t="n">
        <v>1.34</v>
      </c>
      <c r="I1490" s="1" t="n">
        <v>0</v>
      </c>
      <c r="J1490" s="1" t="n">
        <v>5</v>
      </c>
      <c r="K1490" s="1" t="s">
        <v>3642</v>
      </c>
      <c r="L1490" s="18" t="str">
        <f aca="false">IF(H1490&lt;=G1490,"Yes","No")</f>
        <v>Yes</v>
      </c>
    </row>
    <row r="1491" customFormat="false" ht="15" hidden="false" customHeight="false" outlineLevel="0" collapsed="false">
      <c r="A1491" s="1" t="s">
        <v>6604</v>
      </c>
      <c r="B1491" s="1" t="s">
        <v>6605</v>
      </c>
      <c r="C1491" s="1" t="s">
        <v>2578</v>
      </c>
      <c r="D1491" s="1" t="s">
        <v>3645</v>
      </c>
      <c r="E1491" s="1" t="s">
        <v>3617</v>
      </c>
      <c r="F1491" s="1" t="s">
        <v>3631</v>
      </c>
      <c r="G1491" s="1" t="n">
        <v>24</v>
      </c>
      <c r="H1491" s="1" t="n">
        <v>1.31</v>
      </c>
      <c r="I1491" s="1" t="n">
        <v>0</v>
      </c>
      <c r="J1491" s="1" t="n">
        <v>4</v>
      </c>
      <c r="K1491" s="1" t="s">
        <v>3635</v>
      </c>
      <c r="L1491" s="18" t="str">
        <f aca="false">IF(H1491&lt;=G1491,"Yes","No")</f>
        <v>Yes</v>
      </c>
    </row>
    <row r="1492" customFormat="false" ht="15" hidden="false" customHeight="false" outlineLevel="0" collapsed="false">
      <c r="A1492" s="1" t="s">
        <v>6606</v>
      </c>
      <c r="B1492" s="1" t="s">
        <v>6607</v>
      </c>
      <c r="C1492" s="1" t="s">
        <v>2578</v>
      </c>
      <c r="D1492" s="1" t="s">
        <v>3621</v>
      </c>
      <c r="E1492" s="1" t="s">
        <v>3617</v>
      </c>
      <c r="F1492" s="1" t="s">
        <v>3215</v>
      </c>
      <c r="G1492" s="1" t="n">
        <v>24</v>
      </c>
      <c r="H1492" s="1" t="n">
        <v>2.18</v>
      </c>
      <c r="I1492" s="1" t="n">
        <v>0</v>
      </c>
      <c r="J1492" s="1" t="n">
        <v>4</v>
      </c>
      <c r="K1492" s="1" t="s">
        <v>3635</v>
      </c>
      <c r="L1492" s="18" t="str">
        <f aca="false">IF(H1492&lt;=G1492,"Yes","No")</f>
        <v>Yes</v>
      </c>
    </row>
    <row r="1493" customFormat="false" ht="15" hidden="false" customHeight="false" outlineLevel="0" collapsed="false">
      <c r="A1493" s="1" t="s">
        <v>6608</v>
      </c>
      <c r="B1493" s="1" t="s">
        <v>6609</v>
      </c>
      <c r="C1493" s="1" t="s">
        <v>2578</v>
      </c>
      <c r="D1493" s="1" t="s">
        <v>3616</v>
      </c>
      <c r="E1493" s="1" t="s">
        <v>3617</v>
      </c>
      <c r="F1493" s="1" t="s">
        <v>3623</v>
      </c>
      <c r="G1493" s="1" t="n">
        <v>24</v>
      </c>
      <c r="H1493" s="1" t="n">
        <v>16.68</v>
      </c>
      <c r="I1493" s="1" t="n">
        <v>0</v>
      </c>
      <c r="J1493" s="1" t="n">
        <v>4</v>
      </c>
      <c r="K1493" s="1" t="s">
        <v>3618</v>
      </c>
      <c r="L1493" s="18" t="str">
        <f aca="false">IF(H1493&lt;=G1493,"Yes","No")</f>
        <v>Yes</v>
      </c>
    </row>
    <row r="1494" customFormat="false" ht="15" hidden="false" customHeight="false" outlineLevel="0" collapsed="false">
      <c r="A1494" s="1" t="s">
        <v>6610</v>
      </c>
      <c r="B1494" s="1" t="s">
        <v>6611</v>
      </c>
      <c r="C1494" s="1" t="s">
        <v>2578</v>
      </c>
      <c r="D1494" s="1" t="s">
        <v>3627</v>
      </c>
      <c r="E1494" s="1" t="s">
        <v>3622</v>
      </c>
      <c r="F1494" s="1" t="s">
        <v>3623</v>
      </c>
      <c r="G1494" s="1" t="n">
        <v>8</v>
      </c>
      <c r="H1494" s="1" t="n">
        <v>1.48</v>
      </c>
      <c r="I1494" s="1" t="n">
        <v>0</v>
      </c>
      <c r="J1494" s="1" t="n">
        <v>5</v>
      </c>
      <c r="K1494" s="1" t="s">
        <v>3635</v>
      </c>
      <c r="L1494" s="18" t="str">
        <f aca="false">IF(H1494&lt;=G1494,"Yes","No")</f>
        <v>Yes</v>
      </c>
    </row>
    <row r="1495" customFormat="false" ht="15" hidden="false" customHeight="false" outlineLevel="0" collapsed="false">
      <c r="A1495" s="1" t="s">
        <v>6612</v>
      </c>
      <c r="B1495" s="1" t="s">
        <v>6613</v>
      </c>
      <c r="C1495" s="1" t="s">
        <v>2578</v>
      </c>
      <c r="D1495" s="1" t="s">
        <v>3630</v>
      </c>
      <c r="E1495" s="1" t="s">
        <v>3622</v>
      </c>
      <c r="F1495" s="1" t="s">
        <v>3215</v>
      </c>
      <c r="G1495" s="1" t="n">
        <v>8</v>
      </c>
      <c r="H1495" s="1" t="n">
        <v>0.74</v>
      </c>
      <c r="I1495" s="1" t="n">
        <v>1</v>
      </c>
      <c r="J1495" s="1" t="n">
        <v>5</v>
      </c>
      <c r="K1495" s="1" t="s">
        <v>3665</v>
      </c>
      <c r="L1495" s="18" t="str">
        <f aca="false">IF(H1495&lt;=G1495,"Yes","No")</f>
        <v>Yes</v>
      </c>
    </row>
    <row r="1496" customFormat="false" ht="15" hidden="false" customHeight="false" outlineLevel="0" collapsed="false">
      <c r="A1496" s="1" t="s">
        <v>6614</v>
      </c>
      <c r="B1496" s="1" t="s">
        <v>6615</v>
      </c>
      <c r="C1496" s="1" t="s">
        <v>2578</v>
      </c>
      <c r="D1496" s="1" t="s">
        <v>3621</v>
      </c>
      <c r="E1496" s="1" t="s">
        <v>3622</v>
      </c>
      <c r="F1496" s="1" t="s">
        <v>3215</v>
      </c>
      <c r="G1496" s="1" t="n">
        <v>8</v>
      </c>
      <c r="H1496" s="1" t="n">
        <v>2.35</v>
      </c>
      <c r="I1496" s="1" t="n">
        <v>1</v>
      </c>
      <c r="J1496" s="1" t="n">
        <v>3</v>
      </c>
      <c r="K1496" s="1" t="s">
        <v>3635</v>
      </c>
      <c r="L1496" s="18" t="str">
        <f aca="false">IF(H1496&lt;=G1496,"Yes","No")</f>
        <v>Yes</v>
      </c>
    </row>
    <row r="1497" customFormat="false" ht="15" hidden="false" customHeight="false" outlineLevel="0" collapsed="false">
      <c r="A1497" s="1" t="s">
        <v>6616</v>
      </c>
      <c r="B1497" s="1" t="s">
        <v>6617</v>
      </c>
      <c r="C1497" s="1" t="s">
        <v>2578</v>
      </c>
      <c r="D1497" s="1" t="s">
        <v>3627</v>
      </c>
      <c r="E1497" s="1" t="s">
        <v>3617</v>
      </c>
      <c r="F1497" s="1" t="s">
        <v>3215</v>
      </c>
      <c r="G1497" s="1" t="n">
        <v>24</v>
      </c>
      <c r="H1497" s="1" t="n">
        <v>1.8</v>
      </c>
      <c r="I1497" s="1" t="n">
        <v>0</v>
      </c>
      <c r="J1497" s="1" t="n">
        <v>4</v>
      </c>
      <c r="K1497" s="1" t="s">
        <v>3665</v>
      </c>
      <c r="L1497" s="18" t="str">
        <f aca="false">IF(H1497&lt;=G1497,"Yes","No")</f>
        <v>Yes</v>
      </c>
    </row>
    <row r="1498" customFormat="false" ht="15" hidden="false" customHeight="false" outlineLevel="0" collapsed="false">
      <c r="A1498" s="1" t="s">
        <v>6618</v>
      </c>
      <c r="B1498" s="1" t="s">
        <v>6619</v>
      </c>
      <c r="C1498" s="1" t="s">
        <v>2578</v>
      </c>
      <c r="D1498" s="1" t="s">
        <v>3627</v>
      </c>
      <c r="E1498" s="1" t="s">
        <v>3646</v>
      </c>
      <c r="F1498" s="1" t="s">
        <v>3631</v>
      </c>
      <c r="G1498" s="1" t="n">
        <v>72</v>
      </c>
      <c r="H1498" s="1" t="n">
        <v>13.45</v>
      </c>
      <c r="I1498" s="1" t="n">
        <v>0</v>
      </c>
      <c r="J1498" s="1" t="n">
        <v>4</v>
      </c>
      <c r="K1498" s="1" t="s">
        <v>3624</v>
      </c>
      <c r="L1498" s="18" t="str">
        <f aca="false">IF(H1498&lt;=G1498,"Yes","No")</f>
        <v>Yes</v>
      </c>
    </row>
    <row r="1499" customFormat="false" ht="15" hidden="false" customHeight="false" outlineLevel="0" collapsed="false">
      <c r="A1499" s="1" t="s">
        <v>6620</v>
      </c>
      <c r="B1499" s="1" t="s">
        <v>6621</v>
      </c>
      <c r="C1499" s="1" t="s">
        <v>2578</v>
      </c>
      <c r="D1499" s="1" t="s">
        <v>3630</v>
      </c>
      <c r="E1499" s="1" t="s">
        <v>3617</v>
      </c>
      <c r="F1499" s="1" t="s">
        <v>3623</v>
      </c>
      <c r="G1499" s="1" t="n">
        <v>24</v>
      </c>
      <c r="H1499" s="1" t="n">
        <v>0.53</v>
      </c>
      <c r="I1499" s="1" t="n">
        <v>1</v>
      </c>
      <c r="J1499" s="1" t="n">
        <v>4</v>
      </c>
      <c r="K1499" s="1" t="s">
        <v>3635</v>
      </c>
      <c r="L1499" s="18" t="str">
        <f aca="false">IF(H1499&lt;=G1499,"Yes","No")</f>
        <v>Yes</v>
      </c>
    </row>
    <row r="1500" customFormat="false" ht="15" hidden="false" customHeight="false" outlineLevel="0" collapsed="false">
      <c r="A1500" s="1" t="s">
        <v>6622</v>
      </c>
      <c r="B1500" s="1" t="s">
        <v>6623</v>
      </c>
      <c r="C1500" s="1" t="s">
        <v>2578</v>
      </c>
      <c r="D1500" s="1" t="s">
        <v>3638</v>
      </c>
      <c r="E1500" s="1" t="s">
        <v>3617</v>
      </c>
      <c r="F1500" s="1" t="s">
        <v>3215</v>
      </c>
      <c r="G1500" s="1" t="n">
        <v>24</v>
      </c>
      <c r="H1500" s="1" t="n">
        <v>27.48</v>
      </c>
      <c r="I1500" s="1" t="n">
        <v>0</v>
      </c>
      <c r="J1500" s="1" t="n">
        <v>3</v>
      </c>
      <c r="K1500" s="1" t="s">
        <v>3665</v>
      </c>
      <c r="L1500" s="18" t="str">
        <f aca="false">IF(H1500&lt;=G1500,"Yes","No")</f>
        <v>No</v>
      </c>
    </row>
    <row r="1501" customFormat="false" ht="15" hidden="false" customHeight="false" outlineLevel="0" collapsed="false">
      <c r="A1501" s="1" t="s">
        <v>6624</v>
      </c>
      <c r="B1501" s="1" t="s">
        <v>6625</v>
      </c>
      <c r="C1501" s="1" t="s">
        <v>2578</v>
      </c>
      <c r="D1501" s="1" t="s">
        <v>3627</v>
      </c>
      <c r="E1501" s="1" t="s">
        <v>3646</v>
      </c>
      <c r="F1501" s="1" t="s">
        <v>3623</v>
      </c>
      <c r="G1501" s="1" t="n">
        <v>72</v>
      </c>
      <c r="H1501" s="1" t="n">
        <v>2.75</v>
      </c>
      <c r="I1501" s="1" t="n">
        <v>0</v>
      </c>
      <c r="J1501" s="1" t="n">
        <v>5</v>
      </c>
      <c r="K1501" s="1" t="s">
        <v>3624</v>
      </c>
      <c r="L1501" s="18" t="str">
        <f aca="false">IF(H1501&lt;=G1501,"Yes","No")</f>
        <v>Yes</v>
      </c>
    </row>
    <row r="1502" customFormat="false" ht="15" hidden="false" customHeight="false" outlineLevel="0" collapsed="false">
      <c r="A1502" s="1" t="s">
        <v>6626</v>
      </c>
      <c r="B1502" s="1" t="s">
        <v>6627</v>
      </c>
      <c r="C1502" s="1" t="s">
        <v>2578</v>
      </c>
      <c r="D1502" s="1" t="s">
        <v>3630</v>
      </c>
      <c r="E1502" s="1" t="s">
        <v>3646</v>
      </c>
      <c r="F1502" s="1" t="s">
        <v>3631</v>
      </c>
      <c r="G1502" s="1" t="n">
        <v>72</v>
      </c>
      <c r="H1502" s="1" t="n">
        <v>0.56</v>
      </c>
      <c r="I1502" s="1" t="n">
        <v>1</v>
      </c>
      <c r="J1502" s="1" t="n">
        <v>4</v>
      </c>
      <c r="K1502" s="1" t="s">
        <v>3665</v>
      </c>
      <c r="L1502" s="18" t="str">
        <f aca="false">IF(H1502&lt;=G1502,"Yes","No")</f>
        <v>Yes</v>
      </c>
    </row>
    <row r="1503" customFormat="false" ht="15" hidden="false" customHeight="false" outlineLevel="0" collapsed="false">
      <c r="A1503" s="1" t="s">
        <v>6628</v>
      </c>
      <c r="B1503" s="1" t="s">
        <v>6629</v>
      </c>
      <c r="C1503" s="1" t="s">
        <v>2578</v>
      </c>
      <c r="D1503" s="1" t="s">
        <v>3638</v>
      </c>
      <c r="E1503" s="1" t="s">
        <v>3617</v>
      </c>
      <c r="F1503" s="1" t="s">
        <v>3631</v>
      </c>
      <c r="G1503" s="1" t="n">
        <v>24</v>
      </c>
      <c r="H1503" s="1" t="n">
        <v>25.32</v>
      </c>
      <c r="I1503" s="1" t="n">
        <v>0</v>
      </c>
      <c r="J1503" s="1" t="n">
        <v>3</v>
      </c>
      <c r="K1503" s="1" t="s">
        <v>3642</v>
      </c>
      <c r="L1503" s="18" t="str">
        <f aca="false">IF(H1503&lt;=G1503,"Yes","No")</f>
        <v>No</v>
      </c>
    </row>
    <row r="1504" customFormat="false" ht="15" hidden="false" customHeight="false" outlineLevel="0" collapsed="false">
      <c r="A1504" s="1" t="s">
        <v>6630</v>
      </c>
      <c r="B1504" s="1" t="s">
        <v>6631</v>
      </c>
      <c r="C1504" s="1" t="s">
        <v>2578</v>
      </c>
      <c r="D1504" s="1" t="s">
        <v>3641</v>
      </c>
      <c r="E1504" s="1" t="s">
        <v>3622</v>
      </c>
      <c r="F1504" s="1" t="s">
        <v>3215</v>
      </c>
      <c r="G1504" s="1" t="n">
        <v>8</v>
      </c>
      <c r="H1504" s="1" t="n">
        <v>6.08</v>
      </c>
      <c r="I1504" s="1" t="n">
        <v>0</v>
      </c>
      <c r="J1504" s="1" t="n">
        <v>4</v>
      </c>
      <c r="K1504" s="1" t="s">
        <v>3652</v>
      </c>
      <c r="L1504" s="18" t="str">
        <f aca="false">IF(H1504&lt;=G1504,"Yes","No")</f>
        <v>Yes</v>
      </c>
    </row>
    <row r="1505" customFormat="false" ht="15" hidden="false" customHeight="false" outlineLevel="0" collapsed="false">
      <c r="A1505" s="1" t="s">
        <v>6632</v>
      </c>
      <c r="B1505" s="1" t="s">
        <v>6633</v>
      </c>
      <c r="C1505" s="1" t="s">
        <v>2578</v>
      </c>
      <c r="D1505" s="1" t="s">
        <v>3630</v>
      </c>
      <c r="E1505" s="1" t="s">
        <v>3617</v>
      </c>
      <c r="F1505" s="1" t="s">
        <v>3631</v>
      </c>
      <c r="G1505" s="1" t="n">
        <v>24</v>
      </c>
      <c r="H1505" s="1" t="n">
        <v>0.39</v>
      </c>
      <c r="I1505" s="1" t="n">
        <v>1</v>
      </c>
      <c r="J1505" s="1" t="n">
        <v>5</v>
      </c>
      <c r="K1505" s="1" t="s">
        <v>3635</v>
      </c>
      <c r="L1505" s="18" t="str">
        <f aca="false">IF(H1505&lt;=G1505,"Yes","No")</f>
        <v>Yes</v>
      </c>
    </row>
    <row r="1506" customFormat="false" ht="15" hidden="false" customHeight="false" outlineLevel="0" collapsed="false">
      <c r="A1506" s="1" t="s">
        <v>6634</v>
      </c>
      <c r="B1506" s="1" t="s">
        <v>6635</v>
      </c>
      <c r="C1506" s="1" t="s">
        <v>2578</v>
      </c>
      <c r="D1506" s="1" t="s">
        <v>3698</v>
      </c>
      <c r="E1506" s="1" t="s">
        <v>3617</v>
      </c>
      <c r="F1506" s="1" t="s">
        <v>3623</v>
      </c>
      <c r="G1506" s="1" t="n">
        <v>24</v>
      </c>
      <c r="H1506" s="1" t="n">
        <v>9.58</v>
      </c>
      <c r="I1506" s="1" t="n">
        <v>0</v>
      </c>
      <c r="J1506" s="1" t="n">
        <v>4</v>
      </c>
      <c r="K1506" s="1" t="s">
        <v>3632</v>
      </c>
      <c r="L1506" s="18" t="str">
        <f aca="false">IF(H1506&lt;=G1506,"Yes","No")</f>
        <v>Yes</v>
      </c>
    </row>
    <row r="1507" customFormat="false" ht="15" hidden="false" customHeight="false" outlineLevel="0" collapsed="false">
      <c r="A1507" s="1" t="s">
        <v>6636</v>
      </c>
      <c r="B1507" s="1" t="s">
        <v>6637</v>
      </c>
      <c r="C1507" s="1" t="s">
        <v>2578</v>
      </c>
      <c r="D1507" s="1" t="s">
        <v>3698</v>
      </c>
      <c r="E1507" s="1" t="s">
        <v>3617</v>
      </c>
      <c r="F1507" s="1" t="s">
        <v>3215</v>
      </c>
      <c r="G1507" s="1" t="n">
        <v>24</v>
      </c>
      <c r="H1507" s="1" t="n">
        <v>6.38</v>
      </c>
      <c r="I1507" s="1" t="n">
        <v>0</v>
      </c>
      <c r="J1507" s="1" t="n">
        <v>5</v>
      </c>
      <c r="K1507" s="1" t="s">
        <v>3635</v>
      </c>
      <c r="L1507" s="18" t="str">
        <f aca="false">IF(H1507&lt;=G1507,"Yes","No")</f>
        <v>Yes</v>
      </c>
    </row>
    <row r="1508" customFormat="false" ht="15" hidden="false" customHeight="false" outlineLevel="0" collapsed="false">
      <c r="A1508" s="1" t="s">
        <v>6638</v>
      </c>
      <c r="B1508" s="1" t="s">
        <v>6639</v>
      </c>
      <c r="C1508" s="1" t="s">
        <v>2578</v>
      </c>
      <c r="D1508" s="1" t="s">
        <v>3621</v>
      </c>
      <c r="E1508" s="1" t="s">
        <v>3646</v>
      </c>
      <c r="F1508" s="1" t="s">
        <v>3215</v>
      </c>
      <c r="G1508" s="1" t="n">
        <v>72</v>
      </c>
      <c r="H1508" s="1" t="n">
        <v>3.43</v>
      </c>
      <c r="I1508" s="1" t="n">
        <v>1</v>
      </c>
      <c r="J1508" s="1" t="n">
        <v>5</v>
      </c>
      <c r="K1508" s="1" t="s">
        <v>3642</v>
      </c>
      <c r="L1508" s="18" t="str">
        <f aca="false">IF(H1508&lt;=G1508,"Yes","No")</f>
        <v>Yes</v>
      </c>
    </row>
    <row r="1509" customFormat="false" ht="15" hidden="false" customHeight="false" outlineLevel="0" collapsed="false">
      <c r="A1509" s="1" t="s">
        <v>6640</v>
      </c>
      <c r="B1509" s="1" t="s">
        <v>6641</v>
      </c>
      <c r="C1509" s="1" t="s">
        <v>2578</v>
      </c>
      <c r="D1509" s="1" t="s">
        <v>3630</v>
      </c>
      <c r="E1509" s="1" t="s">
        <v>3617</v>
      </c>
      <c r="F1509" s="1" t="s">
        <v>3215</v>
      </c>
      <c r="G1509" s="1" t="n">
        <v>24</v>
      </c>
      <c r="H1509" s="1" t="n">
        <v>0.33</v>
      </c>
      <c r="I1509" s="1" t="n">
        <v>1</v>
      </c>
      <c r="J1509" s="1" t="n">
        <v>5</v>
      </c>
      <c r="K1509" s="1" t="s">
        <v>3635</v>
      </c>
      <c r="L1509" s="18" t="str">
        <f aca="false">IF(H1509&lt;=G1509,"Yes","No")</f>
        <v>Yes</v>
      </c>
    </row>
    <row r="1510" customFormat="false" ht="15" hidden="false" customHeight="false" outlineLevel="0" collapsed="false">
      <c r="A1510" s="1" t="s">
        <v>6642</v>
      </c>
      <c r="B1510" s="1" t="s">
        <v>6643</v>
      </c>
      <c r="C1510" s="1" t="s">
        <v>2578</v>
      </c>
      <c r="D1510" s="1" t="s">
        <v>3621</v>
      </c>
      <c r="E1510" s="1" t="s">
        <v>3617</v>
      </c>
      <c r="F1510" s="1" t="s">
        <v>3651</v>
      </c>
      <c r="G1510" s="1" t="n">
        <v>24</v>
      </c>
      <c r="H1510" s="1" t="n">
        <v>3.74</v>
      </c>
      <c r="I1510" s="1" t="n">
        <v>1</v>
      </c>
      <c r="J1510" s="1" t="n">
        <v>5</v>
      </c>
      <c r="K1510" s="1" t="s">
        <v>3642</v>
      </c>
      <c r="L1510" s="18" t="str">
        <f aca="false">IF(H1510&lt;=G1510,"Yes","No")</f>
        <v>Yes</v>
      </c>
    </row>
    <row r="1511" customFormat="false" ht="15" hidden="false" customHeight="false" outlineLevel="0" collapsed="false">
      <c r="A1511" s="1" t="s">
        <v>6644</v>
      </c>
      <c r="B1511" s="1" t="s">
        <v>6645</v>
      </c>
      <c r="C1511" s="1" t="s">
        <v>2578</v>
      </c>
      <c r="D1511" s="1" t="s">
        <v>3627</v>
      </c>
      <c r="E1511" s="1" t="s">
        <v>3617</v>
      </c>
      <c r="F1511" s="1" t="s">
        <v>3215</v>
      </c>
      <c r="G1511" s="1" t="n">
        <v>24</v>
      </c>
      <c r="H1511" s="1" t="n">
        <v>4.58</v>
      </c>
      <c r="I1511" s="1" t="n">
        <v>0</v>
      </c>
      <c r="J1511" s="1" t="n">
        <v>5</v>
      </c>
      <c r="K1511" s="1" t="s">
        <v>3618</v>
      </c>
      <c r="L1511" s="18" t="str">
        <f aca="false">IF(H1511&lt;=G1511,"Yes","No")</f>
        <v>Yes</v>
      </c>
    </row>
    <row r="1512" customFormat="false" ht="15" hidden="false" customHeight="false" outlineLevel="0" collapsed="false">
      <c r="A1512" s="1" t="s">
        <v>6646</v>
      </c>
      <c r="B1512" s="1" t="s">
        <v>6647</v>
      </c>
      <c r="C1512" s="1" t="s">
        <v>2578</v>
      </c>
      <c r="D1512" s="1" t="s">
        <v>3630</v>
      </c>
      <c r="E1512" s="1" t="s">
        <v>3617</v>
      </c>
      <c r="F1512" s="1" t="s">
        <v>3623</v>
      </c>
      <c r="G1512" s="1" t="n">
        <v>24</v>
      </c>
      <c r="H1512" s="1" t="n">
        <v>0.52</v>
      </c>
      <c r="I1512" s="1" t="n">
        <v>1</v>
      </c>
      <c r="J1512" s="1" t="n">
        <v>5</v>
      </c>
      <c r="K1512" s="1" t="s">
        <v>3652</v>
      </c>
      <c r="L1512" s="18" t="str">
        <f aca="false">IF(H1512&lt;=G1512,"Yes","No")</f>
        <v>Yes</v>
      </c>
    </row>
    <row r="1513" customFormat="false" ht="15" hidden="false" customHeight="false" outlineLevel="0" collapsed="false">
      <c r="A1513" s="1" t="s">
        <v>6648</v>
      </c>
      <c r="B1513" s="1" t="s">
        <v>6649</v>
      </c>
      <c r="C1513" s="1" t="s">
        <v>2578</v>
      </c>
      <c r="D1513" s="1" t="s">
        <v>3645</v>
      </c>
      <c r="E1513" s="1" t="s">
        <v>3617</v>
      </c>
      <c r="F1513" s="1" t="s">
        <v>3631</v>
      </c>
      <c r="G1513" s="1" t="n">
        <v>24</v>
      </c>
      <c r="H1513" s="1" t="n">
        <v>3.05</v>
      </c>
      <c r="I1513" s="1" t="n">
        <v>1</v>
      </c>
      <c r="J1513" s="1" t="n">
        <v>5</v>
      </c>
      <c r="K1513" s="1" t="s">
        <v>3665</v>
      </c>
      <c r="L1513" s="18" t="str">
        <f aca="false">IF(H1513&lt;=G1513,"Yes","No")</f>
        <v>Yes</v>
      </c>
    </row>
    <row r="1514" customFormat="false" ht="15" hidden="false" customHeight="false" outlineLevel="0" collapsed="false">
      <c r="A1514" s="1" t="s">
        <v>6650</v>
      </c>
      <c r="B1514" s="1" t="s">
        <v>6651</v>
      </c>
      <c r="C1514" s="1" t="s">
        <v>2578</v>
      </c>
      <c r="D1514" s="1" t="s">
        <v>3616</v>
      </c>
      <c r="E1514" s="1" t="s">
        <v>3622</v>
      </c>
      <c r="F1514" s="1" t="s">
        <v>3631</v>
      </c>
      <c r="G1514" s="1" t="n">
        <v>8</v>
      </c>
      <c r="H1514" s="1" t="n">
        <v>1.24</v>
      </c>
      <c r="I1514" s="1" t="n">
        <v>0</v>
      </c>
      <c r="J1514" s="1" t="n">
        <v>5</v>
      </c>
      <c r="K1514" s="1" t="s">
        <v>3618</v>
      </c>
      <c r="L1514" s="18" t="str">
        <f aca="false">IF(H1514&lt;=G1514,"Yes","No")</f>
        <v>Yes</v>
      </c>
    </row>
    <row r="1515" customFormat="false" ht="15" hidden="false" customHeight="false" outlineLevel="0" collapsed="false">
      <c r="A1515" s="1" t="s">
        <v>6652</v>
      </c>
      <c r="B1515" s="1" t="s">
        <v>6653</v>
      </c>
      <c r="C1515" s="1" t="s">
        <v>2578</v>
      </c>
      <c r="D1515" s="1" t="s">
        <v>3638</v>
      </c>
      <c r="E1515" s="1" t="s">
        <v>3646</v>
      </c>
      <c r="F1515" s="1" t="s">
        <v>3651</v>
      </c>
      <c r="G1515" s="1" t="n">
        <v>72</v>
      </c>
      <c r="H1515" s="1" t="n">
        <v>31.23</v>
      </c>
      <c r="I1515" s="1" t="n">
        <v>0</v>
      </c>
      <c r="J1515" s="1" t="n">
        <v>4</v>
      </c>
      <c r="K1515" s="1" t="s">
        <v>3652</v>
      </c>
      <c r="L1515" s="18" t="str">
        <f aca="false">IF(H1515&lt;=G1515,"Yes","No")</f>
        <v>Yes</v>
      </c>
    </row>
    <row r="1516" customFormat="false" ht="15" hidden="false" customHeight="false" outlineLevel="0" collapsed="false">
      <c r="A1516" s="1" t="s">
        <v>6654</v>
      </c>
      <c r="B1516" s="1" t="s">
        <v>6655</v>
      </c>
      <c r="C1516" s="1" t="s">
        <v>2578</v>
      </c>
      <c r="D1516" s="1" t="s">
        <v>3645</v>
      </c>
      <c r="E1516" s="1" t="s">
        <v>3646</v>
      </c>
      <c r="F1516" s="1" t="s">
        <v>3215</v>
      </c>
      <c r="G1516" s="1" t="n">
        <v>72</v>
      </c>
      <c r="H1516" s="1" t="n">
        <v>4.11</v>
      </c>
      <c r="I1516" s="1" t="n">
        <v>0</v>
      </c>
      <c r="J1516" s="1" t="n">
        <v>5</v>
      </c>
      <c r="K1516" s="1" t="s">
        <v>3635</v>
      </c>
      <c r="L1516" s="18" t="str">
        <f aca="false">IF(H1516&lt;=G1516,"Yes","No")</f>
        <v>Yes</v>
      </c>
    </row>
    <row r="1517" customFormat="false" ht="15" hidden="false" customHeight="false" outlineLevel="0" collapsed="false">
      <c r="A1517" s="1" t="s">
        <v>6656</v>
      </c>
      <c r="B1517" s="1" t="s">
        <v>6657</v>
      </c>
      <c r="C1517" s="1" t="s">
        <v>2578</v>
      </c>
      <c r="D1517" s="1" t="s">
        <v>3630</v>
      </c>
      <c r="E1517" s="1" t="s">
        <v>3617</v>
      </c>
      <c r="F1517" s="1" t="s">
        <v>3631</v>
      </c>
      <c r="G1517" s="1" t="n">
        <v>24</v>
      </c>
      <c r="H1517" s="1" t="n">
        <v>0.81</v>
      </c>
      <c r="I1517" s="1" t="n">
        <v>1</v>
      </c>
      <c r="J1517" s="1" t="n">
        <v>5</v>
      </c>
      <c r="K1517" s="1" t="s">
        <v>3642</v>
      </c>
      <c r="L1517" s="18" t="str">
        <f aca="false">IF(H1517&lt;=G1517,"Yes","No")</f>
        <v>Yes</v>
      </c>
    </row>
    <row r="1518" customFormat="false" ht="15" hidden="false" customHeight="false" outlineLevel="0" collapsed="false">
      <c r="A1518" s="1" t="s">
        <v>6658</v>
      </c>
      <c r="B1518" s="1" t="s">
        <v>6659</v>
      </c>
      <c r="C1518" s="1" t="s">
        <v>2578</v>
      </c>
      <c r="D1518" s="1" t="s">
        <v>3627</v>
      </c>
      <c r="E1518" s="1" t="s">
        <v>3617</v>
      </c>
      <c r="F1518" s="1" t="s">
        <v>3651</v>
      </c>
      <c r="G1518" s="1" t="n">
        <v>24</v>
      </c>
      <c r="H1518" s="1" t="n">
        <v>6.16</v>
      </c>
      <c r="I1518" s="1" t="n">
        <v>0</v>
      </c>
      <c r="J1518" s="1" t="n">
        <v>5</v>
      </c>
      <c r="K1518" s="1" t="s">
        <v>3632</v>
      </c>
      <c r="L1518" s="18" t="str">
        <f aca="false">IF(H1518&lt;=G1518,"Yes","No")</f>
        <v>Yes</v>
      </c>
    </row>
    <row r="1519" customFormat="false" ht="15" hidden="false" customHeight="false" outlineLevel="0" collapsed="false">
      <c r="A1519" s="1" t="s">
        <v>6660</v>
      </c>
      <c r="B1519" s="1" t="s">
        <v>6661</v>
      </c>
      <c r="C1519" s="1" t="s">
        <v>2578</v>
      </c>
      <c r="D1519" s="1" t="s">
        <v>3630</v>
      </c>
      <c r="E1519" s="1" t="s">
        <v>3617</v>
      </c>
      <c r="F1519" s="1" t="s">
        <v>3631</v>
      </c>
      <c r="G1519" s="1" t="n">
        <v>24</v>
      </c>
      <c r="H1519" s="1" t="n">
        <v>2.63</v>
      </c>
      <c r="I1519" s="1" t="n">
        <v>0</v>
      </c>
      <c r="J1519" s="1" t="n">
        <v>5</v>
      </c>
      <c r="K1519" s="1" t="s">
        <v>3635</v>
      </c>
      <c r="L1519" s="18" t="str">
        <f aca="false">IF(H1519&lt;=G1519,"Yes","No")</f>
        <v>Yes</v>
      </c>
    </row>
    <row r="1520" customFormat="false" ht="15" hidden="false" customHeight="false" outlineLevel="0" collapsed="false">
      <c r="A1520" s="1" t="s">
        <v>6662</v>
      </c>
      <c r="B1520" s="1" t="s">
        <v>6663</v>
      </c>
      <c r="C1520" s="1" t="s">
        <v>2578</v>
      </c>
      <c r="D1520" s="1" t="s">
        <v>3630</v>
      </c>
      <c r="E1520" s="1" t="s">
        <v>3646</v>
      </c>
      <c r="F1520" s="1" t="s">
        <v>3623</v>
      </c>
      <c r="G1520" s="1" t="n">
        <v>72</v>
      </c>
      <c r="H1520" s="1" t="n">
        <v>1.05</v>
      </c>
      <c r="I1520" s="1" t="n">
        <v>1</v>
      </c>
      <c r="J1520" s="1" t="n">
        <v>5</v>
      </c>
      <c r="K1520" s="1" t="s">
        <v>3635</v>
      </c>
      <c r="L1520" s="18" t="str">
        <f aca="false">IF(H1520&lt;=G1520,"Yes","No")</f>
        <v>Yes</v>
      </c>
    </row>
    <row r="1521" customFormat="false" ht="15" hidden="false" customHeight="false" outlineLevel="0" collapsed="false">
      <c r="A1521" s="1" t="s">
        <v>6664</v>
      </c>
      <c r="B1521" s="1" t="s">
        <v>6665</v>
      </c>
      <c r="C1521" s="1" t="s">
        <v>2578</v>
      </c>
      <c r="D1521" s="1" t="s">
        <v>3621</v>
      </c>
      <c r="E1521" s="1" t="s">
        <v>3617</v>
      </c>
      <c r="F1521" s="1" t="s">
        <v>3631</v>
      </c>
      <c r="G1521" s="1" t="n">
        <v>24</v>
      </c>
      <c r="H1521" s="1" t="n">
        <v>1.1</v>
      </c>
      <c r="I1521" s="1" t="n">
        <v>1</v>
      </c>
      <c r="J1521" s="1" t="n">
        <v>3</v>
      </c>
      <c r="K1521" s="1" t="s">
        <v>3652</v>
      </c>
      <c r="L1521" s="18" t="str">
        <f aca="false">IF(H1521&lt;=G1521,"Yes","No")</f>
        <v>Yes</v>
      </c>
    </row>
    <row r="1522" customFormat="false" ht="15" hidden="false" customHeight="false" outlineLevel="0" collapsed="false">
      <c r="A1522" s="1" t="s">
        <v>6666</v>
      </c>
      <c r="B1522" s="1" t="s">
        <v>6667</v>
      </c>
      <c r="C1522" s="1" t="s">
        <v>2578</v>
      </c>
      <c r="D1522" s="1" t="s">
        <v>3630</v>
      </c>
      <c r="E1522" s="1" t="s">
        <v>3617</v>
      </c>
      <c r="F1522" s="1" t="s">
        <v>3215</v>
      </c>
      <c r="G1522" s="1" t="n">
        <v>24</v>
      </c>
      <c r="H1522" s="1" t="n">
        <v>0.73</v>
      </c>
      <c r="I1522" s="1" t="n">
        <v>0</v>
      </c>
      <c r="J1522" s="1" t="n">
        <v>5</v>
      </c>
      <c r="K1522" s="1" t="s">
        <v>3652</v>
      </c>
      <c r="L1522" s="18" t="str">
        <f aca="false">IF(H1522&lt;=G1522,"Yes","No")</f>
        <v>Yes</v>
      </c>
    </row>
    <row r="1523" customFormat="false" ht="15" hidden="false" customHeight="false" outlineLevel="0" collapsed="false">
      <c r="A1523" s="1" t="s">
        <v>6668</v>
      </c>
      <c r="B1523" s="1" t="s">
        <v>6669</v>
      </c>
      <c r="C1523" s="1" t="s">
        <v>2578</v>
      </c>
      <c r="D1523" s="1" t="s">
        <v>3641</v>
      </c>
      <c r="E1523" s="1" t="s">
        <v>3622</v>
      </c>
      <c r="F1523" s="1" t="s">
        <v>3631</v>
      </c>
      <c r="G1523" s="1" t="n">
        <v>8</v>
      </c>
      <c r="H1523" s="1" t="n">
        <v>6.64</v>
      </c>
      <c r="I1523" s="1" t="n">
        <v>0</v>
      </c>
      <c r="J1523" s="1" t="n">
        <v>4</v>
      </c>
      <c r="K1523" s="1" t="s">
        <v>3652</v>
      </c>
      <c r="L1523" s="18" t="str">
        <f aca="false">IF(H1523&lt;=G1523,"Yes","No")</f>
        <v>Yes</v>
      </c>
    </row>
    <row r="1524" customFormat="false" ht="15" hidden="false" customHeight="false" outlineLevel="0" collapsed="false">
      <c r="A1524" s="1" t="s">
        <v>6670</v>
      </c>
      <c r="B1524" s="1" t="s">
        <v>6671</v>
      </c>
      <c r="C1524" s="1" t="s">
        <v>2578</v>
      </c>
      <c r="D1524" s="1" t="s">
        <v>3627</v>
      </c>
      <c r="E1524" s="1" t="s">
        <v>3617</v>
      </c>
      <c r="F1524" s="1" t="s">
        <v>3651</v>
      </c>
      <c r="G1524" s="1" t="n">
        <v>24</v>
      </c>
      <c r="H1524" s="1" t="n">
        <v>5.2</v>
      </c>
      <c r="I1524" s="1" t="n">
        <v>1</v>
      </c>
      <c r="J1524" s="1" t="n">
        <v>4</v>
      </c>
      <c r="K1524" s="1" t="s">
        <v>3635</v>
      </c>
      <c r="L1524" s="18" t="str">
        <f aca="false">IF(H1524&lt;=G1524,"Yes","No")</f>
        <v>Yes</v>
      </c>
    </row>
    <row r="1525" customFormat="false" ht="15" hidden="false" customHeight="false" outlineLevel="0" collapsed="false">
      <c r="A1525" s="1" t="s">
        <v>6672</v>
      </c>
      <c r="B1525" s="1" t="s">
        <v>6673</v>
      </c>
      <c r="C1525" s="1" t="s">
        <v>2578</v>
      </c>
      <c r="D1525" s="1" t="s">
        <v>3630</v>
      </c>
      <c r="E1525" s="1" t="s">
        <v>3617</v>
      </c>
      <c r="F1525" s="1" t="s">
        <v>3215</v>
      </c>
      <c r="G1525" s="1" t="n">
        <v>24</v>
      </c>
      <c r="H1525" s="1" t="n">
        <v>0.94</v>
      </c>
      <c r="I1525" s="1" t="n">
        <v>0</v>
      </c>
      <c r="J1525" s="1" t="n">
        <v>4</v>
      </c>
      <c r="K1525" s="1" t="s">
        <v>3642</v>
      </c>
      <c r="L1525" s="18" t="str">
        <f aca="false">IF(H1525&lt;=G1525,"Yes","No")</f>
        <v>Yes</v>
      </c>
    </row>
    <row r="1526" customFormat="false" ht="15" hidden="false" customHeight="false" outlineLevel="0" collapsed="false">
      <c r="A1526" s="1" t="s">
        <v>6674</v>
      </c>
      <c r="B1526" s="1" t="s">
        <v>6675</v>
      </c>
      <c r="C1526" s="1" t="s">
        <v>2578</v>
      </c>
      <c r="D1526" s="1" t="s">
        <v>3627</v>
      </c>
      <c r="E1526" s="1" t="s">
        <v>3793</v>
      </c>
      <c r="F1526" s="1" t="s">
        <v>3215</v>
      </c>
      <c r="G1526" s="1" t="n">
        <v>4</v>
      </c>
      <c r="H1526" s="1" t="n">
        <v>1.23</v>
      </c>
      <c r="I1526" s="1" t="n">
        <v>0</v>
      </c>
      <c r="J1526" s="1" t="n">
        <v>5</v>
      </c>
      <c r="K1526" s="1" t="s">
        <v>3642</v>
      </c>
      <c r="L1526" s="18" t="str">
        <f aca="false">IF(H1526&lt;=G1526,"Yes","No")</f>
        <v>Yes</v>
      </c>
    </row>
    <row r="1527" customFormat="false" ht="15" hidden="false" customHeight="false" outlineLevel="0" collapsed="false">
      <c r="A1527" s="1" t="s">
        <v>6676</v>
      </c>
      <c r="B1527" s="1" t="s">
        <v>6677</v>
      </c>
      <c r="C1527" s="1" t="s">
        <v>2578</v>
      </c>
      <c r="D1527" s="1" t="s">
        <v>3627</v>
      </c>
      <c r="E1527" s="1" t="s">
        <v>3646</v>
      </c>
      <c r="F1527" s="1" t="s">
        <v>3623</v>
      </c>
      <c r="G1527" s="1" t="n">
        <v>72</v>
      </c>
      <c r="H1527" s="1" t="n">
        <v>8.59</v>
      </c>
      <c r="I1527" s="1" t="n">
        <v>0</v>
      </c>
      <c r="J1527" s="1" t="n">
        <v>5</v>
      </c>
      <c r="K1527" s="1" t="s">
        <v>3635</v>
      </c>
      <c r="L1527" s="18" t="str">
        <f aca="false">IF(H1527&lt;=G1527,"Yes","No")</f>
        <v>Yes</v>
      </c>
    </row>
    <row r="1528" customFormat="false" ht="15" hidden="false" customHeight="false" outlineLevel="0" collapsed="false">
      <c r="A1528" s="1" t="s">
        <v>6678</v>
      </c>
      <c r="B1528" s="1" t="s">
        <v>6679</v>
      </c>
      <c r="C1528" s="1" t="s">
        <v>2578</v>
      </c>
      <c r="D1528" s="1" t="s">
        <v>3630</v>
      </c>
      <c r="E1528" s="1" t="s">
        <v>3646</v>
      </c>
      <c r="F1528" s="1" t="s">
        <v>3631</v>
      </c>
      <c r="G1528" s="1" t="n">
        <v>72</v>
      </c>
      <c r="H1528" s="1" t="n">
        <v>2.41</v>
      </c>
      <c r="I1528" s="1" t="n">
        <v>1</v>
      </c>
      <c r="J1528" s="1" t="n">
        <v>4</v>
      </c>
      <c r="K1528" s="1" t="s">
        <v>3632</v>
      </c>
      <c r="L1528" s="18" t="str">
        <f aca="false">IF(H1528&lt;=G1528,"Yes","No")</f>
        <v>Yes</v>
      </c>
    </row>
    <row r="1529" customFormat="false" ht="15" hidden="false" customHeight="false" outlineLevel="0" collapsed="false">
      <c r="A1529" s="1" t="s">
        <v>6680</v>
      </c>
      <c r="B1529" s="1" t="s">
        <v>6681</v>
      </c>
      <c r="C1529" s="1" t="s">
        <v>2578</v>
      </c>
      <c r="D1529" s="1" t="s">
        <v>3627</v>
      </c>
      <c r="E1529" s="1" t="s">
        <v>3646</v>
      </c>
      <c r="F1529" s="1" t="s">
        <v>3215</v>
      </c>
      <c r="G1529" s="1" t="n">
        <v>72</v>
      </c>
      <c r="H1529" s="1" t="n">
        <v>31.43</v>
      </c>
      <c r="I1529" s="1" t="n">
        <v>0</v>
      </c>
      <c r="J1529" s="1" t="n">
        <v>4</v>
      </c>
      <c r="K1529" s="1" t="s">
        <v>3635</v>
      </c>
      <c r="L1529" s="18" t="str">
        <f aca="false">IF(H1529&lt;=G1529,"Yes","No")</f>
        <v>Yes</v>
      </c>
    </row>
    <row r="1530" customFormat="false" ht="15" hidden="false" customHeight="false" outlineLevel="0" collapsed="false">
      <c r="A1530" s="1" t="s">
        <v>6682</v>
      </c>
      <c r="B1530" s="1" t="s">
        <v>6683</v>
      </c>
      <c r="C1530" s="1" t="s">
        <v>2578</v>
      </c>
      <c r="D1530" s="1" t="s">
        <v>3627</v>
      </c>
      <c r="E1530" s="1" t="s">
        <v>3793</v>
      </c>
      <c r="F1530" s="1" t="s">
        <v>3623</v>
      </c>
      <c r="G1530" s="1" t="n">
        <v>4</v>
      </c>
      <c r="H1530" s="1" t="n">
        <v>1.44</v>
      </c>
      <c r="I1530" s="1" t="n">
        <v>0</v>
      </c>
      <c r="J1530" s="1" t="n">
        <v>5</v>
      </c>
      <c r="K1530" s="1" t="s">
        <v>3652</v>
      </c>
      <c r="L1530" s="18" t="str">
        <f aca="false">IF(H1530&lt;=G1530,"Yes","No")</f>
        <v>Yes</v>
      </c>
    </row>
    <row r="1531" customFormat="false" ht="15" hidden="false" customHeight="false" outlineLevel="0" collapsed="false">
      <c r="A1531" s="1" t="s">
        <v>6684</v>
      </c>
      <c r="B1531" s="1" t="s">
        <v>6685</v>
      </c>
      <c r="C1531" s="1" t="s">
        <v>2578</v>
      </c>
      <c r="D1531" s="1" t="s">
        <v>3630</v>
      </c>
      <c r="E1531" s="1" t="s">
        <v>3617</v>
      </c>
      <c r="F1531" s="1" t="s">
        <v>3215</v>
      </c>
      <c r="G1531" s="1" t="n">
        <v>24</v>
      </c>
      <c r="H1531" s="1" t="n">
        <v>0.29</v>
      </c>
      <c r="I1531" s="1" t="n">
        <v>1</v>
      </c>
      <c r="J1531" s="1" t="n">
        <v>4</v>
      </c>
      <c r="K1531" s="1" t="s">
        <v>3635</v>
      </c>
      <c r="L1531" s="18" t="str">
        <f aca="false">IF(H1531&lt;=G1531,"Yes","No")</f>
        <v>Yes</v>
      </c>
    </row>
    <row r="1532" customFormat="false" ht="15" hidden="false" customHeight="false" outlineLevel="0" collapsed="false">
      <c r="A1532" s="1" t="s">
        <v>6686</v>
      </c>
      <c r="B1532" s="1" t="s">
        <v>6687</v>
      </c>
      <c r="C1532" s="1" t="s">
        <v>2578</v>
      </c>
      <c r="D1532" s="1" t="s">
        <v>3627</v>
      </c>
      <c r="E1532" s="1" t="s">
        <v>3646</v>
      </c>
      <c r="F1532" s="1" t="s">
        <v>3215</v>
      </c>
      <c r="G1532" s="1" t="n">
        <v>72</v>
      </c>
      <c r="H1532" s="1" t="n">
        <v>4</v>
      </c>
      <c r="I1532" s="1" t="n">
        <v>0</v>
      </c>
      <c r="J1532" s="1" t="n">
        <v>5</v>
      </c>
      <c r="K1532" s="1" t="s">
        <v>3642</v>
      </c>
      <c r="L1532" s="18" t="str">
        <f aca="false">IF(H1532&lt;=G1532,"Yes","No")</f>
        <v>Yes</v>
      </c>
    </row>
    <row r="1533" customFormat="false" ht="15" hidden="false" customHeight="false" outlineLevel="0" collapsed="false">
      <c r="A1533" s="1" t="s">
        <v>6688</v>
      </c>
      <c r="B1533" s="1" t="s">
        <v>6689</v>
      </c>
      <c r="C1533" s="1" t="s">
        <v>2578</v>
      </c>
      <c r="D1533" s="1" t="s">
        <v>3630</v>
      </c>
      <c r="E1533" s="1" t="s">
        <v>3617</v>
      </c>
      <c r="F1533" s="1" t="s">
        <v>3631</v>
      </c>
      <c r="G1533" s="1" t="n">
        <v>24</v>
      </c>
      <c r="H1533" s="1" t="n">
        <v>0.18</v>
      </c>
      <c r="I1533" s="1" t="n">
        <v>1</v>
      </c>
      <c r="J1533" s="1" t="n">
        <v>5</v>
      </c>
      <c r="K1533" s="1" t="s">
        <v>3624</v>
      </c>
      <c r="L1533" s="18" t="str">
        <f aca="false">IF(H1533&lt;=G1533,"Yes","No")</f>
        <v>Yes</v>
      </c>
    </row>
    <row r="1534" customFormat="false" ht="15" hidden="false" customHeight="false" outlineLevel="0" collapsed="false">
      <c r="A1534" s="1" t="s">
        <v>6690</v>
      </c>
      <c r="B1534" s="1" t="s">
        <v>6691</v>
      </c>
      <c r="C1534" s="1" t="s">
        <v>2578</v>
      </c>
      <c r="D1534" s="1" t="s">
        <v>3621</v>
      </c>
      <c r="E1534" s="1" t="s">
        <v>3622</v>
      </c>
      <c r="F1534" s="1" t="s">
        <v>3631</v>
      </c>
      <c r="G1534" s="1" t="n">
        <v>8</v>
      </c>
      <c r="H1534" s="1" t="n">
        <v>2.15</v>
      </c>
      <c r="I1534" s="1" t="n">
        <v>1</v>
      </c>
      <c r="J1534" s="1" t="n">
        <v>5</v>
      </c>
      <c r="K1534" s="1" t="s">
        <v>3652</v>
      </c>
      <c r="L1534" s="18" t="str">
        <f aca="false">IF(H1534&lt;=G1534,"Yes","No")</f>
        <v>Yes</v>
      </c>
    </row>
    <row r="1535" customFormat="false" ht="15" hidden="false" customHeight="false" outlineLevel="0" collapsed="false">
      <c r="A1535" s="1" t="s">
        <v>6692</v>
      </c>
      <c r="B1535" s="1" t="s">
        <v>6693</v>
      </c>
      <c r="C1535" s="1" t="s">
        <v>2578</v>
      </c>
      <c r="D1535" s="1" t="s">
        <v>3638</v>
      </c>
      <c r="E1535" s="1" t="s">
        <v>3617</v>
      </c>
      <c r="F1535" s="1" t="s">
        <v>3215</v>
      </c>
      <c r="G1535" s="1" t="n">
        <v>24</v>
      </c>
      <c r="H1535" s="1" t="n">
        <v>15.12</v>
      </c>
      <c r="I1535" s="1" t="n">
        <v>0</v>
      </c>
      <c r="J1535" s="1" t="n">
        <v>5</v>
      </c>
      <c r="K1535" s="1" t="s">
        <v>3665</v>
      </c>
      <c r="L1535" s="18" t="str">
        <f aca="false">IF(H1535&lt;=G1535,"Yes","No")</f>
        <v>Yes</v>
      </c>
    </row>
    <row r="1536" customFormat="false" ht="15" hidden="false" customHeight="false" outlineLevel="0" collapsed="false">
      <c r="A1536" s="1" t="s">
        <v>6694</v>
      </c>
      <c r="B1536" s="1" t="s">
        <v>6695</v>
      </c>
      <c r="C1536" s="1" t="s">
        <v>2578</v>
      </c>
      <c r="D1536" s="1" t="s">
        <v>3616</v>
      </c>
      <c r="E1536" s="1" t="s">
        <v>3617</v>
      </c>
      <c r="F1536" s="1" t="s">
        <v>3623</v>
      </c>
      <c r="G1536" s="1" t="n">
        <v>24</v>
      </c>
      <c r="H1536" s="1" t="n">
        <v>4.55</v>
      </c>
      <c r="I1536" s="1" t="n">
        <v>1</v>
      </c>
      <c r="J1536" s="1" t="n">
        <v>4</v>
      </c>
      <c r="K1536" s="1" t="s">
        <v>3624</v>
      </c>
      <c r="L1536" s="18" t="str">
        <f aca="false">IF(H1536&lt;=G1536,"Yes","No")</f>
        <v>Yes</v>
      </c>
    </row>
    <row r="1537" customFormat="false" ht="15" hidden="false" customHeight="false" outlineLevel="0" collapsed="false">
      <c r="A1537" s="1" t="s">
        <v>6696</v>
      </c>
      <c r="B1537" s="1" t="s">
        <v>6697</v>
      </c>
      <c r="C1537" s="1" t="s">
        <v>2578</v>
      </c>
      <c r="D1537" s="1" t="s">
        <v>3630</v>
      </c>
      <c r="E1537" s="1" t="s">
        <v>3646</v>
      </c>
      <c r="F1537" s="1" t="s">
        <v>3623</v>
      </c>
      <c r="G1537" s="1" t="n">
        <v>72</v>
      </c>
      <c r="H1537" s="1" t="n">
        <v>2.71</v>
      </c>
      <c r="I1537" s="1" t="n">
        <v>1</v>
      </c>
      <c r="J1537" s="1" t="n">
        <v>5</v>
      </c>
      <c r="K1537" s="1" t="s">
        <v>3652</v>
      </c>
      <c r="L1537" s="18" t="str">
        <f aca="false">IF(H1537&lt;=G1537,"Yes","No")</f>
        <v>Yes</v>
      </c>
    </row>
    <row r="1538" customFormat="false" ht="15" hidden="false" customHeight="false" outlineLevel="0" collapsed="false">
      <c r="A1538" s="1" t="s">
        <v>6698</v>
      </c>
      <c r="B1538" s="1" t="s">
        <v>6699</v>
      </c>
      <c r="C1538" s="1" t="s">
        <v>2578</v>
      </c>
      <c r="D1538" s="1" t="s">
        <v>3627</v>
      </c>
      <c r="E1538" s="1" t="s">
        <v>3617</v>
      </c>
      <c r="F1538" s="1" t="s">
        <v>3215</v>
      </c>
      <c r="G1538" s="1" t="n">
        <v>24</v>
      </c>
      <c r="H1538" s="1" t="n">
        <v>1.14</v>
      </c>
      <c r="I1538" s="1" t="n">
        <v>0</v>
      </c>
      <c r="J1538" s="1" t="n">
        <v>4</v>
      </c>
      <c r="K1538" s="1" t="s">
        <v>3642</v>
      </c>
      <c r="L1538" s="18" t="str">
        <f aca="false">IF(H1538&lt;=G1538,"Yes","No")</f>
        <v>Yes</v>
      </c>
    </row>
    <row r="1539" customFormat="false" ht="15" hidden="false" customHeight="false" outlineLevel="0" collapsed="false">
      <c r="A1539" s="1" t="s">
        <v>6700</v>
      </c>
      <c r="B1539" s="1" t="s">
        <v>6701</v>
      </c>
      <c r="C1539" s="1" t="s">
        <v>2578</v>
      </c>
      <c r="D1539" s="1" t="s">
        <v>3698</v>
      </c>
      <c r="E1539" s="1" t="s">
        <v>3617</v>
      </c>
      <c r="F1539" s="1" t="s">
        <v>3631</v>
      </c>
      <c r="G1539" s="1" t="n">
        <v>24</v>
      </c>
      <c r="H1539" s="1" t="n">
        <v>1.31</v>
      </c>
      <c r="I1539" s="1" t="n">
        <v>1</v>
      </c>
      <c r="J1539" s="1" t="n">
        <v>4</v>
      </c>
      <c r="K1539" s="1" t="s">
        <v>3642</v>
      </c>
      <c r="L1539" s="18" t="str">
        <f aca="false">IF(H1539&lt;=G1539,"Yes","No")</f>
        <v>Yes</v>
      </c>
    </row>
    <row r="1540" customFormat="false" ht="15" hidden="false" customHeight="false" outlineLevel="0" collapsed="false">
      <c r="A1540" s="1" t="s">
        <v>6702</v>
      </c>
      <c r="B1540" s="1" t="s">
        <v>6703</v>
      </c>
      <c r="C1540" s="1" t="s">
        <v>2578</v>
      </c>
      <c r="D1540" s="1" t="s">
        <v>3645</v>
      </c>
      <c r="E1540" s="1" t="s">
        <v>3622</v>
      </c>
      <c r="F1540" s="1" t="s">
        <v>3215</v>
      </c>
      <c r="G1540" s="1" t="n">
        <v>8</v>
      </c>
      <c r="H1540" s="1" t="n">
        <v>1.31</v>
      </c>
      <c r="I1540" s="1" t="n">
        <v>1</v>
      </c>
      <c r="J1540" s="1" t="n">
        <v>4</v>
      </c>
      <c r="K1540" s="1" t="s">
        <v>3624</v>
      </c>
      <c r="L1540" s="18" t="str">
        <f aca="false">IF(H1540&lt;=G1540,"Yes","No")</f>
        <v>Yes</v>
      </c>
    </row>
    <row r="1541" customFormat="false" ht="15" hidden="false" customHeight="false" outlineLevel="0" collapsed="false">
      <c r="A1541" s="1" t="s">
        <v>6704</v>
      </c>
      <c r="B1541" s="1" t="s">
        <v>6705</v>
      </c>
      <c r="C1541" s="1" t="s">
        <v>2578</v>
      </c>
      <c r="D1541" s="1" t="s">
        <v>3621</v>
      </c>
      <c r="E1541" s="1" t="s">
        <v>3622</v>
      </c>
      <c r="F1541" s="1" t="s">
        <v>3623</v>
      </c>
      <c r="G1541" s="1" t="n">
        <v>8</v>
      </c>
      <c r="H1541" s="1" t="n">
        <v>2.18</v>
      </c>
      <c r="I1541" s="1" t="n">
        <v>0</v>
      </c>
      <c r="J1541" s="1" t="n">
        <v>5</v>
      </c>
      <c r="K1541" s="1" t="s">
        <v>3665</v>
      </c>
      <c r="L1541" s="18" t="str">
        <f aca="false">IF(H1541&lt;=G1541,"Yes","No")</f>
        <v>Yes</v>
      </c>
    </row>
    <row r="1542" customFormat="false" ht="15" hidden="false" customHeight="false" outlineLevel="0" collapsed="false">
      <c r="A1542" s="1" t="s">
        <v>6706</v>
      </c>
      <c r="B1542" s="1" t="s">
        <v>6707</v>
      </c>
      <c r="C1542" s="1" t="s">
        <v>2578</v>
      </c>
      <c r="D1542" s="1" t="s">
        <v>3627</v>
      </c>
      <c r="E1542" s="1" t="s">
        <v>3622</v>
      </c>
      <c r="F1542" s="1" t="s">
        <v>3623</v>
      </c>
      <c r="G1542" s="1" t="n">
        <v>8</v>
      </c>
      <c r="H1542" s="1" t="n">
        <v>3.6</v>
      </c>
      <c r="I1542" s="1" t="n">
        <v>1</v>
      </c>
      <c r="J1542" s="1" t="n">
        <v>4</v>
      </c>
      <c r="K1542" s="1" t="s">
        <v>3642</v>
      </c>
      <c r="L1542" s="18" t="str">
        <f aca="false">IF(H1542&lt;=G1542,"Yes","No")</f>
        <v>Yes</v>
      </c>
    </row>
    <row r="1543" customFormat="false" ht="15" hidden="false" customHeight="false" outlineLevel="0" collapsed="false">
      <c r="A1543" s="1" t="s">
        <v>6708</v>
      </c>
      <c r="B1543" s="1" t="s">
        <v>6709</v>
      </c>
      <c r="C1543" s="1" t="s">
        <v>2578</v>
      </c>
      <c r="D1543" s="1" t="s">
        <v>3616</v>
      </c>
      <c r="E1543" s="1" t="s">
        <v>3646</v>
      </c>
      <c r="F1543" s="1" t="s">
        <v>3631</v>
      </c>
      <c r="G1543" s="1" t="n">
        <v>72</v>
      </c>
      <c r="H1543" s="1" t="n">
        <v>20.03</v>
      </c>
      <c r="I1543" s="1" t="n">
        <v>0</v>
      </c>
      <c r="J1543" s="1" t="n">
        <v>5</v>
      </c>
      <c r="K1543" s="1" t="s">
        <v>3618</v>
      </c>
      <c r="L1543" s="18" t="str">
        <f aca="false">IF(H1543&lt;=G1543,"Yes","No")</f>
        <v>Yes</v>
      </c>
    </row>
    <row r="1544" customFormat="false" ht="15" hidden="false" customHeight="false" outlineLevel="0" collapsed="false">
      <c r="A1544" s="1" t="s">
        <v>6710</v>
      </c>
      <c r="B1544" s="1" t="s">
        <v>6711</v>
      </c>
      <c r="C1544" s="1" t="s">
        <v>2578</v>
      </c>
      <c r="D1544" s="1" t="s">
        <v>3621</v>
      </c>
      <c r="E1544" s="1" t="s">
        <v>3646</v>
      </c>
      <c r="F1544" s="1" t="s">
        <v>3623</v>
      </c>
      <c r="G1544" s="1" t="n">
        <v>72</v>
      </c>
      <c r="H1544" s="1" t="n">
        <v>1.43</v>
      </c>
      <c r="I1544" s="1" t="n">
        <v>1</v>
      </c>
      <c r="J1544" s="1" t="n">
        <v>4</v>
      </c>
      <c r="K1544" s="1" t="s">
        <v>3624</v>
      </c>
      <c r="L1544" s="18" t="str">
        <f aca="false">IF(H1544&lt;=G1544,"Yes","No")</f>
        <v>Yes</v>
      </c>
    </row>
    <row r="1545" customFormat="false" ht="15" hidden="false" customHeight="false" outlineLevel="0" collapsed="false">
      <c r="A1545" s="1" t="s">
        <v>6712</v>
      </c>
      <c r="B1545" s="1" t="s">
        <v>6713</v>
      </c>
      <c r="C1545" s="1" t="s">
        <v>2578</v>
      </c>
      <c r="D1545" s="1" t="s">
        <v>3630</v>
      </c>
      <c r="E1545" s="1" t="s">
        <v>3617</v>
      </c>
      <c r="F1545" s="1" t="s">
        <v>3215</v>
      </c>
      <c r="G1545" s="1" t="n">
        <v>24</v>
      </c>
      <c r="H1545" s="1" t="n">
        <v>0.17</v>
      </c>
      <c r="I1545" s="1" t="n">
        <v>0</v>
      </c>
      <c r="J1545" s="1" t="n">
        <v>4</v>
      </c>
      <c r="K1545" s="1" t="s">
        <v>3652</v>
      </c>
      <c r="L1545" s="18" t="str">
        <f aca="false">IF(H1545&lt;=G1545,"Yes","No")</f>
        <v>Yes</v>
      </c>
    </row>
    <row r="1546" customFormat="false" ht="15" hidden="false" customHeight="false" outlineLevel="0" collapsed="false">
      <c r="A1546" s="1" t="s">
        <v>6714</v>
      </c>
      <c r="B1546" s="1" t="s">
        <v>6715</v>
      </c>
      <c r="C1546" s="1" t="s">
        <v>2578</v>
      </c>
      <c r="D1546" s="1" t="s">
        <v>3630</v>
      </c>
      <c r="E1546" s="1" t="s">
        <v>3617</v>
      </c>
      <c r="F1546" s="1" t="s">
        <v>3623</v>
      </c>
      <c r="G1546" s="1" t="n">
        <v>24</v>
      </c>
      <c r="H1546" s="1" t="n">
        <v>1.69</v>
      </c>
      <c r="I1546" s="1" t="n">
        <v>1</v>
      </c>
      <c r="J1546" s="1" t="n">
        <v>5</v>
      </c>
      <c r="K1546" s="1" t="s">
        <v>3665</v>
      </c>
      <c r="L1546" s="18" t="str">
        <f aca="false">IF(H1546&lt;=G1546,"Yes","No")</f>
        <v>Yes</v>
      </c>
    </row>
    <row r="1547" customFormat="false" ht="15" hidden="false" customHeight="false" outlineLevel="0" collapsed="false">
      <c r="A1547" s="1" t="s">
        <v>6716</v>
      </c>
      <c r="B1547" s="1" t="s">
        <v>6717</v>
      </c>
      <c r="C1547" s="1" t="s">
        <v>2578</v>
      </c>
      <c r="D1547" s="1" t="s">
        <v>3621</v>
      </c>
      <c r="E1547" s="1" t="s">
        <v>3622</v>
      </c>
      <c r="F1547" s="1" t="s">
        <v>3623</v>
      </c>
      <c r="G1547" s="1" t="n">
        <v>8</v>
      </c>
      <c r="H1547" s="1" t="n">
        <v>1.82</v>
      </c>
      <c r="I1547" s="1" t="n">
        <v>0</v>
      </c>
      <c r="J1547" s="1" t="n">
        <v>4</v>
      </c>
      <c r="K1547" s="1" t="s">
        <v>3635</v>
      </c>
      <c r="L1547" s="18" t="str">
        <f aca="false">IF(H1547&lt;=G1547,"Yes","No")</f>
        <v>Yes</v>
      </c>
    </row>
    <row r="1548" customFormat="false" ht="15" hidden="false" customHeight="false" outlineLevel="0" collapsed="false">
      <c r="A1548" s="1" t="s">
        <v>6718</v>
      </c>
      <c r="B1548" s="1" t="s">
        <v>6719</v>
      </c>
      <c r="C1548" s="1" t="s">
        <v>2578</v>
      </c>
      <c r="D1548" s="1" t="s">
        <v>3621</v>
      </c>
      <c r="E1548" s="1" t="s">
        <v>3646</v>
      </c>
      <c r="F1548" s="1" t="s">
        <v>3215</v>
      </c>
      <c r="G1548" s="1" t="n">
        <v>72</v>
      </c>
      <c r="H1548" s="1" t="n">
        <v>1.67</v>
      </c>
      <c r="I1548" s="1" t="n">
        <v>0</v>
      </c>
      <c r="J1548" s="1" t="n">
        <v>3</v>
      </c>
      <c r="K1548" s="1" t="s">
        <v>3624</v>
      </c>
      <c r="L1548" s="18" t="str">
        <f aca="false">IF(H1548&lt;=G1548,"Yes","No")</f>
        <v>Yes</v>
      </c>
    </row>
    <row r="1549" customFormat="false" ht="15" hidden="false" customHeight="false" outlineLevel="0" collapsed="false">
      <c r="A1549" s="1" t="s">
        <v>6720</v>
      </c>
      <c r="B1549" s="1" t="s">
        <v>6721</v>
      </c>
      <c r="C1549" s="1" t="s">
        <v>2578</v>
      </c>
      <c r="D1549" s="1" t="s">
        <v>3638</v>
      </c>
      <c r="E1549" s="1" t="s">
        <v>3646</v>
      </c>
      <c r="F1549" s="1" t="s">
        <v>3215</v>
      </c>
      <c r="G1549" s="1" t="n">
        <v>72</v>
      </c>
      <c r="H1549" s="1" t="n">
        <v>3.13</v>
      </c>
      <c r="I1549" s="1" t="n">
        <v>0</v>
      </c>
      <c r="J1549" s="1" t="n">
        <v>5</v>
      </c>
      <c r="K1549" s="1" t="s">
        <v>3635</v>
      </c>
      <c r="L1549" s="18" t="str">
        <f aca="false">IF(H1549&lt;=G1549,"Yes","No")</f>
        <v>Yes</v>
      </c>
    </row>
    <row r="1550" customFormat="false" ht="15" hidden="false" customHeight="false" outlineLevel="0" collapsed="false">
      <c r="A1550" s="1" t="s">
        <v>6722</v>
      </c>
      <c r="B1550" s="1" t="s">
        <v>6723</v>
      </c>
      <c r="C1550" s="1" t="s">
        <v>2578</v>
      </c>
      <c r="D1550" s="1" t="s">
        <v>3627</v>
      </c>
      <c r="E1550" s="1" t="s">
        <v>3622</v>
      </c>
      <c r="F1550" s="1" t="s">
        <v>3215</v>
      </c>
      <c r="G1550" s="1" t="n">
        <v>8</v>
      </c>
      <c r="H1550" s="1" t="n">
        <v>5.39</v>
      </c>
      <c r="I1550" s="1" t="n">
        <v>0</v>
      </c>
      <c r="J1550" s="1" t="n">
        <v>5</v>
      </c>
      <c r="K1550" s="1" t="s">
        <v>3624</v>
      </c>
      <c r="L1550" s="18" t="str">
        <f aca="false">IF(H1550&lt;=G1550,"Yes","No")</f>
        <v>Yes</v>
      </c>
    </row>
    <row r="1551" customFormat="false" ht="15" hidden="false" customHeight="false" outlineLevel="0" collapsed="false">
      <c r="A1551" s="1" t="s">
        <v>6724</v>
      </c>
      <c r="B1551" s="1" t="s">
        <v>6725</v>
      </c>
      <c r="C1551" s="1" t="s">
        <v>2578</v>
      </c>
      <c r="D1551" s="1" t="s">
        <v>3698</v>
      </c>
      <c r="E1551" s="1" t="s">
        <v>3617</v>
      </c>
      <c r="F1551" s="1" t="s">
        <v>3623</v>
      </c>
      <c r="G1551" s="1" t="n">
        <v>24</v>
      </c>
      <c r="H1551" s="1" t="n">
        <v>31.64</v>
      </c>
      <c r="I1551" s="1" t="n">
        <v>0</v>
      </c>
      <c r="J1551" s="1" t="n">
        <v>2</v>
      </c>
      <c r="K1551" s="1" t="s">
        <v>3642</v>
      </c>
      <c r="L1551" s="18" t="str">
        <f aca="false">IF(H1551&lt;=G1551,"Yes","No")</f>
        <v>No</v>
      </c>
    </row>
    <row r="1552" customFormat="false" ht="15" hidden="false" customHeight="false" outlineLevel="0" collapsed="false">
      <c r="A1552" s="1" t="s">
        <v>6726</v>
      </c>
      <c r="B1552" s="1" t="s">
        <v>6727</v>
      </c>
      <c r="C1552" s="1" t="s">
        <v>2578</v>
      </c>
      <c r="D1552" s="1" t="s">
        <v>3645</v>
      </c>
      <c r="E1552" s="1" t="s">
        <v>3646</v>
      </c>
      <c r="F1552" s="1" t="s">
        <v>3623</v>
      </c>
      <c r="G1552" s="1" t="n">
        <v>72</v>
      </c>
      <c r="H1552" s="1" t="n">
        <v>0.82</v>
      </c>
      <c r="I1552" s="1" t="n">
        <v>1</v>
      </c>
      <c r="J1552" s="1" t="n">
        <v>4</v>
      </c>
      <c r="K1552" s="1" t="s">
        <v>3624</v>
      </c>
      <c r="L1552" s="18" t="str">
        <f aca="false">IF(H1552&lt;=G1552,"Yes","No")</f>
        <v>Yes</v>
      </c>
    </row>
    <row r="1553" customFormat="false" ht="15" hidden="false" customHeight="false" outlineLevel="0" collapsed="false">
      <c r="A1553" s="1" t="s">
        <v>6728</v>
      </c>
      <c r="B1553" s="1" t="s">
        <v>6729</v>
      </c>
      <c r="C1553" s="1" t="s">
        <v>2578</v>
      </c>
      <c r="D1553" s="1" t="s">
        <v>3616</v>
      </c>
      <c r="E1553" s="1" t="s">
        <v>3646</v>
      </c>
      <c r="F1553" s="1" t="s">
        <v>3215</v>
      </c>
      <c r="G1553" s="1" t="n">
        <v>72</v>
      </c>
      <c r="H1553" s="1" t="n">
        <v>10.2</v>
      </c>
      <c r="I1553" s="1" t="n">
        <v>1</v>
      </c>
      <c r="J1553" s="1" t="n">
        <v>4</v>
      </c>
      <c r="K1553" s="1" t="s">
        <v>3632</v>
      </c>
      <c r="L1553" s="18" t="str">
        <f aca="false">IF(H1553&lt;=G1553,"Yes","No")</f>
        <v>Yes</v>
      </c>
    </row>
    <row r="1554" customFormat="false" ht="15" hidden="false" customHeight="false" outlineLevel="0" collapsed="false">
      <c r="A1554" s="1" t="s">
        <v>6730</v>
      </c>
      <c r="B1554" s="1" t="s">
        <v>6731</v>
      </c>
      <c r="C1554" s="1" t="s">
        <v>2578</v>
      </c>
      <c r="D1554" s="1" t="s">
        <v>3627</v>
      </c>
      <c r="E1554" s="1" t="s">
        <v>3617</v>
      </c>
      <c r="F1554" s="1" t="s">
        <v>3631</v>
      </c>
      <c r="G1554" s="1" t="n">
        <v>24</v>
      </c>
      <c r="H1554" s="1" t="n">
        <v>5.56</v>
      </c>
      <c r="I1554" s="1" t="n">
        <v>0</v>
      </c>
      <c r="J1554" s="1" t="n">
        <v>5</v>
      </c>
      <c r="K1554" s="1" t="s">
        <v>3624</v>
      </c>
      <c r="L1554" s="18" t="str">
        <f aca="false">IF(H1554&lt;=G1554,"Yes","No")</f>
        <v>Yes</v>
      </c>
    </row>
    <row r="1555" customFormat="false" ht="15" hidden="false" customHeight="false" outlineLevel="0" collapsed="false">
      <c r="A1555" s="1" t="s">
        <v>6732</v>
      </c>
      <c r="B1555" s="1" t="s">
        <v>6733</v>
      </c>
      <c r="C1555" s="1" t="s">
        <v>2578</v>
      </c>
      <c r="D1555" s="1" t="s">
        <v>3616</v>
      </c>
      <c r="E1555" s="1" t="s">
        <v>3617</v>
      </c>
      <c r="F1555" s="1" t="s">
        <v>3623</v>
      </c>
      <c r="G1555" s="1" t="n">
        <v>24</v>
      </c>
      <c r="H1555" s="1" t="n">
        <v>1.84</v>
      </c>
      <c r="I1555" s="1" t="n">
        <v>0</v>
      </c>
      <c r="J1555" s="1" t="n">
        <v>5</v>
      </c>
      <c r="K1555" s="1" t="s">
        <v>3618</v>
      </c>
      <c r="L1555" s="18" t="str">
        <f aca="false">IF(H1555&lt;=G1555,"Yes","No")</f>
        <v>Yes</v>
      </c>
    </row>
    <row r="1556" customFormat="false" ht="15" hidden="false" customHeight="false" outlineLevel="0" collapsed="false">
      <c r="A1556" s="1" t="s">
        <v>6734</v>
      </c>
      <c r="B1556" s="1" t="s">
        <v>6735</v>
      </c>
      <c r="C1556" s="1" t="s">
        <v>2578</v>
      </c>
      <c r="D1556" s="1" t="s">
        <v>3641</v>
      </c>
      <c r="E1556" s="1" t="s">
        <v>3622</v>
      </c>
      <c r="F1556" s="1" t="s">
        <v>3631</v>
      </c>
      <c r="G1556" s="1" t="n">
        <v>8</v>
      </c>
      <c r="H1556" s="1" t="n">
        <v>1.34</v>
      </c>
      <c r="I1556" s="1" t="n">
        <v>0</v>
      </c>
      <c r="J1556" s="1" t="n">
        <v>4</v>
      </c>
      <c r="K1556" s="1" t="s">
        <v>3635</v>
      </c>
      <c r="L1556" s="18" t="str">
        <f aca="false">IF(H1556&lt;=G1556,"Yes","No")</f>
        <v>Yes</v>
      </c>
    </row>
    <row r="1557" customFormat="false" ht="15" hidden="false" customHeight="false" outlineLevel="0" collapsed="false">
      <c r="A1557" s="1" t="s">
        <v>6736</v>
      </c>
      <c r="B1557" s="1" t="s">
        <v>6737</v>
      </c>
      <c r="C1557" s="1" t="s">
        <v>2578</v>
      </c>
      <c r="D1557" s="1" t="s">
        <v>3638</v>
      </c>
      <c r="E1557" s="1" t="s">
        <v>3646</v>
      </c>
      <c r="F1557" s="1" t="s">
        <v>3215</v>
      </c>
      <c r="G1557" s="1" t="n">
        <v>72</v>
      </c>
      <c r="H1557" s="1" t="n">
        <v>34.12</v>
      </c>
      <c r="I1557" s="1" t="n">
        <v>0</v>
      </c>
      <c r="J1557" s="1" t="n">
        <v>4</v>
      </c>
      <c r="K1557" s="1" t="s">
        <v>3632</v>
      </c>
      <c r="L1557" s="18" t="str">
        <f aca="false">IF(H1557&lt;=G1557,"Yes","No")</f>
        <v>Yes</v>
      </c>
    </row>
    <row r="1558" customFormat="false" ht="15" hidden="false" customHeight="false" outlineLevel="0" collapsed="false">
      <c r="A1558" s="1" t="s">
        <v>6738</v>
      </c>
      <c r="B1558" s="1" t="s">
        <v>6739</v>
      </c>
      <c r="C1558" s="1" t="s">
        <v>2578</v>
      </c>
      <c r="D1558" s="1" t="s">
        <v>3616</v>
      </c>
      <c r="E1558" s="1" t="s">
        <v>3617</v>
      </c>
      <c r="F1558" s="1" t="s">
        <v>3623</v>
      </c>
      <c r="G1558" s="1" t="n">
        <v>24</v>
      </c>
      <c r="H1558" s="1" t="n">
        <v>12.9</v>
      </c>
      <c r="I1558" s="1" t="n">
        <v>0</v>
      </c>
      <c r="J1558" s="1" t="n">
        <v>4</v>
      </c>
      <c r="K1558" s="1" t="s">
        <v>3632</v>
      </c>
      <c r="L1558" s="18" t="str">
        <f aca="false">IF(H1558&lt;=G1558,"Yes","No")</f>
        <v>Yes</v>
      </c>
    </row>
    <row r="1559" customFormat="false" ht="15" hidden="false" customHeight="false" outlineLevel="0" collapsed="false">
      <c r="A1559" s="1" t="s">
        <v>6740</v>
      </c>
      <c r="B1559" s="1" t="s">
        <v>6741</v>
      </c>
      <c r="C1559" s="1" t="s">
        <v>2578</v>
      </c>
      <c r="D1559" s="1" t="s">
        <v>3638</v>
      </c>
      <c r="E1559" s="1" t="s">
        <v>3646</v>
      </c>
      <c r="F1559" s="1" t="s">
        <v>3215</v>
      </c>
      <c r="G1559" s="1" t="n">
        <v>72</v>
      </c>
      <c r="H1559" s="1" t="n">
        <v>17.71</v>
      </c>
      <c r="I1559" s="1" t="n">
        <v>0</v>
      </c>
      <c r="J1559" s="1" t="n">
        <v>4</v>
      </c>
      <c r="K1559" s="1" t="s">
        <v>3642</v>
      </c>
      <c r="L1559" s="18" t="str">
        <f aca="false">IF(H1559&lt;=G1559,"Yes","No")</f>
        <v>Yes</v>
      </c>
    </row>
    <row r="1560" customFormat="false" ht="15" hidden="false" customHeight="false" outlineLevel="0" collapsed="false">
      <c r="A1560" s="1" t="s">
        <v>6742</v>
      </c>
      <c r="B1560" s="1" t="s">
        <v>6743</v>
      </c>
      <c r="C1560" s="1" t="s">
        <v>2578</v>
      </c>
      <c r="D1560" s="1" t="s">
        <v>3616</v>
      </c>
      <c r="E1560" s="1" t="s">
        <v>3617</v>
      </c>
      <c r="F1560" s="1" t="s">
        <v>3631</v>
      </c>
      <c r="G1560" s="1" t="n">
        <v>24</v>
      </c>
      <c r="H1560" s="1" t="n">
        <v>11.96</v>
      </c>
      <c r="I1560" s="1" t="n">
        <v>1</v>
      </c>
      <c r="J1560" s="1" t="n">
        <v>5</v>
      </c>
      <c r="K1560" s="1" t="s">
        <v>3618</v>
      </c>
      <c r="L1560" s="18" t="str">
        <f aca="false">IF(H1560&lt;=G1560,"Yes","No")</f>
        <v>Yes</v>
      </c>
    </row>
    <row r="1561" customFormat="false" ht="15" hidden="false" customHeight="false" outlineLevel="0" collapsed="false">
      <c r="A1561" s="1" t="s">
        <v>6744</v>
      </c>
      <c r="B1561" s="1" t="s">
        <v>6745</v>
      </c>
      <c r="C1561" s="1" t="s">
        <v>2578</v>
      </c>
      <c r="D1561" s="1" t="s">
        <v>3616</v>
      </c>
      <c r="E1561" s="1" t="s">
        <v>3617</v>
      </c>
      <c r="F1561" s="1" t="s">
        <v>3623</v>
      </c>
      <c r="G1561" s="1" t="n">
        <v>24</v>
      </c>
      <c r="H1561" s="1" t="n">
        <v>7.99</v>
      </c>
      <c r="I1561" s="1" t="n">
        <v>1</v>
      </c>
      <c r="J1561" s="1" t="n">
        <v>3</v>
      </c>
      <c r="K1561" s="1" t="s">
        <v>3642</v>
      </c>
      <c r="L1561" s="18" t="str">
        <f aca="false">IF(H1561&lt;=G1561,"Yes","No")</f>
        <v>Yes</v>
      </c>
    </row>
    <row r="1562" customFormat="false" ht="15" hidden="false" customHeight="false" outlineLevel="0" collapsed="false">
      <c r="A1562" s="1" t="s">
        <v>6746</v>
      </c>
      <c r="B1562" s="1" t="s">
        <v>6747</v>
      </c>
      <c r="C1562" s="1" t="s">
        <v>2578</v>
      </c>
      <c r="D1562" s="1" t="s">
        <v>3627</v>
      </c>
      <c r="E1562" s="1" t="s">
        <v>3646</v>
      </c>
      <c r="F1562" s="1" t="s">
        <v>3215</v>
      </c>
      <c r="G1562" s="1" t="n">
        <v>72</v>
      </c>
      <c r="H1562" s="1" t="n">
        <v>0.32</v>
      </c>
      <c r="I1562" s="1" t="n">
        <v>1</v>
      </c>
      <c r="J1562" s="1" t="n">
        <v>4</v>
      </c>
      <c r="K1562" s="1" t="s">
        <v>3632</v>
      </c>
      <c r="L1562" s="18" t="str">
        <f aca="false">IF(H1562&lt;=G1562,"Yes","No")</f>
        <v>Yes</v>
      </c>
    </row>
    <row r="1563" customFormat="false" ht="15" hidden="false" customHeight="false" outlineLevel="0" collapsed="false">
      <c r="A1563" s="1" t="s">
        <v>6748</v>
      </c>
      <c r="B1563" s="1" t="s">
        <v>6749</v>
      </c>
      <c r="C1563" s="1" t="s">
        <v>2578</v>
      </c>
      <c r="D1563" s="1" t="s">
        <v>3630</v>
      </c>
      <c r="E1563" s="1" t="s">
        <v>3617</v>
      </c>
      <c r="F1563" s="1" t="s">
        <v>3623</v>
      </c>
      <c r="G1563" s="1" t="n">
        <v>24</v>
      </c>
      <c r="H1563" s="1" t="n">
        <v>1.31</v>
      </c>
      <c r="I1563" s="1" t="n">
        <v>1</v>
      </c>
      <c r="J1563" s="1" t="n">
        <v>4</v>
      </c>
      <c r="K1563" s="1" t="s">
        <v>3642</v>
      </c>
      <c r="L1563" s="18" t="str">
        <f aca="false">IF(H1563&lt;=G1563,"Yes","No")</f>
        <v>Yes</v>
      </c>
    </row>
    <row r="1564" customFormat="false" ht="15" hidden="false" customHeight="false" outlineLevel="0" collapsed="false">
      <c r="A1564" s="1" t="s">
        <v>6750</v>
      </c>
      <c r="B1564" s="1" t="s">
        <v>6751</v>
      </c>
      <c r="C1564" s="1" t="s">
        <v>2578</v>
      </c>
      <c r="D1564" s="1" t="s">
        <v>3616</v>
      </c>
      <c r="E1564" s="1" t="s">
        <v>3617</v>
      </c>
      <c r="F1564" s="1" t="s">
        <v>3623</v>
      </c>
      <c r="G1564" s="1" t="n">
        <v>24</v>
      </c>
      <c r="H1564" s="1" t="n">
        <v>16.71</v>
      </c>
      <c r="I1564" s="1" t="n">
        <v>1</v>
      </c>
      <c r="J1564" s="1" t="n">
        <v>5</v>
      </c>
      <c r="K1564" s="1" t="s">
        <v>3635</v>
      </c>
      <c r="L1564" s="18" t="str">
        <f aca="false">IF(H1564&lt;=G1564,"Yes","No")</f>
        <v>Yes</v>
      </c>
    </row>
    <row r="1565" customFormat="false" ht="15" hidden="false" customHeight="false" outlineLevel="0" collapsed="false">
      <c r="A1565" s="1" t="s">
        <v>6752</v>
      </c>
      <c r="B1565" s="1" t="s">
        <v>6753</v>
      </c>
      <c r="C1565" s="1" t="s">
        <v>2578</v>
      </c>
      <c r="D1565" s="1" t="s">
        <v>3630</v>
      </c>
      <c r="E1565" s="1" t="s">
        <v>3617</v>
      </c>
      <c r="F1565" s="1" t="s">
        <v>3631</v>
      </c>
      <c r="G1565" s="1" t="n">
        <v>24</v>
      </c>
      <c r="H1565" s="1" t="n">
        <v>0.53</v>
      </c>
      <c r="I1565" s="1" t="n">
        <v>0</v>
      </c>
      <c r="J1565" s="1" t="n">
        <v>3</v>
      </c>
      <c r="K1565" s="1" t="s">
        <v>3632</v>
      </c>
      <c r="L1565" s="18" t="str">
        <f aca="false">IF(H1565&lt;=G1565,"Yes","No")</f>
        <v>Yes</v>
      </c>
    </row>
    <row r="1566" customFormat="false" ht="15" hidden="false" customHeight="false" outlineLevel="0" collapsed="false">
      <c r="A1566" s="1" t="s">
        <v>6754</v>
      </c>
      <c r="B1566" s="1" t="s">
        <v>6755</v>
      </c>
      <c r="C1566" s="1" t="s">
        <v>2578</v>
      </c>
      <c r="D1566" s="1" t="s">
        <v>3630</v>
      </c>
      <c r="E1566" s="1" t="s">
        <v>3617</v>
      </c>
      <c r="F1566" s="1" t="s">
        <v>3623</v>
      </c>
      <c r="G1566" s="1" t="n">
        <v>24</v>
      </c>
      <c r="H1566" s="1" t="n">
        <v>0.71</v>
      </c>
      <c r="I1566" s="1" t="n">
        <v>1</v>
      </c>
      <c r="J1566" s="1" t="n">
        <v>4</v>
      </c>
      <c r="K1566" s="1" t="s">
        <v>3632</v>
      </c>
      <c r="L1566" s="18" t="str">
        <f aca="false">IF(H1566&lt;=G1566,"Yes","No")</f>
        <v>Yes</v>
      </c>
    </row>
    <row r="1567" customFormat="false" ht="15" hidden="false" customHeight="false" outlineLevel="0" collapsed="false">
      <c r="A1567" s="1" t="s">
        <v>6756</v>
      </c>
      <c r="B1567" s="1" t="s">
        <v>6757</v>
      </c>
      <c r="C1567" s="1" t="s">
        <v>2578</v>
      </c>
      <c r="D1567" s="1" t="s">
        <v>3621</v>
      </c>
      <c r="E1567" s="1" t="s">
        <v>3622</v>
      </c>
      <c r="F1567" s="1" t="s">
        <v>3215</v>
      </c>
      <c r="G1567" s="1" t="n">
        <v>8</v>
      </c>
      <c r="H1567" s="1" t="n">
        <v>0.65</v>
      </c>
      <c r="I1567" s="1" t="n">
        <v>1</v>
      </c>
      <c r="J1567" s="1" t="n">
        <v>5</v>
      </c>
      <c r="K1567" s="1" t="s">
        <v>3624</v>
      </c>
      <c r="L1567" s="18" t="str">
        <f aca="false">IF(H1567&lt;=G1567,"Yes","No")</f>
        <v>Yes</v>
      </c>
    </row>
    <row r="1568" customFormat="false" ht="15" hidden="false" customHeight="false" outlineLevel="0" collapsed="false">
      <c r="A1568" s="1" t="s">
        <v>6758</v>
      </c>
      <c r="B1568" s="1" t="s">
        <v>6759</v>
      </c>
      <c r="C1568" s="1" t="s">
        <v>2578</v>
      </c>
      <c r="D1568" s="1" t="s">
        <v>3627</v>
      </c>
      <c r="E1568" s="1" t="s">
        <v>3622</v>
      </c>
      <c r="F1568" s="1" t="s">
        <v>3623</v>
      </c>
      <c r="G1568" s="1" t="n">
        <v>8</v>
      </c>
      <c r="H1568" s="1" t="n">
        <v>3.77</v>
      </c>
      <c r="I1568" s="1" t="n">
        <v>1</v>
      </c>
      <c r="J1568" s="1" t="n">
        <v>4</v>
      </c>
      <c r="K1568" s="1" t="s">
        <v>3642</v>
      </c>
      <c r="L1568" s="18" t="str">
        <f aca="false">IF(H1568&lt;=G1568,"Yes","No")</f>
        <v>Yes</v>
      </c>
    </row>
    <row r="1569" customFormat="false" ht="15" hidden="false" customHeight="false" outlineLevel="0" collapsed="false">
      <c r="A1569" s="1" t="s">
        <v>6760</v>
      </c>
      <c r="B1569" s="1" t="s">
        <v>6761</v>
      </c>
      <c r="C1569" s="1" t="s">
        <v>2578</v>
      </c>
      <c r="D1569" s="1" t="s">
        <v>3616</v>
      </c>
      <c r="E1569" s="1" t="s">
        <v>3617</v>
      </c>
      <c r="F1569" s="1" t="s">
        <v>3215</v>
      </c>
      <c r="G1569" s="1" t="n">
        <v>24</v>
      </c>
      <c r="H1569" s="1" t="n">
        <v>28.12</v>
      </c>
      <c r="I1569" s="1" t="n">
        <v>0</v>
      </c>
      <c r="J1569" s="1" t="n">
        <v>2</v>
      </c>
      <c r="K1569" s="1" t="s">
        <v>3642</v>
      </c>
      <c r="L1569" s="18" t="str">
        <f aca="false">IF(H1569&lt;=G1569,"Yes","No")</f>
        <v>No</v>
      </c>
    </row>
    <row r="1570" customFormat="false" ht="15" hidden="false" customHeight="false" outlineLevel="0" collapsed="false">
      <c r="A1570" s="1" t="s">
        <v>6762</v>
      </c>
      <c r="B1570" s="1" t="s">
        <v>6763</v>
      </c>
      <c r="C1570" s="1" t="s">
        <v>2578</v>
      </c>
      <c r="D1570" s="1" t="s">
        <v>3698</v>
      </c>
      <c r="E1570" s="1" t="s">
        <v>3617</v>
      </c>
      <c r="F1570" s="1" t="s">
        <v>3215</v>
      </c>
      <c r="G1570" s="1" t="n">
        <v>24</v>
      </c>
      <c r="H1570" s="1" t="n">
        <v>2.55</v>
      </c>
      <c r="I1570" s="1" t="n">
        <v>0</v>
      </c>
      <c r="J1570" s="1" t="n">
        <v>4</v>
      </c>
      <c r="K1570" s="1" t="s">
        <v>3652</v>
      </c>
      <c r="L1570" s="18" t="str">
        <f aca="false">IF(H1570&lt;=G1570,"Yes","No")</f>
        <v>Yes</v>
      </c>
    </row>
    <row r="1571" customFormat="false" ht="15" hidden="false" customHeight="false" outlineLevel="0" collapsed="false">
      <c r="A1571" s="1" t="s">
        <v>6764</v>
      </c>
      <c r="B1571" s="1" t="s">
        <v>6765</v>
      </c>
      <c r="C1571" s="1" t="s">
        <v>2578</v>
      </c>
      <c r="D1571" s="1" t="s">
        <v>3616</v>
      </c>
      <c r="E1571" s="1" t="s">
        <v>3617</v>
      </c>
      <c r="F1571" s="1" t="s">
        <v>3623</v>
      </c>
      <c r="G1571" s="1" t="n">
        <v>24</v>
      </c>
      <c r="H1571" s="1" t="n">
        <v>39</v>
      </c>
      <c r="I1571" s="1" t="n">
        <v>0</v>
      </c>
      <c r="J1571" s="1" t="n">
        <v>4</v>
      </c>
      <c r="K1571" s="1" t="s">
        <v>3642</v>
      </c>
      <c r="L1571" s="18" t="str">
        <f aca="false">IF(H1571&lt;=G1571,"Yes","No")</f>
        <v>No</v>
      </c>
    </row>
    <row r="1572" customFormat="false" ht="15" hidden="false" customHeight="false" outlineLevel="0" collapsed="false">
      <c r="A1572" s="1" t="s">
        <v>6766</v>
      </c>
      <c r="B1572" s="1" t="s">
        <v>6765</v>
      </c>
      <c r="C1572" s="1" t="s">
        <v>2578</v>
      </c>
      <c r="D1572" s="1" t="s">
        <v>3621</v>
      </c>
      <c r="E1572" s="1" t="s">
        <v>3617</v>
      </c>
      <c r="F1572" s="1" t="s">
        <v>3215</v>
      </c>
      <c r="G1572" s="1" t="n">
        <v>24</v>
      </c>
      <c r="H1572" s="1" t="n">
        <v>1.23</v>
      </c>
      <c r="I1572" s="1" t="n">
        <v>0</v>
      </c>
      <c r="J1572" s="1" t="n">
        <v>5</v>
      </c>
      <c r="K1572" s="1" t="s">
        <v>3624</v>
      </c>
      <c r="L1572" s="18" t="str">
        <f aca="false">IF(H1572&lt;=G1572,"Yes","No")</f>
        <v>Yes</v>
      </c>
    </row>
    <row r="1573" customFormat="false" ht="15" hidden="false" customHeight="false" outlineLevel="0" collapsed="false">
      <c r="A1573" s="1" t="s">
        <v>6767</v>
      </c>
      <c r="B1573" s="1" t="s">
        <v>6768</v>
      </c>
      <c r="C1573" s="1" t="s">
        <v>2578</v>
      </c>
      <c r="D1573" s="1" t="s">
        <v>3698</v>
      </c>
      <c r="E1573" s="1" t="s">
        <v>3646</v>
      </c>
      <c r="F1573" s="1" t="s">
        <v>3623</v>
      </c>
      <c r="G1573" s="1" t="n">
        <v>72</v>
      </c>
      <c r="H1573" s="1" t="n">
        <v>45.68</v>
      </c>
      <c r="I1573" s="1" t="n">
        <v>0</v>
      </c>
      <c r="J1573" s="1" t="n">
        <v>3</v>
      </c>
      <c r="K1573" s="1" t="s">
        <v>3635</v>
      </c>
      <c r="L1573" s="18" t="str">
        <f aca="false">IF(H1573&lt;=G1573,"Yes","No")</f>
        <v>Yes</v>
      </c>
    </row>
    <row r="1574" customFormat="false" ht="15" hidden="false" customHeight="false" outlineLevel="0" collapsed="false">
      <c r="A1574" s="1" t="s">
        <v>6769</v>
      </c>
      <c r="B1574" s="1" t="s">
        <v>6770</v>
      </c>
      <c r="C1574" s="1" t="s">
        <v>2578</v>
      </c>
      <c r="D1574" s="1" t="s">
        <v>3645</v>
      </c>
      <c r="E1574" s="1" t="s">
        <v>3617</v>
      </c>
      <c r="F1574" s="1" t="s">
        <v>3631</v>
      </c>
      <c r="G1574" s="1" t="n">
        <v>24</v>
      </c>
      <c r="H1574" s="1" t="n">
        <v>2.61</v>
      </c>
      <c r="I1574" s="1" t="n">
        <v>0</v>
      </c>
      <c r="J1574" s="1" t="n">
        <v>4</v>
      </c>
      <c r="K1574" s="1" t="s">
        <v>3665</v>
      </c>
      <c r="L1574" s="18" t="str">
        <f aca="false">IF(H1574&lt;=G1574,"Yes","No")</f>
        <v>Yes</v>
      </c>
    </row>
    <row r="1575" customFormat="false" ht="15" hidden="false" customHeight="false" outlineLevel="0" collapsed="false">
      <c r="A1575" s="1" t="s">
        <v>6771</v>
      </c>
      <c r="B1575" s="1" t="s">
        <v>6772</v>
      </c>
      <c r="C1575" s="1" t="s">
        <v>2578</v>
      </c>
      <c r="D1575" s="1" t="s">
        <v>3641</v>
      </c>
      <c r="E1575" s="1" t="s">
        <v>3622</v>
      </c>
      <c r="F1575" s="1" t="s">
        <v>3623</v>
      </c>
      <c r="G1575" s="1" t="n">
        <v>8</v>
      </c>
      <c r="H1575" s="1" t="n">
        <v>5.69</v>
      </c>
      <c r="I1575" s="1" t="n">
        <v>0</v>
      </c>
      <c r="J1575" s="1" t="n">
        <v>5</v>
      </c>
      <c r="K1575" s="1" t="s">
        <v>3624</v>
      </c>
      <c r="L1575" s="18" t="str">
        <f aca="false">IF(H1575&lt;=G1575,"Yes","No")</f>
        <v>Yes</v>
      </c>
    </row>
    <row r="1576" customFormat="false" ht="15" hidden="false" customHeight="false" outlineLevel="0" collapsed="false">
      <c r="A1576" s="1" t="s">
        <v>6773</v>
      </c>
      <c r="B1576" s="1" t="s">
        <v>6774</v>
      </c>
      <c r="C1576" s="1" t="s">
        <v>2578</v>
      </c>
      <c r="D1576" s="1" t="s">
        <v>3638</v>
      </c>
      <c r="E1576" s="1" t="s">
        <v>3622</v>
      </c>
      <c r="F1576" s="1" t="s">
        <v>3623</v>
      </c>
      <c r="G1576" s="1" t="n">
        <v>8</v>
      </c>
      <c r="H1576" s="1" t="n">
        <v>12.36</v>
      </c>
      <c r="I1576" s="1" t="n">
        <v>0</v>
      </c>
      <c r="J1576" s="1" t="n">
        <v>2</v>
      </c>
      <c r="K1576" s="1" t="s">
        <v>3635</v>
      </c>
      <c r="L1576" s="18" t="str">
        <f aca="false">IF(H1576&lt;=G1576,"Yes","No")</f>
        <v>No</v>
      </c>
    </row>
    <row r="1577" customFormat="false" ht="15" hidden="false" customHeight="false" outlineLevel="0" collapsed="false">
      <c r="A1577" s="1" t="s">
        <v>6775</v>
      </c>
      <c r="B1577" s="1" t="s">
        <v>6776</v>
      </c>
      <c r="C1577" s="1" t="s">
        <v>2578</v>
      </c>
      <c r="D1577" s="1" t="s">
        <v>3616</v>
      </c>
      <c r="E1577" s="1" t="s">
        <v>3617</v>
      </c>
      <c r="F1577" s="1" t="s">
        <v>3631</v>
      </c>
      <c r="G1577" s="1" t="n">
        <v>24</v>
      </c>
      <c r="H1577" s="1" t="n">
        <v>7.47</v>
      </c>
      <c r="I1577" s="1" t="n">
        <v>0</v>
      </c>
      <c r="J1577" s="1" t="n">
        <v>4</v>
      </c>
      <c r="K1577" s="1" t="s">
        <v>3652</v>
      </c>
      <c r="L1577" s="18" t="str">
        <f aca="false">IF(H1577&lt;=G1577,"Yes","No")</f>
        <v>Yes</v>
      </c>
    </row>
    <row r="1578" customFormat="false" ht="15" hidden="false" customHeight="false" outlineLevel="0" collapsed="false">
      <c r="A1578" s="1" t="s">
        <v>6777</v>
      </c>
      <c r="B1578" s="1" t="s">
        <v>6778</v>
      </c>
      <c r="C1578" s="1" t="s">
        <v>2578</v>
      </c>
      <c r="D1578" s="1" t="s">
        <v>3630</v>
      </c>
      <c r="E1578" s="1" t="s">
        <v>3622</v>
      </c>
      <c r="F1578" s="1" t="s">
        <v>3623</v>
      </c>
      <c r="G1578" s="1" t="n">
        <v>8</v>
      </c>
      <c r="H1578" s="1" t="n">
        <v>0.18</v>
      </c>
      <c r="I1578" s="1" t="n">
        <v>1</v>
      </c>
      <c r="J1578" s="1" t="n">
        <v>4</v>
      </c>
      <c r="K1578" s="1" t="s">
        <v>3624</v>
      </c>
      <c r="L1578" s="18" t="str">
        <f aca="false">IF(H1578&lt;=G1578,"Yes","No")</f>
        <v>Yes</v>
      </c>
    </row>
    <row r="1579" customFormat="false" ht="15" hidden="false" customHeight="false" outlineLevel="0" collapsed="false">
      <c r="A1579" s="1" t="s">
        <v>6779</v>
      </c>
      <c r="B1579" s="1" t="s">
        <v>6780</v>
      </c>
      <c r="C1579" s="1" t="s">
        <v>2578</v>
      </c>
      <c r="D1579" s="1" t="s">
        <v>3645</v>
      </c>
      <c r="E1579" s="1" t="s">
        <v>3617</v>
      </c>
      <c r="F1579" s="1" t="s">
        <v>3215</v>
      </c>
      <c r="G1579" s="1" t="n">
        <v>24</v>
      </c>
      <c r="H1579" s="1" t="n">
        <v>0.7</v>
      </c>
      <c r="I1579" s="1" t="n">
        <v>0</v>
      </c>
      <c r="J1579" s="1" t="n">
        <v>4</v>
      </c>
      <c r="K1579" s="1" t="s">
        <v>3624</v>
      </c>
      <c r="L1579" s="18" t="str">
        <f aca="false">IF(H1579&lt;=G1579,"Yes","No")</f>
        <v>Yes</v>
      </c>
    </row>
    <row r="1580" customFormat="false" ht="15" hidden="false" customHeight="false" outlineLevel="0" collapsed="false">
      <c r="A1580" s="1" t="s">
        <v>6781</v>
      </c>
      <c r="B1580" s="1" t="s">
        <v>6782</v>
      </c>
      <c r="C1580" s="1" t="s">
        <v>2578</v>
      </c>
      <c r="D1580" s="1" t="s">
        <v>3616</v>
      </c>
      <c r="E1580" s="1" t="s">
        <v>3617</v>
      </c>
      <c r="F1580" s="1" t="s">
        <v>3623</v>
      </c>
      <c r="G1580" s="1" t="n">
        <v>24</v>
      </c>
      <c r="H1580" s="1" t="n">
        <v>1.37</v>
      </c>
      <c r="I1580" s="1" t="n">
        <v>0</v>
      </c>
      <c r="J1580" s="1" t="n">
        <v>4</v>
      </c>
      <c r="K1580" s="1" t="s">
        <v>3632</v>
      </c>
      <c r="L1580" s="18" t="str">
        <f aca="false">IF(H1580&lt;=G1580,"Yes","No")</f>
        <v>Yes</v>
      </c>
    </row>
    <row r="1581" customFormat="false" ht="15" hidden="false" customHeight="false" outlineLevel="0" collapsed="false">
      <c r="A1581" s="1" t="s">
        <v>6783</v>
      </c>
      <c r="B1581" s="1" t="s">
        <v>6784</v>
      </c>
      <c r="C1581" s="1" t="s">
        <v>2578</v>
      </c>
      <c r="D1581" s="1" t="s">
        <v>3621</v>
      </c>
      <c r="E1581" s="1" t="s">
        <v>3617</v>
      </c>
      <c r="F1581" s="1" t="s">
        <v>3651</v>
      </c>
      <c r="G1581" s="1" t="n">
        <v>24</v>
      </c>
      <c r="H1581" s="1" t="n">
        <v>4.71</v>
      </c>
      <c r="I1581" s="1" t="n">
        <v>0</v>
      </c>
      <c r="J1581" s="1" t="n">
        <v>5</v>
      </c>
      <c r="K1581" s="1" t="s">
        <v>3642</v>
      </c>
      <c r="L1581" s="18" t="str">
        <f aca="false">IF(H1581&lt;=G1581,"Yes","No")</f>
        <v>Yes</v>
      </c>
    </row>
    <row r="1582" customFormat="false" ht="15" hidden="false" customHeight="false" outlineLevel="0" collapsed="false">
      <c r="A1582" s="1" t="s">
        <v>6785</v>
      </c>
      <c r="B1582" s="1" t="s">
        <v>6786</v>
      </c>
      <c r="C1582" s="1" t="s">
        <v>2578</v>
      </c>
      <c r="D1582" s="1" t="s">
        <v>3630</v>
      </c>
      <c r="E1582" s="1" t="s">
        <v>3622</v>
      </c>
      <c r="F1582" s="1" t="s">
        <v>3215</v>
      </c>
      <c r="G1582" s="1" t="n">
        <v>8</v>
      </c>
      <c r="H1582" s="1" t="n">
        <v>0.23</v>
      </c>
      <c r="I1582" s="1" t="n">
        <v>1</v>
      </c>
      <c r="J1582" s="1" t="n">
        <v>5</v>
      </c>
      <c r="K1582" s="1" t="s">
        <v>3618</v>
      </c>
      <c r="L1582" s="18" t="str">
        <f aca="false">IF(H1582&lt;=G1582,"Yes","No")</f>
        <v>Yes</v>
      </c>
    </row>
    <row r="1583" customFormat="false" ht="15" hidden="false" customHeight="false" outlineLevel="0" collapsed="false">
      <c r="A1583" s="1" t="s">
        <v>6787</v>
      </c>
      <c r="B1583" s="1" t="s">
        <v>6788</v>
      </c>
      <c r="C1583" s="1" t="s">
        <v>2578</v>
      </c>
      <c r="D1583" s="1" t="s">
        <v>3630</v>
      </c>
      <c r="E1583" s="1" t="s">
        <v>3617</v>
      </c>
      <c r="F1583" s="1" t="s">
        <v>3651</v>
      </c>
      <c r="G1583" s="1" t="n">
        <v>24</v>
      </c>
      <c r="H1583" s="1" t="n">
        <v>1.03</v>
      </c>
      <c r="I1583" s="1" t="n">
        <v>1</v>
      </c>
      <c r="J1583" s="1" t="n">
        <v>4</v>
      </c>
      <c r="K1583" s="1" t="s">
        <v>3632</v>
      </c>
      <c r="L1583" s="18" t="str">
        <f aca="false">IF(H1583&lt;=G1583,"Yes","No")</f>
        <v>Yes</v>
      </c>
    </row>
    <row r="1584" customFormat="false" ht="15" hidden="false" customHeight="false" outlineLevel="0" collapsed="false">
      <c r="A1584" s="1" t="s">
        <v>6789</v>
      </c>
      <c r="B1584" s="1" t="s">
        <v>6790</v>
      </c>
      <c r="C1584" s="1" t="s">
        <v>2578</v>
      </c>
      <c r="D1584" s="1" t="s">
        <v>3630</v>
      </c>
      <c r="E1584" s="1" t="s">
        <v>3617</v>
      </c>
      <c r="F1584" s="1" t="s">
        <v>3623</v>
      </c>
      <c r="G1584" s="1" t="n">
        <v>24</v>
      </c>
      <c r="H1584" s="1" t="n">
        <v>0.96</v>
      </c>
      <c r="I1584" s="1" t="n">
        <v>0</v>
      </c>
      <c r="J1584" s="1" t="n">
        <v>4</v>
      </c>
      <c r="K1584" s="1" t="s">
        <v>3642</v>
      </c>
      <c r="L1584" s="18" t="str">
        <f aca="false">IF(H1584&lt;=G1584,"Yes","No")</f>
        <v>Yes</v>
      </c>
    </row>
    <row r="1585" customFormat="false" ht="15" hidden="false" customHeight="false" outlineLevel="0" collapsed="false">
      <c r="A1585" s="1" t="s">
        <v>6791</v>
      </c>
      <c r="B1585" s="1" t="s">
        <v>6792</v>
      </c>
      <c r="C1585" s="1" t="s">
        <v>2578</v>
      </c>
      <c r="D1585" s="1" t="s">
        <v>3627</v>
      </c>
      <c r="E1585" s="1" t="s">
        <v>3617</v>
      </c>
      <c r="F1585" s="1" t="s">
        <v>3215</v>
      </c>
      <c r="G1585" s="1" t="n">
        <v>24</v>
      </c>
      <c r="H1585" s="1" t="n">
        <v>4.29</v>
      </c>
      <c r="I1585" s="1" t="n">
        <v>1</v>
      </c>
      <c r="J1585" s="1" t="n">
        <v>5</v>
      </c>
      <c r="K1585" s="1" t="s">
        <v>3642</v>
      </c>
      <c r="L1585" s="18" t="str">
        <f aca="false">IF(H1585&lt;=G1585,"Yes","No")</f>
        <v>Yes</v>
      </c>
    </row>
    <row r="1586" customFormat="false" ht="15" hidden="false" customHeight="false" outlineLevel="0" collapsed="false">
      <c r="A1586" s="1" t="s">
        <v>6793</v>
      </c>
      <c r="B1586" s="1" t="s">
        <v>6794</v>
      </c>
      <c r="C1586" s="1" t="s">
        <v>2578</v>
      </c>
      <c r="D1586" s="1" t="s">
        <v>3698</v>
      </c>
      <c r="E1586" s="1" t="s">
        <v>3617</v>
      </c>
      <c r="F1586" s="1" t="s">
        <v>3631</v>
      </c>
      <c r="G1586" s="1" t="n">
        <v>24</v>
      </c>
      <c r="H1586" s="1" t="n">
        <v>15.82</v>
      </c>
      <c r="I1586" s="1" t="n">
        <v>0</v>
      </c>
      <c r="J1586" s="1" t="n">
        <v>5</v>
      </c>
      <c r="K1586" s="1" t="s">
        <v>3624</v>
      </c>
      <c r="L1586" s="18" t="str">
        <f aca="false">IF(H1586&lt;=G1586,"Yes","No")</f>
        <v>Yes</v>
      </c>
    </row>
    <row r="1587" customFormat="false" ht="15" hidden="false" customHeight="false" outlineLevel="0" collapsed="false">
      <c r="A1587" s="1" t="s">
        <v>6795</v>
      </c>
      <c r="B1587" s="1" t="s">
        <v>6796</v>
      </c>
      <c r="C1587" s="1" t="s">
        <v>2578</v>
      </c>
      <c r="D1587" s="1" t="s">
        <v>3616</v>
      </c>
      <c r="E1587" s="1" t="s">
        <v>3617</v>
      </c>
      <c r="F1587" s="1" t="s">
        <v>3215</v>
      </c>
      <c r="G1587" s="1" t="n">
        <v>24</v>
      </c>
      <c r="H1587" s="1" t="n">
        <v>1.73</v>
      </c>
      <c r="I1587" s="1" t="n">
        <v>0</v>
      </c>
      <c r="J1587" s="1" t="n">
        <v>4</v>
      </c>
      <c r="K1587" s="1" t="s">
        <v>3624</v>
      </c>
      <c r="L1587" s="18" t="str">
        <f aca="false">IF(H1587&lt;=G1587,"Yes","No")</f>
        <v>Yes</v>
      </c>
    </row>
    <row r="1588" customFormat="false" ht="15" hidden="false" customHeight="false" outlineLevel="0" collapsed="false">
      <c r="A1588" s="1" t="s">
        <v>6797</v>
      </c>
      <c r="B1588" s="1" t="s">
        <v>6798</v>
      </c>
      <c r="C1588" s="1" t="s">
        <v>2578</v>
      </c>
      <c r="D1588" s="1" t="s">
        <v>3616</v>
      </c>
      <c r="E1588" s="1" t="s">
        <v>3617</v>
      </c>
      <c r="F1588" s="1" t="s">
        <v>3631</v>
      </c>
      <c r="G1588" s="1" t="n">
        <v>24</v>
      </c>
      <c r="H1588" s="1" t="n">
        <v>2.61</v>
      </c>
      <c r="I1588" s="1" t="n">
        <v>0</v>
      </c>
      <c r="J1588" s="1" t="n">
        <v>5</v>
      </c>
      <c r="K1588" s="1" t="s">
        <v>3624</v>
      </c>
      <c r="L1588" s="18" t="str">
        <f aca="false">IF(H1588&lt;=G1588,"Yes","No")</f>
        <v>Yes</v>
      </c>
    </row>
    <row r="1589" customFormat="false" ht="15" hidden="false" customHeight="false" outlineLevel="0" collapsed="false">
      <c r="A1589" s="1" t="s">
        <v>6799</v>
      </c>
      <c r="B1589" s="1" t="s">
        <v>6800</v>
      </c>
      <c r="C1589" s="1" t="s">
        <v>2578</v>
      </c>
      <c r="D1589" s="1" t="s">
        <v>3698</v>
      </c>
      <c r="E1589" s="1" t="s">
        <v>3622</v>
      </c>
      <c r="F1589" s="1" t="s">
        <v>3215</v>
      </c>
      <c r="G1589" s="1" t="n">
        <v>8</v>
      </c>
      <c r="H1589" s="1" t="n">
        <v>40.82</v>
      </c>
      <c r="I1589" s="1" t="n">
        <v>0</v>
      </c>
      <c r="J1589" s="1" t="n">
        <v>3</v>
      </c>
      <c r="K1589" s="1" t="s">
        <v>3665</v>
      </c>
      <c r="L1589" s="18" t="str">
        <f aca="false">IF(H1589&lt;=G1589,"Yes","No")</f>
        <v>No</v>
      </c>
    </row>
    <row r="1590" customFormat="false" ht="15" hidden="false" customHeight="false" outlineLevel="0" collapsed="false">
      <c r="A1590" s="1" t="s">
        <v>6801</v>
      </c>
      <c r="B1590" s="1" t="s">
        <v>6802</v>
      </c>
      <c r="C1590" s="1" t="s">
        <v>2578</v>
      </c>
      <c r="D1590" s="1" t="s">
        <v>3627</v>
      </c>
      <c r="E1590" s="1" t="s">
        <v>3646</v>
      </c>
      <c r="F1590" s="1" t="s">
        <v>3215</v>
      </c>
      <c r="G1590" s="1" t="n">
        <v>72</v>
      </c>
      <c r="H1590" s="1" t="n">
        <v>8.55</v>
      </c>
      <c r="I1590" s="1" t="n">
        <v>1</v>
      </c>
      <c r="J1590" s="1" t="n">
        <v>5</v>
      </c>
      <c r="K1590" s="1" t="s">
        <v>3652</v>
      </c>
      <c r="L1590" s="18" t="str">
        <f aca="false">IF(H1590&lt;=G1590,"Yes","No")</f>
        <v>Yes</v>
      </c>
    </row>
    <row r="1591" customFormat="false" ht="15" hidden="false" customHeight="false" outlineLevel="0" collapsed="false">
      <c r="A1591" s="1" t="s">
        <v>6803</v>
      </c>
      <c r="B1591" s="1" t="s">
        <v>6804</v>
      </c>
      <c r="C1591" s="1" t="s">
        <v>2578</v>
      </c>
      <c r="D1591" s="1" t="s">
        <v>3616</v>
      </c>
      <c r="E1591" s="1" t="s">
        <v>3617</v>
      </c>
      <c r="F1591" s="1" t="s">
        <v>3631</v>
      </c>
      <c r="G1591" s="1" t="n">
        <v>24</v>
      </c>
      <c r="H1591" s="1" t="n">
        <v>12.01</v>
      </c>
      <c r="I1591" s="1" t="n">
        <v>0</v>
      </c>
      <c r="J1591" s="1" t="n">
        <v>4</v>
      </c>
      <c r="K1591" s="1" t="s">
        <v>3665</v>
      </c>
      <c r="L1591" s="18" t="str">
        <f aca="false">IF(H1591&lt;=G1591,"Yes","No")</f>
        <v>Yes</v>
      </c>
    </row>
    <row r="1592" customFormat="false" ht="15" hidden="false" customHeight="false" outlineLevel="0" collapsed="false">
      <c r="A1592" s="1" t="s">
        <v>6805</v>
      </c>
      <c r="B1592" s="1" t="s">
        <v>6806</v>
      </c>
      <c r="C1592" s="1" t="s">
        <v>2578</v>
      </c>
      <c r="D1592" s="1" t="s">
        <v>3630</v>
      </c>
      <c r="E1592" s="1" t="s">
        <v>3646</v>
      </c>
      <c r="F1592" s="1" t="s">
        <v>3631</v>
      </c>
      <c r="G1592" s="1" t="n">
        <v>72</v>
      </c>
      <c r="H1592" s="1" t="n">
        <v>0.21</v>
      </c>
      <c r="I1592" s="1" t="n">
        <v>1</v>
      </c>
      <c r="J1592" s="1" t="n">
        <v>5</v>
      </c>
      <c r="K1592" s="1" t="s">
        <v>3652</v>
      </c>
      <c r="L1592" s="18" t="str">
        <f aca="false">IF(H1592&lt;=G1592,"Yes","No")</f>
        <v>Yes</v>
      </c>
    </row>
    <row r="1593" customFormat="false" ht="15" hidden="false" customHeight="false" outlineLevel="0" collapsed="false">
      <c r="A1593" s="1" t="s">
        <v>6807</v>
      </c>
      <c r="B1593" s="1" t="s">
        <v>6808</v>
      </c>
      <c r="C1593" s="1" t="s">
        <v>2578</v>
      </c>
      <c r="D1593" s="1" t="s">
        <v>3621</v>
      </c>
      <c r="E1593" s="1" t="s">
        <v>3617</v>
      </c>
      <c r="F1593" s="1" t="s">
        <v>3215</v>
      </c>
      <c r="G1593" s="1" t="n">
        <v>24</v>
      </c>
      <c r="H1593" s="1" t="n">
        <v>2.6</v>
      </c>
      <c r="I1593" s="1" t="n">
        <v>0</v>
      </c>
      <c r="J1593" s="1" t="n">
        <v>4</v>
      </c>
      <c r="K1593" s="1" t="s">
        <v>3665</v>
      </c>
      <c r="L1593" s="18" t="str">
        <f aca="false">IF(H1593&lt;=G1593,"Yes","No")</f>
        <v>Yes</v>
      </c>
    </row>
    <row r="1594" customFormat="false" ht="15" hidden="false" customHeight="false" outlineLevel="0" collapsed="false">
      <c r="A1594" s="1" t="s">
        <v>6809</v>
      </c>
      <c r="B1594" s="1" t="s">
        <v>6810</v>
      </c>
      <c r="C1594" s="1" t="s">
        <v>2578</v>
      </c>
      <c r="D1594" s="1" t="s">
        <v>3630</v>
      </c>
      <c r="E1594" s="1" t="s">
        <v>3617</v>
      </c>
      <c r="F1594" s="1" t="s">
        <v>3215</v>
      </c>
      <c r="G1594" s="1" t="n">
        <v>24</v>
      </c>
      <c r="H1594" s="1" t="n">
        <v>0.6</v>
      </c>
      <c r="I1594" s="1" t="n">
        <v>1</v>
      </c>
      <c r="J1594" s="1" t="n">
        <v>4</v>
      </c>
      <c r="K1594" s="1" t="s">
        <v>3652</v>
      </c>
      <c r="L1594" s="18" t="str">
        <f aca="false">IF(H1594&lt;=G1594,"Yes","No")</f>
        <v>Yes</v>
      </c>
    </row>
    <row r="1595" customFormat="false" ht="15" hidden="false" customHeight="false" outlineLevel="0" collapsed="false">
      <c r="A1595" s="1" t="s">
        <v>6811</v>
      </c>
      <c r="B1595" s="1" t="s">
        <v>6812</v>
      </c>
      <c r="C1595" s="1" t="s">
        <v>2578</v>
      </c>
      <c r="D1595" s="1" t="s">
        <v>3638</v>
      </c>
      <c r="E1595" s="1" t="s">
        <v>3646</v>
      </c>
      <c r="F1595" s="1" t="s">
        <v>3215</v>
      </c>
      <c r="G1595" s="1" t="n">
        <v>72</v>
      </c>
      <c r="H1595" s="1" t="n">
        <v>12.69</v>
      </c>
      <c r="I1595" s="1" t="n">
        <v>0</v>
      </c>
      <c r="J1595" s="1" t="n">
        <v>5</v>
      </c>
      <c r="K1595" s="1" t="s">
        <v>3635</v>
      </c>
      <c r="L1595" s="18" t="str">
        <f aca="false">IF(H1595&lt;=G1595,"Yes","No")</f>
        <v>Yes</v>
      </c>
    </row>
    <row r="1596" customFormat="false" ht="15" hidden="false" customHeight="false" outlineLevel="0" collapsed="false">
      <c r="A1596" s="1" t="s">
        <v>6813</v>
      </c>
      <c r="B1596" s="1" t="s">
        <v>6814</v>
      </c>
      <c r="C1596" s="1" t="s">
        <v>2578</v>
      </c>
      <c r="D1596" s="1" t="s">
        <v>3630</v>
      </c>
      <c r="E1596" s="1" t="s">
        <v>3622</v>
      </c>
      <c r="F1596" s="1" t="s">
        <v>3651</v>
      </c>
      <c r="G1596" s="1" t="n">
        <v>8</v>
      </c>
      <c r="H1596" s="1" t="n">
        <v>0.23</v>
      </c>
      <c r="I1596" s="1" t="n">
        <v>1</v>
      </c>
      <c r="J1596" s="1" t="n">
        <v>5</v>
      </c>
      <c r="K1596" s="1" t="s">
        <v>3652</v>
      </c>
      <c r="L1596" s="18" t="str">
        <f aca="false">IF(H1596&lt;=G1596,"Yes","No")</f>
        <v>Yes</v>
      </c>
    </row>
    <row r="1597" customFormat="false" ht="15" hidden="false" customHeight="false" outlineLevel="0" collapsed="false">
      <c r="A1597" s="1" t="s">
        <v>6815</v>
      </c>
      <c r="B1597" s="1" t="s">
        <v>6816</v>
      </c>
      <c r="C1597" s="1" t="s">
        <v>2578</v>
      </c>
      <c r="D1597" s="1" t="s">
        <v>3630</v>
      </c>
      <c r="E1597" s="1" t="s">
        <v>3646</v>
      </c>
      <c r="F1597" s="1" t="s">
        <v>3623</v>
      </c>
      <c r="G1597" s="1" t="n">
        <v>72</v>
      </c>
      <c r="H1597" s="1" t="n">
        <v>1.16</v>
      </c>
      <c r="I1597" s="1" t="n">
        <v>1</v>
      </c>
      <c r="J1597" s="1" t="n">
        <v>4</v>
      </c>
      <c r="K1597" s="1" t="s">
        <v>3632</v>
      </c>
      <c r="L1597" s="18" t="str">
        <f aca="false">IF(H1597&lt;=G1597,"Yes","No")</f>
        <v>Yes</v>
      </c>
    </row>
    <row r="1598" customFormat="false" ht="15" hidden="false" customHeight="false" outlineLevel="0" collapsed="false">
      <c r="A1598" s="1" t="s">
        <v>6817</v>
      </c>
      <c r="B1598" s="1" t="s">
        <v>6818</v>
      </c>
      <c r="C1598" s="1" t="s">
        <v>2578</v>
      </c>
      <c r="D1598" s="1" t="s">
        <v>3630</v>
      </c>
      <c r="E1598" s="1" t="s">
        <v>3622</v>
      </c>
      <c r="F1598" s="1" t="s">
        <v>3651</v>
      </c>
      <c r="G1598" s="1" t="n">
        <v>8</v>
      </c>
      <c r="H1598" s="1" t="n">
        <v>0.25</v>
      </c>
      <c r="I1598" s="1" t="n">
        <v>0</v>
      </c>
      <c r="J1598" s="1" t="n">
        <v>5</v>
      </c>
      <c r="K1598" s="1" t="s">
        <v>3652</v>
      </c>
      <c r="L1598" s="18" t="str">
        <f aca="false">IF(H1598&lt;=G1598,"Yes","No")</f>
        <v>Yes</v>
      </c>
    </row>
    <row r="1599" customFormat="false" ht="15" hidden="false" customHeight="false" outlineLevel="0" collapsed="false">
      <c r="A1599" s="1" t="s">
        <v>6819</v>
      </c>
      <c r="B1599" s="1" t="s">
        <v>6820</v>
      </c>
      <c r="C1599" s="1" t="s">
        <v>2578</v>
      </c>
      <c r="D1599" s="1" t="s">
        <v>3616</v>
      </c>
      <c r="E1599" s="1" t="s">
        <v>3622</v>
      </c>
      <c r="F1599" s="1" t="s">
        <v>3623</v>
      </c>
      <c r="G1599" s="1" t="n">
        <v>8</v>
      </c>
      <c r="H1599" s="1" t="n">
        <v>3.5</v>
      </c>
      <c r="I1599" s="1" t="n">
        <v>0</v>
      </c>
      <c r="J1599" s="1" t="n">
        <v>4</v>
      </c>
      <c r="K1599" s="1" t="s">
        <v>3635</v>
      </c>
      <c r="L1599" s="18" t="str">
        <f aca="false">IF(H1599&lt;=G1599,"Yes","No")</f>
        <v>Yes</v>
      </c>
    </row>
    <row r="1600" customFormat="false" ht="15" hidden="false" customHeight="false" outlineLevel="0" collapsed="false">
      <c r="A1600" s="1" t="s">
        <v>6821</v>
      </c>
      <c r="B1600" s="1" t="s">
        <v>6822</v>
      </c>
      <c r="C1600" s="1" t="s">
        <v>2578</v>
      </c>
      <c r="D1600" s="1" t="s">
        <v>3638</v>
      </c>
      <c r="E1600" s="1" t="s">
        <v>3793</v>
      </c>
      <c r="F1600" s="1" t="s">
        <v>3631</v>
      </c>
      <c r="G1600" s="1" t="n">
        <v>4</v>
      </c>
      <c r="H1600" s="1" t="n">
        <v>3.19</v>
      </c>
      <c r="I1600" s="1" t="n">
        <v>1</v>
      </c>
      <c r="J1600" s="1" t="n">
        <v>5</v>
      </c>
      <c r="K1600" s="1" t="s">
        <v>3652</v>
      </c>
      <c r="L1600" s="18" t="str">
        <f aca="false">IF(H1600&lt;=G1600,"Yes","No")</f>
        <v>Yes</v>
      </c>
    </row>
    <row r="1601" customFormat="false" ht="15" hidden="false" customHeight="false" outlineLevel="0" collapsed="false">
      <c r="A1601" s="1" t="s">
        <v>6823</v>
      </c>
      <c r="B1601" s="1" t="s">
        <v>6824</v>
      </c>
      <c r="C1601" s="1" t="s">
        <v>2578</v>
      </c>
      <c r="D1601" s="1" t="s">
        <v>3638</v>
      </c>
      <c r="E1601" s="1" t="s">
        <v>3617</v>
      </c>
      <c r="F1601" s="1" t="s">
        <v>3215</v>
      </c>
      <c r="G1601" s="1" t="n">
        <v>24</v>
      </c>
      <c r="H1601" s="1" t="n">
        <v>37.25</v>
      </c>
      <c r="I1601" s="1" t="n">
        <v>0</v>
      </c>
      <c r="J1601" s="1" t="n">
        <v>4</v>
      </c>
      <c r="K1601" s="1" t="s">
        <v>3665</v>
      </c>
      <c r="L1601" s="18" t="str">
        <f aca="false">IF(H1601&lt;=G1601,"Yes","No")</f>
        <v>No</v>
      </c>
    </row>
    <row r="1602" customFormat="false" ht="15" hidden="false" customHeight="false" outlineLevel="0" collapsed="false">
      <c r="A1602" s="1" t="s">
        <v>6825</v>
      </c>
      <c r="B1602" s="1" t="s">
        <v>6826</v>
      </c>
      <c r="C1602" s="1" t="s">
        <v>2578</v>
      </c>
      <c r="D1602" s="1" t="s">
        <v>3627</v>
      </c>
      <c r="E1602" s="1" t="s">
        <v>3622</v>
      </c>
      <c r="F1602" s="1" t="s">
        <v>3215</v>
      </c>
      <c r="G1602" s="1" t="n">
        <v>8</v>
      </c>
      <c r="H1602" s="1" t="n">
        <v>0.61</v>
      </c>
      <c r="I1602" s="1" t="n">
        <v>1</v>
      </c>
      <c r="J1602" s="1" t="n">
        <v>4</v>
      </c>
      <c r="K1602" s="1" t="s">
        <v>3635</v>
      </c>
      <c r="L1602" s="18" t="str">
        <f aca="false">IF(H1602&lt;=G1602,"Yes","No")</f>
        <v>Yes</v>
      </c>
    </row>
    <row r="1603" customFormat="false" ht="15" hidden="false" customHeight="false" outlineLevel="0" collapsed="false">
      <c r="A1603" s="1" t="s">
        <v>6827</v>
      </c>
      <c r="B1603" s="1" t="s">
        <v>6828</v>
      </c>
      <c r="C1603" s="1" t="s">
        <v>2578</v>
      </c>
      <c r="D1603" s="1" t="s">
        <v>3621</v>
      </c>
      <c r="E1603" s="1" t="s">
        <v>3617</v>
      </c>
      <c r="F1603" s="1" t="s">
        <v>3215</v>
      </c>
      <c r="G1603" s="1" t="n">
        <v>24</v>
      </c>
      <c r="H1603" s="1" t="n">
        <v>3.16</v>
      </c>
      <c r="I1603" s="1" t="n">
        <v>0</v>
      </c>
      <c r="J1603" s="1" t="n">
        <v>5</v>
      </c>
      <c r="K1603" s="1" t="s">
        <v>3642</v>
      </c>
      <c r="L1603" s="18" t="str">
        <f aca="false">IF(H1603&lt;=G1603,"Yes","No")</f>
        <v>Yes</v>
      </c>
    </row>
    <row r="1604" customFormat="false" ht="15" hidden="false" customHeight="false" outlineLevel="0" collapsed="false">
      <c r="A1604" s="1" t="s">
        <v>6829</v>
      </c>
      <c r="B1604" s="1" t="s">
        <v>6830</v>
      </c>
      <c r="C1604" s="1" t="s">
        <v>2578</v>
      </c>
      <c r="D1604" s="1" t="s">
        <v>3638</v>
      </c>
      <c r="E1604" s="1" t="s">
        <v>3617</v>
      </c>
      <c r="F1604" s="1" t="s">
        <v>3631</v>
      </c>
      <c r="G1604" s="1" t="n">
        <v>24</v>
      </c>
      <c r="H1604" s="1" t="n">
        <v>32.89</v>
      </c>
      <c r="I1604" s="1" t="n">
        <v>0</v>
      </c>
      <c r="J1604" s="1" t="n">
        <v>2</v>
      </c>
      <c r="K1604" s="1" t="s">
        <v>3618</v>
      </c>
      <c r="L1604" s="18" t="str">
        <f aca="false">IF(H1604&lt;=G1604,"Yes","No")</f>
        <v>No</v>
      </c>
    </row>
    <row r="1605" customFormat="false" ht="15" hidden="false" customHeight="false" outlineLevel="0" collapsed="false">
      <c r="A1605" s="1" t="s">
        <v>6831</v>
      </c>
      <c r="B1605" s="1" t="s">
        <v>6832</v>
      </c>
      <c r="C1605" s="1" t="s">
        <v>2578</v>
      </c>
      <c r="D1605" s="1" t="s">
        <v>3698</v>
      </c>
      <c r="E1605" s="1" t="s">
        <v>3646</v>
      </c>
      <c r="F1605" s="1" t="s">
        <v>3215</v>
      </c>
      <c r="G1605" s="1" t="n">
        <v>72</v>
      </c>
      <c r="H1605" s="1" t="n">
        <v>55.13</v>
      </c>
      <c r="I1605" s="1" t="n">
        <v>0</v>
      </c>
      <c r="J1605" s="1" t="n">
        <v>3</v>
      </c>
      <c r="K1605" s="1" t="s">
        <v>3665</v>
      </c>
      <c r="L1605" s="18" t="str">
        <f aca="false">IF(H1605&lt;=G1605,"Yes","No")</f>
        <v>Yes</v>
      </c>
    </row>
    <row r="1606" customFormat="false" ht="15" hidden="false" customHeight="false" outlineLevel="0" collapsed="false">
      <c r="A1606" s="1" t="s">
        <v>6833</v>
      </c>
      <c r="B1606" s="1" t="s">
        <v>6834</v>
      </c>
      <c r="C1606" s="1" t="s">
        <v>2578</v>
      </c>
      <c r="D1606" s="1" t="s">
        <v>3630</v>
      </c>
      <c r="E1606" s="1" t="s">
        <v>3617</v>
      </c>
      <c r="F1606" s="1" t="s">
        <v>3215</v>
      </c>
      <c r="G1606" s="1" t="n">
        <v>24</v>
      </c>
      <c r="H1606" s="1" t="n">
        <v>0.49</v>
      </c>
      <c r="I1606" s="1" t="n">
        <v>1</v>
      </c>
      <c r="J1606" s="1" t="n">
        <v>5</v>
      </c>
      <c r="K1606" s="1" t="s">
        <v>3642</v>
      </c>
      <c r="L1606" s="18" t="str">
        <f aca="false">IF(H1606&lt;=G1606,"Yes","No")</f>
        <v>Yes</v>
      </c>
    </row>
    <row r="1607" customFormat="false" ht="15" hidden="false" customHeight="false" outlineLevel="0" collapsed="false">
      <c r="A1607" s="1" t="s">
        <v>6835</v>
      </c>
      <c r="B1607" s="1" t="s">
        <v>6836</v>
      </c>
      <c r="C1607" s="1" t="s">
        <v>2578</v>
      </c>
      <c r="D1607" s="1" t="s">
        <v>3630</v>
      </c>
      <c r="E1607" s="1" t="s">
        <v>3617</v>
      </c>
      <c r="F1607" s="1" t="s">
        <v>3623</v>
      </c>
      <c r="G1607" s="1" t="n">
        <v>24</v>
      </c>
      <c r="H1607" s="1" t="n">
        <v>0.69</v>
      </c>
      <c r="I1607" s="1" t="n">
        <v>1</v>
      </c>
      <c r="J1607" s="1" t="n">
        <v>4</v>
      </c>
      <c r="K1607" s="1" t="s">
        <v>3618</v>
      </c>
      <c r="L1607" s="18" t="str">
        <f aca="false">IF(H1607&lt;=G1607,"Yes","No")</f>
        <v>Yes</v>
      </c>
    </row>
    <row r="1608" customFormat="false" ht="15" hidden="false" customHeight="false" outlineLevel="0" collapsed="false">
      <c r="A1608" s="1" t="s">
        <v>6837</v>
      </c>
      <c r="B1608" s="1" t="s">
        <v>6838</v>
      </c>
      <c r="C1608" s="1" t="s">
        <v>2578</v>
      </c>
      <c r="D1608" s="1" t="s">
        <v>3630</v>
      </c>
      <c r="E1608" s="1" t="s">
        <v>3646</v>
      </c>
      <c r="F1608" s="1" t="s">
        <v>3631</v>
      </c>
      <c r="G1608" s="1" t="n">
        <v>72</v>
      </c>
      <c r="H1608" s="1" t="n">
        <v>0.96</v>
      </c>
      <c r="I1608" s="1" t="n">
        <v>1</v>
      </c>
      <c r="J1608" s="1" t="n">
        <v>5</v>
      </c>
      <c r="K1608" s="1" t="s">
        <v>3635</v>
      </c>
      <c r="L1608" s="18" t="str">
        <f aca="false">IF(H1608&lt;=G1608,"Yes","No")</f>
        <v>Yes</v>
      </c>
    </row>
    <row r="1609" customFormat="false" ht="15" hidden="false" customHeight="false" outlineLevel="0" collapsed="false">
      <c r="A1609" s="1" t="s">
        <v>6839</v>
      </c>
      <c r="B1609" s="1" t="s">
        <v>6840</v>
      </c>
      <c r="C1609" s="1" t="s">
        <v>2578</v>
      </c>
      <c r="D1609" s="1" t="s">
        <v>3698</v>
      </c>
      <c r="E1609" s="1" t="s">
        <v>3617</v>
      </c>
      <c r="F1609" s="1" t="s">
        <v>3651</v>
      </c>
      <c r="G1609" s="1" t="n">
        <v>24</v>
      </c>
      <c r="H1609" s="1" t="n">
        <v>46.04</v>
      </c>
      <c r="I1609" s="1" t="n">
        <v>1</v>
      </c>
      <c r="J1609" s="1" t="n">
        <v>3</v>
      </c>
      <c r="K1609" s="1" t="s">
        <v>3652</v>
      </c>
      <c r="L1609" s="18" t="str">
        <f aca="false">IF(H1609&lt;=G1609,"Yes","No")</f>
        <v>No</v>
      </c>
    </row>
    <row r="1610" customFormat="false" ht="15" hidden="false" customHeight="false" outlineLevel="0" collapsed="false">
      <c r="A1610" s="1" t="s">
        <v>6841</v>
      </c>
      <c r="B1610" s="1" t="s">
        <v>6842</v>
      </c>
      <c r="C1610" s="1" t="s">
        <v>2578</v>
      </c>
      <c r="D1610" s="1" t="s">
        <v>3616</v>
      </c>
      <c r="E1610" s="1" t="s">
        <v>3646</v>
      </c>
      <c r="F1610" s="1" t="s">
        <v>3623</v>
      </c>
      <c r="G1610" s="1" t="n">
        <v>72</v>
      </c>
      <c r="H1610" s="1" t="n">
        <v>26.45</v>
      </c>
      <c r="I1610" s="1" t="n">
        <v>1</v>
      </c>
      <c r="J1610" s="1" t="n">
        <v>5</v>
      </c>
      <c r="K1610" s="1" t="s">
        <v>3635</v>
      </c>
      <c r="L1610" s="18" t="str">
        <f aca="false">IF(H1610&lt;=G1610,"Yes","No")</f>
        <v>Yes</v>
      </c>
    </row>
    <row r="1611" customFormat="false" ht="15" hidden="false" customHeight="false" outlineLevel="0" collapsed="false">
      <c r="A1611" s="1" t="s">
        <v>6843</v>
      </c>
      <c r="B1611" s="1" t="s">
        <v>6844</v>
      </c>
      <c r="C1611" s="1" t="s">
        <v>2578</v>
      </c>
      <c r="D1611" s="1" t="s">
        <v>3698</v>
      </c>
      <c r="E1611" s="1" t="s">
        <v>3622</v>
      </c>
      <c r="F1611" s="1" t="s">
        <v>3631</v>
      </c>
      <c r="G1611" s="1" t="n">
        <v>8</v>
      </c>
      <c r="H1611" s="1" t="n">
        <v>5.79</v>
      </c>
      <c r="I1611" s="1" t="n">
        <v>0</v>
      </c>
      <c r="J1611" s="1" t="n">
        <v>4</v>
      </c>
      <c r="K1611" s="1" t="s">
        <v>3618</v>
      </c>
      <c r="L1611" s="18" t="str">
        <f aca="false">IF(H1611&lt;=G1611,"Yes","No")</f>
        <v>Yes</v>
      </c>
    </row>
    <row r="1612" customFormat="false" ht="15" hidden="false" customHeight="false" outlineLevel="0" collapsed="false">
      <c r="A1612" s="1" t="s">
        <v>6845</v>
      </c>
      <c r="B1612" s="1" t="s">
        <v>6846</v>
      </c>
      <c r="C1612" s="1" t="s">
        <v>2578</v>
      </c>
      <c r="D1612" s="1" t="s">
        <v>3621</v>
      </c>
      <c r="E1612" s="1" t="s">
        <v>3617</v>
      </c>
      <c r="F1612" s="1" t="s">
        <v>3623</v>
      </c>
      <c r="G1612" s="1" t="n">
        <v>24</v>
      </c>
      <c r="H1612" s="1" t="n">
        <v>0.79</v>
      </c>
      <c r="I1612" s="1" t="n">
        <v>1</v>
      </c>
      <c r="J1612" s="1" t="n">
        <v>5</v>
      </c>
      <c r="K1612" s="1" t="s">
        <v>3665</v>
      </c>
      <c r="L1612" s="18" t="str">
        <f aca="false">IF(H1612&lt;=G1612,"Yes","No")</f>
        <v>Yes</v>
      </c>
    </row>
    <row r="1613" customFormat="false" ht="15" hidden="false" customHeight="false" outlineLevel="0" collapsed="false">
      <c r="A1613" s="1" t="s">
        <v>6847</v>
      </c>
      <c r="B1613" s="1" t="s">
        <v>6848</v>
      </c>
      <c r="C1613" s="1" t="s">
        <v>2578</v>
      </c>
      <c r="D1613" s="1" t="s">
        <v>3616</v>
      </c>
      <c r="E1613" s="1" t="s">
        <v>3617</v>
      </c>
      <c r="F1613" s="1" t="s">
        <v>3623</v>
      </c>
      <c r="G1613" s="1" t="n">
        <v>24</v>
      </c>
      <c r="H1613" s="1" t="n">
        <v>4.5</v>
      </c>
      <c r="I1613" s="1" t="n">
        <v>0</v>
      </c>
      <c r="J1613" s="1" t="n">
        <v>3</v>
      </c>
      <c r="K1613" s="1" t="s">
        <v>3642</v>
      </c>
      <c r="L1613" s="18" t="str">
        <f aca="false">IF(H1613&lt;=G1613,"Yes","No")</f>
        <v>Yes</v>
      </c>
    </row>
    <row r="1614" customFormat="false" ht="15" hidden="false" customHeight="false" outlineLevel="0" collapsed="false">
      <c r="A1614" s="1" t="s">
        <v>6849</v>
      </c>
      <c r="B1614" s="1" t="s">
        <v>6850</v>
      </c>
      <c r="C1614" s="1" t="s">
        <v>2578</v>
      </c>
      <c r="D1614" s="1" t="s">
        <v>3616</v>
      </c>
      <c r="E1614" s="1" t="s">
        <v>3617</v>
      </c>
      <c r="F1614" s="1" t="s">
        <v>3623</v>
      </c>
      <c r="G1614" s="1" t="n">
        <v>24</v>
      </c>
      <c r="H1614" s="1" t="n">
        <v>42.62</v>
      </c>
      <c r="I1614" s="1" t="n">
        <v>0</v>
      </c>
      <c r="J1614" s="1" t="n">
        <v>4</v>
      </c>
      <c r="K1614" s="1" t="s">
        <v>3632</v>
      </c>
      <c r="L1614" s="18" t="str">
        <f aca="false">IF(H1614&lt;=G1614,"Yes","No")</f>
        <v>No</v>
      </c>
    </row>
    <row r="1615" customFormat="false" ht="15" hidden="false" customHeight="false" outlineLevel="0" collapsed="false">
      <c r="A1615" s="1" t="s">
        <v>6851</v>
      </c>
      <c r="B1615" s="1" t="s">
        <v>6852</v>
      </c>
      <c r="C1615" s="1" t="s">
        <v>2578</v>
      </c>
      <c r="D1615" s="1" t="s">
        <v>3698</v>
      </c>
      <c r="E1615" s="1" t="s">
        <v>3617</v>
      </c>
      <c r="F1615" s="1" t="s">
        <v>3631</v>
      </c>
      <c r="G1615" s="1" t="n">
        <v>24</v>
      </c>
      <c r="H1615" s="1" t="n">
        <v>12.97</v>
      </c>
      <c r="I1615" s="1" t="n">
        <v>0</v>
      </c>
      <c r="J1615" s="1" t="n">
        <v>5</v>
      </c>
      <c r="K1615" s="1" t="s">
        <v>3665</v>
      </c>
      <c r="L1615" s="18" t="str">
        <f aca="false">IF(H1615&lt;=G1615,"Yes","No")</f>
        <v>Yes</v>
      </c>
    </row>
    <row r="1616" customFormat="false" ht="15" hidden="false" customHeight="false" outlineLevel="0" collapsed="false">
      <c r="A1616" s="1" t="s">
        <v>6853</v>
      </c>
      <c r="B1616" s="1" t="s">
        <v>6854</v>
      </c>
      <c r="C1616" s="1" t="s">
        <v>2578</v>
      </c>
      <c r="D1616" s="1" t="s">
        <v>3616</v>
      </c>
      <c r="E1616" s="1" t="s">
        <v>3617</v>
      </c>
      <c r="F1616" s="1" t="s">
        <v>3623</v>
      </c>
      <c r="G1616" s="1" t="n">
        <v>24</v>
      </c>
      <c r="H1616" s="1" t="n">
        <v>28.04</v>
      </c>
      <c r="I1616" s="1" t="n">
        <v>0</v>
      </c>
      <c r="J1616" s="1" t="n">
        <v>3</v>
      </c>
      <c r="K1616" s="1" t="s">
        <v>3642</v>
      </c>
      <c r="L1616" s="18" t="str">
        <f aca="false">IF(H1616&lt;=G1616,"Yes","No")</f>
        <v>No</v>
      </c>
    </row>
    <row r="1617" customFormat="false" ht="15" hidden="false" customHeight="false" outlineLevel="0" collapsed="false">
      <c r="A1617" s="1" t="s">
        <v>6855</v>
      </c>
      <c r="B1617" s="1" t="s">
        <v>6856</v>
      </c>
      <c r="C1617" s="1" t="s">
        <v>2578</v>
      </c>
      <c r="D1617" s="1" t="s">
        <v>3627</v>
      </c>
      <c r="E1617" s="1" t="s">
        <v>3646</v>
      </c>
      <c r="F1617" s="1" t="s">
        <v>3215</v>
      </c>
      <c r="G1617" s="1" t="n">
        <v>72</v>
      </c>
      <c r="H1617" s="1" t="n">
        <v>11.63</v>
      </c>
      <c r="I1617" s="1" t="n">
        <v>1</v>
      </c>
      <c r="J1617" s="1" t="n">
        <v>5</v>
      </c>
      <c r="K1617" s="1" t="s">
        <v>3624</v>
      </c>
      <c r="L1617" s="18" t="str">
        <f aca="false">IF(H1617&lt;=G1617,"Yes","No")</f>
        <v>Yes</v>
      </c>
    </row>
    <row r="1618" customFormat="false" ht="15" hidden="false" customHeight="false" outlineLevel="0" collapsed="false">
      <c r="A1618" s="1" t="s">
        <v>6857</v>
      </c>
      <c r="B1618" s="1" t="s">
        <v>6858</v>
      </c>
      <c r="C1618" s="1" t="s">
        <v>2578</v>
      </c>
      <c r="D1618" s="1" t="s">
        <v>3630</v>
      </c>
      <c r="E1618" s="1" t="s">
        <v>3617</v>
      </c>
      <c r="F1618" s="1" t="s">
        <v>3623</v>
      </c>
      <c r="G1618" s="1" t="n">
        <v>24</v>
      </c>
      <c r="H1618" s="1" t="n">
        <v>1.1</v>
      </c>
      <c r="I1618" s="1" t="n">
        <v>1</v>
      </c>
      <c r="J1618" s="1" t="n">
        <v>5</v>
      </c>
      <c r="K1618" s="1" t="s">
        <v>3618</v>
      </c>
      <c r="L1618" s="18" t="str">
        <f aca="false">IF(H1618&lt;=G1618,"Yes","No")</f>
        <v>Yes</v>
      </c>
    </row>
    <row r="1619" customFormat="false" ht="15" hidden="false" customHeight="false" outlineLevel="0" collapsed="false">
      <c r="A1619" s="1" t="s">
        <v>6859</v>
      </c>
      <c r="B1619" s="1" t="s">
        <v>6860</v>
      </c>
      <c r="C1619" s="1" t="s">
        <v>2578</v>
      </c>
      <c r="D1619" s="1" t="s">
        <v>3630</v>
      </c>
      <c r="E1619" s="1" t="s">
        <v>3617</v>
      </c>
      <c r="F1619" s="1" t="s">
        <v>3623</v>
      </c>
      <c r="G1619" s="1" t="n">
        <v>24</v>
      </c>
      <c r="H1619" s="1" t="n">
        <v>2.95</v>
      </c>
      <c r="I1619" s="1" t="n">
        <v>1</v>
      </c>
      <c r="J1619" s="1" t="n">
        <v>4</v>
      </c>
      <c r="K1619" s="1" t="s">
        <v>3642</v>
      </c>
      <c r="L1619" s="18" t="str">
        <f aca="false">IF(H1619&lt;=G1619,"Yes","No")</f>
        <v>Yes</v>
      </c>
    </row>
    <row r="1620" customFormat="false" ht="15" hidden="false" customHeight="false" outlineLevel="0" collapsed="false">
      <c r="A1620" s="1" t="s">
        <v>6861</v>
      </c>
      <c r="B1620" s="1" t="s">
        <v>6862</v>
      </c>
      <c r="C1620" s="1" t="s">
        <v>2578</v>
      </c>
      <c r="D1620" s="1" t="s">
        <v>3630</v>
      </c>
      <c r="E1620" s="1" t="s">
        <v>3622</v>
      </c>
      <c r="F1620" s="1" t="s">
        <v>3215</v>
      </c>
      <c r="G1620" s="1" t="n">
        <v>8</v>
      </c>
      <c r="H1620" s="1" t="n">
        <v>0.61</v>
      </c>
      <c r="I1620" s="1" t="n">
        <v>1</v>
      </c>
      <c r="J1620" s="1" t="n">
        <v>5</v>
      </c>
      <c r="K1620" s="1" t="s">
        <v>3632</v>
      </c>
      <c r="L1620" s="18" t="str">
        <f aca="false">IF(H1620&lt;=G1620,"Yes","No")</f>
        <v>Yes</v>
      </c>
    </row>
    <row r="1621" customFormat="false" ht="15" hidden="false" customHeight="false" outlineLevel="0" collapsed="false">
      <c r="A1621" s="1" t="s">
        <v>6863</v>
      </c>
      <c r="B1621" s="1" t="s">
        <v>6864</v>
      </c>
      <c r="C1621" s="1" t="s">
        <v>2578</v>
      </c>
      <c r="D1621" s="1" t="s">
        <v>3621</v>
      </c>
      <c r="E1621" s="1" t="s">
        <v>3617</v>
      </c>
      <c r="F1621" s="1" t="s">
        <v>3631</v>
      </c>
      <c r="G1621" s="1" t="n">
        <v>24</v>
      </c>
      <c r="H1621" s="1" t="n">
        <v>0.49</v>
      </c>
      <c r="I1621" s="1" t="n">
        <v>1</v>
      </c>
      <c r="J1621" s="1" t="n">
        <v>4</v>
      </c>
      <c r="K1621" s="1" t="s">
        <v>3624</v>
      </c>
      <c r="L1621" s="18" t="str">
        <f aca="false">IF(H1621&lt;=G1621,"Yes","No")</f>
        <v>Yes</v>
      </c>
    </row>
    <row r="1622" customFormat="false" ht="15" hidden="false" customHeight="false" outlineLevel="0" collapsed="false">
      <c r="A1622" s="1" t="s">
        <v>6865</v>
      </c>
      <c r="B1622" s="1" t="s">
        <v>6866</v>
      </c>
      <c r="C1622" s="1" t="s">
        <v>2578</v>
      </c>
      <c r="D1622" s="1" t="s">
        <v>3638</v>
      </c>
      <c r="E1622" s="1" t="s">
        <v>3617</v>
      </c>
      <c r="F1622" s="1" t="s">
        <v>3215</v>
      </c>
      <c r="G1622" s="1" t="n">
        <v>24</v>
      </c>
      <c r="H1622" s="1" t="n">
        <v>24.49</v>
      </c>
      <c r="I1622" s="1" t="n">
        <v>1</v>
      </c>
      <c r="J1622" s="1" t="n">
        <v>4</v>
      </c>
      <c r="K1622" s="1" t="s">
        <v>3624</v>
      </c>
      <c r="L1622" s="18" t="str">
        <f aca="false">IF(H1622&lt;=G1622,"Yes","No")</f>
        <v>No</v>
      </c>
    </row>
    <row r="1623" customFormat="false" ht="15" hidden="false" customHeight="false" outlineLevel="0" collapsed="false">
      <c r="A1623" s="1" t="s">
        <v>6867</v>
      </c>
      <c r="B1623" s="1" t="s">
        <v>6868</v>
      </c>
      <c r="C1623" s="1" t="s">
        <v>2578</v>
      </c>
      <c r="D1623" s="1" t="s">
        <v>3627</v>
      </c>
      <c r="E1623" s="1" t="s">
        <v>3617</v>
      </c>
      <c r="F1623" s="1" t="s">
        <v>3631</v>
      </c>
      <c r="G1623" s="1" t="n">
        <v>24</v>
      </c>
      <c r="H1623" s="1" t="n">
        <v>1.91</v>
      </c>
      <c r="I1623" s="1" t="n">
        <v>1</v>
      </c>
      <c r="J1623" s="1" t="n">
        <v>4</v>
      </c>
      <c r="K1623" s="1" t="s">
        <v>3618</v>
      </c>
      <c r="L1623" s="18" t="str">
        <f aca="false">IF(H1623&lt;=G1623,"Yes","No")</f>
        <v>Yes</v>
      </c>
    </row>
    <row r="1624" customFormat="false" ht="15" hidden="false" customHeight="false" outlineLevel="0" collapsed="false">
      <c r="A1624" s="1" t="s">
        <v>6869</v>
      </c>
      <c r="B1624" s="1" t="s">
        <v>6870</v>
      </c>
      <c r="C1624" s="1" t="s">
        <v>2578</v>
      </c>
      <c r="D1624" s="1" t="s">
        <v>3645</v>
      </c>
      <c r="E1624" s="1" t="s">
        <v>3646</v>
      </c>
      <c r="F1624" s="1" t="s">
        <v>3215</v>
      </c>
      <c r="G1624" s="1" t="n">
        <v>72</v>
      </c>
      <c r="H1624" s="1" t="n">
        <v>6.36</v>
      </c>
      <c r="I1624" s="1" t="n">
        <v>1</v>
      </c>
      <c r="J1624" s="1" t="n">
        <v>5</v>
      </c>
      <c r="K1624" s="1" t="s">
        <v>3642</v>
      </c>
      <c r="L1624" s="18" t="str">
        <f aca="false">IF(H1624&lt;=G1624,"Yes","No")</f>
        <v>Yes</v>
      </c>
    </row>
    <row r="1625" customFormat="false" ht="15" hidden="false" customHeight="false" outlineLevel="0" collapsed="false">
      <c r="A1625" s="1" t="s">
        <v>6871</v>
      </c>
      <c r="B1625" s="1" t="s">
        <v>6872</v>
      </c>
      <c r="C1625" s="1" t="s">
        <v>2578</v>
      </c>
      <c r="D1625" s="1" t="s">
        <v>3630</v>
      </c>
      <c r="E1625" s="1" t="s">
        <v>3617</v>
      </c>
      <c r="F1625" s="1" t="s">
        <v>3623</v>
      </c>
      <c r="G1625" s="1" t="n">
        <v>24</v>
      </c>
      <c r="H1625" s="1" t="n">
        <v>0.21</v>
      </c>
      <c r="I1625" s="1" t="n">
        <v>1</v>
      </c>
      <c r="J1625" s="1" t="n">
        <v>4</v>
      </c>
      <c r="K1625" s="1" t="s">
        <v>3642</v>
      </c>
      <c r="L1625" s="18" t="str">
        <f aca="false">IF(H1625&lt;=G1625,"Yes","No")</f>
        <v>Yes</v>
      </c>
    </row>
    <row r="1626" customFormat="false" ht="15" hidden="false" customHeight="false" outlineLevel="0" collapsed="false">
      <c r="A1626" s="1" t="s">
        <v>6873</v>
      </c>
      <c r="B1626" s="1" t="s">
        <v>6874</v>
      </c>
      <c r="C1626" s="1" t="s">
        <v>2578</v>
      </c>
      <c r="D1626" s="1" t="s">
        <v>3630</v>
      </c>
      <c r="E1626" s="1" t="s">
        <v>3617</v>
      </c>
      <c r="F1626" s="1" t="s">
        <v>3623</v>
      </c>
      <c r="G1626" s="1" t="n">
        <v>24</v>
      </c>
      <c r="H1626" s="1" t="n">
        <v>0.67</v>
      </c>
      <c r="I1626" s="1" t="n">
        <v>1</v>
      </c>
      <c r="J1626" s="1" t="n">
        <v>5</v>
      </c>
      <c r="K1626" s="1" t="s">
        <v>3665</v>
      </c>
      <c r="L1626" s="18" t="str">
        <f aca="false">IF(H1626&lt;=G1626,"Yes","No")</f>
        <v>Yes</v>
      </c>
    </row>
    <row r="1627" customFormat="false" ht="15" hidden="false" customHeight="false" outlineLevel="0" collapsed="false">
      <c r="A1627" s="1" t="s">
        <v>6875</v>
      </c>
      <c r="B1627" s="1" t="s">
        <v>6876</v>
      </c>
      <c r="C1627" s="1" t="s">
        <v>2578</v>
      </c>
      <c r="D1627" s="1" t="s">
        <v>3616</v>
      </c>
      <c r="E1627" s="1" t="s">
        <v>3622</v>
      </c>
      <c r="F1627" s="1" t="s">
        <v>3215</v>
      </c>
      <c r="G1627" s="1" t="n">
        <v>8</v>
      </c>
      <c r="H1627" s="1" t="n">
        <v>7.71</v>
      </c>
      <c r="I1627" s="1" t="n">
        <v>0</v>
      </c>
      <c r="J1627" s="1" t="n">
        <v>4</v>
      </c>
      <c r="K1627" s="1" t="s">
        <v>3632</v>
      </c>
      <c r="L1627" s="18" t="str">
        <f aca="false">IF(H1627&lt;=G1627,"Yes","No")</f>
        <v>Yes</v>
      </c>
    </row>
    <row r="1628" customFormat="false" ht="15" hidden="false" customHeight="false" outlineLevel="0" collapsed="false">
      <c r="A1628" s="1" t="s">
        <v>6877</v>
      </c>
      <c r="B1628" s="1" t="s">
        <v>6878</v>
      </c>
      <c r="C1628" s="1" t="s">
        <v>2578</v>
      </c>
      <c r="D1628" s="1" t="s">
        <v>3698</v>
      </c>
      <c r="E1628" s="1" t="s">
        <v>3646</v>
      </c>
      <c r="F1628" s="1" t="s">
        <v>3631</v>
      </c>
      <c r="G1628" s="1" t="n">
        <v>72</v>
      </c>
      <c r="H1628" s="1" t="n">
        <v>23.94</v>
      </c>
      <c r="I1628" s="1" t="n">
        <v>0</v>
      </c>
      <c r="J1628" s="1" t="n">
        <v>4</v>
      </c>
      <c r="K1628" s="1" t="s">
        <v>3618</v>
      </c>
      <c r="L1628" s="18" t="str">
        <f aca="false">IF(H1628&lt;=G1628,"Yes","No")</f>
        <v>Yes</v>
      </c>
    </row>
    <row r="1629" customFormat="false" ht="15" hidden="false" customHeight="false" outlineLevel="0" collapsed="false">
      <c r="A1629" s="1" t="s">
        <v>6879</v>
      </c>
      <c r="B1629" s="1" t="s">
        <v>6880</v>
      </c>
      <c r="C1629" s="1" t="s">
        <v>2578</v>
      </c>
      <c r="D1629" s="1" t="s">
        <v>3630</v>
      </c>
      <c r="E1629" s="1" t="s">
        <v>3617</v>
      </c>
      <c r="F1629" s="1" t="s">
        <v>3623</v>
      </c>
      <c r="G1629" s="1" t="n">
        <v>24</v>
      </c>
      <c r="H1629" s="1" t="n">
        <v>0.5</v>
      </c>
      <c r="I1629" s="1" t="n">
        <v>1</v>
      </c>
      <c r="J1629" s="1" t="n">
        <v>5</v>
      </c>
      <c r="K1629" s="1" t="s">
        <v>3642</v>
      </c>
      <c r="L1629" s="18" t="str">
        <f aca="false">IF(H1629&lt;=G1629,"Yes","No")</f>
        <v>Yes</v>
      </c>
    </row>
    <row r="1630" customFormat="false" ht="15" hidden="false" customHeight="false" outlineLevel="0" collapsed="false">
      <c r="A1630" s="1" t="s">
        <v>6881</v>
      </c>
      <c r="B1630" s="1" t="s">
        <v>6882</v>
      </c>
      <c r="C1630" s="1" t="s">
        <v>2578</v>
      </c>
      <c r="D1630" s="1" t="s">
        <v>3638</v>
      </c>
      <c r="E1630" s="1" t="s">
        <v>3646</v>
      </c>
      <c r="F1630" s="1" t="s">
        <v>3215</v>
      </c>
      <c r="G1630" s="1" t="n">
        <v>72</v>
      </c>
      <c r="H1630" s="1" t="n">
        <v>7.83</v>
      </c>
      <c r="I1630" s="1" t="n">
        <v>0</v>
      </c>
      <c r="J1630" s="1" t="n">
        <v>5</v>
      </c>
      <c r="K1630" s="1" t="s">
        <v>3635</v>
      </c>
      <c r="L1630" s="18" t="str">
        <f aca="false">IF(H1630&lt;=G1630,"Yes","No")</f>
        <v>Yes</v>
      </c>
    </row>
    <row r="1631" customFormat="false" ht="15" hidden="false" customHeight="false" outlineLevel="0" collapsed="false">
      <c r="A1631" s="1" t="s">
        <v>6883</v>
      </c>
      <c r="B1631" s="1" t="s">
        <v>6884</v>
      </c>
      <c r="C1631" s="1" t="s">
        <v>2578</v>
      </c>
      <c r="D1631" s="1" t="s">
        <v>3645</v>
      </c>
      <c r="E1631" s="1" t="s">
        <v>3646</v>
      </c>
      <c r="F1631" s="1" t="s">
        <v>3623</v>
      </c>
      <c r="G1631" s="1" t="n">
        <v>72</v>
      </c>
      <c r="H1631" s="1" t="n">
        <v>2.9</v>
      </c>
      <c r="I1631" s="1" t="n">
        <v>0</v>
      </c>
      <c r="J1631" s="1" t="n">
        <v>5</v>
      </c>
      <c r="K1631" s="1" t="s">
        <v>3624</v>
      </c>
      <c r="L1631" s="18" t="str">
        <f aca="false">IF(H1631&lt;=G1631,"Yes","No")</f>
        <v>Yes</v>
      </c>
    </row>
    <row r="1632" customFormat="false" ht="15" hidden="false" customHeight="false" outlineLevel="0" collapsed="false">
      <c r="A1632" s="1" t="s">
        <v>6885</v>
      </c>
      <c r="B1632" s="1" t="s">
        <v>6886</v>
      </c>
      <c r="C1632" s="1" t="s">
        <v>2578</v>
      </c>
      <c r="D1632" s="1" t="s">
        <v>3638</v>
      </c>
      <c r="E1632" s="1" t="s">
        <v>3617</v>
      </c>
      <c r="F1632" s="1" t="s">
        <v>3623</v>
      </c>
      <c r="G1632" s="1" t="n">
        <v>24</v>
      </c>
      <c r="H1632" s="1" t="n">
        <v>58.34</v>
      </c>
      <c r="I1632" s="1" t="n">
        <v>0</v>
      </c>
      <c r="J1632" s="1" t="n">
        <v>4</v>
      </c>
      <c r="K1632" s="1" t="s">
        <v>3632</v>
      </c>
      <c r="L1632" s="18" t="str">
        <f aca="false">IF(H1632&lt;=G1632,"Yes","No")</f>
        <v>No</v>
      </c>
    </row>
    <row r="1633" customFormat="false" ht="15" hidden="false" customHeight="false" outlineLevel="0" collapsed="false">
      <c r="A1633" s="1" t="s">
        <v>6887</v>
      </c>
      <c r="B1633" s="1" t="s">
        <v>6888</v>
      </c>
      <c r="C1633" s="1" t="s">
        <v>2578</v>
      </c>
      <c r="D1633" s="1" t="s">
        <v>3645</v>
      </c>
      <c r="E1633" s="1" t="s">
        <v>3617</v>
      </c>
      <c r="F1633" s="1" t="s">
        <v>3623</v>
      </c>
      <c r="G1633" s="1" t="n">
        <v>24</v>
      </c>
      <c r="H1633" s="1" t="n">
        <v>2.3</v>
      </c>
      <c r="I1633" s="1" t="n">
        <v>1</v>
      </c>
      <c r="J1633" s="1" t="n">
        <v>5</v>
      </c>
      <c r="K1633" s="1" t="s">
        <v>3652</v>
      </c>
      <c r="L1633" s="18" t="str">
        <f aca="false">IF(H1633&lt;=G1633,"Yes","No")</f>
        <v>Yes</v>
      </c>
    </row>
    <row r="1634" customFormat="false" ht="15" hidden="false" customHeight="false" outlineLevel="0" collapsed="false">
      <c r="A1634" s="1" t="s">
        <v>6889</v>
      </c>
      <c r="B1634" s="1" t="s">
        <v>6890</v>
      </c>
      <c r="C1634" s="1" t="s">
        <v>2578</v>
      </c>
      <c r="D1634" s="1" t="s">
        <v>3641</v>
      </c>
      <c r="E1634" s="1" t="s">
        <v>3622</v>
      </c>
      <c r="F1634" s="1" t="s">
        <v>3215</v>
      </c>
      <c r="G1634" s="1" t="n">
        <v>8</v>
      </c>
      <c r="H1634" s="1" t="n">
        <v>3.16</v>
      </c>
      <c r="I1634" s="1" t="n">
        <v>0</v>
      </c>
      <c r="J1634" s="1" t="n">
        <v>5</v>
      </c>
      <c r="K1634" s="1" t="s">
        <v>3635</v>
      </c>
      <c r="L1634" s="18" t="str">
        <f aca="false">IF(H1634&lt;=G1634,"Yes","No")</f>
        <v>Yes</v>
      </c>
    </row>
    <row r="1635" customFormat="false" ht="15" hidden="false" customHeight="false" outlineLevel="0" collapsed="false">
      <c r="A1635" s="1" t="s">
        <v>6891</v>
      </c>
      <c r="B1635" s="1" t="s">
        <v>6892</v>
      </c>
      <c r="C1635" s="1" t="s">
        <v>2578</v>
      </c>
      <c r="D1635" s="1" t="s">
        <v>3645</v>
      </c>
      <c r="E1635" s="1" t="s">
        <v>3646</v>
      </c>
      <c r="F1635" s="1" t="s">
        <v>3631</v>
      </c>
      <c r="G1635" s="1" t="n">
        <v>72</v>
      </c>
      <c r="H1635" s="1" t="n">
        <v>18.41</v>
      </c>
      <c r="I1635" s="1" t="n">
        <v>0</v>
      </c>
      <c r="J1635" s="1" t="n">
        <v>4</v>
      </c>
      <c r="K1635" s="1" t="s">
        <v>3632</v>
      </c>
      <c r="L1635" s="18" t="str">
        <f aca="false">IF(H1635&lt;=G1635,"Yes","No")</f>
        <v>Yes</v>
      </c>
    </row>
    <row r="1636" customFormat="false" ht="15" hidden="false" customHeight="false" outlineLevel="0" collapsed="false">
      <c r="A1636" s="1" t="s">
        <v>6893</v>
      </c>
      <c r="B1636" s="1" t="s">
        <v>6894</v>
      </c>
      <c r="C1636" s="1" t="s">
        <v>2578</v>
      </c>
      <c r="D1636" s="1" t="s">
        <v>3627</v>
      </c>
      <c r="E1636" s="1" t="s">
        <v>3617</v>
      </c>
      <c r="F1636" s="1" t="s">
        <v>3215</v>
      </c>
      <c r="G1636" s="1" t="n">
        <v>24</v>
      </c>
      <c r="H1636" s="1" t="n">
        <v>5.8</v>
      </c>
      <c r="I1636" s="1" t="n">
        <v>0</v>
      </c>
      <c r="J1636" s="1" t="n">
        <v>4</v>
      </c>
      <c r="K1636" s="1" t="s">
        <v>3652</v>
      </c>
      <c r="L1636" s="18" t="str">
        <f aca="false">IF(H1636&lt;=G1636,"Yes","No")</f>
        <v>Yes</v>
      </c>
    </row>
    <row r="1637" customFormat="false" ht="15" hidden="false" customHeight="false" outlineLevel="0" collapsed="false">
      <c r="A1637" s="1" t="s">
        <v>6895</v>
      </c>
      <c r="B1637" s="1" t="s">
        <v>6896</v>
      </c>
      <c r="C1637" s="1" t="s">
        <v>2578</v>
      </c>
      <c r="D1637" s="1" t="s">
        <v>3630</v>
      </c>
      <c r="E1637" s="1" t="s">
        <v>3622</v>
      </c>
      <c r="F1637" s="1" t="s">
        <v>3651</v>
      </c>
      <c r="G1637" s="1" t="n">
        <v>8</v>
      </c>
      <c r="H1637" s="1" t="n">
        <v>0.46</v>
      </c>
      <c r="I1637" s="1" t="n">
        <v>1</v>
      </c>
      <c r="J1637" s="1" t="n">
        <v>5</v>
      </c>
      <c r="K1637" s="1" t="s">
        <v>3624</v>
      </c>
      <c r="L1637" s="18" t="str">
        <f aca="false">IF(H1637&lt;=G1637,"Yes","No")</f>
        <v>Yes</v>
      </c>
    </row>
    <row r="1638" customFormat="false" ht="15" hidden="false" customHeight="false" outlineLevel="0" collapsed="false">
      <c r="A1638" s="1" t="s">
        <v>6897</v>
      </c>
      <c r="B1638" s="1" t="s">
        <v>6898</v>
      </c>
      <c r="C1638" s="1" t="s">
        <v>2578</v>
      </c>
      <c r="D1638" s="1" t="s">
        <v>3630</v>
      </c>
      <c r="E1638" s="1" t="s">
        <v>3646</v>
      </c>
      <c r="F1638" s="1" t="s">
        <v>3623</v>
      </c>
      <c r="G1638" s="1" t="n">
        <v>72</v>
      </c>
      <c r="H1638" s="1" t="n">
        <v>1.85</v>
      </c>
      <c r="I1638" s="1" t="n">
        <v>1</v>
      </c>
      <c r="J1638" s="1" t="n">
        <v>5</v>
      </c>
      <c r="K1638" s="1" t="s">
        <v>3632</v>
      </c>
      <c r="L1638" s="18" t="str">
        <f aca="false">IF(H1638&lt;=G1638,"Yes","No")</f>
        <v>Yes</v>
      </c>
    </row>
    <row r="1639" customFormat="false" ht="15" hidden="false" customHeight="false" outlineLevel="0" collapsed="false">
      <c r="A1639" s="1" t="s">
        <v>6899</v>
      </c>
      <c r="B1639" s="1" t="s">
        <v>6900</v>
      </c>
      <c r="C1639" s="1" t="s">
        <v>2578</v>
      </c>
      <c r="D1639" s="1" t="s">
        <v>3698</v>
      </c>
      <c r="E1639" s="1" t="s">
        <v>3646</v>
      </c>
      <c r="F1639" s="1" t="s">
        <v>3623</v>
      </c>
      <c r="G1639" s="1" t="n">
        <v>72</v>
      </c>
      <c r="H1639" s="1" t="n">
        <v>69.62</v>
      </c>
      <c r="I1639" s="1" t="n">
        <v>0</v>
      </c>
      <c r="J1639" s="1" t="n">
        <v>5</v>
      </c>
      <c r="K1639" s="1" t="s">
        <v>3635</v>
      </c>
      <c r="L1639" s="18" t="str">
        <f aca="false">IF(H1639&lt;=G1639,"Yes","No")</f>
        <v>Yes</v>
      </c>
    </row>
    <row r="1640" customFormat="false" ht="15" hidden="false" customHeight="false" outlineLevel="0" collapsed="false">
      <c r="A1640" s="1" t="s">
        <v>6901</v>
      </c>
      <c r="B1640" s="1" t="s">
        <v>6902</v>
      </c>
      <c r="C1640" s="1" t="s">
        <v>2578</v>
      </c>
      <c r="D1640" s="1" t="s">
        <v>3645</v>
      </c>
      <c r="E1640" s="1" t="s">
        <v>3617</v>
      </c>
      <c r="F1640" s="1" t="s">
        <v>3215</v>
      </c>
      <c r="G1640" s="1" t="n">
        <v>24</v>
      </c>
      <c r="H1640" s="1" t="n">
        <v>0.56</v>
      </c>
      <c r="I1640" s="1" t="n">
        <v>1</v>
      </c>
      <c r="J1640" s="1" t="n">
        <v>5</v>
      </c>
      <c r="K1640" s="1" t="s">
        <v>3635</v>
      </c>
      <c r="L1640" s="18" t="str">
        <f aca="false">IF(H1640&lt;=G1640,"Yes","No")</f>
        <v>Yes</v>
      </c>
    </row>
    <row r="1641" customFormat="false" ht="15" hidden="false" customHeight="false" outlineLevel="0" collapsed="false">
      <c r="A1641" s="1" t="s">
        <v>6903</v>
      </c>
      <c r="B1641" s="1" t="s">
        <v>6904</v>
      </c>
      <c r="C1641" s="1" t="s">
        <v>2578</v>
      </c>
      <c r="D1641" s="1" t="s">
        <v>3616</v>
      </c>
      <c r="E1641" s="1" t="s">
        <v>3646</v>
      </c>
      <c r="F1641" s="1" t="s">
        <v>3623</v>
      </c>
      <c r="G1641" s="1" t="n">
        <v>72</v>
      </c>
      <c r="H1641" s="1" t="n">
        <v>15.78</v>
      </c>
      <c r="I1641" s="1" t="n">
        <v>1</v>
      </c>
      <c r="J1641" s="1" t="n">
        <v>4</v>
      </c>
      <c r="K1641" s="1" t="s">
        <v>3665</v>
      </c>
      <c r="L1641" s="18" t="str">
        <f aca="false">IF(H1641&lt;=G1641,"Yes","No")</f>
        <v>Yes</v>
      </c>
    </row>
    <row r="1642" customFormat="false" ht="15" hidden="false" customHeight="false" outlineLevel="0" collapsed="false">
      <c r="A1642" s="1" t="s">
        <v>6905</v>
      </c>
      <c r="B1642" s="1" t="s">
        <v>6906</v>
      </c>
      <c r="C1642" s="1" t="s">
        <v>2578</v>
      </c>
      <c r="D1642" s="1" t="s">
        <v>3627</v>
      </c>
      <c r="E1642" s="1" t="s">
        <v>3617</v>
      </c>
      <c r="F1642" s="1" t="s">
        <v>3215</v>
      </c>
      <c r="G1642" s="1" t="n">
        <v>24</v>
      </c>
      <c r="H1642" s="1" t="n">
        <v>11.27</v>
      </c>
      <c r="I1642" s="1" t="n">
        <v>0</v>
      </c>
      <c r="J1642" s="1" t="n">
        <v>5</v>
      </c>
      <c r="K1642" s="1" t="s">
        <v>3632</v>
      </c>
      <c r="L1642" s="18" t="str">
        <f aca="false">IF(H1642&lt;=G1642,"Yes","No")</f>
        <v>Yes</v>
      </c>
    </row>
    <row r="1643" customFormat="false" ht="15" hidden="false" customHeight="false" outlineLevel="0" collapsed="false">
      <c r="A1643" s="1" t="s">
        <v>6907</v>
      </c>
      <c r="B1643" s="1" t="s">
        <v>6908</v>
      </c>
      <c r="C1643" s="1" t="s">
        <v>2578</v>
      </c>
      <c r="D1643" s="1" t="s">
        <v>3638</v>
      </c>
      <c r="E1643" s="1" t="s">
        <v>3617</v>
      </c>
      <c r="F1643" s="1" t="s">
        <v>3215</v>
      </c>
      <c r="G1643" s="1" t="n">
        <v>24</v>
      </c>
      <c r="H1643" s="1" t="n">
        <v>13.96</v>
      </c>
      <c r="I1643" s="1" t="n">
        <v>1</v>
      </c>
      <c r="J1643" s="1" t="n">
        <v>5</v>
      </c>
      <c r="K1643" s="1" t="s">
        <v>3618</v>
      </c>
      <c r="L1643" s="18" t="str">
        <f aca="false">IF(H1643&lt;=G1643,"Yes","No")</f>
        <v>Yes</v>
      </c>
    </row>
    <row r="1644" customFormat="false" ht="15" hidden="false" customHeight="false" outlineLevel="0" collapsed="false">
      <c r="A1644" s="1" t="s">
        <v>6909</v>
      </c>
      <c r="B1644" s="1" t="s">
        <v>6910</v>
      </c>
      <c r="C1644" s="1" t="s">
        <v>2578</v>
      </c>
      <c r="D1644" s="1" t="s">
        <v>3616</v>
      </c>
      <c r="E1644" s="1" t="s">
        <v>3622</v>
      </c>
      <c r="F1644" s="1" t="s">
        <v>3631</v>
      </c>
      <c r="G1644" s="1" t="n">
        <v>8</v>
      </c>
      <c r="H1644" s="1" t="n">
        <v>15.36</v>
      </c>
      <c r="I1644" s="1" t="n">
        <v>1</v>
      </c>
      <c r="J1644" s="1" t="n">
        <v>4</v>
      </c>
      <c r="K1644" s="1" t="s">
        <v>3642</v>
      </c>
      <c r="L1644" s="18" t="str">
        <f aca="false">IF(H1644&lt;=G1644,"Yes","No")</f>
        <v>No</v>
      </c>
    </row>
    <row r="1645" customFormat="false" ht="15" hidden="false" customHeight="false" outlineLevel="0" collapsed="false">
      <c r="A1645" s="1" t="s">
        <v>6911</v>
      </c>
      <c r="B1645" s="1" t="s">
        <v>6912</v>
      </c>
      <c r="C1645" s="1" t="s">
        <v>2578</v>
      </c>
      <c r="D1645" s="1" t="s">
        <v>3645</v>
      </c>
      <c r="E1645" s="1" t="s">
        <v>3617</v>
      </c>
      <c r="F1645" s="1" t="s">
        <v>3631</v>
      </c>
      <c r="G1645" s="1" t="n">
        <v>24</v>
      </c>
      <c r="H1645" s="1" t="n">
        <v>3.2</v>
      </c>
      <c r="I1645" s="1" t="n">
        <v>0</v>
      </c>
      <c r="J1645" s="1" t="n">
        <v>5</v>
      </c>
      <c r="K1645" s="1" t="s">
        <v>3632</v>
      </c>
      <c r="L1645" s="18" t="str">
        <f aca="false">IF(H1645&lt;=G1645,"Yes","No")</f>
        <v>Yes</v>
      </c>
    </row>
    <row r="1646" customFormat="false" ht="15" hidden="false" customHeight="false" outlineLevel="0" collapsed="false">
      <c r="A1646" s="1" t="s">
        <v>6913</v>
      </c>
      <c r="B1646" s="1" t="s">
        <v>6914</v>
      </c>
      <c r="C1646" s="1" t="s">
        <v>2578</v>
      </c>
      <c r="D1646" s="1" t="s">
        <v>3621</v>
      </c>
      <c r="E1646" s="1" t="s">
        <v>3793</v>
      </c>
      <c r="F1646" s="1" t="s">
        <v>3215</v>
      </c>
      <c r="G1646" s="1" t="n">
        <v>4</v>
      </c>
      <c r="H1646" s="1" t="n">
        <v>1.64</v>
      </c>
      <c r="I1646" s="1" t="n">
        <v>1</v>
      </c>
      <c r="J1646" s="1" t="n">
        <v>5</v>
      </c>
      <c r="K1646" s="1" t="s">
        <v>3635</v>
      </c>
      <c r="L1646" s="18" t="str">
        <f aca="false">IF(H1646&lt;=G1646,"Yes","No")</f>
        <v>Yes</v>
      </c>
    </row>
    <row r="1647" customFormat="false" ht="15" hidden="false" customHeight="false" outlineLevel="0" collapsed="false">
      <c r="A1647" s="1" t="s">
        <v>6915</v>
      </c>
      <c r="B1647" s="1" t="s">
        <v>6916</v>
      </c>
      <c r="C1647" s="1" t="s">
        <v>2578</v>
      </c>
      <c r="D1647" s="1" t="s">
        <v>3638</v>
      </c>
      <c r="E1647" s="1" t="s">
        <v>3646</v>
      </c>
      <c r="F1647" s="1" t="s">
        <v>3631</v>
      </c>
      <c r="G1647" s="1" t="n">
        <v>72</v>
      </c>
      <c r="H1647" s="1" t="n">
        <v>21.75</v>
      </c>
      <c r="I1647" s="1" t="n">
        <v>1</v>
      </c>
      <c r="J1647" s="1" t="n">
        <v>5</v>
      </c>
      <c r="K1647" s="1" t="s">
        <v>3665</v>
      </c>
      <c r="L1647" s="18" t="str">
        <f aca="false">IF(H1647&lt;=G1647,"Yes","No")</f>
        <v>Yes</v>
      </c>
    </row>
    <row r="1648" customFormat="false" ht="15" hidden="false" customHeight="false" outlineLevel="0" collapsed="false">
      <c r="A1648" s="1" t="s">
        <v>6917</v>
      </c>
      <c r="B1648" s="1" t="s">
        <v>6918</v>
      </c>
      <c r="C1648" s="1" t="s">
        <v>2578</v>
      </c>
      <c r="D1648" s="1" t="s">
        <v>3621</v>
      </c>
      <c r="E1648" s="1" t="s">
        <v>3617</v>
      </c>
      <c r="F1648" s="1" t="s">
        <v>3631</v>
      </c>
      <c r="G1648" s="1" t="n">
        <v>24</v>
      </c>
      <c r="H1648" s="1" t="n">
        <v>8.16</v>
      </c>
      <c r="I1648" s="1" t="n">
        <v>1</v>
      </c>
      <c r="J1648" s="1" t="n">
        <v>4</v>
      </c>
      <c r="K1648" s="1" t="s">
        <v>3632</v>
      </c>
      <c r="L1648" s="18" t="str">
        <f aca="false">IF(H1648&lt;=G1648,"Yes","No")</f>
        <v>Yes</v>
      </c>
    </row>
    <row r="1649" customFormat="false" ht="15" hidden="false" customHeight="false" outlineLevel="0" collapsed="false">
      <c r="A1649" s="1" t="s">
        <v>6919</v>
      </c>
      <c r="B1649" s="1" t="s">
        <v>6920</v>
      </c>
      <c r="C1649" s="1" t="s">
        <v>2578</v>
      </c>
      <c r="D1649" s="1" t="s">
        <v>3621</v>
      </c>
      <c r="E1649" s="1" t="s">
        <v>3646</v>
      </c>
      <c r="F1649" s="1" t="s">
        <v>3623</v>
      </c>
      <c r="G1649" s="1" t="n">
        <v>72</v>
      </c>
      <c r="H1649" s="1" t="n">
        <v>0.8</v>
      </c>
      <c r="I1649" s="1" t="n">
        <v>1</v>
      </c>
      <c r="J1649" s="1" t="n">
        <v>4</v>
      </c>
      <c r="K1649" s="1" t="s">
        <v>3635</v>
      </c>
      <c r="L1649" s="18" t="str">
        <f aca="false">IF(H1649&lt;=G1649,"Yes","No")</f>
        <v>Yes</v>
      </c>
    </row>
    <row r="1650" customFormat="false" ht="15" hidden="false" customHeight="false" outlineLevel="0" collapsed="false">
      <c r="A1650" s="1" t="s">
        <v>6921</v>
      </c>
      <c r="B1650" s="1" t="s">
        <v>6922</v>
      </c>
      <c r="C1650" s="1" t="s">
        <v>2578</v>
      </c>
      <c r="D1650" s="1" t="s">
        <v>3627</v>
      </c>
      <c r="E1650" s="1" t="s">
        <v>3617</v>
      </c>
      <c r="F1650" s="1" t="s">
        <v>3215</v>
      </c>
      <c r="G1650" s="1" t="n">
        <v>24</v>
      </c>
      <c r="H1650" s="1" t="n">
        <v>0.52</v>
      </c>
      <c r="I1650" s="1" t="n">
        <v>0</v>
      </c>
      <c r="J1650" s="1" t="n">
        <v>5</v>
      </c>
      <c r="K1650" s="1" t="s">
        <v>3642</v>
      </c>
      <c r="L1650" s="18" t="str">
        <f aca="false">IF(H1650&lt;=G1650,"Yes","No")</f>
        <v>Yes</v>
      </c>
    </row>
    <row r="1651" customFormat="false" ht="15" hidden="false" customHeight="false" outlineLevel="0" collapsed="false">
      <c r="A1651" s="1" t="s">
        <v>6923</v>
      </c>
      <c r="B1651" s="1" t="s">
        <v>6924</v>
      </c>
      <c r="C1651" s="1" t="s">
        <v>2578</v>
      </c>
      <c r="D1651" s="1" t="s">
        <v>3621</v>
      </c>
      <c r="E1651" s="1" t="s">
        <v>3622</v>
      </c>
      <c r="F1651" s="1" t="s">
        <v>3631</v>
      </c>
      <c r="G1651" s="1" t="n">
        <v>8</v>
      </c>
      <c r="H1651" s="1" t="n">
        <v>6.13</v>
      </c>
      <c r="I1651" s="1" t="n">
        <v>0</v>
      </c>
      <c r="J1651" s="1" t="n">
        <v>5</v>
      </c>
      <c r="K1651" s="1" t="s">
        <v>3624</v>
      </c>
      <c r="L1651" s="18" t="str">
        <f aca="false">IF(H1651&lt;=G1651,"Yes","No")</f>
        <v>Yes</v>
      </c>
    </row>
    <row r="1652" customFormat="false" ht="15" hidden="false" customHeight="false" outlineLevel="0" collapsed="false">
      <c r="A1652" s="1" t="s">
        <v>6925</v>
      </c>
      <c r="B1652" s="1" t="s">
        <v>6926</v>
      </c>
      <c r="C1652" s="1" t="s">
        <v>2578</v>
      </c>
      <c r="D1652" s="1" t="s">
        <v>3616</v>
      </c>
      <c r="E1652" s="1" t="s">
        <v>3646</v>
      </c>
      <c r="F1652" s="1" t="s">
        <v>3623</v>
      </c>
      <c r="G1652" s="1" t="n">
        <v>72</v>
      </c>
      <c r="H1652" s="1" t="n">
        <v>21.69</v>
      </c>
      <c r="I1652" s="1" t="n">
        <v>0</v>
      </c>
      <c r="J1652" s="1" t="n">
        <v>5</v>
      </c>
      <c r="K1652" s="1" t="s">
        <v>3635</v>
      </c>
      <c r="L1652" s="18" t="str">
        <f aca="false">IF(H1652&lt;=G1652,"Yes","No")</f>
        <v>Yes</v>
      </c>
    </row>
    <row r="1653" customFormat="false" ht="15" hidden="false" customHeight="false" outlineLevel="0" collapsed="false">
      <c r="A1653" s="1" t="s">
        <v>6927</v>
      </c>
      <c r="B1653" s="1" t="s">
        <v>6928</v>
      </c>
      <c r="C1653" s="1" t="s">
        <v>2578</v>
      </c>
      <c r="D1653" s="1" t="s">
        <v>3641</v>
      </c>
      <c r="E1653" s="1" t="s">
        <v>3622</v>
      </c>
      <c r="F1653" s="1" t="s">
        <v>3623</v>
      </c>
      <c r="G1653" s="1" t="n">
        <v>8</v>
      </c>
      <c r="H1653" s="1" t="n">
        <v>1.14</v>
      </c>
      <c r="I1653" s="1" t="n">
        <v>0</v>
      </c>
      <c r="J1653" s="1" t="n">
        <v>5</v>
      </c>
      <c r="K1653" s="1" t="s">
        <v>3618</v>
      </c>
      <c r="L1653" s="18" t="str">
        <f aca="false">IF(H1653&lt;=G1653,"Yes","No")</f>
        <v>Yes</v>
      </c>
    </row>
    <row r="1654" customFormat="false" ht="15" hidden="false" customHeight="false" outlineLevel="0" collapsed="false">
      <c r="A1654" s="1" t="s">
        <v>6929</v>
      </c>
      <c r="B1654" s="1" t="s">
        <v>6930</v>
      </c>
      <c r="C1654" s="1" t="s">
        <v>2578</v>
      </c>
      <c r="D1654" s="1" t="s">
        <v>3638</v>
      </c>
      <c r="E1654" s="1" t="s">
        <v>3617</v>
      </c>
      <c r="F1654" s="1" t="s">
        <v>3215</v>
      </c>
      <c r="G1654" s="1" t="n">
        <v>24</v>
      </c>
      <c r="H1654" s="1" t="n">
        <v>16.91</v>
      </c>
      <c r="I1654" s="1" t="n">
        <v>0</v>
      </c>
      <c r="J1654" s="1" t="n">
        <v>4</v>
      </c>
      <c r="K1654" s="1" t="s">
        <v>3618</v>
      </c>
      <c r="L1654" s="18" t="str">
        <f aca="false">IF(H1654&lt;=G1654,"Yes","No")</f>
        <v>Yes</v>
      </c>
    </row>
    <row r="1655" customFormat="false" ht="15" hidden="false" customHeight="false" outlineLevel="0" collapsed="false">
      <c r="A1655" s="1" t="s">
        <v>6931</v>
      </c>
      <c r="B1655" s="1" t="s">
        <v>6932</v>
      </c>
      <c r="C1655" s="1" t="s">
        <v>2578</v>
      </c>
      <c r="D1655" s="1" t="s">
        <v>3641</v>
      </c>
      <c r="E1655" s="1" t="s">
        <v>3622</v>
      </c>
      <c r="F1655" s="1" t="s">
        <v>3215</v>
      </c>
      <c r="G1655" s="1" t="n">
        <v>8</v>
      </c>
      <c r="H1655" s="1" t="n">
        <v>5.99</v>
      </c>
      <c r="I1655" s="1" t="n">
        <v>0</v>
      </c>
      <c r="J1655" s="1" t="n">
        <v>5</v>
      </c>
      <c r="K1655" s="1" t="s">
        <v>3665</v>
      </c>
      <c r="L1655" s="18" t="str">
        <f aca="false">IF(H1655&lt;=G1655,"Yes","No")</f>
        <v>Yes</v>
      </c>
    </row>
    <row r="1656" customFormat="false" ht="15" hidden="false" customHeight="false" outlineLevel="0" collapsed="false">
      <c r="A1656" s="1" t="s">
        <v>6933</v>
      </c>
      <c r="B1656" s="1" t="s">
        <v>6934</v>
      </c>
      <c r="C1656" s="1" t="s">
        <v>2578</v>
      </c>
      <c r="D1656" s="1" t="s">
        <v>3645</v>
      </c>
      <c r="E1656" s="1" t="s">
        <v>3646</v>
      </c>
      <c r="F1656" s="1" t="s">
        <v>3631</v>
      </c>
      <c r="G1656" s="1" t="n">
        <v>72</v>
      </c>
      <c r="H1656" s="1" t="n">
        <v>13.47</v>
      </c>
      <c r="I1656" s="1" t="n">
        <v>0</v>
      </c>
      <c r="J1656" s="1" t="n">
        <v>5</v>
      </c>
      <c r="K1656" s="1" t="s">
        <v>3665</v>
      </c>
      <c r="L1656" s="18" t="str">
        <f aca="false">IF(H1656&lt;=G1656,"Yes","No")</f>
        <v>Yes</v>
      </c>
    </row>
    <row r="1657" customFormat="false" ht="15" hidden="false" customHeight="false" outlineLevel="0" collapsed="false">
      <c r="A1657" s="1" t="s">
        <v>6935</v>
      </c>
      <c r="B1657" s="1" t="s">
        <v>6936</v>
      </c>
      <c r="C1657" s="1" t="s">
        <v>2578</v>
      </c>
      <c r="D1657" s="1" t="s">
        <v>3630</v>
      </c>
      <c r="E1657" s="1" t="s">
        <v>3617</v>
      </c>
      <c r="F1657" s="1" t="s">
        <v>3215</v>
      </c>
      <c r="G1657" s="1" t="n">
        <v>24</v>
      </c>
      <c r="H1657" s="1" t="n">
        <v>1.31</v>
      </c>
      <c r="I1657" s="1" t="n">
        <v>1</v>
      </c>
      <c r="J1657" s="1" t="n">
        <v>5</v>
      </c>
      <c r="K1657" s="1" t="s">
        <v>3624</v>
      </c>
      <c r="L1657" s="18" t="str">
        <f aca="false">IF(H1657&lt;=G1657,"Yes","No")</f>
        <v>Yes</v>
      </c>
    </row>
    <row r="1658" customFormat="false" ht="15" hidden="false" customHeight="false" outlineLevel="0" collapsed="false">
      <c r="A1658" s="1" t="s">
        <v>6937</v>
      </c>
      <c r="B1658" s="1" t="s">
        <v>6938</v>
      </c>
      <c r="C1658" s="1" t="s">
        <v>2578</v>
      </c>
      <c r="D1658" s="1" t="s">
        <v>3638</v>
      </c>
      <c r="E1658" s="1" t="s">
        <v>3617</v>
      </c>
      <c r="F1658" s="1" t="s">
        <v>3215</v>
      </c>
      <c r="G1658" s="1" t="n">
        <v>24</v>
      </c>
      <c r="H1658" s="1" t="n">
        <v>41.41</v>
      </c>
      <c r="I1658" s="1" t="n">
        <v>0</v>
      </c>
      <c r="J1658" s="1" t="n">
        <v>3</v>
      </c>
      <c r="K1658" s="1" t="s">
        <v>3618</v>
      </c>
      <c r="L1658" s="18" t="str">
        <f aca="false">IF(H1658&lt;=G1658,"Yes","No")</f>
        <v>No</v>
      </c>
    </row>
    <row r="1659" customFormat="false" ht="15" hidden="false" customHeight="false" outlineLevel="0" collapsed="false">
      <c r="A1659" s="1" t="s">
        <v>6939</v>
      </c>
      <c r="B1659" s="1" t="s">
        <v>6940</v>
      </c>
      <c r="C1659" s="1" t="s">
        <v>2578</v>
      </c>
      <c r="D1659" s="1" t="s">
        <v>3616</v>
      </c>
      <c r="E1659" s="1" t="s">
        <v>3622</v>
      </c>
      <c r="F1659" s="1" t="s">
        <v>3651</v>
      </c>
      <c r="G1659" s="1" t="n">
        <v>8</v>
      </c>
      <c r="H1659" s="1" t="n">
        <v>6.47</v>
      </c>
      <c r="I1659" s="1" t="n">
        <v>0</v>
      </c>
      <c r="J1659" s="1" t="n">
        <v>5</v>
      </c>
      <c r="K1659" s="1" t="s">
        <v>3652</v>
      </c>
      <c r="L1659" s="18" t="str">
        <f aca="false">IF(H1659&lt;=G1659,"Yes","No")</f>
        <v>Yes</v>
      </c>
    </row>
    <row r="1660" customFormat="false" ht="15" hidden="false" customHeight="false" outlineLevel="0" collapsed="false">
      <c r="A1660" s="1" t="s">
        <v>6941</v>
      </c>
      <c r="B1660" s="1" t="s">
        <v>6942</v>
      </c>
      <c r="C1660" s="1" t="s">
        <v>2578</v>
      </c>
      <c r="D1660" s="1" t="s">
        <v>3645</v>
      </c>
      <c r="E1660" s="1" t="s">
        <v>3617</v>
      </c>
      <c r="F1660" s="1" t="s">
        <v>3631</v>
      </c>
      <c r="G1660" s="1" t="n">
        <v>24</v>
      </c>
      <c r="H1660" s="1" t="n">
        <v>2.37</v>
      </c>
      <c r="I1660" s="1" t="n">
        <v>0</v>
      </c>
      <c r="J1660" s="1" t="n">
        <v>4</v>
      </c>
      <c r="K1660" s="1" t="s">
        <v>3618</v>
      </c>
      <c r="L1660" s="18" t="str">
        <f aca="false">IF(H1660&lt;=G1660,"Yes","No")</f>
        <v>Yes</v>
      </c>
    </row>
    <row r="1661" customFormat="false" ht="15" hidden="false" customHeight="false" outlineLevel="0" collapsed="false">
      <c r="A1661" s="1" t="s">
        <v>6943</v>
      </c>
      <c r="B1661" s="1" t="s">
        <v>6944</v>
      </c>
      <c r="C1661" s="1" t="s">
        <v>2578</v>
      </c>
      <c r="D1661" s="1" t="s">
        <v>3621</v>
      </c>
      <c r="E1661" s="1" t="s">
        <v>3617</v>
      </c>
      <c r="F1661" s="1" t="s">
        <v>3623</v>
      </c>
      <c r="G1661" s="1" t="n">
        <v>24</v>
      </c>
      <c r="H1661" s="1" t="n">
        <v>3.15</v>
      </c>
      <c r="I1661" s="1" t="n">
        <v>1</v>
      </c>
      <c r="J1661" s="1" t="n">
        <v>5</v>
      </c>
      <c r="K1661" s="1" t="s">
        <v>3642</v>
      </c>
      <c r="L1661" s="18" t="str">
        <f aca="false">IF(H1661&lt;=G1661,"Yes","No")</f>
        <v>Yes</v>
      </c>
    </row>
    <row r="1662" customFormat="false" ht="15" hidden="false" customHeight="false" outlineLevel="0" collapsed="false">
      <c r="A1662" s="1" t="s">
        <v>6945</v>
      </c>
      <c r="B1662" s="1" t="s">
        <v>6946</v>
      </c>
      <c r="C1662" s="1" t="s">
        <v>2578</v>
      </c>
      <c r="D1662" s="1" t="s">
        <v>3630</v>
      </c>
      <c r="E1662" s="1" t="s">
        <v>3617</v>
      </c>
      <c r="F1662" s="1" t="s">
        <v>3215</v>
      </c>
      <c r="G1662" s="1" t="n">
        <v>24</v>
      </c>
      <c r="H1662" s="1" t="n">
        <v>0.82</v>
      </c>
      <c r="I1662" s="1" t="n">
        <v>1</v>
      </c>
      <c r="J1662" s="1" t="n">
        <v>5</v>
      </c>
      <c r="K1662" s="1" t="s">
        <v>3635</v>
      </c>
      <c r="L1662" s="18" t="str">
        <f aca="false">IF(H1662&lt;=G1662,"Yes","No")</f>
        <v>Yes</v>
      </c>
    </row>
    <row r="1663" customFormat="false" ht="15" hidden="false" customHeight="false" outlineLevel="0" collapsed="false">
      <c r="A1663" s="1" t="s">
        <v>6947</v>
      </c>
      <c r="B1663" s="1" t="s">
        <v>6948</v>
      </c>
      <c r="C1663" s="1" t="s">
        <v>2578</v>
      </c>
      <c r="D1663" s="1" t="s">
        <v>3638</v>
      </c>
      <c r="E1663" s="1" t="s">
        <v>3646</v>
      </c>
      <c r="F1663" s="1" t="s">
        <v>3623</v>
      </c>
      <c r="G1663" s="1" t="n">
        <v>72</v>
      </c>
      <c r="H1663" s="1" t="n">
        <v>16.74</v>
      </c>
      <c r="I1663" s="1" t="n">
        <v>0</v>
      </c>
      <c r="J1663" s="1" t="n">
        <v>5</v>
      </c>
      <c r="K1663" s="1" t="s">
        <v>3652</v>
      </c>
      <c r="L1663" s="18" t="str">
        <f aca="false">IF(H1663&lt;=G1663,"Yes","No")</f>
        <v>Yes</v>
      </c>
    </row>
    <row r="1664" customFormat="false" ht="15" hidden="false" customHeight="false" outlineLevel="0" collapsed="false">
      <c r="A1664" s="1" t="s">
        <v>6949</v>
      </c>
      <c r="B1664" s="1" t="s">
        <v>6950</v>
      </c>
      <c r="C1664" s="1" t="s">
        <v>2578</v>
      </c>
      <c r="D1664" s="1" t="s">
        <v>3645</v>
      </c>
      <c r="E1664" s="1" t="s">
        <v>3617</v>
      </c>
      <c r="F1664" s="1" t="s">
        <v>3215</v>
      </c>
      <c r="G1664" s="1" t="n">
        <v>24</v>
      </c>
      <c r="H1664" s="1" t="n">
        <v>1.79</v>
      </c>
      <c r="I1664" s="1" t="n">
        <v>1</v>
      </c>
      <c r="J1664" s="1" t="n">
        <v>4</v>
      </c>
      <c r="K1664" s="1" t="s">
        <v>3635</v>
      </c>
      <c r="L1664" s="18" t="str">
        <f aca="false">IF(H1664&lt;=G1664,"Yes","No")</f>
        <v>Yes</v>
      </c>
    </row>
    <row r="1665" customFormat="false" ht="15" hidden="false" customHeight="false" outlineLevel="0" collapsed="false">
      <c r="A1665" s="1" t="s">
        <v>6951</v>
      </c>
      <c r="B1665" s="1" t="s">
        <v>6952</v>
      </c>
      <c r="C1665" s="1" t="s">
        <v>2578</v>
      </c>
      <c r="D1665" s="1" t="s">
        <v>3638</v>
      </c>
      <c r="E1665" s="1" t="s">
        <v>3646</v>
      </c>
      <c r="F1665" s="1" t="s">
        <v>3623</v>
      </c>
      <c r="G1665" s="1" t="n">
        <v>72</v>
      </c>
      <c r="H1665" s="1" t="n">
        <v>33.33</v>
      </c>
      <c r="I1665" s="1" t="n">
        <v>0</v>
      </c>
      <c r="J1665" s="1" t="n">
        <v>4</v>
      </c>
      <c r="K1665" s="1" t="s">
        <v>3642</v>
      </c>
      <c r="L1665" s="18" t="str">
        <f aca="false">IF(H1665&lt;=G1665,"Yes","No")</f>
        <v>Yes</v>
      </c>
    </row>
    <row r="1666" customFormat="false" ht="15" hidden="false" customHeight="false" outlineLevel="0" collapsed="false">
      <c r="A1666" s="1" t="s">
        <v>6953</v>
      </c>
      <c r="B1666" s="1" t="s">
        <v>6954</v>
      </c>
      <c r="C1666" s="1" t="s">
        <v>2578</v>
      </c>
      <c r="D1666" s="1" t="s">
        <v>3616</v>
      </c>
      <c r="E1666" s="1" t="s">
        <v>3617</v>
      </c>
      <c r="F1666" s="1" t="s">
        <v>3215</v>
      </c>
      <c r="G1666" s="1" t="n">
        <v>24</v>
      </c>
      <c r="H1666" s="1" t="n">
        <v>0.82</v>
      </c>
      <c r="I1666" s="1" t="n">
        <v>0</v>
      </c>
      <c r="J1666" s="1" t="n">
        <v>4</v>
      </c>
      <c r="K1666" s="1" t="s">
        <v>3665</v>
      </c>
      <c r="L1666" s="18" t="str">
        <f aca="false">IF(H1666&lt;=G1666,"Yes","No")</f>
        <v>Yes</v>
      </c>
    </row>
    <row r="1667" customFormat="false" ht="15" hidden="false" customHeight="false" outlineLevel="0" collapsed="false">
      <c r="A1667" s="1" t="s">
        <v>6955</v>
      </c>
      <c r="B1667" s="1" t="s">
        <v>6956</v>
      </c>
      <c r="C1667" s="1" t="s">
        <v>2578</v>
      </c>
      <c r="D1667" s="1" t="s">
        <v>3627</v>
      </c>
      <c r="E1667" s="1" t="s">
        <v>3646</v>
      </c>
      <c r="F1667" s="1" t="s">
        <v>3215</v>
      </c>
      <c r="G1667" s="1" t="n">
        <v>72</v>
      </c>
      <c r="H1667" s="1" t="n">
        <v>2.74</v>
      </c>
      <c r="I1667" s="1" t="n">
        <v>0</v>
      </c>
      <c r="J1667" s="1" t="n">
        <v>3</v>
      </c>
      <c r="K1667" s="1" t="s">
        <v>3632</v>
      </c>
      <c r="L1667" s="18" t="str">
        <f aca="false">IF(H1667&lt;=G1667,"Yes","No")</f>
        <v>Yes</v>
      </c>
    </row>
    <row r="1668" customFormat="false" ht="15" hidden="false" customHeight="false" outlineLevel="0" collapsed="false">
      <c r="A1668" s="1" t="s">
        <v>6957</v>
      </c>
      <c r="B1668" s="1" t="s">
        <v>6958</v>
      </c>
      <c r="C1668" s="1" t="s">
        <v>2578</v>
      </c>
      <c r="D1668" s="1" t="s">
        <v>3621</v>
      </c>
      <c r="E1668" s="1" t="s">
        <v>3617</v>
      </c>
      <c r="F1668" s="1" t="s">
        <v>3215</v>
      </c>
      <c r="G1668" s="1" t="n">
        <v>24</v>
      </c>
      <c r="H1668" s="1" t="n">
        <v>4.35</v>
      </c>
      <c r="I1668" s="1" t="n">
        <v>0</v>
      </c>
      <c r="J1668" s="1" t="n">
        <v>4</v>
      </c>
      <c r="K1668" s="1" t="s">
        <v>3632</v>
      </c>
      <c r="L1668" s="18" t="str">
        <f aca="false">IF(H1668&lt;=G1668,"Yes","No")</f>
        <v>Yes</v>
      </c>
    </row>
    <row r="1669" customFormat="false" ht="15" hidden="false" customHeight="false" outlineLevel="0" collapsed="false">
      <c r="A1669" s="1" t="s">
        <v>6959</v>
      </c>
      <c r="B1669" s="1" t="s">
        <v>6960</v>
      </c>
      <c r="C1669" s="1" t="s">
        <v>2578</v>
      </c>
      <c r="D1669" s="1" t="s">
        <v>3616</v>
      </c>
      <c r="E1669" s="1" t="s">
        <v>3617</v>
      </c>
      <c r="F1669" s="1" t="s">
        <v>3623</v>
      </c>
      <c r="G1669" s="1" t="n">
        <v>24</v>
      </c>
      <c r="H1669" s="1" t="n">
        <v>11.22</v>
      </c>
      <c r="I1669" s="1" t="n">
        <v>0</v>
      </c>
      <c r="J1669" s="1" t="n">
        <v>4</v>
      </c>
      <c r="K1669" s="1" t="s">
        <v>3652</v>
      </c>
      <c r="L1669" s="18" t="str">
        <f aca="false">IF(H1669&lt;=G1669,"Yes","No")</f>
        <v>Yes</v>
      </c>
    </row>
    <row r="1670" customFormat="false" ht="15" hidden="false" customHeight="false" outlineLevel="0" collapsed="false">
      <c r="A1670" s="1" t="s">
        <v>6961</v>
      </c>
      <c r="B1670" s="1" t="s">
        <v>6962</v>
      </c>
      <c r="C1670" s="1" t="s">
        <v>2578</v>
      </c>
      <c r="D1670" s="1" t="s">
        <v>3638</v>
      </c>
      <c r="E1670" s="1" t="s">
        <v>3622</v>
      </c>
      <c r="F1670" s="1" t="s">
        <v>3623</v>
      </c>
      <c r="G1670" s="1" t="n">
        <v>8</v>
      </c>
      <c r="H1670" s="1" t="n">
        <v>5.3</v>
      </c>
      <c r="I1670" s="1" t="n">
        <v>0</v>
      </c>
      <c r="J1670" s="1" t="n">
        <v>4</v>
      </c>
      <c r="K1670" s="1" t="s">
        <v>3652</v>
      </c>
      <c r="L1670" s="18" t="str">
        <f aca="false">IF(H1670&lt;=G1670,"Yes","No")</f>
        <v>Yes</v>
      </c>
    </row>
    <row r="1671" customFormat="false" ht="15" hidden="false" customHeight="false" outlineLevel="0" collapsed="false">
      <c r="A1671" s="1" t="s">
        <v>6963</v>
      </c>
      <c r="B1671" s="1" t="s">
        <v>6964</v>
      </c>
      <c r="C1671" s="1" t="s">
        <v>2578</v>
      </c>
      <c r="D1671" s="1" t="s">
        <v>3616</v>
      </c>
      <c r="E1671" s="1" t="s">
        <v>3617</v>
      </c>
      <c r="F1671" s="1" t="s">
        <v>3215</v>
      </c>
      <c r="G1671" s="1" t="n">
        <v>24</v>
      </c>
      <c r="H1671" s="1" t="n">
        <v>11.8</v>
      </c>
      <c r="I1671" s="1" t="n">
        <v>0</v>
      </c>
      <c r="J1671" s="1" t="n">
        <v>4</v>
      </c>
      <c r="K1671" s="1" t="s">
        <v>3624</v>
      </c>
      <c r="L1671" s="18" t="str">
        <f aca="false">IF(H1671&lt;=G1671,"Yes","No")</f>
        <v>Yes</v>
      </c>
    </row>
    <row r="1672" customFormat="false" ht="15" hidden="false" customHeight="false" outlineLevel="0" collapsed="false">
      <c r="A1672" s="1" t="s">
        <v>6965</v>
      </c>
      <c r="B1672" s="1" t="s">
        <v>6966</v>
      </c>
      <c r="C1672" s="1" t="s">
        <v>2578</v>
      </c>
      <c r="D1672" s="1" t="s">
        <v>3616</v>
      </c>
      <c r="E1672" s="1" t="s">
        <v>3617</v>
      </c>
      <c r="F1672" s="1" t="s">
        <v>3215</v>
      </c>
      <c r="G1672" s="1" t="n">
        <v>24</v>
      </c>
      <c r="H1672" s="1" t="n">
        <v>12.68</v>
      </c>
      <c r="I1672" s="1" t="n">
        <v>0</v>
      </c>
      <c r="J1672" s="1" t="n">
        <v>3</v>
      </c>
      <c r="K1672" s="1" t="s">
        <v>3632</v>
      </c>
      <c r="L1672" s="18" t="str">
        <f aca="false">IF(H1672&lt;=G1672,"Yes","No")</f>
        <v>Yes</v>
      </c>
    </row>
    <row r="1673" customFormat="false" ht="15" hidden="false" customHeight="false" outlineLevel="0" collapsed="false">
      <c r="A1673" s="1" t="s">
        <v>6967</v>
      </c>
      <c r="B1673" s="1" t="s">
        <v>6968</v>
      </c>
      <c r="C1673" s="1" t="s">
        <v>2578</v>
      </c>
      <c r="D1673" s="1" t="s">
        <v>3630</v>
      </c>
      <c r="E1673" s="1" t="s">
        <v>3617</v>
      </c>
      <c r="F1673" s="1" t="s">
        <v>3631</v>
      </c>
      <c r="G1673" s="1" t="n">
        <v>24</v>
      </c>
      <c r="H1673" s="1" t="n">
        <v>0.28</v>
      </c>
      <c r="I1673" s="1" t="n">
        <v>0</v>
      </c>
      <c r="J1673" s="1" t="n">
        <v>4</v>
      </c>
      <c r="K1673" s="1" t="s">
        <v>3624</v>
      </c>
      <c r="L1673" s="18" t="str">
        <f aca="false">IF(H1673&lt;=G1673,"Yes","No")</f>
        <v>Yes</v>
      </c>
    </row>
    <row r="1674" customFormat="false" ht="15" hidden="false" customHeight="false" outlineLevel="0" collapsed="false">
      <c r="A1674" s="1" t="s">
        <v>6969</v>
      </c>
      <c r="B1674" s="1" t="s">
        <v>6970</v>
      </c>
      <c r="C1674" s="1" t="s">
        <v>2578</v>
      </c>
      <c r="D1674" s="1" t="s">
        <v>3638</v>
      </c>
      <c r="E1674" s="1" t="s">
        <v>3617</v>
      </c>
      <c r="F1674" s="1" t="s">
        <v>3215</v>
      </c>
      <c r="G1674" s="1" t="n">
        <v>24</v>
      </c>
      <c r="H1674" s="1" t="n">
        <v>21.83</v>
      </c>
      <c r="I1674" s="1" t="n">
        <v>0</v>
      </c>
      <c r="J1674" s="1" t="n">
        <v>5</v>
      </c>
      <c r="K1674" s="1" t="s">
        <v>3624</v>
      </c>
      <c r="L1674" s="18" t="str">
        <f aca="false">IF(H1674&lt;=G1674,"Yes","No")</f>
        <v>Yes</v>
      </c>
    </row>
    <row r="1675" customFormat="false" ht="15" hidden="false" customHeight="false" outlineLevel="0" collapsed="false">
      <c r="A1675" s="1" t="s">
        <v>6971</v>
      </c>
      <c r="B1675" s="1" t="s">
        <v>6972</v>
      </c>
      <c r="C1675" s="1" t="s">
        <v>2578</v>
      </c>
      <c r="D1675" s="1" t="s">
        <v>3627</v>
      </c>
      <c r="E1675" s="1" t="s">
        <v>3646</v>
      </c>
      <c r="F1675" s="1" t="s">
        <v>3215</v>
      </c>
      <c r="G1675" s="1" t="n">
        <v>72</v>
      </c>
      <c r="H1675" s="1" t="n">
        <v>5.14</v>
      </c>
      <c r="I1675" s="1" t="n">
        <v>0</v>
      </c>
      <c r="J1675" s="1" t="n">
        <v>5</v>
      </c>
      <c r="K1675" s="1" t="s">
        <v>3635</v>
      </c>
      <c r="L1675" s="18" t="str">
        <f aca="false">IF(H1675&lt;=G1675,"Yes","No")</f>
        <v>Yes</v>
      </c>
    </row>
    <row r="1676" customFormat="false" ht="15" hidden="false" customHeight="false" outlineLevel="0" collapsed="false">
      <c r="A1676" s="1" t="s">
        <v>6973</v>
      </c>
      <c r="B1676" s="1" t="s">
        <v>6974</v>
      </c>
      <c r="C1676" s="1" t="s">
        <v>2578</v>
      </c>
      <c r="D1676" s="1" t="s">
        <v>3621</v>
      </c>
      <c r="E1676" s="1" t="s">
        <v>3617</v>
      </c>
      <c r="F1676" s="1" t="s">
        <v>3215</v>
      </c>
      <c r="G1676" s="1" t="n">
        <v>24</v>
      </c>
      <c r="H1676" s="1" t="n">
        <v>4.9</v>
      </c>
      <c r="I1676" s="1" t="n">
        <v>1</v>
      </c>
      <c r="J1676" s="1" t="n">
        <v>4</v>
      </c>
      <c r="K1676" s="1" t="s">
        <v>3642</v>
      </c>
      <c r="L1676" s="18" t="str">
        <f aca="false">IF(H1676&lt;=G1676,"Yes","No")</f>
        <v>Yes</v>
      </c>
    </row>
    <row r="1677" customFormat="false" ht="15" hidden="false" customHeight="false" outlineLevel="0" collapsed="false">
      <c r="A1677" s="1" t="s">
        <v>6975</v>
      </c>
      <c r="B1677" s="1" t="s">
        <v>6976</v>
      </c>
      <c r="C1677" s="1" t="s">
        <v>2578</v>
      </c>
      <c r="D1677" s="1" t="s">
        <v>3645</v>
      </c>
      <c r="E1677" s="1" t="s">
        <v>3617</v>
      </c>
      <c r="F1677" s="1" t="s">
        <v>3215</v>
      </c>
      <c r="G1677" s="1" t="n">
        <v>24</v>
      </c>
      <c r="H1677" s="1" t="n">
        <v>2.91</v>
      </c>
      <c r="I1677" s="1" t="n">
        <v>1</v>
      </c>
      <c r="J1677" s="1" t="n">
        <v>5</v>
      </c>
      <c r="K1677" s="1" t="s">
        <v>3632</v>
      </c>
      <c r="L1677" s="18" t="str">
        <f aca="false">IF(H1677&lt;=G1677,"Yes","No")</f>
        <v>Yes</v>
      </c>
    </row>
    <row r="1678" customFormat="false" ht="15" hidden="false" customHeight="false" outlineLevel="0" collapsed="false">
      <c r="A1678" s="1" t="s">
        <v>6977</v>
      </c>
      <c r="B1678" s="1" t="s">
        <v>6978</v>
      </c>
      <c r="C1678" s="1" t="s">
        <v>2578</v>
      </c>
      <c r="D1678" s="1" t="s">
        <v>3630</v>
      </c>
      <c r="E1678" s="1" t="s">
        <v>3646</v>
      </c>
      <c r="F1678" s="1" t="s">
        <v>3623</v>
      </c>
      <c r="G1678" s="1" t="n">
        <v>72</v>
      </c>
      <c r="H1678" s="1" t="n">
        <v>0.34</v>
      </c>
      <c r="I1678" s="1" t="n">
        <v>1</v>
      </c>
      <c r="J1678" s="1" t="n">
        <v>4</v>
      </c>
      <c r="K1678" s="1" t="s">
        <v>3632</v>
      </c>
      <c r="L1678" s="18" t="str">
        <f aca="false">IF(H1678&lt;=G1678,"Yes","No")</f>
        <v>Yes</v>
      </c>
    </row>
    <row r="1679" customFormat="false" ht="15" hidden="false" customHeight="false" outlineLevel="0" collapsed="false">
      <c r="A1679" s="1" t="s">
        <v>6979</v>
      </c>
      <c r="B1679" s="1" t="s">
        <v>6980</v>
      </c>
      <c r="C1679" s="1" t="s">
        <v>2578</v>
      </c>
      <c r="D1679" s="1" t="s">
        <v>3616</v>
      </c>
      <c r="E1679" s="1" t="s">
        <v>3617</v>
      </c>
      <c r="F1679" s="1" t="s">
        <v>3631</v>
      </c>
      <c r="G1679" s="1" t="n">
        <v>24</v>
      </c>
      <c r="H1679" s="1" t="n">
        <v>15.64</v>
      </c>
      <c r="I1679" s="1" t="n">
        <v>0</v>
      </c>
      <c r="J1679" s="1" t="n">
        <v>5</v>
      </c>
      <c r="K1679" s="1" t="s">
        <v>3665</v>
      </c>
      <c r="L1679" s="18" t="str">
        <f aca="false">IF(H1679&lt;=G1679,"Yes","No")</f>
        <v>Yes</v>
      </c>
    </row>
    <row r="1680" customFormat="false" ht="15" hidden="false" customHeight="false" outlineLevel="0" collapsed="false">
      <c r="A1680" s="1" t="s">
        <v>6981</v>
      </c>
      <c r="B1680" s="1" t="s">
        <v>6982</v>
      </c>
      <c r="C1680" s="1" t="s">
        <v>2578</v>
      </c>
      <c r="D1680" s="1" t="s">
        <v>3630</v>
      </c>
      <c r="E1680" s="1" t="s">
        <v>3617</v>
      </c>
      <c r="F1680" s="1" t="s">
        <v>3215</v>
      </c>
      <c r="G1680" s="1" t="n">
        <v>24</v>
      </c>
      <c r="H1680" s="1" t="n">
        <v>1.01</v>
      </c>
      <c r="I1680" s="1" t="n">
        <v>0</v>
      </c>
      <c r="J1680" s="1" t="n">
        <v>5</v>
      </c>
      <c r="K1680" s="1" t="s">
        <v>3652</v>
      </c>
      <c r="L1680" s="18" t="str">
        <f aca="false">IF(H1680&lt;=G1680,"Yes","No")</f>
        <v>Yes</v>
      </c>
    </row>
    <row r="1681" customFormat="false" ht="15" hidden="false" customHeight="false" outlineLevel="0" collapsed="false">
      <c r="A1681" s="1" t="s">
        <v>6983</v>
      </c>
      <c r="B1681" s="1" t="s">
        <v>6984</v>
      </c>
      <c r="C1681" s="1" t="s">
        <v>2578</v>
      </c>
      <c r="D1681" s="1" t="s">
        <v>3621</v>
      </c>
      <c r="E1681" s="1" t="s">
        <v>3617</v>
      </c>
      <c r="F1681" s="1" t="s">
        <v>3215</v>
      </c>
      <c r="G1681" s="1" t="n">
        <v>24</v>
      </c>
      <c r="H1681" s="1" t="n">
        <v>1.65</v>
      </c>
      <c r="I1681" s="1" t="n">
        <v>1</v>
      </c>
      <c r="J1681" s="1" t="n">
        <v>5</v>
      </c>
      <c r="K1681" s="1" t="s">
        <v>3665</v>
      </c>
      <c r="L1681" s="18" t="str">
        <f aca="false">IF(H1681&lt;=G1681,"Yes","No")</f>
        <v>Yes</v>
      </c>
    </row>
    <row r="1682" customFormat="false" ht="15" hidden="false" customHeight="false" outlineLevel="0" collapsed="false">
      <c r="A1682" s="1" t="s">
        <v>6985</v>
      </c>
      <c r="B1682" s="1" t="s">
        <v>6986</v>
      </c>
      <c r="C1682" s="1" t="s">
        <v>2578</v>
      </c>
      <c r="D1682" s="1" t="s">
        <v>3630</v>
      </c>
      <c r="E1682" s="1" t="s">
        <v>3622</v>
      </c>
      <c r="F1682" s="1" t="s">
        <v>3215</v>
      </c>
      <c r="G1682" s="1" t="n">
        <v>8</v>
      </c>
      <c r="H1682" s="1" t="n">
        <v>0.82</v>
      </c>
      <c r="I1682" s="1" t="n">
        <v>1</v>
      </c>
      <c r="J1682" s="1" t="n">
        <v>4</v>
      </c>
      <c r="K1682" s="1" t="s">
        <v>3624</v>
      </c>
      <c r="L1682" s="18" t="str">
        <f aca="false">IF(H1682&lt;=G1682,"Yes","No")</f>
        <v>Yes</v>
      </c>
    </row>
    <row r="1683" customFormat="false" ht="15" hidden="false" customHeight="false" outlineLevel="0" collapsed="false">
      <c r="A1683" s="1" t="s">
        <v>6987</v>
      </c>
      <c r="B1683" s="1" t="s">
        <v>6988</v>
      </c>
      <c r="C1683" s="1" t="s">
        <v>2578</v>
      </c>
      <c r="D1683" s="1" t="s">
        <v>3616</v>
      </c>
      <c r="E1683" s="1" t="s">
        <v>3646</v>
      </c>
      <c r="F1683" s="1" t="s">
        <v>3631</v>
      </c>
      <c r="G1683" s="1" t="n">
        <v>72</v>
      </c>
      <c r="H1683" s="1" t="n">
        <v>23.52</v>
      </c>
      <c r="I1683" s="1" t="n">
        <v>0</v>
      </c>
      <c r="J1683" s="1" t="n">
        <v>4</v>
      </c>
      <c r="K1683" s="1" t="s">
        <v>3624</v>
      </c>
      <c r="L1683" s="18" t="str">
        <f aca="false">IF(H1683&lt;=G1683,"Yes","No")</f>
        <v>Yes</v>
      </c>
    </row>
    <row r="1684" customFormat="false" ht="15" hidden="false" customHeight="false" outlineLevel="0" collapsed="false">
      <c r="A1684" s="1" t="s">
        <v>6989</v>
      </c>
      <c r="B1684" s="1" t="s">
        <v>6990</v>
      </c>
      <c r="C1684" s="1" t="s">
        <v>2578</v>
      </c>
      <c r="D1684" s="1" t="s">
        <v>3630</v>
      </c>
      <c r="E1684" s="1" t="s">
        <v>3617</v>
      </c>
      <c r="F1684" s="1" t="s">
        <v>3623</v>
      </c>
      <c r="G1684" s="1" t="n">
        <v>24</v>
      </c>
      <c r="H1684" s="1" t="n">
        <v>0.55</v>
      </c>
      <c r="I1684" s="1" t="n">
        <v>1</v>
      </c>
      <c r="J1684" s="1" t="n">
        <v>4</v>
      </c>
      <c r="K1684" s="1" t="s">
        <v>3624</v>
      </c>
      <c r="L1684" s="18" t="str">
        <f aca="false">IF(H1684&lt;=G1684,"Yes","No")</f>
        <v>Yes</v>
      </c>
    </row>
    <row r="1685" customFormat="false" ht="15" hidden="false" customHeight="false" outlineLevel="0" collapsed="false">
      <c r="A1685" s="1" t="s">
        <v>6991</v>
      </c>
      <c r="B1685" s="1" t="s">
        <v>6992</v>
      </c>
      <c r="C1685" s="1" t="s">
        <v>2578</v>
      </c>
      <c r="D1685" s="1" t="s">
        <v>3616</v>
      </c>
      <c r="E1685" s="1" t="s">
        <v>3617</v>
      </c>
      <c r="F1685" s="1" t="s">
        <v>3215</v>
      </c>
      <c r="G1685" s="1" t="n">
        <v>24</v>
      </c>
      <c r="H1685" s="1" t="n">
        <v>6.54</v>
      </c>
      <c r="I1685" s="1" t="n">
        <v>0</v>
      </c>
      <c r="J1685" s="1" t="n">
        <v>4</v>
      </c>
      <c r="K1685" s="1" t="s">
        <v>3652</v>
      </c>
      <c r="L1685" s="18" t="str">
        <f aca="false">IF(H1685&lt;=G1685,"Yes","No")</f>
        <v>Yes</v>
      </c>
    </row>
    <row r="1686" customFormat="false" ht="15" hidden="false" customHeight="false" outlineLevel="0" collapsed="false">
      <c r="A1686" s="1" t="s">
        <v>6993</v>
      </c>
      <c r="B1686" s="1" t="s">
        <v>6994</v>
      </c>
      <c r="C1686" s="1" t="s">
        <v>2578</v>
      </c>
      <c r="D1686" s="1" t="s">
        <v>3616</v>
      </c>
      <c r="E1686" s="1" t="s">
        <v>3646</v>
      </c>
      <c r="F1686" s="1" t="s">
        <v>3215</v>
      </c>
      <c r="G1686" s="1" t="n">
        <v>72</v>
      </c>
      <c r="H1686" s="1" t="n">
        <v>5.89</v>
      </c>
      <c r="I1686" s="1" t="n">
        <v>1</v>
      </c>
      <c r="J1686" s="1" t="n">
        <v>4</v>
      </c>
      <c r="K1686" s="1" t="s">
        <v>3652</v>
      </c>
      <c r="L1686" s="18" t="str">
        <f aca="false">IF(H1686&lt;=G1686,"Yes","No")</f>
        <v>Yes</v>
      </c>
    </row>
    <row r="1687" customFormat="false" ht="15" hidden="false" customHeight="false" outlineLevel="0" collapsed="false">
      <c r="A1687" s="1" t="s">
        <v>6995</v>
      </c>
      <c r="B1687" s="1" t="s">
        <v>6996</v>
      </c>
      <c r="C1687" s="1" t="s">
        <v>2578</v>
      </c>
      <c r="D1687" s="1" t="s">
        <v>3621</v>
      </c>
      <c r="E1687" s="1" t="s">
        <v>3622</v>
      </c>
      <c r="F1687" s="1" t="s">
        <v>3215</v>
      </c>
      <c r="G1687" s="1" t="n">
        <v>8</v>
      </c>
      <c r="H1687" s="1" t="n">
        <v>2.56</v>
      </c>
      <c r="I1687" s="1" t="n">
        <v>1</v>
      </c>
      <c r="J1687" s="1" t="n">
        <v>4</v>
      </c>
      <c r="K1687" s="1" t="s">
        <v>3665</v>
      </c>
      <c r="L1687" s="18" t="str">
        <f aca="false">IF(H1687&lt;=G1687,"Yes","No")</f>
        <v>Yes</v>
      </c>
    </row>
    <row r="1688" customFormat="false" ht="15" hidden="false" customHeight="false" outlineLevel="0" collapsed="false">
      <c r="A1688" s="1" t="s">
        <v>6997</v>
      </c>
      <c r="B1688" s="1" t="s">
        <v>6998</v>
      </c>
      <c r="C1688" s="1" t="s">
        <v>6999</v>
      </c>
      <c r="D1688" s="1" t="s">
        <v>3645</v>
      </c>
      <c r="E1688" s="1" t="s">
        <v>3617</v>
      </c>
      <c r="F1688" s="1" t="s">
        <v>3623</v>
      </c>
      <c r="G1688" s="1" t="n">
        <v>24</v>
      </c>
      <c r="H1688" s="1" t="n">
        <v>1.5908</v>
      </c>
      <c r="I1688" s="1" t="n">
        <v>0</v>
      </c>
      <c r="J1688" s="1" t="n">
        <v>4</v>
      </c>
      <c r="K1688" s="1" t="s">
        <v>3635</v>
      </c>
      <c r="L1688" s="18" t="str">
        <f aca="false">IF(H1688&lt;=G1688,"Yes","No")</f>
        <v>Yes</v>
      </c>
    </row>
    <row r="1689" customFormat="false" ht="15" hidden="false" customHeight="false" outlineLevel="0" collapsed="false">
      <c r="A1689" s="1" t="s">
        <v>7000</v>
      </c>
      <c r="B1689" s="1" t="s">
        <v>7001</v>
      </c>
      <c r="C1689" s="1" t="s">
        <v>6999</v>
      </c>
      <c r="D1689" s="1" t="s">
        <v>3627</v>
      </c>
      <c r="E1689" s="1" t="s">
        <v>3646</v>
      </c>
      <c r="F1689" s="1" t="s">
        <v>3215</v>
      </c>
      <c r="G1689" s="1" t="n">
        <v>72</v>
      </c>
      <c r="H1689" s="1" t="n">
        <v>15.826</v>
      </c>
      <c r="I1689" s="1" t="n">
        <v>1</v>
      </c>
      <c r="J1689" s="1" t="n">
        <v>5</v>
      </c>
      <c r="K1689" s="1" t="s">
        <v>3665</v>
      </c>
      <c r="L1689" s="18" t="str">
        <f aca="false">IF(H1689&lt;=G1689,"Yes","No")</f>
        <v>Yes</v>
      </c>
    </row>
    <row r="1690" customFormat="false" ht="15" hidden="false" customHeight="false" outlineLevel="0" collapsed="false">
      <c r="A1690" s="1" t="s">
        <v>7002</v>
      </c>
      <c r="B1690" s="1" t="s">
        <v>7003</v>
      </c>
      <c r="C1690" s="1" t="s">
        <v>6999</v>
      </c>
      <c r="D1690" s="1" t="s">
        <v>3630</v>
      </c>
      <c r="E1690" s="1" t="s">
        <v>3617</v>
      </c>
      <c r="F1690" s="1" t="s">
        <v>3651</v>
      </c>
      <c r="G1690" s="1" t="n">
        <v>24</v>
      </c>
      <c r="H1690" s="1" t="n">
        <v>0.82</v>
      </c>
      <c r="I1690" s="1" t="n">
        <v>1</v>
      </c>
      <c r="J1690" s="1" t="n">
        <v>4</v>
      </c>
      <c r="K1690" s="1" t="s">
        <v>3624</v>
      </c>
      <c r="L1690" s="18" t="str">
        <f aca="false">IF(H1690&lt;=G1690,"Yes","No")</f>
        <v>Yes</v>
      </c>
    </row>
    <row r="1691" customFormat="false" ht="15" hidden="false" customHeight="false" outlineLevel="0" collapsed="false">
      <c r="A1691" s="1" t="s">
        <v>7004</v>
      </c>
      <c r="B1691" s="1" t="s">
        <v>7005</v>
      </c>
      <c r="C1691" s="1" t="s">
        <v>6999</v>
      </c>
      <c r="D1691" s="1" t="s">
        <v>3627</v>
      </c>
      <c r="E1691" s="1" t="s">
        <v>3617</v>
      </c>
      <c r="F1691" s="1" t="s">
        <v>3631</v>
      </c>
      <c r="G1691" s="1" t="n">
        <v>24</v>
      </c>
      <c r="H1691" s="1" t="n">
        <v>0.8446</v>
      </c>
      <c r="I1691" s="1" t="n">
        <v>0</v>
      </c>
      <c r="J1691" s="1" t="n">
        <v>4</v>
      </c>
      <c r="K1691" s="1" t="s">
        <v>3665</v>
      </c>
      <c r="L1691" s="18" t="str">
        <f aca="false">IF(H1691&lt;=G1691,"Yes","No")</f>
        <v>Yes</v>
      </c>
    </row>
    <row r="1692" customFormat="false" ht="15" hidden="false" customHeight="false" outlineLevel="0" collapsed="false">
      <c r="A1692" s="1" t="s">
        <v>7006</v>
      </c>
      <c r="B1692" s="1" t="s">
        <v>7007</v>
      </c>
      <c r="C1692" s="1" t="s">
        <v>6999</v>
      </c>
      <c r="D1692" s="1" t="s">
        <v>3621</v>
      </c>
      <c r="E1692" s="1" t="s">
        <v>3617</v>
      </c>
      <c r="F1692" s="1" t="s">
        <v>3215</v>
      </c>
      <c r="G1692" s="1" t="n">
        <v>24</v>
      </c>
      <c r="H1692" s="1" t="n">
        <v>0.4756</v>
      </c>
      <c r="I1692" s="1" t="n">
        <v>1</v>
      </c>
      <c r="J1692" s="1" t="n">
        <v>5</v>
      </c>
      <c r="K1692" s="1" t="s">
        <v>3652</v>
      </c>
      <c r="L1692" s="18" t="str">
        <f aca="false">IF(H1692&lt;=G1692,"Yes","No")</f>
        <v>Yes</v>
      </c>
    </row>
    <row r="1693" customFormat="false" ht="15" hidden="false" customHeight="false" outlineLevel="0" collapsed="false">
      <c r="A1693" s="1" t="s">
        <v>7008</v>
      </c>
      <c r="B1693" s="1" t="s">
        <v>7009</v>
      </c>
      <c r="C1693" s="1" t="s">
        <v>6999</v>
      </c>
      <c r="D1693" s="1" t="s">
        <v>3630</v>
      </c>
      <c r="E1693" s="1" t="s">
        <v>3617</v>
      </c>
      <c r="F1693" s="1" t="s">
        <v>3623</v>
      </c>
      <c r="G1693" s="1" t="n">
        <v>24</v>
      </c>
      <c r="H1693" s="1" t="n">
        <v>0.205</v>
      </c>
      <c r="I1693" s="1" t="n">
        <v>1</v>
      </c>
      <c r="J1693" s="1" t="n">
        <v>4</v>
      </c>
      <c r="K1693" s="1" t="s">
        <v>3635</v>
      </c>
      <c r="L1693" s="18" t="str">
        <f aca="false">IF(H1693&lt;=G1693,"Yes","No")</f>
        <v>Yes</v>
      </c>
    </row>
    <row r="1694" customFormat="false" ht="15" hidden="false" customHeight="false" outlineLevel="0" collapsed="false">
      <c r="A1694" s="1" t="s">
        <v>7010</v>
      </c>
      <c r="B1694" s="1" t="s">
        <v>7011</v>
      </c>
      <c r="C1694" s="1" t="s">
        <v>6999</v>
      </c>
      <c r="D1694" s="1" t="s">
        <v>3621</v>
      </c>
      <c r="E1694" s="1" t="s">
        <v>3646</v>
      </c>
      <c r="F1694" s="1" t="s">
        <v>3215</v>
      </c>
      <c r="G1694" s="1" t="n">
        <v>72</v>
      </c>
      <c r="H1694" s="1" t="n">
        <v>9.0364</v>
      </c>
      <c r="I1694" s="1" t="n">
        <v>1</v>
      </c>
      <c r="J1694" s="1" t="n">
        <v>5</v>
      </c>
      <c r="K1694" s="1" t="s">
        <v>3665</v>
      </c>
      <c r="L1694" s="18" t="str">
        <f aca="false">IF(H1694&lt;=G1694,"Yes","No")</f>
        <v>Yes</v>
      </c>
    </row>
    <row r="1695" customFormat="false" ht="15" hidden="false" customHeight="false" outlineLevel="0" collapsed="false">
      <c r="A1695" s="1" t="s">
        <v>7012</v>
      </c>
      <c r="B1695" s="1" t="s">
        <v>7013</v>
      </c>
      <c r="C1695" s="1" t="s">
        <v>6999</v>
      </c>
      <c r="D1695" s="1" t="s">
        <v>3616</v>
      </c>
      <c r="E1695" s="1" t="s">
        <v>3646</v>
      </c>
      <c r="F1695" s="1" t="s">
        <v>3623</v>
      </c>
      <c r="G1695" s="1" t="n">
        <v>72</v>
      </c>
      <c r="H1695" s="1" t="n">
        <v>11.8818</v>
      </c>
      <c r="I1695" s="1" t="n">
        <v>1</v>
      </c>
      <c r="J1695" s="1" t="n">
        <v>4</v>
      </c>
      <c r="K1695" s="1" t="s">
        <v>3624</v>
      </c>
      <c r="L1695" s="18" t="str">
        <f aca="false">IF(H1695&lt;=G1695,"Yes","No")</f>
        <v>Yes</v>
      </c>
    </row>
    <row r="1696" customFormat="false" ht="15" hidden="false" customHeight="false" outlineLevel="0" collapsed="false">
      <c r="A1696" s="1" t="s">
        <v>7014</v>
      </c>
      <c r="B1696" s="1" t="s">
        <v>7015</v>
      </c>
      <c r="C1696" s="1" t="s">
        <v>6999</v>
      </c>
      <c r="D1696" s="1" t="s">
        <v>3630</v>
      </c>
      <c r="E1696" s="1" t="s">
        <v>3617</v>
      </c>
      <c r="F1696" s="1" t="s">
        <v>3631</v>
      </c>
      <c r="G1696" s="1" t="n">
        <v>24</v>
      </c>
      <c r="H1696" s="1" t="n">
        <v>0.123</v>
      </c>
      <c r="I1696" s="1" t="n">
        <v>1</v>
      </c>
      <c r="J1696" s="1" t="n">
        <v>5</v>
      </c>
      <c r="K1696" s="1" t="s">
        <v>3624</v>
      </c>
      <c r="L1696" s="18" t="str">
        <f aca="false">IF(H1696&lt;=G1696,"Yes","No")</f>
        <v>Yes</v>
      </c>
    </row>
    <row r="1697" customFormat="false" ht="15" hidden="false" customHeight="false" outlineLevel="0" collapsed="false">
      <c r="A1697" s="1" t="s">
        <v>7016</v>
      </c>
      <c r="B1697" s="1" t="s">
        <v>7017</v>
      </c>
      <c r="C1697" s="1" t="s">
        <v>6999</v>
      </c>
      <c r="D1697" s="1" t="s">
        <v>3698</v>
      </c>
      <c r="E1697" s="1" t="s">
        <v>3617</v>
      </c>
      <c r="F1697" s="1" t="s">
        <v>3215</v>
      </c>
      <c r="G1697" s="1" t="n">
        <v>24</v>
      </c>
      <c r="H1697" s="1" t="n">
        <v>30.012</v>
      </c>
      <c r="I1697" s="1" t="n">
        <v>1</v>
      </c>
      <c r="J1697" s="1" t="n">
        <v>3</v>
      </c>
      <c r="K1697" s="1" t="s">
        <v>3665</v>
      </c>
      <c r="L1697" s="18" t="str">
        <f aca="false">IF(H1697&lt;=G1697,"Yes","No")</f>
        <v>No</v>
      </c>
    </row>
    <row r="1698" customFormat="false" ht="15" hidden="false" customHeight="false" outlineLevel="0" collapsed="false">
      <c r="A1698" s="1" t="s">
        <v>7018</v>
      </c>
      <c r="B1698" s="1" t="s">
        <v>7019</v>
      </c>
      <c r="C1698" s="1" t="s">
        <v>6999</v>
      </c>
      <c r="D1698" s="1" t="s">
        <v>3645</v>
      </c>
      <c r="E1698" s="1" t="s">
        <v>3617</v>
      </c>
      <c r="F1698" s="1" t="s">
        <v>3215</v>
      </c>
      <c r="G1698" s="1" t="n">
        <v>24</v>
      </c>
      <c r="H1698" s="1" t="n">
        <v>12.4558</v>
      </c>
      <c r="I1698" s="1" t="n">
        <v>0</v>
      </c>
      <c r="J1698" s="1" t="n">
        <v>4</v>
      </c>
      <c r="K1698" s="1" t="s">
        <v>3665</v>
      </c>
      <c r="L1698" s="18" t="str">
        <f aca="false">IF(H1698&lt;=G1698,"Yes","No")</f>
        <v>Yes</v>
      </c>
    </row>
    <row r="1699" customFormat="false" ht="15" hidden="false" customHeight="false" outlineLevel="0" collapsed="false">
      <c r="A1699" s="1" t="s">
        <v>7020</v>
      </c>
      <c r="B1699" s="1" t="s">
        <v>7021</v>
      </c>
      <c r="C1699" s="1" t="s">
        <v>6999</v>
      </c>
      <c r="D1699" s="1" t="s">
        <v>3616</v>
      </c>
      <c r="E1699" s="1" t="s">
        <v>3617</v>
      </c>
      <c r="F1699" s="1" t="s">
        <v>3631</v>
      </c>
      <c r="G1699" s="1" t="n">
        <v>24</v>
      </c>
      <c r="H1699" s="1" t="n">
        <v>3.239</v>
      </c>
      <c r="I1699" s="1" t="n">
        <v>0</v>
      </c>
      <c r="J1699" s="1" t="n">
        <v>4</v>
      </c>
      <c r="K1699" s="1" t="s">
        <v>3642</v>
      </c>
      <c r="L1699" s="18" t="str">
        <f aca="false">IF(H1699&lt;=G1699,"Yes","No")</f>
        <v>Yes</v>
      </c>
    </row>
    <row r="1700" customFormat="false" ht="15" hidden="false" customHeight="false" outlineLevel="0" collapsed="false">
      <c r="A1700" s="1" t="s">
        <v>7022</v>
      </c>
      <c r="B1700" s="1" t="s">
        <v>7023</v>
      </c>
      <c r="C1700" s="1" t="s">
        <v>6999</v>
      </c>
      <c r="D1700" s="1" t="s">
        <v>3645</v>
      </c>
      <c r="E1700" s="1" t="s">
        <v>3617</v>
      </c>
      <c r="F1700" s="1" t="s">
        <v>3631</v>
      </c>
      <c r="G1700" s="1" t="n">
        <v>24</v>
      </c>
      <c r="H1700" s="1" t="n">
        <v>3.8622</v>
      </c>
      <c r="I1700" s="1" t="n">
        <v>1</v>
      </c>
      <c r="J1700" s="1" t="n">
        <v>4</v>
      </c>
      <c r="K1700" s="1" t="s">
        <v>3665</v>
      </c>
      <c r="L1700" s="18" t="str">
        <f aca="false">IF(H1700&lt;=G1700,"Yes","No")</f>
        <v>Yes</v>
      </c>
    </row>
    <row r="1701" customFormat="false" ht="15" hidden="false" customHeight="false" outlineLevel="0" collapsed="false">
      <c r="A1701" s="1" t="s">
        <v>7024</v>
      </c>
      <c r="B1701" s="1" t="s">
        <v>7025</v>
      </c>
      <c r="C1701" s="1" t="s">
        <v>6999</v>
      </c>
      <c r="D1701" s="1" t="s">
        <v>3630</v>
      </c>
      <c r="E1701" s="1" t="s">
        <v>3617</v>
      </c>
      <c r="F1701" s="1" t="s">
        <v>3631</v>
      </c>
      <c r="G1701" s="1" t="n">
        <v>24</v>
      </c>
      <c r="H1701" s="1" t="n">
        <v>0.8692</v>
      </c>
      <c r="I1701" s="1" t="n">
        <v>1</v>
      </c>
      <c r="J1701" s="1" t="n">
        <v>4</v>
      </c>
      <c r="K1701" s="1" t="s">
        <v>3635</v>
      </c>
      <c r="L1701" s="18" t="str">
        <f aca="false">IF(H1701&lt;=G1701,"Yes","No")</f>
        <v>Yes</v>
      </c>
    </row>
    <row r="1702" customFormat="false" ht="15" hidden="false" customHeight="false" outlineLevel="0" collapsed="false">
      <c r="A1702" s="1" t="s">
        <v>7026</v>
      </c>
      <c r="B1702" s="1" t="s">
        <v>7027</v>
      </c>
      <c r="C1702" s="1" t="s">
        <v>6999</v>
      </c>
      <c r="D1702" s="1" t="s">
        <v>3645</v>
      </c>
      <c r="E1702" s="1" t="s">
        <v>3646</v>
      </c>
      <c r="F1702" s="1" t="s">
        <v>3631</v>
      </c>
      <c r="G1702" s="1" t="n">
        <v>72</v>
      </c>
      <c r="H1702" s="1" t="n">
        <v>9.02</v>
      </c>
      <c r="I1702" s="1" t="n">
        <v>0</v>
      </c>
      <c r="J1702" s="1" t="n">
        <v>3</v>
      </c>
      <c r="K1702" s="1" t="s">
        <v>3652</v>
      </c>
      <c r="L1702" s="18" t="str">
        <f aca="false">IF(H1702&lt;=G1702,"Yes","No")</f>
        <v>Yes</v>
      </c>
    </row>
    <row r="1703" customFormat="false" ht="15" hidden="false" customHeight="false" outlineLevel="0" collapsed="false">
      <c r="A1703" s="1" t="s">
        <v>7028</v>
      </c>
      <c r="B1703" s="1" t="s">
        <v>7029</v>
      </c>
      <c r="C1703" s="1" t="s">
        <v>6999</v>
      </c>
      <c r="D1703" s="1" t="s">
        <v>3630</v>
      </c>
      <c r="E1703" s="1" t="s">
        <v>3646</v>
      </c>
      <c r="F1703" s="1" t="s">
        <v>3623</v>
      </c>
      <c r="G1703" s="1" t="n">
        <v>72</v>
      </c>
      <c r="H1703" s="1" t="n">
        <v>2.0746</v>
      </c>
      <c r="I1703" s="1" t="n">
        <v>1</v>
      </c>
      <c r="J1703" s="1" t="n">
        <v>5</v>
      </c>
      <c r="K1703" s="1" t="s">
        <v>3618</v>
      </c>
      <c r="L1703" s="18" t="str">
        <f aca="false">IF(H1703&lt;=G1703,"Yes","No")</f>
        <v>Yes</v>
      </c>
    </row>
    <row r="1704" customFormat="false" ht="15" hidden="false" customHeight="false" outlineLevel="0" collapsed="false">
      <c r="A1704" s="1" t="s">
        <v>7030</v>
      </c>
      <c r="B1704" s="1" t="s">
        <v>7031</v>
      </c>
      <c r="C1704" s="1" t="s">
        <v>6999</v>
      </c>
      <c r="D1704" s="1" t="s">
        <v>3645</v>
      </c>
      <c r="E1704" s="1" t="s">
        <v>3622</v>
      </c>
      <c r="F1704" s="1" t="s">
        <v>3651</v>
      </c>
      <c r="G1704" s="1" t="n">
        <v>8</v>
      </c>
      <c r="H1704" s="1" t="n">
        <v>3.8458</v>
      </c>
      <c r="I1704" s="1" t="n">
        <v>1</v>
      </c>
      <c r="J1704" s="1" t="n">
        <v>5</v>
      </c>
      <c r="K1704" s="1" t="s">
        <v>3642</v>
      </c>
      <c r="L1704" s="18" t="str">
        <f aca="false">IF(H1704&lt;=G1704,"Yes","No")</f>
        <v>Yes</v>
      </c>
    </row>
    <row r="1705" customFormat="false" ht="15" hidden="false" customHeight="false" outlineLevel="0" collapsed="false">
      <c r="A1705" s="1" t="s">
        <v>7032</v>
      </c>
      <c r="B1705" s="1" t="s">
        <v>7033</v>
      </c>
      <c r="C1705" s="1" t="s">
        <v>6999</v>
      </c>
      <c r="D1705" s="1" t="s">
        <v>3641</v>
      </c>
      <c r="E1705" s="1" t="s">
        <v>3622</v>
      </c>
      <c r="F1705" s="1" t="s">
        <v>3215</v>
      </c>
      <c r="G1705" s="1" t="n">
        <v>8</v>
      </c>
      <c r="H1705" s="1" t="n">
        <v>8.5034</v>
      </c>
      <c r="I1705" s="1" t="n">
        <v>0</v>
      </c>
      <c r="J1705" s="1" t="n">
        <v>4</v>
      </c>
      <c r="K1705" s="1" t="s">
        <v>3618</v>
      </c>
      <c r="L1705" s="18" t="str">
        <f aca="false">IF(H1705&lt;=G1705,"Yes","No")</f>
        <v>No</v>
      </c>
    </row>
    <row r="1706" customFormat="false" ht="15" hidden="false" customHeight="false" outlineLevel="0" collapsed="false">
      <c r="A1706" s="1" t="s">
        <v>7034</v>
      </c>
      <c r="B1706" s="1" t="s">
        <v>7035</v>
      </c>
      <c r="C1706" s="1" t="s">
        <v>6999</v>
      </c>
      <c r="D1706" s="1" t="s">
        <v>3638</v>
      </c>
      <c r="E1706" s="1" t="s">
        <v>3617</v>
      </c>
      <c r="F1706" s="1" t="s">
        <v>3215</v>
      </c>
      <c r="G1706" s="1" t="n">
        <v>24</v>
      </c>
      <c r="H1706" s="1" t="n">
        <v>16.933</v>
      </c>
      <c r="I1706" s="1" t="n">
        <v>0</v>
      </c>
      <c r="J1706" s="1" t="n">
        <v>3</v>
      </c>
      <c r="K1706" s="1" t="s">
        <v>3618</v>
      </c>
      <c r="L1706" s="18" t="str">
        <f aca="false">IF(H1706&lt;=G1706,"Yes","No")</f>
        <v>Yes</v>
      </c>
    </row>
    <row r="1707" customFormat="false" ht="15" hidden="false" customHeight="false" outlineLevel="0" collapsed="false">
      <c r="A1707" s="1" t="s">
        <v>7036</v>
      </c>
      <c r="B1707" s="1" t="s">
        <v>7037</v>
      </c>
      <c r="C1707" s="1" t="s">
        <v>6999</v>
      </c>
      <c r="D1707" s="1" t="s">
        <v>3621</v>
      </c>
      <c r="E1707" s="1" t="s">
        <v>3646</v>
      </c>
      <c r="F1707" s="1" t="s">
        <v>3631</v>
      </c>
      <c r="G1707" s="1" t="n">
        <v>72</v>
      </c>
      <c r="H1707" s="1" t="n">
        <v>8.2082</v>
      </c>
      <c r="I1707" s="1" t="n">
        <v>1</v>
      </c>
      <c r="J1707" s="1" t="n">
        <v>5</v>
      </c>
      <c r="K1707" s="1" t="s">
        <v>3635</v>
      </c>
      <c r="L1707" s="18" t="str">
        <f aca="false">IF(H1707&lt;=G1707,"Yes","No")</f>
        <v>Yes</v>
      </c>
    </row>
    <row r="1708" customFormat="false" ht="15" hidden="false" customHeight="false" outlineLevel="0" collapsed="false">
      <c r="A1708" s="1" t="s">
        <v>7038</v>
      </c>
      <c r="B1708" s="1" t="s">
        <v>7039</v>
      </c>
      <c r="C1708" s="1" t="s">
        <v>6999</v>
      </c>
      <c r="D1708" s="1" t="s">
        <v>3698</v>
      </c>
      <c r="E1708" s="1" t="s">
        <v>3617</v>
      </c>
      <c r="F1708" s="1" t="s">
        <v>3631</v>
      </c>
      <c r="G1708" s="1" t="n">
        <v>24</v>
      </c>
      <c r="H1708" s="1" t="n">
        <v>8.9216</v>
      </c>
      <c r="I1708" s="1" t="n">
        <v>0</v>
      </c>
      <c r="J1708" s="1" t="n">
        <v>4</v>
      </c>
      <c r="K1708" s="1" t="s">
        <v>3624</v>
      </c>
      <c r="L1708" s="18" t="str">
        <f aca="false">IF(H1708&lt;=G1708,"Yes","No")</f>
        <v>Yes</v>
      </c>
    </row>
    <row r="1709" customFormat="false" ht="15" hidden="false" customHeight="false" outlineLevel="0" collapsed="false">
      <c r="A1709" s="1" t="s">
        <v>7040</v>
      </c>
      <c r="B1709" s="1" t="s">
        <v>7041</v>
      </c>
      <c r="C1709" s="1" t="s">
        <v>6999</v>
      </c>
      <c r="D1709" s="1" t="s">
        <v>3630</v>
      </c>
      <c r="E1709" s="1" t="s">
        <v>3646</v>
      </c>
      <c r="F1709" s="1" t="s">
        <v>3215</v>
      </c>
      <c r="G1709" s="1" t="n">
        <v>72</v>
      </c>
      <c r="H1709" s="1" t="n">
        <v>1.4432</v>
      </c>
      <c r="I1709" s="1" t="n">
        <v>1</v>
      </c>
      <c r="J1709" s="1" t="n">
        <v>5</v>
      </c>
      <c r="K1709" s="1" t="s">
        <v>3652</v>
      </c>
      <c r="L1709" s="18" t="str">
        <f aca="false">IF(H1709&lt;=G1709,"Yes","No")</f>
        <v>Yes</v>
      </c>
    </row>
    <row r="1710" customFormat="false" ht="15" hidden="false" customHeight="false" outlineLevel="0" collapsed="false">
      <c r="A1710" s="1" t="s">
        <v>7042</v>
      </c>
      <c r="B1710" s="1" t="s">
        <v>7043</v>
      </c>
      <c r="C1710" s="1" t="s">
        <v>6999</v>
      </c>
      <c r="D1710" s="1" t="s">
        <v>3630</v>
      </c>
      <c r="E1710" s="1" t="s">
        <v>3617</v>
      </c>
      <c r="F1710" s="1" t="s">
        <v>3215</v>
      </c>
      <c r="G1710" s="1" t="n">
        <v>24</v>
      </c>
      <c r="H1710" s="1" t="n">
        <v>0.6396</v>
      </c>
      <c r="I1710" s="1" t="n">
        <v>1</v>
      </c>
      <c r="J1710" s="1" t="n">
        <v>5</v>
      </c>
      <c r="K1710" s="1" t="s">
        <v>3642</v>
      </c>
      <c r="L1710" s="18" t="str">
        <f aca="false">IF(H1710&lt;=G1710,"Yes","No")</f>
        <v>Yes</v>
      </c>
    </row>
    <row r="1711" customFormat="false" ht="15" hidden="false" customHeight="false" outlineLevel="0" collapsed="false">
      <c r="A1711" s="1" t="s">
        <v>7044</v>
      </c>
      <c r="B1711" s="1" t="s">
        <v>7045</v>
      </c>
      <c r="C1711" s="1" t="s">
        <v>6999</v>
      </c>
      <c r="D1711" s="1" t="s">
        <v>3627</v>
      </c>
      <c r="E1711" s="1" t="s">
        <v>3617</v>
      </c>
      <c r="F1711" s="1" t="s">
        <v>3215</v>
      </c>
      <c r="G1711" s="1" t="n">
        <v>24</v>
      </c>
      <c r="H1711" s="1" t="n">
        <v>9.5694</v>
      </c>
      <c r="I1711" s="1" t="n">
        <v>0</v>
      </c>
      <c r="J1711" s="1" t="n">
        <v>4</v>
      </c>
      <c r="K1711" s="1" t="s">
        <v>3642</v>
      </c>
      <c r="L1711" s="18" t="str">
        <f aca="false">IF(H1711&lt;=G1711,"Yes","No")</f>
        <v>Yes</v>
      </c>
    </row>
    <row r="1712" customFormat="false" ht="15" hidden="false" customHeight="false" outlineLevel="0" collapsed="false">
      <c r="A1712" s="1" t="s">
        <v>7046</v>
      </c>
      <c r="B1712" s="1" t="s">
        <v>7047</v>
      </c>
      <c r="C1712" s="1" t="s">
        <v>6999</v>
      </c>
      <c r="D1712" s="1" t="s">
        <v>3630</v>
      </c>
      <c r="E1712" s="1" t="s">
        <v>3617</v>
      </c>
      <c r="F1712" s="1" t="s">
        <v>3215</v>
      </c>
      <c r="G1712" s="1" t="n">
        <v>24</v>
      </c>
      <c r="H1712" s="1" t="n">
        <v>1.7056</v>
      </c>
      <c r="I1712" s="1" t="n">
        <v>1</v>
      </c>
      <c r="J1712" s="1" t="n">
        <v>5</v>
      </c>
      <c r="K1712" s="1" t="s">
        <v>3624</v>
      </c>
      <c r="L1712" s="18" t="str">
        <f aca="false">IF(H1712&lt;=G1712,"Yes","No")</f>
        <v>Yes</v>
      </c>
    </row>
    <row r="1713" customFormat="false" ht="15" hidden="false" customHeight="false" outlineLevel="0" collapsed="false">
      <c r="A1713" s="1" t="s">
        <v>7048</v>
      </c>
      <c r="B1713" s="1" t="s">
        <v>7049</v>
      </c>
      <c r="C1713" s="1" t="s">
        <v>6999</v>
      </c>
      <c r="D1713" s="1" t="s">
        <v>3630</v>
      </c>
      <c r="E1713" s="1" t="s">
        <v>3617</v>
      </c>
      <c r="F1713" s="1" t="s">
        <v>3215</v>
      </c>
      <c r="G1713" s="1" t="n">
        <v>24</v>
      </c>
      <c r="H1713" s="1" t="n">
        <v>0.2132</v>
      </c>
      <c r="I1713" s="1" t="n">
        <v>1</v>
      </c>
      <c r="J1713" s="1" t="n">
        <v>5</v>
      </c>
      <c r="K1713" s="1" t="s">
        <v>3618</v>
      </c>
      <c r="L1713" s="18" t="str">
        <f aca="false">IF(H1713&lt;=G1713,"Yes","No")</f>
        <v>Yes</v>
      </c>
    </row>
    <row r="1714" customFormat="false" ht="15" hidden="false" customHeight="false" outlineLevel="0" collapsed="false">
      <c r="A1714" s="1" t="s">
        <v>7050</v>
      </c>
      <c r="B1714" s="1" t="s">
        <v>7051</v>
      </c>
      <c r="C1714" s="1" t="s">
        <v>6999</v>
      </c>
      <c r="D1714" s="1" t="s">
        <v>3630</v>
      </c>
      <c r="E1714" s="1" t="s">
        <v>3617</v>
      </c>
      <c r="F1714" s="1" t="s">
        <v>3215</v>
      </c>
      <c r="G1714" s="1" t="n">
        <v>24</v>
      </c>
      <c r="H1714" s="1" t="n">
        <v>0.6232</v>
      </c>
      <c r="I1714" s="1" t="n">
        <v>1</v>
      </c>
      <c r="J1714" s="1" t="n">
        <v>4</v>
      </c>
      <c r="K1714" s="1" t="s">
        <v>3652</v>
      </c>
      <c r="L1714" s="18" t="str">
        <f aca="false">IF(H1714&lt;=G1714,"Yes","No")</f>
        <v>Yes</v>
      </c>
    </row>
    <row r="1715" customFormat="false" ht="15" hidden="false" customHeight="false" outlineLevel="0" collapsed="false">
      <c r="A1715" s="1" t="s">
        <v>7052</v>
      </c>
      <c r="B1715" s="1" t="s">
        <v>7053</v>
      </c>
      <c r="C1715" s="1" t="s">
        <v>6999</v>
      </c>
      <c r="D1715" s="1" t="s">
        <v>3621</v>
      </c>
      <c r="E1715" s="1" t="s">
        <v>3617</v>
      </c>
      <c r="F1715" s="1" t="s">
        <v>3215</v>
      </c>
      <c r="G1715" s="1" t="n">
        <v>24</v>
      </c>
      <c r="H1715" s="1" t="n">
        <v>2.337</v>
      </c>
      <c r="I1715" s="1" t="n">
        <v>1</v>
      </c>
      <c r="J1715" s="1" t="n">
        <v>5</v>
      </c>
      <c r="K1715" s="1" t="s">
        <v>3635</v>
      </c>
      <c r="L1715" s="18" t="str">
        <f aca="false">IF(H1715&lt;=G1715,"Yes","No")</f>
        <v>Yes</v>
      </c>
    </row>
    <row r="1716" customFormat="false" ht="15" hidden="false" customHeight="false" outlineLevel="0" collapsed="false">
      <c r="A1716" s="1" t="s">
        <v>7054</v>
      </c>
      <c r="B1716" s="1" t="s">
        <v>7055</v>
      </c>
      <c r="C1716" s="1" t="s">
        <v>6999</v>
      </c>
      <c r="D1716" s="1" t="s">
        <v>3621</v>
      </c>
      <c r="E1716" s="1" t="s">
        <v>3646</v>
      </c>
      <c r="F1716" s="1" t="s">
        <v>3215</v>
      </c>
      <c r="G1716" s="1" t="n">
        <v>72</v>
      </c>
      <c r="H1716" s="1" t="n">
        <v>7.9868</v>
      </c>
      <c r="I1716" s="1" t="n">
        <v>1</v>
      </c>
      <c r="J1716" s="1" t="n">
        <v>5</v>
      </c>
      <c r="K1716" s="1" t="s">
        <v>3618</v>
      </c>
      <c r="L1716" s="18" t="str">
        <f aca="false">IF(H1716&lt;=G1716,"Yes","No")</f>
        <v>Yes</v>
      </c>
    </row>
    <row r="1717" customFormat="false" ht="15" hidden="false" customHeight="false" outlineLevel="0" collapsed="false">
      <c r="A1717" s="1" t="s">
        <v>7056</v>
      </c>
      <c r="B1717" s="1" t="s">
        <v>7057</v>
      </c>
      <c r="C1717" s="1" t="s">
        <v>6999</v>
      </c>
      <c r="D1717" s="1" t="s">
        <v>3698</v>
      </c>
      <c r="E1717" s="1" t="s">
        <v>3646</v>
      </c>
      <c r="F1717" s="1" t="s">
        <v>3623</v>
      </c>
      <c r="G1717" s="1" t="n">
        <v>72</v>
      </c>
      <c r="H1717" s="1" t="n">
        <v>20.3606</v>
      </c>
      <c r="I1717" s="1" t="n">
        <v>0</v>
      </c>
      <c r="J1717" s="1" t="n">
        <v>4</v>
      </c>
      <c r="K1717" s="1" t="s">
        <v>3624</v>
      </c>
      <c r="L1717" s="18" t="str">
        <f aca="false">IF(H1717&lt;=G1717,"Yes","No")</f>
        <v>Yes</v>
      </c>
    </row>
    <row r="1718" customFormat="false" ht="15" hidden="false" customHeight="false" outlineLevel="0" collapsed="false">
      <c r="A1718" s="1" t="s">
        <v>7058</v>
      </c>
      <c r="B1718" s="1" t="s">
        <v>7059</v>
      </c>
      <c r="C1718" s="1" t="s">
        <v>6999</v>
      </c>
      <c r="D1718" s="1" t="s">
        <v>3616</v>
      </c>
      <c r="E1718" s="1" t="s">
        <v>3622</v>
      </c>
      <c r="F1718" s="1" t="s">
        <v>3215</v>
      </c>
      <c r="G1718" s="1" t="n">
        <v>8</v>
      </c>
      <c r="H1718" s="1" t="n">
        <v>6.6666</v>
      </c>
      <c r="I1718" s="1" t="n">
        <v>0</v>
      </c>
      <c r="J1718" s="1" t="n">
        <v>5</v>
      </c>
      <c r="K1718" s="1" t="s">
        <v>3624</v>
      </c>
      <c r="L1718" s="18" t="str">
        <f aca="false">IF(H1718&lt;=G1718,"Yes","No")</f>
        <v>Yes</v>
      </c>
    </row>
    <row r="1719" customFormat="false" ht="15" hidden="false" customHeight="false" outlineLevel="0" collapsed="false">
      <c r="A1719" s="1" t="s">
        <v>7060</v>
      </c>
      <c r="B1719" s="1" t="s">
        <v>7061</v>
      </c>
      <c r="C1719" s="1" t="s">
        <v>6999</v>
      </c>
      <c r="D1719" s="1" t="s">
        <v>3616</v>
      </c>
      <c r="E1719" s="1" t="s">
        <v>3617</v>
      </c>
      <c r="F1719" s="1" t="s">
        <v>3631</v>
      </c>
      <c r="G1719" s="1" t="n">
        <v>24</v>
      </c>
      <c r="H1719" s="1" t="n">
        <v>3.9442</v>
      </c>
      <c r="I1719" s="1" t="n">
        <v>0</v>
      </c>
      <c r="J1719" s="1" t="n">
        <v>4</v>
      </c>
      <c r="K1719" s="1" t="s">
        <v>3652</v>
      </c>
      <c r="L1719" s="18" t="str">
        <f aca="false">IF(H1719&lt;=G1719,"Yes","No")</f>
        <v>Yes</v>
      </c>
    </row>
    <row r="1720" customFormat="false" ht="15" hidden="false" customHeight="false" outlineLevel="0" collapsed="false">
      <c r="A1720" s="1" t="s">
        <v>7062</v>
      </c>
      <c r="B1720" s="1" t="s">
        <v>7063</v>
      </c>
      <c r="C1720" s="1" t="s">
        <v>6999</v>
      </c>
      <c r="D1720" s="1" t="s">
        <v>3616</v>
      </c>
      <c r="E1720" s="1" t="s">
        <v>3617</v>
      </c>
      <c r="F1720" s="1" t="s">
        <v>3631</v>
      </c>
      <c r="G1720" s="1" t="n">
        <v>24</v>
      </c>
      <c r="H1720" s="1" t="n">
        <v>10.7666</v>
      </c>
      <c r="I1720" s="1" t="n">
        <v>0</v>
      </c>
      <c r="J1720" s="1" t="n">
        <v>4</v>
      </c>
      <c r="K1720" s="1" t="s">
        <v>3642</v>
      </c>
      <c r="L1720" s="18" t="str">
        <f aca="false">IF(H1720&lt;=G1720,"Yes","No")</f>
        <v>Yes</v>
      </c>
    </row>
    <row r="1721" customFormat="false" ht="15" hidden="false" customHeight="false" outlineLevel="0" collapsed="false">
      <c r="A1721" s="1" t="s">
        <v>7064</v>
      </c>
      <c r="B1721" s="1" t="s">
        <v>7065</v>
      </c>
      <c r="C1721" s="1" t="s">
        <v>6999</v>
      </c>
      <c r="D1721" s="1" t="s">
        <v>3621</v>
      </c>
      <c r="E1721" s="1" t="s">
        <v>3646</v>
      </c>
      <c r="F1721" s="1" t="s">
        <v>3631</v>
      </c>
      <c r="G1721" s="1" t="n">
        <v>72</v>
      </c>
      <c r="H1721" s="1" t="n">
        <v>7.7736</v>
      </c>
      <c r="I1721" s="1" t="n">
        <v>0</v>
      </c>
      <c r="J1721" s="1" t="n">
        <v>4</v>
      </c>
      <c r="K1721" s="1" t="s">
        <v>3642</v>
      </c>
      <c r="L1721" s="18" t="str">
        <f aca="false">IF(H1721&lt;=G1721,"Yes","No")</f>
        <v>Yes</v>
      </c>
    </row>
    <row r="1722" customFormat="false" ht="15" hidden="false" customHeight="false" outlineLevel="0" collapsed="false">
      <c r="A1722" s="1" t="s">
        <v>7066</v>
      </c>
      <c r="B1722" s="1" t="s">
        <v>7067</v>
      </c>
      <c r="C1722" s="1" t="s">
        <v>6999</v>
      </c>
      <c r="D1722" s="1" t="s">
        <v>3621</v>
      </c>
      <c r="E1722" s="1" t="s">
        <v>3617</v>
      </c>
      <c r="F1722" s="1" t="s">
        <v>3623</v>
      </c>
      <c r="G1722" s="1" t="n">
        <v>24</v>
      </c>
      <c r="H1722" s="1" t="n">
        <v>3.5588</v>
      </c>
      <c r="I1722" s="1" t="n">
        <v>0</v>
      </c>
      <c r="J1722" s="1" t="n">
        <v>5</v>
      </c>
      <c r="K1722" s="1" t="s">
        <v>3665</v>
      </c>
      <c r="L1722" s="18" t="str">
        <f aca="false">IF(H1722&lt;=G1722,"Yes","No")</f>
        <v>Yes</v>
      </c>
    </row>
    <row r="1723" customFormat="false" ht="15" hidden="false" customHeight="false" outlineLevel="0" collapsed="false">
      <c r="A1723" s="1" t="s">
        <v>7068</v>
      </c>
      <c r="B1723" s="1" t="s">
        <v>7069</v>
      </c>
      <c r="C1723" s="1" t="s">
        <v>6999</v>
      </c>
      <c r="D1723" s="1" t="s">
        <v>3616</v>
      </c>
      <c r="E1723" s="1" t="s">
        <v>3617</v>
      </c>
      <c r="F1723" s="1" t="s">
        <v>3623</v>
      </c>
      <c r="G1723" s="1" t="n">
        <v>24</v>
      </c>
      <c r="H1723" s="1" t="n">
        <v>17.4086</v>
      </c>
      <c r="I1723" s="1" t="n">
        <v>0</v>
      </c>
      <c r="J1723" s="1" t="n">
        <v>4</v>
      </c>
      <c r="K1723" s="1" t="s">
        <v>3618</v>
      </c>
      <c r="L1723" s="18" t="str">
        <f aca="false">IF(H1723&lt;=G1723,"Yes","No")</f>
        <v>Yes</v>
      </c>
    </row>
    <row r="1724" customFormat="false" ht="15" hidden="false" customHeight="false" outlineLevel="0" collapsed="false">
      <c r="A1724" s="1" t="s">
        <v>7070</v>
      </c>
      <c r="B1724" s="1" t="s">
        <v>7071</v>
      </c>
      <c r="C1724" s="1" t="s">
        <v>6999</v>
      </c>
      <c r="D1724" s="1" t="s">
        <v>3627</v>
      </c>
      <c r="E1724" s="1" t="s">
        <v>3646</v>
      </c>
      <c r="F1724" s="1" t="s">
        <v>3623</v>
      </c>
      <c r="G1724" s="1" t="n">
        <v>72</v>
      </c>
      <c r="H1724" s="1" t="n">
        <v>2.5994</v>
      </c>
      <c r="I1724" s="1" t="n">
        <v>0</v>
      </c>
      <c r="J1724" s="1" t="n">
        <v>3</v>
      </c>
      <c r="K1724" s="1" t="s">
        <v>3635</v>
      </c>
      <c r="L1724" s="18" t="str">
        <f aca="false">IF(H1724&lt;=G1724,"Yes","No")</f>
        <v>Yes</v>
      </c>
    </row>
    <row r="1725" customFormat="false" ht="15" hidden="false" customHeight="false" outlineLevel="0" collapsed="false">
      <c r="A1725" s="1" t="s">
        <v>7072</v>
      </c>
      <c r="B1725" s="1" t="s">
        <v>7073</v>
      </c>
      <c r="C1725" s="1" t="s">
        <v>6999</v>
      </c>
      <c r="D1725" s="1" t="s">
        <v>3630</v>
      </c>
      <c r="E1725" s="1" t="s">
        <v>3646</v>
      </c>
      <c r="F1725" s="1" t="s">
        <v>3631</v>
      </c>
      <c r="G1725" s="1" t="n">
        <v>72</v>
      </c>
      <c r="H1725" s="1" t="n">
        <v>1.6974</v>
      </c>
      <c r="I1725" s="1" t="n">
        <v>1</v>
      </c>
      <c r="J1725" s="1" t="n">
        <v>5</v>
      </c>
      <c r="K1725" s="1" t="s">
        <v>3618</v>
      </c>
      <c r="L1725" s="18" t="str">
        <f aca="false">IF(H1725&lt;=G1725,"Yes","No")</f>
        <v>Yes</v>
      </c>
    </row>
    <row r="1726" customFormat="false" ht="15" hidden="false" customHeight="false" outlineLevel="0" collapsed="false">
      <c r="A1726" s="1" t="s">
        <v>7074</v>
      </c>
      <c r="B1726" s="1" t="s">
        <v>7075</v>
      </c>
      <c r="C1726" s="1" t="s">
        <v>6999</v>
      </c>
      <c r="D1726" s="1" t="s">
        <v>3630</v>
      </c>
      <c r="E1726" s="1" t="s">
        <v>3622</v>
      </c>
      <c r="F1726" s="1" t="s">
        <v>3631</v>
      </c>
      <c r="G1726" s="1" t="n">
        <v>8</v>
      </c>
      <c r="H1726" s="1" t="n">
        <v>0.4346</v>
      </c>
      <c r="I1726" s="1" t="n">
        <v>1</v>
      </c>
      <c r="J1726" s="1" t="n">
        <v>5</v>
      </c>
      <c r="K1726" s="1" t="s">
        <v>3635</v>
      </c>
      <c r="L1726" s="18" t="str">
        <f aca="false">IF(H1726&lt;=G1726,"Yes","No")</f>
        <v>Yes</v>
      </c>
    </row>
    <row r="1727" customFormat="false" ht="15" hidden="false" customHeight="false" outlineLevel="0" collapsed="false">
      <c r="A1727" s="1" t="s">
        <v>7076</v>
      </c>
      <c r="B1727" s="1" t="s">
        <v>7077</v>
      </c>
      <c r="C1727" s="1" t="s">
        <v>6999</v>
      </c>
      <c r="D1727" s="1" t="s">
        <v>3616</v>
      </c>
      <c r="E1727" s="1" t="s">
        <v>3617</v>
      </c>
      <c r="F1727" s="1" t="s">
        <v>3623</v>
      </c>
      <c r="G1727" s="1" t="n">
        <v>24</v>
      </c>
      <c r="H1727" s="1" t="n">
        <v>5.043</v>
      </c>
      <c r="I1727" s="1" t="n">
        <v>1</v>
      </c>
      <c r="J1727" s="1" t="n">
        <v>5</v>
      </c>
      <c r="K1727" s="1" t="s">
        <v>3635</v>
      </c>
      <c r="L1727" s="18" t="str">
        <f aca="false">IF(H1727&lt;=G1727,"Yes","No")</f>
        <v>Yes</v>
      </c>
    </row>
    <row r="1728" customFormat="false" ht="15" hidden="false" customHeight="false" outlineLevel="0" collapsed="false">
      <c r="A1728" s="1" t="s">
        <v>7078</v>
      </c>
      <c r="B1728" s="1" t="s">
        <v>7079</v>
      </c>
      <c r="C1728" s="1" t="s">
        <v>6999</v>
      </c>
      <c r="D1728" s="1" t="s">
        <v>3630</v>
      </c>
      <c r="E1728" s="1" t="s">
        <v>3617</v>
      </c>
      <c r="F1728" s="1" t="s">
        <v>3215</v>
      </c>
      <c r="G1728" s="1" t="n">
        <v>24</v>
      </c>
      <c r="H1728" s="1" t="n">
        <v>0.1312</v>
      </c>
      <c r="I1728" s="1" t="n">
        <v>1</v>
      </c>
      <c r="J1728" s="1" t="n">
        <v>5</v>
      </c>
      <c r="K1728" s="1" t="s">
        <v>3618</v>
      </c>
      <c r="L1728" s="18" t="str">
        <f aca="false">IF(H1728&lt;=G1728,"Yes","No")</f>
        <v>Yes</v>
      </c>
    </row>
    <row r="1729" customFormat="false" ht="15" hidden="false" customHeight="false" outlineLevel="0" collapsed="false">
      <c r="A1729" s="1" t="s">
        <v>7080</v>
      </c>
      <c r="B1729" s="1" t="s">
        <v>7081</v>
      </c>
      <c r="C1729" s="1" t="s">
        <v>6999</v>
      </c>
      <c r="D1729" s="1" t="s">
        <v>3645</v>
      </c>
      <c r="E1729" s="1" t="s">
        <v>3617</v>
      </c>
      <c r="F1729" s="1" t="s">
        <v>3215</v>
      </c>
      <c r="G1729" s="1" t="n">
        <v>24</v>
      </c>
      <c r="H1729" s="1" t="n">
        <v>2.952</v>
      </c>
      <c r="I1729" s="1" t="n">
        <v>1</v>
      </c>
      <c r="J1729" s="1" t="n">
        <v>4</v>
      </c>
      <c r="K1729" s="1" t="s">
        <v>3635</v>
      </c>
      <c r="L1729" s="18" t="str">
        <f aca="false">IF(H1729&lt;=G1729,"Yes","No")</f>
        <v>Yes</v>
      </c>
    </row>
    <row r="1730" customFormat="false" ht="15" hidden="false" customHeight="false" outlineLevel="0" collapsed="false">
      <c r="A1730" s="1" t="s">
        <v>7082</v>
      </c>
      <c r="B1730" s="1" t="s">
        <v>7083</v>
      </c>
      <c r="C1730" s="1" t="s">
        <v>6999</v>
      </c>
      <c r="D1730" s="1" t="s">
        <v>3630</v>
      </c>
      <c r="E1730" s="1" t="s">
        <v>3622</v>
      </c>
      <c r="F1730" s="1" t="s">
        <v>3623</v>
      </c>
      <c r="G1730" s="1" t="n">
        <v>8</v>
      </c>
      <c r="H1730" s="1" t="n">
        <v>0.2214</v>
      </c>
      <c r="I1730" s="1" t="n">
        <v>1</v>
      </c>
      <c r="J1730" s="1" t="n">
        <v>4</v>
      </c>
      <c r="K1730" s="1" t="s">
        <v>3632</v>
      </c>
      <c r="L1730" s="18" t="str">
        <f aca="false">IF(H1730&lt;=G1730,"Yes","No")</f>
        <v>Yes</v>
      </c>
    </row>
    <row r="1731" customFormat="false" ht="15" hidden="false" customHeight="false" outlineLevel="0" collapsed="false">
      <c r="A1731" s="1" t="s">
        <v>7084</v>
      </c>
      <c r="B1731" s="1" t="s">
        <v>7085</v>
      </c>
      <c r="C1731" s="1" t="s">
        <v>6999</v>
      </c>
      <c r="D1731" s="1" t="s">
        <v>3638</v>
      </c>
      <c r="E1731" s="1" t="s">
        <v>3617</v>
      </c>
      <c r="F1731" s="1" t="s">
        <v>3215</v>
      </c>
      <c r="G1731" s="1" t="n">
        <v>24</v>
      </c>
      <c r="H1731" s="1" t="n">
        <v>16.5722</v>
      </c>
      <c r="I1731" s="1" t="n">
        <v>0</v>
      </c>
      <c r="J1731" s="1" t="n">
        <v>4</v>
      </c>
      <c r="K1731" s="1" t="s">
        <v>3618</v>
      </c>
      <c r="L1731" s="18" t="str">
        <f aca="false">IF(H1731&lt;=G1731,"Yes","No")</f>
        <v>Yes</v>
      </c>
    </row>
    <row r="1732" customFormat="false" ht="15" hidden="false" customHeight="false" outlineLevel="0" collapsed="false">
      <c r="A1732" s="1" t="s">
        <v>7086</v>
      </c>
      <c r="B1732" s="1" t="s">
        <v>7087</v>
      </c>
      <c r="C1732" s="1" t="s">
        <v>6999</v>
      </c>
      <c r="D1732" s="1" t="s">
        <v>3630</v>
      </c>
      <c r="E1732" s="1" t="s">
        <v>3617</v>
      </c>
      <c r="F1732" s="1" t="s">
        <v>3623</v>
      </c>
      <c r="G1732" s="1" t="n">
        <v>24</v>
      </c>
      <c r="H1732" s="1" t="n">
        <v>0.2624</v>
      </c>
      <c r="I1732" s="1" t="n">
        <v>1</v>
      </c>
      <c r="J1732" s="1" t="n">
        <v>4</v>
      </c>
      <c r="K1732" s="1" t="s">
        <v>3635</v>
      </c>
      <c r="L1732" s="18" t="str">
        <f aca="false">IF(H1732&lt;=G1732,"Yes","No")</f>
        <v>Yes</v>
      </c>
    </row>
    <row r="1733" customFormat="false" ht="15" hidden="false" customHeight="false" outlineLevel="0" collapsed="false">
      <c r="A1733" s="1" t="s">
        <v>7088</v>
      </c>
      <c r="B1733" s="1" t="s">
        <v>7089</v>
      </c>
      <c r="C1733" s="1" t="s">
        <v>6999</v>
      </c>
      <c r="D1733" s="1" t="s">
        <v>3621</v>
      </c>
      <c r="E1733" s="1" t="s">
        <v>3617</v>
      </c>
      <c r="F1733" s="1" t="s">
        <v>3651</v>
      </c>
      <c r="G1733" s="1" t="n">
        <v>24</v>
      </c>
      <c r="H1733" s="1" t="n">
        <v>2.8618</v>
      </c>
      <c r="I1733" s="1" t="n">
        <v>1</v>
      </c>
      <c r="J1733" s="1" t="n">
        <v>5</v>
      </c>
      <c r="K1733" s="1" t="s">
        <v>3618</v>
      </c>
      <c r="L1733" s="18" t="str">
        <f aca="false">IF(H1733&lt;=G1733,"Yes","No")</f>
        <v>Yes</v>
      </c>
    </row>
    <row r="1734" customFormat="false" ht="15" hidden="false" customHeight="false" outlineLevel="0" collapsed="false">
      <c r="A1734" s="1" t="s">
        <v>7090</v>
      </c>
      <c r="B1734" s="1" t="s">
        <v>7091</v>
      </c>
      <c r="C1734" s="1" t="s">
        <v>6999</v>
      </c>
      <c r="D1734" s="1" t="s">
        <v>3627</v>
      </c>
      <c r="E1734" s="1" t="s">
        <v>3617</v>
      </c>
      <c r="F1734" s="1" t="s">
        <v>3631</v>
      </c>
      <c r="G1734" s="1" t="n">
        <v>24</v>
      </c>
      <c r="H1734" s="1" t="n">
        <v>2.1238</v>
      </c>
      <c r="I1734" s="1" t="n">
        <v>0</v>
      </c>
      <c r="J1734" s="1" t="n">
        <v>4</v>
      </c>
      <c r="K1734" s="1" t="s">
        <v>3618</v>
      </c>
      <c r="L1734" s="18" t="str">
        <f aca="false">IF(H1734&lt;=G1734,"Yes","No")</f>
        <v>Yes</v>
      </c>
    </row>
    <row r="1735" customFormat="false" ht="15" hidden="false" customHeight="false" outlineLevel="0" collapsed="false">
      <c r="A1735" s="1" t="s">
        <v>7092</v>
      </c>
      <c r="B1735" s="1" t="s">
        <v>7093</v>
      </c>
      <c r="C1735" s="1" t="s">
        <v>6999</v>
      </c>
      <c r="D1735" s="1" t="s">
        <v>3621</v>
      </c>
      <c r="E1735" s="1" t="s">
        <v>3617</v>
      </c>
      <c r="F1735" s="1" t="s">
        <v>3623</v>
      </c>
      <c r="G1735" s="1" t="n">
        <v>24</v>
      </c>
      <c r="H1735" s="1" t="n">
        <v>1.1152</v>
      </c>
      <c r="I1735" s="1" t="n">
        <v>1</v>
      </c>
      <c r="J1735" s="1" t="n">
        <v>5</v>
      </c>
      <c r="K1735" s="1" t="s">
        <v>3665</v>
      </c>
      <c r="L1735" s="18" t="str">
        <f aca="false">IF(H1735&lt;=G1735,"Yes","No")</f>
        <v>Yes</v>
      </c>
    </row>
    <row r="1736" customFormat="false" ht="15" hidden="false" customHeight="false" outlineLevel="0" collapsed="false">
      <c r="A1736" s="1" t="s">
        <v>7094</v>
      </c>
      <c r="B1736" s="1" t="s">
        <v>7095</v>
      </c>
      <c r="C1736" s="1" t="s">
        <v>6999</v>
      </c>
      <c r="D1736" s="1" t="s">
        <v>3645</v>
      </c>
      <c r="E1736" s="1" t="s">
        <v>3617</v>
      </c>
      <c r="F1736" s="1" t="s">
        <v>3623</v>
      </c>
      <c r="G1736" s="1" t="n">
        <v>24</v>
      </c>
      <c r="H1736" s="1" t="n">
        <v>7.5358</v>
      </c>
      <c r="I1736" s="1" t="n">
        <v>0</v>
      </c>
      <c r="J1736" s="1" t="n">
        <v>4</v>
      </c>
      <c r="K1736" s="1" t="s">
        <v>3618</v>
      </c>
      <c r="L1736" s="18" t="str">
        <f aca="false">IF(H1736&lt;=G1736,"Yes","No")</f>
        <v>Yes</v>
      </c>
    </row>
    <row r="1737" customFormat="false" ht="15" hidden="false" customHeight="false" outlineLevel="0" collapsed="false">
      <c r="A1737" s="1" t="s">
        <v>7096</v>
      </c>
      <c r="B1737" s="1" t="s">
        <v>7097</v>
      </c>
      <c r="C1737" s="1" t="s">
        <v>6999</v>
      </c>
      <c r="D1737" s="1" t="s">
        <v>3616</v>
      </c>
      <c r="E1737" s="1" t="s">
        <v>3793</v>
      </c>
      <c r="F1737" s="1" t="s">
        <v>3631</v>
      </c>
      <c r="G1737" s="1" t="n">
        <v>4</v>
      </c>
      <c r="H1737" s="1" t="n">
        <v>2.624</v>
      </c>
      <c r="I1737" s="1" t="n">
        <v>1</v>
      </c>
      <c r="J1737" s="1" t="n">
        <v>4</v>
      </c>
      <c r="K1737" s="1" t="s">
        <v>3618</v>
      </c>
      <c r="L1737" s="18" t="str">
        <f aca="false">IF(H1737&lt;=G1737,"Yes","No")</f>
        <v>Yes</v>
      </c>
    </row>
    <row r="1738" customFormat="false" ht="15" hidden="false" customHeight="false" outlineLevel="0" collapsed="false">
      <c r="A1738" s="1" t="s">
        <v>7098</v>
      </c>
      <c r="B1738" s="1" t="s">
        <v>7099</v>
      </c>
      <c r="C1738" s="1" t="s">
        <v>6999</v>
      </c>
      <c r="D1738" s="1" t="s">
        <v>3621</v>
      </c>
      <c r="E1738" s="1" t="s">
        <v>3622</v>
      </c>
      <c r="F1738" s="1" t="s">
        <v>3215</v>
      </c>
      <c r="G1738" s="1" t="n">
        <v>8</v>
      </c>
      <c r="H1738" s="1" t="n">
        <v>1.8286</v>
      </c>
      <c r="I1738" s="1" t="n">
        <v>1</v>
      </c>
      <c r="J1738" s="1" t="n">
        <v>5</v>
      </c>
      <c r="K1738" s="1" t="s">
        <v>3618</v>
      </c>
      <c r="L1738" s="18" t="str">
        <f aca="false">IF(H1738&lt;=G1738,"Yes","No")</f>
        <v>Yes</v>
      </c>
    </row>
    <row r="1739" customFormat="false" ht="15" hidden="false" customHeight="false" outlineLevel="0" collapsed="false">
      <c r="A1739" s="1" t="s">
        <v>7100</v>
      </c>
      <c r="B1739" s="1" t="s">
        <v>7101</v>
      </c>
      <c r="C1739" s="1" t="s">
        <v>6999</v>
      </c>
      <c r="D1739" s="1" t="s">
        <v>3621</v>
      </c>
      <c r="E1739" s="1" t="s">
        <v>3646</v>
      </c>
      <c r="F1739" s="1" t="s">
        <v>3215</v>
      </c>
      <c r="G1739" s="1" t="n">
        <v>72</v>
      </c>
      <c r="H1739" s="1" t="n">
        <v>3.0832</v>
      </c>
      <c r="I1739" s="1" t="n">
        <v>1</v>
      </c>
      <c r="J1739" s="1" t="n">
        <v>5</v>
      </c>
      <c r="K1739" s="1" t="s">
        <v>3632</v>
      </c>
      <c r="L1739" s="18" t="str">
        <f aca="false">IF(H1739&lt;=G1739,"Yes","No")</f>
        <v>Yes</v>
      </c>
    </row>
    <row r="1740" customFormat="false" ht="15" hidden="false" customHeight="false" outlineLevel="0" collapsed="false">
      <c r="A1740" s="1" t="s">
        <v>7102</v>
      </c>
      <c r="B1740" s="1" t="s">
        <v>7103</v>
      </c>
      <c r="C1740" s="1" t="s">
        <v>6999</v>
      </c>
      <c r="D1740" s="1" t="s">
        <v>3621</v>
      </c>
      <c r="E1740" s="1" t="s">
        <v>3646</v>
      </c>
      <c r="F1740" s="1" t="s">
        <v>3623</v>
      </c>
      <c r="G1740" s="1" t="n">
        <v>72</v>
      </c>
      <c r="H1740" s="1" t="n">
        <v>1.066</v>
      </c>
      <c r="I1740" s="1" t="n">
        <v>1</v>
      </c>
      <c r="J1740" s="1" t="n">
        <v>4</v>
      </c>
      <c r="K1740" s="1" t="s">
        <v>3635</v>
      </c>
      <c r="L1740" s="18" t="str">
        <f aca="false">IF(H1740&lt;=G1740,"Yes","No")</f>
        <v>Yes</v>
      </c>
    </row>
    <row r="1741" customFormat="false" ht="15" hidden="false" customHeight="false" outlineLevel="0" collapsed="false">
      <c r="A1741" s="1" t="s">
        <v>7104</v>
      </c>
      <c r="B1741" s="1" t="s">
        <v>7105</v>
      </c>
      <c r="C1741" s="1" t="s">
        <v>6999</v>
      </c>
      <c r="D1741" s="1" t="s">
        <v>3630</v>
      </c>
      <c r="E1741" s="1" t="s">
        <v>3617</v>
      </c>
      <c r="F1741" s="1" t="s">
        <v>3215</v>
      </c>
      <c r="G1741" s="1" t="n">
        <v>24</v>
      </c>
      <c r="H1741" s="1" t="n">
        <v>0.4428</v>
      </c>
      <c r="I1741" s="1" t="n">
        <v>1</v>
      </c>
      <c r="J1741" s="1" t="n">
        <v>4</v>
      </c>
      <c r="K1741" s="1" t="s">
        <v>3652</v>
      </c>
      <c r="L1741" s="18" t="str">
        <f aca="false">IF(H1741&lt;=G1741,"Yes","No")</f>
        <v>Yes</v>
      </c>
    </row>
    <row r="1742" customFormat="false" ht="15" hidden="false" customHeight="false" outlineLevel="0" collapsed="false">
      <c r="A1742" s="1" t="s">
        <v>7106</v>
      </c>
      <c r="B1742" s="1" t="s">
        <v>7107</v>
      </c>
      <c r="C1742" s="1" t="s">
        <v>6999</v>
      </c>
      <c r="D1742" s="1" t="s">
        <v>3627</v>
      </c>
      <c r="E1742" s="1" t="s">
        <v>3617</v>
      </c>
      <c r="F1742" s="1" t="s">
        <v>3623</v>
      </c>
      <c r="G1742" s="1" t="n">
        <v>24</v>
      </c>
      <c r="H1742" s="1" t="n">
        <v>12.5624</v>
      </c>
      <c r="I1742" s="1" t="n">
        <v>0</v>
      </c>
      <c r="J1742" s="1" t="n">
        <v>5</v>
      </c>
      <c r="K1742" s="1" t="s">
        <v>3635</v>
      </c>
      <c r="L1742" s="18" t="str">
        <f aca="false">IF(H1742&lt;=G1742,"Yes","No")</f>
        <v>Yes</v>
      </c>
    </row>
    <row r="1743" customFormat="false" ht="15" hidden="false" customHeight="false" outlineLevel="0" collapsed="false">
      <c r="A1743" s="1" t="s">
        <v>7108</v>
      </c>
      <c r="B1743" s="1" t="s">
        <v>7109</v>
      </c>
      <c r="C1743" s="1" t="s">
        <v>6999</v>
      </c>
      <c r="D1743" s="1" t="s">
        <v>3616</v>
      </c>
      <c r="E1743" s="1" t="s">
        <v>3646</v>
      </c>
      <c r="F1743" s="1" t="s">
        <v>3631</v>
      </c>
      <c r="G1743" s="1" t="n">
        <v>72</v>
      </c>
      <c r="H1743" s="1" t="n">
        <v>10.7994</v>
      </c>
      <c r="I1743" s="1" t="n">
        <v>0</v>
      </c>
      <c r="J1743" s="1" t="n">
        <v>4</v>
      </c>
      <c r="K1743" s="1" t="s">
        <v>3665</v>
      </c>
      <c r="L1743" s="18" t="str">
        <f aca="false">IF(H1743&lt;=G1743,"Yes","No")</f>
        <v>Yes</v>
      </c>
    </row>
    <row r="1744" customFormat="false" ht="15" hidden="false" customHeight="false" outlineLevel="0" collapsed="false">
      <c r="A1744" s="1" t="s">
        <v>7110</v>
      </c>
      <c r="B1744" s="1" t="s">
        <v>7111</v>
      </c>
      <c r="C1744" s="1" t="s">
        <v>6999</v>
      </c>
      <c r="D1744" s="1" t="s">
        <v>3641</v>
      </c>
      <c r="E1744" s="1" t="s">
        <v>3622</v>
      </c>
      <c r="F1744" s="1" t="s">
        <v>3215</v>
      </c>
      <c r="G1744" s="1" t="n">
        <v>8</v>
      </c>
      <c r="H1744" s="1" t="n">
        <v>2.3288</v>
      </c>
      <c r="I1744" s="1" t="n">
        <v>0</v>
      </c>
      <c r="J1744" s="1" t="n">
        <v>4</v>
      </c>
      <c r="K1744" s="1" t="s">
        <v>3624</v>
      </c>
      <c r="L1744" s="18" t="str">
        <f aca="false">IF(H1744&lt;=G1744,"Yes","No")</f>
        <v>Yes</v>
      </c>
    </row>
    <row r="1745" customFormat="false" ht="15" hidden="false" customHeight="false" outlineLevel="0" collapsed="false">
      <c r="A1745" s="1" t="s">
        <v>7112</v>
      </c>
      <c r="B1745" s="1" t="s">
        <v>7113</v>
      </c>
      <c r="C1745" s="1" t="s">
        <v>6999</v>
      </c>
      <c r="D1745" s="1" t="s">
        <v>3616</v>
      </c>
      <c r="E1745" s="1" t="s">
        <v>3617</v>
      </c>
      <c r="F1745" s="1" t="s">
        <v>3631</v>
      </c>
      <c r="G1745" s="1" t="n">
        <v>24</v>
      </c>
      <c r="H1745" s="1" t="n">
        <v>3.6162</v>
      </c>
      <c r="I1745" s="1" t="n">
        <v>1</v>
      </c>
      <c r="J1745" s="1" t="n">
        <v>5</v>
      </c>
      <c r="K1745" s="1" t="s">
        <v>3652</v>
      </c>
      <c r="L1745" s="18" t="str">
        <f aca="false">IF(H1745&lt;=G1745,"Yes","No")</f>
        <v>Yes</v>
      </c>
    </row>
    <row r="1746" customFormat="false" ht="15" hidden="false" customHeight="false" outlineLevel="0" collapsed="false">
      <c r="A1746" s="1" t="s">
        <v>7114</v>
      </c>
      <c r="B1746" s="1" t="s">
        <v>7115</v>
      </c>
      <c r="C1746" s="1" t="s">
        <v>6999</v>
      </c>
      <c r="D1746" s="1" t="s">
        <v>3616</v>
      </c>
      <c r="E1746" s="1" t="s">
        <v>3617</v>
      </c>
      <c r="F1746" s="1" t="s">
        <v>3623</v>
      </c>
      <c r="G1746" s="1" t="n">
        <v>24</v>
      </c>
      <c r="H1746" s="1" t="n">
        <v>10.9634</v>
      </c>
      <c r="I1746" s="1" t="n">
        <v>0</v>
      </c>
      <c r="J1746" s="1" t="n">
        <v>5</v>
      </c>
      <c r="K1746" s="1" t="s">
        <v>3665</v>
      </c>
      <c r="L1746" s="18" t="str">
        <f aca="false">IF(H1746&lt;=G1746,"Yes","No")</f>
        <v>Yes</v>
      </c>
    </row>
    <row r="1747" customFormat="false" ht="15" hidden="false" customHeight="false" outlineLevel="0" collapsed="false">
      <c r="A1747" s="1" t="s">
        <v>7116</v>
      </c>
      <c r="B1747" s="1" t="s">
        <v>7117</v>
      </c>
      <c r="C1747" s="1" t="s">
        <v>6999</v>
      </c>
      <c r="D1747" s="1" t="s">
        <v>3630</v>
      </c>
      <c r="E1747" s="1" t="s">
        <v>3622</v>
      </c>
      <c r="F1747" s="1" t="s">
        <v>3631</v>
      </c>
      <c r="G1747" s="1" t="n">
        <v>8</v>
      </c>
      <c r="H1747" s="1" t="n">
        <v>0.2132</v>
      </c>
      <c r="I1747" s="1" t="n">
        <v>1</v>
      </c>
      <c r="J1747" s="1" t="n">
        <v>5</v>
      </c>
      <c r="K1747" s="1" t="s">
        <v>3642</v>
      </c>
      <c r="L1747" s="18" t="str">
        <f aca="false">IF(H1747&lt;=G1747,"Yes","No")</f>
        <v>Yes</v>
      </c>
    </row>
    <row r="1748" customFormat="false" ht="15" hidden="false" customHeight="false" outlineLevel="0" collapsed="false">
      <c r="A1748" s="1" t="s">
        <v>7118</v>
      </c>
      <c r="B1748" s="1" t="s">
        <v>7119</v>
      </c>
      <c r="C1748" s="1" t="s">
        <v>6999</v>
      </c>
      <c r="D1748" s="1" t="s">
        <v>3621</v>
      </c>
      <c r="E1748" s="1" t="s">
        <v>3617</v>
      </c>
      <c r="F1748" s="1" t="s">
        <v>3215</v>
      </c>
      <c r="G1748" s="1" t="n">
        <v>24</v>
      </c>
      <c r="H1748" s="1" t="n">
        <v>4.633</v>
      </c>
      <c r="I1748" s="1" t="n">
        <v>0</v>
      </c>
      <c r="J1748" s="1" t="n">
        <v>5</v>
      </c>
      <c r="K1748" s="1" t="s">
        <v>3618</v>
      </c>
      <c r="L1748" s="18" t="str">
        <f aca="false">IF(H1748&lt;=G1748,"Yes","No")</f>
        <v>Yes</v>
      </c>
    </row>
    <row r="1749" customFormat="false" ht="15" hidden="false" customHeight="false" outlineLevel="0" collapsed="false">
      <c r="A1749" s="1" t="s">
        <v>7120</v>
      </c>
      <c r="B1749" s="1" t="s">
        <v>7121</v>
      </c>
      <c r="C1749" s="1" t="s">
        <v>6999</v>
      </c>
      <c r="D1749" s="1" t="s">
        <v>3638</v>
      </c>
      <c r="E1749" s="1" t="s">
        <v>3646</v>
      </c>
      <c r="F1749" s="1" t="s">
        <v>3215</v>
      </c>
      <c r="G1749" s="1" t="n">
        <v>72</v>
      </c>
      <c r="H1749" s="1" t="n">
        <v>7.9212</v>
      </c>
      <c r="I1749" s="1" t="n">
        <v>0</v>
      </c>
      <c r="J1749" s="1" t="n">
        <v>4</v>
      </c>
      <c r="K1749" s="1" t="s">
        <v>3624</v>
      </c>
      <c r="L1749" s="18" t="str">
        <f aca="false">IF(H1749&lt;=G1749,"Yes","No")</f>
        <v>Yes</v>
      </c>
    </row>
    <row r="1750" customFormat="false" ht="15" hidden="false" customHeight="false" outlineLevel="0" collapsed="false">
      <c r="A1750" s="1" t="s">
        <v>7122</v>
      </c>
      <c r="B1750" s="1" t="s">
        <v>7123</v>
      </c>
      <c r="C1750" s="1" t="s">
        <v>6999</v>
      </c>
      <c r="D1750" s="1" t="s">
        <v>3616</v>
      </c>
      <c r="E1750" s="1" t="s">
        <v>3617</v>
      </c>
      <c r="F1750" s="1" t="s">
        <v>3215</v>
      </c>
      <c r="G1750" s="1" t="n">
        <v>24</v>
      </c>
      <c r="H1750" s="1" t="n">
        <v>7.7162</v>
      </c>
      <c r="I1750" s="1" t="n">
        <v>1</v>
      </c>
      <c r="J1750" s="1" t="n">
        <v>5</v>
      </c>
      <c r="K1750" s="1" t="s">
        <v>3665</v>
      </c>
      <c r="L1750" s="18" t="str">
        <f aca="false">IF(H1750&lt;=G1750,"Yes","No")</f>
        <v>Yes</v>
      </c>
    </row>
    <row r="1751" customFormat="false" ht="15" hidden="false" customHeight="false" outlineLevel="0" collapsed="false">
      <c r="A1751" s="1" t="s">
        <v>7124</v>
      </c>
      <c r="B1751" s="1" t="s">
        <v>7125</v>
      </c>
      <c r="C1751" s="1" t="s">
        <v>6999</v>
      </c>
      <c r="D1751" s="1" t="s">
        <v>3621</v>
      </c>
      <c r="E1751" s="1" t="s">
        <v>3617</v>
      </c>
      <c r="F1751" s="1" t="s">
        <v>3215</v>
      </c>
      <c r="G1751" s="1" t="n">
        <v>24</v>
      </c>
      <c r="H1751" s="1" t="n">
        <v>2.1238</v>
      </c>
      <c r="I1751" s="1" t="n">
        <v>1</v>
      </c>
      <c r="J1751" s="1" t="n">
        <v>4</v>
      </c>
      <c r="K1751" s="1" t="s">
        <v>3618</v>
      </c>
      <c r="L1751" s="18" t="str">
        <f aca="false">IF(H1751&lt;=G1751,"Yes","No")</f>
        <v>Yes</v>
      </c>
    </row>
    <row r="1752" customFormat="false" ht="15" hidden="false" customHeight="false" outlineLevel="0" collapsed="false">
      <c r="A1752" s="1" t="s">
        <v>7126</v>
      </c>
      <c r="B1752" s="1" t="s">
        <v>7127</v>
      </c>
      <c r="C1752" s="1" t="s">
        <v>6999</v>
      </c>
      <c r="D1752" s="1" t="s">
        <v>3616</v>
      </c>
      <c r="E1752" s="1" t="s">
        <v>3646</v>
      </c>
      <c r="F1752" s="1" t="s">
        <v>3215</v>
      </c>
      <c r="G1752" s="1" t="n">
        <v>72</v>
      </c>
      <c r="H1752" s="1" t="n">
        <v>24.4278</v>
      </c>
      <c r="I1752" s="1" t="n">
        <v>0</v>
      </c>
      <c r="J1752" s="1" t="n">
        <v>5</v>
      </c>
      <c r="K1752" s="1" t="s">
        <v>3635</v>
      </c>
      <c r="L1752" s="18" t="str">
        <f aca="false">IF(H1752&lt;=G1752,"Yes","No")</f>
        <v>Yes</v>
      </c>
    </row>
    <row r="1753" customFormat="false" ht="15" hidden="false" customHeight="false" outlineLevel="0" collapsed="false">
      <c r="A1753" s="1" t="s">
        <v>7128</v>
      </c>
      <c r="B1753" s="1" t="s">
        <v>7129</v>
      </c>
      <c r="C1753" s="1" t="s">
        <v>6999</v>
      </c>
      <c r="D1753" s="1" t="s">
        <v>3638</v>
      </c>
      <c r="E1753" s="1" t="s">
        <v>3617</v>
      </c>
      <c r="F1753" s="1" t="s">
        <v>3215</v>
      </c>
      <c r="G1753" s="1" t="n">
        <v>24</v>
      </c>
      <c r="H1753" s="1" t="n">
        <v>9.799</v>
      </c>
      <c r="I1753" s="1" t="n">
        <v>0</v>
      </c>
      <c r="J1753" s="1" t="n">
        <v>5</v>
      </c>
      <c r="K1753" s="1" t="s">
        <v>3624</v>
      </c>
      <c r="L1753" s="18" t="str">
        <f aca="false">IF(H1753&lt;=G1753,"Yes","No")</f>
        <v>Yes</v>
      </c>
    </row>
    <row r="1754" customFormat="false" ht="15" hidden="false" customHeight="false" outlineLevel="0" collapsed="false">
      <c r="A1754" s="1" t="s">
        <v>7130</v>
      </c>
      <c r="B1754" s="1" t="s">
        <v>7131</v>
      </c>
      <c r="C1754" s="1" t="s">
        <v>6999</v>
      </c>
      <c r="D1754" s="1" t="s">
        <v>3621</v>
      </c>
      <c r="E1754" s="1" t="s">
        <v>3646</v>
      </c>
      <c r="F1754" s="1" t="s">
        <v>3215</v>
      </c>
      <c r="G1754" s="1" t="n">
        <v>72</v>
      </c>
      <c r="H1754" s="1" t="n">
        <v>9.1184</v>
      </c>
      <c r="I1754" s="1" t="n">
        <v>0</v>
      </c>
      <c r="J1754" s="1" t="n">
        <v>5</v>
      </c>
      <c r="K1754" s="1" t="s">
        <v>3665</v>
      </c>
      <c r="L1754" s="18" t="str">
        <f aca="false">IF(H1754&lt;=G1754,"Yes","No")</f>
        <v>Yes</v>
      </c>
    </row>
    <row r="1755" customFormat="false" ht="15" hidden="false" customHeight="false" outlineLevel="0" collapsed="false">
      <c r="A1755" s="1" t="s">
        <v>7132</v>
      </c>
      <c r="B1755" s="1" t="s">
        <v>7133</v>
      </c>
      <c r="C1755" s="1" t="s">
        <v>6999</v>
      </c>
      <c r="D1755" s="1" t="s">
        <v>3616</v>
      </c>
      <c r="E1755" s="1" t="s">
        <v>3646</v>
      </c>
      <c r="F1755" s="1" t="s">
        <v>3651</v>
      </c>
      <c r="G1755" s="1" t="n">
        <v>72</v>
      </c>
      <c r="H1755" s="1" t="n">
        <v>1.2792</v>
      </c>
      <c r="I1755" s="1" t="n">
        <v>0</v>
      </c>
      <c r="J1755" s="1" t="n">
        <v>3</v>
      </c>
      <c r="K1755" s="1" t="s">
        <v>3635</v>
      </c>
      <c r="L1755" s="18" t="str">
        <f aca="false">IF(H1755&lt;=G1755,"Yes","No")</f>
        <v>Yes</v>
      </c>
    </row>
    <row r="1756" customFormat="false" ht="15" hidden="false" customHeight="false" outlineLevel="0" collapsed="false">
      <c r="A1756" s="1" t="s">
        <v>7134</v>
      </c>
      <c r="B1756" s="1" t="s">
        <v>7135</v>
      </c>
      <c r="C1756" s="1" t="s">
        <v>6999</v>
      </c>
      <c r="D1756" s="1" t="s">
        <v>3621</v>
      </c>
      <c r="E1756" s="1" t="s">
        <v>3622</v>
      </c>
      <c r="F1756" s="1" t="s">
        <v>3215</v>
      </c>
      <c r="G1756" s="1" t="n">
        <v>8</v>
      </c>
      <c r="H1756" s="1" t="n">
        <v>4.0262</v>
      </c>
      <c r="I1756" s="1" t="n">
        <v>0</v>
      </c>
      <c r="J1756" s="1" t="n">
        <v>4</v>
      </c>
      <c r="K1756" s="1" t="s">
        <v>3618</v>
      </c>
      <c r="L1756" s="18" t="str">
        <f aca="false">IF(H1756&lt;=G1756,"Yes","No")</f>
        <v>Yes</v>
      </c>
    </row>
    <row r="1757" customFormat="false" ht="15" hidden="false" customHeight="false" outlineLevel="0" collapsed="false">
      <c r="A1757" s="1" t="s">
        <v>7136</v>
      </c>
      <c r="B1757" s="1" t="s">
        <v>7137</v>
      </c>
      <c r="C1757" s="1" t="s">
        <v>6999</v>
      </c>
      <c r="D1757" s="1" t="s">
        <v>3638</v>
      </c>
      <c r="E1757" s="1" t="s">
        <v>3617</v>
      </c>
      <c r="F1757" s="1" t="s">
        <v>3215</v>
      </c>
      <c r="G1757" s="1" t="n">
        <v>24</v>
      </c>
      <c r="H1757" s="1" t="n">
        <v>7.0028</v>
      </c>
      <c r="I1757" s="1" t="n">
        <v>0</v>
      </c>
      <c r="J1757" s="1" t="n">
        <v>5</v>
      </c>
      <c r="K1757" s="1" t="s">
        <v>3652</v>
      </c>
      <c r="L1757" s="18" t="str">
        <f aca="false">IF(H1757&lt;=G1757,"Yes","No")</f>
        <v>Yes</v>
      </c>
    </row>
    <row r="1758" customFormat="false" ht="15" hidden="false" customHeight="false" outlineLevel="0" collapsed="false">
      <c r="A1758" s="1" t="s">
        <v>7138</v>
      </c>
      <c r="B1758" s="1" t="s">
        <v>7139</v>
      </c>
      <c r="C1758" s="1" t="s">
        <v>6999</v>
      </c>
      <c r="D1758" s="1" t="s">
        <v>3627</v>
      </c>
      <c r="E1758" s="1" t="s">
        <v>3617</v>
      </c>
      <c r="F1758" s="1" t="s">
        <v>3215</v>
      </c>
      <c r="G1758" s="1" t="n">
        <v>24</v>
      </c>
      <c r="H1758" s="1" t="n">
        <v>3.3784</v>
      </c>
      <c r="I1758" s="1" t="n">
        <v>0</v>
      </c>
      <c r="J1758" s="1" t="n">
        <v>4</v>
      </c>
      <c r="K1758" s="1" t="s">
        <v>3632</v>
      </c>
      <c r="L1758" s="18" t="str">
        <f aca="false">IF(H1758&lt;=G1758,"Yes","No")</f>
        <v>Yes</v>
      </c>
    </row>
    <row r="1759" customFormat="false" ht="15" hidden="false" customHeight="false" outlineLevel="0" collapsed="false">
      <c r="A1759" s="1" t="s">
        <v>7140</v>
      </c>
      <c r="B1759" s="1" t="s">
        <v>7141</v>
      </c>
      <c r="C1759" s="1" t="s">
        <v>6999</v>
      </c>
      <c r="D1759" s="1" t="s">
        <v>3627</v>
      </c>
      <c r="E1759" s="1" t="s">
        <v>3646</v>
      </c>
      <c r="F1759" s="1" t="s">
        <v>3215</v>
      </c>
      <c r="G1759" s="1" t="n">
        <v>72</v>
      </c>
      <c r="H1759" s="1" t="n">
        <v>12.1278</v>
      </c>
      <c r="I1759" s="1" t="n">
        <v>0</v>
      </c>
      <c r="J1759" s="1" t="n">
        <v>5</v>
      </c>
      <c r="K1759" s="1" t="s">
        <v>3635</v>
      </c>
      <c r="L1759" s="18" t="str">
        <f aca="false">IF(H1759&lt;=G1759,"Yes","No")</f>
        <v>Yes</v>
      </c>
    </row>
    <row r="1760" customFormat="false" ht="15" hidden="false" customHeight="false" outlineLevel="0" collapsed="false">
      <c r="A1760" s="1" t="s">
        <v>7142</v>
      </c>
      <c r="B1760" s="1" t="s">
        <v>7143</v>
      </c>
      <c r="C1760" s="1" t="s">
        <v>6999</v>
      </c>
      <c r="D1760" s="1" t="s">
        <v>3621</v>
      </c>
      <c r="E1760" s="1" t="s">
        <v>3617</v>
      </c>
      <c r="F1760" s="1" t="s">
        <v>3623</v>
      </c>
      <c r="G1760" s="1" t="n">
        <v>24</v>
      </c>
      <c r="H1760" s="1" t="n">
        <v>0.697</v>
      </c>
      <c r="I1760" s="1" t="n">
        <v>1</v>
      </c>
      <c r="J1760" s="1" t="n">
        <v>4</v>
      </c>
      <c r="K1760" s="1" t="s">
        <v>3635</v>
      </c>
      <c r="L1760" s="18" t="str">
        <f aca="false">IF(H1760&lt;=G1760,"Yes","No")</f>
        <v>Yes</v>
      </c>
    </row>
    <row r="1761" customFormat="false" ht="15" hidden="false" customHeight="false" outlineLevel="0" collapsed="false">
      <c r="A1761" s="1" t="s">
        <v>7144</v>
      </c>
      <c r="B1761" s="1" t="s">
        <v>7145</v>
      </c>
      <c r="C1761" s="1" t="s">
        <v>6999</v>
      </c>
      <c r="D1761" s="1" t="s">
        <v>3630</v>
      </c>
      <c r="E1761" s="1" t="s">
        <v>3617</v>
      </c>
      <c r="F1761" s="1" t="s">
        <v>3215</v>
      </c>
      <c r="G1761" s="1" t="n">
        <v>24</v>
      </c>
      <c r="H1761" s="1" t="n">
        <v>0.861</v>
      </c>
      <c r="I1761" s="1" t="n">
        <v>1</v>
      </c>
      <c r="J1761" s="1" t="n">
        <v>4</v>
      </c>
      <c r="K1761" s="1" t="s">
        <v>3642</v>
      </c>
      <c r="L1761" s="18" t="str">
        <f aca="false">IF(H1761&lt;=G1761,"Yes","No")</f>
        <v>Yes</v>
      </c>
    </row>
    <row r="1762" customFormat="false" ht="15" hidden="false" customHeight="false" outlineLevel="0" collapsed="false">
      <c r="A1762" s="1" t="s">
        <v>7146</v>
      </c>
      <c r="B1762" s="1" t="s">
        <v>7147</v>
      </c>
      <c r="C1762" s="1" t="s">
        <v>6999</v>
      </c>
      <c r="D1762" s="1" t="s">
        <v>3630</v>
      </c>
      <c r="E1762" s="1" t="s">
        <v>3646</v>
      </c>
      <c r="F1762" s="1" t="s">
        <v>3651</v>
      </c>
      <c r="G1762" s="1" t="n">
        <v>72</v>
      </c>
      <c r="H1762" s="1" t="n">
        <v>0.574</v>
      </c>
      <c r="I1762" s="1" t="n">
        <v>1</v>
      </c>
      <c r="J1762" s="1" t="n">
        <v>5</v>
      </c>
      <c r="K1762" s="1" t="s">
        <v>3624</v>
      </c>
      <c r="L1762" s="18" t="str">
        <f aca="false">IF(H1762&lt;=G1762,"Yes","No")</f>
        <v>Yes</v>
      </c>
    </row>
    <row r="1763" customFormat="false" ht="15" hidden="false" customHeight="false" outlineLevel="0" collapsed="false">
      <c r="A1763" s="1" t="s">
        <v>7148</v>
      </c>
      <c r="B1763" s="1" t="s">
        <v>7149</v>
      </c>
      <c r="C1763" s="1" t="s">
        <v>6999</v>
      </c>
      <c r="D1763" s="1" t="s">
        <v>3641</v>
      </c>
      <c r="E1763" s="1" t="s">
        <v>3622</v>
      </c>
      <c r="F1763" s="1" t="s">
        <v>3215</v>
      </c>
      <c r="G1763" s="1" t="n">
        <v>8</v>
      </c>
      <c r="H1763" s="1" t="n">
        <v>5.8138</v>
      </c>
      <c r="I1763" s="1" t="n">
        <v>0</v>
      </c>
      <c r="J1763" s="1" t="n">
        <v>4</v>
      </c>
      <c r="K1763" s="1" t="s">
        <v>3632</v>
      </c>
      <c r="L1763" s="18" t="str">
        <f aca="false">IF(H1763&lt;=G1763,"Yes","No")</f>
        <v>Yes</v>
      </c>
    </row>
    <row r="1764" customFormat="false" ht="15" hidden="false" customHeight="false" outlineLevel="0" collapsed="false">
      <c r="A1764" s="1" t="s">
        <v>7150</v>
      </c>
      <c r="B1764" s="1" t="s">
        <v>7151</v>
      </c>
      <c r="C1764" s="1" t="s">
        <v>6999</v>
      </c>
      <c r="D1764" s="1" t="s">
        <v>3630</v>
      </c>
      <c r="E1764" s="1" t="s">
        <v>3646</v>
      </c>
      <c r="F1764" s="1" t="s">
        <v>3631</v>
      </c>
      <c r="G1764" s="1" t="n">
        <v>72</v>
      </c>
      <c r="H1764" s="1" t="n">
        <v>1.23</v>
      </c>
      <c r="I1764" s="1" t="n">
        <v>1</v>
      </c>
      <c r="J1764" s="1" t="n">
        <v>4</v>
      </c>
      <c r="K1764" s="1" t="s">
        <v>3642</v>
      </c>
      <c r="L1764" s="18" t="str">
        <f aca="false">IF(H1764&lt;=G1764,"Yes","No")</f>
        <v>Yes</v>
      </c>
    </row>
    <row r="1765" customFormat="false" ht="15" hidden="false" customHeight="false" outlineLevel="0" collapsed="false">
      <c r="A1765" s="1" t="s">
        <v>7152</v>
      </c>
      <c r="B1765" s="1" t="s">
        <v>7153</v>
      </c>
      <c r="C1765" s="1" t="s">
        <v>6999</v>
      </c>
      <c r="D1765" s="1" t="s">
        <v>3627</v>
      </c>
      <c r="E1765" s="1" t="s">
        <v>3622</v>
      </c>
      <c r="F1765" s="1" t="s">
        <v>3215</v>
      </c>
      <c r="G1765" s="1" t="n">
        <v>8</v>
      </c>
      <c r="H1765" s="1" t="n">
        <v>0.6724</v>
      </c>
      <c r="I1765" s="1" t="n">
        <v>0</v>
      </c>
      <c r="J1765" s="1" t="n">
        <v>5</v>
      </c>
      <c r="K1765" s="1" t="s">
        <v>3665</v>
      </c>
      <c r="L1765" s="18" t="str">
        <f aca="false">IF(H1765&lt;=G1765,"Yes","No")</f>
        <v>Yes</v>
      </c>
    </row>
    <row r="1766" customFormat="false" ht="15" hidden="false" customHeight="false" outlineLevel="0" collapsed="false">
      <c r="A1766" s="1" t="s">
        <v>7154</v>
      </c>
      <c r="B1766" s="1" t="s">
        <v>7155</v>
      </c>
      <c r="C1766" s="1" t="s">
        <v>6999</v>
      </c>
      <c r="D1766" s="1" t="s">
        <v>3630</v>
      </c>
      <c r="E1766" s="1" t="s">
        <v>3617</v>
      </c>
      <c r="F1766" s="1" t="s">
        <v>3631</v>
      </c>
      <c r="G1766" s="1" t="n">
        <v>24</v>
      </c>
      <c r="H1766" s="1" t="n">
        <v>0.6396</v>
      </c>
      <c r="I1766" s="1" t="n">
        <v>1</v>
      </c>
      <c r="J1766" s="1" t="n">
        <v>4</v>
      </c>
      <c r="K1766" s="1" t="s">
        <v>3624</v>
      </c>
      <c r="L1766" s="18" t="str">
        <f aca="false">IF(H1766&lt;=G1766,"Yes","No")</f>
        <v>Yes</v>
      </c>
    </row>
    <row r="1767" customFormat="false" ht="15" hidden="false" customHeight="false" outlineLevel="0" collapsed="false">
      <c r="A1767" s="1" t="s">
        <v>7156</v>
      </c>
      <c r="B1767" s="1" t="s">
        <v>7157</v>
      </c>
      <c r="C1767" s="1" t="s">
        <v>6999</v>
      </c>
      <c r="D1767" s="1" t="s">
        <v>3630</v>
      </c>
      <c r="E1767" s="1" t="s">
        <v>3793</v>
      </c>
      <c r="F1767" s="1" t="s">
        <v>3631</v>
      </c>
      <c r="G1767" s="1" t="n">
        <v>4</v>
      </c>
      <c r="H1767" s="1" t="n">
        <v>0.1558</v>
      </c>
      <c r="I1767" s="1" t="n">
        <v>1</v>
      </c>
      <c r="J1767" s="1" t="n">
        <v>4</v>
      </c>
      <c r="K1767" s="1" t="s">
        <v>3665</v>
      </c>
      <c r="L1767" s="18" t="str">
        <f aca="false">IF(H1767&lt;=G1767,"Yes","No")</f>
        <v>Yes</v>
      </c>
    </row>
    <row r="1768" customFormat="false" ht="15" hidden="false" customHeight="false" outlineLevel="0" collapsed="false">
      <c r="A1768" s="1" t="s">
        <v>7158</v>
      </c>
      <c r="B1768" s="1" t="s">
        <v>7159</v>
      </c>
      <c r="C1768" s="1" t="s">
        <v>6999</v>
      </c>
      <c r="D1768" s="1" t="s">
        <v>3638</v>
      </c>
      <c r="E1768" s="1" t="s">
        <v>3622</v>
      </c>
      <c r="F1768" s="1" t="s">
        <v>3215</v>
      </c>
      <c r="G1768" s="1" t="n">
        <v>8</v>
      </c>
      <c r="H1768" s="1" t="n">
        <v>41.7216</v>
      </c>
      <c r="I1768" s="1" t="n">
        <v>0</v>
      </c>
      <c r="J1768" s="1" t="n">
        <v>3</v>
      </c>
      <c r="K1768" s="1" t="s">
        <v>3652</v>
      </c>
      <c r="L1768" s="18" t="str">
        <f aca="false">IF(H1768&lt;=G1768,"Yes","No")</f>
        <v>No</v>
      </c>
    </row>
    <row r="1769" customFormat="false" ht="15" hidden="false" customHeight="false" outlineLevel="0" collapsed="false">
      <c r="A1769" s="1" t="s">
        <v>7160</v>
      </c>
      <c r="B1769" s="1" t="s">
        <v>7161</v>
      </c>
      <c r="C1769" s="1" t="s">
        <v>6999</v>
      </c>
      <c r="D1769" s="1" t="s">
        <v>3630</v>
      </c>
      <c r="E1769" s="1" t="s">
        <v>3622</v>
      </c>
      <c r="F1769" s="1" t="s">
        <v>3623</v>
      </c>
      <c r="G1769" s="1" t="n">
        <v>8</v>
      </c>
      <c r="H1769" s="1" t="n">
        <v>0.4018</v>
      </c>
      <c r="I1769" s="1" t="n">
        <v>1</v>
      </c>
      <c r="J1769" s="1" t="n">
        <v>4</v>
      </c>
      <c r="K1769" s="1" t="s">
        <v>3665</v>
      </c>
      <c r="L1769" s="18" t="str">
        <f aca="false">IF(H1769&lt;=G1769,"Yes","No")</f>
        <v>Yes</v>
      </c>
    </row>
    <row r="1770" customFormat="false" ht="15" hidden="false" customHeight="false" outlineLevel="0" collapsed="false">
      <c r="A1770" s="1" t="s">
        <v>7162</v>
      </c>
      <c r="B1770" s="1" t="s">
        <v>7163</v>
      </c>
      <c r="C1770" s="1" t="s">
        <v>6999</v>
      </c>
      <c r="D1770" s="1" t="s">
        <v>3630</v>
      </c>
      <c r="E1770" s="1" t="s">
        <v>3617</v>
      </c>
      <c r="F1770" s="1" t="s">
        <v>3623</v>
      </c>
      <c r="G1770" s="1" t="n">
        <v>24</v>
      </c>
      <c r="H1770" s="1" t="n">
        <v>0.3608</v>
      </c>
      <c r="I1770" s="1" t="n">
        <v>1</v>
      </c>
      <c r="J1770" s="1" t="n">
        <v>4</v>
      </c>
      <c r="K1770" s="1" t="s">
        <v>3665</v>
      </c>
      <c r="L1770" s="18" t="str">
        <f aca="false">IF(H1770&lt;=G1770,"Yes","No")</f>
        <v>Yes</v>
      </c>
    </row>
    <row r="1771" customFormat="false" ht="15" hidden="false" customHeight="false" outlineLevel="0" collapsed="false">
      <c r="A1771" s="1" t="s">
        <v>7164</v>
      </c>
      <c r="B1771" s="1" t="s">
        <v>7165</v>
      </c>
      <c r="C1771" s="1" t="s">
        <v>6999</v>
      </c>
      <c r="D1771" s="1" t="s">
        <v>3616</v>
      </c>
      <c r="E1771" s="1" t="s">
        <v>3646</v>
      </c>
      <c r="F1771" s="1" t="s">
        <v>3215</v>
      </c>
      <c r="G1771" s="1" t="n">
        <v>72</v>
      </c>
      <c r="H1771" s="1" t="n">
        <v>1.3038</v>
      </c>
      <c r="I1771" s="1" t="n">
        <v>0</v>
      </c>
      <c r="J1771" s="1" t="n">
        <v>5</v>
      </c>
      <c r="K1771" s="1" t="s">
        <v>3652</v>
      </c>
      <c r="L1771" s="18" t="str">
        <f aca="false">IF(H1771&lt;=G1771,"Yes","No")</f>
        <v>Yes</v>
      </c>
    </row>
    <row r="1772" customFormat="false" ht="15" hidden="false" customHeight="false" outlineLevel="0" collapsed="false">
      <c r="A1772" s="1" t="s">
        <v>7166</v>
      </c>
      <c r="B1772" s="1" t="s">
        <v>7167</v>
      </c>
      <c r="C1772" s="1" t="s">
        <v>6999</v>
      </c>
      <c r="D1772" s="1" t="s">
        <v>3630</v>
      </c>
      <c r="E1772" s="1" t="s">
        <v>3646</v>
      </c>
      <c r="F1772" s="1" t="s">
        <v>3215</v>
      </c>
      <c r="G1772" s="1" t="n">
        <v>72</v>
      </c>
      <c r="H1772" s="1" t="n">
        <v>0.1066</v>
      </c>
      <c r="I1772" s="1" t="n">
        <v>1</v>
      </c>
      <c r="J1772" s="1" t="n">
        <v>4</v>
      </c>
      <c r="K1772" s="1" t="s">
        <v>3618</v>
      </c>
      <c r="L1772" s="18" t="str">
        <f aca="false">IF(H1772&lt;=G1772,"Yes","No")</f>
        <v>Yes</v>
      </c>
    </row>
    <row r="1773" customFormat="false" ht="15" hidden="false" customHeight="false" outlineLevel="0" collapsed="false">
      <c r="A1773" s="1" t="s">
        <v>7168</v>
      </c>
      <c r="B1773" s="1" t="s">
        <v>7167</v>
      </c>
      <c r="C1773" s="1" t="s">
        <v>6999</v>
      </c>
      <c r="D1773" s="1" t="s">
        <v>3621</v>
      </c>
      <c r="E1773" s="1" t="s">
        <v>3617</v>
      </c>
      <c r="F1773" s="1" t="s">
        <v>3215</v>
      </c>
      <c r="G1773" s="1" t="n">
        <v>24</v>
      </c>
      <c r="H1773" s="1" t="n">
        <v>0.3116</v>
      </c>
      <c r="I1773" s="1" t="n">
        <v>0</v>
      </c>
      <c r="J1773" s="1" t="n">
        <v>3</v>
      </c>
      <c r="K1773" s="1" t="s">
        <v>3652</v>
      </c>
      <c r="L1773" s="18" t="str">
        <f aca="false">IF(H1773&lt;=G1773,"Yes","No")</f>
        <v>Yes</v>
      </c>
    </row>
    <row r="1774" customFormat="false" ht="15" hidden="false" customHeight="false" outlineLevel="0" collapsed="false">
      <c r="A1774" s="1" t="s">
        <v>7169</v>
      </c>
      <c r="B1774" s="1" t="s">
        <v>7170</v>
      </c>
      <c r="C1774" s="1" t="s">
        <v>6999</v>
      </c>
      <c r="D1774" s="1" t="s">
        <v>3630</v>
      </c>
      <c r="E1774" s="1" t="s">
        <v>3646</v>
      </c>
      <c r="F1774" s="1" t="s">
        <v>3623</v>
      </c>
      <c r="G1774" s="1" t="n">
        <v>72</v>
      </c>
      <c r="H1774" s="1" t="n">
        <v>0.7462</v>
      </c>
      <c r="I1774" s="1" t="n">
        <v>1</v>
      </c>
      <c r="J1774" s="1" t="n">
        <v>4</v>
      </c>
      <c r="K1774" s="1" t="s">
        <v>3642</v>
      </c>
      <c r="L1774" s="18" t="str">
        <f aca="false">IF(H1774&lt;=G1774,"Yes","No")</f>
        <v>Yes</v>
      </c>
    </row>
    <row r="1775" customFormat="false" ht="15" hidden="false" customHeight="false" outlineLevel="0" collapsed="false">
      <c r="A1775" s="1" t="s">
        <v>7171</v>
      </c>
      <c r="B1775" s="1" t="s">
        <v>7172</v>
      </c>
      <c r="C1775" s="1" t="s">
        <v>6999</v>
      </c>
      <c r="D1775" s="1" t="s">
        <v>3638</v>
      </c>
      <c r="E1775" s="1" t="s">
        <v>3617</v>
      </c>
      <c r="F1775" s="1" t="s">
        <v>3215</v>
      </c>
      <c r="G1775" s="1" t="n">
        <v>24</v>
      </c>
      <c r="H1775" s="1" t="n">
        <v>29.0936</v>
      </c>
      <c r="I1775" s="1" t="n">
        <v>0</v>
      </c>
      <c r="J1775" s="1" t="n">
        <v>2</v>
      </c>
      <c r="K1775" s="1" t="s">
        <v>3624</v>
      </c>
      <c r="L1775" s="18" t="str">
        <f aca="false">IF(H1775&lt;=G1775,"Yes","No")</f>
        <v>No</v>
      </c>
    </row>
    <row r="1776" customFormat="false" ht="15" hidden="false" customHeight="false" outlineLevel="0" collapsed="false">
      <c r="A1776" s="1" t="s">
        <v>7173</v>
      </c>
      <c r="B1776" s="1" t="s">
        <v>7174</v>
      </c>
      <c r="C1776" s="1" t="s">
        <v>6999</v>
      </c>
      <c r="D1776" s="1" t="s">
        <v>3630</v>
      </c>
      <c r="E1776" s="1" t="s">
        <v>3646</v>
      </c>
      <c r="F1776" s="1" t="s">
        <v>3215</v>
      </c>
      <c r="G1776" s="1" t="n">
        <v>72</v>
      </c>
      <c r="H1776" s="1" t="n">
        <v>0.3854</v>
      </c>
      <c r="I1776" s="1" t="n">
        <v>1</v>
      </c>
      <c r="J1776" s="1" t="n">
        <v>5</v>
      </c>
      <c r="K1776" s="1" t="s">
        <v>3624</v>
      </c>
      <c r="L1776" s="18" t="str">
        <f aca="false">IF(H1776&lt;=G1776,"Yes","No")</f>
        <v>Yes</v>
      </c>
    </row>
    <row r="1777" customFormat="false" ht="15" hidden="false" customHeight="false" outlineLevel="0" collapsed="false">
      <c r="A1777" s="1" t="s">
        <v>7175</v>
      </c>
      <c r="B1777" s="1" t="s">
        <v>7176</v>
      </c>
      <c r="C1777" s="1" t="s">
        <v>6999</v>
      </c>
      <c r="D1777" s="1" t="s">
        <v>3630</v>
      </c>
      <c r="E1777" s="1" t="s">
        <v>3617</v>
      </c>
      <c r="F1777" s="1" t="s">
        <v>3215</v>
      </c>
      <c r="G1777" s="1" t="n">
        <v>24</v>
      </c>
      <c r="H1777" s="1" t="n">
        <v>0.9348</v>
      </c>
      <c r="I1777" s="1" t="n">
        <v>1</v>
      </c>
      <c r="J1777" s="1" t="n">
        <v>4</v>
      </c>
      <c r="K1777" s="1" t="s">
        <v>3665</v>
      </c>
      <c r="L1777" s="18" t="str">
        <f aca="false">IF(H1777&lt;=G1777,"Yes","No")</f>
        <v>Yes</v>
      </c>
    </row>
    <row r="1778" customFormat="false" ht="15" hidden="false" customHeight="false" outlineLevel="0" collapsed="false">
      <c r="A1778" s="1" t="s">
        <v>7177</v>
      </c>
      <c r="B1778" s="1" t="s">
        <v>7178</v>
      </c>
      <c r="C1778" s="1" t="s">
        <v>6999</v>
      </c>
      <c r="D1778" s="1" t="s">
        <v>3638</v>
      </c>
      <c r="E1778" s="1" t="s">
        <v>3617</v>
      </c>
      <c r="F1778" s="1" t="s">
        <v>3631</v>
      </c>
      <c r="G1778" s="1" t="n">
        <v>24</v>
      </c>
      <c r="H1778" s="1" t="n">
        <v>21.2872</v>
      </c>
      <c r="I1778" s="1" t="n">
        <v>0</v>
      </c>
      <c r="J1778" s="1" t="n">
        <v>3</v>
      </c>
      <c r="K1778" s="1" t="s">
        <v>3618</v>
      </c>
      <c r="L1778" s="18" t="str">
        <f aca="false">IF(H1778&lt;=G1778,"Yes","No")</f>
        <v>Yes</v>
      </c>
    </row>
    <row r="1779" customFormat="false" ht="15" hidden="false" customHeight="false" outlineLevel="0" collapsed="false">
      <c r="A1779" s="1" t="s">
        <v>7179</v>
      </c>
      <c r="B1779" s="1" t="s">
        <v>7180</v>
      </c>
      <c r="C1779" s="1" t="s">
        <v>6999</v>
      </c>
      <c r="D1779" s="1" t="s">
        <v>3616</v>
      </c>
      <c r="E1779" s="1" t="s">
        <v>3793</v>
      </c>
      <c r="F1779" s="1" t="s">
        <v>3631</v>
      </c>
      <c r="G1779" s="1" t="n">
        <v>4</v>
      </c>
      <c r="H1779" s="1" t="n">
        <v>3.034</v>
      </c>
      <c r="I1779" s="1" t="n">
        <v>1</v>
      </c>
      <c r="J1779" s="1" t="n">
        <v>5</v>
      </c>
      <c r="K1779" s="1" t="s">
        <v>3652</v>
      </c>
      <c r="L1779" s="18" t="str">
        <f aca="false">IF(H1779&lt;=G1779,"Yes","No")</f>
        <v>Yes</v>
      </c>
    </row>
    <row r="1780" customFormat="false" ht="15" hidden="false" customHeight="false" outlineLevel="0" collapsed="false">
      <c r="A1780" s="1" t="s">
        <v>7181</v>
      </c>
      <c r="B1780" s="1" t="s">
        <v>7182</v>
      </c>
      <c r="C1780" s="1" t="s">
        <v>6999</v>
      </c>
      <c r="D1780" s="1" t="s">
        <v>3630</v>
      </c>
      <c r="E1780" s="1" t="s">
        <v>3617</v>
      </c>
      <c r="F1780" s="1" t="s">
        <v>3631</v>
      </c>
      <c r="G1780" s="1" t="n">
        <v>24</v>
      </c>
      <c r="H1780" s="1" t="n">
        <v>0.2952</v>
      </c>
      <c r="I1780" s="1" t="n">
        <v>1</v>
      </c>
      <c r="J1780" s="1" t="n">
        <v>5</v>
      </c>
      <c r="K1780" s="1" t="s">
        <v>3624</v>
      </c>
      <c r="L1780" s="18" t="str">
        <f aca="false">IF(H1780&lt;=G1780,"Yes","No")</f>
        <v>Yes</v>
      </c>
    </row>
    <row r="1781" customFormat="false" ht="15" hidden="false" customHeight="false" outlineLevel="0" collapsed="false">
      <c r="A1781" s="1" t="s">
        <v>7183</v>
      </c>
      <c r="B1781" s="1" t="s">
        <v>7184</v>
      </c>
      <c r="C1781" s="1" t="s">
        <v>6999</v>
      </c>
      <c r="D1781" s="1" t="s">
        <v>3630</v>
      </c>
      <c r="E1781" s="1" t="s">
        <v>3617</v>
      </c>
      <c r="F1781" s="1" t="s">
        <v>3623</v>
      </c>
      <c r="G1781" s="1" t="n">
        <v>24</v>
      </c>
      <c r="H1781" s="1" t="n">
        <v>0.4264</v>
      </c>
      <c r="I1781" s="1" t="n">
        <v>1</v>
      </c>
      <c r="J1781" s="1" t="n">
        <v>4</v>
      </c>
      <c r="K1781" s="1" t="s">
        <v>3624</v>
      </c>
      <c r="L1781" s="18" t="str">
        <f aca="false">IF(H1781&lt;=G1781,"Yes","No")</f>
        <v>Yes</v>
      </c>
    </row>
    <row r="1782" customFormat="false" ht="15" hidden="false" customHeight="false" outlineLevel="0" collapsed="false">
      <c r="A1782" s="1" t="s">
        <v>7185</v>
      </c>
      <c r="B1782" s="1" t="s">
        <v>7186</v>
      </c>
      <c r="C1782" s="1" t="s">
        <v>6999</v>
      </c>
      <c r="D1782" s="1" t="s">
        <v>3627</v>
      </c>
      <c r="E1782" s="1" t="s">
        <v>3622</v>
      </c>
      <c r="F1782" s="1" t="s">
        <v>3623</v>
      </c>
      <c r="G1782" s="1" t="n">
        <v>8</v>
      </c>
      <c r="H1782" s="1" t="n">
        <v>1.7466</v>
      </c>
      <c r="I1782" s="1" t="n">
        <v>0</v>
      </c>
      <c r="J1782" s="1" t="n">
        <v>4</v>
      </c>
      <c r="K1782" s="1" t="s">
        <v>3632</v>
      </c>
      <c r="L1782" s="18" t="str">
        <f aca="false">IF(H1782&lt;=G1782,"Yes","No")</f>
        <v>Yes</v>
      </c>
    </row>
    <row r="1783" customFormat="false" ht="15" hidden="false" customHeight="false" outlineLevel="0" collapsed="false">
      <c r="A1783" s="1" t="s">
        <v>7187</v>
      </c>
      <c r="B1783" s="1" t="s">
        <v>7188</v>
      </c>
      <c r="C1783" s="1" t="s">
        <v>6999</v>
      </c>
      <c r="D1783" s="1" t="s">
        <v>3616</v>
      </c>
      <c r="E1783" s="1" t="s">
        <v>3793</v>
      </c>
      <c r="F1783" s="1" t="s">
        <v>3215</v>
      </c>
      <c r="G1783" s="1" t="n">
        <v>4</v>
      </c>
      <c r="H1783" s="1" t="n">
        <v>1.6236</v>
      </c>
      <c r="I1783" s="1" t="n">
        <v>1</v>
      </c>
      <c r="J1783" s="1" t="n">
        <v>5</v>
      </c>
      <c r="K1783" s="1" t="s">
        <v>3652</v>
      </c>
      <c r="L1783" s="18" t="str">
        <f aca="false">IF(H1783&lt;=G1783,"Yes","No")</f>
        <v>Yes</v>
      </c>
    </row>
    <row r="1784" customFormat="false" ht="15" hidden="false" customHeight="false" outlineLevel="0" collapsed="false">
      <c r="A1784" s="1" t="s">
        <v>7189</v>
      </c>
      <c r="B1784" s="1" t="s">
        <v>7190</v>
      </c>
      <c r="C1784" s="1" t="s">
        <v>6999</v>
      </c>
      <c r="D1784" s="1" t="s">
        <v>3630</v>
      </c>
      <c r="E1784" s="1" t="s">
        <v>3617</v>
      </c>
      <c r="F1784" s="1" t="s">
        <v>3215</v>
      </c>
      <c r="G1784" s="1" t="n">
        <v>24</v>
      </c>
      <c r="H1784" s="1" t="n">
        <v>1.0168</v>
      </c>
      <c r="I1784" s="1" t="n">
        <v>1</v>
      </c>
      <c r="J1784" s="1" t="n">
        <v>4</v>
      </c>
      <c r="K1784" s="1" t="s">
        <v>3652</v>
      </c>
      <c r="L1784" s="18" t="str">
        <f aca="false">IF(H1784&lt;=G1784,"Yes","No")</f>
        <v>Yes</v>
      </c>
    </row>
    <row r="1785" customFormat="false" ht="15" hidden="false" customHeight="false" outlineLevel="0" collapsed="false">
      <c r="A1785" s="1" t="s">
        <v>7191</v>
      </c>
      <c r="B1785" s="1" t="s">
        <v>7192</v>
      </c>
      <c r="C1785" s="1" t="s">
        <v>6999</v>
      </c>
      <c r="D1785" s="1" t="s">
        <v>3627</v>
      </c>
      <c r="E1785" s="1" t="s">
        <v>3617</v>
      </c>
      <c r="F1785" s="1" t="s">
        <v>3623</v>
      </c>
      <c r="G1785" s="1" t="n">
        <v>24</v>
      </c>
      <c r="H1785" s="1" t="n">
        <v>7.011</v>
      </c>
      <c r="I1785" s="1" t="n">
        <v>1</v>
      </c>
      <c r="J1785" s="1" t="n">
        <v>5</v>
      </c>
      <c r="K1785" s="1" t="s">
        <v>3652</v>
      </c>
      <c r="L1785" s="18" t="str">
        <f aca="false">IF(H1785&lt;=G1785,"Yes","No")</f>
        <v>Yes</v>
      </c>
    </row>
    <row r="1786" customFormat="false" ht="15" hidden="false" customHeight="false" outlineLevel="0" collapsed="false">
      <c r="A1786" s="1" t="s">
        <v>7193</v>
      </c>
      <c r="B1786" s="1" t="s">
        <v>7194</v>
      </c>
      <c r="C1786" s="1" t="s">
        <v>6999</v>
      </c>
      <c r="D1786" s="1" t="s">
        <v>3638</v>
      </c>
      <c r="E1786" s="1" t="s">
        <v>3622</v>
      </c>
      <c r="F1786" s="1" t="s">
        <v>3631</v>
      </c>
      <c r="G1786" s="1" t="n">
        <v>8</v>
      </c>
      <c r="H1786" s="1" t="n">
        <v>6.3222</v>
      </c>
      <c r="I1786" s="1" t="n">
        <v>1</v>
      </c>
      <c r="J1786" s="1" t="n">
        <v>5</v>
      </c>
      <c r="K1786" s="1" t="s">
        <v>3618</v>
      </c>
      <c r="L1786" s="18" t="str">
        <f aca="false">IF(H1786&lt;=G1786,"Yes","No")</f>
        <v>Yes</v>
      </c>
    </row>
    <row r="1787" customFormat="false" ht="15" hidden="false" customHeight="false" outlineLevel="0" collapsed="false">
      <c r="A1787" s="1" t="s">
        <v>7195</v>
      </c>
      <c r="B1787" s="1" t="s">
        <v>7196</v>
      </c>
      <c r="C1787" s="1" t="s">
        <v>6999</v>
      </c>
      <c r="D1787" s="1" t="s">
        <v>3638</v>
      </c>
      <c r="E1787" s="1" t="s">
        <v>3646</v>
      </c>
      <c r="F1787" s="1" t="s">
        <v>3215</v>
      </c>
      <c r="G1787" s="1" t="n">
        <v>72</v>
      </c>
      <c r="H1787" s="1" t="n">
        <v>10.8404</v>
      </c>
      <c r="I1787" s="1" t="n">
        <v>0</v>
      </c>
      <c r="J1787" s="1" t="n">
        <v>4</v>
      </c>
      <c r="K1787" s="1" t="s">
        <v>3642</v>
      </c>
      <c r="L1787" s="18" t="str">
        <f aca="false">IF(H1787&lt;=G1787,"Yes","No")</f>
        <v>Yes</v>
      </c>
    </row>
    <row r="1788" customFormat="false" ht="15" hidden="false" customHeight="false" outlineLevel="0" collapsed="false">
      <c r="A1788" s="1" t="s">
        <v>7197</v>
      </c>
      <c r="B1788" s="1" t="s">
        <v>7198</v>
      </c>
      <c r="C1788" s="1" t="s">
        <v>6999</v>
      </c>
      <c r="D1788" s="1" t="s">
        <v>3616</v>
      </c>
      <c r="E1788" s="1" t="s">
        <v>3646</v>
      </c>
      <c r="F1788" s="1" t="s">
        <v>3631</v>
      </c>
      <c r="G1788" s="1" t="n">
        <v>72</v>
      </c>
      <c r="H1788" s="1" t="n">
        <v>3.7228</v>
      </c>
      <c r="I1788" s="1" t="n">
        <v>0</v>
      </c>
      <c r="J1788" s="1" t="n">
        <v>4</v>
      </c>
      <c r="K1788" s="1" t="s">
        <v>3642</v>
      </c>
      <c r="L1788" s="18" t="str">
        <f aca="false">IF(H1788&lt;=G1788,"Yes","No")</f>
        <v>Yes</v>
      </c>
    </row>
    <row r="1789" customFormat="false" ht="15" hidden="false" customHeight="false" outlineLevel="0" collapsed="false">
      <c r="A1789" s="1" t="s">
        <v>7199</v>
      </c>
      <c r="B1789" s="1" t="s">
        <v>7200</v>
      </c>
      <c r="C1789" s="1" t="s">
        <v>6999</v>
      </c>
      <c r="D1789" s="1" t="s">
        <v>3627</v>
      </c>
      <c r="E1789" s="1" t="s">
        <v>3622</v>
      </c>
      <c r="F1789" s="1" t="s">
        <v>3631</v>
      </c>
      <c r="G1789" s="1" t="n">
        <v>8</v>
      </c>
      <c r="H1789" s="1" t="n">
        <v>11.8736</v>
      </c>
      <c r="I1789" s="1" t="n">
        <v>1</v>
      </c>
      <c r="J1789" s="1" t="n">
        <v>3</v>
      </c>
      <c r="K1789" s="1" t="s">
        <v>3652</v>
      </c>
      <c r="L1789" s="18" t="str">
        <f aca="false">IF(H1789&lt;=G1789,"Yes","No")</f>
        <v>No</v>
      </c>
    </row>
    <row r="1790" customFormat="false" ht="15" hidden="false" customHeight="false" outlineLevel="0" collapsed="false">
      <c r="A1790" s="1" t="s">
        <v>7201</v>
      </c>
      <c r="B1790" s="1" t="s">
        <v>7202</v>
      </c>
      <c r="C1790" s="1" t="s">
        <v>6999</v>
      </c>
      <c r="D1790" s="1" t="s">
        <v>3630</v>
      </c>
      <c r="E1790" s="1" t="s">
        <v>3617</v>
      </c>
      <c r="F1790" s="1" t="s">
        <v>3623</v>
      </c>
      <c r="G1790" s="1" t="n">
        <v>24</v>
      </c>
      <c r="H1790" s="1" t="n">
        <v>1.1152</v>
      </c>
      <c r="I1790" s="1" t="n">
        <v>1</v>
      </c>
      <c r="J1790" s="1" t="n">
        <v>4</v>
      </c>
      <c r="K1790" s="1" t="s">
        <v>3632</v>
      </c>
      <c r="L1790" s="18" t="str">
        <f aca="false">IF(H1790&lt;=G1790,"Yes","No")</f>
        <v>Yes</v>
      </c>
    </row>
    <row r="1791" customFormat="false" ht="15" hidden="false" customHeight="false" outlineLevel="0" collapsed="false">
      <c r="A1791" s="1" t="s">
        <v>7203</v>
      </c>
      <c r="B1791" s="1" t="s">
        <v>7204</v>
      </c>
      <c r="C1791" s="1" t="s">
        <v>6999</v>
      </c>
      <c r="D1791" s="1" t="s">
        <v>3698</v>
      </c>
      <c r="E1791" s="1" t="s">
        <v>3617</v>
      </c>
      <c r="F1791" s="1" t="s">
        <v>3651</v>
      </c>
      <c r="G1791" s="1" t="n">
        <v>24</v>
      </c>
      <c r="H1791" s="1" t="n">
        <v>30.7172</v>
      </c>
      <c r="I1791" s="1" t="n">
        <v>0</v>
      </c>
      <c r="J1791" s="1" t="n">
        <v>3</v>
      </c>
      <c r="K1791" s="1" t="s">
        <v>3652</v>
      </c>
      <c r="L1791" s="18" t="str">
        <f aca="false">IF(H1791&lt;=G1791,"Yes","No")</f>
        <v>No</v>
      </c>
    </row>
    <row r="1792" customFormat="false" ht="15" hidden="false" customHeight="false" outlineLevel="0" collapsed="false">
      <c r="A1792" s="1" t="s">
        <v>7205</v>
      </c>
      <c r="B1792" s="1" t="s">
        <v>7206</v>
      </c>
      <c r="C1792" s="1" t="s">
        <v>6999</v>
      </c>
      <c r="D1792" s="1" t="s">
        <v>3616</v>
      </c>
      <c r="E1792" s="1" t="s">
        <v>3617</v>
      </c>
      <c r="F1792" s="1" t="s">
        <v>3623</v>
      </c>
      <c r="G1792" s="1" t="n">
        <v>24</v>
      </c>
      <c r="H1792" s="1" t="n">
        <v>1.5498</v>
      </c>
      <c r="I1792" s="1" t="n">
        <v>0</v>
      </c>
      <c r="J1792" s="1" t="n">
        <v>4</v>
      </c>
      <c r="K1792" s="1" t="s">
        <v>3618</v>
      </c>
      <c r="L1792" s="18" t="str">
        <f aca="false">IF(H1792&lt;=G1792,"Yes","No")</f>
        <v>Yes</v>
      </c>
    </row>
    <row r="1793" customFormat="false" ht="15" hidden="false" customHeight="false" outlineLevel="0" collapsed="false">
      <c r="A1793" s="1" t="s">
        <v>7207</v>
      </c>
      <c r="B1793" s="1" t="s">
        <v>7208</v>
      </c>
      <c r="C1793" s="1" t="s">
        <v>6999</v>
      </c>
      <c r="D1793" s="1" t="s">
        <v>3627</v>
      </c>
      <c r="E1793" s="1" t="s">
        <v>3646</v>
      </c>
      <c r="F1793" s="1" t="s">
        <v>3215</v>
      </c>
      <c r="G1793" s="1" t="n">
        <v>72</v>
      </c>
      <c r="H1793" s="1" t="n">
        <v>6.3304</v>
      </c>
      <c r="I1793" s="1" t="n">
        <v>0</v>
      </c>
      <c r="J1793" s="1" t="n">
        <v>5</v>
      </c>
      <c r="K1793" s="1" t="s">
        <v>3632</v>
      </c>
      <c r="L1793" s="18" t="str">
        <f aca="false">IF(H1793&lt;=G1793,"Yes","No")</f>
        <v>Yes</v>
      </c>
    </row>
    <row r="1794" customFormat="false" ht="15" hidden="false" customHeight="false" outlineLevel="0" collapsed="false">
      <c r="A1794" s="1" t="s">
        <v>7209</v>
      </c>
      <c r="B1794" s="1" t="s">
        <v>7210</v>
      </c>
      <c r="C1794" s="1" t="s">
        <v>6999</v>
      </c>
      <c r="D1794" s="1" t="s">
        <v>3630</v>
      </c>
      <c r="E1794" s="1" t="s">
        <v>3617</v>
      </c>
      <c r="F1794" s="1" t="s">
        <v>3631</v>
      </c>
      <c r="G1794" s="1" t="n">
        <v>24</v>
      </c>
      <c r="H1794" s="1" t="n">
        <v>0.9102</v>
      </c>
      <c r="I1794" s="1" t="n">
        <v>1</v>
      </c>
      <c r="J1794" s="1" t="n">
        <v>5</v>
      </c>
      <c r="K1794" s="1" t="s">
        <v>3632</v>
      </c>
      <c r="L1794" s="18" t="str">
        <f aca="false">IF(H1794&lt;=G1794,"Yes","No")</f>
        <v>Yes</v>
      </c>
    </row>
    <row r="1795" customFormat="false" ht="15" hidden="false" customHeight="false" outlineLevel="0" collapsed="false">
      <c r="A1795" s="1" t="s">
        <v>7211</v>
      </c>
      <c r="B1795" s="1" t="s">
        <v>7212</v>
      </c>
      <c r="C1795" s="1" t="s">
        <v>6999</v>
      </c>
      <c r="D1795" s="1" t="s">
        <v>3630</v>
      </c>
      <c r="E1795" s="1" t="s">
        <v>3617</v>
      </c>
      <c r="F1795" s="1" t="s">
        <v>3215</v>
      </c>
      <c r="G1795" s="1" t="n">
        <v>24</v>
      </c>
      <c r="H1795" s="1" t="n">
        <v>0.6806</v>
      </c>
      <c r="I1795" s="1" t="n">
        <v>1</v>
      </c>
      <c r="J1795" s="1" t="n">
        <v>5</v>
      </c>
      <c r="K1795" s="1" t="s">
        <v>3624</v>
      </c>
      <c r="L1795" s="18" t="str">
        <f aca="false">IF(H1795&lt;=G1795,"Yes","No")</f>
        <v>Yes</v>
      </c>
    </row>
    <row r="1796" customFormat="false" ht="15" hidden="false" customHeight="false" outlineLevel="0" collapsed="false">
      <c r="A1796" s="1" t="s">
        <v>7213</v>
      </c>
      <c r="B1796" s="1" t="s">
        <v>7214</v>
      </c>
      <c r="C1796" s="1" t="s">
        <v>6999</v>
      </c>
      <c r="D1796" s="1" t="s">
        <v>3630</v>
      </c>
      <c r="E1796" s="1" t="s">
        <v>3617</v>
      </c>
      <c r="F1796" s="1" t="s">
        <v>3215</v>
      </c>
      <c r="G1796" s="1" t="n">
        <v>24</v>
      </c>
      <c r="H1796" s="1" t="n">
        <v>0.1886</v>
      </c>
      <c r="I1796" s="1" t="n">
        <v>1</v>
      </c>
      <c r="J1796" s="1" t="n">
        <v>4</v>
      </c>
      <c r="K1796" s="1" t="s">
        <v>3642</v>
      </c>
      <c r="L1796" s="18" t="str">
        <f aca="false">IF(H1796&lt;=G1796,"Yes","No")</f>
        <v>Yes</v>
      </c>
    </row>
    <row r="1797" customFormat="false" ht="15" hidden="false" customHeight="false" outlineLevel="0" collapsed="false">
      <c r="A1797" s="1" t="s">
        <v>7215</v>
      </c>
      <c r="B1797" s="1" t="s">
        <v>7216</v>
      </c>
      <c r="C1797" s="1" t="s">
        <v>6999</v>
      </c>
      <c r="D1797" s="1" t="s">
        <v>3621</v>
      </c>
      <c r="E1797" s="1" t="s">
        <v>3617</v>
      </c>
      <c r="F1797" s="1" t="s">
        <v>3215</v>
      </c>
      <c r="G1797" s="1" t="n">
        <v>24</v>
      </c>
      <c r="H1797" s="1" t="n">
        <v>2.8126</v>
      </c>
      <c r="I1797" s="1" t="n">
        <v>0</v>
      </c>
      <c r="J1797" s="1" t="n">
        <v>5</v>
      </c>
      <c r="K1797" s="1" t="s">
        <v>3635</v>
      </c>
      <c r="L1797" s="18" t="str">
        <f aca="false">IF(H1797&lt;=G1797,"Yes","No")</f>
        <v>Yes</v>
      </c>
    </row>
    <row r="1798" customFormat="false" ht="15" hidden="false" customHeight="false" outlineLevel="0" collapsed="false">
      <c r="A1798" s="1" t="s">
        <v>7217</v>
      </c>
      <c r="B1798" s="1" t="s">
        <v>7218</v>
      </c>
      <c r="C1798" s="1" t="s">
        <v>6999</v>
      </c>
      <c r="D1798" s="1" t="s">
        <v>3616</v>
      </c>
      <c r="E1798" s="1" t="s">
        <v>3646</v>
      </c>
      <c r="F1798" s="1" t="s">
        <v>3215</v>
      </c>
      <c r="G1798" s="1" t="n">
        <v>72</v>
      </c>
      <c r="H1798" s="1" t="n">
        <v>19.1306</v>
      </c>
      <c r="I1798" s="1" t="n">
        <v>1</v>
      </c>
      <c r="J1798" s="1" t="n">
        <v>4</v>
      </c>
      <c r="K1798" s="1" t="s">
        <v>3635</v>
      </c>
      <c r="L1798" s="18" t="str">
        <f aca="false">IF(H1798&lt;=G1798,"Yes","No")</f>
        <v>Yes</v>
      </c>
    </row>
    <row r="1799" customFormat="false" ht="15" hidden="false" customHeight="false" outlineLevel="0" collapsed="false">
      <c r="A1799" s="1" t="s">
        <v>7219</v>
      </c>
      <c r="B1799" s="1" t="s">
        <v>7220</v>
      </c>
      <c r="C1799" s="1" t="s">
        <v>6999</v>
      </c>
      <c r="D1799" s="1" t="s">
        <v>3630</v>
      </c>
      <c r="E1799" s="1" t="s">
        <v>3617</v>
      </c>
      <c r="F1799" s="1" t="s">
        <v>3215</v>
      </c>
      <c r="G1799" s="1" t="n">
        <v>24</v>
      </c>
      <c r="H1799" s="1" t="n">
        <v>0.41</v>
      </c>
      <c r="I1799" s="1" t="n">
        <v>1</v>
      </c>
      <c r="J1799" s="1" t="n">
        <v>4</v>
      </c>
      <c r="K1799" s="1" t="s">
        <v>3624</v>
      </c>
      <c r="L1799" s="18" t="str">
        <f aca="false">IF(H1799&lt;=G1799,"Yes","No")</f>
        <v>Yes</v>
      </c>
    </row>
    <row r="1800" customFormat="false" ht="15" hidden="false" customHeight="false" outlineLevel="0" collapsed="false">
      <c r="A1800" s="1" t="s">
        <v>7221</v>
      </c>
      <c r="B1800" s="1" t="s">
        <v>7222</v>
      </c>
      <c r="C1800" s="1" t="s">
        <v>6999</v>
      </c>
      <c r="D1800" s="1" t="s">
        <v>3645</v>
      </c>
      <c r="E1800" s="1" t="s">
        <v>3617</v>
      </c>
      <c r="F1800" s="1" t="s">
        <v>3215</v>
      </c>
      <c r="G1800" s="1" t="n">
        <v>24</v>
      </c>
      <c r="H1800" s="1" t="n">
        <v>4.223</v>
      </c>
      <c r="I1800" s="1" t="n">
        <v>0</v>
      </c>
      <c r="J1800" s="1" t="n">
        <v>5</v>
      </c>
      <c r="K1800" s="1" t="s">
        <v>3624</v>
      </c>
      <c r="L1800" s="18" t="str">
        <f aca="false">IF(H1800&lt;=G1800,"Yes","No")</f>
        <v>Yes</v>
      </c>
    </row>
    <row r="1801" customFormat="false" ht="15" hidden="false" customHeight="false" outlineLevel="0" collapsed="false">
      <c r="A1801" s="1" t="s">
        <v>7223</v>
      </c>
      <c r="B1801" s="1" t="s">
        <v>7224</v>
      </c>
      <c r="C1801" s="1" t="s">
        <v>6999</v>
      </c>
      <c r="D1801" s="1" t="s">
        <v>3638</v>
      </c>
      <c r="E1801" s="1" t="s">
        <v>3646</v>
      </c>
      <c r="F1801" s="1" t="s">
        <v>3631</v>
      </c>
      <c r="G1801" s="1" t="n">
        <v>72</v>
      </c>
      <c r="H1801" s="1" t="n">
        <v>43.5748</v>
      </c>
      <c r="I1801" s="1" t="n">
        <v>1</v>
      </c>
      <c r="J1801" s="1" t="n">
        <v>5</v>
      </c>
      <c r="K1801" s="1" t="s">
        <v>3635</v>
      </c>
      <c r="L1801" s="18" t="str">
        <f aca="false">IF(H1801&lt;=G1801,"Yes","No")</f>
        <v>Yes</v>
      </c>
    </row>
    <row r="1802" customFormat="false" ht="15" hidden="false" customHeight="false" outlineLevel="0" collapsed="false">
      <c r="A1802" s="1" t="s">
        <v>7225</v>
      </c>
      <c r="B1802" s="1" t="s">
        <v>7226</v>
      </c>
      <c r="C1802" s="1" t="s">
        <v>6999</v>
      </c>
      <c r="D1802" s="1" t="s">
        <v>3630</v>
      </c>
      <c r="E1802" s="1" t="s">
        <v>3646</v>
      </c>
      <c r="F1802" s="1" t="s">
        <v>3623</v>
      </c>
      <c r="G1802" s="1" t="n">
        <v>72</v>
      </c>
      <c r="H1802" s="1" t="n">
        <v>0.533</v>
      </c>
      <c r="I1802" s="1" t="n">
        <v>1</v>
      </c>
      <c r="J1802" s="1" t="n">
        <v>4</v>
      </c>
      <c r="K1802" s="1" t="s">
        <v>3642</v>
      </c>
      <c r="L1802" s="18" t="str">
        <f aca="false">IF(H1802&lt;=G1802,"Yes","No")</f>
        <v>Yes</v>
      </c>
    </row>
    <row r="1803" customFormat="false" ht="15" hidden="false" customHeight="false" outlineLevel="0" collapsed="false">
      <c r="A1803" s="1" t="s">
        <v>7227</v>
      </c>
      <c r="B1803" s="1" t="s">
        <v>7228</v>
      </c>
      <c r="C1803" s="1" t="s">
        <v>6999</v>
      </c>
      <c r="D1803" s="1" t="s">
        <v>3645</v>
      </c>
      <c r="E1803" s="1" t="s">
        <v>3793</v>
      </c>
      <c r="F1803" s="1" t="s">
        <v>3631</v>
      </c>
      <c r="G1803" s="1" t="n">
        <v>4</v>
      </c>
      <c r="H1803" s="1" t="n">
        <v>3.0176</v>
      </c>
      <c r="I1803" s="1" t="n">
        <v>0</v>
      </c>
      <c r="J1803" s="1" t="n">
        <v>5</v>
      </c>
      <c r="K1803" s="1" t="s">
        <v>3652</v>
      </c>
      <c r="L1803" s="18" t="str">
        <f aca="false">IF(H1803&lt;=G1803,"Yes","No")</f>
        <v>Yes</v>
      </c>
    </row>
    <row r="1804" customFormat="false" ht="15" hidden="false" customHeight="false" outlineLevel="0" collapsed="false">
      <c r="A1804" s="1" t="s">
        <v>7229</v>
      </c>
      <c r="B1804" s="1" t="s">
        <v>7230</v>
      </c>
      <c r="C1804" s="1" t="s">
        <v>6999</v>
      </c>
      <c r="D1804" s="1" t="s">
        <v>3630</v>
      </c>
      <c r="E1804" s="1" t="s">
        <v>3617</v>
      </c>
      <c r="F1804" s="1" t="s">
        <v>3623</v>
      </c>
      <c r="G1804" s="1" t="n">
        <v>24</v>
      </c>
      <c r="H1804" s="1" t="n">
        <v>0.6806</v>
      </c>
      <c r="I1804" s="1" t="n">
        <v>1</v>
      </c>
      <c r="J1804" s="1" t="n">
        <v>4</v>
      </c>
      <c r="K1804" s="1" t="s">
        <v>3635</v>
      </c>
      <c r="L1804" s="18" t="str">
        <f aca="false">IF(H1804&lt;=G1804,"Yes","No")</f>
        <v>Yes</v>
      </c>
    </row>
    <row r="1805" customFormat="false" ht="15" hidden="false" customHeight="false" outlineLevel="0" collapsed="false">
      <c r="A1805" s="1" t="s">
        <v>7231</v>
      </c>
      <c r="B1805" s="1" t="s">
        <v>7232</v>
      </c>
      <c r="C1805" s="1" t="s">
        <v>6999</v>
      </c>
      <c r="D1805" s="1" t="s">
        <v>3621</v>
      </c>
      <c r="E1805" s="1" t="s">
        <v>3617</v>
      </c>
      <c r="F1805" s="1" t="s">
        <v>3623</v>
      </c>
      <c r="G1805" s="1" t="n">
        <v>24</v>
      </c>
      <c r="H1805" s="1" t="n">
        <v>0.41</v>
      </c>
      <c r="I1805" s="1" t="n">
        <v>0</v>
      </c>
      <c r="J1805" s="1" t="n">
        <v>4</v>
      </c>
      <c r="K1805" s="1" t="s">
        <v>3665</v>
      </c>
      <c r="L1805" s="18" t="str">
        <f aca="false">IF(H1805&lt;=G1805,"Yes","No")</f>
        <v>Yes</v>
      </c>
    </row>
    <row r="1806" customFormat="false" ht="15" hidden="false" customHeight="false" outlineLevel="0" collapsed="false">
      <c r="A1806" s="1" t="s">
        <v>7233</v>
      </c>
      <c r="B1806" s="1" t="s">
        <v>7234</v>
      </c>
      <c r="C1806" s="1" t="s">
        <v>6999</v>
      </c>
      <c r="D1806" s="1" t="s">
        <v>3630</v>
      </c>
      <c r="E1806" s="1" t="s">
        <v>3617</v>
      </c>
      <c r="F1806" s="1" t="s">
        <v>3631</v>
      </c>
      <c r="G1806" s="1" t="n">
        <v>24</v>
      </c>
      <c r="H1806" s="1" t="n">
        <v>0.5248</v>
      </c>
      <c r="I1806" s="1" t="n">
        <v>1</v>
      </c>
      <c r="J1806" s="1" t="n">
        <v>4</v>
      </c>
      <c r="K1806" s="1" t="s">
        <v>3632</v>
      </c>
      <c r="L1806" s="18" t="str">
        <f aca="false">IF(H1806&lt;=G1806,"Yes","No")</f>
        <v>Yes</v>
      </c>
    </row>
    <row r="1807" customFormat="false" ht="15" hidden="false" customHeight="false" outlineLevel="0" collapsed="false">
      <c r="A1807" s="1" t="s">
        <v>7235</v>
      </c>
      <c r="B1807" s="1" t="s">
        <v>7236</v>
      </c>
      <c r="C1807" s="1" t="s">
        <v>6999</v>
      </c>
      <c r="D1807" s="1" t="s">
        <v>3616</v>
      </c>
      <c r="E1807" s="1" t="s">
        <v>3646</v>
      </c>
      <c r="F1807" s="1" t="s">
        <v>3631</v>
      </c>
      <c r="G1807" s="1" t="n">
        <v>72</v>
      </c>
      <c r="H1807" s="1" t="n">
        <v>22.7796</v>
      </c>
      <c r="I1807" s="1" t="n">
        <v>1</v>
      </c>
      <c r="J1807" s="1" t="n">
        <v>5</v>
      </c>
      <c r="K1807" s="1" t="s">
        <v>3635</v>
      </c>
      <c r="L1807" s="18" t="str">
        <f aca="false">IF(H1807&lt;=G1807,"Yes","No")</f>
        <v>Yes</v>
      </c>
    </row>
    <row r="1808" customFormat="false" ht="15" hidden="false" customHeight="false" outlineLevel="0" collapsed="false">
      <c r="A1808" s="1" t="s">
        <v>7237</v>
      </c>
      <c r="B1808" s="1" t="s">
        <v>7238</v>
      </c>
      <c r="C1808" s="1" t="s">
        <v>6999</v>
      </c>
      <c r="D1808" s="1" t="s">
        <v>3638</v>
      </c>
      <c r="E1808" s="1" t="s">
        <v>3646</v>
      </c>
      <c r="F1808" s="1" t="s">
        <v>3215</v>
      </c>
      <c r="G1808" s="1" t="n">
        <v>72</v>
      </c>
      <c r="H1808" s="1" t="n">
        <v>0.902</v>
      </c>
      <c r="I1808" s="1" t="n">
        <v>0</v>
      </c>
      <c r="J1808" s="1" t="n">
        <v>5</v>
      </c>
      <c r="K1808" s="1" t="s">
        <v>3635</v>
      </c>
      <c r="L1808" s="18" t="str">
        <f aca="false">IF(H1808&lt;=G1808,"Yes","No")</f>
        <v>Yes</v>
      </c>
    </row>
    <row r="1809" customFormat="false" ht="15" hidden="false" customHeight="false" outlineLevel="0" collapsed="false">
      <c r="A1809" s="1" t="s">
        <v>7239</v>
      </c>
      <c r="B1809" s="1" t="s">
        <v>7240</v>
      </c>
      <c r="C1809" s="1" t="s">
        <v>6999</v>
      </c>
      <c r="D1809" s="1" t="s">
        <v>3627</v>
      </c>
      <c r="E1809" s="1" t="s">
        <v>3646</v>
      </c>
      <c r="F1809" s="1" t="s">
        <v>3215</v>
      </c>
      <c r="G1809" s="1" t="n">
        <v>72</v>
      </c>
      <c r="H1809" s="1" t="n">
        <v>2.0746</v>
      </c>
      <c r="I1809" s="1" t="n">
        <v>0</v>
      </c>
      <c r="J1809" s="1" t="n">
        <v>5</v>
      </c>
      <c r="K1809" s="1" t="s">
        <v>3665</v>
      </c>
      <c r="L1809" s="18" t="str">
        <f aca="false">IF(H1809&lt;=G1809,"Yes","No")</f>
        <v>Yes</v>
      </c>
    </row>
    <row r="1810" customFormat="false" ht="15" hidden="false" customHeight="false" outlineLevel="0" collapsed="false">
      <c r="A1810" s="1" t="s">
        <v>7241</v>
      </c>
      <c r="B1810" s="1" t="s">
        <v>7242</v>
      </c>
      <c r="C1810" s="1" t="s">
        <v>6999</v>
      </c>
      <c r="D1810" s="1" t="s">
        <v>3627</v>
      </c>
      <c r="E1810" s="1" t="s">
        <v>3617</v>
      </c>
      <c r="F1810" s="1" t="s">
        <v>3631</v>
      </c>
      <c r="G1810" s="1" t="n">
        <v>24</v>
      </c>
      <c r="H1810" s="1" t="n">
        <v>3.7228</v>
      </c>
      <c r="I1810" s="1" t="n">
        <v>1</v>
      </c>
      <c r="J1810" s="1" t="n">
        <v>5</v>
      </c>
      <c r="K1810" s="1" t="s">
        <v>3618</v>
      </c>
      <c r="L1810" s="18" t="str">
        <f aca="false">IF(H1810&lt;=G1810,"Yes","No")</f>
        <v>Yes</v>
      </c>
    </row>
    <row r="1811" customFormat="false" ht="15" hidden="false" customHeight="false" outlineLevel="0" collapsed="false">
      <c r="A1811" s="1" t="s">
        <v>7243</v>
      </c>
      <c r="B1811" s="1" t="s">
        <v>7244</v>
      </c>
      <c r="C1811" s="1" t="s">
        <v>6999</v>
      </c>
      <c r="D1811" s="1" t="s">
        <v>3616</v>
      </c>
      <c r="E1811" s="1" t="s">
        <v>3617</v>
      </c>
      <c r="F1811" s="1" t="s">
        <v>3215</v>
      </c>
      <c r="G1811" s="1" t="n">
        <v>24</v>
      </c>
      <c r="H1811" s="1" t="n">
        <v>0.533</v>
      </c>
      <c r="I1811" s="1" t="n">
        <v>1</v>
      </c>
      <c r="J1811" s="1" t="n">
        <v>5</v>
      </c>
      <c r="K1811" s="1" t="s">
        <v>3642</v>
      </c>
      <c r="L1811" s="18" t="str">
        <f aca="false">IF(H1811&lt;=G1811,"Yes","No")</f>
        <v>Yes</v>
      </c>
    </row>
    <row r="1812" customFormat="false" ht="15" hidden="false" customHeight="false" outlineLevel="0" collapsed="false">
      <c r="A1812" s="1" t="s">
        <v>7245</v>
      </c>
      <c r="B1812" s="1" t="s">
        <v>7246</v>
      </c>
      <c r="C1812" s="1" t="s">
        <v>6999</v>
      </c>
      <c r="D1812" s="1" t="s">
        <v>3621</v>
      </c>
      <c r="E1812" s="1" t="s">
        <v>3617</v>
      </c>
      <c r="F1812" s="1" t="s">
        <v>3631</v>
      </c>
      <c r="G1812" s="1" t="n">
        <v>24</v>
      </c>
      <c r="H1812" s="1" t="n">
        <v>1.9434</v>
      </c>
      <c r="I1812" s="1" t="n">
        <v>0</v>
      </c>
      <c r="J1812" s="1" t="n">
        <v>5</v>
      </c>
      <c r="K1812" s="1" t="s">
        <v>3618</v>
      </c>
      <c r="L1812" s="18" t="str">
        <f aca="false">IF(H1812&lt;=G1812,"Yes","No")</f>
        <v>Yes</v>
      </c>
    </row>
    <row r="1813" customFormat="false" ht="15" hidden="false" customHeight="false" outlineLevel="0" collapsed="false">
      <c r="A1813" s="1" t="s">
        <v>7247</v>
      </c>
      <c r="B1813" s="1" t="s">
        <v>7248</v>
      </c>
      <c r="C1813" s="1" t="s">
        <v>6999</v>
      </c>
      <c r="D1813" s="1" t="s">
        <v>3621</v>
      </c>
      <c r="E1813" s="1" t="s">
        <v>3793</v>
      </c>
      <c r="F1813" s="1" t="s">
        <v>3623</v>
      </c>
      <c r="G1813" s="1" t="n">
        <v>4</v>
      </c>
      <c r="H1813" s="1" t="n">
        <v>0.8118</v>
      </c>
      <c r="I1813" s="1" t="n">
        <v>1</v>
      </c>
      <c r="J1813" s="1" t="n">
        <v>5</v>
      </c>
      <c r="K1813" s="1" t="s">
        <v>3618</v>
      </c>
      <c r="L1813" s="18" t="str">
        <f aca="false">IF(H1813&lt;=G1813,"Yes","No")</f>
        <v>Yes</v>
      </c>
    </row>
    <row r="1814" customFormat="false" ht="15" hidden="false" customHeight="false" outlineLevel="0" collapsed="false">
      <c r="A1814" s="1" t="s">
        <v>7249</v>
      </c>
      <c r="B1814" s="1" t="s">
        <v>7250</v>
      </c>
      <c r="C1814" s="1" t="s">
        <v>6999</v>
      </c>
      <c r="D1814" s="1" t="s">
        <v>3616</v>
      </c>
      <c r="E1814" s="1" t="s">
        <v>3617</v>
      </c>
      <c r="F1814" s="1" t="s">
        <v>3215</v>
      </c>
      <c r="G1814" s="1" t="n">
        <v>24</v>
      </c>
      <c r="H1814" s="1" t="n">
        <v>7.6752</v>
      </c>
      <c r="I1814" s="1" t="n">
        <v>0</v>
      </c>
      <c r="J1814" s="1" t="n">
        <v>3</v>
      </c>
      <c r="K1814" s="1" t="s">
        <v>3652</v>
      </c>
      <c r="L1814" s="18" t="str">
        <f aca="false">IF(H1814&lt;=G1814,"Yes","No")</f>
        <v>Yes</v>
      </c>
    </row>
    <row r="1815" customFormat="false" ht="15" hidden="false" customHeight="false" outlineLevel="0" collapsed="false">
      <c r="A1815" s="1" t="s">
        <v>7251</v>
      </c>
      <c r="B1815" s="1" t="s">
        <v>7252</v>
      </c>
      <c r="C1815" s="1" t="s">
        <v>6999</v>
      </c>
      <c r="D1815" s="1" t="s">
        <v>3627</v>
      </c>
      <c r="E1815" s="1" t="s">
        <v>3617</v>
      </c>
      <c r="F1815" s="1" t="s">
        <v>3623</v>
      </c>
      <c r="G1815" s="1" t="n">
        <v>24</v>
      </c>
      <c r="H1815" s="1" t="n">
        <v>0.7298</v>
      </c>
      <c r="I1815" s="1" t="n">
        <v>0</v>
      </c>
      <c r="J1815" s="1" t="n">
        <v>4</v>
      </c>
      <c r="K1815" s="1" t="s">
        <v>3618</v>
      </c>
      <c r="L1815" s="18" t="str">
        <f aca="false">IF(H1815&lt;=G1815,"Yes","No")</f>
        <v>Yes</v>
      </c>
    </row>
    <row r="1816" customFormat="false" ht="15" hidden="false" customHeight="false" outlineLevel="0" collapsed="false">
      <c r="A1816" s="1" t="s">
        <v>7253</v>
      </c>
      <c r="B1816" s="1" t="s">
        <v>7254</v>
      </c>
      <c r="C1816" s="1" t="s">
        <v>6999</v>
      </c>
      <c r="D1816" s="1" t="s">
        <v>3627</v>
      </c>
      <c r="E1816" s="1" t="s">
        <v>3646</v>
      </c>
      <c r="F1816" s="1" t="s">
        <v>3623</v>
      </c>
      <c r="G1816" s="1" t="n">
        <v>72</v>
      </c>
      <c r="H1816" s="1" t="n">
        <v>1.2874</v>
      </c>
      <c r="I1816" s="1" t="n">
        <v>1</v>
      </c>
      <c r="J1816" s="1" t="n">
        <v>5</v>
      </c>
      <c r="K1816" s="1" t="s">
        <v>3618</v>
      </c>
      <c r="L1816" s="18" t="str">
        <f aca="false">IF(H1816&lt;=G1816,"Yes","No")</f>
        <v>Yes</v>
      </c>
    </row>
    <row r="1817" customFormat="false" ht="15" hidden="false" customHeight="false" outlineLevel="0" collapsed="false">
      <c r="A1817" s="1" t="s">
        <v>7255</v>
      </c>
      <c r="B1817" s="1" t="s">
        <v>7256</v>
      </c>
      <c r="C1817" s="1" t="s">
        <v>6999</v>
      </c>
      <c r="D1817" s="1" t="s">
        <v>3621</v>
      </c>
      <c r="E1817" s="1" t="s">
        <v>3622</v>
      </c>
      <c r="F1817" s="1" t="s">
        <v>3215</v>
      </c>
      <c r="G1817" s="1" t="n">
        <v>8</v>
      </c>
      <c r="H1817" s="1" t="n">
        <v>0.9102</v>
      </c>
      <c r="I1817" s="1" t="n">
        <v>1</v>
      </c>
      <c r="J1817" s="1" t="n">
        <v>5</v>
      </c>
      <c r="K1817" s="1" t="s">
        <v>3652</v>
      </c>
      <c r="L1817" s="18" t="str">
        <f aca="false">IF(H1817&lt;=G1817,"Yes","No")</f>
        <v>Yes</v>
      </c>
    </row>
    <row r="1818" customFormat="false" ht="15" hidden="false" customHeight="false" outlineLevel="0" collapsed="false">
      <c r="A1818" s="1" t="s">
        <v>7257</v>
      </c>
      <c r="B1818" s="1" t="s">
        <v>7258</v>
      </c>
      <c r="C1818" s="1" t="s">
        <v>6999</v>
      </c>
      <c r="D1818" s="1" t="s">
        <v>3621</v>
      </c>
      <c r="E1818" s="1" t="s">
        <v>3646</v>
      </c>
      <c r="F1818" s="1" t="s">
        <v>3631</v>
      </c>
      <c r="G1818" s="1" t="n">
        <v>72</v>
      </c>
      <c r="H1818" s="1" t="n">
        <v>0.8856</v>
      </c>
      <c r="I1818" s="1" t="n">
        <v>1</v>
      </c>
      <c r="J1818" s="1" t="n">
        <v>5</v>
      </c>
      <c r="K1818" s="1" t="s">
        <v>3635</v>
      </c>
      <c r="L1818" s="18" t="str">
        <f aca="false">IF(H1818&lt;=G1818,"Yes","No")</f>
        <v>Yes</v>
      </c>
    </row>
    <row r="1819" customFormat="false" ht="15" hidden="false" customHeight="false" outlineLevel="0" collapsed="false">
      <c r="A1819" s="1" t="s">
        <v>7259</v>
      </c>
      <c r="B1819" s="1" t="s">
        <v>7260</v>
      </c>
      <c r="C1819" s="1" t="s">
        <v>6999</v>
      </c>
      <c r="D1819" s="1" t="s">
        <v>3630</v>
      </c>
      <c r="E1819" s="1" t="s">
        <v>3617</v>
      </c>
      <c r="F1819" s="1" t="s">
        <v>3631</v>
      </c>
      <c r="G1819" s="1" t="n">
        <v>24</v>
      </c>
      <c r="H1819" s="1" t="n">
        <v>0.3608</v>
      </c>
      <c r="I1819" s="1" t="n">
        <v>1</v>
      </c>
      <c r="J1819" s="1" t="n">
        <v>4</v>
      </c>
      <c r="K1819" s="1" t="s">
        <v>3618</v>
      </c>
      <c r="L1819" s="18" t="str">
        <f aca="false">IF(H1819&lt;=G1819,"Yes","No")</f>
        <v>Yes</v>
      </c>
    </row>
    <row r="1820" customFormat="false" ht="15" hidden="false" customHeight="false" outlineLevel="0" collapsed="false">
      <c r="A1820" s="1" t="s">
        <v>7261</v>
      </c>
      <c r="B1820" s="1" t="s">
        <v>7262</v>
      </c>
      <c r="C1820" s="1" t="s">
        <v>6999</v>
      </c>
      <c r="D1820" s="1" t="s">
        <v>3627</v>
      </c>
      <c r="E1820" s="1" t="s">
        <v>3617</v>
      </c>
      <c r="F1820" s="1" t="s">
        <v>3215</v>
      </c>
      <c r="G1820" s="1" t="n">
        <v>24</v>
      </c>
      <c r="H1820" s="1" t="n">
        <v>4.4854</v>
      </c>
      <c r="I1820" s="1" t="n">
        <v>1</v>
      </c>
      <c r="J1820" s="1" t="n">
        <v>4</v>
      </c>
      <c r="K1820" s="1" t="s">
        <v>3632</v>
      </c>
      <c r="L1820" s="18" t="str">
        <f aca="false">IF(H1820&lt;=G1820,"Yes","No")</f>
        <v>Yes</v>
      </c>
    </row>
    <row r="1821" customFormat="false" ht="15" hidden="false" customHeight="false" outlineLevel="0" collapsed="false">
      <c r="A1821" s="1" t="s">
        <v>7263</v>
      </c>
      <c r="B1821" s="1" t="s">
        <v>7264</v>
      </c>
      <c r="C1821" s="1" t="s">
        <v>6999</v>
      </c>
      <c r="D1821" s="1" t="s">
        <v>3616</v>
      </c>
      <c r="E1821" s="1" t="s">
        <v>3617</v>
      </c>
      <c r="F1821" s="1" t="s">
        <v>3631</v>
      </c>
      <c r="G1821" s="1" t="n">
        <v>24</v>
      </c>
      <c r="H1821" s="1" t="n">
        <v>22.181</v>
      </c>
      <c r="I1821" s="1" t="n">
        <v>0</v>
      </c>
      <c r="J1821" s="1" t="n">
        <v>4</v>
      </c>
      <c r="K1821" s="1" t="s">
        <v>3618</v>
      </c>
      <c r="L1821" s="18" t="str">
        <f aca="false">IF(H1821&lt;=G1821,"Yes","No")</f>
        <v>Yes</v>
      </c>
    </row>
    <row r="1822" customFormat="false" ht="15" hidden="false" customHeight="false" outlineLevel="0" collapsed="false">
      <c r="A1822" s="1" t="s">
        <v>7265</v>
      </c>
      <c r="B1822" s="1" t="s">
        <v>7266</v>
      </c>
      <c r="C1822" s="1" t="s">
        <v>6999</v>
      </c>
      <c r="D1822" s="1" t="s">
        <v>3645</v>
      </c>
      <c r="E1822" s="1" t="s">
        <v>3617</v>
      </c>
      <c r="F1822" s="1" t="s">
        <v>3215</v>
      </c>
      <c r="G1822" s="1" t="n">
        <v>24</v>
      </c>
      <c r="H1822" s="1" t="n">
        <v>3.1898</v>
      </c>
      <c r="I1822" s="1" t="n">
        <v>1</v>
      </c>
      <c r="J1822" s="1" t="n">
        <v>5</v>
      </c>
      <c r="K1822" s="1" t="s">
        <v>3632</v>
      </c>
      <c r="L1822" s="18" t="str">
        <f aca="false">IF(H1822&lt;=G1822,"Yes","No")</f>
        <v>Yes</v>
      </c>
    </row>
    <row r="1823" customFormat="false" ht="15" hidden="false" customHeight="false" outlineLevel="0" collapsed="false">
      <c r="A1823" s="1" t="s">
        <v>7267</v>
      </c>
      <c r="B1823" s="1" t="s">
        <v>7268</v>
      </c>
      <c r="C1823" s="1" t="s">
        <v>6999</v>
      </c>
      <c r="D1823" s="1" t="s">
        <v>3627</v>
      </c>
      <c r="E1823" s="1" t="s">
        <v>3617</v>
      </c>
      <c r="F1823" s="1" t="s">
        <v>3215</v>
      </c>
      <c r="G1823" s="1" t="n">
        <v>24</v>
      </c>
      <c r="H1823" s="1" t="n">
        <v>5.494</v>
      </c>
      <c r="I1823" s="1" t="n">
        <v>0</v>
      </c>
      <c r="J1823" s="1" t="n">
        <v>4</v>
      </c>
      <c r="K1823" s="1" t="s">
        <v>3618</v>
      </c>
      <c r="L1823" s="18" t="str">
        <f aca="false">IF(H1823&lt;=G1823,"Yes","No")</f>
        <v>Yes</v>
      </c>
    </row>
    <row r="1824" customFormat="false" ht="15" hidden="false" customHeight="false" outlineLevel="0" collapsed="false">
      <c r="A1824" s="1" t="s">
        <v>7269</v>
      </c>
      <c r="B1824" s="1" t="s">
        <v>7270</v>
      </c>
      <c r="C1824" s="1" t="s">
        <v>6999</v>
      </c>
      <c r="D1824" s="1" t="s">
        <v>3621</v>
      </c>
      <c r="E1824" s="1" t="s">
        <v>3617</v>
      </c>
      <c r="F1824" s="1" t="s">
        <v>3631</v>
      </c>
      <c r="G1824" s="1" t="n">
        <v>24</v>
      </c>
      <c r="H1824" s="1" t="n">
        <v>0.738</v>
      </c>
      <c r="I1824" s="1" t="n">
        <v>1</v>
      </c>
      <c r="J1824" s="1" t="n">
        <v>5</v>
      </c>
      <c r="K1824" s="1" t="s">
        <v>3665</v>
      </c>
      <c r="L1824" s="18" t="str">
        <f aca="false">IF(H1824&lt;=G1824,"Yes","No")</f>
        <v>Yes</v>
      </c>
    </row>
    <row r="1825" customFormat="false" ht="15" hidden="false" customHeight="false" outlineLevel="0" collapsed="false">
      <c r="A1825" s="1" t="s">
        <v>7271</v>
      </c>
      <c r="B1825" s="1" t="s">
        <v>7272</v>
      </c>
      <c r="C1825" s="1" t="s">
        <v>6999</v>
      </c>
      <c r="D1825" s="1" t="s">
        <v>3698</v>
      </c>
      <c r="E1825" s="1" t="s">
        <v>3646</v>
      </c>
      <c r="F1825" s="1" t="s">
        <v>3215</v>
      </c>
      <c r="G1825" s="1" t="n">
        <v>72</v>
      </c>
      <c r="H1825" s="1" t="n">
        <v>71.7664</v>
      </c>
      <c r="I1825" s="1" t="n">
        <v>0</v>
      </c>
      <c r="J1825" s="1" t="n">
        <v>4</v>
      </c>
      <c r="K1825" s="1" t="s">
        <v>3618</v>
      </c>
      <c r="L1825" s="18" t="str">
        <f aca="false">IF(H1825&lt;=G1825,"Yes","No")</f>
        <v>Yes</v>
      </c>
    </row>
    <row r="1826" customFormat="false" ht="15" hidden="false" customHeight="false" outlineLevel="0" collapsed="false">
      <c r="A1826" s="1" t="s">
        <v>7273</v>
      </c>
      <c r="B1826" s="1" t="s">
        <v>7274</v>
      </c>
      <c r="C1826" s="1" t="s">
        <v>6999</v>
      </c>
      <c r="D1826" s="1" t="s">
        <v>3616</v>
      </c>
      <c r="E1826" s="1" t="s">
        <v>3617</v>
      </c>
      <c r="F1826" s="1" t="s">
        <v>3215</v>
      </c>
      <c r="G1826" s="1" t="n">
        <v>24</v>
      </c>
      <c r="H1826" s="1" t="n">
        <v>9.3808</v>
      </c>
      <c r="I1826" s="1" t="n">
        <v>1</v>
      </c>
      <c r="J1826" s="1" t="n">
        <v>5</v>
      </c>
      <c r="K1826" s="1" t="s">
        <v>3635</v>
      </c>
      <c r="L1826" s="18" t="str">
        <f aca="false">IF(H1826&lt;=G1826,"Yes","No")</f>
        <v>Yes</v>
      </c>
    </row>
    <row r="1827" customFormat="false" ht="15" hidden="false" customHeight="false" outlineLevel="0" collapsed="false">
      <c r="A1827" s="1" t="s">
        <v>7275</v>
      </c>
      <c r="B1827" s="1" t="s">
        <v>7276</v>
      </c>
      <c r="C1827" s="1" t="s">
        <v>6999</v>
      </c>
      <c r="D1827" s="1" t="s">
        <v>3638</v>
      </c>
      <c r="E1827" s="1" t="s">
        <v>3646</v>
      </c>
      <c r="F1827" s="1" t="s">
        <v>3623</v>
      </c>
      <c r="G1827" s="1" t="n">
        <v>72</v>
      </c>
      <c r="H1827" s="1" t="n">
        <v>26.8058</v>
      </c>
      <c r="I1827" s="1" t="n">
        <v>1</v>
      </c>
      <c r="J1827" s="1" t="n">
        <v>5</v>
      </c>
      <c r="K1827" s="1" t="s">
        <v>3618</v>
      </c>
      <c r="L1827" s="18" t="str">
        <f aca="false">IF(H1827&lt;=G1827,"Yes","No")</f>
        <v>Yes</v>
      </c>
    </row>
    <row r="1828" customFormat="false" ht="15" hidden="false" customHeight="false" outlineLevel="0" collapsed="false">
      <c r="A1828" s="1" t="s">
        <v>7277</v>
      </c>
      <c r="B1828" s="1" t="s">
        <v>7278</v>
      </c>
      <c r="C1828" s="1" t="s">
        <v>6999</v>
      </c>
      <c r="D1828" s="1" t="s">
        <v>3698</v>
      </c>
      <c r="E1828" s="1" t="s">
        <v>3617</v>
      </c>
      <c r="F1828" s="1" t="s">
        <v>3631</v>
      </c>
      <c r="G1828" s="1" t="n">
        <v>24</v>
      </c>
      <c r="H1828" s="1" t="n">
        <v>4.0508</v>
      </c>
      <c r="I1828" s="1" t="n">
        <v>0</v>
      </c>
      <c r="J1828" s="1" t="n">
        <v>5</v>
      </c>
      <c r="K1828" s="1" t="s">
        <v>3642</v>
      </c>
      <c r="L1828" s="18" t="str">
        <f aca="false">IF(H1828&lt;=G1828,"Yes","No")</f>
        <v>Yes</v>
      </c>
    </row>
    <row r="1829" customFormat="false" ht="15" hidden="false" customHeight="false" outlineLevel="0" collapsed="false">
      <c r="A1829" s="1" t="s">
        <v>7279</v>
      </c>
      <c r="B1829" s="1" t="s">
        <v>7280</v>
      </c>
      <c r="C1829" s="1" t="s">
        <v>6999</v>
      </c>
      <c r="D1829" s="1" t="s">
        <v>3630</v>
      </c>
      <c r="E1829" s="1" t="s">
        <v>3646</v>
      </c>
      <c r="F1829" s="1" t="s">
        <v>3631</v>
      </c>
      <c r="G1829" s="1" t="n">
        <v>72</v>
      </c>
      <c r="H1829" s="1" t="n">
        <v>0.7298</v>
      </c>
      <c r="I1829" s="1" t="n">
        <v>1</v>
      </c>
      <c r="J1829" s="1" t="n">
        <v>4</v>
      </c>
      <c r="K1829" s="1" t="s">
        <v>3635</v>
      </c>
      <c r="L1829" s="18" t="str">
        <f aca="false">IF(H1829&lt;=G1829,"Yes","No")</f>
        <v>Yes</v>
      </c>
    </row>
    <row r="1830" customFormat="false" ht="15" hidden="false" customHeight="false" outlineLevel="0" collapsed="false">
      <c r="A1830" s="1" t="s">
        <v>7281</v>
      </c>
      <c r="B1830" s="1" t="s">
        <v>7282</v>
      </c>
      <c r="C1830" s="1" t="s">
        <v>6999</v>
      </c>
      <c r="D1830" s="1" t="s">
        <v>3645</v>
      </c>
      <c r="E1830" s="1" t="s">
        <v>3617</v>
      </c>
      <c r="F1830" s="1" t="s">
        <v>3215</v>
      </c>
      <c r="G1830" s="1" t="n">
        <v>24</v>
      </c>
      <c r="H1830" s="1" t="n">
        <v>4.2886</v>
      </c>
      <c r="I1830" s="1" t="n">
        <v>1</v>
      </c>
      <c r="J1830" s="1" t="n">
        <v>4</v>
      </c>
      <c r="K1830" s="1" t="s">
        <v>3632</v>
      </c>
      <c r="L1830" s="18" t="str">
        <f aca="false">IF(H1830&lt;=G1830,"Yes","No")</f>
        <v>Yes</v>
      </c>
    </row>
    <row r="1831" customFormat="false" ht="15" hidden="false" customHeight="false" outlineLevel="0" collapsed="false">
      <c r="A1831" s="1" t="s">
        <v>7283</v>
      </c>
      <c r="B1831" s="1" t="s">
        <v>7284</v>
      </c>
      <c r="C1831" s="1" t="s">
        <v>6999</v>
      </c>
      <c r="D1831" s="1" t="s">
        <v>3627</v>
      </c>
      <c r="E1831" s="1" t="s">
        <v>3646</v>
      </c>
      <c r="F1831" s="1" t="s">
        <v>3623</v>
      </c>
      <c r="G1831" s="1" t="n">
        <v>72</v>
      </c>
      <c r="H1831" s="1" t="n">
        <v>3.2554</v>
      </c>
      <c r="I1831" s="1" t="n">
        <v>1</v>
      </c>
      <c r="J1831" s="1" t="n">
        <v>4</v>
      </c>
      <c r="K1831" s="1" t="s">
        <v>3635</v>
      </c>
      <c r="L1831" s="18" t="str">
        <f aca="false">IF(H1831&lt;=G1831,"Yes","No")</f>
        <v>Yes</v>
      </c>
    </row>
    <row r="1832" customFormat="false" ht="15" hidden="false" customHeight="false" outlineLevel="0" collapsed="false">
      <c r="A1832" s="1" t="s">
        <v>7285</v>
      </c>
      <c r="B1832" s="1" t="s">
        <v>7286</v>
      </c>
      <c r="C1832" s="1" t="s">
        <v>6999</v>
      </c>
      <c r="D1832" s="1" t="s">
        <v>3630</v>
      </c>
      <c r="E1832" s="1" t="s">
        <v>3646</v>
      </c>
      <c r="F1832" s="1" t="s">
        <v>3215</v>
      </c>
      <c r="G1832" s="1" t="n">
        <v>72</v>
      </c>
      <c r="H1832" s="1" t="n">
        <v>0.8446</v>
      </c>
      <c r="I1832" s="1" t="n">
        <v>1</v>
      </c>
      <c r="J1832" s="1" t="n">
        <v>5</v>
      </c>
      <c r="K1832" s="1" t="s">
        <v>3618</v>
      </c>
      <c r="L1832" s="18" t="str">
        <f aca="false">IF(H1832&lt;=G1832,"Yes","No")</f>
        <v>Yes</v>
      </c>
    </row>
    <row r="1833" customFormat="false" ht="15" hidden="false" customHeight="false" outlineLevel="0" collapsed="false">
      <c r="A1833" s="1" t="s">
        <v>7287</v>
      </c>
      <c r="B1833" s="1" t="s">
        <v>7288</v>
      </c>
      <c r="C1833" s="1" t="s">
        <v>6999</v>
      </c>
      <c r="D1833" s="1" t="s">
        <v>3698</v>
      </c>
      <c r="E1833" s="1" t="s">
        <v>3622</v>
      </c>
      <c r="F1833" s="1" t="s">
        <v>3631</v>
      </c>
      <c r="G1833" s="1" t="n">
        <v>8</v>
      </c>
      <c r="H1833" s="1" t="n">
        <v>5.6908</v>
      </c>
      <c r="I1833" s="1" t="n">
        <v>0</v>
      </c>
      <c r="J1833" s="1" t="n">
        <v>5</v>
      </c>
      <c r="K1833" s="1" t="s">
        <v>3665</v>
      </c>
      <c r="L1833" s="18" t="str">
        <f aca="false">IF(H1833&lt;=G1833,"Yes","No")</f>
        <v>Yes</v>
      </c>
    </row>
    <row r="1834" customFormat="false" ht="15" hidden="false" customHeight="false" outlineLevel="0" collapsed="false">
      <c r="A1834" s="1" t="s">
        <v>7289</v>
      </c>
      <c r="B1834" s="1" t="s">
        <v>7290</v>
      </c>
      <c r="C1834" s="1" t="s">
        <v>6999</v>
      </c>
      <c r="D1834" s="1" t="s">
        <v>3630</v>
      </c>
      <c r="E1834" s="1" t="s">
        <v>3617</v>
      </c>
      <c r="F1834" s="1" t="s">
        <v>3215</v>
      </c>
      <c r="G1834" s="1" t="n">
        <v>24</v>
      </c>
      <c r="H1834" s="1" t="n">
        <v>0.2542</v>
      </c>
      <c r="I1834" s="1" t="n">
        <v>1</v>
      </c>
      <c r="J1834" s="1" t="n">
        <v>5</v>
      </c>
      <c r="K1834" s="1" t="s">
        <v>3635</v>
      </c>
      <c r="L1834" s="18" t="str">
        <f aca="false">IF(H1834&lt;=G1834,"Yes","No")</f>
        <v>Yes</v>
      </c>
    </row>
    <row r="1835" customFormat="false" ht="15" hidden="false" customHeight="false" outlineLevel="0" collapsed="false">
      <c r="A1835" s="1" t="s">
        <v>7291</v>
      </c>
      <c r="B1835" s="1" t="s">
        <v>7292</v>
      </c>
      <c r="C1835" s="1" t="s">
        <v>6999</v>
      </c>
      <c r="D1835" s="1" t="s">
        <v>3630</v>
      </c>
      <c r="E1835" s="1" t="s">
        <v>3622</v>
      </c>
      <c r="F1835" s="1" t="s">
        <v>3215</v>
      </c>
      <c r="G1835" s="1" t="n">
        <v>8</v>
      </c>
      <c r="H1835" s="1" t="n">
        <v>0.7052</v>
      </c>
      <c r="I1835" s="1" t="n">
        <v>1</v>
      </c>
      <c r="J1835" s="1" t="n">
        <v>5</v>
      </c>
      <c r="K1835" s="1" t="s">
        <v>3652</v>
      </c>
      <c r="L1835" s="18" t="str">
        <f aca="false">IF(H1835&lt;=G1835,"Yes","No")</f>
        <v>Yes</v>
      </c>
    </row>
    <row r="1836" customFormat="false" ht="15" hidden="false" customHeight="false" outlineLevel="0" collapsed="false">
      <c r="A1836" s="1" t="s">
        <v>7293</v>
      </c>
      <c r="B1836" s="1" t="s">
        <v>7294</v>
      </c>
      <c r="C1836" s="1" t="s">
        <v>6999</v>
      </c>
      <c r="D1836" s="1" t="s">
        <v>3630</v>
      </c>
      <c r="E1836" s="1" t="s">
        <v>3617</v>
      </c>
      <c r="F1836" s="1" t="s">
        <v>3215</v>
      </c>
      <c r="G1836" s="1" t="n">
        <v>24</v>
      </c>
      <c r="H1836" s="1" t="n">
        <v>0.1886</v>
      </c>
      <c r="I1836" s="1" t="n">
        <v>1</v>
      </c>
      <c r="J1836" s="1" t="n">
        <v>4</v>
      </c>
      <c r="K1836" s="1" t="s">
        <v>3632</v>
      </c>
      <c r="L1836" s="18" t="str">
        <f aca="false">IF(H1836&lt;=G1836,"Yes","No")</f>
        <v>Yes</v>
      </c>
    </row>
    <row r="1837" customFormat="false" ht="15" hidden="false" customHeight="false" outlineLevel="0" collapsed="false">
      <c r="A1837" s="1" t="s">
        <v>7295</v>
      </c>
      <c r="B1837" s="1" t="s">
        <v>7296</v>
      </c>
      <c r="C1837" s="1" t="s">
        <v>6999</v>
      </c>
      <c r="D1837" s="1" t="s">
        <v>3638</v>
      </c>
      <c r="E1837" s="1" t="s">
        <v>3617</v>
      </c>
      <c r="F1837" s="1" t="s">
        <v>3215</v>
      </c>
      <c r="G1837" s="1" t="n">
        <v>24</v>
      </c>
      <c r="H1837" s="1" t="n">
        <v>9.922</v>
      </c>
      <c r="I1837" s="1" t="n">
        <v>0</v>
      </c>
      <c r="J1837" s="1" t="n">
        <v>5</v>
      </c>
      <c r="K1837" s="1" t="s">
        <v>3642</v>
      </c>
      <c r="L1837" s="18" t="str">
        <f aca="false">IF(H1837&lt;=G1837,"Yes","No")</f>
        <v>Yes</v>
      </c>
    </row>
    <row r="1838" customFormat="false" ht="15" hidden="false" customHeight="false" outlineLevel="0" collapsed="false">
      <c r="A1838" s="1" t="s">
        <v>7297</v>
      </c>
      <c r="B1838" s="1" t="s">
        <v>7298</v>
      </c>
      <c r="C1838" s="1" t="s">
        <v>6999</v>
      </c>
      <c r="D1838" s="1" t="s">
        <v>3638</v>
      </c>
      <c r="E1838" s="1" t="s">
        <v>3646</v>
      </c>
      <c r="F1838" s="1" t="s">
        <v>3631</v>
      </c>
      <c r="G1838" s="1" t="n">
        <v>72</v>
      </c>
      <c r="H1838" s="1" t="n">
        <v>59.5566</v>
      </c>
      <c r="I1838" s="1" t="n">
        <v>0</v>
      </c>
      <c r="J1838" s="1" t="n">
        <v>4</v>
      </c>
      <c r="K1838" s="1" t="s">
        <v>3642</v>
      </c>
      <c r="L1838" s="18" t="str">
        <f aca="false">IF(H1838&lt;=G1838,"Yes","No")</f>
        <v>Yes</v>
      </c>
    </row>
    <row r="1839" customFormat="false" ht="15" hidden="false" customHeight="false" outlineLevel="0" collapsed="false">
      <c r="A1839" s="1" t="s">
        <v>7299</v>
      </c>
      <c r="B1839" s="1" t="s">
        <v>7300</v>
      </c>
      <c r="C1839" s="1" t="s">
        <v>6999</v>
      </c>
      <c r="D1839" s="1" t="s">
        <v>3638</v>
      </c>
      <c r="E1839" s="1" t="s">
        <v>3617</v>
      </c>
      <c r="F1839" s="1" t="s">
        <v>3215</v>
      </c>
      <c r="G1839" s="1" t="n">
        <v>24</v>
      </c>
      <c r="H1839" s="1" t="n">
        <v>52.3816</v>
      </c>
      <c r="I1839" s="1" t="n">
        <v>0</v>
      </c>
      <c r="J1839" s="1" t="n">
        <v>3</v>
      </c>
      <c r="K1839" s="1" t="s">
        <v>3624</v>
      </c>
      <c r="L1839" s="18" t="str">
        <f aca="false">IF(H1839&lt;=G1839,"Yes","No")</f>
        <v>No</v>
      </c>
    </row>
    <row r="1840" customFormat="false" ht="15" hidden="false" customHeight="false" outlineLevel="0" collapsed="false">
      <c r="A1840" s="1" t="s">
        <v>7301</v>
      </c>
      <c r="B1840" s="1" t="s">
        <v>7302</v>
      </c>
      <c r="C1840" s="1" t="s">
        <v>6999</v>
      </c>
      <c r="D1840" s="1" t="s">
        <v>3630</v>
      </c>
      <c r="E1840" s="1" t="s">
        <v>3617</v>
      </c>
      <c r="F1840" s="1" t="s">
        <v>3623</v>
      </c>
      <c r="G1840" s="1" t="n">
        <v>24</v>
      </c>
      <c r="H1840" s="1" t="n">
        <v>0.8364</v>
      </c>
      <c r="I1840" s="1" t="n">
        <v>1</v>
      </c>
      <c r="J1840" s="1" t="n">
        <v>5</v>
      </c>
      <c r="K1840" s="1" t="s">
        <v>3624</v>
      </c>
      <c r="L1840" s="18" t="str">
        <f aca="false">IF(H1840&lt;=G1840,"Yes","No")</f>
        <v>Yes</v>
      </c>
    </row>
    <row r="1841" customFormat="false" ht="15" hidden="false" customHeight="false" outlineLevel="0" collapsed="false">
      <c r="A1841" s="1" t="s">
        <v>7303</v>
      </c>
      <c r="B1841" s="1" t="s">
        <v>7304</v>
      </c>
      <c r="C1841" s="1" t="s">
        <v>6999</v>
      </c>
      <c r="D1841" s="1" t="s">
        <v>3616</v>
      </c>
      <c r="E1841" s="1" t="s">
        <v>3617</v>
      </c>
      <c r="F1841" s="1" t="s">
        <v>3215</v>
      </c>
      <c r="G1841" s="1" t="n">
        <v>24</v>
      </c>
      <c r="H1841" s="1" t="n">
        <v>14.678</v>
      </c>
      <c r="I1841" s="1" t="n">
        <v>0</v>
      </c>
      <c r="J1841" s="1" t="n">
        <v>5</v>
      </c>
      <c r="K1841" s="1" t="s">
        <v>3618</v>
      </c>
      <c r="L1841" s="18" t="str">
        <f aca="false">IF(H1841&lt;=G1841,"Yes","No")</f>
        <v>Yes</v>
      </c>
    </row>
    <row r="1842" customFormat="false" ht="15" hidden="false" customHeight="false" outlineLevel="0" collapsed="false">
      <c r="A1842" s="1" t="s">
        <v>7305</v>
      </c>
      <c r="B1842" s="1" t="s">
        <v>7306</v>
      </c>
      <c r="C1842" s="1" t="s">
        <v>6999</v>
      </c>
      <c r="D1842" s="1" t="s">
        <v>3630</v>
      </c>
      <c r="E1842" s="1" t="s">
        <v>3617</v>
      </c>
      <c r="F1842" s="1" t="s">
        <v>3215</v>
      </c>
      <c r="G1842" s="1" t="n">
        <v>24</v>
      </c>
      <c r="H1842" s="1" t="n">
        <v>0.2132</v>
      </c>
      <c r="I1842" s="1" t="n">
        <v>1</v>
      </c>
      <c r="J1842" s="1" t="n">
        <v>5</v>
      </c>
      <c r="K1842" s="1" t="s">
        <v>3618</v>
      </c>
      <c r="L1842" s="18" t="str">
        <f aca="false">IF(H1842&lt;=G1842,"Yes","No")</f>
        <v>Yes</v>
      </c>
    </row>
    <row r="1843" customFormat="false" ht="15" hidden="false" customHeight="false" outlineLevel="0" collapsed="false">
      <c r="A1843" s="1" t="s">
        <v>7307</v>
      </c>
      <c r="B1843" s="1" t="s">
        <v>7308</v>
      </c>
      <c r="C1843" s="1" t="s">
        <v>6999</v>
      </c>
      <c r="D1843" s="1" t="s">
        <v>3630</v>
      </c>
      <c r="E1843" s="1" t="s">
        <v>3617</v>
      </c>
      <c r="F1843" s="1" t="s">
        <v>3215</v>
      </c>
      <c r="G1843" s="1" t="n">
        <v>24</v>
      </c>
      <c r="H1843" s="1" t="n">
        <v>0.3362</v>
      </c>
      <c r="I1843" s="1" t="n">
        <v>1</v>
      </c>
      <c r="J1843" s="1" t="n">
        <v>5</v>
      </c>
      <c r="K1843" s="1" t="s">
        <v>3642</v>
      </c>
      <c r="L1843" s="18" t="str">
        <f aca="false">IF(H1843&lt;=G1843,"Yes","No")</f>
        <v>Yes</v>
      </c>
    </row>
    <row r="1844" customFormat="false" ht="15" hidden="false" customHeight="false" outlineLevel="0" collapsed="false">
      <c r="A1844" s="1" t="s">
        <v>7309</v>
      </c>
      <c r="B1844" s="1" t="s">
        <v>7310</v>
      </c>
      <c r="C1844" s="1" t="s">
        <v>6999</v>
      </c>
      <c r="D1844" s="1" t="s">
        <v>3627</v>
      </c>
      <c r="E1844" s="1" t="s">
        <v>3617</v>
      </c>
      <c r="F1844" s="1" t="s">
        <v>3215</v>
      </c>
      <c r="G1844" s="1" t="n">
        <v>24</v>
      </c>
      <c r="H1844" s="1" t="n">
        <v>3.5834</v>
      </c>
      <c r="I1844" s="1" t="n">
        <v>0</v>
      </c>
      <c r="J1844" s="1" t="n">
        <v>5</v>
      </c>
      <c r="K1844" s="1" t="s">
        <v>3635</v>
      </c>
      <c r="L1844" s="18" t="str">
        <f aca="false">IF(H1844&lt;=G1844,"Yes","No")</f>
        <v>Yes</v>
      </c>
    </row>
    <row r="1845" customFormat="false" ht="15" hidden="false" customHeight="false" outlineLevel="0" collapsed="false">
      <c r="A1845" s="1" t="s">
        <v>7311</v>
      </c>
      <c r="B1845" s="1" t="s">
        <v>7312</v>
      </c>
      <c r="C1845" s="1" t="s">
        <v>6999</v>
      </c>
      <c r="D1845" s="1" t="s">
        <v>3616</v>
      </c>
      <c r="E1845" s="1" t="s">
        <v>3622</v>
      </c>
      <c r="F1845" s="1" t="s">
        <v>3215</v>
      </c>
      <c r="G1845" s="1" t="n">
        <v>8</v>
      </c>
      <c r="H1845" s="1" t="n">
        <v>2.0746</v>
      </c>
      <c r="I1845" s="1" t="n">
        <v>0</v>
      </c>
      <c r="J1845" s="1" t="n">
        <v>4</v>
      </c>
      <c r="K1845" s="1" t="s">
        <v>3635</v>
      </c>
      <c r="L1845" s="18" t="str">
        <f aca="false">IF(H1845&lt;=G1845,"Yes","No")</f>
        <v>Yes</v>
      </c>
    </row>
    <row r="1846" customFormat="false" ht="15" hidden="false" customHeight="false" outlineLevel="0" collapsed="false">
      <c r="A1846" s="1" t="s">
        <v>7313</v>
      </c>
      <c r="B1846" s="1" t="s">
        <v>7314</v>
      </c>
      <c r="C1846" s="1" t="s">
        <v>6999</v>
      </c>
      <c r="D1846" s="1" t="s">
        <v>3627</v>
      </c>
      <c r="E1846" s="1" t="s">
        <v>3622</v>
      </c>
      <c r="F1846" s="1" t="s">
        <v>3623</v>
      </c>
      <c r="G1846" s="1" t="n">
        <v>8</v>
      </c>
      <c r="H1846" s="1" t="n">
        <v>4.4772</v>
      </c>
      <c r="I1846" s="1" t="n">
        <v>0</v>
      </c>
      <c r="J1846" s="1" t="n">
        <v>5</v>
      </c>
      <c r="K1846" s="1" t="s">
        <v>3652</v>
      </c>
      <c r="L1846" s="18" t="str">
        <f aca="false">IF(H1846&lt;=G1846,"Yes","No")</f>
        <v>Yes</v>
      </c>
    </row>
    <row r="1847" customFormat="false" ht="15" hidden="false" customHeight="false" outlineLevel="0" collapsed="false">
      <c r="A1847" s="1" t="s">
        <v>7315</v>
      </c>
      <c r="B1847" s="1" t="s">
        <v>7316</v>
      </c>
      <c r="C1847" s="1" t="s">
        <v>6999</v>
      </c>
      <c r="D1847" s="1" t="s">
        <v>3641</v>
      </c>
      <c r="E1847" s="1" t="s">
        <v>3622</v>
      </c>
      <c r="F1847" s="1" t="s">
        <v>3215</v>
      </c>
      <c r="G1847" s="1" t="n">
        <v>8</v>
      </c>
      <c r="H1847" s="1" t="n">
        <v>1.1726</v>
      </c>
      <c r="I1847" s="1" t="n">
        <v>0</v>
      </c>
      <c r="J1847" s="1" t="n">
        <v>4</v>
      </c>
      <c r="K1847" s="1" t="s">
        <v>3652</v>
      </c>
      <c r="L1847" s="18" t="str">
        <f aca="false">IF(H1847&lt;=G1847,"Yes","No")</f>
        <v>Yes</v>
      </c>
    </row>
    <row r="1848" customFormat="false" ht="15" hidden="false" customHeight="false" outlineLevel="0" collapsed="false">
      <c r="A1848" s="1" t="s">
        <v>7317</v>
      </c>
      <c r="B1848" s="1" t="s">
        <v>7318</v>
      </c>
      <c r="C1848" s="1" t="s">
        <v>6999</v>
      </c>
      <c r="D1848" s="1" t="s">
        <v>3645</v>
      </c>
      <c r="E1848" s="1" t="s">
        <v>3617</v>
      </c>
      <c r="F1848" s="1" t="s">
        <v>3215</v>
      </c>
      <c r="G1848" s="1" t="n">
        <v>24</v>
      </c>
      <c r="H1848" s="1" t="n">
        <v>3.8622</v>
      </c>
      <c r="I1848" s="1" t="n">
        <v>0</v>
      </c>
      <c r="J1848" s="1" t="n">
        <v>4</v>
      </c>
      <c r="K1848" s="1" t="s">
        <v>3635</v>
      </c>
      <c r="L1848" s="18" t="str">
        <f aca="false">IF(H1848&lt;=G1848,"Yes","No")</f>
        <v>Yes</v>
      </c>
    </row>
    <row r="1849" customFormat="false" ht="15" hidden="false" customHeight="false" outlineLevel="0" collapsed="false">
      <c r="A1849" s="1" t="s">
        <v>7319</v>
      </c>
      <c r="B1849" s="1" t="s">
        <v>7320</v>
      </c>
      <c r="C1849" s="1" t="s">
        <v>6999</v>
      </c>
      <c r="D1849" s="1" t="s">
        <v>3630</v>
      </c>
      <c r="E1849" s="1" t="s">
        <v>3617</v>
      </c>
      <c r="F1849" s="1" t="s">
        <v>3631</v>
      </c>
      <c r="G1849" s="1" t="n">
        <v>24</v>
      </c>
      <c r="H1849" s="1" t="n">
        <v>0.3198</v>
      </c>
      <c r="I1849" s="1" t="n">
        <v>1</v>
      </c>
      <c r="J1849" s="1" t="n">
        <v>5</v>
      </c>
      <c r="K1849" s="1" t="s">
        <v>3618</v>
      </c>
      <c r="L1849" s="18" t="str">
        <f aca="false">IF(H1849&lt;=G1849,"Yes","No")</f>
        <v>Yes</v>
      </c>
    </row>
    <row r="1850" customFormat="false" ht="15" hidden="false" customHeight="false" outlineLevel="0" collapsed="false">
      <c r="A1850" s="1" t="s">
        <v>7321</v>
      </c>
      <c r="B1850" s="1" t="s">
        <v>7322</v>
      </c>
      <c r="C1850" s="1" t="s">
        <v>6999</v>
      </c>
      <c r="D1850" s="1" t="s">
        <v>3645</v>
      </c>
      <c r="E1850" s="1" t="s">
        <v>3617</v>
      </c>
      <c r="F1850" s="1" t="s">
        <v>3215</v>
      </c>
      <c r="G1850" s="1" t="n">
        <v>24</v>
      </c>
      <c r="H1850" s="1" t="n">
        <v>3.5014</v>
      </c>
      <c r="I1850" s="1" t="n">
        <v>0</v>
      </c>
      <c r="J1850" s="1" t="n">
        <v>5</v>
      </c>
      <c r="K1850" s="1" t="s">
        <v>3665</v>
      </c>
      <c r="L1850" s="18" t="str">
        <f aca="false">IF(H1850&lt;=G1850,"Yes","No")</f>
        <v>Yes</v>
      </c>
    </row>
    <row r="1851" customFormat="false" ht="15" hidden="false" customHeight="false" outlineLevel="0" collapsed="false">
      <c r="A1851" s="1" t="s">
        <v>7323</v>
      </c>
      <c r="B1851" s="1" t="s">
        <v>7324</v>
      </c>
      <c r="C1851" s="1" t="s">
        <v>6999</v>
      </c>
      <c r="D1851" s="1" t="s">
        <v>3630</v>
      </c>
      <c r="E1851" s="1" t="s">
        <v>3617</v>
      </c>
      <c r="F1851" s="1" t="s">
        <v>3215</v>
      </c>
      <c r="G1851" s="1" t="n">
        <v>24</v>
      </c>
      <c r="H1851" s="1" t="n">
        <v>0.0901999999999999</v>
      </c>
      <c r="I1851" s="1" t="n">
        <v>1</v>
      </c>
      <c r="J1851" s="1" t="n">
        <v>5</v>
      </c>
      <c r="K1851" s="1" t="s">
        <v>3618</v>
      </c>
      <c r="L1851" s="18" t="str">
        <f aca="false">IF(H1851&lt;=G1851,"Yes","No")</f>
        <v>Yes</v>
      </c>
    </row>
    <row r="1852" customFormat="false" ht="15" hidden="false" customHeight="false" outlineLevel="0" collapsed="false">
      <c r="A1852" s="1" t="s">
        <v>7325</v>
      </c>
      <c r="B1852" s="1" t="s">
        <v>7326</v>
      </c>
      <c r="C1852" s="1" t="s">
        <v>6999</v>
      </c>
      <c r="D1852" s="1" t="s">
        <v>3630</v>
      </c>
      <c r="E1852" s="1" t="s">
        <v>3617</v>
      </c>
      <c r="F1852" s="1" t="s">
        <v>3215</v>
      </c>
      <c r="G1852" s="1" t="n">
        <v>24</v>
      </c>
      <c r="H1852" s="1" t="n">
        <v>1.6974</v>
      </c>
      <c r="I1852" s="1" t="n">
        <v>1</v>
      </c>
      <c r="J1852" s="1" t="n">
        <v>5</v>
      </c>
      <c r="K1852" s="1" t="s">
        <v>3652</v>
      </c>
      <c r="L1852" s="18" t="str">
        <f aca="false">IF(H1852&lt;=G1852,"Yes","No")</f>
        <v>Yes</v>
      </c>
    </row>
    <row r="1853" customFormat="false" ht="15" hidden="false" customHeight="false" outlineLevel="0" collapsed="false">
      <c r="A1853" s="1" t="s">
        <v>7327</v>
      </c>
      <c r="B1853" s="1" t="s">
        <v>7326</v>
      </c>
      <c r="C1853" s="1" t="s">
        <v>6999</v>
      </c>
      <c r="D1853" s="1" t="s">
        <v>3630</v>
      </c>
      <c r="E1853" s="1" t="s">
        <v>3617</v>
      </c>
      <c r="F1853" s="1" t="s">
        <v>3631</v>
      </c>
      <c r="G1853" s="1" t="n">
        <v>24</v>
      </c>
      <c r="H1853" s="1" t="n">
        <v>0.1312</v>
      </c>
      <c r="I1853" s="1" t="n">
        <v>1</v>
      </c>
      <c r="J1853" s="1" t="n">
        <v>5</v>
      </c>
      <c r="K1853" s="1" t="s">
        <v>3624</v>
      </c>
      <c r="L1853" s="18" t="str">
        <f aca="false">IF(H1853&lt;=G1853,"Yes","No")</f>
        <v>Yes</v>
      </c>
    </row>
    <row r="1854" customFormat="false" ht="15" hidden="false" customHeight="false" outlineLevel="0" collapsed="false">
      <c r="A1854" s="1" t="s">
        <v>7328</v>
      </c>
      <c r="B1854" s="1" t="s">
        <v>7329</v>
      </c>
      <c r="C1854" s="1" t="s">
        <v>6999</v>
      </c>
      <c r="D1854" s="1" t="s">
        <v>3638</v>
      </c>
      <c r="E1854" s="1" t="s">
        <v>3617</v>
      </c>
      <c r="F1854" s="1" t="s">
        <v>3215</v>
      </c>
      <c r="G1854" s="1" t="n">
        <v>24</v>
      </c>
      <c r="H1854" s="1" t="n">
        <v>20.4262</v>
      </c>
      <c r="I1854" s="1" t="n">
        <v>1</v>
      </c>
      <c r="J1854" s="1" t="n">
        <v>4</v>
      </c>
      <c r="K1854" s="1" t="s">
        <v>3635</v>
      </c>
      <c r="L1854" s="18" t="str">
        <f aca="false">IF(H1854&lt;=G1854,"Yes","No")</f>
        <v>Yes</v>
      </c>
    </row>
    <row r="1855" customFormat="false" ht="15" hidden="false" customHeight="false" outlineLevel="0" collapsed="false">
      <c r="A1855" s="1" t="s">
        <v>7330</v>
      </c>
      <c r="B1855" s="1" t="s">
        <v>7331</v>
      </c>
      <c r="C1855" s="1" t="s">
        <v>6999</v>
      </c>
      <c r="D1855" s="1" t="s">
        <v>3630</v>
      </c>
      <c r="E1855" s="1" t="s">
        <v>3622</v>
      </c>
      <c r="F1855" s="1" t="s">
        <v>3631</v>
      </c>
      <c r="G1855" s="1" t="n">
        <v>8</v>
      </c>
      <c r="H1855" s="1" t="n">
        <v>0.1066</v>
      </c>
      <c r="I1855" s="1" t="n">
        <v>1</v>
      </c>
      <c r="J1855" s="1" t="n">
        <v>4</v>
      </c>
      <c r="K1855" s="1" t="s">
        <v>3642</v>
      </c>
      <c r="L1855" s="18" t="str">
        <f aca="false">IF(H1855&lt;=G1855,"Yes","No")</f>
        <v>Yes</v>
      </c>
    </row>
    <row r="1856" customFormat="false" ht="15" hidden="false" customHeight="false" outlineLevel="0" collapsed="false">
      <c r="A1856" s="1" t="s">
        <v>7332</v>
      </c>
      <c r="B1856" s="1" t="s">
        <v>7333</v>
      </c>
      <c r="C1856" s="1" t="s">
        <v>6999</v>
      </c>
      <c r="D1856" s="1" t="s">
        <v>3638</v>
      </c>
      <c r="E1856" s="1" t="s">
        <v>3617</v>
      </c>
      <c r="F1856" s="1" t="s">
        <v>3215</v>
      </c>
      <c r="G1856" s="1" t="n">
        <v>24</v>
      </c>
      <c r="H1856" s="1" t="n">
        <v>10.4714</v>
      </c>
      <c r="I1856" s="1" t="n">
        <v>1</v>
      </c>
      <c r="J1856" s="1" t="n">
        <v>4</v>
      </c>
      <c r="K1856" s="1" t="s">
        <v>3665</v>
      </c>
      <c r="L1856" s="18" t="str">
        <f aca="false">IF(H1856&lt;=G1856,"Yes","No")</f>
        <v>Yes</v>
      </c>
    </row>
    <row r="1857" customFormat="false" ht="15" hidden="false" customHeight="false" outlineLevel="0" collapsed="false">
      <c r="A1857" s="1" t="s">
        <v>7334</v>
      </c>
      <c r="B1857" s="1" t="s">
        <v>7335</v>
      </c>
      <c r="C1857" s="1" t="s">
        <v>6999</v>
      </c>
      <c r="D1857" s="1" t="s">
        <v>3698</v>
      </c>
      <c r="E1857" s="1" t="s">
        <v>3617</v>
      </c>
      <c r="F1857" s="1" t="s">
        <v>3631</v>
      </c>
      <c r="G1857" s="1" t="n">
        <v>24</v>
      </c>
      <c r="H1857" s="1" t="n">
        <v>7.7326</v>
      </c>
      <c r="I1857" s="1" t="n">
        <v>0</v>
      </c>
      <c r="J1857" s="1" t="n">
        <v>5</v>
      </c>
      <c r="K1857" s="1" t="s">
        <v>3624</v>
      </c>
      <c r="L1857" s="18" t="str">
        <f aca="false">IF(H1857&lt;=G1857,"Yes","No")</f>
        <v>Yes</v>
      </c>
    </row>
    <row r="1858" customFormat="false" ht="15" hidden="false" customHeight="false" outlineLevel="0" collapsed="false">
      <c r="A1858" s="1" t="s">
        <v>7336</v>
      </c>
      <c r="B1858" s="1" t="s">
        <v>7337</v>
      </c>
      <c r="C1858" s="1" t="s">
        <v>6999</v>
      </c>
      <c r="D1858" s="1" t="s">
        <v>3645</v>
      </c>
      <c r="E1858" s="1" t="s">
        <v>3793</v>
      </c>
      <c r="F1858" s="1" t="s">
        <v>3215</v>
      </c>
      <c r="G1858" s="1" t="n">
        <v>4</v>
      </c>
      <c r="H1858" s="1" t="n">
        <v>0.5904</v>
      </c>
      <c r="I1858" s="1" t="n">
        <v>1</v>
      </c>
      <c r="J1858" s="1" t="n">
        <v>4</v>
      </c>
      <c r="K1858" s="1" t="s">
        <v>3652</v>
      </c>
      <c r="L1858" s="18" t="str">
        <f aca="false">IF(H1858&lt;=G1858,"Yes","No")</f>
        <v>Yes</v>
      </c>
    </row>
    <row r="1859" customFormat="false" ht="15" hidden="false" customHeight="false" outlineLevel="0" collapsed="false">
      <c r="A1859" s="1" t="s">
        <v>7338</v>
      </c>
      <c r="B1859" s="1" t="s">
        <v>7339</v>
      </c>
      <c r="C1859" s="1" t="s">
        <v>6999</v>
      </c>
      <c r="D1859" s="1" t="s">
        <v>3638</v>
      </c>
      <c r="E1859" s="1" t="s">
        <v>3617</v>
      </c>
      <c r="F1859" s="1" t="s">
        <v>3631</v>
      </c>
      <c r="G1859" s="1" t="n">
        <v>24</v>
      </c>
      <c r="H1859" s="1" t="n">
        <v>2.4272</v>
      </c>
      <c r="I1859" s="1" t="n">
        <v>0</v>
      </c>
      <c r="J1859" s="1" t="n">
        <v>4</v>
      </c>
      <c r="K1859" s="1" t="s">
        <v>3632</v>
      </c>
      <c r="L1859" s="18" t="str">
        <f aca="false">IF(H1859&lt;=G1859,"Yes","No")</f>
        <v>Yes</v>
      </c>
    </row>
    <row r="1860" customFormat="false" ht="15" hidden="false" customHeight="false" outlineLevel="0" collapsed="false">
      <c r="A1860" s="1" t="s">
        <v>7340</v>
      </c>
      <c r="B1860" s="1" t="s">
        <v>7341</v>
      </c>
      <c r="C1860" s="1" t="s">
        <v>6999</v>
      </c>
      <c r="D1860" s="1" t="s">
        <v>3630</v>
      </c>
      <c r="E1860" s="1" t="s">
        <v>3617</v>
      </c>
      <c r="F1860" s="1" t="s">
        <v>3631</v>
      </c>
      <c r="G1860" s="1" t="n">
        <v>24</v>
      </c>
      <c r="H1860" s="1" t="n">
        <v>0.2214</v>
      </c>
      <c r="I1860" s="1" t="n">
        <v>1</v>
      </c>
      <c r="J1860" s="1" t="n">
        <v>4</v>
      </c>
      <c r="K1860" s="1" t="s">
        <v>3635</v>
      </c>
      <c r="L1860" s="18" t="str">
        <f aca="false">IF(H1860&lt;=G1860,"Yes","No")</f>
        <v>Yes</v>
      </c>
    </row>
    <row r="1861" customFormat="false" ht="15" hidden="false" customHeight="false" outlineLevel="0" collapsed="false">
      <c r="A1861" s="1" t="s">
        <v>7342</v>
      </c>
      <c r="B1861" s="1" t="s">
        <v>7343</v>
      </c>
      <c r="C1861" s="1" t="s">
        <v>6999</v>
      </c>
      <c r="D1861" s="1" t="s">
        <v>3630</v>
      </c>
      <c r="E1861" s="1" t="s">
        <v>3646</v>
      </c>
      <c r="F1861" s="1" t="s">
        <v>3631</v>
      </c>
      <c r="G1861" s="1" t="n">
        <v>72</v>
      </c>
      <c r="H1861" s="1" t="n">
        <v>1.2956</v>
      </c>
      <c r="I1861" s="1" t="n">
        <v>1</v>
      </c>
      <c r="J1861" s="1" t="n">
        <v>5</v>
      </c>
      <c r="K1861" s="1" t="s">
        <v>3624</v>
      </c>
      <c r="L1861" s="18" t="str">
        <f aca="false">IF(H1861&lt;=G1861,"Yes","No")</f>
        <v>Yes</v>
      </c>
    </row>
    <row r="1862" customFormat="false" ht="15" hidden="false" customHeight="false" outlineLevel="0" collapsed="false">
      <c r="A1862" s="1" t="s">
        <v>7344</v>
      </c>
      <c r="B1862" s="1" t="s">
        <v>7345</v>
      </c>
      <c r="C1862" s="1" t="s">
        <v>6999</v>
      </c>
      <c r="D1862" s="1" t="s">
        <v>3698</v>
      </c>
      <c r="E1862" s="1" t="s">
        <v>3622</v>
      </c>
      <c r="F1862" s="1" t="s">
        <v>3215</v>
      </c>
      <c r="G1862" s="1" t="n">
        <v>8</v>
      </c>
      <c r="H1862" s="1" t="n">
        <v>1.6482</v>
      </c>
      <c r="I1862" s="1" t="n">
        <v>0</v>
      </c>
      <c r="J1862" s="1" t="n">
        <v>4</v>
      </c>
      <c r="K1862" s="1" t="s">
        <v>3618</v>
      </c>
      <c r="L1862" s="18" t="str">
        <f aca="false">IF(H1862&lt;=G1862,"Yes","No")</f>
        <v>Yes</v>
      </c>
    </row>
    <row r="1863" customFormat="false" ht="15" hidden="false" customHeight="false" outlineLevel="0" collapsed="false">
      <c r="A1863" s="1" t="s">
        <v>7346</v>
      </c>
      <c r="B1863" s="1" t="s">
        <v>7347</v>
      </c>
      <c r="C1863" s="1" t="s">
        <v>6999</v>
      </c>
      <c r="D1863" s="1" t="s">
        <v>3698</v>
      </c>
      <c r="E1863" s="1" t="s">
        <v>3617</v>
      </c>
      <c r="F1863" s="1" t="s">
        <v>3623</v>
      </c>
      <c r="G1863" s="1" t="n">
        <v>24</v>
      </c>
      <c r="H1863" s="1" t="n">
        <v>5.7482</v>
      </c>
      <c r="I1863" s="1" t="n">
        <v>0</v>
      </c>
      <c r="J1863" s="1" t="n">
        <v>4</v>
      </c>
      <c r="K1863" s="1" t="s">
        <v>3624</v>
      </c>
      <c r="L1863" s="18" t="str">
        <f aca="false">IF(H1863&lt;=G1863,"Yes","No")</f>
        <v>Yes</v>
      </c>
    </row>
    <row r="1864" customFormat="false" ht="15" hidden="false" customHeight="false" outlineLevel="0" collapsed="false">
      <c r="A1864" s="1" t="s">
        <v>7348</v>
      </c>
      <c r="B1864" s="1" t="s">
        <v>7349</v>
      </c>
      <c r="C1864" s="1" t="s">
        <v>6999</v>
      </c>
      <c r="D1864" s="1" t="s">
        <v>3616</v>
      </c>
      <c r="E1864" s="1" t="s">
        <v>3646</v>
      </c>
      <c r="F1864" s="1" t="s">
        <v>3623</v>
      </c>
      <c r="G1864" s="1" t="n">
        <v>72</v>
      </c>
      <c r="H1864" s="1" t="n">
        <v>8.5854</v>
      </c>
      <c r="I1864" s="1" t="n">
        <v>1</v>
      </c>
      <c r="J1864" s="1" t="n">
        <v>5</v>
      </c>
      <c r="K1864" s="1" t="s">
        <v>3652</v>
      </c>
      <c r="L1864" s="18" t="str">
        <f aca="false">IF(H1864&lt;=G1864,"Yes","No")</f>
        <v>Yes</v>
      </c>
    </row>
    <row r="1865" customFormat="false" ht="15" hidden="false" customHeight="false" outlineLevel="0" collapsed="false">
      <c r="A1865" s="1" t="s">
        <v>7350</v>
      </c>
      <c r="B1865" s="1" t="s">
        <v>7351</v>
      </c>
      <c r="C1865" s="1" t="s">
        <v>6999</v>
      </c>
      <c r="D1865" s="1" t="s">
        <v>3616</v>
      </c>
      <c r="E1865" s="1" t="s">
        <v>3617</v>
      </c>
      <c r="F1865" s="1" t="s">
        <v>3631</v>
      </c>
      <c r="G1865" s="1" t="n">
        <v>24</v>
      </c>
      <c r="H1865" s="1" t="n">
        <v>1.189</v>
      </c>
      <c r="I1865" s="1" t="n">
        <v>0</v>
      </c>
      <c r="J1865" s="1" t="n">
        <v>5</v>
      </c>
      <c r="K1865" s="1" t="s">
        <v>3642</v>
      </c>
      <c r="L1865" s="18" t="str">
        <f aca="false">IF(H1865&lt;=G1865,"Yes","No")</f>
        <v>Yes</v>
      </c>
    </row>
    <row r="1866" customFormat="false" ht="15" hidden="false" customHeight="false" outlineLevel="0" collapsed="false">
      <c r="A1866" s="1" t="s">
        <v>7352</v>
      </c>
      <c r="B1866" s="1" t="s">
        <v>7353</v>
      </c>
      <c r="C1866" s="1" t="s">
        <v>6999</v>
      </c>
      <c r="D1866" s="1" t="s">
        <v>3627</v>
      </c>
      <c r="E1866" s="1" t="s">
        <v>3793</v>
      </c>
      <c r="F1866" s="1" t="s">
        <v>3631</v>
      </c>
      <c r="G1866" s="1" t="n">
        <v>4</v>
      </c>
      <c r="H1866" s="1" t="n">
        <v>4.4526</v>
      </c>
      <c r="I1866" s="1" t="n">
        <v>0</v>
      </c>
      <c r="J1866" s="1" t="n">
        <v>3</v>
      </c>
      <c r="K1866" s="1" t="s">
        <v>3652</v>
      </c>
      <c r="L1866" s="18" t="str">
        <f aca="false">IF(H1866&lt;=G1866,"Yes","No")</f>
        <v>No</v>
      </c>
    </row>
    <row r="1867" customFormat="false" ht="15" hidden="false" customHeight="false" outlineLevel="0" collapsed="false">
      <c r="A1867" s="1" t="s">
        <v>7354</v>
      </c>
      <c r="B1867" s="1" t="s">
        <v>7355</v>
      </c>
      <c r="C1867" s="1" t="s">
        <v>6999</v>
      </c>
      <c r="D1867" s="1" t="s">
        <v>3616</v>
      </c>
      <c r="E1867" s="1" t="s">
        <v>3617</v>
      </c>
      <c r="F1867" s="1" t="s">
        <v>3215</v>
      </c>
      <c r="G1867" s="1" t="n">
        <v>24</v>
      </c>
      <c r="H1867" s="1" t="n">
        <v>11.0864</v>
      </c>
      <c r="I1867" s="1" t="n">
        <v>1</v>
      </c>
      <c r="J1867" s="1" t="n">
        <v>5</v>
      </c>
      <c r="K1867" s="1" t="s">
        <v>3652</v>
      </c>
      <c r="L1867" s="18" t="str">
        <f aca="false">IF(H1867&lt;=G1867,"Yes","No")</f>
        <v>Yes</v>
      </c>
    </row>
    <row r="1868" customFormat="false" ht="15" hidden="false" customHeight="false" outlineLevel="0" collapsed="false">
      <c r="A1868" s="1" t="s">
        <v>7356</v>
      </c>
      <c r="B1868" s="1" t="s">
        <v>7357</v>
      </c>
      <c r="C1868" s="1" t="s">
        <v>6999</v>
      </c>
      <c r="D1868" s="1" t="s">
        <v>3630</v>
      </c>
      <c r="E1868" s="1" t="s">
        <v>3622</v>
      </c>
      <c r="F1868" s="1" t="s">
        <v>3623</v>
      </c>
      <c r="G1868" s="1" t="n">
        <v>8</v>
      </c>
      <c r="H1868" s="1" t="n">
        <v>0.369</v>
      </c>
      <c r="I1868" s="1" t="n">
        <v>1</v>
      </c>
      <c r="J1868" s="1" t="n">
        <v>4</v>
      </c>
      <c r="K1868" s="1" t="s">
        <v>3665</v>
      </c>
      <c r="L1868" s="18" t="str">
        <f aca="false">IF(H1868&lt;=G1868,"Yes","No")</f>
        <v>Yes</v>
      </c>
    </row>
    <row r="1869" customFormat="false" ht="15" hidden="false" customHeight="false" outlineLevel="0" collapsed="false">
      <c r="A1869" s="1" t="s">
        <v>7358</v>
      </c>
      <c r="B1869" s="1" t="s">
        <v>7359</v>
      </c>
      <c r="C1869" s="1" t="s">
        <v>6999</v>
      </c>
      <c r="D1869" s="1" t="s">
        <v>3616</v>
      </c>
      <c r="E1869" s="1" t="s">
        <v>3617</v>
      </c>
      <c r="F1869" s="1" t="s">
        <v>3215</v>
      </c>
      <c r="G1869" s="1" t="n">
        <v>24</v>
      </c>
      <c r="H1869" s="1" t="n">
        <v>2.87</v>
      </c>
      <c r="I1869" s="1" t="n">
        <v>1</v>
      </c>
      <c r="J1869" s="1" t="n">
        <v>5</v>
      </c>
      <c r="K1869" s="1" t="s">
        <v>3624</v>
      </c>
      <c r="L1869" s="18" t="str">
        <f aca="false">IF(H1869&lt;=G1869,"Yes","No")</f>
        <v>Yes</v>
      </c>
    </row>
    <row r="1870" customFormat="false" ht="15" hidden="false" customHeight="false" outlineLevel="0" collapsed="false">
      <c r="A1870" s="1" t="s">
        <v>7360</v>
      </c>
      <c r="B1870" s="1" t="s">
        <v>7361</v>
      </c>
      <c r="C1870" s="1" t="s">
        <v>6999</v>
      </c>
      <c r="D1870" s="1" t="s">
        <v>3630</v>
      </c>
      <c r="E1870" s="1" t="s">
        <v>3617</v>
      </c>
      <c r="F1870" s="1" t="s">
        <v>3215</v>
      </c>
      <c r="G1870" s="1" t="n">
        <v>24</v>
      </c>
      <c r="H1870" s="1" t="n">
        <v>0.1558</v>
      </c>
      <c r="I1870" s="1" t="n">
        <v>1</v>
      </c>
      <c r="J1870" s="1" t="n">
        <v>4</v>
      </c>
      <c r="K1870" s="1" t="s">
        <v>3618</v>
      </c>
      <c r="L1870" s="18" t="str">
        <f aca="false">IF(H1870&lt;=G1870,"Yes","No")</f>
        <v>Yes</v>
      </c>
    </row>
    <row r="1871" customFormat="false" ht="15" hidden="false" customHeight="false" outlineLevel="0" collapsed="false">
      <c r="A1871" s="1" t="s">
        <v>7362</v>
      </c>
      <c r="B1871" s="1" t="s">
        <v>7363</v>
      </c>
      <c r="C1871" s="1" t="s">
        <v>6999</v>
      </c>
      <c r="D1871" s="1" t="s">
        <v>3621</v>
      </c>
      <c r="E1871" s="1" t="s">
        <v>3617</v>
      </c>
      <c r="F1871" s="1" t="s">
        <v>3623</v>
      </c>
      <c r="G1871" s="1" t="n">
        <v>24</v>
      </c>
      <c r="H1871" s="1" t="n">
        <v>0.4346</v>
      </c>
      <c r="I1871" s="1" t="n">
        <v>1</v>
      </c>
      <c r="J1871" s="1" t="n">
        <v>5</v>
      </c>
      <c r="K1871" s="1" t="s">
        <v>3642</v>
      </c>
      <c r="L1871" s="18" t="str">
        <f aca="false">IF(H1871&lt;=G1871,"Yes","No")</f>
        <v>Yes</v>
      </c>
    </row>
    <row r="1872" customFormat="false" ht="15" hidden="false" customHeight="false" outlineLevel="0" collapsed="false">
      <c r="A1872" s="1" t="s">
        <v>7364</v>
      </c>
      <c r="B1872" s="1" t="s">
        <v>7365</v>
      </c>
      <c r="C1872" s="1" t="s">
        <v>6999</v>
      </c>
      <c r="D1872" s="1" t="s">
        <v>3621</v>
      </c>
      <c r="E1872" s="1" t="s">
        <v>3617</v>
      </c>
      <c r="F1872" s="1" t="s">
        <v>3215</v>
      </c>
      <c r="G1872" s="1" t="n">
        <v>24</v>
      </c>
      <c r="H1872" s="1" t="n">
        <v>1.9926</v>
      </c>
      <c r="I1872" s="1" t="n">
        <v>1</v>
      </c>
      <c r="J1872" s="1" t="n">
        <v>4</v>
      </c>
      <c r="K1872" s="1" t="s">
        <v>3642</v>
      </c>
      <c r="L1872" s="18" t="str">
        <f aca="false">IF(H1872&lt;=G1872,"Yes","No")</f>
        <v>Yes</v>
      </c>
    </row>
    <row r="1873" customFormat="false" ht="15" hidden="false" customHeight="false" outlineLevel="0" collapsed="false">
      <c r="A1873" s="1" t="s">
        <v>7366</v>
      </c>
      <c r="B1873" s="1" t="s">
        <v>7367</v>
      </c>
      <c r="C1873" s="1" t="s">
        <v>6999</v>
      </c>
      <c r="D1873" s="1" t="s">
        <v>3638</v>
      </c>
      <c r="E1873" s="1" t="s">
        <v>3617</v>
      </c>
      <c r="F1873" s="1" t="s">
        <v>3631</v>
      </c>
      <c r="G1873" s="1" t="n">
        <v>24</v>
      </c>
      <c r="H1873" s="1" t="n">
        <v>2.009</v>
      </c>
      <c r="I1873" s="1" t="n">
        <v>0</v>
      </c>
      <c r="J1873" s="1" t="n">
        <v>5</v>
      </c>
      <c r="K1873" s="1" t="s">
        <v>3652</v>
      </c>
      <c r="L1873" s="18" t="str">
        <f aca="false">IF(H1873&lt;=G1873,"Yes","No")</f>
        <v>Yes</v>
      </c>
    </row>
    <row r="1874" customFormat="false" ht="15" hidden="false" customHeight="false" outlineLevel="0" collapsed="false">
      <c r="A1874" s="1" t="s">
        <v>7368</v>
      </c>
      <c r="B1874" s="1" t="s">
        <v>7369</v>
      </c>
      <c r="C1874" s="1" t="s">
        <v>6999</v>
      </c>
      <c r="D1874" s="1" t="s">
        <v>3645</v>
      </c>
      <c r="E1874" s="1" t="s">
        <v>3646</v>
      </c>
      <c r="F1874" s="1" t="s">
        <v>3623</v>
      </c>
      <c r="G1874" s="1" t="n">
        <v>72</v>
      </c>
      <c r="H1874" s="1" t="n">
        <v>2.8782</v>
      </c>
      <c r="I1874" s="1" t="n">
        <v>0</v>
      </c>
      <c r="J1874" s="1" t="n">
        <v>5</v>
      </c>
      <c r="K1874" s="1" t="s">
        <v>3618</v>
      </c>
      <c r="L1874" s="18" t="str">
        <f aca="false">IF(H1874&lt;=G1874,"Yes","No")</f>
        <v>Yes</v>
      </c>
    </row>
    <row r="1875" customFormat="false" ht="15" hidden="false" customHeight="false" outlineLevel="0" collapsed="false">
      <c r="A1875" s="1" t="s">
        <v>7370</v>
      </c>
      <c r="B1875" s="1" t="s">
        <v>7371</v>
      </c>
      <c r="C1875" s="1" t="s">
        <v>6999</v>
      </c>
      <c r="D1875" s="1" t="s">
        <v>3616</v>
      </c>
      <c r="E1875" s="1" t="s">
        <v>3617</v>
      </c>
      <c r="F1875" s="1" t="s">
        <v>3623</v>
      </c>
      <c r="G1875" s="1" t="n">
        <v>24</v>
      </c>
      <c r="H1875" s="1" t="n">
        <v>7.257</v>
      </c>
      <c r="I1875" s="1" t="n">
        <v>0</v>
      </c>
      <c r="J1875" s="1" t="n">
        <v>4</v>
      </c>
      <c r="K1875" s="1" t="s">
        <v>3652</v>
      </c>
      <c r="L1875" s="18" t="str">
        <f aca="false">IF(H1875&lt;=G1875,"Yes","No")</f>
        <v>Yes</v>
      </c>
    </row>
    <row r="1876" customFormat="false" ht="15" hidden="false" customHeight="false" outlineLevel="0" collapsed="false">
      <c r="A1876" s="1" t="s">
        <v>7372</v>
      </c>
      <c r="B1876" s="1" t="s">
        <v>7373</v>
      </c>
      <c r="C1876" s="1" t="s">
        <v>6999</v>
      </c>
      <c r="D1876" s="1" t="s">
        <v>3641</v>
      </c>
      <c r="E1876" s="1" t="s">
        <v>3793</v>
      </c>
      <c r="F1876" s="1" t="s">
        <v>3215</v>
      </c>
      <c r="G1876" s="1" t="n">
        <v>4</v>
      </c>
      <c r="H1876" s="1" t="n">
        <v>2.3616</v>
      </c>
      <c r="I1876" s="1" t="n">
        <v>0</v>
      </c>
      <c r="J1876" s="1" t="n">
        <v>4</v>
      </c>
      <c r="K1876" s="1" t="s">
        <v>3652</v>
      </c>
      <c r="L1876" s="18" t="str">
        <f aca="false">IF(H1876&lt;=G1876,"Yes","No")</f>
        <v>Yes</v>
      </c>
    </row>
    <row r="1877" customFormat="false" ht="15" hidden="false" customHeight="false" outlineLevel="0" collapsed="false">
      <c r="A1877" s="1" t="s">
        <v>7374</v>
      </c>
      <c r="B1877" s="1" t="s">
        <v>7375</v>
      </c>
      <c r="C1877" s="1" t="s">
        <v>6999</v>
      </c>
      <c r="D1877" s="1" t="s">
        <v>3638</v>
      </c>
      <c r="E1877" s="1" t="s">
        <v>3622</v>
      </c>
      <c r="F1877" s="1" t="s">
        <v>3631</v>
      </c>
      <c r="G1877" s="1" t="n">
        <v>8</v>
      </c>
      <c r="H1877" s="1" t="n">
        <v>3.2062</v>
      </c>
      <c r="I1877" s="1" t="n">
        <v>0</v>
      </c>
      <c r="J1877" s="1" t="n">
        <v>5</v>
      </c>
      <c r="K1877" s="1" t="s">
        <v>3635</v>
      </c>
      <c r="L1877" s="18" t="str">
        <f aca="false">IF(H1877&lt;=G1877,"Yes","No")</f>
        <v>Yes</v>
      </c>
    </row>
    <row r="1878" customFormat="false" ht="15" hidden="false" customHeight="false" outlineLevel="0" collapsed="false">
      <c r="A1878" s="1" t="s">
        <v>7376</v>
      </c>
      <c r="B1878" s="1" t="s">
        <v>7377</v>
      </c>
      <c r="C1878" s="1" t="s">
        <v>6999</v>
      </c>
      <c r="D1878" s="1" t="s">
        <v>3645</v>
      </c>
      <c r="E1878" s="1" t="s">
        <v>3617</v>
      </c>
      <c r="F1878" s="1" t="s">
        <v>3623</v>
      </c>
      <c r="G1878" s="1" t="n">
        <v>24</v>
      </c>
      <c r="H1878" s="1" t="n">
        <v>7.0684</v>
      </c>
      <c r="I1878" s="1" t="n">
        <v>1</v>
      </c>
      <c r="J1878" s="1" t="n">
        <v>5</v>
      </c>
      <c r="K1878" s="1" t="s">
        <v>3635</v>
      </c>
      <c r="L1878" s="18" t="str">
        <f aca="false">IF(H1878&lt;=G1878,"Yes","No")</f>
        <v>Yes</v>
      </c>
    </row>
    <row r="1879" customFormat="false" ht="15" hidden="false" customHeight="false" outlineLevel="0" collapsed="false">
      <c r="A1879" s="1" t="s">
        <v>7378</v>
      </c>
      <c r="B1879" s="1" t="s">
        <v>7379</v>
      </c>
      <c r="C1879" s="1" t="s">
        <v>6999</v>
      </c>
      <c r="D1879" s="1" t="s">
        <v>3630</v>
      </c>
      <c r="E1879" s="1" t="s">
        <v>3646</v>
      </c>
      <c r="F1879" s="1" t="s">
        <v>3215</v>
      </c>
      <c r="G1879" s="1" t="n">
        <v>72</v>
      </c>
      <c r="H1879" s="1" t="n">
        <v>0.1968</v>
      </c>
      <c r="I1879" s="1" t="n">
        <v>1</v>
      </c>
      <c r="J1879" s="1" t="n">
        <v>5</v>
      </c>
      <c r="K1879" s="1" t="s">
        <v>3624</v>
      </c>
      <c r="L1879" s="18" t="str">
        <f aca="false">IF(H1879&lt;=G1879,"Yes","No")</f>
        <v>Yes</v>
      </c>
    </row>
    <row r="1880" customFormat="false" ht="15" hidden="false" customHeight="false" outlineLevel="0" collapsed="false">
      <c r="A1880" s="1" t="s">
        <v>7380</v>
      </c>
      <c r="B1880" s="1" t="s">
        <v>7381</v>
      </c>
      <c r="C1880" s="1" t="s">
        <v>6999</v>
      </c>
      <c r="D1880" s="1" t="s">
        <v>3698</v>
      </c>
      <c r="E1880" s="1" t="s">
        <v>3617</v>
      </c>
      <c r="F1880" s="1" t="s">
        <v>3215</v>
      </c>
      <c r="G1880" s="1" t="n">
        <v>24</v>
      </c>
      <c r="H1880" s="1" t="n">
        <v>7.0192</v>
      </c>
      <c r="I1880" s="1" t="n">
        <v>0</v>
      </c>
      <c r="J1880" s="1" t="n">
        <v>4</v>
      </c>
      <c r="K1880" s="1" t="s">
        <v>3642</v>
      </c>
      <c r="L1880" s="18" t="str">
        <f aca="false">IF(H1880&lt;=G1880,"Yes","No")</f>
        <v>Yes</v>
      </c>
    </row>
    <row r="1881" customFormat="false" ht="15" hidden="false" customHeight="false" outlineLevel="0" collapsed="false">
      <c r="A1881" s="1" t="s">
        <v>7382</v>
      </c>
      <c r="B1881" s="1" t="s">
        <v>7383</v>
      </c>
      <c r="C1881" s="1" t="s">
        <v>6999</v>
      </c>
      <c r="D1881" s="1" t="s">
        <v>3630</v>
      </c>
      <c r="E1881" s="1" t="s">
        <v>3617</v>
      </c>
      <c r="F1881" s="1" t="s">
        <v>3631</v>
      </c>
      <c r="G1881" s="1" t="n">
        <v>24</v>
      </c>
      <c r="H1881" s="1" t="n">
        <v>0.7708</v>
      </c>
      <c r="I1881" s="1" t="n">
        <v>1</v>
      </c>
      <c r="J1881" s="1" t="n">
        <v>5</v>
      </c>
      <c r="K1881" s="1" t="s">
        <v>3618</v>
      </c>
      <c r="L1881" s="18" t="str">
        <f aca="false">IF(H1881&lt;=G1881,"Yes","No")</f>
        <v>Yes</v>
      </c>
    </row>
    <row r="1882" customFormat="false" ht="15" hidden="false" customHeight="false" outlineLevel="0" collapsed="false">
      <c r="A1882" s="1" t="s">
        <v>7384</v>
      </c>
      <c r="B1882" s="1" t="s">
        <v>7385</v>
      </c>
      <c r="C1882" s="1" t="s">
        <v>6999</v>
      </c>
      <c r="D1882" s="1" t="s">
        <v>3638</v>
      </c>
      <c r="E1882" s="1" t="s">
        <v>3646</v>
      </c>
      <c r="F1882" s="1" t="s">
        <v>3623</v>
      </c>
      <c r="G1882" s="1" t="n">
        <v>72</v>
      </c>
      <c r="H1882" s="1" t="n">
        <v>9.471</v>
      </c>
      <c r="I1882" s="1" t="n">
        <v>0</v>
      </c>
      <c r="J1882" s="1" t="n">
        <v>4</v>
      </c>
      <c r="K1882" s="1" t="s">
        <v>3652</v>
      </c>
      <c r="L1882" s="18" t="str">
        <f aca="false">IF(H1882&lt;=G1882,"Yes","No")</f>
        <v>Yes</v>
      </c>
    </row>
    <row r="1883" customFormat="false" ht="15" hidden="false" customHeight="false" outlineLevel="0" collapsed="false">
      <c r="A1883" s="1" t="s">
        <v>7386</v>
      </c>
      <c r="B1883" s="1" t="s">
        <v>7387</v>
      </c>
      <c r="C1883" s="1" t="s">
        <v>6999</v>
      </c>
      <c r="D1883" s="1" t="s">
        <v>3698</v>
      </c>
      <c r="E1883" s="1" t="s">
        <v>3617</v>
      </c>
      <c r="F1883" s="1" t="s">
        <v>3215</v>
      </c>
      <c r="G1883" s="1" t="n">
        <v>24</v>
      </c>
      <c r="H1883" s="1" t="n">
        <v>8.487</v>
      </c>
      <c r="I1883" s="1" t="n">
        <v>0</v>
      </c>
      <c r="J1883" s="1" t="n">
        <v>4</v>
      </c>
      <c r="K1883" s="1" t="s">
        <v>3624</v>
      </c>
      <c r="L1883" s="18" t="str">
        <f aca="false">IF(H1883&lt;=G1883,"Yes","No")</f>
        <v>Yes</v>
      </c>
    </row>
    <row r="1884" customFormat="false" ht="15" hidden="false" customHeight="false" outlineLevel="0" collapsed="false">
      <c r="A1884" s="1" t="s">
        <v>7388</v>
      </c>
      <c r="B1884" s="1" t="s">
        <v>7389</v>
      </c>
      <c r="C1884" s="1" t="s">
        <v>6999</v>
      </c>
      <c r="D1884" s="1" t="s">
        <v>3645</v>
      </c>
      <c r="E1884" s="1" t="s">
        <v>3646</v>
      </c>
      <c r="F1884" s="1" t="s">
        <v>3623</v>
      </c>
      <c r="G1884" s="1" t="n">
        <v>72</v>
      </c>
      <c r="H1884" s="1" t="n">
        <v>3.9688</v>
      </c>
      <c r="I1884" s="1" t="n">
        <v>0</v>
      </c>
      <c r="J1884" s="1" t="n">
        <v>5</v>
      </c>
      <c r="K1884" s="1" t="s">
        <v>3652</v>
      </c>
      <c r="L1884" s="18" t="str">
        <f aca="false">IF(H1884&lt;=G1884,"Yes","No")</f>
        <v>Yes</v>
      </c>
    </row>
    <row r="1885" customFormat="false" ht="15" hidden="false" customHeight="false" outlineLevel="0" collapsed="false">
      <c r="A1885" s="1" t="s">
        <v>7390</v>
      </c>
      <c r="B1885" s="1" t="s">
        <v>7391</v>
      </c>
      <c r="C1885" s="1" t="s">
        <v>6999</v>
      </c>
      <c r="D1885" s="1" t="s">
        <v>3645</v>
      </c>
      <c r="E1885" s="1" t="s">
        <v>3617</v>
      </c>
      <c r="F1885" s="1" t="s">
        <v>3623</v>
      </c>
      <c r="G1885" s="1" t="n">
        <v>24</v>
      </c>
      <c r="H1885" s="1" t="n">
        <v>0.6068</v>
      </c>
      <c r="I1885" s="1" t="n">
        <v>0</v>
      </c>
      <c r="J1885" s="1" t="n">
        <v>4</v>
      </c>
      <c r="K1885" s="1" t="s">
        <v>3632</v>
      </c>
      <c r="L1885" s="18" t="str">
        <f aca="false">IF(H1885&lt;=G1885,"Yes","No")</f>
        <v>Yes</v>
      </c>
    </row>
    <row r="1886" customFormat="false" ht="15" hidden="false" customHeight="false" outlineLevel="0" collapsed="false">
      <c r="A1886" s="1" t="s">
        <v>7392</v>
      </c>
      <c r="B1886" s="1" t="s">
        <v>7393</v>
      </c>
      <c r="C1886" s="1" t="s">
        <v>6999</v>
      </c>
      <c r="D1886" s="1" t="s">
        <v>3630</v>
      </c>
      <c r="E1886" s="1" t="s">
        <v>3646</v>
      </c>
      <c r="F1886" s="1" t="s">
        <v>3623</v>
      </c>
      <c r="G1886" s="1" t="n">
        <v>72</v>
      </c>
      <c r="H1886" s="1" t="n">
        <v>0.328</v>
      </c>
      <c r="I1886" s="1" t="n">
        <v>1</v>
      </c>
      <c r="J1886" s="1" t="n">
        <v>5</v>
      </c>
      <c r="K1886" s="1" t="s">
        <v>3618</v>
      </c>
      <c r="L1886" s="18" t="str">
        <f aca="false">IF(H1886&lt;=G1886,"Yes","No")</f>
        <v>Yes</v>
      </c>
    </row>
    <row r="1887" customFormat="false" ht="15" hidden="false" customHeight="false" outlineLevel="0" collapsed="false">
      <c r="A1887" s="1" t="s">
        <v>7394</v>
      </c>
      <c r="B1887" s="1" t="s">
        <v>7395</v>
      </c>
      <c r="C1887" s="1" t="s">
        <v>6999</v>
      </c>
      <c r="D1887" s="1" t="s">
        <v>3616</v>
      </c>
      <c r="E1887" s="1" t="s">
        <v>3617</v>
      </c>
      <c r="F1887" s="1" t="s">
        <v>3215</v>
      </c>
      <c r="G1887" s="1" t="n">
        <v>24</v>
      </c>
      <c r="H1887" s="1" t="n">
        <v>7.462</v>
      </c>
      <c r="I1887" s="1" t="n">
        <v>0</v>
      </c>
      <c r="J1887" s="1" t="n">
        <v>4</v>
      </c>
      <c r="K1887" s="1" t="s">
        <v>3652</v>
      </c>
      <c r="L1887" s="18" t="str">
        <f aca="false">IF(H1887&lt;=G1887,"Yes","No")</f>
        <v>Yes</v>
      </c>
    </row>
    <row r="1888" customFormat="false" ht="15" hidden="false" customHeight="false" outlineLevel="0" collapsed="false">
      <c r="A1888" s="1" t="s">
        <v>7396</v>
      </c>
      <c r="B1888" s="1" t="s">
        <v>7397</v>
      </c>
      <c r="C1888" s="1" t="s">
        <v>6999</v>
      </c>
      <c r="D1888" s="1" t="s">
        <v>3616</v>
      </c>
      <c r="E1888" s="1" t="s">
        <v>3622</v>
      </c>
      <c r="F1888" s="1" t="s">
        <v>3215</v>
      </c>
      <c r="G1888" s="1" t="n">
        <v>8</v>
      </c>
      <c r="H1888" s="1" t="n">
        <v>6.3222</v>
      </c>
      <c r="I1888" s="1" t="n">
        <v>0</v>
      </c>
      <c r="J1888" s="1" t="n">
        <v>5</v>
      </c>
      <c r="K1888" s="1" t="s">
        <v>3652</v>
      </c>
      <c r="L1888" s="18" t="str">
        <f aca="false">IF(H1888&lt;=G1888,"Yes","No")</f>
        <v>Yes</v>
      </c>
    </row>
    <row r="1889" customFormat="false" ht="15" hidden="false" customHeight="false" outlineLevel="0" collapsed="false">
      <c r="A1889" s="1" t="s">
        <v>7398</v>
      </c>
      <c r="B1889" s="1" t="s">
        <v>7399</v>
      </c>
      <c r="C1889" s="1" t="s">
        <v>6999</v>
      </c>
      <c r="D1889" s="1" t="s">
        <v>3645</v>
      </c>
      <c r="E1889" s="1" t="s">
        <v>3617</v>
      </c>
      <c r="F1889" s="1" t="s">
        <v>3623</v>
      </c>
      <c r="G1889" s="1" t="n">
        <v>24</v>
      </c>
      <c r="H1889" s="1" t="n">
        <v>1.8204</v>
      </c>
      <c r="I1889" s="1" t="n">
        <v>1</v>
      </c>
      <c r="J1889" s="1" t="n">
        <v>5</v>
      </c>
      <c r="K1889" s="1" t="s">
        <v>3635</v>
      </c>
      <c r="L1889" s="18" t="str">
        <f aca="false">IF(H1889&lt;=G1889,"Yes","No")</f>
        <v>Yes</v>
      </c>
    </row>
    <row r="1890" customFormat="false" ht="15" hidden="false" customHeight="false" outlineLevel="0" collapsed="false">
      <c r="A1890" s="1" t="s">
        <v>7400</v>
      </c>
      <c r="B1890" s="1" t="s">
        <v>7401</v>
      </c>
      <c r="C1890" s="1" t="s">
        <v>6999</v>
      </c>
      <c r="D1890" s="1" t="s">
        <v>3630</v>
      </c>
      <c r="E1890" s="1" t="s">
        <v>3617</v>
      </c>
      <c r="F1890" s="1" t="s">
        <v>3623</v>
      </c>
      <c r="G1890" s="1" t="n">
        <v>24</v>
      </c>
      <c r="H1890" s="1" t="n">
        <v>0.0983999999999999</v>
      </c>
      <c r="I1890" s="1" t="n">
        <v>1</v>
      </c>
      <c r="J1890" s="1" t="n">
        <v>5</v>
      </c>
      <c r="K1890" s="1" t="s">
        <v>3632</v>
      </c>
      <c r="L1890" s="18" t="str">
        <f aca="false">IF(H1890&lt;=G1890,"Yes","No")</f>
        <v>Yes</v>
      </c>
    </row>
    <row r="1891" customFormat="false" ht="15" hidden="false" customHeight="false" outlineLevel="0" collapsed="false">
      <c r="A1891" s="1" t="s">
        <v>7402</v>
      </c>
      <c r="B1891" s="1" t="s">
        <v>7403</v>
      </c>
      <c r="C1891" s="1" t="s">
        <v>6999</v>
      </c>
      <c r="D1891" s="1" t="s">
        <v>3630</v>
      </c>
      <c r="E1891" s="1" t="s">
        <v>3617</v>
      </c>
      <c r="F1891" s="1" t="s">
        <v>3631</v>
      </c>
      <c r="G1891" s="1" t="n">
        <v>24</v>
      </c>
      <c r="H1891" s="1" t="n">
        <v>0.4428</v>
      </c>
      <c r="I1891" s="1" t="n">
        <v>1</v>
      </c>
      <c r="J1891" s="1" t="n">
        <v>5</v>
      </c>
      <c r="K1891" s="1" t="s">
        <v>3642</v>
      </c>
      <c r="L1891" s="18" t="str">
        <f aca="false">IF(H1891&lt;=G1891,"Yes","No")</f>
        <v>Yes</v>
      </c>
    </row>
    <row r="1892" customFormat="false" ht="15" hidden="false" customHeight="false" outlineLevel="0" collapsed="false">
      <c r="A1892" s="1" t="s">
        <v>7404</v>
      </c>
      <c r="B1892" s="1" t="s">
        <v>7405</v>
      </c>
      <c r="C1892" s="1" t="s">
        <v>6999</v>
      </c>
      <c r="D1892" s="1" t="s">
        <v>3638</v>
      </c>
      <c r="E1892" s="1" t="s">
        <v>3617</v>
      </c>
      <c r="F1892" s="1" t="s">
        <v>3631</v>
      </c>
      <c r="G1892" s="1" t="n">
        <v>24</v>
      </c>
      <c r="H1892" s="1" t="n">
        <v>6.8388</v>
      </c>
      <c r="I1892" s="1" t="n">
        <v>0</v>
      </c>
      <c r="J1892" s="1" t="n">
        <v>5</v>
      </c>
      <c r="K1892" s="1" t="s">
        <v>3618</v>
      </c>
      <c r="L1892" s="18" t="str">
        <f aca="false">IF(H1892&lt;=G1892,"Yes","No")</f>
        <v>Yes</v>
      </c>
    </row>
    <row r="1893" customFormat="false" ht="15" hidden="false" customHeight="false" outlineLevel="0" collapsed="false">
      <c r="A1893" s="1" t="s">
        <v>7406</v>
      </c>
      <c r="B1893" s="1" t="s">
        <v>7407</v>
      </c>
      <c r="C1893" s="1" t="s">
        <v>6999</v>
      </c>
      <c r="D1893" s="1" t="s">
        <v>3645</v>
      </c>
      <c r="E1893" s="1" t="s">
        <v>3617</v>
      </c>
      <c r="F1893" s="1" t="s">
        <v>3215</v>
      </c>
      <c r="G1893" s="1" t="n">
        <v>24</v>
      </c>
      <c r="H1893" s="1" t="n">
        <v>1.7794</v>
      </c>
      <c r="I1893" s="1" t="n">
        <v>1</v>
      </c>
      <c r="J1893" s="1" t="n">
        <v>4</v>
      </c>
      <c r="K1893" s="1" t="s">
        <v>3618</v>
      </c>
      <c r="L1893" s="18" t="str">
        <f aca="false">IF(H1893&lt;=G1893,"Yes","No")</f>
        <v>Yes</v>
      </c>
    </row>
    <row r="1894" customFormat="false" ht="15" hidden="false" customHeight="false" outlineLevel="0" collapsed="false">
      <c r="A1894" s="1" t="s">
        <v>7408</v>
      </c>
      <c r="B1894" s="1" t="s">
        <v>7409</v>
      </c>
      <c r="C1894" s="1" t="s">
        <v>6999</v>
      </c>
      <c r="D1894" s="1" t="s">
        <v>3621</v>
      </c>
      <c r="E1894" s="1" t="s">
        <v>3617</v>
      </c>
      <c r="F1894" s="1" t="s">
        <v>3215</v>
      </c>
      <c r="G1894" s="1" t="n">
        <v>24</v>
      </c>
      <c r="H1894" s="1" t="n">
        <v>0.8446</v>
      </c>
      <c r="I1894" s="1" t="n">
        <v>1</v>
      </c>
      <c r="J1894" s="1" t="n">
        <v>5</v>
      </c>
      <c r="K1894" s="1" t="s">
        <v>3624</v>
      </c>
      <c r="L1894" s="18" t="str">
        <f aca="false">IF(H1894&lt;=G1894,"Yes","No")</f>
        <v>Yes</v>
      </c>
    </row>
    <row r="1895" customFormat="false" ht="15" hidden="false" customHeight="false" outlineLevel="0" collapsed="false">
      <c r="A1895" s="1" t="s">
        <v>7410</v>
      </c>
      <c r="B1895" s="1" t="s">
        <v>7411</v>
      </c>
      <c r="C1895" s="1" t="s">
        <v>6999</v>
      </c>
      <c r="D1895" s="1" t="s">
        <v>3621</v>
      </c>
      <c r="E1895" s="1" t="s">
        <v>3617</v>
      </c>
      <c r="F1895" s="1" t="s">
        <v>3631</v>
      </c>
      <c r="G1895" s="1" t="n">
        <v>24</v>
      </c>
      <c r="H1895" s="1" t="n">
        <v>0.5822</v>
      </c>
      <c r="I1895" s="1" t="n">
        <v>0</v>
      </c>
      <c r="J1895" s="1" t="n">
        <v>4</v>
      </c>
      <c r="K1895" s="1" t="s">
        <v>3624</v>
      </c>
      <c r="L1895" s="18" t="str">
        <f aca="false">IF(H1895&lt;=G1895,"Yes","No")</f>
        <v>Yes</v>
      </c>
    </row>
    <row r="1896" customFormat="false" ht="15" hidden="false" customHeight="false" outlineLevel="0" collapsed="false">
      <c r="A1896" s="1" t="s">
        <v>7412</v>
      </c>
      <c r="B1896" s="1" t="s">
        <v>7413</v>
      </c>
      <c r="C1896" s="1" t="s">
        <v>6999</v>
      </c>
      <c r="D1896" s="1" t="s">
        <v>3630</v>
      </c>
      <c r="E1896" s="1" t="s">
        <v>3617</v>
      </c>
      <c r="F1896" s="1" t="s">
        <v>3215</v>
      </c>
      <c r="G1896" s="1" t="n">
        <v>24</v>
      </c>
      <c r="H1896" s="1" t="n">
        <v>0.3116</v>
      </c>
      <c r="I1896" s="1" t="n">
        <v>1</v>
      </c>
      <c r="J1896" s="1" t="n">
        <v>5</v>
      </c>
      <c r="K1896" s="1" t="s">
        <v>3624</v>
      </c>
      <c r="L1896" s="18" t="str">
        <f aca="false">IF(H1896&lt;=G1896,"Yes","No")</f>
        <v>Yes</v>
      </c>
    </row>
    <row r="1897" customFormat="false" ht="15" hidden="false" customHeight="false" outlineLevel="0" collapsed="false">
      <c r="A1897" s="1" t="s">
        <v>7414</v>
      </c>
      <c r="B1897" s="1" t="s">
        <v>7415</v>
      </c>
      <c r="C1897" s="1" t="s">
        <v>6999</v>
      </c>
      <c r="D1897" s="1" t="s">
        <v>3627</v>
      </c>
      <c r="E1897" s="1" t="s">
        <v>3617</v>
      </c>
      <c r="F1897" s="1" t="s">
        <v>3215</v>
      </c>
      <c r="G1897" s="1" t="n">
        <v>24</v>
      </c>
      <c r="H1897" s="1" t="n">
        <v>1.886</v>
      </c>
      <c r="I1897" s="1" t="n">
        <v>0</v>
      </c>
      <c r="J1897" s="1" t="n">
        <v>4</v>
      </c>
      <c r="K1897" s="1" t="s">
        <v>3652</v>
      </c>
      <c r="L1897" s="18" t="str">
        <f aca="false">IF(H1897&lt;=G1897,"Yes","No")</f>
        <v>Yes</v>
      </c>
    </row>
    <row r="1898" customFormat="false" ht="15" hidden="false" customHeight="false" outlineLevel="0" collapsed="false">
      <c r="A1898" s="1" t="s">
        <v>7416</v>
      </c>
      <c r="B1898" s="1" t="s">
        <v>7417</v>
      </c>
      <c r="C1898" s="1" t="s">
        <v>6999</v>
      </c>
      <c r="D1898" s="1" t="s">
        <v>3638</v>
      </c>
      <c r="E1898" s="1" t="s">
        <v>3646</v>
      </c>
      <c r="F1898" s="1" t="s">
        <v>3215</v>
      </c>
      <c r="G1898" s="1" t="n">
        <v>72</v>
      </c>
      <c r="H1898" s="1" t="n">
        <v>2.6978</v>
      </c>
      <c r="I1898" s="1" t="n">
        <v>0</v>
      </c>
      <c r="J1898" s="1" t="n">
        <v>5</v>
      </c>
      <c r="K1898" s="1" t="s">
        <v>3665</v>
      </c>
      <c r="L1898" s="18" t="str">
        <f aca="false">IF(H1898&lt;=G1898,"Yes","No")</f>
        <v>Yes</v>
      </c>
    </row>
    <row r="1899" customFormat="false" ht="15" hidden="false" customHeight="false" outlineLevel="0" collapsed="false">
      <c r="A1899" s="1" t="s">
        <v>7418</v>
      </c>
      <c r="B1899" s="1" t="s">
        <v>7419</v>
      </c>
      <c r="C1899" s="1" t="s">
        <v>6999</v>
      </c>
      <c r="D1899" s="1" t="s">
        <v>3641</v>
      </c>
      <c r="E1899" s="1" t="s">
        <v>3622</v>
      </c>
      <c r="F1899" s="1" t="s">
        <v>3215</v>
      </c>
      <c r="G1899" s="1" t="n">
        <v>8</v>
      </c>
      <c r="H1899" s="1" t="n">
        <v>7.6998</v>
      </c>
      <c r="I1899" s="1" t="n">
        <v>0</v>
      </c>
      <c r="J1899" s="1" t="n">
        <v>4</v>
      </c>
      <c r="K1899" s="1" t="s">
        <v>3652</v>
      </c>
      <c r="L1899" s="18" t="str">
        <f aca="false">IF(H1899&lt;=G1899,"Yes","No")</f>
        <v>Yes</v>
      </c>
    </row>
    <row r="1900" customFormat="false" ht="15" hidden="false" customHeight="false" outlineLevel="0" collapsed="false">
      <c r="A1900" s="1" t="s">
        <v>7420</v>
      </c>
      <c r="B1900" s="1" t="s">
        <v>7421</v>
      </c>
      <c r="C1900" s="1" t="s">
        <v>6999</v>
      </c>
      <c r="D1900" s="1" t="s">
        <v>3621</v>
      </c>
      <c r="E1900" s="1" t="s">
        <v>3646</v>
      </c>
      <c r="F1900" s="1" t="s">
        <v>3623</v>
      </c>
      <c r="G1900" s="1" t="n">
        <v>72</v>
      </c>
      <c r="H1900" s="1" t="n">
        <v>1.9188</v>
      </c>
      <c r="I1900" s="1" t="n">
        <v>1</v>
      </c>
      <c r="J1900" s="1" t="n">
        <v>4</v>
      </c>
      <c r="K1900" s="1" t="s">
        <v>3635</v>
      </c>
      <c r="L1900" s="18" t="str">
        <f aca="false">IF(H1900&lt;=G1900,"Yes","No")</f>
        <v>Yes</v>
      </c>
    </row>
    <row r="1901" customFormat="false" ht="15" hidden="false" customHeight="false" outlineLevel="0" collapsed="false">
      <c r="A1901" s="1" t="s">
        <v>7422</v>
      </c>
      <c r="B1901" s="1" t="s">
        <v>7423</v>
      </c>
      <c r="C1901" s="1" t="s">
        <v>6999</v>
      </c>
      <c r="D1901" s="1" t="s">
        <v>3645</v>
      </c>
      <c r="E1901" s="1" t="s">
        <v>3622</v>
      </c>
      <c r="F1901" s="1" t="s">
        <v>3623</v>
      </c>
      <c r="G1901" s="1" t="n">
        <v>8</v>
      </c>
      <c r="H1901" s="1" t="n">
        <v>2.624</v>
      </c>
      <c r="I1901" s="1" t="n">
        <v>0</v>
      </c>
      <c r="J1901" s="1" t="n">
        <v>4</v>
      </c>
      <c r="K1901" s="1" t="s">
        <v>3642</v>
      </c>
      <c r="L1901" s="18" t="str">
        <f aca="false">IF(H1901&lt;=G1901,"Yes","No")</f>
        <v>Yes</v>
      </c>
    </row>
    <row r="1902" customFormat="false" ht="15" hidden="false" customHeight="false" outlineLevel="0" collapsed="false">
      <c r="A1902" s="1" t="s">
        <v>7424</v>
      </c>
      <c r="B1902" s="1" t="s">
        <v>7425</v>
      </c>
      <c r="C1902" s="1" t="s">
        <v>6999</v>
      </c>
      <c r="D1902" s="1" t="s">
        <v>3630</v>
      </c>
      <c r="E1902" s="1" t="s">
        <v>3617</v>
      </c>
      <c r="F1902" s="1" t="s">
        <v>3215</v>
      </c>
      <c r="G1902" s="1" t="n">
        <v>24</v>
      </c>
      <c r="H1902" s="1" t="n">
        <v>0.123</v>
      </c>
      <c r="I1902" s="1" t="n">
        <v>1</v>
      </c>
      <c r="J1902" s="1" t="n">
        <v>5</v>
      </c>
      <c r="K1902" s="1" t="s">
        <v>3642</v>
      </c>
      <c r="L1902" s="18" t="str">
        <f aca="false">IF(H1902&lt;=G1902,"Yes","No")</f>
        <v>Yes</v>
      </c>
    </row>
    <row r="1903" customFormat="false" ht="15" hidden="false" customHeight="false" outlineLevel="0" collapsed="false">
      <c r="A1903" s="1" t="s">
        <v>7426</v>
      </c>
      <c r="B1903" s="1" t="s">
        <v>7427</v>
      </c>
      <c r="C1903" s="1" t="s">
        <v>6999</v>
      </c>
      <c r="D1903" s="1" t="s">
        <v>3621</v>
      </c>
      <c r="E1903" s="1" t="s">
        <v>3793</v>
      </c>
      <c r="F1903" s="1" t="s">
        <v>3215</v>
      </c>
      <c r="G1903" s="1" t="n">
        <v>4</v>
      </c>
      <c r="H1903" s="1" t="n">
        <v>1.1726</v>
      </c>
      <c r="I1903" s="1" t="n">
        <v>1</v>
      </c>
      <c r="J1903" s="1" t="n">
        <v>4</v>
      </c>
      <c r="K1903" s="1" t="s">
        <v>3652</v>
      </c>
      <c r="L1903" s="18" t="str">
        <f aca="false">IF(H1903&lt;=G1903,"Yes","No")</f>
        <v>Yes</v>
      </c>
    </row>
    <row r="1904" customFormat="false" ht="15" hidden="false" customHeight="false" outlineLevel="0" collapsed="false">
      <c r="A1904" s="1" t="s">
        <v>7428</v>
      </c>
      <c r="B1904" s="1" t="s">
        <v>7429</v>
      </c>
      <c r="C1904" s="1" t="s">
        <v>6999</v>
      </c>
      <c r="D1904" s="1" t="s">
        <v>3616</v>
      </c>
      <c r="E1904" s="1" t="s">
        <v>3793</v>
      </c>
      <c r="F1904" s="1" t="s">
        <v>3631</v>
      </c>
      <c r="G1904" s="1" t="n">
        <v>4</v>
      </c>
      <c r="H1904" s="1" t="n">
        <v>8.487</v>
      </c>
      <c r="I1904" s="1" t="n">
        <v>0</v>
      </c>
      <c r="J1904" s="1" t="n">
        <v>3</v>
      </c>
      <c r="K1904" s="1" t="s">
        <v>3652</v>
      </c>
      <c r="L1904" s="18" t="str">
        <f aca="false">IF(H1904&lt;=G1904,"Yes","No")</f>
        <v>No</v>
      </c>
    </row>
    <row r="1905" customFormat="false" ht="15" hidden="false" customHeight="false" outlineLevel="0" collapsed="false">
      <c r="A1905" s="1" t="s">
        <v>7430</v>
      </c>
      <c r="B1905" s="1" t="s">
        <v>7431</v>
      </c>
      <c r="C1905" s="1" t="s">
        <v>6999</v>
      </c>
      <c r="D1905" s="1" t="s">
        <v>3645</v>
      </c>
      <c r="E1905" s="1" t="s">
        <v>3617</v>
      </c>
      <c r="F1905" s="1" t="s">
        <v>3215</v>
      </c>
      <c r="G1905" s="1" t="n">
        <v>24</v>
      </c>
      <c r="H1905" s="1" t="n">
        <v>1.7466</v>
      </c>
      <c r="I1905" s="1" t="n">
        <v>1</v>
      </c>
      <c r="J1905" s="1" t="n">
        <v>4</v>
      </c>
      <c r="K1905" s="1" t="s">
        <v>3635</v>
      </c>
      <c r="L1905" s="18" t="str">
        <f aca="false">IF(H1905&lt;=G1905,"Yes","No")</f>
        <v>Yes</v>
      </c>
    </row>
    <row r="1906" customFormat="false" ht="15" hidden="false" customHeight="false" outlineLevel="0" collapsed="false">
      <c r="A1906" s="1" t="s">
        <v>7432</v>
      </c>
      <c r="B1906" s="1" t="s">
        <v>7433</v>
      </c>
      <c r="C1906" s="1" t="s">
        <v>6999</v>
      </c>
      <c r="D1906" s="1" t="s">
        <v>3630</v>
      </c>
      <c r="E1906" s="1" t="s">
        <v>3617</v>
      </c>
      <c r="F1906" s="1" t="s">
        <v>3631</v>
      </c>
      <c r="G1906" s="1" t="n">
        <v>24</v>
      </c>
      <c r="H1906" s="1" t="n">
        <v>0.1558</v>
      </c>
      <c r="I1906" s="1" t="n">
        <v>1</v>
      </c>
      <c r="J1906" s="1" t="n">
        <v>5</v>
      </c>
      <c r="K1906" s="1" t="s">
        <v>3665</v>
      </c>
      <c r="L1906" s="18" t="str">
        <f aca="false">IF(H1906&lt;=G1906,"Yes","No")</f>
        <v>Yes</v>
      </c>
    </row>
    <row r="1907" customFormat="false" ht="15" hidden="false" customHeight="false" outlineLevel="0" collapsed="false">
      <c r="A1907" s="1" t="s">
        <v>7434</v>
      </c>
      <c r="B1907" s="1" t="s">
        <v>7435</v>
      </c>
      <c r="C1907" s="1" t="s">
        <v>6999</v>
      </c>
      <c r="D1907" s="1" t="s">
        <v>3630</v>
      </c>
      <c r="E1907" s="1" t="s">
        <v>3617</v>
      </c>
      <c r="F1907" s="1" t="s">
        <v>3623</v>
      </c>
      <c r="G1907" s="1" t="n">
        <v>24</v>
      </c>
      <c r="H1907" s="1" t="n">
        <v>0.7626</v>
      </c>
      <c r="I1907" s="1" t="n">
        <v>1</v>
      </c>
      <c r="J1907" s="1" t="n">
        <v>5</v>
      </c>
      <c r="K1907" s="1" t="s">
        <v>3624</v>
      </c>
      <c r="L1907" s="18" t="str">
        <f aca="false">IF(H1907&lt;=G1907,"Yes","No")</f>
        <v>Yes</v>
      </c>
    </row>
    <row r="1908" customFormat="false" ht="15" hidden="false" customHeight="false" outlineLevel="0" collapsed="false">
      <c r="A1908" s="1" t="s">
        <v>7436</v>
      </c>
      <c r="B1908" s="1" t="s">
        <v>7437</v>
      </c>
      <c r="C1908" s="1" t="s">
        <v>6999</v>
      </c>
      <c r="D1908" s="1" t="s">
        <v>3641</v>
      </c>
      <c r="E1908" s="1" t="s">
        <v>3622</v>
      </c>
      <c r="F1908" s="1" t="s">
        <v>3215</v>
      </c>
      <c r="G1908" s="1" t="n">
        <v>8</v>
      </c>
      <c r="H1908" s="1" t="n">
        <v>1.0906</v>
      </c>
      <c r="I1908" s="1" t="n">
        <v>0</v>
      </c>
      <c r="J1908" s="1" t="n">
        <v>4</v>
      </c>
      <c r="K1908" s="1" t="s">
        <v>3665</v>
      </c>
      <c r="L1908" s="18" t="str">
        <f aca="false">IF(H1908&lt;=G1908,"Yes","No")</f>
        <v>Yes</v>
      </c>
    </row>
    <row r="1909" customFormat="false" ht="15" hidden="false" customHeight="false" outlineLevel="0" collapsed="false">
      <c r="A1909" s="1" t="s">
        <v>7438</v>
      </c>
      <c r="B1909" s="1" t="s">
        <v>7439</v>
      </c>
      <c r="C1909" s="1" t="s">
        <v>6999</v>
      </c>
      <c r="D1909" s="1" t="s">
        <v>3616</v>
      </c>
      <c r="E1909" s="1" t="s">
        <v>3622</v>
      </c>
      <c r="F1909" s="1" t="s">
        <v>3631</v>
      </c>
      <c r="G1909" s="1" t="n">
        <v>8</v>
      </c>
      <c r="H1909" s="1" t="n">
        <v>5.1004</v>
      </c>
      <c r="I1909" s="1" t="n">
        <v>0</v>
      </c>
      <c r="J1909" s="1" t="n">
        <v>4</v>
      </c>
      <c r="K1909" s="1" t="s">
        <v>3635</v>
      </c>
      <c r="L1909" s="18" t="str">
        <f aca="false">IF(H1909&lt;=G1909,"Yes","No")</f>
        <v>Yes</v>
      </c>
    </row>
    <row r="1910" customFormat="false" ht="15" hidden="false" customHeight="false" outlineLevel="0" collapsed="false">
      <c r="A1910" s="1" t="s">
        <v>7440</v>
      </c>
      <c r="B1910" s="1" t="s">
        <v>7441</v>
      </c>
      <c r="C1910" s="1" t="s">
        <v>6999</v>
      </c>
      <c r="D1910" s="1" t="s">
        <v>3645</v>
      </c>
      <c r="E1910" s="1" t="s">
        <v>3617</v>
      </c>
      <c r="F1910" s="1" t="s">
        <v>3623</v>
      </c>
      <c r="G1910" s="1" t="n">
        <v>24</v>
      </c>
      <c r="H1910" s="1" t="n">
        <v>5.6088</v>
      </c>
      <c r="I1910" s="1" t="n">
        <v>0</v>
      </c>
      <c r="J1910" s="1" t="n">
        <v>5</v>
      </c>
      <c r="K1910" s="1" t="s">
        <v>3618</v>
      </c>
      <c r="L1910" s="18" t="str">
        <f aca="false">IF(H1910&lt;=G1910,"Yes","No")</f>
        <v>Yes</v>
      </c>
    </row>
    <row r="1911" customFormat="false" ht="15" hidden="false" customHeight="false" outlineLevel="0" collapsed="false">
      <c r="A1911" s="1" t="s">
        <v>7442</v>
      </c>
      <c r="B1911" s="1" t="s">
        <v>7443</v>
      </c>
      <c r="C1911" s="1" t="s">
        <v>6999</v>
      </c>
      <c r="D1911" s="1" t="s">
        <v>3630</v>
      </c>
      <c r="E1911" s="1" t="s">
        <v>3622</v>
      </c>
      <c r="F1911" s="1" t="s">
        <v>3215</v>
      </c>
      <c r="G1911" s="1" t="n">
        <v>8</v>
      </c>
      <c r="H1911" s="1" t="n">
        <v>0.3116</v>
      </c>
      <c r="I1911" s="1" t="n">
        <v>1</v>
      </c>
      <c r="J1911" s="1" t="n">
        <v>5</v>
      </c>
      <c r="K1911" s="1" t="s">
        <v>3652</v>
      </c>
      <c r="L1911" s="18" t="str">
        <f aca="false">IF(H1911&lt;=G1911,"Yes","No")</f>
        <v>Yes</v>
      </c>
    </row>
    <row r="1912" customFormat="false" ht="15" hidden="false" customHeight="false" outlineLevel="0" collapsed="false">
      <c r="A1912" s="1" t="s">
        <v>7444</v>
      </c>
      <c r="B1912" s="1" t="s">
        <v>7445</v>
      </c>
      <c r="C1912" s="1" t="s">
        <v>6999</v>
      </c>
      <c r="D1912" s="1" t="s">
        <v>3616</v>
      </c>
      <c r="E1912" s="1" t="s">
        <v>3617</v>
      </c>
      <c r="F1912" s="1" t="s">
        <v>3215</v>
      </c>
      <c r="G1912" s="1" t="n">
        <v>24</v>
      </c>
      <c r="H1912" s="1" t="n">
        <v>12.546</v>
      </c>
      <c r="I1912" s="1" t="n">
        <v>1</v>
      </c>
      <c r="J1912" s="1" t="n">
        <v>5</v>
      </c>
      <c r="K1912" s="1" t="s">
        <v>3632</v>
      </c>
      <c r="L1912" s="18" t="str">
        <f aca="false">IF(H1912&lt;=G1912,"Yes","No")</f>
        <v>Yes</v>
      </c>
    </row>
    <row r="1913" customFormat="false" ht="15" hidden="false" customHeight="false" outlineLevel="0" collapsed="false">
      <c r="A1913" s="1" t="s">
        <v>7446</v>
      </c>
      <c r="B1913" s="1" t="s">
        <v>7447</v>
      </c>
      <c r="C1913" s="1" t="s">
        <v>6999</v>
      </c>
      <c r="D1913" s="1" t="s">
        <v>3627</v>
      </c>
      <c r="E1913" s="1" t="s">
        <v>3622</v>
      </c>
      <c r="F1913" s="1" t="s">
        <v>3631</v>
      </c>
      <c r="G1913" s="1" t="n">
        <v>8</v>
      </c>
      <c r="H1913" s="1" t="n">
        <v>6.1418</v>
      </c>
      <c r="I1913" s="1" t="n">
        <v>0</v>
      </c>
      <c r="J1913" s="1" t="n">
        <v>4</v>
      </c>
      <c r="K1913" s="1" t="s">
        <v>3635</v>
      </c>
      <c r="L1913" s="18" t="str">
        <f aca="false">IF(H1913&lt;=G1913,"Yes","No")</f>
        <v>Yes</v>
      </c>
    </row>
    <row r="1914" customFormat="false" ht="15" hidden="false" customHeight="false" outlineLevel="0" collapsed="false">
      <c r="A1914" s="1" t="s">
        <v>7448</v>
      </c>
      <c r="B1914" s="1" t="s">
        <v>7449</v>
      </c>
      <c r="C1914" s="1" t="s">
        <v>6999</v>
      </c>
      <c r="D1914" s="1" t="s">
        <v>3627</v>
      </c>
      <c r="E1914" s="1" t="s">
        <v>3646</v>
      </c>
      <c r="F1914" s="1" t="s">
        <v>3623</v>
      </c>
      <c r="G1914" s="1" t="n">
        <v>72</v>
      </c>
      <c r="H1914" s="1" t="n">
        <v>9.7088</v>
      </c>
      <c r="I1914" s="1" t="n">
        <v>0</v>
      </c>
      <c r="J1914" s="1" t="n">
        <v>4</v>
      </c>
      <c r="K1914" s="1" t="s">
        <v>3635</v>
      </c>
      <c r="L1914" s="18" t="str">
        <f aca="false">IF(H1914&lt;=G1914,"Yes","No")</f>
        <v>Yes</v>
      </c>
    </row>
    <row r="1915" customFormat="false" ht="15" hidden="false" customHeight="false" outlineLevel="0" collapsed="false">
      <c r="A1915" s="1" t="s">
        <v>7450</v>
      </c>
      <c r="B1915" s="1" t="s">
        <v>7451</v>
      </c>
      <c r="C1915" s="1" t="s">
        <v>6999</v>
      </c>
      <c r="D1915" s="1" t="s">
        <v>3616</v>
      </c>
      <c r="E1915" s="1" t="s">
        <v>3646</v>
      </c>
      <c r="F1915" s="1" t="s">
        <v>3631</v>
      </c>
      <c r="G1915" s="1" t="n">
        <v>72</v>
      </c>
      <c r="H1915" s="1" t="n">
        <v>7.4456</v>
      </c>
      <c r="I1915" s="1" t="n">
        <v>0</v>
      </c>
      <c r="J1915" s="1" t="n">
        <v>5</v>
      </c>
      <c r="K1915" s="1" t="s">
        <v>3624</v>
      </c>
      <c r="L1915" s="18" t="str">
        <f aca="false">IF(H1915&lt;=G1915,"Yes","No")</f>
        <v>Yes</v>
      </c>
    </row>
    <row r="1916" customFormat="false" ht="15" hidden="false" customHeight="false" outlineLevel="0" collapsed="false">
      <c r="A1916" s="1" t="s">
        <v>7452</v>
      </c>
      <c r="B1916" s="1" t="s">
        <v>7453</v>
      </c>
      <c r="C1916" s="1" t="s">
        <v>6999</v>
      </c>
      <c r="D1916" s="1" t="s">
        <v>3616</v>
      </c>
      <c r="E1916" s="1" t="s">
        <v>3617</v>
      </c>
      <c r="F1916" s="1" t="s">
        <v>3215</v>
      </c>
      <c r="G1916" s="1" t="n">
        <v>24</v>
      </c>
      <c r="H1916" s="1" t="n">
        <v>12.3492</v>
      </c>
      <c r="I1916" s="1" t="n">
        <v>0</v>
      </c>
      <c r="J1916" s="1" t="n">
        <v>4</v>
      </c>
      <c r="K1916" s="1" t="s">
        <v>3665</v>
      </c>
      <c r="L1916" s="18" t="str">
        <f aca="false">IF(H1916&lt;=G1916,"Yes","No")</f>
        <v>Yes</v>
      </c>
    </row>
    <row r="1917" customFormat="false" ht="15" hidden="false" customHeight="false" outlineLevel="0" collapsed="false">
      <c r="A1917" s="1" t="s">
        <v>7454</v>
      </c>
      <c r="B1917" s="1" t="s">
        <v>7455</v>
      </c>
      <c r="C1917" s="1" t="s">
        <v>6999</v>
      </c>
      <c r="D1917" s="1" t="s">
        <v>3638</v>
      </c>
      <c r="E1917" s="1" t="s">
        <v>3617</v>
      </c>
      <c r="F1917" s="1" t="s">
        <v>3631</v>
      </c>
      <c r="G1917" s="1" t="n">
        <v>24</v>
      </c>
      <c r="H1917" s="1" t="n">
        <v>31.611</v>
      </c>
      <c r="I1917" s="1" t="n">
        <v>0</v>
      </c>
      <c r="J1917" s="1" t="n">
        <v>3</v>
      </c>
      <c r="K1917" s="1" t="s">
        <v>3618</v>
      </c>
      <c r="L1917" s="18" t="str">
        <f aca="false">IF(H1917&lt;=G1917,"Yes","No")</f>
        <v>No</v>
      </c>
    </row>
    <row r="1918" customFormat="false" ht="15" hidden="false" customHeight="false" outlineLevel="0" collapsed="false">
      <c r="A1918" s="1" t="s">
        <v>7456</v>
      </c>
      <c r="B1918" s="1" t="s">
        <v>7457</v>
      </c>
      <c r="C1918" s="1" t="s">
        <v>6999</v>
      </c>
      <c r="D1918" s="1" t="s">
        <v>3645</v>
      </c>
      <c r="E1918" s="1" t="s">
        <v>3617</v>
      </c>
      <c r="F1918" s="1" t="s">
        <v>3631</v>
      </c>
      <c r="G1918" s="1" t="n">
        <v>24</v>
      </c>
      <c r="H1918" s="1" t="n">
        <v>4.7478</v>
      </c>
      <c r="I1918" s="1" t="n">
        <v>0</v>
      </c>
      <c r="J1918" s="1" t="n">
        <v>4</v>
      </c>
      <c r="K1918" s="1" t="s">
        <v>3642</v>
      </c>
      <c r="L1918" s="18" t="str">
        <f aca="false">IF(H1918&lt;=G1918,"Yes","No")</f>
        <v>Yes</v>
      </c>
    </row>
    <row r="1919" customFormat="false" ht="15" hidden="false" customHeight="false" outlineLevel="0" collapsed="false">
      <c r="A1919" s="1" t="s">
        <v>7458</v>
      </c>
      <c r="B1919" s="1" t="s">
        <v>7459</v>
      </c>
      <c r="C1919" s="1" t="s">
        <v>6999</v>
      </c>
      <c r="D1919" s="1" t="s">
        <v>3630</v>
      </c>
      <c r="E1919" s="1" t="s">
        <v>3646</v>
      </c>
      <c r="F1919" s="1" t="s">
        <v>3623</v>
      </c>
      <c r="G1919" s="1" t="n">
        <v>72</v>
      </c>
      <c r="H1919" s="1" t="n">
        <v>1.4104</v>
      </c>
      <c r="I1919" s="1" t="n">
        <v>1</v>
      </c>
      <c r="J1919" s="1" t="n">
        <v>4</v>
      </c>
      <c r="K1919" s="1" t="s">
        <v>3635</v>
      </c>
      <c r="L1919" s="18" t="str">
        <f aca="false">IF(H1919&lt;=G1919,"Yes","No")</f>
        <v>Yes</v>
      </c>
    </row>
    <row r="1920" customFormat="false" ht="15" hidden="false" customHeight="false" outlineLevel="0" collapsed="false">
      <c r="A1920" s="1" t="s">
        <v>7460</v>
      </c>
      <c r="B1920" s="1" t="s">
        <v>7461</v>
      </c>
      <c r="C1920" s="1" t="s">
        <v>6999</v>
      </c>
      <c r="D1920" s="1" t="s">
        <v>3630</v>
      </c>
      <c r="E1920" s="1" t="s">
        <v>3617</v>
      </c>
      <c r="F1920" s="1" t="s">
        <v>3215</v>
      </c>
      <c r="G1920" s="1" t="n">
        <v>24</v>
      </c>
      <c r="H1920" s="1" t="n">
        <v>0.7052</v>
      </c>
      <c r="I1920" s="1" t="n">
        <v>1</v>
      </c>
      <c r="J1920" s="1" t="n">
        <v>5</v>
      </c>
      <c r="K1920" s="1" t="s">
        <v>3632</v>
      </c>
      <c r="L1920" s="18" t="str">
        <f aca="false">IF(H1920&lt;=G1920,"Yes","No")</f>
        <v>Yes</v>
      </c>
    </row>
    <row r="1921" customFormat="false" ht="15" hidden="false" customHeight="false" outlineLevel="0" collapsed="false">
      <c r="A1921" s="1" t="s">
        <v>7462</v>
      </c>
      <c r="B1921" s="1" t="s">
        <v>7463</v>
      </c>
      <c r="C1921" s="1" t="s">
        <v>6999</v>
      </c>
      <c r="D1921" s="1" t="s">
        <v>3627</v>
      </c>
      <c r="E1921" s="1" t="s">
        <v>3617</v>
      </c>
      <c r="F1921" s="1" t="s">
        <v>3623</v>
      </c>
      <c r="G1921" s="1" t="n">
        <v>24</v>
      </c>
      <c r="H1921" s="1" t="n">
        <v>2.3288</v>
      </c>
      <c r="I1921" s="1" t="n">
        <v>0</v>
      </c>
      <c r="J1921" s="1" t="n">
        <v>5</v>
      </c>
      <c r="K1921" s="1" t="s">
        <v>3652</v>
      </c>
      <c r="L1921" s="18" t="str">
        <f aca="false">IF(H1921&lt;=G1921,"Yes","No")</f>
        <v>Yes</v>
      </c>
    </row>
    <row r="1922" customFormat="false" ht="15" hidden="false" customHeight="false" outlineLevel="0" collapsed="false">
      <c r="A1922" s="1" t="s">
        <v>7464</v>
      </c>
      <c r="B1922" s="1" t="s">
        <v>7465</v>
      </c>
      <c r="C1922" s="1" t="s">
        <v>6999</v>
      </c>
      <c r="D1922" s="1" t="s">
        <v>3621</v>
      </c>
      <c r="E1922" s="1" t="s">
        <v>3617</v>
      </c>
      <c r="F1922" s="1" t="s">
        <v>3631</v>
      </c>
      <c r="G1922" s="1" t="n">
        <v>24</v>
      </c>
      <c r="H1922" s="1" t="n">
        <v>1.9024</v>
      </c>
      <c r="I1922" s="1" t="n">
        <v>1</v>
      </c>
      <c r="J1922" s="1" t="n">
        <v>4</v>
      </c>
      <c r="K1922" s="1" t="s">
        <v>3652</v>
      </c>
      <c r="L1922" s="18" t="str">
        <f aca="false">IF(H1922&lt;=G1922,"Yes","No")</f>
        <v>Yes</v>
      </c>
    </row>
    <row r="1923" customFormat="false" ht="15" hidden="false" customHeight="false" outlineLevel="0" collapsed="false">
      <c r="A1923" s="1" t="s">
        <v>7466</v>
      </c>
      <c r="B1923" s="1" t="s">
        <v>7467</v>
      </c>
      <c r="C1923" s="1" t="s">
        <v>6999</v>
      </c>
      <c r="D1923" s="1" t="s">
        <v>3616</v>
      </c>
      <c r="E1923" s="1" t="s">
        <v>3646</v>
      </c>
      <c r="F1923" s="1" t="s">
        <v>3215</v>
      </c>
      <c r="G1923" s="1" t="n">
        <v>72</v>
      </c>
      <c r="H1923" s="1" t="n">
        <v>2.4354</v>
      </c>
      <c r="I1923" s="1" t="n">
        <v>0</v>
      </c>
      <c r="J1923" s="1" t="n">
        <v>4</v>
      </c>
      <c r="K1923" s="1" t="s">
        <v>3652</v>
      </c>
      <c r="L1923" s="18" t="str">
        <f aca="false">IF(H1923&lt;=G1923,"Yes","No")</f>
        <v>Yes</v>
      </c>
    </row>
    <row r="1924" customFormat="false" ht="15" hidden="false" customHeight="false" outlineLevel="0" collapsed="false">
      <c r="A1924" s="1" t="s">
        <v>7468</v>
      </c>
      <c r="B1924" s="1" t="s">
        <v>7469</v>
      </c>
      <c r="C1924" s="1" t="s">
        <v>6999</v>
      </c>
      <c r="D1924" s="1" t="s">
        <v>3638</v>
      </c>
      <c r="E1924" s="1" t="s">
        <v>3793</v>
      </c>
      <c r="F1924" s="1" t="s">
        <v>3631</v>
      </c>
      <c r="G1924" s="1" t="n">
        <v>4</v>
      </c>
      <c r="H1924" s="1" t="n">
        <v>15.539</v>
      </c>
      <c r="I1924" s="1" t="n">
        <v>0</v>
      </c>
      <c r="J1924" s="1" t="n">
        <v>3</v>
      </c>
      <c r="K1924" s="1" t="s">
        <v>3618</v>
      </c>
      <c r="L1924" s="18" t="str">
        <f aca="false">IF(H1924&lt;=G1924,"Yes","No")</f>
        <v>No</v>
      </c>
    </row>
    <row r="1925" customFormat="false" ht="15" hidden="false" customHeight="false" outlineLevel="0" collapsed="false">
      <c r="A1925" s="1" t="s">
        <v>7470</v>
      </c>
      <c r="B1925" s="1" t="s">
        <v>7471</v>
      </c>
      <c r="C1925" s="1" t="s">
        <v>6999</v>
      </c>
      <c r="D1925" s="1" t="s">
        <v>3630</v>
      </c>
      <c r="E1925" s="1" t="s">
        <v>3617</v>
      </c>
      <c r="F1925" s="1" t="s">
        <v>3651</v>
      </c>
      <c r="G1925" s="1" t="n">
        <v>24</v>
      </c>
      <c r="H1925" s="1" t="n">
        <v>0.3198</v>
      </c>
      <c r="I1925" s="1" t="n">
        <v>1</v>
      </c>
      <c r="J1925" s="1" t="n">
        <v>4</v>
      </c>
      <c r="K1925" s="1" t="s">
        <v>3635</v>
      </c>
      <c r="L1925" s="18" t="str">
        <f aca="false">IF(H1925&lt;=G1925,"Yes","No")</f>
        <v>Yes</v>
      </c>
    </row>
    <row r="1926" customFormat="false" ht="15" hidden="false" customHeight="false" outlineLevel="0" collapsed="false">
      <c r="A1926" s="1" t="s">
        <v>7472</v>
      </c>
      <c r="B1926" s="1" t="s">
        <v>7473</v>
      </c>
      <c r="C1926" s="1" t="s">
        <v>6999</v>
      </c>
      <c r="D1926" s="1" t="s">
        <v>3616</v>
      </c>
      <c r="E1926" s="1" t="s">
        <v>3646</v>
      </c>
      <c r="F1926" s="1" t="s">
        <v>3631</v>
      </c>
      <c r="G1926" s="1" t="n">
        <v>72</v>
      </c>
      <c r="H1926" s="1" t="n">
        <v>4.8626</v>
      </c>
      <c r="I1926" s="1" t="n">
        <v>0</v>
      </c>
      <c r="J1926" s="1" t="n">
        <v>5</v>
      </c>
      <c r="K1926" s="1" t="s">
        <v>3665</v>
      </c>
      <c r="L1926" s="18" t="str">
        <f aca="false">IF(H1926&lt;=G1926,"Yes","No")</f>
        <v>Yes</v>
      </c>
    </row>
    <row r="1927" customFormat="false" ht="15" hidden="false" customHeight="false" outlineLevel="0" collapsed="false">
      <c r="A1927" s="1" t="s">
        <v>7474</v>
      </c>
      <c r="B1927" s="1" t="s">
        <v>7475</v>
      </c>
      <c r="C1927" s="1" t="s">
        <v>6999</v>
      </c>
      <c r="D1927" s="1" t="s">
        <v>3638</v>
      </c>
      <c r="E1927" s="1" t="s">
        <v>3617</v>
      </c>
      <c r="F1927" s="1" t="s">
        <v>3215</v>
      </c>
      <c r="G1927" s="1" t="n">
        <v>24</v>
      </c>
      <c r="H1927" s="1" t="n">
        <v>28.0768</v>
      </c>
      <c r="I1927" s="1" t="n">
        <v>0</v>
      </c>
      <c r="J1927" s="1" t="n">
        <v>3</v>
      </c>
      <c r="K1927" s="1" t="s">
        <v>3665</v>
      </c>
      <c r="L1927" s="18" t="str">
        <f aca="false">IF(H1927&lt;=G1927,"Yes","No")</f>
        <v>No</v>
      </c>
    </row>
    <row r="1928" customFormat="false" ht="15" hidden="false" customHeight="false" outlineLevel="0" collapsed="false">
      <c r="A1928" s="1" t="s">
        <v>7476</v>
      </c>
      <c r="B1928" s="1" t="s">
        <v>7477</v>
      </c>
      <c r="C1928" s="1" t="s">
        <v>6999</v>
      </c>
      <c r="D1928" s="1" t="s">
        <v>3698</v>
      </c>
      <c r="E1928" s="1" t="s">
        <v>3617</v>
      </c>
      <c r="F1928" s="1" t="s">
        <v>3623</v>
      </c>
      <c r="G1928" s="1" t="n">
        <v>24</v>
      </c>
      <c r="H1928" s="1" t="n">
        <v>14.4402</v>
      </c>
      <c r="I1928" s="1" t="n">
        <v>0</v>
      </c>
      <c r="J1928" s="1" t="n">
        <v>4</v>
      </c>
      <c r="K1928" s="1" t="s">
        <v>3652</v>
      </c>
      <c r="L1928" s="18" t="str">
        <f aca="false">IF(H1928&lt;=G1928,"Yes","No")</f>
        <v>Yes</v>
      </c>
    </row>
    <row r="1929" customFormat="false" ht="15" hidden="false" customHeight="false" outlineLevel="0" collapsed="false">
      <c r="A1929" s="1" t="s">
        <v>7478</v>
      </c>
      <c r="B1929" s="1" t="s">
        <v>7479</v>
      </c>
      <c r="C1929" s="1" t="s">
        <v>6999</v>
      </c>
      <c r="D1929" s="1" t="s">
        <v>3627</v>
      </c>
      <c r="E1929" s="1" t="s">
        <v>3617</v>
      </c>
      <c r="F1929" s="1" t="s">
        <v>3631</v>
      </c>
      <c r="G1929" s="1" t="n">
        <v>24</v>
      </c>
      <c r="H1929" s="1" t="n">
        <v>9.102</v>
      </c>
      <c r="I1929" s="1" t="n">
        <v>0</v>
      </c>
      <c r="J1929" s="1" t="n">
        <v>5</v>
      </c>
      <c r="K1929" s="1" t="s">
        <v>3624</v>
      </c>
      <c r="L1929" s="18" t="str">
        <f aca="false">IF(H1929&lt;=G1929,"Yes","No")</f>
        <v>Yes</v>
      </c>
    </row>
    <row r="1930" customFormat="false" ht="15" hidden="false" customHeight="false" outlineLevel="0" collapsed="false">
      <c r="A1930" s="1" t="s">
        <v>7480</v>
      </c>
      <c r="B1930" s="1" t="s">
        <v>7481</v>
      </c>
      <c r="C1930" s="1" t="s">
        <v>6999</v>
      </c>
      <c r="D1930" s="1" t="s">
        <v>3627</v>
      </c>
      <c r="E1930" s="1" t="s">
        <v>3646</v>
      </c>
      <c r="F1930" s="1" t="s">
        <v>3623</v>
      </c>
      <c r="G1930" s="1" t="n">
        <v>72</v>
      </c>
      <c r="H1930" s="1" t="n">
        <v>7.5522</v>
      </c>
      <c r="I1930" s="1" t="n">
        <v>1</v>
      </c>
      <c r="J1930" s="1" t="n">
        <v>4</v>
      </c>
      <c r="K1930" s="1" t="s">
        <v>3618</v>
      </c>
      <c r="L1930" s="18" t="str">
        <f aca="false">IF(H1930&lt;=G1930,"Yes","No")</f>
        <v>Yes</v>
      </c>
    </row>
    <row r="1931" customFormat="false" ht="15" hidden="false" customHeight="false" outlineLevel="0" collapsed="false">
      <c r="A1931" s="1" t="s">
        <v>7482</v>
      </c>
      <c r="B1931" s="1" t="s">
        <v>7483</v>
      </c>
      <c r="C1931" s="1" t="s">
        <v>6999</v>
      </c>
      <c r="D1931" s="1" t="s">
        <v>3630</v>
      </c>
      <c r="E1931" s="1" t="s">
        <v>3617</v>
      </c>
      <c r="F1931" s="1" t="s">
        <v>3631</v>
      </c>
      <c r="G1931" s="1" t="n">
        <v>24</v>
      </c>
      <c r="H1931" s="1" t="n">
        <v>0.492</v>
      </c>
      <c r="I1931" s="1" t="n">
        <v>1</v>
      </c>
      <c r="J1931" s="1" t="n">
        <v>5</v>
      </c>
      <c r="K1931" s="1" t="s">
        <v>3618</v>
      </c>
      <c r="L1931" s="18" t="str">
        <f aca="false">IF(H1931&lt;=G1931,"Yes","No")</f>
        <v>Yes</v>
      </c>
    </row>
    <row r="1932" customFormat="false" ht="15" hidden="false" customHeight="false" outlineLevel="0" collapsed="false">
      <c r="A1932" s="1" t="s">
        <v>7484</v>
      </c>
      <c r="B1932" s="1" t="s">
        <v>7485</v>
      </c>
      <c r="C1932" s="1" t="s">
        <v>6999</v>
      </c>
      <c r="D1932" s="1" t="s">
        <v>3630</v>
      </c>
      <c r="E1932" s="1" t="s">
        <v>3617</v>
      </c>
      <c r="F1932" s="1" t="s">
        <v>3215</v>
      </c>
      <c r="G1932" s="1" t="n">
        <v>24</v>
      </c>
      <c r="H1932" s="1" t="n">
        <v>0.492</v>
      </c>
      <c r="I1932" s="1" t="n">
        <v>1</v>
      </c>
      <c r="J1932" s="1" t="n">
        <v>4</v>
      </c>
      <c r="K1932" s="1" t="s">
        <v>3665</v>
      </c>
      <c r="L1932" s="18" t="str">
        <f aca="false">IF(H1932&lt;=G1932,"Yes","No")</f>
        <v>Yes</v>
      </c>
    </row>
    <row r="1933" customFormat="false" ht="15" hidden="false" customHeight="false" outlineLevel="0" collapsed="false">
      <c r="A1933" s="1" t="s">
        <v>7486</v>
      </c>
      <c r="B1933" s="1" t="s">
        <v>7487</v>
      </c>
      <c r="C1933" s="1" t="s">
        <v>6999</v>
      </c>
      <c r="D1933" s="1" t="s">
        <v>3621</v>
      </c>
      <c r="E1933" s="1" t="s">
        <v>3617</v>
      </c>
      <c r="F1933" s="1" t="s">
        <v>3215</v>
      </c>
      <c r="G1933" s="1" t="n">
        <v>24</v>
      </c>
      <c r="H1933" s="1" t="n">
        <v>0.4264</v>
      </c>
      <c r="I1933" s="1" t="n">
        <v>1</v>
      </c>
      <c r="J1933" s="1" t="n">
        <v>4</v>
      </c>
      <c r="K1933" s="1" t="s">
        <v>3642</v>
      </c>
      <c r="L1933" s="18" t="str">
        <f aca="false">IF(H1933&lt;=G1933,"Yes","No")</f>
        <v>Yes</v>
      </c>
    </row>
    <row r="1934" customFormat="false" ht="15" hidden="false" customHeight="false" outlineLevel="0" collapsed="false">
      <c r="A1934" s="1" t="s">
        <v>7488</v>
      </c>
      <c r="B1934" s="1" t="s">
        <v>7489</v>
      </c>
      <c r="C1934" s="1" t="s">
        <v>6999</v>
      </c>
      <c r="D1934" s="1" t="s">
        <v>3616</v>
      </c>
      <c r="E1934" s="1" t="s">
        <v>3622</v>
      </c>
      <c r="F1934" s="1" t="s">
        <v>3623</v>
      </c>
      <c r="G1934" s="1" t="n">
        <v>8</v>
      </c>
      <c r="H1934" s="1" t="n">
        <v>2.5584</v>
      </c>
      <c r="I1934" s="1" t="n">
        <v>0</v>
      </c>
      <c r="J1934" s="1" t="n">
        <v>5</v>
      </c>
      <c r="K1934" s="1" t="s">
        <v>3665</v>
      </c>
      <c r="L1934" s="18" t="str">
        <f aca="false">IF(H1934&lt;=G1934,"Yes","No")</f>
        <v>Yes</v>
      </c>
    </row>
    <row r="1935" customFormat="false" ht="15" hidden="false" customHeight="false" outlineLevel="0" collapsed="false">
      <c r="A1935" s="1" t="s">
        <v>7490</v>
      </c>
      <c r="B1935" s="1" t="s">
        <v>7491</v>
      </c>
      <c r="C1935" s="1" t="s">
        <v>6999</v>
      </c>
      <c r="D1935" s="1" t="s">
        <v>3630</v>
      </c>
      <c r="E1935" s="1" t="s">
        <v>3617</v>
      </c>
      <c r="F1935" s="1" t="s">
        <v>3215</v>
      </c>
      <c r="G1935" s="1" t="n">
        <v>24</v>
      </c>
      <c r="H1935" s="1" t="n">
        <v>0.205</v>
      </c>
      <c r="I1935" s="1" t="n">
        <v>1</v>
      </c>
      <c r="J1935" s="1" t="n">
        <v>4</v>
      </c>
      <c r="K1935" s="1" t="s">
        <v>3624</v>
      </c>
      <c r="L1935" s="18" t="str">
        <f aca="false">IF(H1935&lt;=G1935,"Yes","No")</f>
        <v>Yes</v>
      </c>
    </row>
    <row r="1936" customFormat="false" ht="15" hidden="false" customHeight="false" outlineLevel="0" collapsed="false">
      <c r="A1936" s="1" t="s">
        <v>7492</v>
      </c>
      <c r="B1936" s="1" t="s">
        <v>7493</v>
      </c>
      <c r="C1936" s="1" t="s">
        <v>6999</v>
      </c>
      <c r="D1936" s="1" t="s">
        <v>3630</v>
      </c>
      <c r="E1936" s="1" t="s">
        <v>3646</v>
      </c>
      <c r="F1936" s="1" t="s">
        <v>3651</v>
      </c>
      <c r="G1936" s="1" t="n">
        <v>72</v>
      </c>
      <c r="H1936" s="1" t="n">
        <v>0.738</v>
      </c>
      <c r="I1936" s="1" t="n">
        <v>1</v>
      </c>
      <c r="J1936" s="1" t="n">
        <v>3</v>
      </c>
      <c r="K1936" s="1" t="s">
        <v>3624</v>
      </c>
      <c r="L1936" s="18" t="str">
        <f aca="false">IF(H1936&lt;=G1936,"Yes","No")</f>
        <v>Yes</v>
      </c>
    </row>
    <row r="1937" customFormat="false" ht="15" hidden="false" customHeight="false" outlineLevel="0" collapsed="false">
      <c r="A1937" s="1" t="s">
        <v>7494</v>
      </c>
      <c r="B1937" s="1" t="s">
        <v>7495</v>
      </c>
      <c r="C1937" s="1" t="s">
        <v>6999</v>
      </c>
      <c r="D1937" s="1" t="s">
        <v>3630</v>
      </c>
      <c r="E1937" s="1" t="s">
        <v>3617</v>
      </c>
      <c r="F1937" s="1" t="s">
        <v>3651</v>
      </c>
      <c r="G1937" s="1" t="n">
        <v>24</v>
      </c>
      <c r="H1937" s="1" t="n">
        <v>0.328</v>
      </c>
      <c r="I1937" s="1" t="n">
        <v>1</v>
      </c>
      <c r="J1937" s="1" t="n">
        <v>5</v>
      </c>
      <c r="K1937" s="1" t="s">
        <v>3624</v>
      </c>
      <c r="L1937" s="18" t="str">
        <f aca="false">IF(H1937&lt;=G1937,"Yes","No")</f>
        <v>Yes</v>
      </c>
    </row>
    <row r="1938" customFormat="false" ht="15" hidden="false" customHeight="false" outlineLevel="0" collapsed="false">
      <c r="A1938" s="1" t="s">
        <v>7496</v>
      </c>
      <c r="B1938" s="1" t="s">
        <v>7497</v>
      </c>
      <c r="C1938" s="1" t="s">
        <v>6999</v>
      </c>
      <c r="D1938" s="1" t="s">
        <v>3630</v>
      </c>
      <c r="E1938" s="1" t="s">
        <v>3646</v>
      </c>
      <c r="F1938" s="1" t="s">
        <v>3623</v>
      </c>
      <c r="G1938" s="1" t="n">
        <v>72</v>
      </c>
      <c r="H1938" s="1" t="n">
        <v>0.7544</v>
      </c>
      <c r="I1938" s="1" t="n">
        <v>1</v>
      </c>
      <c r="J1938" s="1" t="n">
        <v>5</v>
      </c>
      <c r="K1938" s="1" t="s">
        <v>3635</v>
      </c>
      <c r="L1938" s="18" t="str">
        <f aca="false">IF(H1938&lt;=G1938,"Yes","No")</f>
        <v>Yes</v>
      </c>
    </row>
    <row r="1939" customFormat="false" ht="15" hidden="false" customHeight="false" outlineLevel="0" collapsed="false">
      <c r="A1939" s="1" t="s">
        <v>7498</v>
      </c>
      <c r="B1939" s="1" t="s">
        <v>7499</v>
      </c>
      <c r="C1939" s="1" t="s">
        <v>6999</v>
      </c>
      <c r="D1939" s="1" t="s">
        <v>3630</v>
      </c>
      <c r="E1939" s="1" t="s">
        <v>3646</v>
      </c>
      <c r="F1939" s="1" t="s">
        <v>3215</v>
      </c>
      <c r="G1939" s="1" t="n">
        <v>72</v>
      </c>
      <c r="H1939" s="1" t="n">
        <v>0.5166</v>
      </c>
      <c r="I1939" s="1" t="n">
        <v>1</v>
      </c>
      <c r="J1939" s="1" t="n">
        <v>5</v>
      </c>
      <c r="K1939" s="1" t="s">
        <v>3652</v>
      </c>
      <c r="L1939" s="18" t="str">
        <f aca="false">IF(H1939&lt;=G1939,"Yes","No")</f>
        <v>Yes</v>
      </c>
    </row>
    <row r="1940" customFormat="false" ht="15" hidden="false" customHeight="false" outlineLevel="0" collapsed="false">
      <c r="A1940" s="1" t="s">
        <v>7500</v>
      </c>
      <c r="B1940" s="1" t="s">
        <v>7501</v>
      </c>
      <c r="C1940" s="1" t="s">
        <v>6999</v>
      </c>
      <c r="D1940" s="1" t="s">
        <v>3645</v>
      </c>
      <c r="E1940" s="1" t="s">
        <v>3617</v>
      </c>
      <c r="F1940" s="1" t="s">
        <v>3215</v>
      </c>
      <c r="G1940" s="1" t="n">
        <v>24</v>
      </c>
      <c r="H1940" s="1" t="n">
        <v>4.5674</v>
      </c>
      <c r="I1940" s="1" t="n">
        <v>0</v>
      </c>
      <c r="J1940" s="1" t="n">
        <v>5</v>
      </c>
      <c r="K1940" s="1" t="s">
        <v>3618</v>
      </c>
      <c r="L1940" s="18" t="str">
        <f aca="false">IF(H1940&lt;=G1940,"Yes","No")</f>
        <v>Yes</v>
      </c>
    </row>
    <row r="1941" customFormat="false" ht="15" hidden="false" customHeight="false" outlineLevel="0" collapsed="false">
      <c r="A1941" s="1" t="s">
        <v>7502</v>
      </c>
      <c r="B1941" s="1" t="s">
        <v>7503</v>
      </c>
      <c r="C1941" s="1" t="s">
        <v>6999</v>
      </c>
      <c r="D1941" s="1" t="s">
        <v>3645</v>
      </c>
      <c r="E1941" s="1" t="s">
        <v>3617</v>
      </c>
      <c r="F1941" s="1" t="s">
        <v>3215</v>
      </c>
      <c r="G1941" s="1" t="n">
        <v>24</v>
      </c>
      <c r="H1941" s="1" t="n">
        <v>5.3464</v>
      </c>
      <c r="I1941" s="1" t="n">
        <v>1</v>
      </c>
      <c r="J1941" s="1" t="n">
        <v>5</v>
      </c>
      <c r="K1941" s="1" t="s">
        <v>3665</v>
      </c>
      <c r="L1941" s="18" t="str">
        <f aca="false">IF(H1941&lt;=G1941,"Yes","No")</f>
        <v>Yes</v>
      </c>
    </row>
    <row r="1942" customFormat="false" ht="15" hidden="false" customHeight="false" outlineLevel="0" collapsed="false">
      <c r="A1942" s="1" t="s">
        <v>7504</v>
      </c>
      <c r="B1942" s="1" t="s">
        <v>7505</v>
      </c>
      <c r="C1942" s="1" t="s">
        <v>6999</v>
      </c>
      <c r="D1942" s="1" t="s">
        <v>3616</v>
      </c>
      <c r="E1942" s="1" t="s">
        <v>3617</v>
      </c>
      <c r="F1942" s="1" t="s">
        <v>3215</v>
      </c>
      <c r="G1942" s="1" t="n">
        <v>24</v>
      </c>
      <c r="H1942" s="1" t="n">
        <v>2.337</v>
      </c>
      <c r="I1942" s="1" t="n">
        <v>0</v>
      </c>
      <c r="J1942" s="1" t="n">
        <v>4</v>
      </c>
      <c r="K1942" s="1" t="s">
        <v>3665</v>
      </c>
      <c r="L1942" s="18" t="str">
        <f aca="false">IF(H1942&lt;=G1942,"Yes","No")</f>
        <v>Yes</v>
      </c>
    </row>
    <row r="1943" customFormat="false" ht="15" hidden="false" customHeight="false" outlineLevel="0" collapsed="false">
      <c r="A1943" s="1" t="s">
        <v>7506</v>
      </c>
      <c r="B1943" s="1" t="s">
        <v>7507</v>
      </c>
      <c r="C1943" s="1" t="s">
        <v>6999</v>
      </c>
      <c r="D1943" s="1" t="s">
        <v>3627</v>
      </c>
      <c r="E1943" s="1" t="s">
        <v>3646</v>
      </c>
      <c r="F1943" s="1" t="s">
        <v>3215</v>
      </c>
      <c r="G1943" s="1" t="n">
        <v>72</v>
      </c>
      <c r="H1943" s="1" t="n">
        <v>3.9278</v>
      </c>
      <c r="I1943" s="1" t="n">
        <v>1</v>
      </c>
      <c r="J1943" s="1" t="n">
        <v>5</v>
      </c>
      <c r="K1943" s="1" t="s">
        <v>3624</v>
      </c>
      <c r="L1943" s="18" t="str">
        <f aca="false">IF(H1943&lt;=G1943,"Yes","No")</f>
        <v>Yes</v>
      </c>
    </row>
    <row r="1944" customFormat="false" ht="15" hidden="false" customHeight="false" outlineLevel="0" collapsed="false">
      <c r="A1944" s="1" t="s">
        <v>7508</v>
      </c>
      <c r="B1944" s="1" t="s">
        <v>7509</v>
      </c>
      <c r="C1944" s="1" t="s">
        <v>6999</v>
      </c>
      <c r="D1944" s="1" t="s">
        <v>3627</v>
      </c>
      <c r="E1944" s="1" t="s">
        <v>3622</v>
      </c>
      <c r="F1944" s="1" t="s">
        <v>3215</v>
      </c>
      <c r="G1944" s="1" t="n">
        <v>8</v>
      </c>
      <c r="H1944" s="1" t="n">
        <v>2.0254</v>
      </c>
      <c r="I1944" s="1" t="n">
        <v>0</v>
      </c>
      <c r="J1944" s="1" t="n">
        <v>5</v>
      </c>
      <c r="K1944" s="1" t="s">
        <v>3618</v>
      </c>
      <c r="L1944" s="18" t="str">
        <f aca="false">IF(H1944&lt;=G1944,"Yes","No")</f>
        <v>Yes</v>
      </c>
    </row>
    <row r="1945" customFormat="false" ht="15" hidden="false" customHeight="false" outlineLevel="0" collapsed="false">
      <c r="A1945" s="1" t="s">
        <v>7510</v>
      </c>
      <c r="B1945" s="1" t="s">
        <v>7511</v>
      </c>
      <c r="C1945" s="1" t="s">
        <v>6999</v>
      </c>
      <c r="D1945" s="1" t="s">
        <v>3616</v>
      </c>
      <c r="E1945" s="1" t="s">
        <v>3617</v>
      </c>
      <c r="F1945" s="1" t="s">
        <v>3631</v>
      </c>
      <c r="G1945" s="1" t="n">
        <v>24</v>
      </c>
      <c r="H1945" s="1" t="n">
        <v>8.241</v>
      </c>
      <c r="I1945" s="1" t="n">
        <v>0</v>
      </c>
      <c r="J1945" s="1" t="n">
        <v>5</v>
      </c>
      <c r="K1945" s="1" t="s">
        <v>3635</v>
      </c>
      <c r="L1945" s="18" t="str">
        <f aca="false">IF(H1945&lt;=G1945,"Yes","No")</f>
        <v>Yes</v>
      </c>
    </row>
    <row r="1946" customFormat="false" ht="15" hidden="false" customHeight="false" outlineLevel="0" collapsed="false">
      <c r="A1946" s="1" t="s">
        <v>7512</v>
      </c>
      <c r="B1946" s="1" t="s">
        <v>7513</v>
      </c>
      <c r="C1946" s="1" t="s">
        <v>6999</v>
      </c>
      <c r="D1946" s="1" t="s">
        <v>3616</v>
      </c>
      <c r="E1946" s="1" t="s">
        <v>3617</v>
      </c>
      <c r="F1946" s="1" t="s">
        <v>3215</v>
      </c>
      <c r="G1946" s="1" t="n">
        <v>24</v>
      </c>
      <c r="H1946" s="1" t="n">
        <v>2.2878</v>
      </c>
      <c r="I1946" s="1" t="n">
        <v>0</v>
      </c>
      <c r="J1946" s="1" t="n">
        <v>4</v>
      </c>
      <c r="K1946" s="1" t="s">
        <v>3665</v>
      </c>
      <c r="L1946" s="18" t="str">
        <f aca="false">IF(H1946&lt;=G1946,"Yes","No")</f>
        <v>Yes</v>
      </c>
    </row>
    <row r="1947" customFormat="false" ht="15" hidden="false" customHeight="false" outlineLevel="0" collapsed="false">
      <c r="A1947" s="1" t="s">
        <v>7514</v>
      </c>
      <c r="B1947" s="1" t="s">
        <v>7515</v>
      </c>
      <c r="C1947" s="1" t="s">
        <v>6999</v>
      </c>
      <c r="D1947" s="1" t="s">
        <v>3645</v>
      </c>
      <c r="E1947" s="1" t="s">
        <v>3617</v>
      </c>
      <c r="F1947" s="1" t="s">
        <v>3631</v>
      </c>
      <c r="G1947" s="1" t="n">
        <v>24</v>
      </c>
      <c r="H1947" s="1" t="n">
        <v>2.3124</v>
      </c>
      <c r="I1947" s="1" t="n">
        <v>1</v>
      </c>
      <c r="J1947" s="1" t="n">
        <v>5</v>
      </c>
      <c r="K1947" s="1" t="s">
        <v>3635</v>
      </c>
      <c r="L1947" s="18" t="str">
        <f aca="false">IF(H1947&lt;=G1947,"Yes","No")</f>
        <v>Yes</v>
      </c>
    </row>
    <row r="1948" customFormat="false" ht="15" hidden="false" customHeight="false" outlineLevel="0" collapsed="false">
      <c r="A1948" s="1" t="s">
        <v>7516</v>
      </c>
      <c r="B1948" s="1" t="s">
        <v>7517</v>
      </c>
      <c r="C1948" s="1" t="s">
        <v>6999</v>
      </c>
      <c r="D1948" s="1" t="s">
        <v>3630</v>
      </c>
      <c r="E1948" s="1" t="s">
        <v>3622</v>
      </c>
      <c r="F1948" s="1" t="s">
        <v>3215</v>
      </c>
      <c r="G1948" s="1" t="n">
        <v>8</v>
      </c>
      <c r="H1948" s="1" t="n">
        <v>0.3854</v>
      </c>
      <c r="I1948" s="1" t="n">
        <v>1</v>
      </c>
      <c r="J1948" s="1" t="n">
        <v>4</v>
      </c>
      <c r="K1948" s="1" t="s">
        <v>3618</v>
      </c>
      <c r="L1948" s="18" t="str">
        <f aca="false">IF(H1948&lt;=G1948,"Yes","No")</f>
        <v>Yes</v>
      </c>
    </row>
    <row r="1949" customFormat="false" ht="15" hidden="false" customHeight="false" outlineLevel="0" collapsed="false">
      <c r="A1949" s="1" t="s">
        <v>7518</v>
      </c>
      <c r="B1949" s="1" t="s">
        <v>7519</v>
      </c>
      <c r="C1949" s="1" t="s">
        <v>6999</v>
      </c>
      <c r="D1949" s="1" t="s">
        <v>3641</v>
      </c>
      <c r="E1949" s="1" t="s">
        <v>3793</v>
      </c>
      <c r="F1949" s="1" t="s">
        <v>3215</v>
      </c>
      <c r="G1949" s="1" t="n">
        <v>4</v>
      </c>
      <c r="H1949" s="1" t="n">
        <v>0.6478</v>
      </c>
      <c r="I1949" s="1" t="n">
        <v>1</v>
      </c>
      <c r="J1949" s="1" t="n">
        <v>4</v>
      </c>
      <c r="K1949" s="1" t="s">
        <v>3624</v>
      </c>
      <c r="L1949" s="18" t="str">
        <f aca="false">IF(H1949&lt;=G1949,"Yes","No")</f>
        <v>Yes</v>
      </c>
    </row>
    <row r="1950" customFormat="false" ht="15" hidden="false" customHeight="false" outlineLevel="0" collapsed="false">
      <c r="A1950" s="1" t="s">
        <v>7520</v>
      </c>
      <c r="B1950" s="1" t="s">
        <v>7521</v>
      </c>
      <c r="C1950" s="1" t="s">
        <v>6999</v>
      </c>
      <c r="D1950" s="1" t="s">
        <v>3621</v>
      </c>
      <c r="E1950" s="1" t="s">
        <v>3617</v>
      </c>
      <c r="F1950" s="1" t="s">
        <v>3623</v>
      </c>
      <c r="G1950" s="1" t="n">
        <v>24</v>
      </c>
      <c r="H1950" s="1" t="n">
        <v>1.7466</v>
      </c>
      <c r="I1950" s="1" t="n">
        <v>0</v>
      </c>
      <c r="J1950" s="1" t="n">
        <v>5</v>
      </c>
      <c r="K1950" s="1" t="s">
        <v>3635</v>
      </c>
      <c r="L1950" s="18" t="str">
        <f aca="false">IF(H1950&lt;=G1950,"Yes","No")</f>
        <v>Yes</v>
      </c>
    </row>
    <row r="1951" customFormat="false" ht="15" hidden="false" customHeight="false" outlineLevel="0" collapsed="false">
      <c r="A1951" s="1" t="s">
        <v>7522</v>
      </c>
      <c r="B1951" s="1" t="s">
        <v>7523</v>
      </c>
      <c r="C1951" s="1" t="s">
        <v>6999</v>
      </c>
      <c r="D1951" s="1" t="s">
        <v>3630</v>
      </c>
      <c r="E1951" s="1" t="s">
        <v>3622</v>
      </c>
      <c r="F1951" s="1" t="s">
        <v>3623</v>
      </c>
      <c r="G1951" s="1" t="n">
        <v>8</v>
      </c>
      <c r="H1951" s="1" t="n">
        <v>0.1886</v>
      </c>
      <c r="I1951" s="1" t="n">
        <v>1</v>
      </c>
      <c r="J1951" s="1" t="n">
        <v>4</v>
      </c>
      <c r="K1951" s="1" t="s">
        <v>3618</v>
      </c>
      <c r="L1951" s="18" t="str">
        <f aca="false">IF(H1951&lt;=G1951,"Yes","No")</f>
        <v>Yes</v>
      </c>
    </row>
    <row r="1952" customFormat="false" ht="15" hidden="false" customHeight="false" outlineLevel="0" collapsed="false">
      <c r="A1952" s="1" t="s">
        <v>7524</v>
      </c>
      <c r="B1952" s="1" t="s">
        <v>7525</v>
      </c>
      <c r="C1952" s="1" t="s">
        <v>6999</v>
      </c>
      <c r="D1952" s="1" t="s">
        <v>3638</v>
      </c>
      <c r="E1952" s="1" t="s">
        <v>3617</v>
      </c>
      <c r="F1952" s="1" t="s">
        <v>3215</v>
      </c>
      <c r="G1952" s="1" t="n">
        <v>24</v>
      </c>
      <c r="H1952" s="1" t="n">
        <v>17.8104</v>
      </c>
      <c r="I1952" s="1" t="n">
        <v>0</v>
      </c>
      <c r="J1952" s="1" t="n">
        <v>4</v>
      </c>
      <c r="K1952" s="1" t="s">
        <v>3652</v>
      </c>
      <c r="L1952" s="18" t="str">
        <f aca="false">IF(H1952&lt;=G1952,"Yes","No")</f>
        <v>Yes</v>
      </c>
    </row>
    <row r="1953" customFormat="false" ht="15" hidden="false" customHeight="false" outlineLevel="0" collapsed="false">
      <c r="A1953" s="1" t="s">
        <v>7526</v>
      </c>
      <c r="B1953" s="1" t="s">
        <v>7527</v>
      </c>
      <c r="C1953" s="1" t="s">
        <v>6999</v>
      </c>
      <c r="D1953" s="1" t="s">
        <v>3616</v>
      </c>
      <c r="E1953" s="1" t="s">
        <v>3622</v>
      </c>
      <c r="F1953" s="1" t="s">
        <v>3623</v>
      </c>
      <c r="G1953" s="1" t="n">
        <v>8</v>
      </c>
      <c r="H1953" s="1" t="n">
        <v>2.2386</v>
      </c>
      <c r="I1953" s="1" t="n">
        <v>1</v>
      </c>
      <c r="J1953" s="1" t="n">
        <v>5</v>
      </c>
      <c r="K1953" s="1" t="s">
        <v>3665</v>
      </c>
      <c r="L1953" s="18" t="str">
        <f aca="false">IF(H1953&lt;=G1953,"Yes","No")</f>
        <v>Yes</v>
      </c>
    </row>
    <row r="1954" customFormat="false" ht="15" hidden="false" customHeight="false" outlineLevel="0" collapsed="false">
      <c r="A1954" s="1" t="s">
        <v>7528</v>
      </c>
      <c r="B1954" s="1" t="s">
        <v>7529</v>
      </c>
      <c r="C1954" s="1" t="s">
        <v>6999</v>
      </c>
      <c r="D1954" s="1" t="s">
        <v>3616</v>
      </c>
      <c r="E1954" s="1" t="s">
        <v>3617</v>
      </c>
      <c r="F1954" s="1" t="s">
        <v>3215</v>
      </c>
      <c r="G1954" s="1" t="n">
        <v>24</v>
      </c>
      <c r="H1954" s="1" t="n">
        <v>6.806</v>
      </c>
      <c r="I1954" s="1" t="n">
        <v>0</v>
      </c>
      <c r="J1954" s="1" t="n">
        <v>4</v>
      </c>
      <c r="K1954" s="1" t="s">
        <v>3665</v>
      </c>
      <c r="L1954" s="18" t="str">
        <f aca="false">IF(H1954&lt;=G1954,"Yes","No")</f>
        <v>Yes</v>
      </c>
    </row>
    <row r="1955" customFormat="false" ht="15" hidden="false" customHeight="false" outlineLevel="0" collapsed="false">
      <c r="A1955" s="1" t="s">
        <v>7530</v>
      </c>
      <c r="B1955" s="1" t="s">
        <v>7531</v>
      </c>
      <c r="C1955" s="1" t="s">
        <v>6999</v>
      </c>
      <c r="D1955" s="1" t="s">
        <v>3627</v>
      </c>
      <c r="E1955" s="1" t="s">
        <v>3617</v>
      </c>
      <c r="F1955" s="1" t="s">
        <v>3215</v>
      </c>
      <c r="G1955" s="1" t="n">
        <v>24</v>
      </c>
      <c r="H1955" s="1" t="n">
        <v>0.3444</v>
      </c>
      <c r="I1955" s="1" t="n">
        <v>1</v>
      </c>
      <c r="J1955" s="1" t="n">
        <v>5</v>
      </c>
      <c r="K1955" s="1" t="s">
        <v>3618</v>
      </c>
      <c r="L1955" s="18" t="str">
        <f aca="false">IF(H1955&lt;=G1955,"Yes","No")</f>
        <v>Yes</v>
      </c>
    </row>
    <row r="1956" customFormat="false" ht="15" hidden="false" customHeight="false" outlineLevel="0" collapsed="false">
      <c r="A1956" s="1" t="s">
        <v>7532</v>
      </c>
      <c r="B1956" s="1" t="s">
        <v>7533</v>
      </c>
      <c r="C1956" s="1" t="s">
        <v>6999</v>
      </c>
      <c r="D1956" s="1" t="s">
        <v>3630</v>
      </c>
      <c r="E1956" s="1" t="s">
        <v>3617</v>
      </c>
      <c r="F1956" s="1" t="s">
        <v>3623</v>
      </c>
      <c r="G1956" s="1" t="n">
        <v>24</v>
      </c>
      <c r="H1956" s="1" t="n">
        <v>0.6806</v>
      </c>
      <c r="I1956" s="1" t="n">
        <v>1</v>
      </c>
      <c r="J1956" s="1" t="n">
        <v>4</v>
      </c>
      <c r="K1956" s="1" t="s">
        <v>3642</v>
      </c>
      <c r="L1956" s="18" t="str">
        <f aca="false">IF(H1956&lt;=G1956,"Yes","No")</f>
        <v>Yes</v>
      </c>
    </row>
    <row r="1957" customFormat="false" ht="15" hidden="false" customHeight="false" outlineLevel="0" collapsed="false">
      <c r="A1957" s="1" t="s">
        <v>7534</v>
      </c>
      <c r="B1957" s="1" t="s">
        <v>7535</v>
      </c>
      <c r="C1957" s="1" t="s">
        <v>6999</v>
      </c>
      <c r="D1957" s="1" t="s">
        <v>3616</v>
      </c>
      <c r="E1957" s="1" t="s">
        <v>3617</v>
      </c>
      <c r="F1957" s="1" t="s">
        <v>3631</v>
      </c>
      <c r="G1957" s="1" t="n">
        <v>24</v>
      </c>
      <c r="H1957" s="1" t="n">
        <v>20.1556</v>
      </c>
      <c r="I1957" s="1" t="n">
        <v>1</v>
      </c>
      <c r="J1957" s="1" t="n">
        <v>4</v>
      </c>
      <c r="K1957" s="1" t="s">
        <v>3642</v>
      </c>
      <c r="L1957" s="18" t="str">
        <f aca="false">IF(H1957&lt;=G1957,"Yes","No")</f>
        <v>Yes</v>
      </c>
    </row>
    <row r="1958" customFormat="false" ht="15" hidden="false" customHeight="false" outlineLevel="0" collapsed="false">
      <c r="A1958" s="1" t="s">
        <v>7536</v>
      </c>
      <c r="B1958" s="1" t="s">
        <v>7537</v>
      </c>
      <c r="C1958" s="1" t="s">
        <v>6999</v>
      </c>
      <c r="D1958" s="1" t="s">
        <v>3627</v>
      </c>
      <c r="E1958" s="1" t="s">
        <v>3646</v>
      </c>
      <c r="F1958" s="1" t="s">
        <v>3623</v>
      </c>
      <c r="G1958" s="1" t="n">
        <v>72</v>
      </c>
      <c r="H1958" s="1" t="n">
        <v>4.756</v>
      </c>
      <c r="I1958" s="1" t="n">
        <v>1</v>
      </c>
      <c r="J1958" s="1" t="n">
        <v>4</v>
      </c>
      <c r="K1958" s="1" t="s">
        <v>3624</v>
      </c>
      <c r="L1958" s="18" t="str">
        <f aca="false">IF(H1958&lt;=G1958,"Yes","No")</f>
        <v>Yes</v>
      </c>
    </row>
    <row r="1959" customFormat="false" ht="15" hidden="false" customHeight="false" outlineLevel="0" collapsed="false">
      <c r="A1959" s="1" t="s">
        <v>7538</v>
      </c>
      <c r="B1959" s="1" t="s">
        <v>7539</v>
      </c>
      <c r="C1959" s="1" t="s">
        <v>6999</v>
      </c>
      <c r="D1959" s="1" t="s">
        <v>3630</v>
      </c>
      <c r="E1959" s="1" t="s">
        <v>3617</v>
      </c>
      <c r="F1959" s="1" t="s">
        <v>3623</v>
      </c>
      <c r="G1959" s="1" t="n">
        <v>24</v>
      </c>
      <c r="H1959" s="1" t="n">
        <v>0.5986</v>
      </c>
      <c r="I1959" s="1" t="n">
        <v>1</v>
      </c>
      <c r="J1959" s="1" t="n">
        <v>5</v>
      </c>
      <c r="K1959" s="1" t="s">
        <v>3618</v>
      </c>
      <c r="L1959" s="18" t="str">
        <f aca="false">IF(H1959&lt;=G1959,"Yes","No")</f>
        <v>Yes</v>
      </c>
    </row>
    <row r="1960" customFormat="false" ht="15" hidden="false" customHeight="false" outlineLevel="0" collapsed="false">
      <c r="A1960" s="1" t="s">
        <v>7540</v>
      </c>
      <c r="B1960" s="1" t="s">
        <v>7541</v>
      </c>
      <c r="C1960" s="1" t="s">
        <v>6999</v>
      </c>
      <c r="D1960" s="1" t="s">
        <v>3627</v>
      </c>
      <c r="E1960" s="1" t="s">
        <v>3617</v>
      </c>
      <c r="F1960" s="1" t="s">
        <v>3215</v>
      </c>
      <c r="G1960" s="1" t="n">
        <v>24</v>
      </c>
      <c r="H1960" s="1" t="n">
        <v>10.8076</v>
      </c>
      <c r="I1960" s="1" t="n">
        <v>1</v>
      </c>
      <c r="J1960" s="1" t="n">
        <v>5</v>
      </c>
      <c r="K1960" s="1" t="s">
        <v>3618</v>
      </c>
      <c r="L1960" s="18" t="str">
        <f aca="false">IF(H1960&lt;=G1960,"Yes","No")</f>
        <v>Yes</v>
      </c>
    </row>
    <row r="1961" customFormat="false" ht="15" hidden="false" customHeight="false" outlineLevel="0" collapsed="false">
      <c r="A1961" s="1" t="s">
        <v>7542</v>
      </c>
      <c r="B1961" s="1" t="s">
        <v>7543</v>
      </c>
      <c r="C1961" s="1" t="s">
        <v>6999</v>
      </c>
      <c r="D1961" s="1" t="s">
        <v>3638</v>
      </c>
      <c r="E1961" s="1" t="s">
        <v>3617</v>
      </c>
      <c r="F1961" s="1" t="s">
        <v>3215</v>
      </c>
      <c r="G1961" s="1" t="n">
        <v>24</v>
      </c>
      <c r="H1961" s="1" t="n">
        <v>31.7996</v>
      </c>
      <c r="I1961" s="1" t="n">
        <v>1</v>
      </c>
      <c r="J1961" s="1" t="n">
        <v>4</v>
      </c>
      <c r="K1961" s="1" t="s">
        <v>3665</v>
      </c>
      <c r="L1961" s="18" t="str">
        <f aca="false">IF(H1961&lt;=G1961,"Yes","No")</f>
        <v>No</v>
      </c>
    </row>
    <row r="1962" customFormat="false" ht="15" hidden="false" customHeight="false" outlineLevel="0" collapsed="false">
      <c r="A1962" s="1" t="s">
        <v>7544</v>
      </c>
      <c r="B1962" s="1" t="s">
        <v>7545</v>
      </c>
      <c r="C1962" s="1" t="s">
        <v>6999</v>
      </c>
      <c r="D1962" s="1" t="s">
        <v>3627</v>
      </c>
      <c r="E1962" s="1" t="s">
        <v>3622</v>
      </c>
      <c r="F1962" s="1" t="s">
        <v>3651</v>
      </c>
      <c r="G1962" s="1" t="n">
        <v>8</v>
      </c>
      <c r="H1962" s="1" t="n">
        <v>0.8118</v>
      </c>
      <c r="I1962" s="1" t="n">
        <v>1</v>
      </c>
      <c r="J1962" s="1" t="n">
        <v>5</v>
      </c>
      <c r="K1962" s="1" t="s">
        <v>3618</v>
      </c>
      <c r="L1962" s="18" t="str">
        <f aca="false">IF(H1962&lt;=G1962,"Yes","No")</f>
        <v>Yes</v>
      </c>
    </row>
    <row r="1963" customFormat="false" ht="15" hidden="false" customHeight="false" outlineLevel="0" collapsed="false">
      <c r="A1963" s="1" t="s">
        <v>7546</v>
      </c>
      <c r="B1963" s="1" t="s">
        <v>7547</v>
      </c>
      <c r="C1963" s="1" t="s">
        <v>6999</v>
      </c>
      <c r="D1963" s="1" t="s">
        <v>3630</v>
      </c>
      <c r="E1963" s="1" t="s">
        <v>3617</v>
      </c>
      <c r="F1963" s="1" t="s">
        <v>3631</v>
      </c>
      <c r="G1963" s="1" t="n">
        <v>24</v>
      </c>
      <c r="H1963" s="1" t="n">
        <v>0.2132</v>
      </c>
      <c r="I1963" s="1" t="n">
        <v>1</v>
      </c>
      <c r="J1963" s="1" t="n">
        <v>5</v>
      </c>
      <c r="K1963" s="1" t="s">
        <v>3632</v>
      </c>
      <c r="L1963" s="18" t="str">
        <f aca="false">IF(H1963&lt;=G1963,"Yes","No")</f>
        <v>Yes</v>
      </c>
    </row>
    <row r="1964" customFormat="false" ht="15" hidden="false" customHeight="false" outlineLevel="0" collapsed="false">
      <c r="A1964" s="1" t="s">
        <v>7548</v>
      </c>
      <c r="B1964" s="1" t="s">
        <v>7549</v>
      </c>
      <c r="C1964" s="1" t="s">
        <v>6999</v>
      </c>
      <c r="D1964" s="1" t="s">
        <v>3627</v>
      </c>
      <c r="E1964" s="1" t="s">
        <v>3617</v>
      </c>
      <c r="F1964" s="1" t="s">
        <v>3623</v>
      </c>
      <c r="G1964" s="1" t="n">
        <v>24</v>
      </c>
      <c r="H1964" s="1" t="n">
        <v>13.9974</v>
      </c>
      <c r="I1964" s="1" t="n">
        <v>1</v>
      </c>
      <c r="J1964" s="1" t="n">
        <v>5</v>
      </c>
      <c r="K1964" s="1" t="s">
        <v>3635</v>
      </c>
      <c r="L1964" s="18" t="str">
        <f aca="false">IF(H1964&lt;=G1964,"Yes","No")</f>
        <v>Yes</v>
      </c>
    </row>
    <row r="1965" customFormat="false" ht="15" hidden="false" customHeight="false" outlineLevel="0" collapsed="false">
      <c r="A1965" s="1" t="s">
        <v>7550</v>
      </c>
      <c r="B1965" s="1" t="s">
        <v>7551</v>
      </c>
      <c r="C1965" s="1" t="s">
        <v>6999</v>
      </c>
      <c r="D1965" s="1" t="s">
        <v>3630</v>
      </c>
      <c r="E1965" s="1" t="s">
        <v>3617</v>
      </c>
      <c r="F1965" s="1" t="s">
        <v>3631</v>
      </c>
      <c r="G1965" s="1" t="n">
        <v>24</v>
      </c>
      <c r="H1965" s="1" t="n">
        <v>0.1968</v>
      </c>
      <c r="I1965" s="1" t="n">
        <v>1</v>
      </c>
      <c r="J1965" s="1" t="n">
        <v>4</v>
      </c>
      <c r="K1965" s="1" t="s">
        <v>3632</v>
      </c>
      <c r="L1965" s="18" t="str">
        <f aca="false">IF(H1965&lt;=G1965,"Yes","No")</f>
        <v>Yes</v>
      </c>
    </row>
    <row r="1966" customFormat="false" ht="15" hidden="false" customHeight="false" outlineLevel="0" collapsed="false">
      <c r="A1966" s="1" t="s">
        <v>7552</v>
      </c>
      <c r="B1966" s="1" t="s">
        <v>7553</v>
      </c>
      <c r="C1966" s="1" t="s">
        <v>6999</v>
      </c>
      <c r="D1966" s="1" t="s">
        <v>3616</v>
      </c>
      <c r="E1966" s="1" t="s">
        <v>3617</v>
      </c>
      <c r="F1966" s="1" t="s">
        <v>3215</v>
      </c>
      <c r="G1966" s="1" t="n">
        <v>24</v>
      </c>
      <c r="H1966" s="1" t="n">
        <v>6.4206</v>
      </c>
      <c r="I1966" s="1" t="n">
        <v>1</v>
      </c>
      <c r="J1966" s="1" t="n">
        <v>4</v>
      </c>
      <c r="K1966" s="1" t="s">
        <v>3665</v>
      </c>
      <c r="L1966" s="18" t="str">
        <f aca="false">IF(H1966&lt;=G1966,"Yes","No")</f>
        <v>Yes</v>
      </c>
    </row>
    <row r="1967" customFormat="false" ht="15" hidden="false" customHeight="false" outlineLevel="0" collapsed="false">
      <c r="A1967" s="1" t="s">
        <v>7554</v>
      </c>
      <c r="B1967" s="1" t="s">
        <v>7555</v>
      </c>
      <c r="C1967" s="1" t="s">
        <v>6999</v>
      </c>
      <c r="D1967" s="1" t="s">
        <v>3630</v>
      </c>
      <c r="E1967" s="1" t="s">
        <v>3617</v>
      </c>
      <c r="F1967" s="1" t="s">
        <v>3215</v>
      </c>
      <c r="G1967" s="1" t="n">
        <v>24</v>
      </c>
      <c r="H1967" s="1" t="n">
        <v>0.4428</v>
      </c>
      <c r="I1967" s="1" t="n">
        <v>1</v>
      </c>
      <c r="J1967" s="1" t="n">
        <v>3</v>
      </c>
      <c r="K1967" s="1" t="s">
        <v>3624</v>
      </c>
      <c r="L1967" s="18" t="str">
        <f aca="false">IF(H1967&lt;=G1967,"Yes","No")</f>
        <v>Yes</v>
      </c>
    </row>
    <row r="1968" customFormat="false" ht="15" hidden="false" customHeight="false" outlineLevel="0" collapsed="false">
      <c r="A1968" s="1" t="s">
        <v>7556</v>
      </c>
      <c r="B1968" s="1" t="s">
        <v>7557</v>
      </c>
      <c r="C1968" s="1" t="s">
        <v>6999</v>
      </c>
      <c r="D1968" s="1" t="s">
        <v>3621</v>
      </c>
      <c r="E1968" s="1" t="s">
        <v>3617</v>
      </c>
      <c r="F1968" s="1" t="s">
        <v>3623</v>
      </c>
      <c r="G1968" s="1" t="n">
        <v>24</v>
      </c>
      <c r="H1968" s="1" t="n">
        <v>5.9696</v>
      </c>
      <c r="I1968" s="1" t="n">
        <v>1</v>
      </c>
      <c r="J1968" s="1" t="n">
        <v>5</v>
      </c>
      <c r="K1968" s="1" t="s">
        <v>3624</v>
      </c>
      <c r="L1968" s="18" t="str">
        <f aca="false">IF(H1968&lt;=G1968,"Yes","No")</f>
        <v>Yes</v>
      </c>
    </row>
    <row r="1969" customFormat="false" ht="15" hidden="false" customHeight="false" outlineLevel="0" collapsed="false">
      <c r="A1969" s="1" t="s">
        <v>7558</v>
      </c>
      <c r="B1969" s="1" t="s">
        <v>7559</v>
      </c>
      <c r="C1969" s="1" t="s">
        <v>6999</v>
      </c>
      <c r="D1969" s="1" t="s">
        <v>3630</v>
      </c>
      <c r="E1969" s="1" t="s">
        <v>3617</v>
      </c>
      <c r="F1969" s="1" t="s">
        <v>3651</v>
      </c>
      <c r="G1969" s="1" t="n">
        <v>24</v>
      </c>
      <c r="H1969" s="1" t="n">
        <v>0.4674</v>
      </c>
      <c r="I1969" s="1" t="n">
        <v>1</v>
      </c>
      <c r="J1969" s="1" t="n">
        <v>5</v>
      </c>
      <c r="K1969" s="1" t="s">
        <v>3618</v>
      </c>
      <c r="L1969" s="18" t="str">
        <f aca="false">IF(H1969&lt;=G1969,"Yes","No")</f>
        <v>Yes</v>
      </c>
    </row>
    <row r="1970" customFormat="false" ht="15" hidden="false" customHeight="false" outlineLevel="0" collapsed="false">
      <c r="A1970" s="1" t="s">
        <v>7560</v>
      </c>
      <c r="B1970" s="1" t="s">
        <v>7561</v>
      </c>
      <c r="C1970" s="1" t="s">
        <v>6999</v>
      </c>
      <c r="D1970" s="1" t="s">
        <v>3630</v>
      </c>
      <c r="E1970" s="1" t="s">
        <v>3617</v>
      </c>
      <c r="F1970" s="1" t="s">
        <v>3623</v>
      </c>
      <c r="G1970" s="1" t="n">
        <v>24</v>
      </c>
      <c r="H1970" s="1" t="n">
        <v>0.369</v>
      </c>
      <c r="I1970" s="1" t="n">
        <v>1</v>
      </c>
      <c r="J1970" s="1" t="n">
        <v>5</v>
      </c>
      <c r="K1970" s="1" t="s">
        <v>3652</v>
      </c>
      <c r="L1970" s="18" t="str">
        <f aca="false">IF(H1970&lt;=G1970,"Yes","No")</f>
        <v>Yes</v>
      </c>
    </row>
    <row r="1971" customFormat="false" ht="15" hidden="false" customHeight="false" outlineLevel="0" collapsed="false">
      <c r="A1971" s="1" t="s">
        <v>7562</v>
      </c>
      <c r="B1971" s="1" t="s">
        <v>7563</v>
      </c>
      <c r="C1971" s="1" t="s">
        <v>6999</v>
      </c>
      <c r="D1971" s="1" t="s">
        <v>3621</v>
      </c>
      <c r="E1971" s="1" t="s">
        <v>3646</v>
      </c>
      <c r="F1971" s="1" t="s">
        <v>3631</v>
      </c>
      <c r="G1971" s="1" t="n">
        <v>72</v>
      </c>
      <c r="H1971" s="1" t="n">
        <v>1.3776</v>
      </c>
      <c r="I1971" s="1" t="n">
        <v>1</v>
      </c>
      <c r="J1971" s="1" t="n">
        <v>4</v>
      </c>
      <c r="K1971" s="1" t="s">
        <v>3632</v>
      </c>
      <c r="L1971" s="18" t="str">
        <f aca="false">IF(H1971&lt;=G1971,"Yes","No")</f>
        <v>Yes</v>
      </c>
    </row>
    <row r="1972" customFormat="false" ht="15" hidden="false" customHeight="false" outlineLevel="0" collapsed="false">
      <c r="A1972" s="1" t="s">
        <v>7564</v>
      </c>
      <c r="B1972" s="1" t="s">
        <v>7565</v>
      </c>
      <c r="C1972" s="1" t="s">
        <v>6999</v>
      </c>
      <c r="D1972" s="1" t="s">
        <v>3616</v>
      </c>
      <c r="E1972" s="1" t="s">
        <v>3617</v>
      </c>
      <c r="F1972" s="1" t="s">
        <v>3215</v>
      </c>
      <c r="G1972" s="1" t="n">
        <v>24</v>
      </c>
      <c r="H1972" s="1" t="n">
        <v>0.615</v>
      </c>
      <c r="I1972" s="1" t="n">
        <v>1</v>
      </c>
      <c r="J1972" s="1" t="n">
        <v>4</v>
      </c>
      <c r="K1972" s="1" t="s">
        <v>3652</v>
      </c>
      <c r="L1972" s="18" t="str">
        <f aca="false">IF(H1972&lt;=G1972,"Yes","No")</f>
        <v>Yes</v>
      </c>
    </row>
    <row r="1973" customFormat="false" ht="15" hidden="false" customHeight="false" outlineLevel="0" collapsed="false">
      <c r="A1973" s="1" t="s">
        <v>7566</v>
      </c>
      <c r="B1973" s="1" t="s">
        <v>7567</v>
      </c>
      <c r="C1973" s="1" t="s">
        <v>6999</v>
      </c>
      <c r="D1973" s="1" t="s">
        <v>3621</v>
      </c>
      <c r="E1973" s="1" t="s">
        <v>3617</v>
      </c>
      <c r="F1973" s="1" t="s">
        <v>3631</v>
      </c>
      <c r="G1973" s="1" t="n">
        <v>24</v>
      </c>
      <c r="H1973" s="1" t="n">
        <v>2.3534</v>
      </c>
      <c r="I1973" s="1" t="n">
        <v>1</v>
      </c>
      <c r="J1973" s="1" t="n">
        <v>5</v>
      </c>
      <c r="K1973" s="1" t="s">
        <v>3618</v>
      </c>
      <c r="L1973" s="18" t="str">
        <f aca="false">IF(H1973&lt;=G1973,"Yes","No")</f>
        <v>Yes</v>
      </c>
    </row>
    <row r="1974" customFormat="false" ht="15" hidden="false" customHeight="false" outlineLevel="0" collapsed="false">
      <c r="A1974" s="1" t="s">
        <v>7568</v>
      </c>
      <c r="B1974" s="1" t="s">
        <v>7569</v>
      </c>
      <c r="C1974" s="1" t="s">
        <v>6999</v>
      </c>
      <c r="D1974" s="1" t="s">
        <v>3638</v>
      </c>
      <c r="E1974" s="1" t="s">
        <v>3617</v>
      </c>
      <c r="F1974" s="1" t="s">
        <v>3631</v>
      </c>
      <c r="G1974" s="1" t="n">
        <v>24</v>
      </c>
      <c r="H1974" s="1" t="n">
        <v>33.989</v>
      </c>
      <c r="I1974" s="1" t="n">
        <v>0</v>
      </c>
      <c r="J1974" s="1" t="n">
        <v>3</v>
      </c>
      <c r="K1974" s="1" t="s">
        <v>3642</v>
      </c>
      <c r="L1974" s="18" t="str">
        <f aca="false">IF(H1974&lt;=G1974,"Yes","No")</f>
        <v>No</v>
      </c>
    </row>
    <row r="1975" customFormat="false" ht="15" hidden="false" customHeight="false" outlineLevel="0" collapsed="false">
      <c r="A1975" s="1" t="s">
        <v>7570</v>
      </c>
      <c r="B1975" s="1" t="s">
        <v>7571</v>
      </c>
      <c r="C1975" s="1" t="s">
        <v>6999</v>
      </c>
      <c r="D1975" s="1" t="s">
        <v>3630</v>
      </c>
      <c r="E1975" s="1" t="s">
        <v>3793</v>
      </c>
      <c r="F1975" s="1" t="s">
        <v>3215</v>
      </c>
      <c r="G1975" s="1" t="n">
        <v>4</v>
      </c>
      <c r="H1975" s="1" t="n">
        <v>0.2624</v>
      </c>
      <c r="I1975" s="1" t="n">
        <v>1</v>
      </c>
      <c r="J1975" s="1" t="n">
        <v>5</v>
      </c>
      <c r="K1975" s="1" t="s">
        <v>3665</v>
      </c>
      <c r="L1975" s="18" t="str">
        <f aca="false">IF(H1975&lt;=G1975,"Yes","No")</f>
        <v>Yes</v>
      </c>
    </row>
    <row r="1976" customFormat="false" ht="15" hidden="false" customHeight="false" outlineLevel="0" collapsed="false">
      <c r="A1976" s="1" t="s">
        <v>7572</v>
      </c>
      <c r="B1976" s="1" t="s">
        <v>7573</v>
      </c>
      <c r="C1976" s="1" t="s">
        <v>6999</v>
      </c>
      <c r="D1976" s="1" t="s">
        <v>3616</v>
      </c>
      <c r="E1976" s="1" t="s">
        <v>3646</v>
      </c>
      <c r="F1976" s="1" t="s">
        <v>3623</v>
      </c>
      <c r="G1976" s="1" t="n">
        <v>72</v>
      </c>
      <c r="H1976" s="1" t="n">
        <v>18.2286</v>
      </c>
      <c r="I1976" s="1" t="n">
        <v>1</v>
      </c>
      <c r="J1976" s="1" t="n">
        <v>5</v>
      </c>
      <c r="K1976" s="1" t="s">
        <v>3642</v>
      </c>
      <c r="L1976" s="18" t="str">
        <f aca="false">IF(H1976&lt;=G1976,"Yes","No")</f>
        <v>Yes</v>
      </c>
    </row>
    <row r="1977" customFormat="false" ht="15" hidden="false" customHeight="false" outlineLevel="0" collapsed="false">
      <c r="A1977" s="1" t="s">
        <v>7574</v>
      </c>
      <c r="B1977" s="1" t="s">
        <v>7575</v>
      </c>
      <c r="C1977" s="1" t="s">
        <v>6999</v>
      </c>
      <c r="D1977" s="1" t="s">
        <v>3630</v>
      </c>
      <c r="E1977" s="1" t="s">
        <v>3646</v>
      </c>
      <c r="F1977" s="1" t="s">
        <v>3651</v>
      </c>
      <c r="G1977" s="1" t="n">
        <v>72</v>
      </c>
      <c r="H1977" s="1" t="n">
        <v>1.1808</v>
      </c>
      <c r="I1977" s="1" t="n">
        <v>1</v>
      </c>
      <c r="J1977" s="1" t="n">
        <v>4</v>
      </c>
      <c r="K1977" s="1" t="s">
        <v>3642</v>
      </c>
      <c r="L1977" s="18" t="str">
        <f aca="false">IF(H1977&lt;=G1977,"Yes","No")</f>
        <v>Yes</v>
      </c>
    </row>
    <row r="1978" customFormat="false" ht="15" hidden="false" customHeight="false" outlineLevel="0" collapsed="false">
      <c r="A1978" s="1" t="s">
        <v>7576</v>
      </c>
      <c r="B1978" s="1" t="s">
        <v>7577</v>
      </c>
      <c r="C1978" s="1" t="s">
        <v>6999</v>
      </c>
      <c r="D1978" s="1" t="s">
        <v>3621</v>
      </c>
      <c r="E1978" s="1" t="s">
        <v>3617</v>
      </c>
      <c r="F1978" s="1" t="s">
        <v>3631</v>
      </c>
      <c r="G1978" s="1" t="n">
        <v>24</v>
      </c>
      <c r="H1978" s="1" t="n">
        <v>0.861</v>
      </c>
      <c r="I1978" s="1" t="n">
        <v>1</v>
      </c>
      <c r="J1978" s="1" t="n">
        <v>5</v>
      </c>
      <c r="K1978" s="1" t="s">
        <v>3632</v>
      </c>
      <c r="L1978" s="18" t="str">
        <f aca="false">IF(H1978&lt;=G1978,"Yes","No")</f>
        <v>Yes</v>
      </c>
    </row>
    <row r="1979" customFormat="false" ht="15" hidden="false" customHeight="false" outlineLevel="0" collapsed="false">
      <c r="A1979" s="1" t="s">
        <v>7578</v>
      </c>
      <c r="B1979" s="1" t="s">
        <v>7579</v>
      </c>
      <c r="C1979" s="1" t="s">
        <v>6999</v>
      </c>
      <c r="D1979" s="1" t="s">
        <v>3641</v>
      </c>
      <c r="E1979" s="1" t="s">
        <v>3793</v>
      </c>
      <c r="F1979" s="1" t="s">
        <v>3623</v>
      </c>
      <c r="G1979" s="1" t="n">
        <v>4</v>
      </c>
      <c r="H1979" s="1" t="n">
        <v>4.1</v>
      </c>
      <c r="I1979" s="1" t="n">
        <v>0</v>
      </c>
      <c r="J1979" s="1" t="n">
        <v>4</v>
      </c>
      <c r="K1979" s="1" t="s">
        <v>3624</v>
      </c>
      <c r="L1979" s="18" t="str">
        <f aca="false">IF(H1979&lt;=G1979,"Yes","No")</f>
        <v>No</v>
      </c>
    </row>
    <row r="1980" customFormat="false" ht="15" hidden="false" customHeight="false" outlineLevel="0" collapsed="false">
      <c r="A1980" s="1" t="s">
        <v>7580</v>
      </c>
      <c r="B1980" s="1" t="s">
        <v>7581</v>
      </c>
      <c r="C1980" s="1" t="s">
        <v>6999</v>
      </c>
      <c r="D1980" s="1" t="s">
        <v>3616</v>
      </c>
      <c r="E1980" s="1" t="s">
        <v>3617</v>
      </c>
      <c r="F1980" s="1" t="s">
        <v>3215</v>
      </c>
      <c r="G1980" s="1" t="n">
        <v>24</v>
      </c>
      <c r="H1980" s="1" t="n">
        <v>2.9192</v>
      </c>
      <c r="I1980" s="1" t="n">
        <v>1</v>
      </c>
      <c r="J1980" s="1" t="n">
        <v>5</v>
      </c>
      <c r="K1980" s="1" t="s">
        <v>3632</v>
      </c>
      <c r="L1980" s="18" t="str">
        <f aca="false">IF(H1980&lt;=G1980,"Yes","No")</f>
        <v>Yes</v>
      </c>
    </row>
    <row r="1981" customFormat="false" ht="15" hidden="false" customHeight="false" outlineLevel="0" collapsed="false">
      <c r="A1981" s="1" t="s">
        <v>7582</v>
      </c>
      <c r="B1981" s="1" t="s">
        <v>7583</v>
      </c>
      <c r="C1981" s="1" t="s">
        <v>6999</v>
      </c>
      <c r="D1981" s="1" t="s">
        <v>3645</v>
      </c>
      <c r="E1981" s="1" t="s">
        <v>3646</v>
      </c>
      <c r="F1981" s="1" t="s">
        <v>3215</v>
      </c>
      <c r="G1981" s="1" t="n">
        <v>72</v>
      </c>
      <c r="H1981" s="1" t="n">
        <v>2.4272</v>
      </c>
      <c r="I1981" s="1" t="n">
        <v>1</v>
      </c>
      <c r="J1981" s="1" t="n">
        <v>4</v>
      </c>
      <c r="K1981" s="1" t="s">
        <v>3635</v>
      </c>
      <c r="L1981" s="18" t="str">
        <f aca="false">IF(H1981&lt;=G1981,"Yes","No")</f>
        <v>Yes</v>
      </c>
    </row>
    <row r="1982" customFormat="false" ht="15" hidden="false" customHeight="false" outlineLevel="0" collapsed="false">
      <c r="A1982" s="1" t="s">
        <v>7584</v>
      </c>
      <c r="B1982" s="1" t="s">
        <v>7585</v>
      </c>
      <c r="C1982" s="1" t="s">
        <v>6999</v>
      </c>
      <c r="D1982" s="1" t="s">
        <v>3621</v>
      </c>
      <c r="E1982" s="1" t="s">
        <v>3622</v>
      </c>
      <c r="F1982" s="1" t="s">
        <v>3623</v>
      </c>
      <c r="G1982" s="1" t="n">
        <v>8</v>
      </c>
      <c r="H1982" s="1" t="n">
        <v>1.312</v>
      </c>
      <c r="I1982" s="1" t="n">
        <v>1</v>
      </c>
      <c r="J1982" s="1" t="n">
        <v>4</v>
      </c>
      <c r="K1982" s="1" t="s">
        <v>3652</v>
      </c>
      <c r="L1982" s="18" t="str">
        <f aca="false">IF(H1982&lt;=G1982,"Yes","No")</f>
        <v>Yes</v>
      </c>
    </row>
    <row r="1983" customFormat="false" ht="15" hidden="false" customHeight="false" outlineLevel="0" collapsed="false">
      <c r="A1983" s="1" t="s">
        <v>7586</v>
      </c>
      <c r="B1983" s="1" t="s">
        <v>7587</v>
      </c>
      <c r="C1983" s="1" t="s">
        <v>6999</v>
      </c>
      <c r="D1983" s="1" t="s">
        <v>3621</v>
      </c>
      <c r="E1983" s="1" t="s">
        <v>3617</v>
      </c>
      <c r="F1983" s="1" t="s">
        <v>3631</v>
      </c>
      <c r="G1983" s="1" t="n">
        <v>24</v>
      </c>
      <c r="H1983" s="1" t="n">
        <v>2.6486</v>
      </c>
      <c r="I1983" s="1" t="n">
        <v>1</v>
      </c>
      <c r="J1983" s="1" t="n">
        <v>5</v>
      </c>
      <c r="K1983" s="1" t="s">
        <v>3635</v>
      </c>
      <c r="L1983" s="18" t="str">
        <f aca="false">IF(H1983&lt;=G1983,"Yes","No")</f>
        <v>Yes</v>
      </c>
    </row>
    <row r="1984" customFormat="false" ht="15" hidden="false" customHeight="false" outlineLevel="0" collapsed="false">
      <c r="A1984" s="1" t="s">
        <v>7588</v>
      </c>
      <c r="B1984" s="1" t="s">
        <v>7589</v>
      </c>
      <c r="C1984" s="1" t="s">
        <v>6999</v>
      </c>
      <c r="D1984" s="1" t="s">
        <v>3630</v>
      </c>
      <c r="E1984" s="1" t="s">
        <v>3617</v>
      </c>
      <c r="F1984" s="1" t="s">
        <v>3215</v>
      </c>
      <c r="G1984" s="1" t="n">
        <v>24</v>
      </c>
      <c r="H1984" s="1" t="n">
        <v>0.5904</v>
      </c>
      <c r="I1984" s="1" t="n">
        <v>1</v>
      </c>
      <c r="J1984" s="1" t="n">
        <v>5</v>
      </c>
      <c r="K1984" s="1" t="s">
        <v>3624</v>
      </c>
      <c r="L1984" s="18" t="str">
        <f aca="false">IF(H1984&lt;=G1984,"Yes","No")</f>
        <v>Yes</v>
      </c>
    </row>
    <row r="1985" customFormat="false" ht="15" hidden="false" customHeight="false" outlineLevel="0" collapsed="false">
      <c r="A1985" s="1" t="s">
        <v>7590</v>
      </c>
      <c r="B1985" s="1" t="s">
        <v>7591</v>
      </c>
      <c r="C1985" s="1" t="s">
        <v>6999</v>
      </c>
      <c r="D1985" s="1" t="s">
        <v>3630</v>
      </c>
      <c r="E1985" s="1" t="s">
        <v>3617</v>
      </c>
      <c r="F1985" s="1" t="s">
        <v>3215</v>
      </c>
      <c r="G1985" s="1" t="n">
        <v>24</v>
      </c>
      <c r="H1985" s="1" t="n">
        <v>0.205</v>
      </c>
      <c r="I1985" s="1" t="n">
        <v>1</v>
      </c>
      <c r="J1985" s="1" t="n">
        <v>5</v>
      </c>
      <c r="K1985" s="1" t="s">
        <v>3635</v>
      </c>
      <c r="L1985" s="18" t="str">
        <f aca="false">IF(H1985&lt;=G1985,"Yes","No")</f>
        <v>Yes</v>
      </c>
    </row>
    <row r="1986" customFormat="false" ht="15" hidden="false" customHeight="false" outlineLevel="0" collapsed="false">
      <c r="A1986" s="1" t="s">
        <v>7592</v>
      </c>
      <c r="B1986" s="1" t="s">
        <v>7593</v>
      </c>
      <c r="C1986" s="1" t="s">
        <v>6999</v>
      </c>
      <c r="D1986" s="1" t="s">
        <v>3621</v>
      </c>
      <c r="E1986" s="1" t="s">
        <v>3622</v>
      </c>
      <c r="F1986" s="1" t="s">
        <v>3215</v>
      </c>
      <c r="G1986" s="1" t="n">
        <v>8</v>
      </c>
      <c r="H1986" s="1" t="n">
        <v>2.3944</v>
      </c>
      <c r="I1986" s="1" t="n">
        <v>0</v>
      </c>
      <c r="J1986" s="1" t="n">
        <v>3</v>
      </c>
      <c r="K1986" s="1" t="s">
        <v>3652</v>
      </c>
      <c r="L1986" s="18" t="str">
        <f aca="false">IF(H1986&lt;=G1986,"Yes","No")</f>
        <v>Yes</v>
      </c>
    </row>
    <row r="1987" customFormat="false" ht="15" hidden="false" customHeight="false" outlineLevel="0" collapsed="false">
      <c r="A1987" s="1" t="s">
        <v>7594</v>
      </c>
      <c r="B1987" s="1" t="s">
        <v>7595</v>
      </c>
      <c r="C1987" s="1" t="s">
        <v>6999</v>
      </c>
      <c r="D1987" s="1" t="s">
        <v>3630</v>
      </c>
      <c r="E1987" s="1" t="s">
        <v>3646</v>
      </c>
      <c r="F1987" s="1" t="s">
        <v>3623</v>
      </c>
      <c r="G1987" s="1" t="n">
        <v>72</v>
      </c>
      <c r="H1987" s="1" t="n">
        <v>1.3858</v>
      </c>
      <c r="I1987" s="1" t="n">
        <v>1</v>
      </c>
      <c r="J1987" s="1" t="n">
        <v>5</v>
      </c>
      <c r="K1987" s="1" t="s">
        <v>3632</v>
      </c>
      <c r="L1987" s="18" t="str">
        <f aca="false">IF(H1987&lt;=G1987,"Yes","No")</f>
        <v>Yes</v>
      </c>
    </row>
    <row r="1988" customFormat="false" ht="15" hidden="false" customHeight="false" outlineLevel="0" collapsed="false">
      <c r="A1988" s="1" t="s">
        <v>7596</v>
      </c>
      <c r="B1988" s="1" t="s">
        <v>7597</v>
      </c>
      <c r="C1988" s="1" t="s">
        <v>6999</v>
      </c>
      <c r="D1988" s="1" t="s">
        <v>3698</v>
      </c>
      <c r="E1988" s="1" t="s">
        <v>3646</v>
      </c>
      <c r="F1988" s="1" t="s">
        <v>3215</v>
      </c>
      <c r="G1988" s="1" t="n">
        <v>72</v>
      </c>
      <c r="H1988" s="1" t="n">
        <v>4.9528</v>
      </c>
      <c r="I1988" s="1" t="n">
        <v>0</v>
      </c>
      <c r="J1988" s="1" t="n">
        <v>3</v>
      </c>
      <c r="K1988" s="1" t="s">
        <v>3665</v>
      </c>
      <c r="L1988" s="18" t="str">
        <f aca="false">IF(H1988&lt;=G1988,"Yes","No")</f>
        <v>Yes</v>
      </c>
    </row>
    <row r="1989" customFormat="false" ht="15" hidden="false" customHeight="false" outlineLevel="0" collapsed="false">
      <c r="A1989" s="1" t="s">
        <v>7598</v>
      </c>
      <c r="B1989" s="1" t="s">
        <v>7599</v>
      </c>
      <c r="C1989" s="1" t="s">
        <v>6999</v>
      </c>
      <c r="D1989" s="1" t="s">
        <v>3627</v>
      </c>
      <c r="E1989" s="1" t="s">
        <v>3617</v>
      </c>
      <c r="F1989" s="1" t="s">
        <v>3651</v>
      </c>
      <c r="G1989" s="1" t="n">
        <v>24</v>
      </c>
      <c r="H1989" s="1" t="n">
        <v>5.1578</v>
      </c>
      <c r="I1989" s="1" t="n">
        <v>1</v>
      </c>
      <c r="J1989" s="1" t="n">
        <v>5</v>
      </c>
      <c r="K1989" s="1" t="s">
        <v>3642</v>
      </c>
      <c r="L1989" s="18" t="str">
        <f aca="false">IF(H1989&lt;=G1989,"Yes","No")</f>
        <v>Yes</v>
      </c>
    </row>
    <row r="1990" customFormat="false" ht="15" hidden="false" customHeight="false" outlineLevel="0" collapsed="false">
      <c r="A1990" s="1" t="s">
        <v>7600</v>
      </c>
      <c r="B1990" s="1" t="s">
        <v>7601</v>
      </c>
      <c r="C1990" s="1" t="s">
        <v>6999</v>
      </c>
      <c r="D1990" s="1" t="s">
        <v>3616</v>
      </c>
      <c r="E1990" s="1" t="s">
        <v>3617</v>
      </c>
      <c r="F1990" s="1" t="s">
        <v>3623</v>
      </c>
      <c r="G1990" s="1" t="n">
        <v>24</v>
      </c>
      <c r="H1990" s="1" t="n">
        <v>4.2312</v>
      </c>
      <c r="I1990" s="1" t="n">
        <v>0</v>
      </c>
      <c r="J1990" s="1" t="n">
        <v>4</v>
      </c>
      <c r="K1990" s="1" t="s">
        <v>3635</v>
      </c>
      <c r="L1990" s="18" t="str">
        <f aca="false">IF(H1990&lt;=G1990,"Yes","No")</f>
        <v>Yes</v>
      </c>
    </row>
    <row r="1991" customFormat="false" ht="15" hidden="false" customHeight="false" outlineLevel="0" collapsed="false">
      <c r="A1991" s="1" t="s">
        <v>7602</v>
      </c>
      <c r="B1991" s="1" t="s">
        <v>7603</v>
      </c>
      <c r="C1991" s="1" t="s">
        <v>6999</v>
      </c>
      <c r="D1991" s="1" t="s">
        <v>3616</v>
      </c>
      <c r="E1991" s="1" t="s">
        <v>3617</v>
      </c>
      <c r="F1991" s="1" t="s">
        <v>3651</v>
      </c>
      <c r="G1991" s="1" t="n">
        <v>24</v>
      </c>
      <c r="H1991" s="1" t="n">
        <v>8.2</v>
      </c>
      <c r="I1991" s="1" t="n">
        <v>0</v>
      </c>
      <c r="J1991" s="1" t="n">
        <v>4</v>
      </c>
      <c r="K1991" s="1" t="s">
        <v>3665</v>
      </c>
      <c r="L1991" s="18" t="str">
        <f aca="false">IF(H1991&lt;=G1991,"Yes","No")</f>
        <v>Yes</v>
      </c>
    </row>
    <row r="1992" customFormat="false" ht="15" hidden="false" customHeight="false" outlineLevel="0" collapsed="false">
      <c r="A1992" s="1" t="s">
        <v>7604</v>
      </c>
      <c r="B1992" s="1" t="s">
        <v>7605</v>
      </c>
      <c r="C1992" s="1" t="s">
        <v>6999</v>
      </c>
      <c r="D1992" s="1" t="s">
        <v>3630</v>
      </c>
      <c r="E1992" s="1" t="s">
        <v>3617</v>
      </c>
      <c r="F1992" s="1" t="s">
        <v>3623</v>
      </c>
      <c r="G1992" s="1" t="n">
        <v>24</v>
      </c>
      <c r="H1992" s="1" t="n">
        <v>0.6642</v>
      </c>
      <c r="I1992" s="1" t="n">
        <v>1</v>
      </c>
      <c r="J1992" s="1" t="n">
        <v>5</v>
      </c>
      <c r="K1992" s="1" t="s">
        <v>3652</v>
      </c>
      <c r="L1992" s="18" t="str">
        <f aca="false">IF(H1992&lt;=G1992,"Yes","No")</f>
        <v>Yes</v>
      </c>
    </row>
    <row r="1993" customFormat="false" ht="15" hidden="false" customHeight="false" outlineLevel="0" collapsed="false">
      <c r="A1993" s="1" t="s">
        <v>7606</v>
      </c>
      <c r="B1993" s="1" t="s">
        <v>7607</v>
      </c>
      <c r="C1993" s="1" t="s">
        <v>6999</v>
      </c>
      <c r="D1993" s="1" t="s">
        <v>3630</v>
      </c>
      <c r="E1993" s="1" t="s">
        <v>3646</v>
      </c>
      <c r="F1993" s="1" t="s">
        <v>3215</v>
      </c>
      <c r="G1993" s="1" t="n">
        <v>72</v>
      </c>
      <c r="H1993" s="1" t="n">
        <v>1.1316</v>
      </c>
      <c r="I1993" s="1" t="n">
        <v>1</v>
      </c>
      <c r="J1993" s="1" t="n">
        <v>5</v>
      </c>
      <c r="K1993" s="1" t="s">
        <v>3624</v>
      </c>
      <c r="L1993" s="18" t="str">
        <f aca="false">IF(H1993&lt;=G1993,"Yes","No")</f>
        <v>Yes</v>
      </c>
    </row>
    <row r="1994" customFormat="false" ht="15" hidden="false" customHeight="false" outlineLevel="0" collapsed="false">
      <c r="A1994" s="1" t="s">
        <v>7608</v>
      </c>
      <c r="B1994" s="1" t="s">
        <v>7609</v>
      </c>
      <c r="C1994" s="1" t="s">
        <v>6999</v>
      </c>
      <c r="D1994" s="1" t="s">
        <v>3630</v>
      </c>
      <c r="E1994" s="1" t="s">
        <v>3617</v>
      </c>
      <c r="F1994" s="1" t="s">
        <v>3631</v>
      </c>
      <c r="G1994" s="1" t="n">
        <v>24</v>
      </c>
      <c r="H1994" s="1" t="n">
        <v>0.5494</v>
      </c>
      <c r="I1994" s="1" t="n">
        <v>1</v>
      </c>
      <c r="J1994" s="1" t="n">
        <v>5</v>
      </c>
      <c r="K1994" s="1" t="s">
        <v>3618</v>
      </c>
      <c r="L1994" s="18" t="str">
        <f aca="false">IF(H1994&lt;=G1994,"Yes","No")</f>
        <v>Yes</v>
      </c>
    </row>
    <row r="1995" customFormat="false" ht="15" hidden="false" customHeight="false" outlineLevel="0" collapsed="false">
      <c r="A1995" s="1" t="s">
        <v>7610</v>
      </c>
      <c r="B1995" s="1" t="s">
        <v>7611</v>
      </c>
      <c r="C1995" s="1" t="s">
        <v>6999</v>
      </c>
      <c r="D1995" s="1" t="s">
        <v>3627</v>
      </c>
      <c r="E1995" s="1" t="s">
        <v>3617</v>
      </c>
      <c r="F1995" s="1" t="s">
        <v>3215</v>
      </c>
      <c r="G1995" s="1" t="n">
        <v>24</v>
      </c>
      <c r="H1995" s="1" t="n">
        <v>1.558</v>
      </c>
      <c r="I1995" s="1" t="n">
        <v>0</v>
      </c>
      <c r="J1995" s="1" t="n">
        <v>4</v>
      </c>
      <c r="K1995" s="1" t="s">
        <v>3635</v>
      </c>
      <c r="L1995" s="18" t="str">
        <f aca="false">IF(H1995&lt;=G1995,"Yes","No")</f>
        <v>Yes</v>
      </c>
    </row>
    <row r="1996" customFormat="false" ht="15" hidden="false" customHeight="false" outlineLevel="0" collapsed="false">
      <c r="A1996" s="1" t="s">
        <v>7612</v>
      </c>
      <c r="B1996" s="1" t="s">
        <v>7613</v>
      </c>
      <c r="C1996" s="1" t="s">
        <v>6999</v>
      </c>
      <c r="D1996" s="1" t="s">
        <v>3645</v>
      </c>
      <c r="E1996" s="1" t="s">
        <v>3617</v>
      </c>
      <c r="F1996" s="1" t="s">
        <v>3631</v>
      </c>
      <c r="G1996" s="1" t="n">
        <v>24</v>
      </c>
      <c r="H1996" s="1" t="n">
        <v>1.6154</v>
      </c>
      <c r="I1996" s="1" t="n">
        <v>1</v>
      </c>
      <c r="J1996" s="1" t="n">
        <v>5</v>
      </c>
      <c r="K1996" s="1" t="s">
        <v>3665</v>
      </c>
      <c r="L1996" s="18" t="str">
        <f aca="false">IF(H1996&lt;=G1996,"Yes","No")</f>
        <v>Yes</v>
      </c>
    </row>
    <row r="1997" customFormat="false" ht="15" hidden="false" customHeight="false" outlineLevel="0" collapsed="false">
      <c r="A1997" s="1" t="s">
        <v>7614</v>
      </c>
      <c r="B1997" s="1" t="s">
        <v>7615</v>
      </c>
      <c r="C1997" s="1" t="s">
        <v>6999</v>
      </c>
      <c r="D1997" s="1" t="s">
        <v>3627</v>
      </c>
      <c r="E1997" s="1" t="s">
        <v>3646</v>
      </c>
      <c r="F1997" s="1" t="s">
        <v>3623</v>
      </c>
      <c r="G1997" s="1" t="n">
        <v>72</v>
      </c>
      <c r="H1997" s="1" t="n">
        <v>23.1076</v>
      </c>
      <c r="I1997" s="1" t="n">
        <v>0</v>
      </c>
      <c r="J1997" s="1" t="n">
        <v>4</v>
      </c>
      <c r="K1997" s="1" t="s">
        <v>3652</v>
      </c>
      <c r="L1997" s="18" t="str">
        <f aca="false">IF(H1997&lt;=G1997,"Yes","No")</f>
        <v>Yes</v>
      </c>
    </row>
    <row r="1998" customFormat="false" ht="15" hidden="false" customHeight="false" outlineLevel="0" collapsed="false">
      <c r="A1998" s="1" t="s">
        <v>7616</v>
      </c>
      <c r="B1998" s="1" t="s">
        <v>7617</v>
      </c>
      <c r="C1998" s="1" t="s">
        <v>6999</v>
      </c>
      <c r="D1998" s="1" t="s">
        <v>3638</v>
      </c>
      <c r="E1998" s="1" t="s">
        <v>3617</v>
      </c>
      <c r="F1998" s="1" t="s">
        <v>3631</v>
      </c>
      <c r="G1998" s="1" t="n">
        <v>24</v>
      </c>
      <c r="H1998" s="1" t="n">
        <v>5.699</v>
      </c>
      <c r="I1998" s="1" t="n">
        <v>0</v>
      </c>
      <c r="J1998" s="1" t="n">
        <v>5</v>
      </c>
      <c r="K1998" s="1" t="s">
        <v>3624</v>
      </c>
      <c r="L1998" s="18" t="str">
        <f aca="false">IF(H1998&lt;=G1998,"Yes","No")</f>
        <v>Yes</v>
      </c>
    </row>
    <row r="1999" customFormat="false" ht="15" hidden="false" customHeight="false" outlineLevel="0" collapsed="false">
      <c r="A1999" s="1" t="s">
        <v>7618</v>
      </c>
      <c r="B1999" s="1" t="s">
        <v>7619</v>
      </c>
      <c r="C1999" s="1" t="s">
        <v>6999</v>
      </c>
      <c r="D1999" s="1" t="s">
        <v>3645</v>
      </c>
      <c r="E1999" s="1" t="s">
        <v>3617</v>
      </c>
      <c r="F1999" s="1" t="s">
        <v>3651</v>
      </c>
      <c r="G1999" s="1" t="n">
        <v>24</v>
      </c>
      <c r="H1999" s="1" t="n">
        <v>0.3198</v>
      </c>
      <c r="I1999" s="1" t="n">
        <v>1</v>
      </c>
      <c r="J1999" s="1" t="n">
        <v>5</v>
      </c>
      <c r="K1999" s="1" t="s">
        <v>3642</v>
      </c>
      <c r="L1999" s="18" t="str">
        <f aca="false">IF(H1999&lt;=G1999,"Yes","No")</f>
        <v>Yes</v>
      </c>
    </row>
    <row r="2000" customFormat="false" ht="15" hidden="false" customHeight="false" outlineLevel="0" collapsed="false">
      <c r="A2000" s="1" t="s">
        <v>7620</v>
      </c>
      <c r="B2000" s="1" t="s">
        <v>7621</v>
      </c>
      <c r="C2000" s="1" t="s">
        <v>6999</v>
      </c>
      <c r="D2000" s="1" t="s">
        <v>3645</v>
      </c>
      <c r="E2000" s="1" t="s">
        <v>3617</v>
      </c>
      <c r="F2000" s="1" t="s">
        <v>3651</v>
      </c>
      <c r="G2000" s="1" t="n">
        <v>24</v>
      </c>
      <c r="H2000" s="1" t="n">
        <v>1.7958</v>
      </c>
      <c r="I2000" s="1" t="n">
        <v>1</v>
      </c>
      <c r="J2000" s="1" t="n">
        <v>4</v>
      </c>
      <c r="K2000" s="1" t="s">
        <v>3635</v>
      </c>
      <c r="L2000" s="18" t="str">
        <f aca="false">IF(H2000&lt;=G2000,"Yes","No")</f>
        <v>Yes</v>
      </c>
    </row>
    <row r="2001" customFormat="false" ht="15" hidden="false" customHeight="false" outlineLevel="0" collapsed="false">
      <c r="A2001" s="1" t="s">
        <v>7622</v>
      </c>
      <c r="B2001" s="1" t="s">
        <v>7623</v>
      </c>
      <c r="C2001" s="1" t="s">
        <v>6999</v>
      </c>
      <c r="D2001" s="1" t="s">
        <v>3627</v>
      </c>
      <c r="E2001" s="1" t="s">
        <v>3617</v>
      </c>
      <c r="F2001" s="1" t="s">
        <v>3623</v>
      </c>
      <c r="G2001" s="1" t="n">
        <v>24</v>
      </c>
      <c r="H2001" s="1" t="n">
        <v>0.4264</v>
      </c>
      <c r="I2001" s="1" t="n">
        <v>1</v>
      </c>
      <c r="J2001" s="1" t="n">
        <v>5</v>
      </c>
      <c r="K2001" s="1" t="s">
        <v>3632</v>
      </c>
      <c r="L2001" s="18" t="str">
        <f aca="false">IF(H2001&lt;=G2001,"Yes","No")</f>
        <v>Yes</v>
      </c>
    </row>
    <row r="2002" customFormat="false" ht="15" hidden="false" customHeight="false" outlineLevel="0" collapsed="false">
      <c r="A2002" s="1" t="s">
        <v>7624</v>
      </c>
      <c r="B2002" s="1" t="s">
        <v>7625</v>
      </c>
      <c r="C2002" s="1" t="s">
        <v>6999</v>
      </c>
      <c r="D2002" s="1" t="s">
        <v>3645</v>
      </c>
      <c r="E2002" s="1" t="s">
        <v>3646</v>
      </c>
      <c r="F2002" s="1" t="s">
        <v>3631</v>
      </c>
      <c r="G2002" s="1" t="n">
        <v>72</v>
      </c>
      <c r="H2002" s="1" t="n">
        <v>3.4686</v>
      </c>
      <c r="I2002" s="1" t="n">
        <v>0</v>
      </c>
      <c r="J2002" s="1" t="n">
        <v>5</v>
      </c>
      <c r="K2002" s="1" t="s">
        <v>3665</v>
      </c>
      <c r="L2002" s="18" t="str">
        <f aca="false">IF(H2002&lt;=G2002,"Yes","No")</f>
        <v>Yes</v>
      </c>
    </row>
    <row r="2003" customFormat="false" ht="15" hidden="false" customHeight="false" outlineLevel="0" collapsed="false">
      <c r="A2003" s="1" t="s">
        <v>7626</v>
      </c>
      <c r="B2003" s="1" t="s">
        <v>7627</v>
      </c>
      <c r="C2003" s="1" t="s">
        <v>6999</v>
      </c>
      <c r="D2003" s="1" t="s">
        <v>3630</v>
      </c>
      <c r="E2003" s="1" t="s">
        <v>3646</v>
      </c>
      <c r="F2003" s="1" t="s">
        <v>3631</v>
      </c>
      <c r="G2003" s="1" t="n">
        <v>72</v>
      </c>
      <c r="H2003" s="1" t="n">
        <v>0.7872</v>
      </c>
      <c r="I2003" s="1" t="n">
        <v>1</v>
      </c>
      <c r="J2003" s="1" t="n">
        <v>5</v>
      </c>
      <c r="K2003" s="1" t="s">
        <v>3665</v>
      </c>
      <c r="L2003" s="18" t="str">
        <f aca="false">IF(H2003&lt;=G2003,"Yes","No")</f>
        <v>Yes</v>
      </c>
    </row>
    <row r="2004" customFormat="false" ht="15" hidden="false" customHeight="false" outlineLevel="0" collapsed="false">
      <c r="A2004" s="1" t="s">
        <v>7628</v>
      </c>
      <c r="B2004" s="1" t="s">
        <v>7629</v>
      </c>
      <c r="C2004" s="1" t="s">
        <v>6999</v>
      </c>
      <c r="D2004" s="1" t="s">
        <v>3627</v>
      </c>
      <c r="E2004" s="1" t="s">
        <v>3617</v>
      </c>
      <c r="F2004" s="1" t="s">
        <v>3623</v>
      </c>
      <c r="G2004" s="1" t="n">
        <v>24</v>
      </c>
      <c r="H2004" s="1" t="n">
        <v>5.945</v>
      </c>
      <c r="I2004" s="1" t="n">
        <v>1</v>
      </c>
      <c r="J2004" s="1" t="n">
        <v>5</v>
      </c>
      <c r="K2004" s="1" t="s">
        <v>3618</v>
      </c>
      <c r="L2004" s="18" t="str">
        <f aca="false">IF(H2004&lt;=G2004,"Yes","No")</f>
        <v>Yes</v>
      </c>
    </row>
    <row r="2005" customFormat="false" ht="15" hidden="false" customHeight="false" outlineLevel="0" collapsed="false">
      <c r="A2005" s="1" t="s">
        <v>7630</v>
      </c>
      <c r="B2005" s="1" t="s">
        <v>7631</v>
      </c>
      <c r="C2005" s="1" t="s">
        <v>6999</v>
      </c>
      <c r="D2005" s="1" t="s">
        <v>3698</v>
      </c>
      <c r="E2005" s="1" t="s">
        <v>3617</v>
      </c>
      <c r="F2005" s="1" t="s">
        <v>3631</v>
      </c>
      <c r="G2005" s="1" t="n">
        <v>24</v>
      </c>
      <c r="H2005" s="1" t="n">
        <v>27.5848</v>
      </c>
      <c r="I2005" s="1" t="n">
        <v>0</v>
      </c>
      <c r="J2005" s="1" t="n">
        <v>3</v>
      </c>
      <c r="K2005" s="1" t="s">
        <v>3642</v>
      </c>
      <c r="L2005" s="18" t="str">
        <f aca="false">IF(H2005&lt;=G2005,"Yes","No")</f>
        <v>No</v>
      </c>
    </row>
    <row r="2006" customFormat="false" ht="15" hidden="false" customHeight="false" outlineLevel="0" collapsed="false">
      <c r="A2006" s="1" t="s">
        <v>7632</v>
      </c>
      <c r="B2006" s="1" t="s">
        <v>7633</v>
      </c>
      <c r="C2006" s="1" t="s">
        <v>6999</v>
      </c>
      <c r="D2006" s="1" t="s">
        <v>3621</v>
      </c>
      <c r="E2006" s="1" t="s">
        <v>3617</v>
      </c>
      <c r="F2006" s="1" t="s">
        <v>3623</v>
      </c>
      <c r="G2006" s="1" t="n">
        <v>24</v>
      </c>
      <c r="H2006" s="1" t="n">
        <v>4.0344</v>
      </c>
      <c r="I2006" s="1" t="n">
        <v>0</v>
      </c>
      <c r="J2006" s="1" t="n">
        <v>5</v>
      </c>
      <c r="K2006" s="1" t="s">
        <v>3665</v>
      </c>
      <c r="L2006" s="18" t="str">
        <f aca="false">IF(H2006&lt;=G2006,"Yes","No")</f>
        <v>Yes</v>
      </c>
    </row>
    <row r="2007" customFormat="false" ht="15" hidden="false" customHeight="false" outlineLevel="0" collapsed="false">
      <c r="A2007" s="1" t="s">
        <v>7634</v>
      </c>
      <c r="B2007" s="1" t="s">
        <v>7635</v>
      </c>
      <c r="C2007" s="1" t="s">
        <v>6999</v>
      </c>
      <c r="D2007" s="1" t="s">
        <v>3630</v>
      </c>
      <c r="E2007" s="1" t="s">
        <v>3646</v>
      </c>
      <c r="F2007" s="1" t="s">
        <v>3651</v>
      </c>
      <c r="G2007" s="1" t="n">
        <v>72</v>
      </c>
      <c r="H2007" s="1" t="n">
        <v>1.4186</v>
      </c>
      <c r="I2007" s="1" t="n">
        <v>1</v>
      </c>
      <c r="J2007" s="1" t="n">
        <v>4</v>
      </c>
      <c r="K2007" s="1" t="s">
        <v>3618</v>
      </c>
      <c r="L2007" s="18" t="str">
        <f aca="false">IF(H2007&lt;=G2007,"Yes","No")</f>
        <v>Yes</v>
      </c>
    </row>
    <row r="2008" customFormat="false" ht="15" hidden="false" customHeight="false" outlineLevel="0" collapsed="false">
      <c r="A2008" s="1" t="s">
        <v>7636</v>
      </c>
      <c r="B2008" s="1" t="s">
        <v>7637</v>
      </c>
      <c r="C2008" s="1" t="s">
        <v>6999</v>
      </c>
      <c r="D2008" s="1" t="s">
        <v>3621</v>
      </c>
      <c r="E2008" s="1" t="s">
        <v>3617</v>
      </c>
      <c r="F2008" s="1" t="s">
        <v>3215</v>
      </c>
      <c r="G2008" s="1" t="n">
        <v>24</v>
      </c>
      <c r="H2008" s="1" t="n">
        <v>0.4838</v>
      </c>
      <c r="I2008" s="1" t="n">
        <v>1</v>
      </c>
      <c r="J2008" s="1" t="n">
        <v>4</v>
      </c>
      <c r="K2008" s="1" t="s">
        <v>3642</v>
      </c>
      <c r="L2008" s="18" t="str">
        <f aca="false">IF(H2008&lt;=G2008,"Yes","No")</f>
        <v>Yes</v>
      </c>
    </row>
    <row r="2009" customFormat="false" ht="15" hidden="false" customHeight="false" outlineLevel="0" collapsed="false">
      <c r="A2009" s="1" t="s">
        <v>7638</v>
      </c>
      <c r="B2009" s="1" t="s">
        <v>7639</v>
      </c>
      <c r="C2009" s="1" t="s">
        <v>6999</v>
      </c>
      <c r="D2009" s="1" t="s">
        <v>3630</v>
      </c>
      <c r="E2009" s="1" t="s">
        <v>3646</v>
      </c>
      <c r="F2009" s="1" t="s">
        <v>3631</v>
      </c>
      <c r="G2009" s="1" t="n">
        <v>72</v>
      </c>
      <c r="H2009" s="1" t="n">
        <v>0.7626</v>
      </c>
      <c r="I2009" s="1" t="n">
        <v>1</v>
      </c>
      <c r="J2009" s="1" t="n">
        <v>4</v>
      </c>
      <c r="K2009" s="1" t="s">
        <v>3652</v>
      </c>
      <c r="L2009" s="18" t="str">
        <f aca="false">IF(H2009&lt;=G2009,"Yes","No")</f>
        <v>Yes</v>
      </c>
    </row>
    <row r="2010" customFormat="false" ht="15" hidden="false" customHeight="false" outlineLevel="0" collapsed="false">
      <c r="A2010" s="1" t="s">
        <v>7640</v>
      </c>
      <c r="B2010" s="1" t="s">
        <v>7641</v>
      </c>
      <c r="C2010" s="1" t="s">
        <v>6999</v>
      </c>
      <c r="D2010" s="1" t="s">
        <v>3627</v>
      </c>
      <c r="E2010" s="1" t="s">
        <v>3622</v>
      </c>
      <c r="F2010" s="1" t="s">
        <v>3651</v>
      </c>
      <c r="G2010" s="1" t="n">
        <v>8</v>
      </c>
      <c r="H2010" s="1" t="n">
        <v>1.4186</v>
      </c>
      <c r="I2010" s="1" t="n">
        <v>1</v>
      </c>
      <c r="J2010" s="1" t="n">
        <v>5</v>
      </c>
      <c r="K2010" s="1" t="s">
        <v>3618</v>
      </c>
      <c r="L2010" s="18" t="str">
        <f aca="false">IF(H2010&lt;=G2010,"Yes","No")</f>
        <v>Yes</v>
      </c>
    </row>
    <row r="2011" customFormat="false" ht="15" hidden="false" customHeight="false" outlineLevel="0" collapsed="false">
      <c r="A2011" s="1" t="s">
        <v>7642</v>
      </c>
      <c r="B2011" s="1" t="s">
        <v>7643</v>
      </c>
      <c r="C2011" s="1" t="s">
        <v>6999</v>
      </c>
      <c r="D2011" s="1" t="s">
        <v>3630</v>
      </c>
      <c r="E2011" s="1" t="s">
        <v>3617</v>
      </c>
      <c r="F2011" s="1" t="s">
        <v>3215</v>
      </c>
      <c r="G2011" s="1" t="n">
        <v>24</v>
      </c>
      <c r="H2011" s="1" t="n">
        <v>0.0983999999999999</v>
      </c>
      <c r="I2011" s="1" t="n">
        <v>1</v>
      </c>
      <c r="J2011" s="1" t="n">
        <v>5</v>
      </c>
      <c r="K2011" s="1" t="s">
        <v>3618</v>
      </c>
      <c r="L2011" s="18" t="str">
        <f aca="false">IF(H2011&lt;=G2011,"Yes","No")</f>
        <v>Yes</v>
      </c>
    </row>
    <row r="2012" customFormat="false" ht="15" hidden="false" customHeight="false" outlineLevel="0" collapsed="false">
      <c r="A2012" s="1" t="s">
        <v>7644</v>
      </c>
      <c r="B2012" s="1" t="s">
        <v>7645</v>
      </c>
      <c r="C2012" s="1" t="s">
        <v>6999</v>
      </c>
      <c r="D2012" s="1" t="s">
        <v>3630</v>
      </c>
      <c r="E2012" s="1" t="s">
        <v>3622</v>
      </c>
      <c r="F2012" s="1" t="s">
        <v>3215</v>
      </c>
      <c r="G2012" s="1" t="n">
        <v>8</v>
      </c>
      <c r="H2012" s="1" t="n">
        <v>1.1562</v>
      </c>
      <c r="I2012" s="1" t="n">
        <v>1</v>
      </c>
      <c r="J2012" s="1" t="n">
        <v>4</v>
      </c>
      <c r="K2012" s="1" t="s">
        <v>3632</v>
      </c>
      <c r="L2012" s="18" t="str">
        <f aca="false">IF(H2012&lt;=G2012,"Yes","No")</f>
        <v>Yes</v>
      </c>
    </row>
    <row r="2013" customFormat="false" ht="15" hidden="false" customHeight="false" outlineLevel="0" collapsed="false">
      <c r="A2013" s="1" t="s">
        <v>7646</v>
      </c>
      <c r="B2013" s="1" t="s">
        <v>7647</v>
      </c>
      <c r="C2013" s="1" t="s">
        <v>6999</v>
      </c>
      <c r="D2013" s="1" t="s">
        <v>3616</v>
      </c>
      <c r="E2013" s="1" t="s">
        <v>3622</v>
      </c>
      <c r="F2013" s="1" t="s">
        <v>3631</v>
      </c>
      <c r="G2013" s="1" t="n">
        <v>8</v>
      </c>
      <c r="H2013" s="1" t="n">
        <v>10.5452</v>
      </c>
      <c r="I2013" s="1" t="n">
        <v>1</v>
      </c>
      <c r="J2013" s="1" t="n">
        <v>4</v>
      </c>
      <c r="K2013" s="1" t="s">
        <v>3642</v>
      </c>
      <c r="L2013" s="18" t="str">
        <f aca="false">IF(H2013&lt;=G2013,"Yes","No")</f>
        <v>No</v>
      </c>
    </row>
    <row r="2014" customFormat="false" ht="15" hidden="false" customHeight="false" outlineLevel="0" collapsed="false">
      <c r="A2014" s="1" t="s">
        <v>7648</v>
      </c>
      <c r="B2014" s="1" t="s">
        <v>7649</v>
      </c>
      <c r="C2014" s="1" t="s">
        <v>6999</v>
      </c>
      <c r="D2014" s="1" t="s">
        <v>3630</v>
      </c>
      <c r="E2014" s="1" t="s">
        <v>3622</v>
      </c>
      <c r="F2014" s="1" t="s">
        <v>3215</v>
      </c>
      <c r="G2014" s="1" t="n">
        <v>8</v>
      </c>
      <c r="H2014" s="1" t="n">
        <v>0.328</v>
      </c>
      <c r="I2014" s="1" t="n">
        <v>1</v>
      </c>
      <c r="J2014" s="1" t="n">
        <v>4</v>
      </c>
      <c r="K2014" s="1" t="s">
        <v>3665</v>
      </c>
      <c r="L2014" s="18" t="str">
        <f aca="false">IF(H2014&lt;=G2014,"Yes","No")</f>
        <v>Yes</v>
      </c>
    </row>
    <row r="2015" customFormat="false" ht="15" hidden="false" customHeight="false" outlineLevel="0" collapsed="false">
      <c r="A2015" s="1" t="s">
        <v>7650</v>
      </c>
      <c r="B2015" s="1" t="s">
        <v>7651</v>
      </c>
      <c r="C2015" s="1" t="s">
        <v>6999</v>
      </c>
      <c r="D2015" s="1" t="s">
        <v>3621</v>
      </c>
      <c r="E2015" s="1" t="s">
        <v>3646</v>
      </c>
      <c r="F2015" s="1" t="s">
        <v>3215</v>
      </c>
      <c r="G2015" s="1" t="n">
        <v>72</v>
      </c>
      <c r="H2015" s="1" t="n">
        <v>2.1976</v>
      </c>
      <c r="I2015" s="1" t="n">
        <v>1</v>
      </c>
      <c r="J2015" s="1" t="n">
        <v>5</v>
      </c>
      <c r="K2015" s="1" t="s">
        <v>3618</v>
      </c>
      <c r="L2015" s="18" t="str">
        <f aca="false">IF(H2015&lt;=G2015,"Yes","No")</f>
        <v>Yes</v>
      </c>
    </row>
    <row r="2016" customFormat="false" ht="15" hidden="false" customHeight="false" outlineLevel="0" collapsed="false">
      <c r="A2016" s="1" t="s">
        <v>7652</v>
      </c>
      <c r="B2016" s="1" t="s">
        <v>7653</v>
      </c>
      <c r="C2016" s="1" t="s">
        <v>6999</v>
      </c>
      <c r="D2016" s="1" t="s">
        <v>3630</v>
      </c>
      <c r="E2016" s="1" t="s">
        <v>3617</v>
      </c>
      <c r="F2016" s="1" t="s">
        <v>3631</v>
      </c>
      <c r="G2016" s="1" t="n">
        <v>24</v>
      </c>
      <c r="H2016" s="1" t="n">
        <v>1.066</v>
      </c>
      <c r="I2016" s="1" t="n">
        <v>1</v>
      </c>
      <c r="J2016" s="1" t="n">
        <v>5</v>
      </c>
      <c r="K2016" s="1" t="s">
        <v>3632</v>
      </c>
      <c r="L2016" s="18" t="str">
        <f aca="false">IF(H2016&lt;=G2016,"Yes","No")</f>
        <v>Yes</v>
      </c>
    </row>
    <row r="2017" customFormat="false" ht="15" hidden="false" customHeight="false" outlineLevel="0" collapsed="false">
      <c r="A2017" s="1" t="s">
        <v>7654</v>
      </c>
      <c r="B2017" s="1" t="s">
        <v>7655</v>
      </c>
      <c r="C2017" s="1" t="s">
        <v>6999</v>
      </c>
      <c r="D2017" s="1" t="s">
        <v>3645</v>
      </c>
      <c r="E2017" s="1" t="s">
        <v>3793</v>
      </c>
      <c r="F2017" s="1" t="s">
        <v>3215</v>
      </c>
      <c r="G2017" s="1" t="n">
        <v>4</v>
      </c>
      <c r="H2017" s="1" t="n">
        <v>0.8938</v>
      </c>
      <c r="I2017" s="1" t="n">
        <v>0</v>
      </c>
      <c r="J2017" s="1" t="n">
        <v>4</v>
      </c>
      <c r="K2017" s="1" t="s">
        <v>3665</v>
      </c>
      <c r="L2017" s="18" t="str">
        <f aca="false">IF(H2017&lt;=G2017,"Yes","No")</f>
        <v>Yes</v>
      </c>
    </row>
    <row r="2018" customFormat="false" ht="15" hidden="false" customHeight="false" outlineLevel="0" collapsed="false">
      <c r="A2018" s="1" t="s">
        <v>7656</v>
      </c>
      <c r="B2018" s="1" t="s">
        <v>7657</v>
      </c>
      <c r="C2018" s="1" t="s">
        <v>6999</v>
      </c>
      <c r="D2018" s="1" t="s">
        <v>3616</v>
      </c>
      <c r="E2018" s="1" t="s">
        <v>3617</v>
      </c>
      <c r="F2018" s="1" t="s">
        <v>3631</v>
      </c>
      <c r="G2018" s="1" t="n">
        <v>24</v>
      </c>
      <c r="H2018" s="1" t="n">
        <v>17.4988</v>
      </c>
      <c r="I2018" s="1" t="n">
        <v>0</v>
      </c>
      <c r="J2018" s="1" t="n">
        <v>5</v>
      </c>
      <c r="K2018" s="1" t="s">
        <v>3632</v>
      </c>
      <c r="L2018" s="18" t="str">
        <f aca="false">IF(H2018&lt;=G2018,"Yes","No")</f>
        <v>Yes</v>
      </c>
    </row>
    <row r="2019" customFormat="false" ht="15" hidden="false" customHeight="false" outlineLevel="0" collapsed="false">
      <c r="A2019" s="1" t="s">
        <v>7658</v>
      </c>
      <c r="B2019" s="1" t="s">
        <v>7659</v>
      </c>
      <c r="C2019" s="1" t="s">
        <v>6999</v>
      </c>
      <c r="D2019" s="1" t="s">
        <v>3638</v>
      </c>
      <c r="E2019" s="1" t="s">
        <v>3617</v>
      </c>
      <c r="F2019" s="1" t="s">
        <v>3631</v>
      </c>
      <c r="G2019" s="1" t="n">
        <v>24</v>
      </c>
      <c r="H2019" s="1" t="n">
        <v>6.2156</v>
      </c>
      <c r="I2019" s="1" t="n">
        <v>0</v>
      </c>
      <c r="J2019" s="1" t="n">
        <v>4</v>
      </c>
      <c r="K2019" s="1" t="s">
        <v>3642</v>
      </c>
      <c r="L2019" s="18" t="str">
        <f aca="false">IF(H2019&lt;=G2019,"Yes","No")</f>
        <v>Yes</v>
      </c>
    </row>
    <row r="2020" customFormat="false" ht="15" hidden="false" customHeight="false" outlineLevel="0" collapsed="false">
      <c r="A2020" s="1" t="s">
        <v>7660</v>
      </c>
      <c r="B2020" s="1" t="s">
        <v>7661</v>
      </c>
      <c r="C2020" s="1" t="s">
        <v>6999</v>
      </c>
      <c r="D2020" s="1" t="s">
        <v>3645</v>
      </c>
      <c r="E2020" s="1" t="s">
        <v>3622</v>
      </c>
      <c r="F2020" s="1" t="s">
        <v>3631</v>
      </c>
      <c r="G2020" s="1" t="n">
        <v>8</v>
      </c>
      <c r="H2020" s="1" t="n">
        <v>2.4682</v>
      </c>
      <c r="I2020" s="1" t="n">
        <v>1</v>
      </c>
      <c r="J2020" s="1" t="n">
        <v>4</v>
      </c>
      <c r="K2020" s="1" t="s">
        <v>3665</v>
      </c>
      <c r="L2020" s="18" t="str">
        <f aca="false">IF(H2020&lt;=G2020,"Yes","No")</f>
        <v>Yes</v>
      </c>
    </row>
    <row r="2021" customFormat="false" ht="15" hidden="false" customHeight="false" outlineLevel="0" collapsed="false">
      <c r="A2021" s="1" t="s">
        <v>7662</v>
      </c>
      <c r="B2021" s="1" t="s">
        <v>7663</v>
      </c>
      <c r="C2021" s="1" t="s">
        <v>6999</v>
      </c>
      <c r="D2021" s="1" t="s">
        <v>3630</v>
      </c>
      <c r="E2021" s="1" t="s">
        <v>3622</v>
      </c>
      <c r="F2021" s="1" t="s">
        <v>3623</v>
      </c>
      <c r="G2021" s="1" t="n">
        <v>8</v>
      </c>
      <c r="H2021" s="1" t="n">
        <v>0.0983999999999999</v>
      </c>
      <c r="I2021" s="1" t="n">
        <v>1</v>
      </c>
      <c r="J2021" s="1" t="n">
        <v>4</v>
      </c>
      <c r="K2021" s="1" t="s">
        <v>3665</v>
      </c>
      <c r="L2021" s="18" t="str">
        <f aca="false">IF(H2021&lt;=G2021,"Yes","No")</f>
        <v>Yes</v>
      </c>
    </row>
    <row r="2022" customFormat="false" ht="15" hidden="false" customHeight="false" outlineLevel="0" collapsed="false">
      <c r="A2022" s="1" t="s">
        <v>7664</v>
      </c>
      <c r="B2022" s="1" t="s">
        <v>7665</v>
      </c>
      <c r="C2022" s="1" t="s">
        <v>6999</v>
      </c>
      <c r="D2022" s="1" t="s">
        <v>3630</v>
      </c>
      <c r="E2022" s="1" t="s">
        <v>3617</v>
      </c>
      <c r="F2022" s="1" t="s">
        <v>3215</v>
      </c>
      <c r="G2022" s="1" t="n">
        <v>24</v>
      </c>
      <c r="H2022" s="1" t="n">
        <v>1.4678</v>
      </c>
      <c r="I2022" s="1" t="n">
        <v>1</v>
      </c>
      <c r="J2022" s="1" t="n">
        <v>4</v>
      </c>
      <c r="K2022" s="1" t="s">
        <v>3632</v>
      </c>
      <c r="L2022" s="18" t="str">
        <f aca="false">IF(H2022&lt;=G2022,"Yes","No")</f>
        <v>Yes</v>
      </c>
    </row>
    <row r="2023" customFormat="false" ht="15" hidden="false" customHeight="false" outlineLevel="0" collapsed="false">
      <c r="A2023" s="1" t="s">
        <v>7666</v>
      </c>
      <c r="B2023" s="1" t="s">
        <v>7667</v>
      </c>
      <c r="C2023" s="1" t="s">
        <v>6999</v>
      </c>
      <c r="D2023" s="1" t="s">
        <v>3630</v>
      </c>
      <c r="E2023" s="1" t="s">
        <v>3617</v>
      </c>
      <c r="F2023" s="1" t="s">
        <v>3631</v>
      </c>
      <c r="G2023" s="1" t="n">
        <v>24</v>
      </c>
      <c r="H2023" s="1" t="n">
        <v>0.9594</v>
      </c>
      <c r="I2023" s="1" t="n">
        <v>1</v>
      </c>
      <c r="J2023" s="1" t="n">
        <v>4</v>
      </c>
      <c r="K2023" s="1" t="s">
        <v>3635</v>
      </c>
      <c r="L2023" s="18" t="str">
        <f aca="false">IF(H2023&lt;=G2023,"Yes","No")</f>
        <v>Yes</v>
      </c>
    </row>
    <row r="2024" customFormat="false" ht="15" hidden="false" customHeight="false" outlineLevel="0" collapsed="false">
      <c r="A2024" s="1" t="s">
        <v>7668</v>
      </c>
      <c r="B2024" s="1" t="s">
        <v>7669</v>
      </c>
      <c r="C2024" s="1" t="s">
        <v>6999</v>
      </c>
      <c r="D2024" s="1" t="s">
        <v>3638</v>
      </c>
      <c r="E2024" s="1" t="s">
        <v>3646</v>
      </c>
      <c r="F2024" s="1" t="s">
        <v>3631</v>
      </c>
      <c r="G2024" s="1" t="n">
        <v>72</v>
      </c>
      <c r="H2024" s="1" t="n">
        <v>2.337</v>
      </c>
      <c r="I2024" s="1" t="n">
        <v>0</v>
      </c>
      <c r="J2024" s="1" t="n">
        <v>5</v>
      </c>
      <c r="K2024" s="1" t="s">
        <v>3624</v>
      </c>
      <c r="L2024" s="18" t="str">
        <f aca="false">IF(H2024&lt;=G2024,"Yes","No")</f>
        <v>Yes</v>
      </c>
    </row>
    <row r="2025" customFormat="false" ht="15" hidden="false" customHeight="false" outlineLevel="0" collapsed="false">
      <c r="A2025" s="1" t="s">
        <v>7670</v>
      </c>
      <c r="B2025" s="1" t="s">
        <v>7671</v>
      </c>
      <c r="C2025" s="1" t="s">
        <v>6999</v>
      </c>
      <c r="D2025" s="1" t="s">
        <v>3630</v>
      </c>
      <c r="E2025" s="1" t="s">
        <v>3617</v>
      </c>
      <c r="F2025" s="1" t="s">
        <v>3215</v>
      </c>
      <c r="G2025" s="1" t="n">
        <v>24</v>
      </c>
      <c r="H2025" s="1" t="n">
        <v>0.2706</v>
      </c>
      <c r="I2025" s="1" t="n">
        <v>1</v>
      </c>
      <c r="J2025" s="1" t="n">
        <v>4</v>
      </c>
      <c r="K2025" s="1" t="s">
        <v>3618</v>
      </c>
      <c r="L2025" s="18" t="str">
        <f aca="false">IF(H2025&lt;=G2025,"Yes","No")</f>
        <v>Yes</v>
      </c>
    </row>
    <row r="2026" customFormat="false" ht="15" hidden="false" customHeight="false" outlineLevel="0" collapsed="false">
      <c r="A2026" s="1" t="s">
        <v>7672</v>
      </c>
      <c r="B2026" s="1" t="s">
        <v>7673</v>
      </c>
      <c r="C2026" s="1" t="s">
        <v>6999</v>
      </c>
      <c r="D2026" s="1" t="s">
        <v>3698</v>
      </c>
      <c r="E2026" s="1" t="s">
        <v>3617</v>
      </c>
      <c r="F2026" s="1" t="s">
        <v>3215</v>
      </c>
      <c r="G2026" s="1" t="n">
        <v>24</v>
      </c>
      <c r="H2026" s="1" t="n">
        <v>16.7444</v>
      </c>
      <c r="I2026" s="1" t="n">
        <v>0</v>
      </c>
      <c r="J2026" s="1" t="n">
        <v>5</v>
      </c>
      <c r="K2026" s="1" t="s">
        <v>3632</v>
      </c>
      <c r="L2026" s="18" t="str">
        <f aca="false">IF(H2026&lt;=G2026,"Yes","No")</f>
        <v>Yes</v>
      </c>
    </row>
    <row r="2027" customFormat="false" ht="15" hidden="false" customHeight="false" outlineLevel="0" collapsed="false">
      <c r="A2027" s="1" t="s">
        <v>7674</v>
      </c>
      <c r="B2027" s="1" t="s">
        <v>7675</v>
      </c>
      <c r="C2027" s="1" t="s">
        <v>6999</v>
      </c>
      <c r="D2027" s="1" t="s">
        <v>3621</v>
      </c>
      <c r="E2027" s="1" t="s">
        <v>3617</v>
      </c>
      <c r="F2027" s="1" t="s">
        <v>3631</v>
      </c>
      <c r="G2027" s="1" t="n">
        <v>24</v>
      </c>
      <c r="H2027" s="1" t="n">
        <v>3.1242</v>
      </c>
      <c r="I2027" s="1" t="n">
        <v>1</v>
      </c>
      <c r="J2027" s="1" t="n">
        <v>4</v>
      </c>
      <c r="K2027" s="1" t="s">
        <v>3632</v>
      </c>
      <c r="L2027" s="18" t="str">
        <f aca="false">IF(H2027&lt;=G2027,"Yes","No")</f>
        <v>Yes</v>
      </c>
    </row>
    <row r="2028" customFormat="false" ht="15" hidden="false" customHeight="false" outlineLevel="0" collapsed="false">
      <c r="A2028" s="1" t="s">
        <v>7676</v>
      </c>
      <c r="B2028" s="1" t="s">
        <v>7677</v>
      </c>
      <c r="C2028" s="1" t="s">
        <v>6999</v>
      </c>
      <c r="D2028" s="1" t="s">
        <v>3638</v>
      </c>
      <c r="E2028" s="1" t="s">
        <v>3646</v>
      </c>
      <c r="F2028" s="1" t="s">
        <v>3215</v>
      </c>
      <c r="G2028" s="1" t="n">
        <v>72</v>
      </c>
      <c r="H2028" s="1" t="n">
        <v>12.2262</v>
      </c>
      <c r="I2028" s="1" t="n">
        <v>0</v>
      </c>
      <c r="J2028" s="1" t="n">
        <v>5</v>
      </c>
      <c r="K2028" s="1" t="s">
        <v>3632</v>
      </c>
      <c r="L2028" s="18" t="str">
        <f aca="false">IF(H2028&lt;=G2028,"Yes","No")</f>
        <v>Yes</v>
      </c>
    </row>
    <row r="2029" customFormat="false" ht="15" hidden="false" customHeight="false" outlineLevel="0" collapsed="false">
      <c r="A2029" s="1" t="s">
        <v>7678</v>
      </c>
      <c r="B2029" s="1" t="s">
        <v>7679</v>
      </c>
      <c r="C2029" s="1" t="s">
        <v>6999</v>
      </c>
      <c r="D2029" s="1" t="s">
        <v>3621</v>
      </c>
      <c r="E2029" s="1" t="s">
        <v>3617</v>
      </c>
      <c r="F2029" s="1" t="s">
        <v>3215</v>
      </c>
      <c r="G2029" s="1" t="n">
        <v>24</v>
      </c>
      <c r="H2029" s="1" t="n">
        <v>4.715</v>
      </c>
      <c r="I2029" s="1" t="n">
        <v>1</v>
      </c>
      <c r="J2029" s="1" t="n">
        <v>4</v>
      </c>
      <c r="K2029" s="1" t="s">
        <v>3624</v>
      </c>
      <c r="L2029" s="18" t="str">
        <f aca="false">IF(H2029&lt;=G2029,"Yes","No")</f>
        <v>Yes</v>
      </c>
    </row>
    <row r="2030" customFormat="false" ht="15" hidden="false" customHeight="false" outlineLevel="0" collapsed="false">
      <c r="A2030" s="1" t="s">
        <v>7680</v>
      </c>
      <c r="B2030" s="1" t="s">
        <v>7681</v>
      </c>
      <c r="C2030" s="1" t="s">
        <v>6999</v>
      </c>
      <c r="D2030" s="1" t="s">
        <v>3630</v>
      </c>
      <c r="E2030" s="1" t="s">
        <v>3622</v>
      </c>
      <c r="F2030" s="1" t="s">
        <v>3215</v>
      </c>
      <c r="G2030" s="1" t="n">
        <v>8</v>
      </c>
      <c r="H2030" s="1" t="n">
        <v>0.3198</v>
      </c>
      <c r="I2030" s="1" t="n">
        <v>1</v>
      </c>
      <c r="J2030" s="1" t="n">
        <v>5</v>
      </c>
      <c r="K2030" s="1" t="s">
        <v>3632</v>
      </c>
      <c r="L2030" s="18" t="str">
        <f aca="false">IF(H2030&lt;=G2030,"Yes","No")</f>
        <v>Yes</v>
      </c>
    </row>
    <row r="2031" customFormat="false" ht="15" hidden="false" customHeight="false" outlineLevel="0" collapsed="false">
      <c r="A2031" s="1" t="s">
        <v>7682</v>
      </c>
      <c r="B2031" s="1" t="s">
        <v>7683</v>
      </c>
      <c r="C2031" s="1" t="s">
        <v>6999</v>
      </c>
      <c r="D2031" s="1" t="s">
        <v>3645</v>
      </c>
      <c r="E2031" s="1" t="s">
        <v>3622</v>
      </c>
      <c r="F2031" s="1" t="s">
        <v>3631</v>
      </c>
      <c r="G2031" s="1" t="n">
        <v>8</v>
      </c>
      <c r="H2031" s="1" t="n">
        <v>0.6642</v>
      </c>
      <c r="I2031" s="1" t="n">
        <v>0</v>
      </c>
      <c r="J2031" s="1" t="n">
        <v>5</v>
      </c>
      <c r="K2031" s="1" t="s">
        <v>3642</v>
      </c>
      <c r="L2031" s="18" t="str">
        <f aca="false">IF(H2031&lt;=G2031,"Yes","No")</f>
        <v>Yes</v>
      </c>
    </row>
    <row r="2032" customFormat="false" ht="15" hidden="false" customHeight="false" outlineLevel="0" collapsed="false">
      <c r="A2032" s="1" t="s">
        <v>7684</v>
      </c>
      <c r="B2032" s="1" t="s">
        <v>7685</v>
      </c>
      <c r="C2032" s="1" t="s">
        <v>6999</v>
      </c>
      <c r="D2032" s="1" t="s">
        <v>3627</v>
      </c>
      <c r="E2032" s="1" t="s">
        <v>3646</v>
      </c>
      <c r="F2032" s="1" t="s">
        <v>3623</v>
      </c>
      <c r="G2032" s="1" t="n">
        <v>72</v>
      </c>
      <c r="H2032" s="1" t="n">
        <v>28.044</v>
      </c>
      <c r="I2032" s="1" t="n">
        <v>0</v>
      </c>
      <c r="J2032" s="1" t="n">
        <v>4</v>
      </c>
      <c r="K2032" s="1" t="s">
        <v>3632</v>
      </c>
      <c r="L2032" s="18" t="str">
        <f aca="false">IF(H2032&lt;=G2032,"Yes","No")</f>
        <v>Yes</v>
      </c>
    </row>
    <row r="2033" customFormat="false" ht="15" hidden="false" customHeight="false" outlineLevel="0" collapsed="false">
      <c r="A2033" s="1" t="s">
        <v>7686</v>
      </c>
      <c r="B2033" s="1" t="s">
        <v>7687</v>
      </c>
      <c r="C2033" s="1" t="s">
        <v>6999</v>
      </c>
      <c r="D2033" s="1" t="s">
        <v>3616</v>
      </c>
      <c r="E2033" s="1" t="s">
        <v>3617</v>
      </c>
      <c r="F2033" s="1" t="s">
        <v>3215</v>
      </c>
      <c r="G2033" s="1" t="n">
        <v>24</v>
      </c>
      <c r="H2033" s="1" t="n">
        <v>18.7452</v>
      </c>
      <c r="I2033" s="1" t="n">
        <v>0</v>
      </c>
      <c r="J2033" s="1" t="n">
        <v>5</v>
      </c>
      <c r="K2033" s="1" t="s">
        <v>3642</v>
      </c>
      <c r="L2033" s="18" t="str">
        <f aca="false">IF(H2033&lt;=G2033,"Yes","No")</f>
        <v>Yes</v>
      </c>
    </row>
    <row r="2034" customFormat="false" ht="15" hidden="false" customHeight="false" outlineLevel="0" collapsed="false">
      <c r="A2034" s="1" t="s">
        <v>7688</v>
      </c>
      <c r="B2034" s="1" t="s">
        <v>7689</v>
      </c>
      <c r="C2034" s="1" t="s">
        <v>6999</v>
      </c>
      <c r="D2034" s="1" t="s">
        <v>3616</v>
      </c>
      <c r="E2034" s="1" t="s">
        <v>3617</v>
      </c>
      <c r="F2034" s="1" t="s">
        <v>3651</v>
      </c>
      <c r="G2034" s="1" t="n">
        <v>24</v>
      </c>
      <c r="H2034" s="1" t="n">
        <v>19.229</v>
      </c>
      <c r="I2034" s="1" t="n">
        <v>1</v>
      </c>
      <c r="J2034" s="1" t="n">
        <v>4</v>
      </c>
      <c r="K2034" s="1" t="s">
        <v>3652</v>
      </c>
      <c r="L2034" s="18" t="str">
        <f aca="false">IF(H2034&lt;=G2034,"Yes","No")</f>
        <v>Yes</v>
      </c>
    </row>
    <row r="2035" customFormat="false" ht="15" hidden="false" customHeight="false" outlineLevel="0" collapsed="false">
      <c r="A2035" s="1" t="s">
        <v>7690</v>
      </c>
      <c r="B2035" s="1" t="s">
        <v>7691</v>
      </c>
      <c r="C2035" s="1" t="s">
        <v>6999</v>
      </c>
      <c r="D2035" s="1" t="s">
        <v>3645</v>
      </c>
      <c r="E2035" s="1" t="s">
        <v>3617</v>
      </c>
      <c r="F2035" s="1" t="s">
        <v>3215</v>
      </c>
      <c r="G2035" s="1" t="n">
        <v>24</v>
      </c>
      <c r="H2035" s="1" t="n">
        <v>2.7552</v>
      </c>
      <c r="I2035" s="1" t="n">
        <v>0</v>
      </c>
      <c r="J2035" s="1" t="n">
        <v>4</v>
      </c>
      <c r="K2035" s="1" t="s">
        <v>3642</v>
      </c>
      <c r="L2035" s="18" t="str">
        <f aca="false">IF(H2035&lt;=G2035,"Yes","No")</f>
        <v>Yes</v>
      </c>
    </row>
    <row r="2036" customFormat="false" ht="15" hidden="false" customHeight="false" outlineLevel="0" collapsed="false">
      <c r="A2036" s="1" t="s">
        <v>7692</v>
      </c>
      <c r="B2036" s="1" t="s">
        <v>7693</v>
      </c>
      <c r="C2036" s="1" t="s">
        <v>6999</v>
      </c>
      <c r="D2036" s="1" t="s">
        <v>3630</v>
      </c>
      <c r="E2036" s="1" t="s">
        <v>3646</v>
      </c>
      <c r="F2036" s="1" t="s">
        <v>3651</v>
      </c>
      <c r="G2036" s="1" t="n">
        <v>72</v>
      </c>
      <c r="H2036" s="1" t="n">
        <v>0.4756</v>
      </c>
      <c r="I2036" s="1" t="n">
        <v>1</v>
      </c>
      <c r="J2036" s="1" t="n">
        <v>5</v>
      </c>
      <c r="K2036" s="1" t="s">
        <v>3652</v>
      </c>
      <c r="L2036" s="18" t="str">
        <f aca="false">IF(H2036&lt;=G2036,"Yes","No")</f>
        <v>Yes</v>
      </c>
    </row>
    <row r="2037" customFormat="false" ht="15" hidden="false" customHeight="false" outlineLevel="0" collapsed="false">
      <c r="A2037" s="1" t="s">
        <v>7694</v>
      </c>
      <c r="B2037" s="1" t="s">
        <v>7695</v>
      </c>
      <c r="C2037" s="1" t="s">
        <v>6999</v>
      </c>
      <c r="D2037" s="1" t="s">
        <v>3630</v>
      </c>
      <c r="E2037" s="1" t="s">
        <v>3617</v>
      </c>
      <c r="F2037" s="1" t="s">
        <v>3623</v>
      </c>
      <c r="G2037" s="1" t="n">
        <v>24</v>
      </c>
      <c r="H2037" s="1" t="n">
        <v>0.1886</v>
      </c>
      <c r="I2037" s="1" t="n">
        <v>1</v>
      </c>
      <c r="J2037" s="1" t="n">
        <v>4</v>
      </c>
      <c r="K2037" s="1" t="s">
        <v>3642</v>
      </c>
      <c r="L2037" s="18" t="str">
        <f aca="false">IF(H2037&lt;=G2037,"Yes","No")</f>
        <v>Yes</v>
      </c>
    </row>
    <row r="2038" customFormat="false" ht="15" hidden="false" customHeight="false" outlineLevel="0" collapsed="false">
      <c r="A2038" s="1" t="s">
        <v>7696</v>
      </c>
      <c r="B2038" s="1" t="s">
        <v>7697</v>
      </c>
      <c r="C2038" s="1" t="s">
        <v>6999</v>
      </c>
      <c r="D2038" s="1" t="s">
        <v>3627</v>
      </c>
      <c r="E2038" s="1" t="s">
        <v>3617</v>
      </c>
      <c r="F2038" s="1" t="s">
        <v>3623</v>
      </c>
      <c r="G2038" s="1" t="n">
        <v>24</v>
      </c>
      <c r="H2038" s="1" t="n">
        <v>12.1934</v>
      </c>
      <c r="I2038" s="1" t="n">
        <v>1</v>
      </c>
      <c r="J2038" s="1" t="n">
        <v>4</v>
      </c>
      <c r="K2038" s="1" t="s">
        <v>3618</v>
      </c>
      <c r="L2038" s="18" t="str">
        <f aca="false">IF(H2038&lt;=G2038,"Yes","No")</f>
        <v>Yes</v>
      </c>
    </row>
    <row r="2039" customFormat="false" ht="15" hidden="false" customHeight="false" outlineLevel="0" collapsed="false">
      <c r="A2039" s="1" t="s">
        <v>7698</v>
      </c>
      <c r="B2039" s="1" t="s">
        <v>7699</v>
      </c>
      <c r="C2039" s="1" t="s">
        <v>6999</v>
      </c>
      <c r="D2039" s="1" t="s">
        <v>3630</v>
      </c>
      <c r="E2039" s="1" t="s">
        <v>3617</v>
      </c>
      <c r="F2039" s="1" t="s">
        <v>3215</v>
      </c>
      <c r="G2039" s="1" t="n">
        <v>24</v>
      </c>
      <c r="H2039" s="1" t="n">
        <v>0.5904</v>
      </c>
      <c r="I2039" s="1" t="n">
        <v>1</v>
      </c>
      <c r="J2039" s="1" t="n">
        <v>5</v>
      </c>
      <c r="K2039" s="1" t="s">
        <v>3618</v>
      </c>
      <c r="L2039" s="18" t="str">
        <f aca="false">IF(H2039&lt;=G2039,"Yes","No")</f>
        <v>Yes</v>
      </c>
    </row>
    <row r="2040" customFormat="false" ht="15" hidden="false" customHeight="false" outlineLevel="0" collapsed="false">
      <c r="A2040" s="1" t="s">
        <v>7700</v>
      </c>
      <c r="B2040" s="1" t="s">
        <v>7701</v>
      </c>
      <c r="C2040" s="1" t="s">
        <v>6999</v>
      </c>
      <c r="D2040" s="1" t="s">
        <v>3638</v>
      </c>
      <c r="E2040" s="1" t="s">
        <v>3646</v>
      </c>
      <c r="F2040" s="1" t="s">
        <v>3631</v>
      </c>
      <c r="G2040" s="1" t="n">
        <v>72</v>
      </c>
      <c r="H2040" s="1" t="n">
        <v>27.511</v>
      </c>
      <c r="I2040" s="1" t="n">
        <v>0</v>
      </c>
      <c r="J2040" s="1" t="n">
        <v>5</v>
      </c>
      <c r="K2040" s="1" t="s">
        <v>3624</v>
      </c>
      <c r="L2040" s="18" t="str">
        <f aca="false">IF(H2040&lt;=G2040,"Yes","No")</f>
        <v>Yes</v>
      </c>
    </row>
    <row r="2041" customFormat="false" ht="15" hidden="false" customHeight="false" outlineLevel="0" collapsed="false">
      <c r="A2041" s="1" t="s">
        <v>7702</v>
      </c>
      <c r="B2041" s="1" t="s">
        <v>7703</v>
      </c>
      <c r="C2041" s="1" t="s">
        <v>6999</v>
      </c>
      <c r="D2041" s="1" t="s">
        <v>3630</v>
      </c>
      <c r="E2041" s="1" t="s">
        <v>3617</v>
      </c>
      <c r="F2041" s="1" t="s">
        <v>3651</v>
      </c>
      <c r="G2041" s="1" t="n">
        <v>24</v>
      </c>
      <c r="H2041" s="1" t="n">
        <v>0.0901999999999999</v>
      </c>
      <c r="I2041" s="1" t="n">
        <v>1</v>
      </c>
      <c r="J2041" s="1" t="n">
        <v>5</v>
      </c>
      <c r="K2041" s="1" t="s">
        <v>3618</v>
      </c>
      <c r="L2041" s="18" t="str">
        <f aca="false">IF(H2041&lt;=G2041,"Yes","No")</f>
        <v>Yes</v>
      </c>
    </row>
    <row r="2042" customFormat="false" ht="15" hidden="false" customHeight="false" outlineLevel="0" collapsed="false">
      <c r="A2042" s="1" t="s">
        <v>7704</v>
      </c>
      <c r="B2042" s="1" t="s">
        <v>7705</v>
      </c>
      <c r="C2042" s="1" t="s">
        <v>6999</v>
      </c>
      <c r="D2042" s="1" t="s">
        <v>3630</v>
      </c>
      <c r="E2042" s="1" t="s">
        <v>3617</v>
      </c>
      <c r="F2042" s="1" t="s">
        <v>3215</v>
      </c>
      <c r="G2042" s="1" t="n">
        <v>24</v>
      </c>
      <c r="H2042" s="1" t="n">
        <v>0.41</v>
      </c>
      <c r="I2042" s="1" t="n">
        <v>1</v>
      </c>
      <c r="J2042" s="1" t="n">
        <v>5</v>
      </c>
      <c r="K2042" s="1" t="s">
        <v>3642</v>
      </c>
      <c r="L2042" s="18" t="str">
        <f aca="false">IF(H2042&lt;=G2042,"Yes","No")</f>
        <v>Yes</v>
      </c>
    </row>
    <row r="2043" customFormat="false" ht="15" hidden="false" customHeight="false" outlineLevel="0" collapsed="false">
      <c r="A2043" s="1" t="s">
        <v>7706</v>
      </c>
      <c r="B2043" s="1" t="s">
        <v>7707</v>
      </c>
      <c r="C2043" s="1" t="s">
        <v>6999</v>
      </c>
      <c r="D2043" s="1" t="s">
        <v>3630</v>
      </c>
      <c r="E2043" s="1" t="s">
        <v>3617</v>
      </c>
      <c r="F2043" s="1" t="s">
        <v>3623</v>
      </c>
      <c r="G2043" s="1" t="n">
        <v>24</v>
      </c>
      <c r="H2043" s="1" t="n">
        <v>1.2464</v>
      </c>
      <c r="I2043" s="1" t="n">
        <v>1</v>
      </c>
      <c r="J2043" s="1" t="n">
        <v>5</v>
      </c>
      <c r="K2043" s="1" t="s">
        <v>3642</v>
      </c>
      <c r="L2043" s="18" t="str">
        <f aca="false">IF(H2043&lt;=G2043,"Yes","No")</f>
        <v>Yes</v>
      </c>
    </row>
    <row r="2044" customFormat="false" ht="15" hidden="false" customHeight="false" outlineLevel="0" collapsed="false">
      <c r="A2044" s="1" t="s">
        <v>7708</v>
      </c>
      <c r="B2044" s="1" t="s">
        <v>7709</v>
      </c>
      <c r="C2044" s="1" t="s">
        <v>6999</v>
      </c>
      <c r="D2044" s="1" t="s">
        <v>3616</v>
      </c>
      <c r="E2044" s="1" t="s">
        <v>3617</v>
      </c>
      <c r="F2044" s="1" t="s">
        <v>3215</v>
      </c>
      <c r="G2044" s="1" t="n">
        <v>24</v>
      </c>
      <c r="H2044" s="1" t="n">
        <v>7.4374</v>
      </c>
      <c r="I2044" s="1" t="n">
        <v>1</v>
      </c>
      <c r="J2044" s="1" t="n">
        <v>5</v>
      </c>
      <c r="K2044" s="1" t="s">
        <v>3642</v>
      </c>
      <c r="L2044" s="18" t="str">
        <f aca="false">IF(H2044&lt;=G2044,"Yes","No")</f>
        <v>Yes</v>
      </c>
    </row>
    <row r="2045" customFormat="false" ht="15" hidden="false" customHeight="false" outlineLevel="0" collapsed="false">
      <c r="A2045" s="1" t="s">
        <v>7710</v>
      </c>
      <c r="B2045" s="1" t="s">
        <v>7711</v>
      </c>
      <c r="C2045" s="1" t="s">
        <v>6999</v>
      </c>
      <c r="D2045" s="1" t="s">
        <v>3645</v>
      </c>
      <c r="E2045" s="1" t="s">
        <v>3617</v>
      </c>
      <c r="F2045" s="1" t="s">
        <v>3215</v>
      </c>
      <c r="G2045" s="1" t="n">
        <v>24</v>
      </c>
      <c r="H2045" s="1" t="n">
        <v>7.1422</v>
      </c>
      <c r="I2045" s="1" t="n">
        <v>0</v>
      </c>
      <c r="J2045" s="1" t="n">
        <v>4</v>
      </c>
      <c r="K2045" s="1" t="s">
        <v>3665</v>
      </c>
      <c r="L2045" s="18" t="str">
        <f aca="false">IF(H2045&lt;=G2045,"Yes","No")</f>
        <v>Yes</v>
      </c>
    </row>
    <row r="2046" customFormat="false" ht="15" hidden="false" customHeight="false" outlineLevel="0" collapsed="false">
      <c r="A2046" s="1" t="s">
        <v>7712</v>
      </c>
      <c r="B2046" s="1" t="s">
        <v>7713</v>
      </c>
      <c r="C2046" s="1" t="s">
        <v>6999</v>
      </c>
      <c r="D2046" s="1" t="s">
        <v>3630</v>
      </c>
      <c r="E2046" s="1" t="s">
        <v>3617</v>
      </c>
      <c r="F2046" s="1" t="s">
        <v>3623</v>
      </c>
      <c r="G2046" s="1" t="n">
        <v>24</v>
      </c>
      <c r="H2046" s="1" t="n">
        <v>0.3362</v>
      </c>
      <c r="I2046" s="1" t="n">
        <v>1</v>
      </c>
      <c r="J2046" s="1" t="n">
        <v>5</v>
      </c>
      <c r="K2046" s="1" t="s">
        <v>3652</v>
      </c>
      <c r="L2046" s="18" t="str">
        <f aca="false">IF(H2046&lt;=G2046,"Yes","No")</f>
        <v>Yes</v>
      </c>
    </row>
    <row r="2047" customFormat="false" ht="15" hidden="false" customHeight="false" outlineLevel="0" collapsed="false">
      <c r="A2047" s="1" t="s">
        <v>7714</v>
      </c>
      <c r="B2047" s="1" t="s">
        <v>7715</v>
      </c>
      <c r="C2047" s="1" t="s">
        <v>6999</v>
      </c>
      <c r="D2047" s="1" t="s">
        <v>3630</v>
      </c>
      <c r="E2047" s="1" t="s">
        <v>3617</v>
      </c>
      <c r="F2047" s="1" t="s">
        <v>3623</v>
      </c>
      <c r="G2047" s="1" t="n">
        <v>24</v>
      </c>
      <c r="H2047" s="1" t="n">
        <v>0.3362</v>
      </c>
      <c r="I2047" s="1" t="n">
        <v>1</v>
      </c>
      <c r="J2047" s="1" t="n">
        <v>5</v>
      </c>
      <c r="K2047" s="1" t="s">
        <v>3632</v>
      </c>
      <c r="L2047" s="18" t="str">
        <f aca="false">IF(H2047&lt;=G2047,"Yes","No")</f>
        <v>Yes</v>
      </c>
    </row>
    <row r="2048" customFormat="false" ht="15" hidden="false" customHeight="false" outlineLevel="0" collapsed="false">
      <c r="A2048" s="1" t="s">
        <v>7716</v>
      </c>
      <c r="B2048" s="1" t="s">
        <v>7717</v>
      </c>
      <c r="C2048" s="1" t="s">
        <v>6999</v>
      </c>
      <c r="D2048" s="1" t="s">
        <v>3645</v>
      </c>
      <c r="E2048" s="1" t="s">
        <v>3617</v>
      </c>
      <c r="F2048" s="1" t="s">
        <v>3631</v>
      </c>
      <c r="G2048" s="1" t="n">
        <v>24</v>
      </c>
      <c r="H2048" s="1" t="n">
        <v>4.961</v>
      </c>
      <c r="I2048" s="1" t="n">
        <v>1</v>
      </c>
      <c r="J2048" s="1" t="n">
        <v>4</v>
      </c>
      <c r="K2048" s="1" t="s">
        <v>3632</v>
      </c>
      <c r="L2048" s="18" t="str">
        <f aca="false">IF(H2048&lt;=G2048,"Yes","No")</f>
        <v>Yes</v>
      </c>
    </row>
    <row r="2049" customFormat="false" ht="15" hidden="false" customHeight="false" outlineLevel="0" collapsed="false">
      <c r="A2049" s="1" t="s">
        <v>7718</v>
      </c>
      <c r="B2049" s="1" t="s">
        <v>7719</v>
      </c>
      <c r="C2049" s="1" t="s">
        <v>6999</v>
      </c>
      <c r="D2049" s="1" t="s">
        <v>3630</v>
      </c>
      <c r="E2049" s="1" t="s">
        <v>3617</v>
      </c>
      <c r="F2049" s="1" t="s">
        <v>3215</v>
      </c>
      <c r="G2049" s="1" t="n">
        <v>24</v>
      </c>
      <c r="H2049" s="1" t="n">
        <v>0.1476</v>
      </c>
      <c r="I2049" s="1" t="n">
        <v>1</v>
      </c>
      <c r="J2049" s="1" t="n">
        <v>5</v>
      </c>
      <c r="K2049" s="1" t="s">
        <v>3652</v>
      </c>
      <c r="L2049" s="18" t="str">
        <f aca="false">IF(H2049&lt;=G2049,"Yes","No")</f>
        <v>Yes</v>
      </c>
    </row>
    <row r="2050" customFormat="false" ht="15" hidden="false" customHeight="false" outlineLevel="0" collapsed="false">
      <c r="A2050" s="1" t="s">
        <v>7720</v>
      </c>
      <c r="B2050" s="1" t="s">
        <v>7721</v>
      </c>
      <c r="C2050" s="1" t="s">
        <v>6999</v>
      </c>
      <c r="D2050" s="1" t="s">
        <v>3616</v>
      </c>
      <c r="E2050" s="1" t="s">
        <v>3617</v>
      </c>
      <c r="F2050" s="1" t="s">
        <v>3631</v>
      </c>
      <c r="G2050" s="1" t="n">
        <v>24</v>
      </c>
      <c r="H2050" s="1" t="n">
        <v>13.735</v>
      </c>
      <c r="I2050" s="1" t="n">
        <v>0</v>
      </c>
      <c r="J2050" s="1" t="n">
        <v>4</v>
      </c>
      <c r="K2050" s="1" t="s">
        <v>3635</v>
      </c>
      <c r="L2050" s="18" t="str">
        <f aca="false">IF(H2050&lt;=G2050,"Yes","No")</f>
        <v>Yes</v>
      </c>
    </row>
    <row r="2051" customFormat="false" ht="15" hidden="false" customHeight="false" outlineLevel="0" collapsed="false">
      <c r="A2051" s="1" t="s">
        <v>7722</v>
      </c>
      <c r="B2051" s="1" t="s">
        <v>7723</v>
      </c>
      <c r="C2051" s="1" t="s">
        <v>6999</v>
      </c>
      <c r="D2051" s="1" t="s">
        <v>3638</v>
      </c>
      <c r="E2051" s="1" t="s">
        <v>3617</v>
      </c>
      <c r="F2051" s="1" t="s">
        <v>3215</v>
      </c>
      <c r="G2051" s="1" t="n">
        <v>24</v>
      </c>
      <c r="H2051" s="1" t="n">
        <v>9.9302</v>
      </c>
      <c r="I2051" s="1" t="n">
        <v>1</v>
      </c>
      <c r="J2051" s="1" t="n">
        <v>4</v>
      </c>
      <c r="K2051" s="1" t="s">
        <v>3642</v>
      </c>
      <c r="L2051" s="18" t="str">
        <f aca="false">IF(H2051&lt;=G2051,"Yes","No")</f>
        <v>Yes</v>
      </c>
    </row>
    <row r="2052" customFormat="false" ht="15" hidden="false" customHeight="false" outlineLevel="0" collapsed="false">
      <c r="A2052" s="1" t="s">
        <v>7724</v>
      </c>
      <c r="B2052" s="1" t="s">
        <v>7725</v>
      </c>
      <c r="C2052" s="1" t="s">
        <v>6999</v>
      </c>
      <c r="D2052" s="1" t="s">
        <v>3630</v>
      </c>
      <c r="E2052" s="1" t="s">
        <v>3617</v>
      </c>
      <c r="F2052" s="1" t="s">
        <v>3215</v>
      </c>
      <c r="G2052" s="1" t="n">
        <v>24</v>
      </c>
      <c r="H2052" s="1" t="n">
        <v>0.5084</v>
      </c>
      <c r="I2052" s="1" t="n">
        <v>0</v>
      </c>
      <c r="J2052" s="1" t="n">
        <v>4</v>
      </c>
      <c r="K2052" s="1" t="s">
        <v>3632</v>
      </c>
      <c r="L2052" s="18" t="str">
        <f aca="false">IF(H2052&lt;=G2052,"Yes","No")</f>
        <v>Yes</v>
      </c>
    </row>
    <row r="2053" customFormat="false" ht="15" hidden="false" customHeight="false" outlineLevel="0" collapsed="false">
      <c r="A2053" s="1" t="s">
        <v>7726</v>
      </c>
      <c r="B2053" s="1" t="s">
        <v>7727</v>
      </c>
      <c r="C2053" s="1" t="s">
        <v>6999</v>
      </c>
      <c r="D2053" s="1" t="s">
        <v>3630</v>
      </c>
      <c r="E2053" s="1" t="s">
        <v>3617</v>
      </c>
      <c r="F2053" s="1" t="s">
        <v>3651</v>
      </c>
      <c r="G2053" s="1" t="n">
        <v>24</v>
      </c>
      <c r="H2053" s="1" t="n">
        <v>2.214</v>
      </c>
      <c r="I2053" s="1" t="n">
        <v>1</v>
      </c>
      <c r="J2053" s="1" t="n">
        <v>5</v>
      </c>
      <c r="K2053" s="1" t="s">
        <v>3632</v>
      </c>
      <c r="L2053" s="18" t="str">
        <f aca="false">IF(H2053&lt;=G2053,"Yes","No")</f>
        <v>Yes</v>
      </c>
    </row>
    <row r="2054" customFormat="false" ht="15" hidden="false" customHeight="false" outlineLevel="0" collapsed="false">
      <c r="A2054" s="1" t="s">
        <v>7728</v>
      </c>
      <c r="B2054" s="1" t="s">
        <v>7729</v>
      </c>
      <c r="C2054" s="1" t="s">
        <v>6999</v>
      </c>
      <c r="D2054" s="1" t="s">
        <v>3630</v>
      </c>
      <c r="E2054" s="1" t="s">
        <v>3793</v>
      </c>
      <c r="F2054" s="1" t="s">
        <v>3631</v>
      </c>
      <c r="G2054" s="1" t="n">
        <v>4</v>
      </c>
      <c r="H2054" s="1" t="n">
        <v>0.2132</v>
      </c>
      <c r="I2054" s="1" t="n">
        <v>1</v>
      </c>
      <c r="J2054" s="1" t="n">
        <v>5</v>
      </c>
      <c r="K2054" s="1" t="s">
        <v>3632</v>
      </c>
      <c r="L2054" s="18" t="str">
        <f aca="false">IF(H2054&lt;=G2054,"Yes","No")</f>
        <v>Yes</v>
      </c>
    </row>
    <row r="2055" customFormat="false" ht="15" hidden="false" customHeight="false" outlineLevel="0" collapsed="false">
      <c r="A2055" s="1" t="s">
        <v>7730</v>
      </c>
      <c r="B2055" s="1" t="s">
        <v>7731</v>
      </c>
      <c r="C2055" s="1" t="s">
        <v>6999</v>
      </c>
      <c r="D2055" s="1" t="s">
        <v>3616</v>
      </c>
      <c r="E2055" s="1" t="s">
        <v>3617</v>
      </c>
      <c r="F2055" s="1" t="s">
        <v>3215</v>
      </c>
      <c r="G2055" s="1" t="n">
        <v>24</v>
      </c>
      <c r="H2055" s="1" t="n">
        <v>0.984</v>
      </c>
      <c r="I2055" s="1" t="n">
        <v>1</v>
      </c>
      <c r="J2055" s="1" t="n">
        <v>4</v>
      </c>
      <c r="K2055" s="1" t="s">
        <v>3652</v>
      </c>
      <c r="L2055" s="18" t="str">
        <f aca="false">IF(H2055&lt;=G2055,"Yes","No")</f>
        <v>Yes</v>
      </c>
    </row>
    <row r="2056" customFormat="false" ht="15" hidden="false" customHeight="false" outlineLevel="0" collapsed="false">
      <c r="A2056" s="1" t="s">
        <v>7732</v>
      </c>
      <c r="B2056" s="1" t="s">
        <v>7733</v>
      </c>
      <c r="C2056" s="1" t="s">
        <v>6999</v>
      </c>
      <c r="D2056" s="1" t="s">
        <v>3630</v>
      </c>
      <c r="E2056" s="1" t="s">
        <v>3617</v>
      </c>
      <c r="F2056" s="1" t="s">
        <v>3631</v>
      </c>
      <c r="G2056" s="1" t="n">
        <v>24</v>
      </c>
      <c r="H2056" s="1" t="n">
        <v>0.2788</v>
      </c>
      <c r="I2056" s="1" t="n">
        <v>1</v>
      </c>
      <c r="J2056" s="1" t="n">
        <v>5</v>
      </c>
      <c r="K2056" s="1" t="s">
        <v>3652</v>
      </c>
      <c r="L2056" s="18" t="str">
        <f aca="false">IF(H2056&lt;=G2056,"Yes","No")</f>
        <v>Yes</v>
      </c>
    </row>
    <row r="2057" customFormat="false" ht="15" hidden="false" customHeight="false" outlineLevel="0" collapsed="false">
      <c r="A2057" s="1" t="s">
        <v>7734</v>
      </c>
      <c r="B2057" s="1" t="s">
        <v>7735</v>
      </c>
      <c r="C2057" s="1" t="s">
        <v>6999</v>
      </c>
      <c r="D2057" s="1" t="s">
        <v>3616</v>
      </c>
      <c r="E2057" s="1" t="s">
        <v>3617</v>
      </c>
      <c r="F2057" s="1" t="s">
        <v>3651</v>
      </c>
      <c r="G2057" s="1" t="n">
        <v>24</v>
      </c>
      <c r="H2057" s="1" t="n">
        <v>15.1946</v>
      </c>
      <c r="I2057" s="1" t="n">
        <v>1</v>
      </c>
      <c r="J2057" s="1" t="n">
        <v>5</v>
      </c>
      <c r="K2057" s="1" t="s">
        <v>3635</v>
      </c>
      <c r="L2057" s="18" t="str">
        <f aca="false">IF(H2057&lt;=G2057,"Yes","No")</f>
        <v>Yes</v>
      </c>
    </row>
    <row r="2058" customFormat="false" ht="15" hidden="false" customHeight="false" outlineLevel="0" collapsed="false">
      <c r="A2058" s="1" t="s">
        <v>7736</v>
      </c>
      <c r="B2058" s="1" t="s">
        <v>7737</v>
      </c>
      <c r="C2058" s="1" t="s">
        <v>6999</v>
      </c>
      <c r="D2058" s="1" t="s">
        <v>3698</v>
      </c>
      <c r="E2058" s="1" t="s">
        <v>3793</v>
      </c>
      <c r="F2058" s="1" t="s">
        <v>3631</v>
      </c>
      <c r="G2058" s="1" t="n">
        <v>4</v>
      </c>
      <c r="H2058" s="1" t="n">
        <v>9.7006</v>
      </c>
      <c r="I2058" s="1" t="n">
        <v>0</v>
      </c>
      <c r="J2058" s="1" t="n">
        <v>2</v>
      </c>
      <c r="K2058" s="1" t="s">
        <v>3665</v>
      </c>
      <c r="L2058" s="18" t="str">
        <f aca="false">IF(H2058&lt;=G2058,"Yes","No")</f>
        <v>No</v>
      </c>
    </row>
    <row r="2059" customFormat="false" ht="15" hidden="false" customHeight="false" outlineLevel="0" collapsed="false">
      <c r="A2059" s="1" t="s">
        <v>7738</v>
      </c>
      <c r="B2059" s="1" t="s">
        <v>7739</v>
      </c>
      <c r="C2059" s="1" t="s">
        <v>6999</v>
      </c>
      <c r="D2059" s="1" t="s">
        <v>3621</v>
      </c>
      <c r="E2059" s="1" t="s">
        <v>3617</v>
      </c>
      <c r="F2059" s="1" t="s">
        <v>3651</v>
      </c>
      <c r="G2059" s="1" t="n">
        <v>24</v>
      </c>
      <c r="H2059" s="1" t="n">
        <v>1.476</v>
      </c>
      <c r="I2059" s="1" t="n">
        <v>0</v>
      </c>
      <c r="J2059" s="1" t="n">
        <v>5</v>
      </c>
      <c r="K2059" s="1" t="s">
        <v>3652</v>
      </c>
      <c r="L2059" s="18" t="str">
        <f aca="false">IF(H2059&lt;=G2059,"Yes","No")</f>
        <v>Yes</v>
      </c>
    </row>
    <row r="2060" customFormat="false" ht="15" hidden="false" customHeight="false" outlineLevel="0" collapsed="false">
      <c r="A2060" s="1" t="s">
        <v>7740</v>
      </c>
      <c r="B2060" s="1" t="s">
        <v>7741</v>
      </c>
      <c r="C2060" s="1" t="s">
        <v>6999</v>
      </c>
      <c r="D2060" s="1" t="s">
        <v>3627</v>
      </c>
      <c r="E2060" s="1" t="s">
        <v>3617</v>
      </c>
      <c r="F2060" s="1" t="s">
        <v>3215</v>
      </c>
      <c r="G2060" s="1" t="n">
        <v>24</v>
      </c>
      <c r="H2060" s="1" t="n">
        <v>4.6412</v>
      </c>
      <c r="I2060" s="1" t="n">
        <v>1</v>
      </c>
      <c r="J2060" s="1" t="n">
        <v>4</v>
      </c>
      <c r="K2060" s="1" t="s">
        <v>3618</v>
      </c>
      <c r="L2060" s="18" t="str">
        <f aca="false">IF(H2060&lt;=G2060,"Yes","No")</f>
        <v>Yes</v>
      </c>
    </row>
    <row r="2061" customFormat="false" ht="15" hidden="false" customHeight="false" outlineLevel="0" collapsed="false">
      <c r="A2061" s="1" t="s">
        <v>7742</v>
      </c>
      <c r="B2061" s="1" t="s">
        <v>7743</v>
      </c>
      <c r="C2061" s="1" t="s">
        <v>6999</v>
      </c>
      <c r="D2061" s="1" t="s">
        <v>3630</v>
      </c>
      <c r="E2061" s="1" t="s">
        <v>3646</v>
      </c>
      <c r="F2061" s="1" t="s">
        <v>3215</v>
      </c>
      <c r="G2061" s="1" t="n">
        <v>72</v>
      </c>
      <c r="H2061" s="1" t="n">
        <v>0.287</v>
      </c>
      <c r="I2061" s="1" t="n">
        <v>1</v>
      </c>
      <c r="J2061" s="1" t="n">
        <v>4</v>
      </c>
      <c r="K2061" s="1" t="s">
        <v>3652</v>
      </c>
      <c r="L2061" s="18" t="str">
        <f aca="false">IF(H2061&lt;=G2061,"Yes","No")</f>
        <v>Yes</v>
      </c>
    </row>
    <row r="2062" customFormat="false" ht="15" hidden="false" customHeight="false" outlineLevel="0" collapsed="false">
      <c r="A2062" s="1" t="s">
        <v>7744</v>
      </c>
      <c r="B2062" s="1" t="s">
        <v>7745</v>
      </c>
      <c r="C2062" s="1" t="s">
        <v>6999</v>
      </c>
      <c r="D2062" s="1" t="s">
        <v>3627</v>
      </c>
      <c r="E2062" s="1" t="s">
        <v>3622</v>
      </c>
      <c r="F2062" s="1" t="s">
        <v>3631</v>
      </c>
      <c r="G2062" s="1" t="n">
        <v>8</v>
      </c>
      <c r="H2062" s="1" t="n">
        <v>1.9762</v>
      </c>
      <c r="I2062" s="1" t="n">
        <v>1</v>
      </c>
      <c r="J2062" s="1" t="n">
        <v>5</v>
      </c>
      <c r="K2062" s="1" t="s">
        <v>3624</v>
      </c>
      <c r="L2062" s="18" t="str">
        <f aca="false">IF(H2062&lt;=G2062,"Yes","No")</f>
        <v>Yes</v>
      </c>
    </row>
    <row r="2063" customFormat="false" ht="15" hidden="false" customHeight="false" outlineLevel="0" collapsed="false">
      <c r="A2063" s="1" t="s">
        <v>7746</v>
      </c>
      <c r="B2063" s="1" t="s">
        <v>7747</v>
      </c>
      <c r="C2063" s="1" t="s">
        <v>6999</v>
      </c>
      <c r="D2063" s="1" t="s">
        <v>3638</v>
      </c>
      <c r="E2063" s="1" t="s">
        <v>3617</v>
      </c>
      <c r="F2063" s="1" t="s">
        <v>3631</v>
      </c>
      <c r="G2063" s="1" t="n">
        <v>24</v>
      </c>
      <c r="H2063" s="1" t="n">
        <v>16.0802</v>
      </c>
      <c r="I2063" s="1" t="n">
        <v>0</v>
      </c>
      <c r="J2063" s="1" t="n">
        <v>4</v>
      </c>
      <c r="K2063" s="1" t="s">
        <v>3652</v>
      </c>
      <c r="L2063" s="18" t="str">
        <f aca="false">IF(H2063&lt;=G2063,"Yes","No")</f>
        <v>Yes</v>
      </c>
    </row>
    <row r="2064" customFormat="false" ht="15" hidden="false" customHeight="false" outlineLevel="0" collapsed="false">
      <c r="A2064" s="1" t="s">
        <v>7748</v>
      </c>
      <c r="B2064" s="1" t="s">
        <v>7749</v>
      </c>
      <c r="C2064" s="1" t="s">
        <v>6999</v>
      </c>
      <c r="D2064" s="1" t="s">
        <v>3630</v>
      </c>
      <c r="E2064" s="1" t="s">
        <v>3617</v>
      </c>
      <c r="F2064" s="1" t="s">
        <v>3651</v>
      </c>
      <c r="G2064" s="1" t="n">
        <v>24</v>
      </c>
      <c r="H2064" s="1" t="n">
        <v>0.2296</v>
      </c>
      <c r="I2064" s="1" t="n">
        <v>1</v>
      </c>
      <c r="J2064" s="1" t="n">
        <v>5</v>
      </c>
      <c r="K2064" s="1" t="s">
        <v>3624</v>
      </c>
      <c r="L2064" s="18" t="str">
        <f aca="false">IF(H2064&lt;=G2064,"Yes","No")</f>
        <v>Yes</v>
      </c>
    </row>
    <row r="2065" customFormat="false" ht="15" hidden="false" customHeight="false" outlineLevel="0" collapsed="false">
      <c r="A2065" s="1" t="s">
        <v>7750</v>
      </c>
      <c r="B2065" s="1" t="s">
        <v>7751</v>
      </c>
      <c r="C2065" s="1" t="s">
        <v>6999</v>
      </c>
      <c r="D2065" s="1" t="s">
        <v>3627</v>
      </c>
      <c r="E2065" s="1" t="s">
        <v>3617</v>
      </c>
      <c r="F2065" s="1" t="s">
        <v>3215</v>
      </c>
      <c r="G2065" s="1" t="n">
        <v>24</v>
      </c>
      <c r="H2065" s="1" t="n">
        <v>12.6034</v>
      </c>
      <c r="I2065" s="1" t="n">
        <v>1</v>
      </c>
      <c r="J2065" s="1" t="n">
        <v>4</v>
      </c>
      <c r="K2065" s="1" t="s">
        <v>3618</v>
      </c>
      <c r="L2065" s="18" t="str">
        <f aca="false">IF(H2065&lt;=G2065,"Yes","No")</f>
        <v>Yes</v>
      </c>
    </row>
    <row r="2066" customFormat="false" ht="15" hidden="false" customHeight="false" outlineLevel="0" collapsed="false">
      <c r="A2066" s="1" t="s">
        <v>7752</v>
      </c>
      <c r="B2066" s="1" t="s">
        <v>7753</v>
      </c>
      <c r="C2066" s="1" t="s">
        <v>6999</v>
      </c>
      <c r="D2066" s="1" t="s">
        <v>3630</v>
      </c>
      <c r="E2066" s="1" t="s">
        <v>3617</v>
      </c>
      <c r="F2066" s="1" t="s">
        <v>3631</v>
      </c>
      <c r="G2066" s="1" t="n">
        <v>24</v>
      </c>
      <c r="H2066" s="1" t="n">
        <v>0.3772</v>
      </c>
      <c r="I2066" s="1" t="n">
        <v>1</v>
      </c>
      <c r="J2066" s="1" t="n">
        <v>4</v>
      </c>
      <c r="K2066" s="1" t="s">
        <v>3624</v>
      </c>
      <c r="L2066" s="18" t="str">
        <f aca="false">IF(H2066&lt;=G2066,"Yes","No")</f>
        <v>Yes</v>
      </c>
    </row>
    <row r="2067" customFormat="false" ht="15" hidden="false" customHeight="false" outlineLevel="0" collapsed="false">
      <c r="A2067" s="1" t="s">
        <v>7754</v>
      </c>
      <c r="B2067" s="1" t="s">
        <v>7755</v>
      </c>
      <c r="C2067" s="1" t="s">
        <v>6999</v>
      </c>
      <c r="D2067" s="1" t="s">
        <v>3627</v>
      </c>
      <c r="E2067" s="1" t="s">
        <v>3646</v>
      </c>
      <c r="F2067" s="1" t="s">
        <v>3623</v>
      </c>
      <c r="G2067" s="1" t="n">
        <v>72</v>
      </c>
      <c r="H2067" s="1" t="n">
        <v>6.6092</v>
      </c>
      <c r="I2067" s="1" t="n">
        <v>0</v>
      </c>
      <c r="J2067" s="1" t="n">
        <v>4</v>
      </c>
      <c r="K2067" s="1" t="s">
        <v>3642</v>
      </c>
      <c r="L2067" s="18" t="str">
        <f aca="false">IF(H2067&lt;=G2067,"Yes","No")</f>
        <v>Yes</v>
      </c>
    </row>
    <row r="2068" customFormat="false" ht="15" hidden="false" customHeight="false" outlineLevel="0" collapsed="false">
      <c r="A2068" s="1" t="s">
        <v>7756</v>
      </c>
      <c r="B2068" s="1" t="s">
        <v>7757</v>
      </c>
      <c r="C2068" s="1" t="s">
        <v>6999</v>
      </c>
      <c r="D2068" s="1" t="s">
        <v>3638</v>
      </c>
      <c r="E2068" s="1" t="s">
        <v>3646</v>
      </c>
      <c r="F2068" s="1" t="s">
        <v>3631</v>
      </c>
      <c r="G2068" s="1" t="n">
        <v>72</v>
      </c>
      <c r="H2068" s="1" t="n">
        <v>14.391</v>
      </c>
      <c r="I2068" s="1" t="n">
        <v>0</v>
      </c>
      <c r="J2068" s="1" t="n">
        <v>4</v>
      </c>
      <c r="K2068" s="1" t="s">
        <v>3632</v>
      </c>
      <c r="L2068" s="18" t="str">
        <f aca="false">IF(H2068&lt;=G2068,"Yes","No")</f>
        <v>Yes</v>
      </c>
    </row>
    <row r="2069" customFormat="false" ht="15" hidden="false" customHeight="false" outlineLevel="0" collapsed="false">
      <c r="A2069" s="1" t="s">
        <v>7758</v>
      </c>
      <c r="B2069" s="1" t="s">
        <v>7759</v>
      </c>
      <c r="C2069" s="1" t="s">
        <v>6999</v>
      </c>
      <c r="D2069" s="1" t="s">
        <v>3630</v>
      </c>
      <c r="E2069" s="1" t="s">
        <v>3617</v>
      </c>
      <c r="F2069" s="1" t="s">
        <v>3215</v>
      </c>
      <c r="G2069" s="1" t="n">
        <v>24</v>
      </c>
      <c r="H2069" s="1" t="n">
        <v>0.451</v>
      </c>
      <c r="I2069" s="1" t="n">
        <v>1</v>
      </c>
      <c r="J2069" s="1" t="n">
        <v>4</v>
      </c>
      <c r="K2069" s="1" t="s">
        <v>3642</v>
      </c>
      <c r="L2069" s="18" t="str">
        <f aca="false">IF(H2069&lt;=G2069,"Yes","No")</f>
        <v>Yes</v>
      </c>
    </row>
    <row r="2070" customFormat="false" ht="15" hidden="false" customHeight="false" outlineLevel="0" collapsed="false">
      <c r="A2070" s="1" t="s">
        <v>7760</v>
      </c>
      <c r="B2070" s="1" t="s">
        <v>7761</v>
      </c>
      <c r="C2070" s="1" t="s">
        <v>6999</v>
      </c>
      <c r="D2070" s="1" t="s">
        <v>3698</v>
      </c>
      <c r="E2070" s="1" t="s">
        <v>3617</v>
      </c>
      <c r="F2070" s="1" t="s">
        <v>3651</v>
      </c>
      <c r="G2070" s="1" t="n">
        <v>24</v>
      </c>
      <c r="H2070" s="1" t="n">
        <v>90.7904</v>
      </c>
      <c r="I2070" s="1" t="n">
        <v>0</v>
      </c>
      <c r="J2070" s="1" t="n">
        <v>4</v>
      </c>
      <c r="K2070" s="1" t="s">
        <v>3642</v>
      </c>
      <c r="L2070" s="18" t="str">
        <f aca="false">IF(H2070&lt;=G2070,"Yes","No")</f>
        <v>No</v>
      </c>
    </row>
    <row r="2071" customFormat="false" ht="15" hidden="false" customHeight="false" outlineLevel="0" collapsed="false">
      <c r="A2071" s="1" t="s">
        <v>7762</v>
      </c>
      <c r="B2071" s="1" t="s">
        <v>7763</v>
      </c>
      <c r="C2071" s="1" t="s">
        <v>6999</v>
      </c>
      <c r="D2071" s="1" t="s">
        <v>3616</v>
      </c>
      <c r="E2071" s="1" t="s">
        <v>3617</v>
      </c>
      <c r="F2071" s="1" t="s">
        <v>3215</v>
      </c>
      <c r="G2071" s="1" t="n">
        <v>24</v>
      </c>
      <c r="H2071" s="1" t="n">
        <v>3.7146</v>
      </c>
      <c r="I2071" s="1" t="n">
        <v>0</v>
      </c>
      <c r="J2071" s="1" t="n">
        <v>4</v>
      </c>
      <c r="K2071" s="1" t="s">
        <v>3618</v>
      </c>
      <c r="L2071" s="18" t="str">
        <f aca="false">IF(H2071&lt;=G2071,"Yes","No")</f>
        <v>Yes</v>
      </c>
    </row>
    <row r="2072" customFormat="false" ht="15" hidden="false" customHeight="false" outlineLevel="0" collapsed="false">
      <c r="A2072" s="1" t="s">
        <v>7764</v>
      </c>
      <c r="B2072" s="1" t="s">
        <v>7765</v>
      </c>
      <c r="C2072" s="1" t="s">
        <v>6999</v>
      </c>
      <c r="D2072" s="1" t="s">
        <v>3641</v>
      </c>
      <c r="E2072" s="1" t="s">
        <v>3622</v>
      </c>
      <c r="F2072" s="1" t="s">
        <v>3631</v>
      </c>
      <c r="G2072" s="1" t="n">
        <v>8</v>
      </c>
      <c r="H2072" s="1" t="n">
        <v>0.1722</v>
      </c>
      <c r="I2072" s="1" t="n">
        <v>0</v>
      </c>
      <c r="J2072" s="1" t="n">
        <v>4</v>
      </c>
      <c r="K2072" s="1" t="s">
        <v>3635</v>
      </c>
      <c r="L2072" s="18" t="str">
        <f aca="false">IF(H2072&lt;=G2072,"Yes","No")</f>
        <v>Yes</v>
      </c>
    </row>
    <row r="2073" customFormat="false" ht="15" hidden="false" customHeight="false" outlineLevel="0" collapsed="false">
      <c r="A2073" s="1" t="s">
        <v>7766</v>
      </c>
      <c r="B2073" s="1" t="s">
        <v>7767</v>
      </c>
      <c r="C2073" s="1" t="s">
        <v>6999</v>
      </c>
      <c r="D2073" s="1" t="s">
        <v>3638</v>
      </c>
      <c r="E2073" s="1" t="s">
        <v>3617</v>
      </c>
      <c r="F2073" s="1" t="s">
        <v>3623</v>
      </c>
      <c r="G2073" s="1" t="n">
        <v>24</v>
      </c>
      <c r="H2073" s="1" t="n">
        <v>18.778</v>
      </c>
      <c r="I2073" s="1" t="n">
        <v>1</v>
      </c>
      <c r="J2073" s="1" t="n">
        <v>5</v>
      </c>
      <c r="K2073" s="1" t="s">
        <v>3642</v>
      </c>
      <c r="L2073" s="18" t="str">
        <f aca="false">IF(H2073&lt;=G2073,"Yes","No")</f>
        <v>Yes</v>
      </c>
    </row>
    <row r="2074" customFormat="false" ht="15" hidden="false" customHeight="false" outlineLevel="0" collapsed="false">
      <c r="A2074" s="1" t="s">
        <v>7768</v>
      </c>
      <c r="B2074" s="1" t="s">
        <v>7769</v>
      </c>
      <c r="C2074" s="1" t="s">
        <v>6999</v>
      </c>
      <c r="D2074" s="1" t="s">
        <v>3630</v>
      </c>
      <c r="E2074" s="1" t="s">
        <v>3617</v>
      </c>
      <c r="F2074" s="1" t="s">
        <v>3623</v>
      </c>
      <c r="G2074" s="1" t="n">
        <v>24</v>
      </c>
      <c r="H2074" s="1" t="n">
        <v>1.0824</v>
      </c>
      <c r="I2074" s="1" t="n">
        <v>1</v>
      </c>
      <c r="J2074" s="1" t="n">
        <v>5</v>
      </c>
      <c r="K2074" s="1" t="s">
        <v>3635</v>
      </c>
      <c r="L2074" s="18" t="str">
        <f aca="false">IF(H2074&lt;=G2074,"Yes","No")</f>
        <v>Yes</v>
      </c>
    </row>
    <row r="2075" customFormat="false" ht="15" hidden="false" customHeight="false" outlineLevel="0" collapsed="false">
      <c r="A2075" s="1" t="s">
        <v>7770</v>
      </c>
      <c r="B2075" s="1" t="s">
        <v>7771</v>
      </c>
      <c r="C2075" s="1" t="s">
        <v>6999</v>
      </c>
      <c r="D2075" s="1" t="s">
        <v>3698</v>
      </c>
      <c r="E2075" s="1" t="s">
        <v>3622</v>
      </c>
      <c r="F2075" s="1" t="s">
        <v>3631</v>
      </c>
      <c r="G2075" s="1" t="n">
        <v>8</v>
      </c>
      <c r="H2075" s="1" t="n">
        <v>32.9722</v>
      </c>
      <c r="I2075" s="1" t="n">
        <v>0</v>
      </c>
      <c r="J2075" s="1" t="n">
        <v>2</v>
      </c>
      <c r="K2075" s="1" t="s">
        <v>3618</v>
      </c>
      <c r="L2075" s="18" t="str">
        <f aca="false">IF(H2075&lt;=G2075,"Yes","No")</f>
        <v>No</v>
      </c>
    </row>
    <row r="2076" customFormat="false" ht="15" hidden="false" customHeight="false" outlineLevel="0" collapsed="false">
      <c r="A2076" s="1" t="s">
        <v>7772</v>
      </c>
      <c r="B2076" s="1" t="s">
        <v>7773</v>
      </c>
      <c r="C2076" s="1" t="s">
        <v>6999</v>
      </c>
      <c r="D2076" s="1" t="s">
        <v>3630</v>
      </c>
      <c r="E2076" s="1" t="s">
        <v>3617</v>
      </c>
      <c r="F2076" s="1" t="s">
        <v>3631</v>
      </c>
      <c r="G2076" s="1" t="n">
        <v>24</v>
      </c>
      <c r="H2076" s="1" t="n">
        <v>0.9266</v>
      </c>
      <c r="I2076" s="1" t="n">
        <v>1</v>
      </c>
      <c r="J2076" s="1" t="n">
        <v>5</v>
      </c>
      <c r="K2076" s="1" t="s">
        <v>3618</v>
      </c>
      <c r="L2076" s="18" t="str">
        <f aca="false">IF(H2076&lt;=G2076,"Yes","No")</f>
        <v>Yes</v>
      </c>
    </row>
    <row r="2077" customFormat="false" ht="15" hidden="false" customHeight="false" outlineLevel="0" collapsed="false">
      <c r="A2077" s="1" t="s">
        <v>7774</v>
      </c>
      <c r="B2077" s="1" t="s">
        <v>7775</v>
      </c>
      <c r="C2077" s="1" t="s">
        <v>6999</v>
      </c>
      <c r="D2077" s="1" t="s">
        <v>3627</v>
      </c>
      <c r="E2077" s="1" t="s">
        <v>3646</v>
      </c>
      <c r="F2077" s="1" t="s">
        <v>3651</v>
      </c>
      <c r="G2077" s="1" t="n">
        <v>72</v>
      </c>
      <c r="H2077" s="1" t="n">
        <v>4.8954</v>
      </c>
      <c r="I2077" s="1" t="n">
        <v>1</v>
      </c>
      <c r="J2077" s="1" t="n">
        <v>5</v>
      </c>
      <c r="K2077" s="1" t="s">
        <v>3624</v>
      </c>
      <c r="L2077" s="18" t="str">
        <f aca="false">IF(H2077&lt;=G2077,"Yes","No")</f>
        <v>Yes</v>
      </c>
    </row>
    <row r="2078" customFormat="false" ht="15" hidden="false" customHeight="false" outlineLevel="0" collapsed="false">
      <c r="A2078" s="1" t="s">
        <v>7776</v>
      </c>
      <c r="B2078" s="1" t="s">
        <v>7777</v>
      </c>
      <c r="C2078" s="1" t="s">
        <v>6999</v>
      </c>
      <c r="D2078" s="1" t="s">
        <v>3645</v>
      </c>
      <c r="E2078" s="1" t="s">
        <v>3622</v>
      </c>
      <c r="F2078" s="1" t="s">
        <v>3651</v>
      </c>
      <c r="G2078" s="1" t="n">
        <v>8</v>
      </c>
      <c r="H2078" s="1" t="n">
        <v>1.9844</v>
      </c>
      <c r="I2078" s="1" t="n">
        <v>1</v>
      </c>
      <c r="J2078" s="1" t="n">
        <v>4</v>
      </c>
      <c r="K2078" s="1" t="s">
        <v>3618</v>
      </c>
      <c r="L2078" s="18" t="str">
        <f aca="false">IF(H2078&lt;=G2078,"Yes","No")</f>
        <v>Yes</v>
      </c>
    </row>
    <row r="2079" customFormat="false" ht="15" hidden="false" customHeight="false" outlineLevel="0" collapsed="false">
      <c r="A2079" s="1" t="s">
        <v>7778</v>
      </c>
      <c r="B2079" s="1" t="s">
        <v>7779</v>
      </c>
      <c r="C2079" s="1" t="s">
        <v>6999</v>
      </c>
      <c r="D2079" s="1" t="s">
        <v>3616</v>
      </c>
      <c r="E2079" s="1" t="s">
        <v>3646</v>
      </c>
      <c r="F2079" s="1" t="s">
        <v>3651</v>
      </c>
      <c r="G2079" s="1" t="n">
        <v>72</v>
      </c>
      <c r="H2079" s="1" t="n">
        <v>8.4706</v>
      </c>
      <c r="I2079" s="1" t="n">
        <v>0</v>
      </c>
      <c r="J2079" s="1" t="n">
        <v>5</v>
      </c>
      <c r="K2079" s="1" t="s">
        <v>3618</v>
      </c>
      <c r="L2079" s="18" t="str">
        <f aca="false">IF(H2079&lt;=G2079,"Yes","No")</f>
        <v>Yes</v>
      </c>
    </row>
    <row r="2080" customFormat="false" ht="15" hidden="false" customHeight="false" outlineLevel="0" collapsed="false">
      <c r="A2080" s="1" t="s">
        <v>7780</v>
      </c>
      <c r="B2080" s="1" t="s">
        <v>7781</v>
      </c>
      <c r="C2080" s="1" t="s">
        <v>6999</v>
      </c>
      <c r="D2080" s="1" t="s">
        <v>3698</v>
      </c>
      <c r="E2080" s="1" t="s">
        <v>3617</v>
      </c>
      <c r="F2080" s="1" t="s">
        <v>3631</v>
      </c>
      <c r="G2080" s="1" t="n">
        <v>24</v>
      </c>
      <c r="H2080" s="1" t="n">
        <v>43.4518</v>
      </c>
      <c r="I2080" s="1" t="n">
        <v>0</v>
      </c>
      <c r="J2080" s="1" t="n">
        <v>3</v>
      </c>
      <c r="K2080" s="1" t="s">
        <v>3652</v>
      </c>
      <c r="L2080" s="18" t="str">
        <f aca="false">IF(H2080&lt;=G2080,"Yes","No")</f>
        <v>No</v>
      </c>
    </row>
    <row r="2081" customFormat="false" ht="15" hidden="false" customHeight="false" outlineLevel="0" collapsed="false">
      <c r="A2081" s="1" t="s">
        <v>7782</v>
      </c>
      <c r="B2081" s="1" t="s">
        <v>7783</v>
      </c>
      <c r="C2081" s="1" t="s">
        <v>6999</v>
      </c>
      <c r="D2081" s="1" t="s">
        <v>3616</v>
      </c>
      <c r="E2081" s="1" t="s">
        <v>3617</v>
      </c>
      <c r="F2081" s="1" t="s">
        <v>3215</v>
      </c>
      <c r="G2081" s="1" t="n">
        <v>24</v>
      </c>
      <c r="H2081" s="1" t="n">
        <v>0.7626</v>
      </c>
      <c r="I2081" s="1" t="n">
        <v>0</v>
      </c>
      <c r="J2081" s="1" t="n">
        <v>4</v>
      </c>
      <c r="K2081" s="1" t="s">
        <v>3665</v>
      </c>
      <c r="L2081" s="18" t="str">
        <f aca="false">IF(H2081&lt;=G2081,"Yes","No")</f>
        <v>Yes</v>
      </c>
    </row>
    <row r="2082" customFormat="false" ht="15" hidden="false" customHeight="false" outlineLevel="0" collapsed="false">
      <c r="A2082" s="1" t="s">
        <v>7784</v>
      </c>
      <c r="B2082" s="1" t="s">
        <v>7785</v>
      </c>
      <c r="C2082" s="1" t="s">
        <v>6999</v>
      </c>
      <c r="D2082" s="1" t="s">
        <v>3616</v>
      </c>
      <c r="E2082" s="1" t="s">
        <v>3617</v>
      </c>
      <c r="F2082" s="1" t="s">
        <v>3215</v>
      </c>
      <c r="G2082" s="1" t="n">
        <v>24</v>
      </c>
      <c r="H2082" s="1" t="n">
        <v>2.4354</v>
      </c>
      <c r="I2082" s="1" t="n">
        <v>0</v>
      </c>
      <c r="J2082" s="1" t="n">
        <v>4</v>
      </c>
      <c r="K2082" s="1" t="s">
        <v>3665</v>
      </c>
      <c r="L2082" s="18" t="str">
        <f aca="false">IF(H2082&lt;=G2082,"Yes","No")</f>
        <v>Yes</v>
      </c>
    </row>
    <row r="2083" customFormat="false" ht="15" hidden="false" customHeight="false" outlineLevel="0" collapsed="false">
      <c r="A2083" s="1" t="s">
        <v>7786</v>
      </c>
      <c r="B2083" s="1" t="s">
        <v>7787</v>
      </c>
      <c r="C2083" s="1" t="s">
        <v>6999</v>
      </c>
      <c r="D2083" s="1" t="s">
        <v>3630</v>
      </c>
      <c r="E2083" s="1" t="s">
        <v>3617</v>
      </c>
      <c r="F2083" s="1" t="s">
        <v>3215</v>
      </c>
      <c r="G2083" s="1" t="n">
        <v>24</v>
      </c>
      <c r="H2083" s="1" t="n">
        <v>0.3608</v>
      </c>
      <c r="I2083" s="1" t="n">
        <v>1</v>
      </c>
      <c r="J2083" s="1" t="n">
        <v>5</v>
      </c>
      <c r="K2083" s="1" t="s">
        <v>3635</v>
      </c>
      <c r="L2083" s="18" t="str">
        <f aca="false">IF(H2083&lt;=G2083,"Yes","No")</f>
        <v>Yes</v>
      </c>
    </row>
    <row r="2084" customFormat="false" ht="15" hidden="false" customHeight="false" outlineLevel="0" collapsed="false">
      <c r="A2084" s="1" t="s">
        <v>7788</v>
      </c>
      <c r="B2084" s="1" t="s">
        <v>7789</v>
      </c>
      <c r="C2084" s="1" t="s">
        <v>6999</v>
      </c>
      <c r="D2084" s="1" t="s">
        <v>3630</v>
      </c>
      <c r="E2084" s="1" t="s">
        <v>3617</v>
      </c>
      <c r="F2084" s="1" t="s">
        <v>3215</v>
      </c>
      <c r="G2084" s="1" t="n">
        <v>24</v>
      </c>
      <c r="H2084" s="1" t="n">
        <v>1.0168</v>
      </c>
      <c r="I2084" s="1" t="n">
        <v>1</v>
      </c>
      <c r="J2084" s="1" t="n">
        <v>3</v>
      </c>
      <c r="K2084" s="1" t="s">
        <v>3665</v>
      </c>
      <c r="L2084" s="18" t="str">
        <f aca="false">IF(H2084&lt;=G2084,"Yes","No")</f>
        <v>Yes</v>
      </c>
    </row>
    <row r="2085" customFormat="false" ht="15" hidden="false" customHeight="false" outlineLevel="0" collapsed="false">
      <c r="A2085" s="1" t="s">
        <v>7790</v>
      </c>
      <c r="B2085" s="1" t="s">
        <v>7791</v>
      </c>
      <c r="C2085" s="1" t="s">
        <v>6999</v>
      </c>
      <c r="D2085" s="1" t="s">
        <v>3630</v>
      </c>
      <c r="E2085" s="1" t="s">
        <v>3617</v>
      </c>
      <c r="F2085" s="1" t="s">
        <v>3215</v>
      </c>
      <c r="G2085" s="1" t="n">
        <v>24</v>
      </c>
      <c r="H2085" s="1" t="n">
        <v>0.8364</v>
      </c>
      <c r="I2085" s="1" t="n">
        <v>1</v>
      </c>
      <c r="J2085" s="1" t="n">
        <v>5</v>
      </c>
      <c r="K2085" s="1" t="s">
        <v>3665</v>
      </c>
      <c r="L2085" s="18" t="str">
        <f aca="false">IF(H2085&lt;=G2085,"Yes","No")</f>
        <v>Yes</v>
      </c>
    </row>
    <row r="2086" customFormat="false" ht="15" hidden="false" customHeight="false" outlineLevel="0" collapsed="false">
      <c r="A2086" s="1" t="s">
        <v>7792</v>
      </c>
      <c r="B2086" s="1" t="s">
        <v>7793</v>
      </c>
      <c r="C2086" s="1" t="s">
        <v>6999</v>
      </c>
      <c r="D2086" s="1" t="s">
        <v>3630</v>
      </c>
      <c r="E2086" s="1" t="s">
        <v>3622</v>
      </c>
      <c r="F2086" s="1" t="s">
        <v>3215</v>
      </c>
      <c r="G2086" s="1" t="n">
        <v>8</v>
      </c>
      <c r="H2086" s="1" t="n">
        <v>0.2624</v>
      </c>
      <c r="I2086" s="1" t="n">
        <v>0</v>
      </c>
      <c r="J2086" s="1" t="n">
        <v>4</v>
      </c>
      <c r="K2086" s="1" t="s">
        <v>3642</v>
      </c>
      <c r="L2086" s="18" t="str">
        <f aca="false">IF(H2086&lt;=G2086,"Yes","No")</f>
        <v>Yes</v>
      </c>
    </row>
    <row r="2087" customFormat="false" ht="15" hidden="false" customHeight="false" outlineLevel="0" collapsed="false">
      <c r="A2087" s="1" t="s">
        <v>7794</v>
      </c>
      <c r="B2087" s="1" t="s">
        <v>7795</v>
      </c>
      <c r="C2087" s="1" t="s">
        <v>6999</v>
      </c>
      <c r="D2087" s="1" t="s">
        <v>3645</v>
      </c>
      <c r="E2087" s="1" t="s">
        <v>3617</v>
      </c>
      <c r="F2087" s="1" t="s">
        <v>3215</v>
      </c>
      <c r="G2087" s="1" t="n">
        <v>24</v>
      </c>
      <c r="H2087" s="1" t="n">
        <v>8.9462</v>
      </c>
      <c r="I2087" s="1" t="n">
        <v>0</v>
      </c>
      <c r="J2087" s="1" t="n">
        <v>4</v>
      </c>
      <c r="K2087" s="1" t="s">
        <v>3618</v>
      </c>
      <c r="L2087" s="18" t="str">
        <f aca="false">IF(H2087&lt;=G2087,"Yes","No")</f>
        <v>Yes</v>
      </c>
    </row>
    <row r="2088" customFormat="false" ht="15" hidden="false" customHeight="false" outlineLevel="0" collapsed="false">
      <c r="A2088" s="1" t="s">
        <v>7796</v>
      </c>
      <c r="B2088" s="1" t="s">
        <v>7797</v>
      </c>
      <c r="C2088" s="1" t="s">
        <v>6999</v>
      </c>
      <c r="D2088" s="1" t="s">
        <v>3621</v>
      </c>
      <c r="E2088" s="1" t="s">
        <v>3617</v>
      </c>
      <c r="F2088" s="1" t="s">
        <v>3215</v>
      </c>
      <c r="G2088" s="1" t="n">
        <v>24</v>
      </c>
      <c r="H2088" s="1" t="n">
        <v>0.533</v>
      </c>
      <c r="I2088" s="1" t="n">
        <v>0</v>
      </c>
      <c r="J2088" s="1" t="n">
        <v>3</v>
      </c>
      <c r="K2088" s="1" t="s">
        <v>3624</v>
      </c>
      <c r="L2088" s="18" t="str">
        <f aca="false">IF(H2088&lt;=G2088,"Yes","No")</f>
        <v>Yes</v>
      </c>
    </row>
    <row r="2089" customFormat="false" ht="15" hidden="false" customHeight="false" outlineLevel="0" collapsed="false">
      <c r="A2089" s="1" t="s">
        <v>7798</v>
      </c>
      <c r="B2089" s="1" t="s">
        <v>7799</v>
      </c>
      <c r="C2089" s="1" t="s">
        <v>6999</v>
      </c>
      <c r="D2089" s="1" t="s">
        <v>3638</v>
      </c>
      <c r="E2089" s="1" t="s">
        <v>3646</v>
      </c>
      <c r="F2089" s="1" t="s">
        <v>3651</v>
      </c>
      <c r="G2089" s="1" t="n">
        <v>72</v>
      </c>
      <c r="H2089" s="1" t="n">
        <v>23.0584</v>
      </c>
      <c r="I2089" s="1" t="n">
        <v>0</v>
      </c>
      <c r="J2089" s="1" t="n">
        <v>4</v>
      </c>
      <c r="K2089" s="1" t="s">
        <v>3618</v>
      </c>
      <c r="L2089" s="18" t="str">
        <f aca="false">IF(H2089&lt;=G2089,"Yes","No")</f>
        <v>Yes</v>
      </c>
    </row>
    <row r="2090" customFormat="false" ht="15" hidden="false" customHeight="false" outlineLevel="0" collapsed="false">
      <c r="A2090" s="1" t="s">
        <v>7800</v>
      </c>
      <c r="B2090" s="1" t="s">
        <v>7801</v>
      </c>
      <c r="C2090" s="1" t="s">
        <v>6999</v>
      </c>
      <c r="D2090" s="1" t="s">
        <v>3621</v>
      </c>
      <c r="E2090" s="1" t="s">
        <v>3617</v>
      </c>
      <c r="F2090" s="1" t="s">
        <v>3215</v>
      </c>
      <c r="G2090" s="1" t="n">
        <v>24</v>
      </c>
      <c r="H2090" s="1" t="n">
        <v>3.7474</v>
      </c>
      <c r="I2090" s="1" t="n">
        <v>1</v>
      </c>
      <c r="J2090" s="1" t="n">
        <v>5</v>
      </c>
      <c r="K2090" s="1" t="s">
        <v>3632</v>
      </c>
      <c r="L2090" s="18" t="str">
        <f aca="false">IF(H2090&lt;=G2090,"Yes","No")</f>
        <v>Yes</v>
      </c>
    </row>
    <row r="2091" customFormat="false" ht="15" hidden="false" customHeight="false" outlineLevel="0" collapsed="false">
      <c r="A2091" s="1" t="s">
        <v>7802</v>
      </c>
      <c r="B2091" s="1" t="s">
        <v>7803</v>
      </c>
      <c r="C2091" s="1" t="s">
        <v>6999</v>
      </c>
      <c r="D2091" s="1" t="s">
        <v>3698</v>
      </c>
      <c r="E2091" s="1" t="s">
        <v>3646</v>
      </c>
      <c r="F2091" s="1" t="s">
        <v>3651</v>
      </c>
      <c r="G2091" s="1" t="n">
        <v>72</v>
      </c>
      <c r="H2091" s="1" t="n">
        <v>50.2004</v>
      </c>
      <c r="I2091" s="1" t="n">
        <v>0</v>
      </c>
      <c r="J2091" s="1" t="n">
        <v>5</v>
      </c>
      <c r="K2091" s="1" t="s">
        <v>3632</v>
      </c>
      <c r="L2091" s="18" t="str">
        <f aca="false">IF(H2091&lt;=G2091,"Yes","No")</f>
        <v>Yes</v>
      </c>
    </row>
    <row r="2092" customFormat="false" ht="15" hidden="false" customHeight="false" outlineLevel="0" collapsed="false">
      <c r="A2092" s="1" t="s">
        <v>7804</v>
      </c>
      <c r="B2092" s="1" t="s">
        <v>7805</v>
      </c>
      <c r="C2092" s="1" t="s">
        <v>6999</v>
      </c>
      <c r="D2092" s="1" t="s">
        <v>3621</v>
      </c>
      <c r="E2092" s="1" t="s">
        <v>3617</v>
      </c>
      <c r="F2092" s="1" t="s">
        <v>3651</v>
      </c>
      <c r="G2092" s="1" t="n">
        <v>24</v>
      </c>
      <c r="H2092" s="1" t="n">
        <v>6.888</v>
      </c>
      <c r="I2092" s="1" t="n">
        <v>1</v>
      </c>
      <c r="J2092" s="1" t="n">
        <v>4</v>
      </c>
      <c r="K2092" s="1" t="s">
        <v>3635</v>
      </c>
      <c r="L2092" s="18" t="str">
        <f aca="false">IF(H2092&lt;=G2092,"Yes","No")</f>
        <v>Yes</v>
      </c>
    </row>
    <row r="2093" customFormat="false" ht="15" hidden="false" customHeight="false" outlineLevel="0" collapsed="false">
      <c r="A2093" s="1" t="s">
        <v>7806</v>
      </c>
      <c r="B2093" s="1" t="s">
        <v>7807</v>
      </c>
      <c r="C2093" s="1" t="s">
        <v>6999</v>
      </c>
      <c r="D2093" s="1" t="s">
        <v>3641</v>
      </c>
      <c r="E2093" s="1" t="s">
        <v>3622</v>
      </c>
      <c r="F2093" s="1" t="s">
        <v>3623</v>
      </c>
      <c r="G2093" s="1" t="n">
        <v>8</v>
      </c>
      <c r="H2093" s="1" t="n">
        <v>1.2874</v>
      </c>
      <c r="I2093" s="1" t="n">
        <v>0</v>
      </c>
      <c r="J2093" s="1" t="n">
        <v>4</v>
      </c>
      <c r="K2093" s="1" t="s">
        <v>3632</v>
      </c>
      <c r="L2093" s="18" t="str">
        <f aca="false">IF(H2093&lt;=G2093,"Yes","No")</f>
        <v>Yes</v>
      </c>
    </row>
    <row r="2094" customFormat="false" ht="15" hidden="false" customHeight="false" outlineLevel="0" collapsed="false">
      <c r="A2094" s="1" t="s">
        <v>7808</v>
      </c>
      <c r="B2094" s="1" t="s">
        <v>7809</v>
      </c>
      <c r="C2094" s="1" t="s">
        <v>6999</v>
      </c>
      <c r="D2094" s="1" t="s">
        <v>3630</v>
      </c>
      <c r="E2094" s="1" t="s">
        <v>3646</v>
      </c>
      <c r="F2094" s="1" t="s">
        <v>3215</v>
      </c>
      <c r="G2094" s="1" t="n">
        <v>72</v>
      </c>
      <c r="H2094" s="1" t="n">
        <v>0.1394</v>
      </c>
      <c r="I2094" s="1" t="n">
        <v>1</v>
      </c>
      <c r="J2094" s="1" t="n">
        <v>5</v>
      </c>
      <c r="K2094" s="1" t="s">
        <v>3642</v>
      </c>
      <c r="L2094" s="18" t="str">
        <f aca="false">IF(H2094&lt;=G2094,"Yes","No")</f>
        <v>Yes</v>
      </c>
    </row>
    <row r="2095" customFormat="false" ht="15" hidden="false" customHeight="false" outlineLevel="0" collapsed="false">
      <c r="A2095" s="1" t="s">
        <v>7810</v>
      </c>
      <c r="B2095" s="1" t="s">
        <v>7811</v>
      </c>
      <c r="C2095" s="1" t="s">
        <v>6999</v>
      </c>
      <c r="D2095" s="1" t="s">
        <v>3638</v>
      </c>
      <c r="E2095" s="1" t="s">
        <v>3617</v>
      </c>
      <c r="F2095" s="1" t="s">
        <v>3215</v>
      </c>
      <c r="G2095" s="1" t="n">
        <v>24</v>
      </c>
      <c r="H2095" s="1" t="n">
        <v>9.3644</v>
      </c>
      <c r="I2095" s="1" t="n">
        <v>0</v>
      </c>
      <c r="J2095" s="1" t="n">
        <v>4</v>
      </c>
      <c r="K2095" s="1" t="s">
        <v>3624</v>
      </c>
      <c r="L2095" s="18" t="str">
        <f aca="false">IF(H2095&lt;=G2095,"Yes","No")</f>
        <v>Yes</v>
      </c>
    </row>
    <row r="2096" customFormat="false" ht="15" hidden="false" customHeight="false" outlineLevel="0" collapsed="false">
      <c r="A2096" s="1" t="s">
        <v>7812</v>
      </c>
      <c r="B2096" s="1" t="s">
        <v>7813</v>
      </c>
      <c r="C2096" s="1" t="s">
        <v>6999</v>
      </c>
      <c r="D2096" s="1" t="s">
        <v>3630</v>
      </c>
      <c r="E2096" s="1" t="s">
        <v>3622</v>
      </c>
      <c r="F2096" s="1" t="s">
        <v>3631</v>
      </c>
      <c r="G2096" s="1" t="n">
        <v>8</v>
      </c>
      <c r="H2096" s="1" t="n">
        <v>0.492</v>
      </c>
      <c r="I2096" s="1" t="n">
        <v>1</v>
      </c>
      <c r="J2096" s="1" t="n">
        <v>4</v>
      </c>
      <c r="K2096" s="1" t="s">
        <v>3635</v>
      </c>
      <c r="L2096" s="18" t="str">
        <f aca="false">IF(H2096&lt;=G2096,"Yes","No")</f>
        <v>Yes</v>
      </c>
    </row>
    <row r="2097" customFormat="false" ht="15" hidden="false" customHeight="false" outlineLevel="0" collapsed="false">
      <c r="A2097" s="1" t="s">
        <v>7814</v>
      </c>
      <c r="B2097" s="1" t="s">
        <v>7815</v>
      </c>
      <c r="C2097" s="1" t="s">
        <v>6999</v>
      </c>
      <c r="D2097" s="1" t="s">
        <v>3638</v>
      </c>
      <c r="E2097" s="1" t="s">
        <v>3617</v>
      </c>
      <c r="F2097" s="1" t="s">
        <v>3215</v>
      </c>
      <c r="G2097" s="1" t="n">
        <v>24</v>
      </c>
      <c r="H2097" s="1" t="n">
        <v>2.7634</v>
      </c>
      <c r="I2097" s="1" t="n">
        <v>0</v>
      </c>
      <c r="J2097" s="1" t="n">
        <v>5</v>
      </c>
      <c r="K2097" s="1" t="s">
        <v>3632</v>
      </c>
      <c r="L2097" s="18" t="str">
        <f aca="false">IF(H2097&lt;=G2097,"Yes","No")</f>
        <v>Yes</v>
      </c>
    </row>
    <row r="2098" customFormat="false" ht="15" hidden="false" customHeight="false" outlineLevel="0" collapsed="false">
      <c r="A2098" s="1" t="s">
        <v>7816</v>
      </c>
      <c r="B2098" s="1" t="s">
        <v>7817</v>
      </c>
      <c r="C2098" s="1" t="s">
        <v>7818</v>
      </c>
      <c r="D2098" s="1" t="s">
        <v>3616</v>
      </c>
      <c r="E2098" s="1" t="s">
        <v>3646</v>
      </c>
      <c r="F2098" s="1" t="s">
        <v>3651</v>
      </c>
      <c r="G2098" s="1" t="n">
        <v>72</v>
      </c>
      <c r="H2098" s="1" t="n">
        <v>23.165</v>
      </c>
      <c r="I2098" s="1" t="n">
        <v>0</v>
      </c>
      <c r="J2098" s="1" t="n">
        <v>4</v>
      </c>
      <c r="K2098" s="1" t="s">
        <v>3632</v>
      </c>
      <c r="L2098" s="18" t="str">
        <f aca="false">IF(H2098&lt;=G2098,"Yes","No")</f>
        <v>Yes</v>
      </c>
    </row>
    <row r="2099" customFormat="false" ht="15" hidden="false" customHeight="false" outlineLevel="0" collapsed="false">
      <c r="A2099" s="1" t="s">
        <v>7819</v>
      </c>
      <c r="B2099" s="1" t="s">
        <v>7820</v>
      </c>
      <c r="C2099" s="1" t="s">
        <v>7818</v>
      </c>
      <c r="D2099" s="1" t="s">
        <v>3630</v>
      </c>
      <c r="E2099" s="1" t="s">
        <v>3646</v>
      </c>
      <c r="F2099" s="1" t="s">
        <v>3631</v>
      </c>
      <c r="G2099" s="1" t="n">
        <v>72</v>
      </c>
      <c r="H2099" s="1" t="n">
        <v>0.9594</v>
      </c>
      <c r="I2099" s="1" t="n">
        <v>1</v>
      </c>
      <c r="J2099" s="1" t="n">
        <v>4</v>
      </c>
      <c r="K2099" s="1" t="s">
        <v>3635</v>
      </c>
      <c r="L2099" s="18" t="str">
        <f aca="false">IF(H2099&lt;=G2099,"Yes","No")</f>
        <v>Yes</v>
      </c>
    </row>
    <row r="2100" customFormat="false" ht="15" hidden="false" customHeight="false" outlineLevel="0" collapsed="false">
      <c r="A2100" s="1" t="s">
        <v>7821</v>
      </c>
      <c r="B2100" s="1" t="s">
        <v>7822</v>
      </c>
      <c r="C2100" s="1" t="s">
        <v>7818</v>
      </c>
      <c r="D2100" s="1" t="s">
        <v>3627</v>
      </c>
      <c r="E2100" s="1" t="s">
        <v>3646</v>
      </c>
      <c r="F2100" s="1" t="s">
        <v>3623</v>
      </c>
      <c r="G2100" s="1" t="n">
        <v>72</v>
      </c>
      <c r="H2100" s="1" t="n">
        <v>9.8482</v>
      </c>
      <c r="I2100" s="1" t="n">
        <v>0</v>
      </c>
      <c r="J2100" s="1" t="n">
        <v>5</v>
      </c>
      <c r="K2100" s="1" t="s">
        <v>3652</v>
      </c>
      <c r="L2100" s="18" t="str">
        <f aca="false">IF(H2100&lt;=G2100,"Yes","No")</f>
        <v>Yes</v>
      </c>
    </row>
    <row r="2101" customFormat="false" ht="15" hidden="false" customHeight="false" outlineLevel="0" collapsed="false">
      <c r="A2101" s="1" t="s">
        <v>7823</v>
      </c>
      <c r="B2101" s="1" t="s">
        <v>7824</v>
      </c>
      <c r="C2101" s="1" t="s">
        <v>7818</v>
      </c>
      <c r="D2101" s="1" t="s">
        <v>3616</v>
      </c>
      <c r="E2101" s="1" t="s">
        <v>3646</v>
      </c>
      <c r="F2101" s="1" t="s">
        <v>3631</v>
      </c>
      <c r="G2101" s="1" t="n">
        <v>72</v>
      </c>
      <c r="H2101" s="1" t="n">
        <v>15.4898</v>
      </c>
      <c r="I2101" s="1" t="n">
        <v>0</v>
      </c>
      <c r="J2101" s="1" t="n">
        <v>4</v>
      </c>
      <c r="K2101" s="1" t="s">
        <v>3618</v>
      </c>
      <c r="L2101" s="18" t="str">
        <f aca="false">IF(H2101&lt;=G2101,"Yes","No")</f>
        <v>Yes</v>
      </c>
    </row>
    <row r="2102" customFormat="false" ht="15" hidden="false" customHeight="false" outlineLevel="0" collapsed="false">
      <c r="A2102" s="1" t="s">
        <v>7825</v>
      </c>
      <c r="B2102" s="1" t="s">
        <v>7826</v>
      </c>
      <c r="C2102" s="1" t="s">
        <v>7818</v>
      </c>
      <c r="D2102" s="1" t="s">
        <v>3630</v>
      </c>
      <c r="E2102" s="1" t="s">
        <v>3617</v>
      </c>
      <c r="F2102" s="1" t="s">
        <v>3215</v>
      </c>
      <c r="G2102" s="1" t="n">
        <v>24</v>
      </c>
      <c r="H2102" s="1" t="n">
        <v>0.7708</v>
      </c>
      <c r="I2102" s="1" t="n">
        <v>1</v>
      </c>
      <c r="J2102" s="1" t="n">
        <v>5</v>
      </c>
      <c r="K2102" s="1" t="s">
        <v>3635</v>
      </c>
      <c r="L2102" s="18" t="str">
        <f aca="false">IF(H2102&lt;=G2102,"Yes","No")</f>
        <v>Yes</v>
      </c>
    </row>
    <row r="2103" customFormat="false" ht="15" hidden="false" customHeight="false" outlineLevel="0" collapsed="false">
      <c r="A2103" s="1" t="s">
        <v>7827</v>
      </c>
      <c r="B2103" s="1" t="s">
        <v>7828</v>
      </c>
      <c r="C2103" s="1" t="s">
        <v>7818</v>
      </c>
      <c r="D2103" s="1" t="s">
        <v>3645</v>
      </c>
      <c r="E2103" s="1" t="s">
        <v>3617</v>
      </c>
      <c r="F2103" s="1" t="s">
        <v>3631</v>
      </c>
      <c r="G2103" s="1" t="n">
        <v>24</v>
      </c>
      <c r="H2103" s="1" t="n">
        <v>0.3854</v>
      </c>
      <c r="I2103" s="1" t="n">
        <v>0</v>
      </c>
      <c r="J2103" s="1" t="n">
        <v>5</v>
      </c>
      <c r="K2103" s="1" t="s">
        <v>3652</v>
      </c>
      <c r="L2103" s="18" t="str">
        <f aca="false">IF(H2103&lt;=G2103,"Yes","No")</f>
        <v>Yes</v>
      </c>
    </row>
    <row r="2104" customFormat="false" ht="15" hidden="false" customHeight="false" outlineLevel="0" collapsed="false">
      <c r="A2104" s="1" t="s">
        <v>7829</v>
      </c>
      <c r="B2104" s="1" t="s">
        <v>7830</v>
      </c>
      <c r="C2104" s="1" t="s">
        <v>7818</v>
      </c>
      <c r="D2104" s="1" t="s">
        <v>3638</v>
      </c>
      <c r="E2104" s="1" t="s">
        <v>3617</v>
      </c>
      <c r="F2104" s="1" t="s">
        <v>3215</v>
      </c>
      <c r="G2104" s="1" t="n">
        <v>24</v>
      </c>
      <c r="H2104" s="1" t="n">
        <v>5.2398</v>
      </c>
      <c r="I2104" s="1" t="n">
        <v>1</v>
      </c>
      <c r="J2104" s="1" t="n">
        <v>4</v>
      </c>
      <c r="K2104" s="1" t="s">
        <v>3624</v>
      </c>
      <c r="L2104" s="18" t="str">
        <f aca="false">IF(H2104&lt;=G2104,"Yes","No")</f>
        <v>Yes</v>
      </c>
    </row>
    <row r="2105" customFormat="false" ht="15" hidden="false" customHeight="false" outlineLevel="0" collapsed="false">
      <c r="A2105" s="1" t="s">
        <v>7831</v>
      </c>
      <c r="B2105" s="1" t="s">
        <v>7832</v>
      </c>
      <c r="C2105" s="1" t="s">
        <v>7818</v>
      </c>
      <c r="D2105" s="1" t="s">
        <v>3630</v>
      </c>
      <c r="E2105" s="1" t="s">
        <v>3617</v>
      </c>
      <c r="F2105" s="1" t="s">
        <v>3623</v>
      </c>
      <c r="G2105" s="1" t="n">
        <v>24</v>
      </c>
      <c r="H2105" s="1" t="n">
        <v>0.6396</v>
      </c>
      <c r="I2105" s="1" t="n">
        <v>1</v>
      </c>
      <c r="J2105" s="1" t="n">
        <v>5</v>
      </c>
      <c r="K2105" s="1" t="s">
        <v>3632</v>
      </c>
      <c r="L2105" s="18" t="str">
        <f aca="false">IF(H2105&lt;=G2105,"Yes","No")</f>
        <v>Yes</v>
      </c>
    </row>
    <row r="2106" customFormat="false" ht="15" hidden="false" customHeight="false" outlineLevel="0" collapsed="false">
      <c r="A2106" s="1" t="s">
        <v>7833</v>
      </c>
      <c r="B2106" s="1" t="s">
        <v>7834</v>
      </c>
      <c r="C2106" s="1" t="s">
        <v>7818</v>
      </c>
      <c r="D2106" s="1" t="s">
        <v>3638</v>
      </c>
      <c r="E2106" s="1" t="s">
        <v>3622</v>
      </c>
      <c r="F2106" s="1" t="s">
        <v>3215</v>
      </c>
      <c r="G2106" s="1" t="n">
        <v>8</v>
      </c>
      <c r="H2106" s="1" t="n">
        <v>2.7224</v>
      </c>
      <c r="I2106" s="1" t="n">
        <v>0</v>
      </c>
      <c r="J2106" s="1" t="n">
        <v>5</v>
      </c>
      <c r="K2106" s="1" t="s">
        <v>3642</v>
      </c>
      <c r="L2106" s="18" t="str">
        <f aca="false">IF(H2106&lt;=G2106,"Yes","No")</f>
        <v>Yes</v>
      </c>
    </row>
    <row r="2107" customFormat="false" ht="15" hidden="false" customHeight="false" outlineLevel="0" collapsed="false">
      <c r="A2107" s="1" t="s">
        <v>7835</v>
      </c>
      <c r="B2107" s="1" t="s">
        <v>7836</v>
      </c>
      <c r="C2107" s="1" t="s">
        <v>7818</v>
      </c>
      <c r="D2107" s="1" t="s">
        <v>3630</v>
      </c>
      <c r="E2107" s="1" t="s">
        <v>3617</v>
      </c>
      <c r="F2107" s="1" t="s">
        <v>3631</v>
      </c>
      <c r="G2107" s="1" t="n">
        <v>24</v>
      </c>
      <c r="H2107" s="1" t="n">
        <v>0.4838</v>
      </c>
      <c r="I2107" s="1" t="n">
        <v>1</v>
      </c>
      <c r="J2107" s="1" t="n">
        <v>5</v>
      </c>
      <c r="K2107" s="1" t="s">
        <v>3632</v>
      </c>
      <c r="L2107" s="18" t="str">
        <f aca="false">IF(H2107&lt;=G2107,"Yes","No")</f>
        <v>Yes</v>
      </c>
    </row>
    <row r="2108" customFormat="false" ht="15" hidden="false" customHeight="false" outlineLevel="0" collapsed="false">
      <c r="A2108" s="1" t="s">
        <v>7837</v>
      </c>
      <c r="B2108" s="1" t="s">
        <v>7838</v>
      </c>
      <c r="C2108" s="1" t="s">
        <v>7818</v>
      </c>
      <c r="D2108" s="1" t="s">
        <v>3630</v>
      </c>
      <c r="E2108" s="1" t="s">
        <v>3617</v>
      </c>
      <c r="F2108" s="1" t="s">
        <v>3215</v>
      </c>
      <c r="G2108" s="1" t="n">
        <v>24</v>
      </c>
      <c r="H2108" s="1" t="n">
        <v>0.533</v>
      </c>
      <c r="I2108" s="1" t="n">
        <v>1</v>
      </c>
      <c r="J2108" s="1" t="n">
        <v>5</v>
      </c>
      <c r="K2108" s="1" t="s">
        <v>3618</v>
      </c>
      <c r="L2108" s="18" t="str">
        <f aca="false">IF(H2108&lt;=G2108,"Yes","No")</f>
        <v>Yes</v>
      </c>
    </row>
    <row r="2109" customFormat="false" ht="15" hidden="false" customHeight="false" outlineLevel="0" collapsed="false">
      <c r="A2109" s="1" t="s">
        <v>7839</v>
      </c>
      <c r="B2109" s="1" t="s">
        <v>7840</v>
      </c>
      <c r="C2109" s="1" t="s">
        <v>7818</v>
      </c>
      <c r="D2109" s="1" t="s">
        <v>3616</v>
      </c>
      <c r="E2109" s="1" t="s">
        <v>3646</v>
      </c>
      <c r="F2109" s="1" t="s">
        <v>3623</v>
      </c>
      <c r="G2109" s="1" t="n">
        <v>72</v>
      </c>
      <c r="H2109" s="1" t="n">
        <v>23.6406</v>
      </c>
      <c r="I2109" s="1" t="n">
        <v>0</v>
      </c>
      <c r="J2109" s="1" t="n">
        <v>5</v>
      </c>
      <c r="K2109" s="1" t="s">
        <v>3624</v>
      </c>
      <c r="L2109" s="18" t="str">
        <f aca="false">IF(H2109&lt;=G2109,"Yes","No")</f>
        <v>Yes</v>
      </c>
    </row>
    <row r="2110" customFormat="false" ht="15" hidden="false" customHeight="false" outlineLevel="0" collapsed="false">
      <c r="A2110" s="1" t="s">
        <v>7841</v>
      </c>
      <c r="B2110" s="1" t="s">
        <v>7842</v>
      </c>
      <c r="C2110" s="1" t="s">
        <v>7818</v>
      </c>
      <c r="D2110" s="1" t="s">
        <v>3621</v>
      </c>
      <c r="E2110" s="1" t="s">
        <v>3617</v>
      </c>
      <c r="F2110" s="1" t="s">
        <v>3623</v>
      </c>
      <c r="G2110" s="1" t="n">
        <v>24</v>
      </c>
      <c r="H2110" s="1" t="n">
        <v>1.148</v>
      </c>
      <c r="I2110" s="1" t="n">
        <v>0</v>
      </c>
      <c r="J2110" s="1" t="n">
        <v>3</v>
      </c>
      <c r="K2110" s="1" t="s">
        <v>3635</v>
      </c>
      <c r="L2110" s="18" t="str">
        <f aca="false">IF(H2110&lt;=G2110,"Yes","No")</f>
        <v>Yes</v>
      </c>
    </row>
    <row r="2111" customFormat="false" ht="15" hidden="false" customHeight="false" outlineLevel="0" collapsed="false">
      <c r="A2111" s="1" t="s">
        <v>7843</v>
      </c>
      <c r="B2111" s="1" t="s">
        <v>7844</v>
      </c>
      <c r="C2111" s="1" t="s">
        <v>7818</v>
      </c>
      <c r="D2111" s="1" t="s">
        <v>3630</v>
      </c>
      <c r="E2111" s="1" t="s">
        <v>3617</v>
      </c>
      <c r="F2111" s="1" t="s">
        <v>3631</v>
      </c>
      <c r="G2111" s="1" t="n">
        <v>24</v>
      </c>
      <c r="H2111" s="1" t="n">
        <v>0.697</v>
      </c>
      <c r="I2111" s="1" t="n">
        <v>1</v>
      </c>
      <c r="J2111" s="1" t="n">
        <v>4</v>
      </c>
      <c r="K2111" s="1" t="s">
        <v>3624</v>
      </c>
      <c r="L2111" s="18" t="str">
        <f aca="false">IF(H2111&lt;=G2111,"Yes","No")</f>
        <v>Yes</v>
      </c>
    </row>
    <row r="2112" customFormat="false" ht="15" hidden="false" customHeight="false" outlineLevel="0" collapsed="false">
      <c r="A2112" s="1" t="s">
        <v>7845</v>
      </c>
      <c r="B2112" s="1" t="s">
        <v>7846</v>
      </c>
      <c r="C2112" s="1" t="s">
        <v>7818</v>
      </c>
      <c r="D2112" s="1" t="s">
        <v>3621</v>
      </c>
      <c r="E2112" s="1" t="s">
        <v>3617</v>
      </c>
      <c r="F2112" s="1" t="s">
        <v>3631</v>
      </c>
      <c r="G2112" s="1" t="n">
        <v>24</v>
      </c>
      <c r="H2112" s="1" t="n">
        <v>0.7052</v>
      </c>
      <c r="I2112" s="1" t="n">
        <v>0</v>
      </c>
      <c r="J2112" s="1" t="n">
        <v>4</v>
      </c>
      <c r="K2112" s="1" t="s">
        <v>3665</v>
      </c>
      <c r="L2112" s="18" t="str">
        <f aca="false">IF(H2112&lt;=G2112,"Yes","No")</f>
        <v>Yes</v>
      </c>
    </row>
    <row r="2113" customFormat="false" ht="15" hidden="false" customHeight="false" outlineLevel="0" collapsed="false">
      <c r="A2113" s="1" t="s">
        <v>7847</v>
      </c>
      <c r="B2113" s="1" t="s">
        <v>7848</v>
      </c>
      <c r="C2113" s="1" t="s">
        <v>7818</v>
      </c>
      <c r="D2113" s="1" t="s">
        <v>3630</v>
      </c>
      <c r="E2113" s="1" t="s">
        <v>3622</v>
      </c>
      <c r="F2113" s="1" t="s">
        <v>3215</v>
      </c>
      <c r="G2113" s="1" t="n">
        <v>8</v>
      </c>
      <c r="H2113" s="1" t="n">
        <v>0.164</v>
      </c>
      <c r="I2113" s="1" t="n">
        <v>1</v>
      </c>
      <c r="J2113" s="1" t="n">
        <v>4</v>
      </c>
      <c r="K2113" s="1" t="s">
        <v>3642</v>
      </c>
      <c r="L2113" s="18" t="str">
        <f aca="false">IF(H2113&lt;=G2113,"Yes","No")</f>
        <v>Yes</v>
      </c>
    </row>
    <row r="2114" customFormat="false" ht="15" hidden="false" customHeight="false" outlineLevel="0" collapsed="false">
      <c r="A2114" s="1" t="s">
        <v>7849</v>
      </c>
      <c r="B2114" s="1" t="s">
        <v>7850</v>
      </c>
      <c r="C2114" s="1" t="s">
        <v>7818</v>
      </c>
      <c r="D2114" s="1" t="s">
        <v>3630</v>
      </c>
      <c r="E2114" s="1" t="s">
        <v>3646</v>
      </c>
      <c r="F2114" s="1" t="s">
        <v>3623</v>
      </c>
      <c r="G2114" s="1" t="n">
        <v>72</v>
      </c>
      <c r="H2114" s="1" t="n">
        <v>0.6314</v>
      </c>
      <c r="I2114" s="1" t="n">
        <v>1</v>
      </c>
      <c r="J2114" s="1" t="n">
        <v>4</v>
      </c>
      <c r="K2114" s="1" t="s">
        <v>3632</v>
      </c>
      <c r="L2114" s="18" t="str">
        <f aca="false">IF(H2114&lt;=G2114,"Yes","No")</f>
        <v>Yes</v>
      </c>
    </row>
    <row r="2115" customFormat="false" ht="15" hidden="false" customHeight="false" outlineLevel="0" collapsed="false">
      <c r="A2115" s="1" t="s">
        <v>7851</v>
      </c>
      <c r="B2115" s="1" t="s">
        <v>7852</v>
      </c>
      <c r="C2115" s="1" t="s">
        <v>7818</v>
      </c>
      <c r="D2115" s="1" t="s">
        <v>3630</v>
      </c>
      <c r="E2115" s="1" t="s">
        <v>3622</v>
      </c>
      <c r="F2115" s="1" t="s">
        <v>3215</v>
      </c>
      <c r="G2115" s="1" t="n">
        <v>8</v>
      </c>
      <c r="H2115" s="1" t="n">
        <v>0.246</v>
      </c>
      <c r="I2115" s="1" t="n">
        <v>1</v>
      </c>
      <c r="J2115" s="1" t="n">
        <v>4</v>
      </c>
      <c r="K2115" s="1" t="s">
        <v>3624</v>
      </c>
      <c r="L2115" s="18" t="str">
        <f aca="false">IF(H2115&lt;=G2115,"Yes","No")</f>
        <v>Yes</v>
      </c>
    </row>
    <row r="2116" customFormat="false" ht="15" hidden="false" customHeight="false" outlineLevel="0" collapsed="false">
      <c r="A2116" s="1" t="s">
        <v>7853</v>
      </c>
      <c r="B2116" s="1" t="s">
        <v>7854</v>
      </c>
      <c r="C2116" s="1" t="s">
        <v>7818</v>
      </c>
      <c r="D2116" s="1" t="s">
        <v>3641</v>
      </c>
      <c r="E2116" s="1" t="s">
        <v>3793</v>
      </c>
      <c r="F2116" s="1" t="s">
        <v>3215</v>
      </c>
      <c r="G2116" s="1" t="n">
        <v>4</v>
      </c>
      <c r="H2116" s="1" t="n">
        <v>2.6568</v>
      </c>
      <c r="I2116" s="1" t="n">
        <v>1</v>
      </c>
      <c r="J2116" s="1" t="n">
        <v>5</v>
      </c>
      <c r="K2116" s="1" t="s">
        <v>3624</v>
      </c>
      <c r="L2116" s="18" t="str">
        <f aca="false">IF(H2116&lt;=G2116,"Yes","No")</f>
        <v>Yes</v>
      </c>
    </row>
    <row r="2117" customFormat="false" ht="15" hidden="false" customHeight="false" outlineLevel="0" collapsed="false">
      <c r="A2117" s="1" t="s">
        <v>7855</v>
      </c>
      <c r="B2117" s="1" t="s">
        <v>7856</v>
      </c>
      <c r="C2117" s="1" t="s">
        <v>7818</v>
      </c>
      <c r="D2117" s="1" t="s">
        <v>3627</v>
      </c>
      <c r="E2117" s="1" t="s">
        <v>3646</v>
      </c>
      <c r="F2117" s="1" t="s">
        <v>3623</v>
      </c>
      <c r="G2117" s="1" t="n">
        <v>72</v>
      </c>
      <c r="H2117" s="1" t="n">
        <v>4.8216</v>
      </c>
      <c r="I2117" s="1" t="n">
        <v>1</v>
      </c>
      <c r="J2117" s="1" t="n">
        <v>4</v>
      </c>
      <c r="K2117" s="1" t="s">
        <v>3618</v>
      </c>
      <c r="L2117" s="18" t="str">
        <f aca="false">IF(H2117&lt;=G2117,"Yes","No")</f>
        <v>Yes</v>
      </c>
    </row>
    <row r="2118" customFormat="false" ht="15" hidden="false" customHeight="false" outlineLevel="0" collapsed="false">
      <c r="A2118" s="1" t="s">
        <v>7857</v>
      </c>
      <c r="B2118" s="1" t="s">
        <v>7858</v>
      </c>
      <c r="C2118" s="1" t="s">
        <v>7818</v>
      </c>
      <c r="D2118" s="1" t="s">
        <v>3645</v>
      </c>
      <c r="E2118" s="1" t="s">
        <v>3617</v>
      </c>
      <c r="F2118" s="1" t="s">
        <v>3215</v>
      </c>
      <c r="G2118" s="1" t="n">
        <v>24</v>
      </c>
      <c r="H2118" s="1" t="n">
        <v>3.9196</v>
      </c>
      <c r="I2118" s="1" t="n">
        <v>0</v>
      </c>
      <c r="J2118" s="1" t="n">
        <v>4</v>
      </c>
      <c r="K2118" s="1" t="s">
        <v>3635</v>
      </c>
      <c r="L2118" s="18" t="str">
        <f aca="false">IF(H2118&lt;=G2118,"Yes","No")</f>
        <v>Yes</v>
      </c>
    </row>
    <row r="2119" customFormat="false" ht="15" hidden="false" customHeight="false" outlineLevel="0" collapsed="false">
      <c r="A2119" s="1" t="s">
        <v>7859</v>
      </c>
      <c r="B2119" s="1" t="s">
        <v>7860</v>
      </c>
      <c r="C2119" s="1" t="s">
        <v>7818</v>
      </c>
      <c r="D2119" s="1" t="s">
        <v>3630</v>
      </c>
      <c r="E2119" s="1" t="s">
        <v>3617</v>
      </c>
      <c r="F2119" s="1" t="s">
        <v>3215</v>
      </c>
      <c r="G2119" s="1" t="n">
        <v>24</v>
      </c>
      <c r="H2119" s="1" t="n">
        <v>0.2378</v>
      </c>
      <c r="I2119" s="1" t="n">
        <v>1</v>
      </c>
      <c r="J2119" s="1" t="n">
        <v>4</v>
      </c>
      <c r="K2119" s="1" t="s">
        <v>3618</v>
      </c>
      <c r="L2119" s="18" t="str">
        <f aca="false">IF(H2119&lt;=G2119,"Yes","No")</f>
        <v>Yes</v>
      </c>
    </row>
    <row r="2120" customFormat="false" ht="15" hidden="false" customHeight="false" outlineLevel="0" collapsed="false">
      <c r="A2120" s="1" t="s">
        <v>7861</v>
      </c>
      <c r="B2120" s="1" t="s">
        <v>7862</v>
      </c>
      <c r="C2120" s="1" t="s">
        <v>7818</v>
      </c>
      <c r="D2120" s="1" t="s">
        <v>3627</v>
      </c>
      <c r="E2120" s="1" t="s">
        <v>3617</v>
      </c>
      <c r="F2120" s="1" t="s">
        <v>3631</v>
      </c>
      <c r="G2120" s="1" t="n">
        <v>24</v>
      </c>
      <c r="H2120" s="1" t="n">
        <v>7.3718</v>
      </c>
      <c r="I2120" s="1" t="n">
        <v>0</v>
      </c>
      <c r="J2120" s="1" t="n">
        <v>4</v>
      </c>
      <c r="K2120" s="1" t="s">
        <v>3624</v>
      </c>
      <c r="L2120" s="18" t="str">
        <f aca="false">IF(H2120&lt;=G2120,"Yes","No")</f>
        <v>Yes</v>
      </c>
    </row>
    <row r="2121" customFormat="false" ht="15" hidden="false" customHeight="false" outlineLevel="0" collapsed="false">
      <c r="A2121" s="1" t="s">
        <v>7863</v>
      </c>
      <c r="B2121" s="1" t="s">
        <v>7864</v>
      </c>
      <c r="C2121" s="1" t="s">
        <v>7818</v>
      </c>
      <c r="D2121" s="1" t="s">
        <v>3630</v>
      </c>
      <c r="E2121" s="1" t="s">
        <v>3617</v>
      </c>
      <c r="F2121" s="1" t="s">
        <v>3215</v>
      </c>
      <c r="G2121" s="1" t="n">
        <v>24</v>
      </c>
      <c r="H2121" s="1" t="n">
        <v>0.574</v>
      </c>
      <c r="I2121" s="1" t="n">
        <v>1</v>
      </c>
      <c r="J2121" s="1" t="n">
        <v>4</v>
      </c>
      <c r="K2121" s="1" t="s">
        <v>3642</v>
      </c>
      <c r="L2121" s="18" t="str">
        <f aca="false">IF(H2121&lt;=G2121,"Yes","No")</f>
        <v>Yes</v>
      </c>
    </row>
    <row r="2122" customFormat="false" ht="15" hidden="false" customHeight="false" outlineLevel="0" collapsed="false">
      <c r="A2122" s="1" t="s">
        <v>7865</v>
      </c>
      <c r="B2122" s="1" t="s">
        <v>7866</v>
      </c>
      <c r="C2122" s="1" t="s">
        <v>7818</v>
      </c>
      <c r="D2122" s="1" t="s">
        <v>3638</v>
      </c>
      <c r="E2122" s="1" t="s">
        <v>3646</v>
      </c>
      <c r="F2122" s="1" t="s">
        <v>3631</v>
      </c>
      <c r="G2122" s="1" t="n">
        <v>72</v>
      </c>
      <c r="H2122" s="1" t="n">
        <v>3.2144</v>
      </c>
      <c r="I2122" s="1" t="n">
        <v>0</v>
      </c>
      <c r="J2122" s="1" t="n">
        <v>4</v>
      </c>
      <c r="K2122" s="1" t="s">
        <v>3618</v>
      </c>
      <c r="L2122" s="18" t="str">
        <f aca="false">IF(H2122&lt;=G2122,"Yes","No")</f>
        <v>Yes</v>
      </c>
    </row>
    <row r="2123" customFormat="false" ht="15" hidden="false" customHeight="false" outlineLevel="0" collapsed="false">
      <c r="A2123" s="1" t="s">
        <v>7867</v>
      </c>
      <c r="B2123" s="1" t="s">
        <v>7868</v>
      </c>
      <c r="C2123" s="1" t="s">
        <v>7818</v>
      </c>
      <c r="D2123" s="1" t="s">
        <v>3616</v>
      </c>
      <c r="E2123" s="1" t="s">
        <v>3793</v>
      </c>
      <c r="F2123" s="1" t="s">
        <v>3215</v>
      </c>
      <c r="G2123" s="1" t="n">
        <v>4</v>
      </c>
      <c r="H2123" s="1" t="n">
        <v>2.8126</v>
      </c>
      <c r="I2123" s="1" t="n">
        <v>0</v>
      </c>
      <c r="J2123" s="1" t="n">
        <v>4</v>
      </c>
      <c r="K2123" s="1" t="s">
        <v>3635</v>
      </c>
      <c r="L2123" s="18" t="str">
        <f aca="false">IF(H2123&lt;=G2123,"Yes","No")</f>
        <v>Yes</v>
      </c>
    </row>
    <row r="2124" customFormat="false" ht="15" hidden="false" customHeight="false" outlineLevel="0" collapsed="false">
      <c r="A2124" s="1" t="s">
        <v>7869</v>
      </c>
      <c r="B2124" s="1" t="s">
        <v>7870</v>
      </c>
      <c r="C2124" s="1" t="s">
        <v>7818</v>
      </c>
      <c r="D2124" s="1" t="s">
        <v>3645</v>
      </c>
      <c r="E2124" s="1" t="s">
        <v>3622</v>
      </c>
      <c r="F2124" s="1" t="s">
        <v>3215</v>
      </c>
      <c r="G2124" s="1" t="n">
        <v>8</v>
      </c>
      <c r="H2124" s="1" t="n">
        <v>3.813</v>
      </c>
      <c r="I2124" s="1" t="n">
        <v>1</v>
      </c>
      <c r="J2124" s="1" t="n">
        <v>5</v>
      </c>
      <c r="K2124" s="1" t="s">
        <v>3652</v>
      </c>
      <c r="L2124" s="18" t="str">
        <f aca="false">IF(H2124&lt;=G2124,"Yes","No")</f>
        <v>Yes</v>
      </c>
    </row>
    <row r="2125" customFormat="false" ht="15" hidden="false" customHeight="false" outlineLevel="0" collapsed="false">
      <c r="A2125" s="1" t="s">
        <v>7871</v>
      </c>
      <c r="B2125" s="1" t="s">
        <v>7872</v>
      </c>
      <c r="C2125" s="1" t="s">
        <v>7818</v>
      </c>
      <c r="D2125" s="1" t="s">
        <v>3616</v>
      </c>
      <c r="E2125" s="1" t="s">
        <v>3622</v>
      </c>
      <c r="F2125" s="1" t="s">
        <v>3623</v>
      </c>
      <c r="G2125" s="1" t="n">
        <v>8</v>
      </c>
      <c r="H2125" s="1" t="n">
        <v>19.065</v>
      </c>
      <c r="I2125" s="1" t="n">
        <v>1</v>
      </c>
      <c r="J2125" s="1" t="n">
        <v>4</v>
      </c>
      <c r="K2125" s="1" t="s">
        <v>3652</v>
      </c>
      <c r="L2125" s="18" t="str">
        <f aca="false">IF(H2125&lt;=G2125,"Yes","No")</f>
        <v>No</v>
      </c>
    </row>
    <row r="2126" customFormat="false" ht="15" hidden="false" customHeight="false" outlineLevel="0" collapsed="false">
      <c r="A2126" s="1" t="s">
        <v>7873</v>
      </c>
      <c r="B2126" s="1" t="s">
        <v>7874</v>
      </c>
      <c r="C2126" s="1" t="s">
        <v>7818</v>
      </c>
      <c r="D2126" s="1" t="s">
        <v>3630</v>
      </c>
      <c r="E2126" s="1" t="s">
        <v>3617</v>
      </c>
      <c r="F2126" s="1" t="s">
        <v>3215</v>
      </c>
      <c r="G2126" s="1" t="n">
        <v>24</v>
      </c>
      <c r="H2126" s="1" t="n">
        <v>0.6478</v>
      </c>
      <c r="I2126" s="1" t="n">
        <v>1</v>
      </c>
      <c r="J2126" s="1" t="n">
        <v>4</v>
      </c>
      <c r="K2126" s="1" t="s">
        <v>3642</v>
      </c>
      <c r="L2126" s="18" t="str">
        <f aca="false">IF(H2126&lt;=G2126,"Yes","No")</f>
        <v>Yes</v>
      </c>
    </row>
    <row r="2127" customFormat="false" ht="15" hidden="false" customHeight="false" outlineLevel="0" collapsed="false">
      <c r="A2127" s="1" t="s">
        <v>7875</v>
      </c>
      <c r="B2127" s="1" t="s">
        <v>7876</v>
      </c>
      <c r="C2127" s="1" t="s">
        <v>7818</v>
      </c>
      <c r="D2127" s="1" t="s">
        <v>3627</v>
      </c>
      <c r="E2127" s="1" t="s">
        <v>3617</v>
      </c>
      <c r="F2127" s="1" t="s">
        <v>3631</v>
      </c>
      <c r="G2127" s="1" t="n">
        <v>24</v>
      </c>
      <c r="H2127" s="1" t="n">
        <v>2.255</v>
      </c>
      <c r="I2127" s="1" t="n">
        <v>1</v>
      </c>
      <c r="J2127" s="1" t="n">
        <v>4</v>
      </c>
      <c r="K2127" s="1" t="s">
        <v>3635</v>
      </c>
      <c r="L2127" s="18" t="str">
        <f aca="false">IF(H2127&lt;=G2127,"Yes","No")</f>
        <v>Yes</v>
      </c>
    </row>
    <row r="2128" customFormat="false" ht="15" hidden="false" customHeight="false" outlineLevel="0" collapsed="false">
      <c r="A2128" s="1" t="s">
        <v>7877</v>
      </c>
      <c r="B2128" s="1" t="s">
        <v>7878</v>
      </c>
      <c r="C2128" s="1" t="s">
        <v>7818</v>
      </c>
      <c r="D2128" s="1" t="s">
        <v>3645</v>
      </c>
      <c r="E2128" s="1" t="s">
        <v>3646</v>
      </c>
      <c r="F2128" s="1" t="s">
        <v>3631</v>
      </c>
      <c r="G2128" s="1" t="n">
        <v>72</v>
      </c>
      <c r="H2128" s="1" t="n">
        <v>18.1876</v>
      </c>
      <c r="I2128" s="1" t="n">
        <v>0</v>
      </c>
      <c r="J2128" s="1" t="n">
        <v>5</v>
      </c>
      <c r="K2128" s="1" t="s">
        <v>3632</v>
      </c>
      <c r="L2128" s="18" t="str">
        <f aca="false">IF(H2128&lt;=G2128,"Yes","No")</f>
        <v>Yes</v>
      </c>
    </row>
    <row r="2129" customFormat="false" ht="15" hidden="false" customHeight="false" outlineLevel="0" collapsed="false">
      <c r="A2129" s="1" t="s">
        <v>7879</v>
      </c>
      <c r="B2129" s="1" t="s">
        <v>7880</v>
      </c>
      <c r="C2129" s="1" t="s">
        <v>7818</v>
      </c>
      <c r="D2129" s="1" t="s">
        <v>3630</v>
      </c>
      <c r="E2129" s="1" t="s">
        <v>3617</v>
      </c>
      <c r="F2129" s="1" t="s">
        <v>3623</v>
      </c>
      <c r="G2129" s="1" t="n">
        <v>24</v>
      </c>
      <c r="H2129" s="1" t="n">
        <v>0.5412</v>
      </c>
      <c r="I2129" s="1" t="n">
        <v>1</v>
      </c>
      <c r="J2129" s="1" t="n">
        <v>5</v>
      </c>
      <c r="K2129" s="1" t="s">
        <v>3652</v>
      </c>
      <c r="L2129" s="18" t="str">
        <f aca="false">IF(H2129&lt;=G2129,"Yes","No")</f>
        <v>Yes</v>
      </c>
    </row>
    <row r="2130" customFormat="false" ht="15" hidden="false" customHeight="false" outlineLevel="0" collapsed="false">
      <c r="A2130" s="1" t="s">
        <v>7881</v>
      </c>
      <c r="B2130" s="1" t="s">
        <v>7882</v>
      </c>
      <c r="C2130" s="1" t="s">
        <v>7818</v>
      </c>
      <c r="D2130" s="1" t="s">
        <v>3638</v>
      </c>
      <c r="E2130" s="1" t="s">
        <v>3617</v>
      </c>
      <c r="F2130" s="1" t="s">
        <v>3631</v>
      </c>
      <c r="G2130" s="1" t="n">
        <v>24</v>
      </c>
      <c r="H2130" s="1" t="n">
        <v>14.5058</v>
      </c>
      <c r="I2130" s="1" t="n">
        <v>0</v>
      </c>
      <c r="J2130" s="1" t="n">
        <v>4</v>
      </c>
      <c r="K2130" s="1" t="s">
        <v>3618</v>
      </c>
      <c r="L2130" s="18" t="str">
        <f aca="false">IF(H2130&lt;=G2130,"Yes","No")</f>
        <v>Yes</v>
      </c>
    </row>
    <row r="2131" customFormat="false" ht="15" hidden="false" customHeight="false" outlineLevel="0" collapsed="false">
      <c r="A2131" s="1" t="s">
        <v>7883</v>
      </c>
      <c r="B2131" s="1" t="s">
        <v>7884</v>
      </c>
      <c r="C2131" s="1" t="s">
        <v>7818</v>
      </c>
      <c r="D2131" s="1" t="s">
        <v>3638</v>
      </c>
      <c r="E2131" s="1" t="s">
        <v>3646</v>
      </c>
      <c r="F2131" s="1" t="s">
        <v>3631</v>
      </c>
      <c r="G2131" s="1" t="n">
        <v>72</v>
      </c>
      <c r="H2131" s="1" t="n">
        <v>40.4916</v>
      </c>
      <c r="I2131" s="1" t="n">
        <v>0</v>
      </c>
      <c r="J2131" s="1" t="n">
        <v>5</v>
      </c>
      <c r="K2131" s="1" t="s">
        <v>3642</v>
      </c>
      <c r="L2131" s="18" t="str">
        <f aca="false">IF(H2131&lt;=G2131,"Yes","No")</f>
        <v>Yes</v>
      </c>
    </row>
    <row r="2132" customFormat="false" ht="15" hidden="false" customHeight="false" outlineLevel="0" collapsed="false">
      <c r="A2132" s="1" t="s">
        <v>7885</v>
      </c>
      <c r="B2132" s="1" t="s">
        <v>7886</v>
      </c>
      <c r="C2132" s="1" t="s">
        <v>7818</v>
      </c>
      <c r="D2132" s="1" t="s">
        <v>3616</v>
      </c>
      <c r="E2132" s="1" t="s">
        <v>3617</v>
      </c>
      <c r="F2132" s="1" t="s">
        <v>3215</v>
      </c>
      <c r="G2132" s="1" t="n">
        <v>24</v>
      </c>
      <c r="H2132" s="1" t="n">
        <v>4.0016</v>
      </c>
      <c r="I2132" s="1" t="n">
        <v>1</v>
      </c>
      <c r="J2132" s="1" t="n">
        <v>4</v>
      </c>
      <c r="K2132" s="1" t="s">
        <v>3624</v>
      </c>
      <c r="L2132" s="18" t="str">
        <f aca="false">IF(H2132&lt;=G2132,"Yes","No")</f>
        <v>Yes</v>
      </c>
    </row>
    <row r="2133" customFormat="false" ht="15" hidden="false" customHeight="false" outlineLevel="0" collapsed="false">
      <c r="A2133" s="1" t="s">
        <v>7887</v>
      </c>
      <c r="B2133" s="1" t="s">
        <v>7888</v>
      </c>
      <c r="C2133" s="1" t="s">
        <v>7818</v>
      </c>
      <c r="D2133" s="1" t="s">
        <v>3630</v>
      </c>
      <c r="E2133" s="1" t="s">
        <v>3617</v>
      </c>
      <c r="F2133" s="1" t="s">
        <v>3623</v>
      </c>
      <c r="G2133" s="1" t="n">
        <v>24</v>
      </c>
      <c r="H2133" s="1" t="n">
        <v>1.0906</v>
      </c>
      <c r="I2133" s="1" t="n">
        <v>1</v>
      </c>
      <c r="J2133" s="1" t="n">
        <v>5</v>
      </c>
      <c r="K2133" s="1" t="s">
        <v>3618</v>
      </c>
      <c r="L2133" s="18" t="str">
        <f aca="false">IF(H2133&lt;=G2133,"Yes","No")</f>
        <v>Yes</v>
      </c>
    </row>
    <row r="2134" customFormat="false" ht="15" hidden="false" customHeight="false" outlineLevel="0" collapsed="false">
      <c r="A2134" s="1" t="s">
        <v>7889</v>
      </c>
      <c r="B2134" s="1" t="s">
        <v>7890</v>
      </c>
      <c r="C2134" s="1" t="s">
        <v>7818</v>
      </c>
      <c r="D2134" s="1" t="s">
        <v>3638</v>
      </c>
      <c r="E2134" s="1" t="s">
        <v>3617</v>
      </c>
      <c r="F2134" s="1" t="s">
        <v>3651</v>
      </c>
      <c r="G2134" s="1" t="n">
        <v>24</v>
      </c>
      <c r="H2134" s="1" t="n">
        <v>4.92</v>
      </c>
      <c r="I2134" s="1" t="n">
        <v>0</v>
      </c>
      <c r="J2134" s="1" t="n">
        <v>5</v>
      </c>
      <c r="K2134" s="1" t="s">
        <v>3642</v>
      </c>
      <c r="L2134" s="18" t="str">
        <f aca="false">IF(H2134&lt;=G2134,"Yes","No")</f>
        <v>Yes</v>
      </c>
    </row>
    <row r="2135" customFormat="false" ht="15" hidden="false" customHeight="false" outlineLevel="0" collapsed="false">
      <c r="A2135" s="1" t="s">
        <v>7891</v>
      </c>
      <c r="B2135" s="1" t="s">
        <v>7892</v>
      </c>
      <c r="C2135" s="1" t="s">
        <v>7818</v>
      </c>
      <c r="D2135" s="1" t="s">
        <v>3630</v>
      </c>
      <c r="E2135" s="1" t="s">
        <v>3617</v>
      </c>
      <c r="F2135" s="1" t="s">
        <v>3623</v>
      </c>
      <c r="G2135" s="1" t="n">
        <v>24</v>
      </c>
      <c r="H2135" s="1" t="n">
        <v>0.205</v>
      </c>
      <c r="I2135" s="1" t="n">
        <v>1</v>
      </c>
      <c r="J2135" s="1" t="n">
        <v>3</v>
      </c>
      <c r="K2135" s="1" t="s">
        <v>3618</v>
      </c>
      <c r="L2135" s="18" t="str">
        <f aca="false">IF(H2135&lt;=G2135,"Yes","No")</f>
        <v>Yes</v>
      </c>
    </row>
    <row r="2136" customFormat="false" ht="15" hidden="false" customHeight="false" outlineLevel="0" collapsed="false">
      <c r="A2136" s="1" t="s">
        <v>7893</v>
      </c>
      <c r="B2136" s="1" t="s">
        <v>7894</v>
      </c>
      <c r="C2136" s="1" t="s">
        <v>7818</v>
      </c>
      <c r="D2136" s="1" t="s">
        <v>3630</v>
      </c>
      <c r="E2136" s="1" t="s">
        <v>3622</v>
      </c>
      <c r="F2136" s="1" t="s">
        <v>3631</v>
      </c>
      <c r="G2136" s="1" t="n">
        <v>8</v>
      </c>
      <c r="H2136" s="1" t="n">
        <v>0.2132</v>
      </c>
      <c r="I2136" s="1" t="n">
        <v>1</v>
      </c>
      <c r="J2136" s="1" t="n">
        <v>5</v>
      </c>
      <c r="K2136" s="1" t="s">
        <v>3632</v>
      </c>
      <c r="L2136" s="18" t="str">
        <f aca="false">IF(H2136&lt;=G2136,"Yes","No")</f>
        <v>Yes</v>
      </c>
    </row>
    <row r="2137" customFormat="false" ht="15" hidden="false" customHeight="false" outlineLevel="0" collapsed="false">
      <c r="A2137" s="1" t="s">
        <v>7895</v>
      </c>
      <c r="B2137" s="1" t="s">
        <v>7896</v>
      </c>
      <c r="C2137" s="1" t="s">
        <v>7818</v>
      </c>
      <c r="D2137" s="1" t="s">
        <v>3638</v>
      </c>
      <c r="E2137" s="1" t="s">
        <v>3617</v>
      </c>
      <c r="F2137" s="1" t="s">
        <v>3623</v>
      </c>
      <c r="G2137" s="1" t="n">
        <v>24</v>
      </c>
      <c r="H2137" s="1" t="n">
        <v>25.8054</v>
      </c>
      <c r="I2137" s="1" t="n">
        <v>0</v>
      </c>
      <c r="J2137" s="1" t="n">
        <v>3</v>
      </c>
      <c r="K2137" s="1" t="s">
        <v>3635</v>
      </c>
      <c r="L2137" s="18" t="str">
        <f aca="false">IF(H2137&lt;=G2137,"Yes","No")</f>
        <v>No</v>
      </c>
    </row>
    <row r="2138" customFormat="false" ht="15" hidden="false" customHeight="false" outlineLevel="0" collapsed="false">
      <c r="A2138" s="1" t="s">
        <v>7897</v>
      </c>
      <c r="B2138" s="1" t="s">
        <v>7898</v>
      </c>
      <c r="C2138" s="1" t="s">
        <v>7818</v>
      </c>
      <c r="D2138" s="1" t="s">
        <v>3621</v>
      </c>
      <c r="E2138" s="1" t="s">
        <v>3617</v>
      </c>
      <c r="F2138" s="1" t="s">
        <v>3215</v>
      </c>
      <c r="G2138" s="1" t="n">
        <v>24</v>
      </c>
      <c r="H2138" s="1" t="n">
        <v>0.4182</v>
      </c>
      <c r="I2138" s="1" t="n">
        <v>1</v>
      </c>
      <c r="J2138" s="1" t="n">
        <v>4</v>
      </c>
      <c r="K2138" s="1" t="s">
        <v>3635</v>
      </c>
      <c r="L2138" s="18" t="str">
        <f aca="false">IF(H2138&lt;=G2138,"Yes","No")</f>
        <v>Yes</v>
      </c>
    </row>
    <row r="2139" customFormat="false" ht="15" hidden="false" customHeight="false" outlineLevel="0" collapsed="false">
      <c r="A2139" s="1" t="s">
        <v>7899</v>
      </c>
      <c r="B2139" s="1" t="s">
        <v>7900</v>
      </c>
      <c r="C2139" s="1" t="s">
        <v>7818</v>
      </c>
      <c r="D2139" s="1" t="s">
        <v>3627</v>
      </c>
      <c r="E2139" s="1" t="s">
        <v>3617</v>
      </c>
      <c r="F2139" s="1" t="s">
        <v>3631</v>
      </c>
      <c r="G2139" s="1" t="n">
        <v>24</v>
      </c>
      <c r="H2139" s="1" t="n">
        <v>14.8092</v>
      </c>
      <c r="I2139" s="1" t="n">
        <v>0</v>
      </c>
      <c r="J2139" s="1" t="n">
        <v>4</v>
      </c>
      <c r="K2139" s="1" t="s">
        <v>3618</v>
      </c>
      <c r="L2139" s="18" t="str">
        <f aca="false">IF(H2139&lt;=G2139,"Yes","No")</f>
        <v>Yes</v>
      </c>
    </row>
    <row r="2140" customFormat="false" ht="15" hidden="false" customHeight="false" outlineLevel="0" collapsed="false">
      <c r="A2140" s="1" t="s">
        <v>7901</v>
      </c>
      <c r="B2140" s="1" t="s">
        <v>7900</v>
      </c>
      <c r="C2140" s="1" t="s">
        <v>7818</v>
      </c>
      <c r="D2140" s="1" t="s">
        <v>3645</v>
      </c>
      <c r="E2140" s="1" t="s">
        <v>3617</v>
      </c>
      <c r="F2140" s="1" t="s">
        <v>3215</v>
      </c>
      <c r="G2140" s="1" t="n">
        <v>24</v>
      </c>
      <c r="H2140" s="1" t="n">
        <v>0.246</v>
      </c>
      <c r="I2140" s="1" t="n">
        <v>0</v>
      </c>
      <c r="J2140" s="1" t="n">
        <v>4</v>
      </c>
      <c r="K2140" s="1" t="s">
        <v>3624</v>
      </c>
      <c r="L2140" s="18" t="str">
        <f aca="false">IF(H2140&lt;=G2140,"Yes","No")</f>
        <v>Yes</v>
      </c>
    </row>
    <row r="2141" customFormat="false" ht="15" hidden="false" customHeight="false" outlineLevel="0" collapsed="false">
      <c r="A2141" s="1" t="s">
        <v>7902</v>
      </c>
      <c r="B2141" s="1" t="s">
        <v>7903</v>
      </c>
      <c r="C2141" s="1" t="s">
        <v>7818</v>
      </c>
      <c r="D2141" s="1" t="s">
        <v>3621</v>
      </c>
      <c r="E2141" s="1" t="s">
        <v>3646</v>
      </c>
      <c r="F2141" s="1" t="s">
        <v>3215</v>
      </c>
      <c r="G2141" s="1" t="n">
        <v>72</v>
      </c>
      <c r="H2141" s="1" t="n">
        <v>0.7298</v>
      </c>
      <c r="I2141" s="1" t="n">
        <v>1</v>
      </c>
      <c r="J2141" s="1" t="n">
        <v>5</v>
      </c>
      <c r="K2141" s="1" t="s">
        <v>3642</v>
      </c>
      <c r="L2141" s="18" t="str">
        <f aca="false">IF(H2141&lt;=G2141,"Yes","No")</f>
        <v>Yes</v>
      </c>
    </row>
    <row r="2142" customFormat="false" ht="15" hidden="false" customHeight="false" outlineLevel="0" collapsed="false">
      <c r="A2142" s="1" t="s">
        <v>7904</v>
      </c>
      <c r="B2142" s="1" t="s">
        <v>7905</v>
      </c>
      <c r="C2142" s="1" t="s">
        <v>7818</v>
      </c>
      <c r="D2142" s="1" t="s">
        <v>3630</v>
      </c>
      <c r="E2142" s="1" t="s">
        <v>3622</v>
      </c>
      <c r="F2142" s="1" t="s">
        <v>3623</v>
      </c>
      <c r="G2142" s="1" t="n">
        <v>8</v>
      </c>
      <c r="H2142" s="1" t="n">
        <v>0.3526</v>
      </c>
      <c r="I2142" s="1" t="n">
        <v>1</v>
      </c>
      <c r="J2142" s="1" t="n">
        <v>5</v>
      </c>
      <c r="K2142" s="1" t="s">
        <v>3632</v>
      </c>
      <c r="L2142" s="18" t="str">
        <f aca="false">IF(H2142&lt;=G2142,"Yes","No")</f>
        <v>Yes</v>
      </c>
    </row>
    <row r="2143" customFormat="false" ht="15" hidden="false" customHeight="false" outlineLevel="0" collapsed="false">
      <c r="A2143" s="1" t="s">
        <v>7906</v>
      </c>
      <c r="B2143" s="1" t="s">
        <v>7907</v>
      </c>
      <c r="C2143" s="1" t="s">
        <v>7818</v>
      </c>
      <c r="D2143" s="1" t="s">
        <v>3641</v>
      </c>
      <c r="E2143" s="1" t="s">
        <v>3622</v>
      </c>
      <c r="F2143" s="1" t="s">
        <v>3631</v>
      </c>
      <c r="G2143" s="1" t="n">
        <v>8</v>
      </c>
      <c r="H2143" s="1" t="n">
        <v>2.3944</v>
      </c>
      <c r="I2143" s="1" t="n">
        <v>0</v>
      </c>
      <c r="J2143" s="1" t="n">
        <v>3</v>
      </c>
      <c r="K2143" s="1" t="s">
        <v>3618</v>
      </c>
      <c r="L2143" s="18" t="str">
        <f aca="false">IF(H2143&lt;=G2143,"Yes","No")</f>
        <v>Yes</v>
      </c>
    </row>
    <row r="2144" customFormat="false" ht="15" hidden="false" customHeight="false" outlineLevel="0" collapsed="false">
      <c r="A2144" s="1" t="s">
        <v>7908</v>
      </c>
      <c r="B2144" s="1" t="s">
        <v>7909</v>
      </c>
      <c r="C2144" s="1" t="s">
        <v>7818</v>
      </c>
      <c r="D2144" s="1" t="s">
        <v>3621</v>
      </c>
      <c r="E2144" s="1" t="s">
        <v>3617</v>
      </c>
      <c r="F2144" s="1" t="s">
        <v>3623</v>
      </c>
      <c r="G2144" s="1" t="n">
        <v>24</v>
      </c>
      <c r="H2144" s="1" t="n">
        <v>4.6084</v>
      </c>
      <c r="I2144" s="1" t="n">
        <v>0</v>
      </c>
      <c r="J2144" s="1" t="n">
        <v>5</v>
      </c>
      <c r="K2144" s="1" t="s">
        <v>3665</v>
      </c>
      <c r="L2144" s="18" t="str">
        <f aca="false">IF(H2144&lt;=G2144,"Yes","No")</f>
        <v>Yes</v>
      </c>
    </row>
    <row r="2145" customFormat="false" ht="15" hidden="false" customHeight="false" outlineLevel="0" collapsed="false">
      <c r="A2145" s="1" t="s">
        <v>7910</v>
      </c>
      <c r="B2145" s="1" t="s">
        <v>7911</v>
      </c>
      <c r="C2145" s="1" t="s">
        <v>7818</v>
      </c>
      <c r="D2145" s="1" t="s">
        <v>3638</v>
      </c>
      <c r="E2145" s="1" t="s">
        <v>3646</v>
      </c>
      <c r="F2145" s="1" t="s">
        <v>3623</v>
      </c>
      <c r="G2145" s="1" t="n">
        <v>72</v>
      </c>
      <c r="H2145" s="1" t="n">
        <v>15.5554</v>
      </c>
      <c r="I2145" s="1" t="n">
        <v>0</v>
      </c>
      <c r="J2145" s="1" t="n">
        <v>5</v>
      </c>
      <c r="K2145" s="1" t="s">
        <v>3652</v>
      </c>
      <c r="L2145" s="18" t="str">
        <f aca="false">IF(H2145&lt;=G2145,"Yes","No")</f>
        <v>Yes</v>
      </c>
    </row>
    <row r="2146" customFormat="false" ht="15" hidden="false" customHeight="false" outlineLevel="0" collapsed="false">
      <c r="A2146" s="1" t="s">
        <v>7912</v>
      </c>
      <c r="B2146" s="1" t="s">
        <v>7913</v>
      </c>
      <c r="C2146" s="1" t="s">
        <v>7818</v>
      </c>
      <c r="D2146" s="1" t="s">
        <v>3645</v>
      </c>
      <c r="E2146" s="1" t="s">
        <v>3617</v>
      </c>
      <c r="F2146" s="1" t="s">
        <v>3215</v>
      </c>
      <c r="G2146" s="1" t="n">
        <v>24</v>
      </c>
      <c r="H2146" s="1" t="n">
        <v>1.8122</v>
      </c>
      <c r="I2146" s="1" t="n">
        <v>0</v>
      </c>
      <c r="J2146" s="1" t="n">
        <v>3</v>
      </c>
      <c r="K2146" s="1" t="s">
        <v>3635</v>
      </c>
      <c r="L2146" s="18" t="str">
        <f aca="false">IF(H2146&lt;=G2146,"Yes","No")</f>
        <v>Yes</v>
      </c>
    </row>
    <row r="2147" customFormat="false" ht="15" hidden="false" customHeight="false" outlineLevel="0" collapsed="false">
      <c r="A2147" s="1" t="s">
        <v>7914</v>
      </c>
      <c r="B2147" s="1" t="s">
        <v>7915</v>
      </c>
      <c r="C2147" s="1" t="s">
        <v>7818</v>
      </c>
      <c r="D2147" s="1" t="s">
        <v>3621</v>
      </c>
      <c r="E2147" s="1" t="s">
        <v>3622</v>
      </c>
      <c r="F2147" s="1" t="s">
        <v>3215</v>
      </c>
      <c r="G2147" s="1" t="n">
        <v>8</v>
      </c>
      <c r="H2147" s="1" t="n">
        <v>1.5416</v>
      </c>
      <c r="I2147" s="1" t="n">
        <v>1</v>
      </c>
      <c r="J2147" s="1" t="n">
        <v>5</v>
      </c>
      <c r="K2147" s="1" t="s">
        <v>3635</v>
      </c>
      <c r="L2147" s="18" t="str">
        <f aca="false">IF(H2147&lt;=G2147,"Yes","No")</f>
        <v>Yes</v>
      </c>
    </row>
    <row r="2148" customFormat="false" ht="15" hidden="false" customHeight="false" outlineLevel="0" collapsed="false">
      <c r="A2148" s="1" t="s">
        <v>7916</v>
      </c>
      <c r="B2148" s="1" t="s">
        <v>7917</v>
      </c>
      <c r="C2148" s="1" t="s">
        <v>7818</v>
      </c>
      <c r="D2148" s="1" t="s">
        <v>3645</v>
      </c>
      <c r="E2148" s="1" t="s">
        <v>3617</v>
      </c>
      <c r="F2148" s="1" t="s">
        <v>3631</v>
      </c>
      <c r="G2148" s="1" t="n">
        <v>24</v>
      </c>
      <c r="H2148" s="1" t="n">
        <v>1.9844</v>
      </c>
      <c r="I2148" s="1" t="n">
        <v>1</v>
      </c>
      <c r="J2148" s="1" t="n">
        <v>5</v>
      </c>
      <c r="K2148" s="1" t="s">
        <v>3635</v>
      </c>
      <c r="L2148" s="18" t="str">
        <f aca="false">IF(H2148&lt;=G2148,"Yes","No")</f>
        <v>Yes</v>
      </c>
    </row>
    <row r="2149" customFormat="false" ht="15" hidden="false" customHeight="false" outlineLevel="0" collapsed="false">
      <c r="A2149" s="1" t="s">
        <v>7918</v>
      </c>
      <c r="B2149" s="1" t="s">
        <v>7917</v>
      </c>
      <c r="C2149" s="1" t="s">
        <v>7818</v>
      </c>
      <c r="D2149" s="1" t="s">
        <v>3630</v>
      </c>
      <c r="E2149" s="1" t="s">
        <v>3617</v>
      </c>
      <c r="F2149" s="1" t="s">
        <v>3631</v>
      </c>
      <c r="G2149" s="1" t="n">
        <v>24</v>
      </c>
      <c r="H2149" s="1" t="n">
        <v>0.4592</v>
      </c>
      <c r="I2149" s="1" t="n">
        <v>1</v>
      </c>
      <c r="J2149" s="1" t="n">
        <v>4</v>
      </c>
      <c r="K2149" s="1" t="s">
        <v>3632</v>
      </c>
      <c r="L2149" s="18" t="str">
        <f aca="false">IF(H2149&lt;=G2149,"Yes","No")</f>
        <v>Yes</v>
      </c>
    </row>
    <row r="2150" customFormat="false" ht="15" hidden="false" customHeight="false" outlineLevel="0" collapsed="false">
      <c r="A2150" s="1" t="s">
        <v>7919</v>
      </c>
      <c r="B2150" s="1" t="s">
        <v>7920</v>
      </c>
      <c r="C2150" s="1" t="s">
        <v>7818</v>
      </c>
      <c r="D2150" s="1" t="s">
        <v>3621</v>
      </c>
      <c r="E2150" s="1" t="s">
        <v>3622</v>
      </c>
      <c r="F2150" s="1" t="s">
        <v>3215</v>
      </c>
      <c r="G2150" s="1" t="n">
        <v>8</v>
      </c>
      <c r="H2150" s="1" t="n">
        <v>1.2464</v>
      </c>
      <c r="I2150" s="1" t="n">
        <v>0</v>
      </c>
      <c r="J2150" s="1" t="n">
        <v>5</v>
      </c>
      <c r="K2150" s="1" t="s">
        <v>3642</v>
      </c>
      <c r="L2150" s="18" t="str">
        <f aca="false">IF(H2150&lt;=G2150,"Yes","No")</f>
        <v>Yes</v>
      </c>
    </row>
    <row r="2151" customFormat="false" ht="15" hidden="false" customHeight="false" outlineLevel="0" collapsed="false">
      <c r="A2151" s="1" t="s">
        <v>7921</v>
      </c>
      <c r="B2151" s="1" t="s">
        <v>7922</v>
      </c>
      <c r="C2151" s="1" t="s">
        <v>7818</v>
      </c>
      <c r="D2151" s="1" t="s">
        <v>3621</v>
      </c>
      <c r="E2151" s="1" t="s">
        <v>3622</v>
      </c>
      <c r="F2151" s="1" t="s">
        <v>3215</v>
      </c>
      <c r="G2151" s="1" t="n">
        <v>8</v>
      </c>
      <c r="H2151" s="1" t="n">
        <v>0.533</v>
      </c>
      <c r="I2151" s="1" t="n">
        <v>0</v>
      </c>
      <c r="J2151" s="1" t="n">
        <v>5</v>
      </c>
      <c r="K2151" s="1" t="s">
        <v>3642</v>
      </c>
      <c r="L2151" s="18" t="str">
        <f aca="false">IF(H2151&lt;=G2151,"Yes","No")</f>
        <v>Yes</v>
      </c>
    </row>
    <row r="2152" customFormat="false" ht="15" hidden="false" customHeight="false" outlineLevel="0" collapsed="false">
      <c r="A2152" s="1" t="s">
        <v>7923</v>
      </c>
      <c r="B2152" s="1" t="s">
        <v>7924</v>
      </c>
      <c r="C2152" s="1" t="s">
        <v>7818</v>
      </c>
      <c r="D2152" s="1" t="s">
        <v>3641</v>
      </c>
      <c r="E2152" s="1" t="s">
        <v>3622</v>
      </c>
      <c r="F2152" s="1" t="s">
        <v>3215</v>
      </c>
      <c r="G2152" s="1" t="n">
        <v>8</v>
      </c>
      <c r="H2152" s="1" t="n">
        <v>4.5018</v>
      </c>
      <c r="I2152" s="1" t="n">
        <v>0</v>
      </c>
      <c r="J2152" s="1" t="n">
        <v>5</v>
      </c>
      <c r="K2152" s="1" t="s">
        <v>3635</v>
      </c>
      <c r="L2152" s="18" t="str">
        <f aca="false">IF(H2152&lt;=G2152,"Yes","No")</f>
        <v>Yes</v>
      </c>
    </row>
    <row r="2153" customFormat="false" ht="15" hidden="false" customHeight="false" outlineLevel="0" collapsed="false">
      <c r="A2153" s="1" t="s">
        <v>7925</v>
      </c>
      <c r="B2153" s="1" t="s">
        <v>7926</v>
      </c>
      <c r="C2153" s="1" t="s">
        <v>7818</v>
      </c>
      <c r="D2153" s="1" t="s">
        <v>3630</v>
      </c>
      <c r="E2153" s="1" t="s">
        <v>3617</v>
      </c>
      <c r="F2153" s="1" t="s">
        <v>3631</v>
      </c>
      <c r="G2153" s="1" t="n">
        <v>24</v>
      </c>
      <c r="H2153" s="1" t="n">
        <v>0.5166</v>
      </c>
      <c r="I2153" s="1" t="n">
        <v>1</v>
      </c>
      <c r="J2153" s="1" t="n">
        <v>5</v>
      </c>
      <c r="K2153" s="1" t="s">
        <v>3618</v>
      </c>
      <c r="L2153" s="18" t="str">
        <f aca="false">IF(H2153&lt;=G2153,"Yes","No")</f>
        <v>Yes</v>
      </c>
    </row>
    <row r="2154" customFormat="false" ht="15" hidden="false" customHeight="false" outlineLevel="0" collapsed="false">
      <c r="A2154" s="1" t="s">
        <v>7927</v>
      </c>
      <c r="B2154" s="1" t="s">
        <v>7928</v>
      </c>
      <c r="C2154" s="1" t="s">
        <v>7818</v>
      </c>
      <c r="D2154" s="1" t="s">
        <v>3621</v>
      </c>
      <c r="E2154" s="1" t="s">
        <v>3646</v>
      </c>
      <c r="F2154" s="1" t="s">
        <v>3631</v>
      </c>
      <c r="G2154" s="1" t="n">
        <v>72</v>
      </c>
      <c r="H2154" s="1" t="n">
        <v>4.2558</v>
      </c>
      <c r="I2154" s="1" t="n">
        <v>0</v>
      </c>
      <c r="J2154" s="1" t="n">
        <v>4</v>
      </c>
      <c r="K2154" s="1" t="s">
        <v>3624</v>
      </c>
      <c r="L2154" s="18" t="str">
        <f aca="false">IF(H2154&lt;=G2154,"Yes","No")</f>
        <v>Yes</v>
      </c>
    </row>
    <row r="2155" customFormat="false" ht="15" hidden="false" customHeight="false" outlineLevel="0" collapsed="false">
      <c r="A2155" s="1" t="s">
        <v>7929</v>
      </c>
      <c r="B2155" s="1" t="s">
        <v>7930</v>
      </c>
      <c r="C2155" s="1" t="s">
        <v>7818</v>
      </c>
      <c r="D2155" s="1" t="s">
        <v>3627</v>
      </c>
      <c r="E2155" s="1" t="s">
        <v>3793</v>
      </c>
      <c r="F2155" s="1" t="s">
        <v>3631</v>
      </c>
      <c r="G2155" s="1" t="n">
        <v>4</v>
      </c>
      <c r="H2155" s="1" t="n">
        <v>0.2706</v>
      </c>
      <c r="I2155" s="1" t="n">
        <v>1</v>
      </c>
      <c r="J2155" s="1" t="n">
        <v>4</v>
      </c>
      <c r="K2155" s="1" t="s">
        <v>3624</v>
      </c>
      <c r="L2155" s="18" t="str">
        <f aca="false">IF(H2155&lt;=G2155,"Yes","No")</f>
        <v>Yes</v>
      </c>
    </row>
    <row r="2156" customFormat="false" ht="15" hidden="false" customHeight="false" outlineLevel="0" collapsed="false">
      <c r="A2156" s="1" t="s">
        <v>7931</v>
      </c>
      <c r="B2156" s="1" t="s">
        <v>7932</v>
      </c>
      <c r="C2156" s="1" t="s">
        <v>7818</v>
      </c>
      <c r="D2156" s="1" t="s">
        <v>3698</v>
      </c>
      <c r="E2156" s="1" t="s">
        <v>3622</v>
      </c>
      <c r="F2156" s="1" t="s">
        <v>3623</v>
      </c>
      <c r="G2156" s="1" t="n">
        <v>8</v>
      </c>
      <c r="H2156" s="1" t="n">
        <v>13.2922</v>
      </c>
      <c r="I2156" s="1" t="n">
        <v>0</v>
      </c>
      <c r="J2156" s="1" t="n">
        <v>4</v>
      </c>
      <c r="K2156" s="1" t="s">
        <v>3665</v>
      </c>
      <c r="L2156" s="18" t="str">
        <f aca="false">IF(H2156&lt;=G2156,"Yes","No")</f>
        <v>No</v>
      </c>
    </row>
    <row r="2157" customFormat="false" ht="15" hidden="false" customHeight="false" outlineLevel="0" collapsed="false">
      <c r="A2157" s="1" t="s">
        <v>7933</v>
      </c>
      <c r="B2157" s="1" t="s">
        <v>7934</v>
      </c>
      <c r="C2157" s="1" t="s">
        <v>7818</v>
      </c>
      <c r="D2157" s="1" t="s">
        <v>3627</v>
      </c>
      <c r="E2157" s="1" t="s">
        <v>3617</v>
      </c>
      <c r="F2157" s="1" t="s">
        <v>3623</v>
      </c>
      <c r="G2157" s="1" t="n">
        <v>24</v>
      </c>
      <c r="H2157" s="1" t="n">
        <v>14.2434</v>
      </c>
      <c r="I2157" s="1" t="n">
        <v>0</v>
      </c>
      <c r="J2157" s="1" t="n">
        <v>5</v>
      </c>
      <c r="K2157" s="1" t="s">
        <v>3642</v>
      </c>
      <c r="L2157" s="18" t="str">
        <f aca="false">IF(H2157&lt;=G2157,"Yes","No")</f>
        <v>Yes</v>
      </c>
    </row>
    <row r="2158" customFormat="false" ht="15" hidden="false" customHeight="false" outlineLevel="0" collapsed="false">
      <c r="A2158" s="1" t="s">
        <v>7935</v>
      </c>
      <c r="B2158" s="1" t="s">
        <v>7936</v>
      </c>
      <c r="C2158" s="1" t="s">
        <v>7818</v>
      </c>
      <c r="D2158" s="1" t="s">
        <v>3645</v>
      </c>
      <c r="E2158" s="1" t="s">
        <v>3622</v>
      </c>
      <c r="F2158" s="1" t="s">
        <v>3631</v>
      </c>
      <c r="G2158" s="1" t="n">
        <v>8</v>
      </c>
      <c r="H2158" s="1" t="n">
        <v>1.23</v>
      </c>
      <c r="I2158" s="1" t="n">
        <v>1</v>
      </c>
      <c r="J2158" s="1" t="n">
        <v>5</v>
      </c>
      <c r="K2158" s="1" t="s">
        <v>3635</v>
      </c>
      <c r="L2158" s="18" t="str">
        <f aca="false">IF(H2158&lt;=G2158,"Yes","No")</f>
        <v>Yes</v>
      </c>
    </row>
    <row r="2159" customFormat="false" ht="15" hidden="false" customHeight="false" outlineLevel="0" collapsed="false">
      <c r="A2159" s="1" t="s">
        <v>7937</v>
      </c>
      <c r="B2159" s="1" t="s">
        <v>7938</v>
      </c>
      <c r="C2159" s="1" t="s">
        <v>7818</v>
      </c>
      <c r="D2159" s="1" t="s">
        <v>3621</v>
      </c>
      <c r="E2159" s="1" t="s">
        <v>3617</v>
      </c>
      <c r="F2159" s="1" t="s">
        <v>3631</v>
      </c>
      <c r="G2159" s="1" t="n">
        <v>24</v>
      </c>
      <c r="H2159" s="1" t="n">
        <v>1.0168</v>
      </c>
      <c r="I2159" s="1" t="n">
        <v>1</v>
      </c>
      <c r="J2159" s="1" t="n">
        <v>4</v>
      </c>
      <c r="K2159" s="1" t="s">
        <v>3652</v>
      </c>
      <c r="L2159" s="18" t="str">
        <f aca="false">IF(H2159&lt;=G2159,"Yes","No")</f>
        <v>Yes</v>
      </c>
    </row>
    <row r="2160" customFormat="false" ht="15" hidden="false" customHeight="false" outlineLevel="0" collapsed="false">
      <c r="A2160" s="1" t="s">
        <v>7939</v>
      </c>
      <c r="B2160" s="1" t="s">
        <v>7940</v>
      </c>
      <c r="C2160" s="1" t="s">
        <v>7818</v>
      </c>
      <c r="D2160" s="1" t="s">
        <v>3645</v>
      </c>
      <c r="E2160" s="1" t="s">
        <v>3646</v>
      </c>
      <c r="F2160" s="1" t="s">
        <v>3631</v>
      </c>
      <c r="G2160" s="1" t="n">
        <v>72</v>
      </c>
      <c r="H2160" s="1" t="n">
        <v>5.6334</v>
      </c>
      <c r="I2160" s="1" t="n">
        <v>1</v>
      </c>
      <c r="J2160" s="1" t="n">
        <v>5</v>
      </c>
      <c r="K2160" s="1" t="s">
        <v>3635</v>
      </c>
      <c r="L2160" s="18" t="str">
        <f aca="false">IF(H2160&lt;=G2160,"Yes","No")</f>
        <v>Yes</v>
      </c>
    </row>
    <row r="2161" customFormat="false" ht="15" hidden="false" customHeight="false" outlineLevel="0" collapsed="false">
      <c r="A2161" s="1" t="s">
        <v>7941</v>
      </c>
      <c r="B2161" s="1" t="s">
        <v>7942</v>
      </c>
      <c r="C2161" s="1" t="s">
        <v>7818</v>
      </c>
      <c r="D2161" s="1" t="s">
        <v>3627</v>
      </c>
      <c r="E2161" s="1" t="s">
        <v>3617</v>
      </c>
      <c r="F2161" s="1" t="s">
        <v>3215</v>
      </c>
      <c r="G2161" s="1" t="n">
        <v>24</v>
      </c>
      <c r="H2161" s="1" t="n">
        <v>0.656</v>
      </c>
      <c r="I2161" s="1" t="n">
        <v>1</v>
      </c>
      <c r="J2161" s="1" t="n">
        <v>5</v>
      </c>
      <c r="K2161" s="1" t="s">
        <v>3642</v>
      </c>
      <c r="L2161" s="18" t="str">
        <f aca="false">IF(H2161&lt;=G2161,"Yes","No")</f>
        <v>Yes</v>
      </c>
    </row>
    <row r="2162" customFormat="false" ht="15" hidden="false" customHeight="false" outlineLevel="0" collapsed="false">
      <c r="A2162" s="1" t="s">
        <v>7943</v>
      </c>
      <c r="B2162" s="1" t="s">
        <v>7944</v>
      </c>
      <c r="C2162" s="1" t="s">
        <v>7818</v>
      </c>
      <c r="D2162" s="1" t="s">
        <v>3621</v>
      </c>
      <c r="E2162" s="1" t="s">
        <v>3646</v>
      </c>
      <c r="F2162" s="1" t="s">
        <v>3631</v>
      </c>
      <c r="G2162" s="1" t="n">
        <v>72</v>
      </c>
      <c r="H2162" s="1" t="n">
        <v>0.8692</v>
      </c>
      <c r="I2162" s="1" t="n">
        <v>1</v>
      </c>
      <c r="J2162" s="1" t="n">
        <v>4</v>
      </c>
      <c r="K2162" s="1" t="s">
        <v>3652</v>
      </c>
      <c r="L2162" s="18" t="str">
        <f aca="false">IF(H2162&lt;=G2162,"Yes","No")</f>
        <v>Yes</v>
      </c>
    </row>
    <row r="2163" customFormat="false" ht="15" hidden="false" customHeight="false" outlineLevel="0" collapsed="false">
      <c r="A2163" s="1" t="s">
        <v>7945</v>
      </c>
      <c r="B2163" s="1" t="s">
        <v>7946</v>
      </c>
      <c r="C2163" s="1" t="s">
        <v>7818</v>
      </c>
      <c r="D2163" s="1" t="s">
        <v>3616</v>
      </c>
      <c r="E2163" s="1" t="s">
        <v>3617</v>
      </c>
      <c r="F2163" s="1" t="s">
        <v>3623</v>
      </c>
      <c r="G2163" s="1" t="n">
        <v>24</v>
      </c>
      <c r="H2163" s="1" t="n">
        <v>16.3754</v>
      </c>
      <c r="I2163" s="1" t="n">
        <v>1</v>
      </c>
      <c r="J2163" s="1" t="n">
        <v>4</v>
      </c>
      <c r="K2163" s="1" t="s">
        <v>3618</v>
      </c>
      <c r="L2163" s="18" t="str">
        <f aca="false">IF(H2163&lt;=G2163,"Yes","No")</f>
        <v>Yes</v>
      </c>
    </row>
    <row r="2164" customFormat="false" ht="15" hidden="false" customHeight="false" outlineLevel="0" collapsed="false">
      <c r="A2164" s="1" t="s">
        <v>7947</v>
      </c>
      <c r="B2164" s="1" t="s">
        <v>7948</v>
      </c>
      <c r="C2164" s="1" t="s">
        <v>7818</v>
      </c>
      <c r="D2164" s="1" t="s">
        <v>3630</v>
      </c>
      <c r="E2164" s="1" t="s">
        <v>3793</v>
      </c>
      <c r="F2164" s="1" t="s">
        <v>3623</v>
      </c>
      <c r="G2164" s="1" t="n">
        <v>4</v>
      </c>
      <c r="H2164" s="1" t="n">
        <v>0.164</v>
      </c>
      <c r="I2164" s="1" t="n">
        <v>1</v>
      </c>
      <c r="J2164" s="1" t="n">
        <v>5</v>
      </c>
      <c r="K2164" s="1" t="s">
        <v>3642</v>
      </c>
      <c r="L2164" s="18" t="str">
        <f aca="false">IF(H2164&lt;=G2164,"Yes","No")</f>
        <v>Yes</v>
      </c>
    </row>
    <row r="2165" customFormat="false" ht="15" hidden="false" customHeight="false" outlineLevel="0" collapsed="false">
      <c r="A2165" s="1" t="s">
        <v>7949</v>
      </c>
      <c r="B2165" s="1" t="s">
        <v>7950</v>
      </c>
      <c r="C2165" s="1" t="s">
        <v>7818</v>
      </c>
      <c r="D2165" s="1" t="s">
        <v>3630</v>
      </c>
      <c r="E2165" s="1" t="s">
        <v>3793</v>
      </c>
      <c r="F2165" s="1" t="s">
        <v>3631</v>
      </c>
      <c r="G2165" s="1" t="n">
        <v>4</v>
      </c>
      <c r="H2165" s="1" t="n">
        <v>0.3854</v>
      </c>
      <c r="I2165" s="1" t="n">
        <v>1</v>
      </c>
      <c r="J2165" s="1" t="n">
        <v>5</v>
      </c>
      <c r="K2165" s="1" t="s">
        <v>3652</v>
      </c>
      <c r="L2165" s="18" t="str">
        <f aca="false">IF(H2165&lt;=G2165,"Yes","No")</f>
        <v>Yes</v>
      </c>
    </row>
    <row r="2166" customFormat="false" ht="15" hidden="false" customHeight="false" outlineLevel="0" collapsed="false">
      <c r="A2166" s="1" t="s">
        <v>7951</v>
      </c>
      <c r="B2166" s="1" t="s">
        <v>7952</v>
      </c>
      <c r="C2166" s="1" t="s">
        <v>7818</v>
      </c>
      <c r="D2166" s="1" t="s">
        <v>3630</v>
      </c>
      <c r="E2166" s="1" t="s">
        <v>3622</v>
      </c>
      <c r="F2166" s="1" t="s">
        <v>3631</v>
      </c>
      <c r="G2166" s="1" t="n">
        <v>8</v>
      </c>
      <c r="H2166" s="1" t="n">
        <v>0.2378</v>
      </c>
      <c r="I2166" s="1" t="n">
        <v>1</v>
      </c>
      <c r="J2166" s="1" t="n">
        <v>4</v>
      </c>
      <c r="K2166" s="1" t="s">
        <v>3642</v>
      </c>
      <c r="L2166" s="18" t="str">
        <f aca="false">IF(H2166&lt;=G2166,"Yes","No")</f>
        <v>Yes</v>
      </c>
    </row>
    <row r="2167" customFormat="false" ht="15" hidden="false" customHeight="false" outlineLevel="0" collapsed="false">
      <c r="A2167" s="1" t="s">
        <v>7953</v>
      </c>
      <c r="B2167" s="1" t="s">
        <v>7954</v>
      </c>
      <c r="C2167" s="1" t="s">
        <v>7818</v>
      </c>
      <c r="D2167" s="1" t="s">
        <v>3630</v>
      </c>
      <c r="E2167" s="1" t="s">
        <v>3617</v>
      </c>
      <c r="F2167" s="1" t="s">
        <v>3631</v>
      </c>
      <c r="G2167" s="1" t="n">
        <v>24</v>
      </c>
      <c r="H2167" s="1" t="n">
        <v>0.5412</v>
      </c>
      <c r="I2167" s="1" t="n">
        <v>1</v>
      </c>
      <c r="J2167" s="1" t="n">
        <v>4</v>
      </c>
      <c r="K2167" s="1" t="s">
        <v>3624</v>
      </c>
      <c r="L2167" s="18" t="str">
        <f aca="false">IF(H2167&lt;=G2167,"Yes","No")</f>
        <v>Yes</v>
      </c>
    </row>
    <row r="2168" customFormat="false" ht="15" hidden="false" customHeight="false" outlineLevel="0" collapsed="false">
      <c r="A2168" s="1" t="s">
        <v>7955</v>
      </c>
      <c r="B2168" s="1" t="s">
        <v>7956</v>
      </c>
      <c r="C2168" s="1" t="s">
        <v>7818</v>
      </c>
      <c r="D2168" s="1" t="s">
        <v>3621</v>
      </c>
      <c r="E2168" s="1" t="s">
        <v>3622</v>
      </c>
      <c r="F2168" s="1" t="s">
        <v>3215</v>
      </c>
      <c r="G2168" s="1" t="n">
        <v>8</v>
      </c>
      <c r="H2168" s="1" t="n">
        <v>0.7954</v>
      </c>
      <c r="I2168" s="1" t="n">
        <v>1</v>
      </c>
      <c r="J2168" s="1" t="n">
        <v>4</v>
      </c>
      <c r="K2168" s="1" t="s">
        <v>3624</v>
      </c>
      <c r="L2168" s="18" t="str">
        <f aca="false">IF(H2168&lt;=G2168,"Yes","No")</f>
        <v>Yes</v>
      </c>
    </row>
    <row r="2169" customFormat="false" ht="15" hidden="false" customHeight="false" outlineLevel="0" collapsed="false">
      <c r="A2169" s="1" t="s">
        <v>7957</v>
      </c>
      <c r="B2169" s="1" t="s">
        <v>7958</v>
      </c>
      <c r="C2169" s="1" t="s">
        <v>7818</v>
      </c>
      <c r="D2169" s="1" t="s">
        <v>3616</v>
      </c>
      <c r="E2169" s="1" t="s">
        <v>3646</v>
      </c>
      <c r="F2169" s="1" t="s">
        <v>3631</v>
      </c>
      <c r="G2169" s="1" t="n">
        <v>72</v>
      </c>
      <c r="H2169" s="1" t="n">
        <v>7.134</v>
      </c>
      <c r="I2169" s="1" t="n">
        <v>0</v>
      </c>
      <c r="J2169" s="1" t="n">
        <v>4</v>
      </c>
      <c r="K2169" s="1" t="s">
        <v>3624</v>
      </c>
      <c r="L2169" s="18" t="str">
        <f aca="false">IF(H2169&lt;=G2169,"Yes","No")</f>
        <v>Yes</v>
      </c>
    </row>
    <row r="2170" customFormat="false" ht="15" hidden="false" customHeight="false" outlineLevel="0" collapsed="false">
      <c r="A2170" s="1" t="s">
        <v>7959</v>
      </c>
      <c r="B2170" s="1" t="s">
        <v>7960</v>
      </c>
      <c r="C2170" s="1" t="s">
        <v>7818</v>
      </c>
      <c r="D2170" s="1" t="s">
        <v>3616</v>
      </c>
      <c r="E2170" s="1" t="s">
        <v>3617</v>
      </c>
      <c r="F2170" s="1" t="s">
        <v>3215</v>
      </c>
      <c r="G2170" s="1" t="n">
        <v>24</v>
      </c>
      <c r="H2170" s="1" t="n">
        <v>0.2296</v>
      </c>
      <c r="I2170" s="1" t="n">
        <v>0</v>
      </c>
      <c r="J2170" s="1" t="n">
        <v>4</v>
      </c>
      <c r="K2170" s="1" t="s">
        <v>3665</v>
      </c>
      <c r="L2170" s="18" t="str">
        <f aca="false">IF(H2170&lt;=G2170,"Yes","No")</f>
        <v>Yes</v>
      </c>
    </row>
    <row r="2171" customFormat="false" ht="15" hidden="false" customHeight="false" outlineLevel="0" collapsed="false">
      <c r="A2171" s="1" t="s">
        <v>7961</v>
      </c>
      <c r="B2171" s="1" t="s">
        <v>7962</v>
      </c>
      <c r="C2171" s="1" t="s">
        <v>7818</v>
      </c>
      <c r="D2171" s="1" t="s">
        <v>3621</v>
      </c>
      <c r="E2171" s="1" t="s">
        <v>3617</v>
      </c>
      <c r="F2171" s="1" t="s">
        <v>3215</v>
      </c>
      <c r="G2171" s="1" t="n">
        <v>24</v>
      </c>
      <c r="H2171" s="1" t="n">
        <v>1.8532</v>
      </c>
      <c r="I2171" s="1" t="n">
        <v>1</v>
      </c>
      <c r="J2171" s="1" t="n">
        <v>5</v>
      </c>
      <c r="K2171" s="1" t="s">
        <v>3642</v>
      </c>
      <c r="L2171" s="18" t="str">
        <f aca="false">IF(H2171&lt;=G2171,"Yes","No")</f>
        <v>Yes</v>
      </c>
    </row>
    <row r="2172" customFormat="false" ht="15" hidden="false" customHeight="false" outlineLevel="0" collapsed="false">
      <c r="A2172" s="1" t="s">
        <v>7963</v>
      </c>
      <c r="B2172" s="1" t="s">
        <v>7964</v>
      </c>
      <c r="C2172" s="1" t="s">
        <v>7818</v>
      </c>
      <c r="D2172" s="1" t="s">
        <v>3630</v>
      </c>
      <c r="E2172" s="1" t="s">
        <v>3622</v>
      </c>
      <c r="F2172" s="1" t="s">
        <v>3623</v>
      </c>
      <c r="G2172" s="1" t="n">
        <v>8</v>
      </c>
      <c r="H2172" s="1" t="n">
        <v>0.205</v>
      </c>
      <c r="I2172" s="1" t="n">
        <v>1</v>
      </c>
      <c r="J2172" s="1" t="n">
        <v>4</v>
      </c>
      <c r="K2172" s="1" t="s">
        <v>3665</v>
      </c>
      <c r="L2172" s="18" t="str">
        <f aca="false">IF(H2172&lt;=G2172,"Yes","No")</f>
        <v>Yes</v>
      </c>
    </row>
    <row r="2173" customFormat="false" ht="15" hidden="false" customHeight="false" outlineLevel="0" collapsed="false">
      <c r="A2173" s="1" t="s">
        <v>7965</v>
      </c>
      <c r="B2173" s="1" t="s">
        <v>7966</v>
      </c>
      <c r="C2173" s="1" t="s">
        <v>7818</v>
      </c>
      <c r="D2173" s="1" t="s">
        <v>3638</v>
      </c>
      <c r="E2173" s="1" t="s">
        <v>3617</v>
      </c>
      <c r="F2173" s="1" t="s">
        <v>3215</v>
      </c>
      <c r="G2173" s="1" t="n">
        <v>24</v>
      </c>
      <c r="H2173" s="1" t="n">
        <v>3.0832</v>
      </c>
      <c r="I2173" s="1" t="n">
        <v>0</v>
      </c>
      <c r="J2173" s="1" t="n">
        <v>5</v>
      </c>
      <c r="K2173" s="1" t="s">
        <v>3665</v>
      </c>
      <c r="L2173" s="18" t="str">
        <f aca="false">IF(H2173&lt;=G2173,"Yes","No")</f>
        <v>Yes</v>
      </c>
    </row>
    <row r="2174" customFormat="false" ht="15" hidden="false" customHeight="false" outlineLevel="0" collapsed="false">
      <c r="A2174" s="1" t="s">
        <v>7967</v>
      </c>
      <c r="B2174" s="1" t="s">
        <v>7968</v>
      </c>
      <c r="C2174" s="1" t="s">
        <v>7818</v>
      </c>
      <c r="D2174" s="1" t="s">
        <v>3641</v>
      </c>
      <c r="E2174" s="1" t="s">
        <v>3622</v>
      </c>
      <c r="F2174" s="1" t="s">
        <v>3631</v>
      </c>
      <c r="G2174" s="1" t="n">
        <v>8</v>
      </c>
      <c r="H2174" s="1" t="n">
        <v>0.4018</v>
      </c>
      <c r="I2174" s="1" t="n">
        <v>0</v>
      </c>
      <c r="J2174" s="1" t="n">
        <v>4</v>
      </c>
      <c r="K2174" s="1" t="s">
        <v>3665</v>
      </c>
      <c r="L2174" s="18" t="str">
        <f aca="false">IF(H2174&lt;=G2174,"Yes","No")</f>
        <v>Yes</v>
      </c>
    </row>
    <row r="2175" customFormat="false" ht="15" hidden="false" customHeight="false" outlineLevel="0" collapsed="false">
      <c r="A2175" s="1" t="s">
        <v>7969</v>
      </c>
      <c r="B2175" s="1" t="s">
        <v>7970</v>
      </c>
      <c r="C2175" s="1" t="s">
        <v>7818</v>
      </c>
      <c r="D2175" s="1" t="s">
        <v>3630</v>
      </c>
      <c r="E2175" s="1" t="s">
        <v>3617</v>
      </c>
      <c r="F2175" s="1" t="s">
        <v>3215</v>
      </c>
      <c r="G2175" s="1" t="n">
        <v>24</v>
      </c>
      <c r="H2175" s="1" t="n">
        <v>0.123</v>
      </c>
      <c r="I2175" s="1" t="n">
        <v>1</v>
      </c>
      <c r="J2175" s="1" t="n">
        <v>4</v>
      </c>
      <c r="K2175" s="1" t="s">
        <v>3652</v>
      </c>
      <c r="L2175" s="18" t="str">
        <f aca="false">IF(H2175&lt;=G2175,"Yes","No")</f>
        <v>Yes</v>
      </c>
    </row>
    <row r="2176" customFormat="false" ht="15" hidden="false" customHeight="false" outlineLevel="0" collapsed="false">
      <c r="A2176" s="1" t="s">
        <v>7971</v>
      </c>
      <c r="B2176" s="1" t="s">
        <v>7972</v>
      </c>
      <c r="C2176" s="1" t="s">
        <v>7818</v>
      </c>
      <c r="D2176" s="1" t="s">
        <v>3630</v>
      </c>
      <c r="E2176" s="1" t="s">
        <v>3622</v>
      </c>
      <c r="F2176" s="1" t="s">
        <v>3215</v>
      </c>
      <c r="G2176" s="1" t="n">
        <v>8</v>
      </c>
      <c r="H2176" s="1" t="n">
        <v>0.3854</v>
      </c>
      <c r="I2176" s="1" t="n">
        <v>1</v>
      </c>
      <c r="J2176" s="1" t="n">
        <v>4</v>
      </c>
      <c r="K2176" s="1" t="s">
        <v>3618</v>
      </c>
      <c r="L2176" s="18" t="str">
        <f aca="false">IF(H2176&lt;=G2176,"Yes","No")</f>
        <v>Yes</v>
      </c>
    </row>
    <row r="2177" customFormat="false" ht="15" hidden="false" customHeight="false" outlineLevel="0" collapsed="false">
      <c r="A2177" s="1" t="s">
        <v>7973</v>
      </c>
      <c r="B2177" s="1" t="s">
        <v>7974</v>
      </c>
      <c r="C2177" s="1" t="s">
        <v>7818</v>
      </c>
      <c r="D2177" s="1" t="s">
        <v>3630</v>
      </c>
      <c r="E2177" s="1" t="s">
        <v>3622</v>
      </c>
      <c r="F2177" s="1" t="s">
        <v>3631</v>
      </c>
      <c r="G2177" s="1" t="n">
        <v>8</v>
      </c>
      <c r="H2177" s="1" t="n">
        <v>0.164</v>
      </c>
      <c r="I2177" s="1" t="n">
        <v>1</v>
      </c>
      <c r="J2177" s="1" t="n">
        <v>4</v>
      </c>
      <c r="K2177" s="1" t="s">
        <v>3665</v>
      </c>
      <c r="L2177" s="18" t="str">
        <f aca="false">IF(H2177&lt;=G2177,"Yes","No")</f>
        <v>Yes</v>
      </c>
    </row>
    <row r="2178" customFormat="false" ht="15" hidden="false" customHeight="false" outlineLevel="0" collapsed="false">
      <c r="A2178" s="1" t="s">
        <v>7975</v>
      </c>
      <c r="B2178" s="1" t="s">
        <v>7976</v>
      </c>
      <c r="C2178" s="1" t="s">
        <v>7818</v>
      </c>
      <c r="D2178" s="1" t="s">
        <v>3621</v>
      </c>
      <c r="E2178" s="1" t="s">
        <v>3646</v>
      </c>
      <c r="F2178" s="1" t="s">
        <v>3631</v>
      </c>
      <c r="G2178" s="1" t="n">
        <v>72</v>
      </c>
      <c r="H2178" s="1" t="n">
        <v>1.7302</v>
      </c>
      <c r="I2178" s="1" t="n">
        <v>0</v>
      </c>
      <c r="J2178" s="1" t="n">
        <v>4</v>
      </c>
      <c r="K2178" s="1" t="s">
        <v>3665</v>
      </c>
      <c r="L2178" s="18" t="str">
        <f aca="false">IF(H2178&lt;=G2178,"Yes","No")</f>
        <v>Yes</v>
      </c>
    </row>
    <row r="2179" customFormat="false" ht="15" hidden="false" customHeight="false" outlineLevel="0" collapsed="false">
      <c r="A2179" s="1" t="s">
        <v>7977</v>
      </c>
      <c r="B2179" s="1" t="s">
        <v>7978</v>
      </c>
      <c r="C2179" s="1" t="s">
        <v>7818</v>
      </c>
      <c r="D2179" s="1" t="s">
        <v>3641</v>
      </c>
      <c r="E2179" s="1" t="s">
        <v>3793</v>
      </c>
      <c r="F2179" s="1" t="s">
        <v>3623</v>
      </c>
      <c r="G2179" s="1" t="n">
        <v>4</v>
      </c>
      <c r="H2179" s="1" t="n">
        <v>0.164</v>
      </c>
      <c r="I2179" s="1" t="n">
        <v>0</v>
      </c>
      <c r="J2179" s="1" t="n">
        <v>5</v>
      </c>
      <c r="K2179" s="1" t="s">
        <v>3642</v>
      </c>
      <c r="L2179" s="18" t="str">
        <f aca="false">IF(H2179&lt;=G2179,"Yes","No")</f>
        <v>Yes</v>
      </c>
    </row>
    <row r="2180" customFormat="false" ht="15" hidden="false" customHeight="false" outlineLevel="0" collapsed="false">
      <c r="A2180" s="1" t="s">
        <v>7979</v>
      </c>
      <c r="B2180" s="1" t="s">
        <v>7980</v>
      </c>
      <c r="C2180" s="1" t="s">
        <v>7818</v>
      </c>
      <c r="D2180" s="1" t="s">
        <v>3627</v>
      </c>
      <c r="E2180" s="1" t="s">
        <v>3646</v>
      </c>
      <c r="F2180" s="1" t="s">
        <v>3215</v>
      </c>
      <c r="G2180" s="1" t="n">
        <v>72</v>
      </c>
      <c r="H2180" s="1" t="n">
        <v>4.2148</v>
      </c>
      <c r="I2180" s="1" t="n">
        <v>0</v>
      </c>
      <c r="J2180" s="1" t="n">
        <v>4</v>
      </c>
      <c r="K2180" s="1" t="s">
        <v>3624</v>
      </c>
      <c r="L2180" s="18" t="str">
        <f aca="false">IF(H2180&lt;=G2180,"Yes","No")</f>
        <v>Yes</v>
      </c>
    </row>
    <row r="2181" customFormat="false" ht="15" hidden="false" customHeight="false" outlineLevel="0" collapsed="false">
      <c r="A2181" s="1" t="s">
        <v>7981</v>
      </c>
      <c r="B2181" s="1" t="s">
        <v>7982</v>
      </c>
      <c r="C2181" s="1" t="s">
        <v>7818</v>
      </c>
      <c r="D2181" s="1" t="s">
        <v>3630</v>
      </c>
      <c r="E2181" s="1" t="s">
        <v>3622</v>
      </c>
      <c r="F2181" s="1" t="s">
        <v>3651</v>
      </c>
      <c r="G2181" s="1" t="n">
        <v>8</v>
      </c>
      <c r="H2181" s="1" t="n">
        <v>0.2132</v>
      </c>
      <c r="I2181" s="1" t="n">
        <v>1</v>
      </c>
      <c r="J2181" s="1" t="n">
        <v>5</v>
      </c>
      <c r="K2181" s="1" t="s">
        <v>3624</v>
      </c>
      <c r="L2181" s="18" t="str">
        <f aca="false">IF(H2181&lt;=G2181,"Yes","No")</f>
        <v>Yes</v>
      </c>
    </row>
    <row r="2182" customFormat="false" ht="15" hidden="false" customHeight="false" outlineLevel="0" collapsed="false">
      <c r="A2182" s="1" t="s">
        <v>7983</v>
      </c>
      <c r="B2182" s="1" t="s">
        <v>7984</v>
      </c>
      <c r="C2182" s="1" t="s">
        <v>7818</v>
      </c>
      <c r="D2182" s="1" t="s">
        <v>3630</v>
      </c>
      <c r="E2182" s="1" t="s">
        <v>3646</v>
      </c>
      <c r="F2182" s="1" t="s">
        <v>3651</v>
      </c>
      <c r="G2182" s="1" t="n">
        <v>72</v>
      </c>
      <c r="H2182" s="1" t="n">
        <v>1.5416</v>
      </c>
      <c r="I2182" s="1" t="n">
        <v>1</v>
      </c>
      <c r="J2182" s="1" t="n">
        <v>5</v>
      </c>
      <c r="K2182" s="1" t="s">
        <v>3635</v>
      </c>
      <c r="L2182" s="18" t="str">
        <f aca="false">IF(H2182&lt;=G2182,"Yes","No")</f>
        <v>Yes</v>
      </c>
    </row>
    <row r="2183" customFormat="false" ht="15" hidden="false" customHeight="false" outlineLevel="0" collapsed="false">
      <c r="A2183" s="1" t="s">
        <v>7985</v>
      </c>
      <c r="B2183" s="1" t="s">
        <v>7986</v>
      </c>
      <c r="C2183" s="1" t="s">
        <v>7818</v>
      </c>
      <c r="D2183" s="1" t="s">
        <v>3630</v>
      </c>
      <c r="E2183" s="1" t="s">
        <v>3622</v>
      </c>
      <c r="F2183" s="1" t="s">
        <v>3215</v>
      </c>
      <c r="G2183" s="1" t="n">
        <v>8</v>
      </c>
      <c r="H2183" s="1" t="n">
        <v>0.205</v>
      </c>
      <c r="I2183" s="1" t="n">
        <v>1</v>
      </c>
      <c r="J2183" s="1" t="n">
        <v>5</v>
      </c>
      <c r="K2183" s="1" t="s">
        <v>3665</v>
      </c>
      <c r="L2183" s="18" t="str">
        <f aca="false">IF(H2183&lt;=G2183,"Yes","No")</f>
        <v>Yes</v>
      </c>
    </row>
    <row r="2184" customFormat="false" ht="15" hidden="false" customHeight="false" outlineLevel="0" collapsed="false">
      <c r="A2184" s="1" t="s">
        <v>7987</v>
      </c>
      <c r="B2184" s="1" t="s">
        <v>7988</v>
      </c>
      <c r="C2184" s="1" t="s">
        <v>7818</v>
      </c>
      <c r="D2184" s="1" t="s">
        <v>3638</v>
      </c>
      <c r="E2184" s="1" t="s">
        <v>3617</v>
      </c>
      <c r="F2184" s="1" t="s">
        <v>3631</v>
      </c>
      <c r="G2184" s="1" t="n">
        <v>24</v>
      </c>
      <c r="H2184" s="1" t="n">
        <v>9.0528</v>
      </c>
      <c r="I2184" s="1" t="n">
        <v>0</v>
      </c>
      <c r="J2184" s="1" t="n">
        <v>5</v>
      </c>
      <c r="K2184" s="1" t="s">
        <v>3635</v>
      </c>
      <c r="L2184" s="18" t="str">
        <f aca="false">IF(H2184&lt;=G2184,"Yes","No")</f>
        <v>Yes</v>
      </c>
    </row>
    <row r="2185" customFormat="false" ht="15" hidden="false" customHeight="false" outlineLevel="0" collapsed="false">
      <c r="A2185" s="1" t="s">
        <v>7989</v>
      </c>
      <c r="B2185" s="1" t="s">
        <v>7990</v>
      </c>
      <c r="C2185" s="1" t="s">
        <v>7818</v>
      </c>
      <c r="D2185" s="1" t="s">
        <v>3645</v>
      </c>
      <c r="E2185" s="1" t="s">
        <v>3617</v>
      </c>
      <c r="F2185" s="1" t="s">
        <v>3215</v>
      </c>
      <c r="G2185" s="1" t="n">
        <v>24</v>
      </c>
      <c r="H2185" s="1" t="n">
        <v>3.1078</v>
      </c>
      <c r="I2185" s="1" t="n">
        <v>1</v>
      </c>
      <c r="J2185" s="1" t="n">
        <v>5</v>
      </c>
      <c r="K2185" s="1" t="s">
        <v>3618</v>
      </c>
      <c r="L2185" s="18" t="str">
        <f aca="false">IF(H2185&lt;=G2185,"Yes","No")</f>
        <v>Yes</v>
      </c>
    </row>
    <row r="2186" customFormat="false" ht="15" hidden="false" customHeight="false" outlineLevel="0" collapsed="false">
      <c r="A2186" s="1" t="s">
        <v>7991</v>
      </c>
      <c r="B2186" s="1" t="s">
        <v>7992</v>
      </c>
      <c r="C2186" s="1" t="s">
        <v>7818</v>
      </c>
      <c r="D2186" s="1" t="s">
        <v>3645</v>
      </c>
      <c r="E2186" s="1" t="s">
        <v>3646</v>
      </c>
      <c r="F2186" s="1" t="s">
        <v>3215</v>
      </c>
      <c r="G2186" s="1" t="n">
        <v>72</v>
      </c>
      <c r="H2186" s="1" t="n">
        <v>12.2508</v>
      </c>
      <c r="I2186" s="1" t="n">
        <v>1</v>
      </c>
      <c r="J2186" s="1" t="n">
        <v>5</v>
      </c>
      <c r="K2186" s="1" t="s">
        <v>3642</v>
      </c>
      <c r="L2186" s="18" t="str">
        <f aca="false">IF(H2186&lt;=G2186,"Yes","No")</f>
        <v>Yes</v>
      </c>
    </row>
    <row r="2187" customFormat="false" ht="15" hidden="false" customHeight="false" outlineLevel="0" collapsed="false">
      <c r="A2187" s="1" t="s">
        <v>7993</v>
      </c>
      <c r="B2187" s="1" t="s">
        <v>7994</v>
      </c>
      <c r="C2187" s="1" t="s">
        <v>7818</v>
      </c>
      <c r="D2187" s="1" t="s">
        <v>3616</v>
      </c>
      <c r="E2187" s="1" t="s">
        <v>3617</v>
      </c>
      <c r="F2187" s="1" t="s">
        <v>3631</v>
      </c>
      <c r="G2187" s="1" t="n">
        <v>24</v>
      </c>
      <c r="H2187" s="1" t="n">
        <v>2.9684</v>
      </c>
      <c r="I2187" s="1" t="n">
        <v>0</v>
      </c>
      <c r="J2187" s="1" t="n">
        <v>4</v>
      </c>
      <c r="K2187" s="1" t="s">
        <v>3652</v>
      </c>
      <c r="L2187" s="18" t="str">
        <f aca="false">IF(H2187&lt;=G2187,"Yes","No")</f>
        <v>Yes</v>
      </c>
    </row>
    <row r="2188" customFormat="false" ht="15" hidden="false" customHeight="false" outlineLevel="0" collapsed="false">
      <c r="A2188" s="1" t="s">
        <v>7995</v>
      </c>
      <c r="B2188" s="1" t="s">
        <v>7996</v>
      </c>
      <c r="C2188" s="1" t="s">
        <v>7818</v>
      </c>
      <c r="D2188" s="1" t="s">
        <v>3621</v>
      </c>
      <c r="E2188" s="1" t="s">
        <v>3617</v>
      </c>
      <c r="F2188" s="1" t="s">
        <v>3215</v>
      </c>
      <c r="G2188" s="1" t="n">
        <v>24</v>
      </c>
      <c r="H2188" s="1" t="n">
        <v>3.239</v>
      </c>
      <c r="I2188" s="1" t="n">
        <v>1</v>
      </c>
      <c r="J2188" s="1" t="n">
        <v>4</v>
      </c>
      <c r="K2188" s="1" t="s">
        <v>3642</v>
      </c>
      <c r="L2188" s="18" t="str">
        <f aca="false">IF(H2188&lt;=G2188,"Yes","No")</f>
        <v>Yes</v>
      </c>
    </row>
    <row r="2189" customFormat="false" ht="15" hidden="false" customHeight="false" outlineLevel="0" collapsed="false">
      <c r="A2189" s="1" t="s">
        <v>7997</v>
      </c>
      <c r="B2189" s="1" t="s">
        <v>7998</v>
      </c>
      <c r="C2189" s="1" t="s">
        <v>7818</v>
      </c>
      <c r="D2189" s="1" t="s">
        <v>3621</v>
      </c>
      <c r="E2189" s="1" t="s">
        <v>3646</v>
      </c>
      <c r="F2189" s="1" t="s">
        <v>3631</v>
      </c>
      <c r="G2189" s="1" t="n">
        <v>72</v>
      </c>
      <c r="H2189" s="1" t="n">
        <v>2.4436</v>
      </c>
      <c r="I2189" s="1" t="n">
        <v>0</v>
      </c>
      <c r="J2189" s="1" t="n">
        <v>4</v>
      </c>
      <c r="K2189" s="1" t="s">
        <v>3632</v>
      </c>
      <c r="L2189" s="18" t="str">
        <f aca="false">IF(H2189&lt;=G2189,"Yes","No")</f>
        <v>Yes</v>
      </c>
    </row>
    <row r="2190" customFormat="false" ht="15" hidden="false" customHeight="false" outlineLevel="0" collapsed="false">
      <c r="A2190" s="1" t="s">
        <v>7999</v>
      </c>
      <c r="B2190" s="1" t="s">
        <v>8000</v>
      </c>
      <c r="C2190" s="1" t="s">
        <v>7818</v>
      </c>
      <c r="D2190" s="1" t="s">
        <v>3630</v>
      </c>
      <c r="E2190" s="1" t="s">
        <v>3646</v>
      </c>
      <c r="F2190" s="1" t="s">
        <v>3623</v>
      </c>
      <c r="G2190" s="1" t="n">
        <v>72</v>
      </c>
      <c r="H2190" s="1" t="n">
        <v>1.2628</v>
      </c>
      <c r="I2190" s="1" t="n">
        <v>1</v>
      </c>
      <c r="J2190" s="1" t="n">
        <v>5</v>
      </c>
      <c r="K2190" s="1" t="s">
        <v>3665</v>
      </c>
      <c r="L2190" s="18" t="str">
        <f aca="false">IF(H2190&lt;=G2190,"Yes","No")</f>
        <v>Yes</v>
      </c>
    </row>
    <row r="2191" customFormat="false" ht="15" hidden="false" customHeight="false" outlineLevel="0" collapsed="false">
      <c r="A2191" s="1" t="s">
        <v>8001</v>
      </c>
      <c r="B2191" s="1" t="s">
        <v>8002</v>
      </c>
      <c r="C2191" s="1" t="s">
        <v>7818</v>
      </c>
      <c r="D2191" s="1" t="s">
        <v>3627</v>
      </c>
      <c r="E2191" s="1" t="s">
        <v>3646</v>
      </c>
      <c r="F2191" s="1" t="s">
        <v>3631</v>
      </c>
      <c r="G2191" s="1" t="n">
        <v>72</v>
      </c>
      <c r="H2191" s="1" t="n">
        <v>8.7576</v>
      </c>
      <c r="I2191" s="1" t="n">
        <v>1</v>
      </c>
      <c r="J2191" s="1" t="n">
        <v>5</v>
      </c>
      <c r="K2191" s="1" t="s">
        <v>3665</v>
      </c>
      <c r="L2191" s="18" t="str">
        <f aca="false">IF(H2191&lt;=G2191,"Yes","No")</f>
        <v>Yes</v>
      </c>
    </row>
    <row r="2192" customFormat="false" ht="15" hidden="false" customHeight="false" outlineLevel="0" collapsed="false">
      <c r="A2192" s="1" t="s">
        <v>8003</v>
      </c>
      <c r="B2192" s="1" t="s">
        <v>8004</v>
      </c>
      <c r="C2192" s="1" t="s">
        <v>7818</v>
      </c>
      <c r="D2192" s="1" t="s">
        <v>3630</v>
      </c>
      <c r="E2192" s="1" t="s">
        <v>3646</v>
      </c>
      <c r="F2192" s="1" t="s">
        <v>3631</v>
      </c>
      <c r="G2192" s="1" t="n">
        <v>72</v>
      </c>
      <c r="H2192" s="1" t="n">
        <v>0.3936</v>
      </c>
      <c r="I2192" s="1" t="n">
        <v>1</v>
      </c>
      <c r="J2192" s="1" t="n">
        <v>5</v>
      </c>
      <c r="K2192" s="1" t="s">
        <v>3642</v>
      </c>
      <c r="L2192" s="18" t="str">
        <f aca="false">IF(H2192&lt;=G2192,"Yes","No")</f>
        <v>Yes</v>
      </c>
    </row>
    <row r="2193" customFormat="false" ht="15" hidden="false" customHeight="false" outlineLevel="0" collapsed="false">
      <c r="A2193" s="1" t="s">
        <v>8005</v>
      </c>
      <c r="B2193" s="1" t="s">
        <v>8006</v>
      </c>
      <c r="C2193" s="1" t="s">
        <v>7818</v>
      </c>
      <c r="D2193" s="1" t="s">
        <v>3630</v>
      </c>
      <c r="E2193" s="1" t="s">
        <v>3617</v>
      </c>
      <c r="F2193" s="1" t="s">
        <v>3623</v>
      </c>
      <c r="G2193" s="1" t="n">
        <v>24</v>
      </c>
      <c r="H2193" s="1" t="n">
        <v>0.902</v>
      </c>
      <c r="I2193" s="1" t="n">
        <v>1</v>
      </c>
      <c r="J2193" s="1" t="n">
        <v>4</v>
      </c>
      <c r="K2193" s="1" t="s">
        <v>3665</v>
      </c>
      <c r="L2193" s="18" t="str">
        <f aca="false">IF(H2193&lt;=G2193,"Yes","No")</f>
        <v>Yes</v>
      </c>
    </row>
    <row r="2194" customFormat="false" ht="15" hidden="false" customHeight="false" outlineLevel="0" collapsed="false">
      <c r="A2194" s="1" t="s">
        <v>8007</v>
      </c>
      <c r="B2194" s="1" t="s">
        <v>8008</v>
      </c>
      <c r="C2194" s="1" t="s">
        <v>7818</v>
      </c>
      <c r="D2194" s="1" t="s">
        <v>3698</v>
      </c>
      <c r="E2194" s="1" t="s">
        <v>3646</v>
      </c>
      <c r="F2194" s="1" t="s">
        <v>3215</v>
      </c>
      <c r="G2194" s="1" t="n">
        <v>72</v>
      </c>
      <c r="H2194" s="1" t="n">
        <v>27.4126</v>
      </c>
      <c r="I2194" s="1" t="n">
        <v>0</v>
      </c>
      <c r="J2194" s="1" t="n">
        <v>4</v>
      </c>
      <c r="K2194" s="1" t="s">
        <v>3632</v>
      </c>
      <c r="L2194" s="18" t="str">
        <f aca="false">IF(H2194&lt;=G2194,"Yes","No")</f>
        <v>Yes</v>
      </c>
    </row>
    <row r="2195" customFormat="false" ht="15" hidden="false" customHeight="false" outlineLevel="0" collapsed="false">
      <c r="A2195" s="1" t="s">
        <v>8009</v>
      </c>
      <c r="B2195" s="1" t="s">
        <v>8010</v>
      </c>
      <c r="C2195" s="1" t="s">
        <v>7818</v>
      </c>
      <c r="D2195" s="1" t="s">
        <v>3621</v>
      </c>
      <c r="E2195" s="1" t="s">
        <v>3617</v>
      </c>
      <c r="F2195" s="1" t="s">
        <v>3631</v>
      </c>
      <c r="G2195" s="1" t="n">
        <v>24</v>
      </c>
      <c r="H2195" s="1" t="n">
        <v>2.6978</v>
      </c>
      <c r="I2195" s="1" t="n">
        <v>1</v>
      </c>
      <c r="J2195" s="1" t="n">
        <v>4</v>
      </c>
      <c r="K2195" s="1" t="s">
        <v>3665</v>
      </c>
      <c r="L2195" s="18" t="str">
        <f aca="false">IF(H2195&lt;=G2195,"Yes","No")</f>
        <v>Yes</v>
      </c>
    </row>
    <row r="2196" customFormat="false" ht="15" hidden="false" customHeight="false" outlineLevel="0" collapsed="false">
      <c r="A2196" s="1" t="s">
        <v>8011</v>
      </c>
      <c r="B2196" s="1" t="s">
        <v>8012</v>
      </c>
      <c r="C2196" s="1" t="s">
        <v>7818</v>
      </c>
      <c r="D2196" s="1" t="s">
        <v>3630</v>
      </c>
      <c r="E2196" s="1" t="s">
        <v>3646</v>
      </c>
      <c r="F2196" s="1" t="s">
        <v>3215</v>
      </c>
      <c r="G2196" s="1" t="n">
        <v>72</v>
      </c>
      <c r="H2196" s="1" t="n">
        <v>1.722</v>
      </c>
      <c r="I2196" s="1" t="n">
        <v>1</v>
      </c>
      <c r="J2196" s="1" t="n">
        <v>5</v>
      </c>
      <c r="K2196" s="1" t="s">
        <v>3632</v>
      </c>
      <c r="L2196" s="18" t="str">
        <f aca="false">IF(H2196&lt;=G2196,"Yes","No")</f>
        <v>Yes</v>
      </c>
    </row>
    <row r="2197" customFormat="false" ht="15" hidden="false" customHeight="false" outlineLevel="0" collapsed="false">
      <c r="A2197" s="1" t="s">
        <v>8013</v>
      </c>
      <c r="B2197" s="1" t="s">
        <v>8014</v>
      </c>
      <c r="C2197" s="1" t="s">
        <v>7818</v>
      </c>
      <c r="D2197" s="1" t="s">
        <v>3638</v>
      </c>
      <c r="E2197" s="1" t="s">
        <v>3646</v>
      </c>
      <c r="F2197" s="1" t="s">
        <v>3623</v>
      </c>
      <c r="G2197" s="1" t="n">
        <v>72</v>
      </c>
      <c r="H2197" s="1" t="n">
        <v>5.2726</v>
      </c>
      <c r="I2197" s="1" t="n">
        <v>0</v>
      </c>
      <c r="J2197" s="1" t="n">
        <v>4</v>
      </c>
      <c r="K2197" s="1" t="s">
        <v>3665</v>
      </c>
      <c r="L2197" s="18" t="str">
        <f aca="false">IF(H2197&lt;=G2197,"Yes","No")</f>
        <v>Yes</v>
      </c>
    </row>
    <row r="2198" customFormat="false" ht="15" hidden="false" customHeight="false" outlineLevel="0" collapsed="false">
      <c r="A2198" s="1" t="s">
        <v>8015</v>
      </c>
      <c r="B2198" s="1" t="s">
        <v>8016</v>
      </c>
      <c r="C2198" s="1" t="s">
        <v>7818</v>
      </c>
      <c r="D2198" s="1" t="s">
        <v>3630</v>
      </c>
      <c r="E2198" s="1" t="s">
        <v>3646</v>
      </c>
      <c r="F2198" s="1" t="s">
        <v>3623</v>
      </c>
      <c r="G2198" s="1" t="n">
        <v>72</v>
      </c>
      <c r="H2198" s="1" t="n">
        <v>0.8036</v>
      </c>
      <c r="I2198" s="1" t="n">
        <v>1</v>
      </c>
      <c r="J2198" s="1" t="n">
        <v>4</v>
      </c>
      <c r="K2198" s="1" t="s">
        <v>3642</v>
      </c>
      <c r="L2198" s="18" t="str">
        <f aca="false">IF(H2198&lt;=G2198,"Yes","No")</f>
        <v>Yes</v>
      </c>
    </row>
    <row r="2199" customFormat="false" ht="15" hidden="false" customHeight="false" outlineLevel="0" collapsed="false">
      <c r="A2199" s="1" t="s">
        <v>8017</v>
      </c>
      <c r="B2199" s="1" t="s">
        <v>8018</v>
      </c>
      <c r="C2199" s="1" t="s">
        <v>7818</v>
      </c>
      <c r="D2199" s="1" t="s">
        <v>3638</v>
      </c>
      <c r="E2199" s="1" t="s">
        <v>3622</v>
      </c>
      <c r="F2199" s="1" t="s">
        <v>3631</v>
      </c>
      <c r="G2199" s="1" t="n">
        <v>8</v>
      </c>
      <c r="H2199" s="1" t="n">
        <v>4.6166</v>
      </c>
      <c r="I2199" s="1" t="n">
        <v>0</v>
      </c>
      <c r="J2199" s="1" t="n">
        <v>5</v>
      </c>
      <c r="K2199" s="1" t="s">
        <v>3642</v>
      </c>
      <c r="L2199" s="18" t="str">
        <f aca="false">IF(H2199&lt;=G2199,"Yes","No")</f>
        <v>Yes</v>
      </c>
    </row>
    <row r="2200" customFormat="false" ht="15" hidden="false" customHeight="false" outlineLevel="0" collapsed="false">
      <c r="A2200" s="1" t="s">
        <v>8019</v>
      </c>
      <c r="B2200" s="1" t="s">
        <v>8020</v>
      </c>
      <c r="C2200" s="1" t="s">
        <v>7818</v>
      </c>
      <c r="D2200" s="1" t="s">
        <v>3630</v>
      </c>
      <c r="E2200" s="1" t="s">
        <v>3617</v>
      </c>
      <c r="F2200" s="1" t="s">
        <v>3623</v>
      </c>
      <c r="G2200" s="1" t="n">
        <v>24</v>
      </c>
      <c r="H2200" s="1" t="n">
        <v>0.1886</v>
      </c>
      <c r="I2200" s="1" t="n">
        <v>1</v>
      </c>
      <c r="J2200" s="1" t="n">
        <v>5</v>
      </c>
      <c r="K2200" s="1" t="s">
        <v>3665</v>
      </c>
      <c r="L2200" s="18" t="str">
        <f aca="false">IF(H2200&lt;=G2200,"Yes","No")</f>
        <v>Yes</v>
      </c>
    </row>
    <row r="2201" customFormat="false" ht="15" hidden="false" customHeight="false" outlineLevel="0" collapsed="false">
      <c r="A2201" s="1" t="s">
        <v>8021</v>
      </c>
      <c r="B2201" s="1" t="s">
        <v>8022</v>
      </c>
      <c r="C2201" s="1" t="s">
        <v>7818</v>
      </c>
      <c r="D2201" s="1" t="s">
        <v>3630</v>
      </c>
      <c r="E2201" s="1" t="s">
        <v>3617</v>
      </c>
      <c r="F2201" s="1" t="s">
        <v>3623</v>
      </c>
      <c r="G2201" s="1" t="n">
        <v>24</v>
      </c>
      <c r="H2201" s="1" t="n">
        <v>0.574</v>
      </c>
      <c r="I2201" s="1" t="n">
        <v>1</v>
      </c>
      <c r="J2201" s="1" t="n">
        <v>5</v>
      </c>
      <c r="K2201" s="1" t="s">
        <v>3665</v>
      </c>
      <c r="L2201" s="18" t="str">
        <f aca="false">IF(H2201&lt;=G2201,"Yes","No")</f>
        <v>Yes</v>
      </c>
    </row>
    <row r="2202" customFormat="false" ht="15" hidden="false" customHeight="false" outlineLevel="0" collapsed="false">
      <c r="A2202" s="1" t="s">
        <v>8023</v>
      </c>
      <c r="B2202" s="1" t="s">
        <v>8024</v>
      </c>
      <c r="C2202" s="1" t="s">
        <v>7818</v>
      </c>
      <c r="D2202" s="1" t="s">
        <v>3616</v>
      </c>
      <c r="E2202" s="1" t="s">
        <v>3617</v>
      </c>
      <c r="F2202" s="1" t="s">
        <v>3215</v>
      </c>
      <c r="G2202" s="1" t="n">
        <v>24</v>
      </c>
      <c r="H2202" s="1" t="n">
        <v>10.4468</v>
      </c>
      <c r="I2202" s="1" t="n">
        <v>1</v>
      </c>
      <c r="J2202" s="1" t="n">
        <v>5</v>
      </c>
      <c r="K2202" s="1" t="s">
        <v>3652</v>
      </c>
      <c r="L2202" s="18" t="str">
        <f aca="false">IF(H2202&lt;=G2202,"Yes","No")</f>
        <v>Yes</v>
      </c>
    </row>
    <row r="2203" customFormat="false" ht="15" hidden="false" customHeight="false" outlineLevel="0" collapsed="false">
      <c r="A2203" s="1" t="s">
        <v>8025</v>
      </c>
      <c r="B2203" s="1" t="s">
        <v>8026</v>
      </c>
      <c r="C2203" s="1" t="s">
        <v>7818</v>
      </c>
      <c r="D2203" s="1" t="s">
        <v>3616</v>
      </c>
      <c r="E2203" s="1" t="s">
        <v>3646</v>
      </c>
      <c r="F2203" s="1" t="s">
        <v>3623</v>
      </c>
      <c r="G2203" s="1" t="n">
        <v>72</v>
      </c>
      <c r="H2203" s="1" t="n">
        <v>19.5488</v>
      </c>
      <c r="I2203" s="1" t="n">
        <v>1</v>
      </c>
      <c r="J2203" s="1" t="n">
        <v>4</v>
      </c>
      <c r="K2203" s="1" t="s">
        <v>3665</v>
      </c>
      <c r="L2203" s="18" t="str">
        <f aca="false">IF(H2203&lt;=G2203,"Yes","No")</f>
        <v>Yes</v>
      </c>
    </row>
    <row r="2204" customFormat="false" ht="15" hidden="false" customHeight="false" outlineLevel="0" collapsed="false">
      <c r="A2204" s="1" t="s">
        <v>8027</v>
      </c>
      <c r="B2204" s="1" t="s">
        <v>8028</v>
      </c>
      <c r="C2204" s="1" t="s">
        <v>7818</v>
      </c>
      <c r="D2204" s="1" t="s">
        <v>3630</v>
      </c>
      <c r="E2204" s="1" t="s">
        <v>3617</v>
      </c>
      <c r="F2204" s="1" t="s">
        <v>3215</v>
      </c>
      <c r="G2204" s="1" t="n">
        <v>24</v>
      </c>
      <c r="H2204" s="1" t="n">
        <v>0.2624</v>
      </c>
      <c r="I2204" s="1" t="n">
        <v>1</v>
      </c>
      <c r="J2204" s="1" t="n">
        <v>4</v>
      </c>
      <c r="K2204" s="1" t="s">
        <v>3635</v>
      </c>
      <c r="L2204" s="18" t="str">
        <f aca="false">IF(H2204&lt;=G2204,"Yes","No")</f>
        <v>Yes</v>
      </c>
    </row>
    <row r="2205" customFormat="false" ht="15" hidden="false" customHeight="false" outlineLevel="0" collapsed="false">
      <c r="A2205" s="1" t="s">
        <v>8029</v>
      </c>
      <c r="B2205" s="1" t="s">
        <v>8030</v>
      </c>
      <c r="C2205" s="1" t="s">
        <v>7818</v>
      </c>
      <c r="D2205" s="1" t="s">
        <v>3621</v>
      </c>
      <c r="E2205" s="1" t="s">
        <v>3617</v>
      </c>
      <c r="F2205" s="1" t="s">
        <v>3215</v>
      </c>
      <c r="G2205" s="1" t="n">
        <v>24</v>
      </c>
      <c r="H2205" s="1" t="n">
        <v>2.9684</v>
      </c>
      <c r="I2205" s="1" t="n">
        <v>1</v>
      </c>
      <c r="J2205" s="1" t="n">
        <v>5</v>
      </c>
      <c r="K2205" s="1" t="s">
        <v>3652</v>
      </c>
      <c r="L2205" s="18" t="str">
        <f aca="false">IF(H2205&lt;=G2205,"Yes","No")</f>
        <v>Yes</v>
      </c>
    </row>
    <row r="2206" customFormat="false" ht="15" hidden="false" customHeight="false" outlineLevel="0" collapsed="false">
      <c r="A2206" s="1" t="s">
        <v>8031</v>
      </c>
      <c r="B2206" s="1" t="s">
        <v>8032</v>
      </c>
      <c r="C2206" s="1" t="s">
        <v>7818</v>
      </c>
      <c r="D2206" s="1" t="s">
        <v>3698</v>
      </c>
      <c r="E2206" s="1" t="s">
        <v>3617</v>
      </c>
      <c r="F2206" s="1" t="s">
        <v>3631</v>
      </c>
      <c r="G2206" s="1" t="n">
        <v>24</v>
      </c>
      <c r="H2206" s="1" t="n">
        <v>17.0642</v>
      </c>
      <c r="I2206" s="1" t="n">
        <v>0</v>
      </c>
      <c r="J2206" s="1" t="n">
        <v>5</v>
      </c>
      <c r="K2206" s="1" t="s">
        <v>3642</v>
      </c>
      <c r="L2206" s="18" t="str">
        <f aca="false">IF(H2206&lt;=G2206,"Yes","No")</f>
        <v>Yes</v>
      </c>
    </row>
    <row r="2207" customFormat="false" ht="15" hidden="false" customHeight="false" outlineLevel="0" collapsed="false">
      <c r="A2207" s="1" t="s">
        <v>8033</v>
      </c>
      <c r="B2207" s="1" t="s">
        <v>8034</v>
      </c>
      <c r="C2207" s="1" t="s">
        <v>7818</v>
      </c>
      <c r="D2207" s="1" t="s">
        <v>3638</v>
      </c>
      <c r="E2207" s="1" t="s">
        <v>3617</v>
      </c>
      <c r="F2207" s="1" t="s">
        <v>3623</v>
      </c>
      <c r="G2207" s="1" t="n">
        <v>24</v>
      </c>
      <c r="H2207" s="1" t="n">
        <v>32.5704</v>
      </c>
      <c r="I2207" s="1" t="n">
        <v>0</v>
      </c>
      <c r="J2207" s="1" t="n">
        <v>3</v>
      </c>
      <c r="K2207" s="1" t="s">
        <v>3618</v>
      </c>
      <c r="L2207" s="18" t="str">
        <f aca="false">IF(H2207&lt;=G2207,"Yes","No")</f>
        <v>No</v>
      </c>
    </row>
    <row r="2208" customFormat="false" ht="15" hidden="false" customHeight="false" outlineLevel="0" collapsed="false">
      <c r="A2208" s="1" t="s">
        <v>8035</v>
      </c>
      <c r="B2208" s="1" t="s">
        <v>8036</v>
      </c>
      <c r="C2208" s="1" t="s">
        <v>7818</v>
      </c>
      <c r="D2208" s="1" t="s">
        <v>3621</v>
      </c>
      <c r="E2208" s="1" t="s">
        <v>3622</v>
      </c>
      <c r="F2208" s="1" t="s">
        <v>3623</v>
      </c>
      <c r="G2208" s="1" t="n">
        <v>8</v>
      </c>
      <c r="H2208" s="1" t="n">
        <v>0.4756</v>
      </c>
      <c r="I2208" s="1" t="n">
        <v>1</v>
      </c>
      <c r="J2208" s="1" t="n">
        <v>5</v>
      </c>
      <c r="K2208" s="1" t="s">
        <v>3665</v>
      </c>
      <c r="L2208" s="18" t="str">
        <f aca="false">IF(H2208&lt;=G2208,"Yes","No")</f>
        <v>Yes</v>
      </c>
    </row>
    <row r="2209" customFormat="false" ht="15" hidden="false" customHeight="false" outlineLevel="0" collapsed="false">
      <c r="A2209" s="1" t="s">
        <v>8037</v>
      </c>
      <c r="B2209" s="1" t="s">
        <v>8038</v>
      </c>
      <c r="C2209" s="1" t="s">
        <v>7818</v>
      </c>
      <c r="D2209" s="1" t="s">
        <v>3621</v>
      </c>
      <c r="E2209" s="1" t="s">
        <v>3617</v>
      </c>
      <c r="F2209" s="1" t="s">
        <v>3631</v>
      </c>
      <c r="G2209" s="1" t="n">
        <v>24</v>
      </c>
      <c r="H2209" s="1" t="n">
        <v>1.2054</v>
      </c>
      <c r="I2209" s="1" t="n">
        <v>1</v>
      </c>
      <c r="J2209" s="1" t="n">
        <v>4</v>
      </c>
      <c r="K2209" s="1" t="s">
        <v>3632</v>
      </c>
      <c r="L2209" s="18" t="str">
        <f aca="false">IF(H2209&lt;=G2209,"Yes","No")</f>
        <v>Yes</v>
      </c>
    </row>
    <row r="2210" customFormat="false" ht="15" hidden="false" customHeight="false" outlineLevel="0" collapsed="false">
      <c r="A2210" s="1" t="s">
        <v>8039</v>
      </c>
      <c r="B2210" s="1" t="s">
        <v>8040</v>
      </c>
      <c r="C2210" s="1" t="s">
        <v>7818</v>
      </c>
      <c r="D2210" s="1" t="s">
        <v>3638</v>
      </c>
      <c r="E2210" s="1" t="s">
        <v>3617</v>
      </c>
      <c r="F2210" s="1" t="s">
        <v>3631</v>
      </c>
      <c r="G2210" s="1" t="n">
        <v>24</v>
      </c>
      <c r="H2210" s="1" t="n">
        <v>28.372</v>
      </c>
      <c r="I2210" s="1" t="n">
        <v>1</v>
      </c>
      <c r="J2210" s="1" t="n">
        <v>2</v>
      </c>
      <c r="K2210" s="1" t="s">
        <v>3624</v>
      </c>
      <c r="L2210" s="18" t="str">
        <f aca="false">IF(H2210&lt;=G2210,"Yes","No")</f>
        <v>No</v>
      </c>
    </row>
    <row r="2211" customFormat="false" ht="15" hidden="false" customHeight="false" outlineLevel="0" collapsed="false">
      <c r="A2211" s="1" t="s">
        <v>8041</v>
      </c>
      <c r="B2211" s="1" t="s">
        <v>8042</v>
      </c>
      <c r="C2211" s="1" t="s">
        <v>7818</v>
      </c>
      <c r="D2211" s="1" t="s">
        <v>3630</v>
      </c>
      <c r="E2211" s="1" t="s">
        <v>3646</v>
      </c>
      <c r="F2211" s="1" t="s">
        <v>3215</v>
      </c>
      <c r="G2211" s="1" t="n">
        <v>72</v>
      </c>
      <c r="H2211" s="1" t="n">
        <v>0.4018</v>
      </c>
      <c r="I2211" s="1" t="n">
        <v>1</v>
      </c>
      <c r="J2211" s="1" t="n">
        <v>4</v>
      </c>
      <c r="K2211" s="1" t="s">
        <v>3632</v>
      </c>
      <c r="L2211" s="18" t="str">
        <f aca="false">IF(H2211&lt;=G2211,"Yes","No")</f>
        <v>Yes</v>
      </c>
    </row>
    <row r="2212" customFormat="false" ht="15" hidden="false" customHeight="false" outlineLevel="0" collapsed="false">
      <c r="A2212" s="1" t="s">
        <v>8043</v>
      </c>
      <c r="B2212" s="1" t="s">
        <v>8044</v>
      </c>
      <c r="C2212" s="1" t="s">
        <v>7818</v>
      </c>
      <c r="D2212" s="1" t="s">
        <v>3621</v>
      </c>
      <c r="E2212" s="1" t="s">
        <v>3793</v>
      </c>
      <c r="F2212" s="1" t="s">
        <v>3215</v>
      </c>
      <c r="G2212" s="1" t="n">
        <v>4</v>
      </c>
      <c r="H2212" s="1" t="n">
        <v>0.2624</v>
      </c>
      <c r="I2212" s="1" t="n">
        <v>1</v>
      </c>
      <c r="J2212" s="1" t="n">
        <v>4</v>
      </c>
      <c r="K2212" s="1" t="s">
        <v>3632</v>
      </c>
      <c r="L2212" s="18" t="str">
        <f aca="false">IF(H2212&lt;=G2212,"Yes","No")</f>
        <v>Yes</v>
      </c>
    </row>
    <row r="2213" customFormat="false" ht="15" hidden="false" customHeight="false" outlineLevel="0" collapsed="false">
      <c r="A2213" s="1" t="s">
        <v>8045</v>
      </c>
      <c r="B2213" s="1" t="s">
        <v>8046</v>
      </c>
      <c r="C2213" s="1" t="s">
        <v>7818</v>
      </c>
      <c r="D2213" s="1" t="s">
        <v>3630</v>
      </c>
      <c r="E2213" s="1" t="s">
        <v>3617</v>
      </c>
      <c r="F2213" s="1" t="s">
        <v>3631</v>
      </c>
      <c r="G2213" s="1" t="n">
        <v>24</v>
      </c>
      <c r="H2213" s="1" t="n">
        <v>0.3034</v>
      </c>
      <c r="I2213" s="1" t="n">
        <v>0</v>
      </c>
      <c r="J2213" s="1" t="n">
        <v>5</v>
      </c>
      <c r="K2213" s="1" t="s">
        <v>3632</v>
      </c>
      <c r="L2213" s="18" t="str">
        <f aca="false">IF(H2213&lt;=G2213,"Yes","No")</f>
        <v>Yes</v>
      </c>
    </row>
    <row r="2214" customFormat="false" ht="15" hidden="false" customHeight="false" outlineLevel="0" collapsed="false">
      <c r="A2214" s="1" t="s">
        <v>8047</v>
      </c>
      <c r="B2214" s="1" t="s">
        <v>8048</v>
      </c>
      <c r="C2214" s="1" t="s">
        <v>7818</v>
      </c>
      <c r="D2214" s="1" t="s">
        <v>3645</v>
      </c>
      <c r="E2214" s="1" t="s">
        <v>3617</v>
      </c>
      <c r="F2214" s="1" t="s">
        <v>3631</v>
      </c>
      <c r="G2214" s="1" t="n">
        <v>24</v>
      </c>
      <c r="H2214" s="1" t="n">
        <v>0.492</v>
      </c>
      <c r="I2214" s="1" t="n">
        <v>1</v>
      </c>
      <c r="J2214" s="1" t="n">
        <v>5</v>
      </c>
      <c r="K2214" s="1" t="s">
        <v>3618</v>
      </c>
      <c r="L2214" s="18" t="str">
        <f aca="false">IF(H2214&lt;=G2214,"Yes","No")</f>
        <v>Yes</v>
      </c>
    </row>
    <row r="2215" customFormat="false" ht="15" hidden="false" customHeight="false" outlineLevel="0" collapsed="false">
      <c r="A2215" s="1" t="s">
        <v>8049</v>
      </c>
      <c r="B2215" s="1" t="s">
        <v>8050</v>
      </c>
      <c r="C2215" s="1" t="s">
        <v>7818</v>
      </c>
      <c r="D2215" s="1" t="s">
        <v>3627</v>
      </c>
      <c r="E2215" s="1" t="s">
        <v>3617</v>
      </c>
      <c r="F2215" s="1" t="s">
        <v>3623</v>
      </c>
      <c r="G2215" s="1" t="n">
        <v>24</v>
      </c>
      <c r="H2215" s="1" t="n">
        <v>1.3858</v>
      </c>
      <c r="I2215" s="1" t="n">
        <v>0</v>
      </c>
      <c r="J2215" s="1" t="n">
        <v>5</v>
      </c>
      <c r="K2215" s="1" t="s">
        <v>3635</v>
      </c>
      <c r="L2215" s="18" t="str">
        <f aca="false">IF(H2215&lt;=G2215,"Yes","No")</f>
        <v>Yes</v>
      </c>
    </row>
    <row r="2216" customFormat="false" ht="15" hidden="false" customHeight="false" outlineLevel="0" collapsed="false">
      <c r="A2216" s="1" t="s">
        <v>8051</v>
      </c>
      <c r="B2216" s="1" t="s">
        <v>8052</v>
      </c>
      <c r="C2216" s="1" t="s">
        <v>7818</v>
      </c>
      <c r="D2216" s="1" t="s">
        <v>3630</v>
      </c>
      <c r="E2216" s="1" t="s">
        <v>3617</v>
      </c>
      <c r="F2216" s="1" t="s">
        <v>3215</v>
      </c>
      <c r="G2216" s="1" t="n">
        <v>24</v>
      </c>
      <c r="H2216" s="1" t="n">
        <v>0.287</v>
      </c>
      <c r="I2216" s="1" t="n">
        <v>1</v>
      </c>
      <c r="J2216" s="1" t="n">
        <v>5</v>
      </c>
      <c r="K2216" s="1" t="s">
        <v>3665</v>
      </c>
      <c r="L2216" s="18" t="str">
        <f aca="false">IF(H2216&lt;=G2216,"Yes","No")</f>
        <v>Yes</v>
      </c>
    </row>
    <row r="2217" customFormat="false" ht="15" hidden="false" customHeight="false" outlineLevel="0" collapsed="false">
      <c r="A2217" s="1" t="s">
        <v>8053</v>
      </c>
      <c r="B2217" s="1" t="s">
        <v>8054</v>
      </c>
      <c r="C2217" s="1" t="s">
        <v>7818</v>
      </c>
      <c r="D2217" s="1" t="s">
        <v>3627</v>
      </c>
      <c r="E2217" s="1" t="s">
        <v>3617</v>
      </c>
      <c r="F2217" s="1" t="s">
        <v>3215</v>
      </c>
      <c r="G2217" s="1" t="n">
        <v>24</v>
      </c>
      <c r="H2217" s="1" t="n">
        <v>0.4428</v>
      </c>
      <c r="I2217" s="1" t="n">
        <v>0</v>
      </c>
      <c r="J2217" s="1" t="n">
        <v>4</v>
      </c>
      <c r="K2217" s="1" t="s">
        <v>3665</v>
      </c>
      <c r="L2217" s="18" t="str">
        <f aca="false">IF(H2217&lt;=G2217,"Yes","No")</f>
        <v>Yes</v>
      </c>
    </row>
    <row r="2218" customFormat="false" ht="15" hidden="false" customHeight="false" outlineLevel="0" collapsed="false">
      <c r="A2218" s="1" t="s">
        <v>8055</v>
      </c>
      <c r="B2218" s="1" t="s">
        <v>8056</v>
      </c>
      <c r="C2218" s="1" t="s">
        <v>7818</v>
      </c>
      <c r="D2218" s="1" t="s">
        <v>3630</v>
      </c>
      <c r="E2218" s="1" t="s">
        <v>3646</v>
      </c>
      <c r="F2218" s="1" t="s">
        <v>3651</v>
      </c>
      <c r="G2218" s="1" t="n">
        <v>72</v>
      </c>
      <c r="H2218" s="1" t="n">
        <v>0.9184</v>
      </c>
      <c r="I2218" s="1" t="n">
        <v>1</v>
      </c>
      <c r="J2218" s="1" t="n">
        <v>5</v>
      </c>
      <c r="K2218" s="1" t="s">
        <v>3665</v>
      </c>
      <c r="L2218" s="18" t="str">
        <f aca="false">IF(H2218&lt;=G2218,"Yes","No")</f>
        <v>Yes</v>
      </c>
    </row>
    <row r="2219" customFormat="false" ht="15" hidden="false" customHeight="false" outlineLevel="0" collapsed="false">
      <c r="A2219" s="1" t="s">
        <v>8057</v>
      </c>
      <c r="B2219" s="1" t="s">
        <v>8058</v>
      </c>
      <c r="C2219" s="1" t="s">
        <v>7818</v>
      </c>
      <c r="D2219" s="1" t="s">
        <v>3616</v>
      </c>
      <c r="E2219" s="1" t="s">
        <v>3646</v>
      </c>
      <c r="F2219" s="1" t="s">
        <v>3631</v>
      </c>
      <c r="G2219" s="1" t="n">
        <v>72</v>
      </c>
      <c r="H2219" s="1" t="n">
        <v>1.025</v>
      </c>
      <c r="I2219" s="1" t="n">
        <v>0</v>
      </c>
      <c r="J2219" s="1" t="n">
        <v>4</v>
      </c>
      <c r="K2219" s="1" t="s">
        <v>3652</v>
      </c>
      <c r="L2219" s="18" t="str">
        <f aca="false">IF(H2219&lt;=G2219,"Yes","No")</f>
        <v>Yes</v>
      </c>
    </row>
    <row r="2220" customFormat="false" ht="15" hidden="false" customHeight="false" outlineLevel="0" collapsed="false">
      <c r="A2220" s="1" t="s">
        <v>8059</v>
      </c>
      <c r="B2220" s="1" t="s">
        <v>8060</v>
      </c>
      <c r="C2220" s="1" t="s">
        <v>7818</v>
      </c>
      <c r="D2220" s="1" t="s">
        <v>3621</v>
      </c>
      <c r="E2220" s="1" t="s">
        <v>3617</v>
      </c>
      <c r="F2220" s="1" t="s">
        <v>3623</v>
      </c>
      <c r="G2220" s="1" t="n">
        <v>24</v>
      </c>
      <c r="H2220" s="1" t="n">
        <v>1.8368</v>
      </c>
      <c r="I2220" s="1" t="n">
        <v>0</v>
      </c>
      <c r="J2220" s="1" t="n">
        <v>4</v>
      </c>
      <c r="K2220" s="1" t="s">
        <v>3642</v>
      </c>
      <c r="L2220" s="18" t="str">
        <f aca="false">IF(H2220&lt;=G2220,"Yes","No")</f>
        <v>Yes</v>
      </c>
    </row>
    <row r="2221" customFormat="false" ht="15" hidden="false" customHeight="false" outlineLevel="0" collapsed="false">
      <c r="A2221" s="1" t="s">
        <v>8061</v>
      </c>
      <c r="B2221" s="1" t="s">
        <v>8062</v>
      </c>
      <c r="C2221" s="1" t="s">
        <v>7818</v>
      </c>
      <c r="D2221" s="1" t="s">
        <v>3630</v>
      </c>
      <c r="E2221" s="1" t="s">
        <v>3617</v>
      </c>
      <c r="F2221" s="1" t="s">
        <v>3631</v>
      </c>
      <c r="G2221" s="1" t="n">
        <v>24</v>
      </c>
      <c r="H2221" s="1" t="n">
        <v>0.164</v>
      </c>
      <c r="I2221" s="1" t="n">
        <v>1</v>
      </c>
      <c r="J2221" s="1" t="n">
        <v>5</v>
      </c>
      <c r="K2221" s="1" t="s">
        <v>3632</v>
      </c>
      <c r="L2221" s="18" t="str">
        <f aca="false">IF(H2221&lt;=G2221,"Yes","No")</f>
        <v>Yes</v>
      </c>
    </row>
    <row r="2222" customFormat="false" ht="15" hidden="false" customHeight="false" outlineLevel="0" collapsed="false">
      <c r="A2222" s="1" t="s">
        <v>8063</v>
      </c>
      <c r="B2222" s="1" t="s">
        <v>8064</v>
      </c>
      <c r="C2222" s="1" t="s">
        <v>7818</v>
      </c>
      <c r="D2222" s="1" t="s">
        <v>3698</v>
      </c>
      <c r="E2222" s="1" t="s">
        <v>3646</v>
      </c>
      <c r="F2222" s="1" t="s">
        <v>3623</v>
      </c>
      <c r="G2222" s="1" t="n">
        <v>72</v>
      </c>
      <c r="H2222" s="1" t="n">
        <v>29.7086</v>
      </c>
      <c r="I2222" s="1" t="n">
        <v>0</v>
      </c>
      <c r="J2222" s="1" t="n">
        <v>4</v>
      </c>
      <c r="K2222" s="1" t="s">
        <v>3652</v>
      </c>
      <c r="L2222" s="18" t="str">
        <f aca="false">IF(H2222&lt;=G2222,"Yes","No")</f>
        <v>Yes</v>
      </c>
    </row>
    <row r="2223" customFormat="false" ht="15" hidden="false" customHeight="false" outlineLevel="0" collapsed="false">
      <c r="A2223" s="1" t="s">
        <v>8065</v>
      </c>
      <c r="B2223" s="1" t="s">
        <v>8066</v>
      </c>
      <c r="C2223" s="1" t="s">
        <v>7818</v>
      </c>
      <c r="D2223" s="1" t="s">
        <v>3621</v>
      </c>
      <c r="E2223" s="1" t="s">
        <v>3622</v>
      </c>
      <c r="F2223" s="1" t="s">
        <v>3623</v>
      </c>
      <c r="G2223" s="1" t="n">
        <v>8</v>
      </c>
      <c r="H2223" s="1" t="n">
        <v>3.4604</v>
      </c>
      <c r="I2223" s="1" t="n">
        <v>1</v>
      </c>
      <c r="J2223" s="1" t="n">
        <v>5</v>
      </c>
      <c r="K2223" s="1" t="s">
        <v>3632</v>
      </c>
      <c r="L2223" s="18" t="str">
        <f aca="false">IF(H2223&lt;=G2223,"Yes","No")</f>
        <v>Yes</v>
      </c>
    </row>
    <row r="2224" customFormat="false" ht="15" hidden="false" customHeight="false" outlineLevel="0" collapsed="false">
      <c r="A2224" s="1" t="s">
        <v>8067</v>
      </c>
      <c r="B2224" s="1" t="s">
        <v>8068</v>
      </c>
      <c r="C2224" s="1" t="s">
        <v>7818</v>
      </c>
      <c r="D2224" s="1" t="s">
        <v>3616</v>
      </c>
      <c r="E2224" s="1" t="s">
        <v>3617</v>
      </c>
      <c r="F2224" s="1" t="s">
        <v>3215</v>
      </c>
      <c r="G2224" s="1" t="n">
        <v>24</v>
      </c>
      <c r="H2224" s="1" t="n">
        <v>11.2094</v>
      </c>
      <c r="I2224" s="1" t="n">
        <v>1</v>
      </c>
      <c r="J2224" s="1" t="n">
        <v>4</v>
      </c>
      <c r="K2224" s="1" t="s">
        <v>3652</v>
      </c>
      <c r="L2224" s="18" t="str">
        <f aca="false">IF(H2224&lt;=G2224,"Yes","No")</f>
        <v>Yes</v>
      </c>
    </row>
    <row r="2225" customFormat="false" ht="15" hidden="false" customHeight="false" outlineLevel="0" collapsed="false">
      <c r="A2225" s="1" t="s">
        <v>8069</v>
      </c>
      <c r="B2225" s="1" t="s">
        <v>8070</v>
      </c>
      <c r="C2225" s="1" t="s">
        <v>7818</v>
      </c>
      <c r="D2225" s="1" t="s">
        <v>3630</v>
      </c>
      <c r="E2225" s="1" t="s">
        <v>3622</v>
      </c>
      <c r="F2225" s="1" t="s">
        <v>3215</v>
      </c>
      <c r="G2225" s="1" t="n">
        <v>8</v>
      </c>
      <c r="H2225" s="1" t="n">
        <v>0.2296</v>
      </c>
      <c r="I2225" s="1" t="n">
        <v>1</v>
      </c>
      <c r="J2225" s="1" t="n">
        <v>5</v>
      </c>
      <c r="K2225" s="1" t="s">
        <v>3632</v>
      </c>
      <c r="L2225" s="18" t="str">
        <f aca="false">IF(H2225&lt;=G2225,"Yes","No")</f>
        <v>Yes</v>
      </c>
    </row>
    <row r="2226" customFormat="false" ht="15" hidden="false" customHeight="false" outlineLevel="0" collapsed="false">
      <c r="A2226" s="1" t="s">
        <v>8071</v>
      </c>
      <c r="B2226" s="1" t="s">
        <v>8072</v>
      </c>
      <c r="C2226" s="1" t="s">
        <v>7818</v>
      </c>
      <c r="D2226" s="1" t="s">
        <v>3627</v>
      </c>
      <c r="E2226" s="1" t="s">
        <v>3617</v>
      </c>
      <c r="F2226" s="1" t="s">
        <v>3623</v>
      </c>
      <c r="G2226" s="1" t="n">
        <v>24</v>
      </c>
      <c r="H2226" s="1" t="n">
        <v>9.3726</v>
      </c>
      <c r="I2226" s="1" t="n">
        <v>0</v>
      </c>
      <c r="J2226" s="1" t="n">
        <v>5</v>
      </c>
      <c r="K2226" s="1" t="s">
        <v>3652</v>
      </c>
      <c r="L2226" s="18" t="str">
        <f aca="false">IF(H2226&lt;=G2226,"Yes","No")</f>
        <v>Yes</v>
      </c>
    </row>
    <row r="2227" customFormat="false" ht="15" hidden="false" customHeight="false" outlineLevel="0" collapsed="false">
      <c r="A2227" s="1" t="s">
        <v>8073</v>
      </c>
      <c r="B2227" s="1" t="s">
        <v>8074</v>
      </c>
      <c r="C2227" s="1" t="s">
        <v>7818</v>
      </c>
      <c r="D2227" s="1" t="s">
        <v>3638</v>
      </c>
      <c r="E2227" s="1" t="s">
        <v>3793</v>
      </c>
      <c r="F2227" s="1" t="s">
        <v>3623</v>
      </c>
      <c r="G2227" s="1" t="n">
        <v>4</v>
      </c>
      <c r="H2227" s="1" t="n">
        <v>8.0442</v>
      </c>
      <c r="I2227" s="1" t="n">
        <v>0</v>
      </c>
      <c r="J2227" s="1" t="n">
        <v>4</v>
      </c>
      <c r="K2227" s="1" t="s">
        <v>3632</v>
      </c>
      <c r="L2227" s="18" t="str">
        <f aca="false">IF(H2227&lt;=G2227,"Yes","No")</f>
        <v>No</v>
      </c>
    </row>
    <row r="2228" customFormat="false" ht="15" hidden="false" customHeight="false" outlineLevel="0" collapsed="false">
      <c r="A2228" s="1" t="s">
        <v>8075</v>
      </c>
      <c r="B2228" s="1" t="s">
        <v>8076</v>
      </c>
      <c r="C2228" s="1" t="s">
        <v>7818</v>
      </c>
      <c r="D2228" s="1" t="s">
        <v>3630</v>
      </c>
      <c r="E2228" s="1" t="s">
        <v>3793</v>
      </c>
      <c r="F2228" s="1" t="s">
        <v>3623</v>
      </c>
      <c r="G2228" s="1" t="n">
        <v>4</v>
      </c>
      <c r="H2228" s="1" t="n">
        <v>0.1394</v>
      </c>
      <c r="I2228" s="1" t="n">
        <v>1</v>
      </c>
      <c r="J2228" s="1" t="n">
        <v>4</v>
      </c>
      <c r="K2228" s="1" t="s">
        <v>3652</v>
      </c>
      <c r="L2228" s="18" t="str">
        <f aca="false">IF(H2228&lt;=G2228,"Yes","No")</f>
        <v>Yes</v>
      </c>
    </row>
    <row r="2229" customFormat="false" ht="15" hidden="false" customHeight="false" outlineLevel="0" collapsed="false">
      <c r="A2229" s="1" t="s">
        <v>8077</v>
      </c>
      <c r="B2229" s="1" t="s">
        <v>8078</v>
      </c>
      <c r="C2229" s="1" t="s">
        <v>7818</v>
      </c>
      <c r="D2229" s="1" t="s">
        <v>3621</v>
      </c>
      <c r="E2229" s="1" t="s">
        <v>3646</v>
      </c>
      <c r="F2229" s="1" t="s">
        <v>3631</v>
      </c>
      <c r="G2229" s="1" t="n">
        <v>72</v>
      </c>
      <c r="H2229" s="1" t="n">
        <v>2.5666</v>
      </c>
      <c r="I2229" s="1" t="n">
        <v>0</v>
      </c>
      <c r="J2229" s="1" t="n">
        <v>4</v>
      </c>
      <c r="K2229" s="1" t="s">
        <v>3624</v>
      </c>
      <c r="L2229" s="18" t="str">
        <f aca="false">IF(H2229&lt;=G2229,"Yes","No")</f>
        <v>Yes</v>
      </c>
    </row>
    <row r="2230" customFormat="false" ht="15" hidden="false" customHeight="false" outlineLevel="0" collapsed="false">
      <c r="A2230" s="1" t="s">
        <v>8079</v>
      </c>
      <c r="B2230" s="1" t="s">
        <v>8080</v>
      </c>
      <c r="C2230" s="1" t="s">
        <v>7818</v>
      </c>
      <c r="D2230" s="1" t="s">
        <v>3638</v>
      </c>
      <c r="E2230" s="1" t="s">
        <v>3793</v>
      </c>
      <c r="F2230" s="1" t="s">
        <v>3623</v>
      </c>
      <c r="G2230" s="1" t="n">
        <v>4</v>
      </c>
      <c r="H2230" s="1" t="n">
        <v>3.731</v>
      </c>
      <c r="I2230" s="1" t="n">
        <v>0</v>
      </c>
      <c r="J2230" s="1" t="n">
        <v>4</v>
      </c>
      <c r="K2230" s="1" t="s">
        <v>3642</v>
      </c>
      <c r="L2230" s="18" t="str">
        <f aca="false">IF(H2230&lt;=G2230,"Yes","No")</f>
        <v>Yes</v>
      </c>
    </row>
    <row r="2231" customFormat="false" ht="15" hidden="false" customHeight="false" outlineLevel="0" collapsed="false">
      <c r="A2231" s="1" t="s">
        <v>8081</v>
      </c>
      <c r="B2231" s="1" t="s">
        <v>8082</v>
      </c>
      <c r="C2231" s="1" t="s">
        <v>7818</v>
      </c>
      <c r="D2231" s="1" t="s">
        <v>3638</v>
      </c>
      <c r="E2231" s="1" t="s">
        <v>3646</v>
      </c>
      <c r="F2231" s="1" t="s">
        <v>3215</v>
      </c>
      <c r="G2231" s="1" t="n">
        <v>72</v>
      </c>
      <c r="H2231" s="1" t="n">
        <v>49.5772</v>
      </c>
      <c r="I2231" s="1" t="n">
        <v>0</v>
      </c>
      <c r="J2231" s="1" t="n">
        <v>4</v>
      </c>
      <c r="K2231" s="1" t="s">
        <v>3632</v>
      </c>
      <c r="L2231" s="18" t="str">
        <f aca="false">IF(H2231&lt;=G2231,"Yes","No")</f>
        <v>Yes</v>
      </c>
    </row>
    <row r="2232" customFormat="false" ht="15" hidden="false" customHeight="false" outlineLevel="0" collapsed="false">
      <c r="A2232" s="1" t="s">
        <v>8083</v>
      </c>
      <c r="B2232" s="1" t="s">
        <v>8084</v>
      </c>
      <c r="C2232" s="1" t="s">
        <v>7818</v>
      </c>
      <c r="D2232" s="1" t="s">
        <v>3641</v>
      </c>
      <c r="E2232" s="1" t="s">
        <v>3622</v>
      </c>
      <c r="F2232" s="1" t="s">
        <v>3631</v>
      </c>
      <c r="G2232" s="1" t="n">
        <v>8</v>
      </c>
      <c r="H2232" s="1" t="n">
        <v>1.5908</v>
      </c>
      <c r="I2232" s="1" t="n">
        <v>0</v>
      </c>
      <c r="J2232" s="1" t="n">
        <v>4</v>
      </c>
      <c r="K2232" s="1" t="s">
        <v>3624</v>
      </c>
      <c r="L2232" s="18" t="str">
        <f aca="false">IF(H2232&lt;=G2232,"Yes","No")</f>
        <v>Yes</v>
      </c>
    </row>
    <row r="2233" customFormat="false" ht="15" hidden="false" customHeight="false" outlineLevel="0" collapsed="false">
      <c r="A2233" s="1" t="s">
        <v>8085</v>
      </c>
      <c r="B2233" s="1" t="s">
        <v>8086</v>
      </c>
      <c r="C2233" s="1" t="s">
        <v>7818</v>
      </c>
      <c r="D2233" s="1" t="s">
        <v>3627</v>
      </c>
      <c r="E2233" s="1" t="s">
        <v>3646</v>
      </c>
      <c r="F2233" s="1" t="s">
        <v>3623</v>
      </c>
      <c r="G2233" s="1" t="n">
        <v>72</v>
      </c>
      <c r="H2233" s="1" t="n">
        <v>6.7978</v>
      </c>
      <c r="I2233" s="1" t="n">
        <v>1</v>
      </c>
      <c r="J2233" s="1" t="n">
        <v>4</v>
      </c>
      <c r="K2233" s="1" t="s">
        <v>3635</v>
      </c>
      <c r="L2233" s="18" t="str">
        <f aca="false">IF(H2233&lt;=G2233,"Yes","No")</f>
        <v>Yes</v>
      </c>
    </row>
    <row r="2234" customFormat="false" ht="15" hidden="false" customHeight="false" outlineLevel="0" collapsed="false">
      <c r="A2234" s="1" t="s">
        <v>8087</v>
      </c>
      <c r="B2234" s="1" t="s">
        <v>8088</v>
      </c>
      <c r="C2234" s="1" t="s">
        <v>7818</v>
      </c>
      <c r="D2234" s="1" t="s">
        <v>3627</v>
      </c>
      <c r="E2234" s="1" t="s">
        <v>3617</v>
      </c>
      <c r="F2234" s="1" t="s">
        <v>3215</v>
      </c>
      <c r="G2234" s="1" t="n">
        <v>24</v>
      </c>
      <c r="H2234" s="1" t="n">
        <v>3.3374</v>
      </c>
      <c r="I2234" s="1" t="n">
        <v>0</v>
      </c>
      <c r="J2234" s="1" t="n">
        <v>5</v>
      </c>
      <c r="K2234" s="1" t="s">
        <v>3618</v>
      </c>
      <c r="L2234" s="18" t="str">
        <f aca="false">IF(H2234&lt;=G2234,"Yes","No")</f>
        <v>Yes</v>
      </c>
    </row>
    <row r="2235" customFormat="false" ht="15" hidden="false" customHeight="false" outlineLevel="0" collapsed="false">
      <c r="A2235" s="1" t="s">
        <v>8089</v>
      </c>
      <c r="B2235" s="1" t="s">
        <v>8090</v>
      </c>
      <c r="C2235" s="1" t="s">
        <v>7818</v>
      </c>
      <c r="D2235" s="1" t="s">
        <v>3621</v>
      </c>
      <c r="E2235" s="1" t="s">
        <v>3617</v>
      </c>
      <c r="F2235" s="1" t="s">
        <v>3651</v>
      </c>
      <c r="G2235" s="1" t="n">
        <v>24</v>
      </c>
      <c r="H2235" s="1" t="n">
        <v>4.2804</v>
      </c>
      <c r="I2235" s="1" t="n">
        <v>1</v>
      </c>
      <c r="J2235" s="1" t="n">
        <v>5</v>
      </c>
      <c r="K2235" s="1" t="s">
        <v>3665</v>
      </c>
      <c r="L2235" s="18" t="str">
        <f aca="false">IF(H2235&lt;=G2235,"Yes","No")</f>
        <v>Yes</v>
      </c>
    </row>
    <row r="2236" customFormat="false" ht="15" hidden="false" customHeight="false" outlineLevel="0" collapsed="false">
      <c r="A2236" s="1" t="s">
        <v>8091</v>
      </c>
      <c r="B2236" s="1" t="s">
        <v>8092</v>
      </c>
      <c r="C2236" s="1" t="s">
        <v>7818</v>
      </c>
      <c r="D2236" s="1" t="s">
        <v>3630</v>
      </c>
      <c r="E2236" s="1" t="s">
        <v>3617</v>
      </c>
      <c r="F2236" s="1" t="s">
        <v>3631</v>
      </c>
      <c r="G2236" s="1" t="n">
        <v>24</v>
      </c>
      <c r="H2236" s="1" t="n">
        <v>0.3526</v>
      </c>
      <c r="I2236" s="1" t="n">
        <v>1</v>
      </c>
      <c r="J2236" s="1" t="n">
        <v>5</v>
      </c>
      <c r="K2236" s="1" t="s">
        <v>3652</v>
      </c>
      <c r="L2236" s="18" t="str">
        <f aca="false">IF(H2236&lt;=G2236,"Yes","No")</f>
        <v>Yes</v>
      </c>
    </row>
    <row r="2237" customFormat="false" ht="15" hidden="false" customHeight="false" outlineLevel="0" collapsed="false">
      <c r="A2237" s="1" t="s">
        <v>8093</v>
      </c>
      <c r="B2237" s="1" t="s">
        <v>8094</v>
      </c>
      <c r="C2237" s="1" t="s">
        <v>7818</v>
      </c>
      <c r="D2237" s="1" t="s">
        <v>3630</v>
      </c>
      <c r="E2237" s="1" t="s">
        <v>3617</v>
      </c>
      <c r="F2237" s="1" t="s">
        <v>3631</v>
      </c>
      <c r="G2237" s="1" t="n">
        <v>24</v>
      </c>
      <c r="H2237" s="1" t="n">
        <v>1.435</v>
      </c>
      <c r="I2237" s="1" t="n">
        <v>1</v>
      </c>
      <c r="J2237" s="1" t="n">
        <v>5</v>
      </c>
      <c r="K2237" s="1" t="s">
        <v>3632</v>
      </c>
      <c r="L2237" s="18" t="str">
        <f aca="false">IF(H2237&lt;=G2237,"Yes","No")</f>
        <v>Yes</v>
      </c>
    </row>
    <row r="2238" customFormat="false" ht="15" hidden="false" customHeight="false" outlineLevel="0" collapsed="false">
      <c r="A2238" s="1" t="s">
        <v>8095</v>
      </c>
      <c r="B2238" s="1" t="s">
        <v>8096</v>
      </c>
      <c r="C2238" s="1" t="s">
        <v>7818</v>
      </c>
      <c r="D2238" s="1" t="s">
        <v>3621</v>
      </c>
      <c r="E2238" s="1" t="s">
        <v>3646</v>
      </c>
      <c r="F2238" s="1" t="s">
        <v>3215</v>
      </c>
      <c r="G2238" s="1" t="n">
        <v>72</v>
      </c>
      <c r="H2238" s="1" t="n">
        <v>3.5916</v>
      </c>
      <c r="I2238" s="1" t="n">
        <v>1</v>
      </c>
      <c r="J2238" s="1" t="n">
        <v>5</v>
      </c>
      <c r="K2238" s="1" t="s">
        <v>3635</v>
      </c>
      <c r="L2238" s="18" t="str">
        <f aca="false">IF(H2238&lt;=G2238,"Yes","No")</f>
        <v>Yes</v>
      </c>
    </row>
    <row r="2239" customFormat="false" ht="15" hidden="false" customHeight="false" outlineLevel="0" collapsed="false">
      <c r="A2239" s="1" t="s">
        <v>8097</v>
      </c>
      <c r="B2239" s="1" t="s">
        <v>8098</v>
      </c>
      <c r="C2239" s="1" t="s">
        <v>7818</v>
      </c>
      <c r="D2239" s="1" t="s">
        <v>3621</v>
      </c>
      <c r="E2239" s="1" t="s">
        <v>3617</v>
      </c>
      <c r="F2239" s="1" t="s">
        <v>3623</v>
      </c>
      <c r="G2239" s="1" t="n">
        <v>24</v>
      </c>
      <c r="H2239" s="1" t="n">
        <v>3.075</v>
      </c>
      <c r="I2239" s="1" t="n">
        <v>1</v>
      </c>
      <c r="J2239" s="1" t="n">
        <v>4</v>
      </c>
      <c r="K2239" s="1" t="s">
        <v>3652</v>
      </c>
      <c r="L2239" s="18" t="str">
        <f aca="false">IF(H2239&lt;=G2239,"Yes","No")</f>
        <v>Yes</v>
      </c>
    </row>
    <row r="2240" customFormat="false" ht="15" hidden="false" customHeight="false" outlineLevel="0" collapsed="false">
      <c r="A2240" s="1" t="s">
        <v>8099</v>
      </c>
      <c r="B2240" s="1" t="s">
        <v>8100</v>
      </c>
      <c r="C2240" s="1" t="s">
        <v>7818</v>
      </c>
      <c r="D2240" s="1" t="s">
        <v>3698</v>
      </c>
      <c r="E2240" s="1" t="s">
        <v>3617</v>
      </c>
      <c r="F2240" s="1" t="s">
        <v>3215</v>
      </c>
      <c r="G2240" s="1" t="n">
        <v>24</v>
      </c>
      <c r="H2240" s="1" t="n">
        <v>3.936</v>
      </c>
      <c r="I2240" s="1" t="n">
        <v>0</v>
      </c>
      <c r="J2240" s="1" t="n">
        <v>5</v>
      </c>
      <c r="K2240" s="1" t="s">
        <v>3665</v>
      </c>
      <c r="L2240" s="18" t="str">
        <f aca="false">IF(H2240&lt;=G2240,"Yes","No")</f>
        <v>Yes</v>
      </c>
    </row>
    <row r="2241" customFormat="false" ht="15" hidden="false" customHeight="false" outlineLevel="0" collapsed="false">
      <c r="A2241" s="1" t="s">
        <v>8101</v>
      </c>
      <c r="B2241" s="1" t="s">
        <v>8102</v>
      </c>
      <c r="C2241" s="1" t="s">
        <v>7818</v>
      </c>
      <c r="D2241" s="1" t="s">
        <v>3638</v>
      </c>
      <c r="E2241" s="1" t="s">
        <v>3646</v>
      </c>
      <c r="F2241" s="1" t="s">
        <v>3631</v>
      </c>
      <c r="G2241" s="1" t="n">
        <v>72</v>
      </c>
      <c r="H2241" s="1" t="n">
        <v>40.3768</v>
      </c>
      <c r="I2241" s="1" t="n">
        <v>0</v>
      </c>
      <c r="J2241" s="1" t="n">
        <v>5</v>
      </c>
      <c r="K2241" s="1" t="s">
        <v>3665</v>
      </c>
      <c r="L2241" s="18" t="str">
        <f aca="false">IF(H2241&lt;=G2241,"Yes","No")</f>
        <v>Yes</v>
      </c>
    </row>
    <row r="2242" customFormat="false" ht="15" hidden="false" customHeight="false" outlineLevel="0" collapsed="false">
      <c r="A2242" s="1" t="s">
        <v>8103</v>
      </c>
      <c r="B2242" s="1" t="s">
        <v>8104</v>
      </c>
      <c r="C2242" s="1" t="s">
        <v>7818</v>
      </c>
      <c r="D2242" s="1" t="s">
        <v>3630</v>
      </c>
      <c r="E2242" s="1" t="s">
        <v>3617</v>
      </c>
      <c r="F2242" s="1" t="s">
        <v>3215</v>
      </c>
      <c r="G2242" s="1" t="n">
        <v>24</v>
      </c>
      <c r="H2242" s="1" t="n">
        <v>0.2296</v>
      </c>
      <c r="I2242" s="1" t="n">
        <v>1</v>
      </c>
      <c r="J2242" s="1" t="n">
        <v>4</v>
      </c>
      <c r="K2242" s="1" t="s">
        <v>3665</v>
      </c>
      <c r="L2242" s="18" t="str">
        <f aca="false">IF(H2242&lt;=G2242,"Yes","No")</f>
        <v>Yes</v>
      </c>
    </row>
    <row r="2243" customFormat="false" ht="15" hidden="false" customHeight="false" outlineLevel="0" collapsed="false">
      <c r="A2243" s="1" t="s">
        <v>8105</v>
      </c>
      <c r="B2243" s="1" t="s">
        <v>8106</v>
      </c>
      <c r="C2243" s="1" t="s">
        <v>7818</v>
      </c>
      <c r="D2243" s="1" t="s">
        <v>3638</v>
      </c>
      <c r="E2243" s="1" t="s">
        <v>3646</v>
      </c>
      <c r="F2243" s="1" t="s">
        <v>3215</v>
      </c>
      <c r="G2243" s="1" t="n">
        <v>72</v>
      </c>
      <c r="H2243" s="1" t="n">
        <v>23.862</v>
      </c>
      <c r="I2243" s="1" t="n">
        <v>0</v>
      </c>
      <c r="J2243" s="1" t="n">
        <v>5</v>
      </c>
      <c r="K2243" s="1" t="s">
        <v>3632</v>
      </c>
      <c r="L2243" s="18" t="str">
        <f aca="false">IF(H2243&lt;=G2243,"Yes","No")</f>
        <v>Yes</v>
      </c>
    </row>
    <row r="2244" customFormat="false" ht="15" hidden="false" customHeight="false" outlineLevel="0" collapsed="false">
      <c r="A2244" s="1" t="s">
        <v>8107</v>
      </c>
      <c r="B2244" s="1" t="s">
        <v>8108</v>
      </c>
      <c r="C2244" s="1" t="s">
        <v>7818</v>
      </c>
      <c r="D2244" s="1" t="s">
        <v>3630</v>
      </c>
      <c r="E2244" s="1" t="s">
        <v>3646</v>
      </c>
      <c r="F2244" s="1" t="s">
        <v>3631</v>
      </c>
      <c r="G2244" s="1" t="n">
        <v>72</v>
      </c>
      <c r="H2244" s="1" t="n">
        <v>0.3526</v>
      </c>
      <c r="I2244" s="1" t="n">
        <v>1</v>
      </c>
      <c r="J2244" s="1" t="n">
        <v>4</v>
      </c>
      <c r="K2244" s="1" t="s">
        <v>3618</v>
      </c>
      <c r="L2244" s="18" t="str">
        <f aca="false">IF(H2244&lt;=G2244,"Yes","No")</f>
        <v>Yes</v>
      </c>
    </row>
    <row r="2245" customFormat="false" ht="15" hidden="false" customHeight="false" outlineLevel="0" collapsed="false">
      <c r="A2245" s="1" t="s">
        <v>8109</v>
      </c>
      <c r="B2245" s="1" t="s">
        <v>8110</v>
      </c>
      <c r="C2245" s="1" t="s">
        <v>7818</v>
      </c>
      <c r="D2245" s="1" t="s">
        <v>3638</v>
      </c>
      <c r="E2245" s="1" t="s">
        <v>3617</v>
      </c>
      <c r="F2245" s="1" t="s">
        <v>3215</v>
      </c>
      <c r="G2245" s="1" t="n">
        <v>24</v>
      </c>
      <c r="H2245" s="1" t="n">
        <v>6.109</v>
      </c>
      <c r="I2245" s="1" t="n">
        <v>1</v>
      </c>
      <c r="J2245" s="1" t="n">
        <v>4</v>
      </c>
      <c r="K2245" s="1" t="s">
        <v>3652</v>
      </c>
      <c r="L2245" s="18" t="str">
        <f aca="false">IF(H2245&lt;=G2245,"Yes","No")</f>
        <v>Yes</v>
      </c>
    </row>
    <row r="2246" customFormat="false" ht="15" hidden="false" customHeight="false" outlineLevel="0" collapsed="false">
      <c r="A2246" s="1" t="s">
        <v>8111</v>
      </c>
      <c r="B2246" s="1" t="s">
        <v>8112</v>
      </c>
      <c r="C2246" s="1" t="s">
        <v>7818</v>
      </c>
      <c r="D2246" s="1" t="s">
        <v>3616</v>
      </c>
      <c r="E2246" s="1" t="s">
        <v>3617</v>
      </c>
      <c r="F2246" s="1" t="s">
        <v>3215</v>
      </c>
      <c r="G2246" s="1" t="n">
        <v>24</v>
      </c>
      <c r="H2246" s="1" t="n">
        <v>3.731</v>
      </c>
      <c r="I2246" s="1" t="n">
        <v>0</v>
      </c>
      <c r="J2246" s="1" t="n">
        <v>5</v>
      </c>
      <c r="K2246" s="1" t="s">
        <v>3624</v>
      </c>
      <c r="L2246" s="18" t="str">
        <f aca="false">IF(H2246&lt;=G2246,"Yes","No")</f>
        <v>Yes</v>
      </c>
    </row>
    <row r="2247" customFormat="false" ht="15" hidden="false" customHeight="false" outlineLevel="0" collapsed="false">
      <c r="A2247" s="1" t="s">
        <v>8113</v>
      </c>
      <c r="B2247" s="1" t="s">
        <v>8114</v>
      </c>
      <c r="C2247" s="1" t="s">
        <v>7818</v>
      </c>
      <c r="D2247" s="1" t="s">
        <v>3616</v>
      </c>
      <c r="E2247" s="1" t="s">
        <v>3617</v>
      </c>
      <c r="F2247" s="1" t="s">
        <v>3631</v>
      </c>
      <c r="G2247" s="1" t="n">
        <v>24</v>
      </c>
      <c r="H2247" s="1" t="n">
        <v>15.1782</v>
      </c>
      <c r="I2247" s="1" t="n">
        <v>0</v>
      </c>
      <c r="J2247" s="1" t="n">
        <v>5</v>
      </c>
      <c r="K2247" s="1" t="s">
        <v>3624</v>
      </c>
      <c r="L2247" s="18" t="str">
        <f aca="false">IF(H2247&lt;=G2247,"Yes","No")</f>
        <v>Yes</v>
      </c>
    </row>
    <row r="2248" customFormat="false" ht="15" hidden="false" customHeight="false" outlineLevel="0" collapsed="false">
      <c r="A2248" s="1" t="s">
        <v>8115</v>
      </c>
      <c r="B2248" s="1" t="s">
        <v>8116</v>
      </c>
      <c r="C2248" s="1" t="s">
        <v>7818</v>
      </c>
      <c r="D2248" s="1" t="s">
        <v>3627</v>
      </c>
      <c r="E2248" s="1" t="s">
        <v>3617</v>
      </c>
      <c r="F2248" s="1" t="s">
        <v>3623</v>
      </c>
      <c r="G2248" s="1" t="n">
        <v>24</v>
      </c>
      <c r="H2248" s="1" t="n">
        <v>1.353</v>
      </c>
      <c r="I2248" s="1" t="n">
        <v>0</v>
      </c>
      <c r="J2248" s="1" t="n">
        <v>5</v>
      </c>
      <c r="K2248" s="1" t="s">
        <v>3635</v>
      </c>
      <c r="L2248" s="18" t="str">
        <f aca="false">IF(H2248&lt;=G2248,"Yes","No")</f>
        <v>Yes</v>
      </c>
    </row>
    <row r="2249" customFormat="false" ht="15" hidden="false" customHeight="false" outlineLevel="0" collapsed="false">
      <c r="A2249" s="1" t="s">
        <v>8117</v>
      </c>
      <c r="B2249" s="1" t="s">
        <v>8118</v>
      </c>
      <c r="C2249" s="1" t="s">
        <v>7818</v>
      </c>
      <c r="D2249" s="1" t="s">
        <v>3630</v>
      </c>
      <c r="E2249" s="1" t="s">
        <v>3646</v>
      </c>
      <c r="F2249" s="1" t="s">
        <v>3215</v>
      </c>
      <c r="G2249" s="1" t="n">
        <v>72</v>
      </c>
      <c r="H2249" s="1" t="n">
        <v>2.911</v>
      </c>
      <c r="I2249" s="1" t="n">
        <v>1</v>
      </c>
      <c r="J2249" s="1" t="n">
        <v>4</v>
      </c>
      <c r="K2249" s="1" t="s">
        <v>3632</v>
      </c>
      <c r="L2249" s="18" t="str">
        <f aca="false">IF(H2249&lt;=G2249,"Yes","No")</f>
        <v>Yes</v>
      </c>
    </row>
    <row r="2250" customFormat="false" ht="15" hidden="false" customHeight="false" outlineLevel="0" collapsed="false">
      <c r="A2250" s="1" t="s">
        <v>8119</v>
      </c>
      <c r="B2250" s="1" t="s">
        <v>8120</v>
      </c>
      <c r="C2250" s="1" t="s">
        <v>7818</v>
      </c>
      <c r="D2250" s="1" t="s">
        <v>3630</v>
      </c>
      <c r="E2250" s="1" t="s">
        <v>3617</v>
      </c>
      <c r="F2250" s="1" t="s">
        <v>3623</v>
      </c>
      <c r="G2250" s="1" t="n">
        <v>24</v>
      </c>
      <c r="H2250" s="1" t="n">
        <v>0.4346</v>
      </c>
      <c r="I2250" s="1" t="n">
        <v>1</v>
      </c>
      <c r="J2250" s="1" t="n">
        <v>5</v>
      </c>
      <c r="K2250" s="1" t="s">
        <v>3624</v>
      </c>
      <c r="L2250" s="18" t="str">
        <f aca="false">IF(H2250&lt;=G2250,"Yes","No")</f>
        <v>Yes</v>
      </c>
    </row>
    <row r="2251" customFormat="false" ht="15" hidden="false" customHeight="false" outlineLevel="0" collapsed="false">
      <c r="A2251" s="1" t="s">
        <v>8121</v>
      </c>
      <c r="B2251" s="1" t="s">
        <v>8122</v>
      </c>
      <c r="C2251" s="1" t="s">
        <v>7818</v>
      </c>
      <c r="D2251" s="1" t="s">
        <v>3630</v>
      </c>
      <c r="E2251" s="1" t="s">
        <v>3646</v>
      </c>
      <c r="F2251" s="1" t="s">
        <v>3651</v>
      </c>
      <c r="G2251" s="1" t="n">
        <v>72</v>
      </c>
      <c r="H2251" s="1" t="n">
        <v>1.5088</v>
      </c>
      <c r="I2251" s="1" t="n">
        <v>1</v>
      </c>
      <c r="J2251" s="1" t="n">
        <v>5</v>
      </c>
      <c r="K2251" s="1" t="s">
        <v>3652</v>
      </c>
      <c r="L2251" s="18" t="str">
        <f aca="false">IF(H2251&lt;=G2251,"Yes","No")</f>
        <v>Yes</v>
      </c>
    </row>
    <row r="2252" customFormat="false" ht="15" hidden="false" customHeight="false" outlineLevel="0" collapsed="false">
      <c r="A2252" s="1" t="s">
        <v>8123</v>
      </c>
      <c r="B2252" s="1" t="s">
        <v>8124</v>
      </c>
      <c r="C2252" s="1" t="s">
        <v>7818</v>
      </c>
      <c r="D2252" s="1" t="s">
        <v>3645</v>
      </c>
      <c r="E2252" s="1" t="s">
        <v>3646</v>
      </c>
      <c r="F2252" s="1" t="s">
        <v>3631</v>
      </c>
      <c r="G2252" s="1" t="n">
        <v>72</v>
      </c>
      <c r="H2252" s="1" t="n">
        <v>4.0918</v>
      </c>
      <c r="I2252" s="1" t="n">
        <v>0</v>
      </c>
      <c r="J2252" s="1" t="n">
        <v>5</v>
      </c>
      <c r="K2252" s="1" t="s">
        <v>3624</v>
      </c>
      <c r="L2252" s="18" t="str">
        <f aca="false">IF(H2252&lt;=G2252,"Yes","No")</f>
        <v>Yes</v>
      </c>
    </row>
    <row r="2253" customFormat="false" ht="15" hidden="false" customHeight="false" outlineLevel="0" collapsed="false">
      <c r="A2253" s="1" t="s">
        <v>8125</v>
      </c>
      <c r="B2253" s="1" t="s">
        <v>8126</v>
      </c>
      <c r="C2253" s="1" t="s">
        <v>7818</v>
      </c>
      <c r="D2253" s="1" t="s">
        <v>3641</v>
      </c>
      <c r="E2253" s="1" t="s">
        <v>3622</v>
      </c>
      <c r="F2253" s="1" t="s">
        <v>3623</v>
      </c>
      <c r="G2253" s="1" t="n">
        <v>8</v>
      </c>
      <c r="H2253" s="1" t="n">
        <v>1.5908</v>
      </c>
      <c r="I2253" s="1" t="n">
        <v>0</v>
      </c>
      <c r="J2253" s="1" t="n">
        <v>3</v>
      </c>
      <c r="K2253" s="1" t="s">
        <v>3624</v>
      </c>
      <c r="L2253" s="18" t="str">
        <f aca="false">IF(H2253&lt;=G2253,"Yes","No")</f>
        <v>Yes</v>
      </c>
    </row>
    <row r="2254" customFormat="false" ht="15" hidden="false" customHeight="false" outlineLevel="0" collapsed="false">
      <c r="A2254" s="1" t="s">
        <v>8127</v>
      </c>
      <c r="B2254" s="1" t="s">
        <v>8128</v>
      </c>
      <c r="C2254" s="1" t="s">
        <v>7818</v>
      </c>
      <c r="D2254" s="1" t="s">
        <v>3616</v>
      </c>
      <c r="E2254" s="1" t="s">
        <v>3617</v>
      </c>
      <c r="F2254" s="1" t="s">
        <v>3215</v>
      </c>
      <c r="G2254" s="1" t="n">
        <v>24</v>
      </c>
      <c r="H2254" s="1" t="n">
        <v>7.421</v>
      </c>
      <c r="I2254" s="1" t="n">
        <v>0</v>
      </c>
      <c r="J2254" s="1" t="n">
        <v>5</v>
      </c>
      <c r="K2254" s="1" t="s">
        <v>3652</v>
      </c>
      <c r="L2254" s="18" t="str">
        <f aca="false">IF(H2254&lt;=G2254,"Yes","No")</f>
        <v>Yes</v>
      </c>
    </row>
    <row r="2255" customFormat="false" ht="15" hidden="false" customHeight="false" outlineLevel="0" collapsed="false">
      <c r="A2255" s="1" t="s">
        <v>8129</v>
      </c>
      <c r="B2255" s="1" t="s">
        <v>8130</v>
      </c>
      <c r="C2255" s="1" t="s">
        <v>7818</v>
      </c>
      <c r="D2255" s="1" t="s">
        <v>3627</v>
      </c>
      <c r="E2255" s="1" t="s">
        <v>3617</v>
      </c>
      <c r="F2255" s="1" t="s">
        <v>3215</v>
      </c>
      <c r="G2255" s="1" t="n">
        <v>24</v>
      </c>
      <c r="H2255" s="1" t="n">
        <v>4.141</v>
      </c>
      <c r="I2255" s="1" t="n">
        <v>0</v>
      </c>
      <c r="J2255" s="1" t="n">
        <v>3</v>
      </c>
      <c r="K2255" s="1" t="s">
        <v>3618</v>
      </c>
      <c r="L2255" s="18" t="str">
        <f aca="false">IF(H2255&lt;=G2255,"Yes","No")</f>
        <v>Yes</v>
      </c>
    </row>
    <row r="2256" customFormat="false" ht="15" hidden="false" customHeight="false" outlineLevel="0" collapsed="false">
      <c r="A2256" s="1" t="s">
        <v>8131</v>
      </c>
      <c r="B2256" s="1" t="s">
        <v>8132</v>
      </c>
      <c r="C2256" s="1" t="s">
        <v>7818</v>
      </c>
      <c r="D2256" s="1" t="s">
        <v>3616</v>
      </c>
      <c r="E2256" s="1" t="s">
        <v>3617</v>
      </c>
      <c r="F2256" s="1" t="s">
        <v>3631</v>
      </c>
      <c r="G2256" s="1" t="n">
        <v>24</v>
      </c>
      <c r="H2256" s="1" t="n">
        <v>5.4038</v>
      </c>
      <c r="I2256" s="1" t="n">
        <v>1</v>
      </c>
      <c r="J2256" s="1" t="n">
        <v>4</v>
      </c>
      <c r="K2256" s="1" t="s">
        <v>3652</v>
      </c>
      <c r="L2256" s="18" t="str">
        <f aca="false">IF(H2256&lt;=G2256,"Yes","No")</f>
        <v>Yes</v>
      </c>
    </row>
    <row r="2257" customFormat="false" ht="15" hidden="false" customHeight="false" outlineLevel="0" collapsed="false">
      <c r="A2257" s="1" t="s">
        <v>8133</v>
      </c>
      <c r="B2257" s="1" t="s">
        <v>8134</v>
      </c>
      <c r="C2257" s="1" t="s">
        <v>7818</v>
      </c>
      <c r="D2257" s="1" t="s">
        <v>3630</v>
      </c>
      <c r="E2257" s="1" t="s">
        <v>3617</v>
      </c>
      <c r="F2257" s="1" t="s">
        <v>3215</v>
      </c>
      <c r="G2257" s="1" t="n">
        <v>24</v>
      </c>
      <c r="H2257" s="1" t="n">
        <v>0.205</v>
      </c>
      <c r="I2257" s="1" t="n">
        <v>1</v>
      </c>
      <c r="J2257" s="1" t="n">
        <v>5</v>
      </c>
      <c r="K2257" s="1" t="s">
        <v>3618</v>
      </c>
      <c r="L2257" s="18" t="str">
        <f aca="false">IF(H2257&lt;=G2257,"Yes","No")</f>
        <v>Yes</v>
      </c>
    </row>
    <row r="2258" customFormat="false" ht="15" hidden="false" customHeight="false" outlineLevel="0" collapsed="false">
      <c r="A2258" s="1" t="s">
        <v>8135</v>
      </c>
      <c r="B2258" s="1" t="s">
        <v>8136</v>
      </c>
      <c r="C2258" s="1" t="s">
        <v>7818</v>
      </c>
      <c r="D2258" s="1" t="s">
        <v>3698</v>
      </c>
      <c r="E2258" s="1" t="s">
        <v>3617</v>
      </c>
      <c r="F2258" s="1" t="s">
        <v>3623</v>
      </c>
      <c r="G2258" s="1" t="n">
        <v>24</v>
      </c>
      <c r="H2258" s="1" t="n">
        <v>18.3434</v>
      </c>
      <c r="I2258" s="1" t="n">
        <v>0</v>
      </c>
      <c r="J2258" s="1" t="n">
        <v>5</v>
      </c>
      <c r="K2258" s="1" t="s">
        <v>3642</v>
      </c>
      <c r="L2258" s="18" t="str">
        <f aca="false">IF(H2258&lt;=G2258,"Yes","No")</f>
        <v>Yes</v>
      </c>
    </row>
    <row r="2259" customFormat="false" ht="15" hidden="false" customHeight="false" outlineLevel="0" collapsed="false">
      <c r="A2259" s="1" t="s">
        <v>8137</v>
      </c>
      <c r="B2259" s="1" t="s">
        <v>8138</v>
      </c>
      <c r="C2259" s="1" t="s">
        <v>7818</v>
      </c>
      <c r="D2259" s="1" t="s">
        <v>3621</v>
      </c>
      <c r="E2259" s="1" t="s">
        <v>3646</v>
      </c>
      <c r="F2259" s="1" t="s">
        <v>3623</v>
      </c>
      <c r="G2259" s="1" t="n">
        <v>72</v>
      </c>
      <c r="H2259" s="1" t="n">
        <v>1.0988</v>
      </c>
      <c r="I2259" s="1" t="n">
        <v>1</v>
      </c>
      <c r="J2259" s="1" t="n">
        <v>4</v>
      </c>
      <c r="K2259" s="1" t="s">
        <v>3632</v>
      </c>
      <c r="L2259" s="18" t="str">
        <f aca="false">IF(H2259&lt;=G2259,"Yes","No")</f>
        <v>Yes</v>
      </c>
    </row>
    <row r="2260" customFormat="false" ht="15" hidden="false" customHeight="false" outlineLevel="0" collapsed="false">
      <c r="A2260" s="1" t="s">
        <v>8139</v>
      </c>
      <c r="B2260" s="1" t="s">
        <v>8140</v>
      </c>
      <c r="C2260" s="1" t="s">
        <v>7818</v>
      </c>
      <c r="D2260" s="1" t="s">
        <v>3645</v>
      </c>
      <c r="E2260" s="1" t="s">
        <v>3617</v>
      </c>
      <c r="F2260" s="1" t="s">
        <v>3631</v>
      </c>
      <c r="G2260" s="1" t="n">
        <v>24</v>
      </c>
      <c r="H2260" s="1" t="n">
        <v>1.7138</v>
      </c>
      <c r="I2260" s="1" t="n">
        <v>1</v>
      </c>
      <c r="J2260" s="1" t="n">
        <v>4</v>
      </c>
      <c r="K2260" s="1" t="s">
        <v>3642</v>
      </c>
      <c r="L2260" s="18" t="str">
        <f aca="false">IF(H2260&lt;=G2260,"Yes","No")</f>
        <v>Yes</v>
      </c>
    </row>
    <row r="2261" customFormat="false" ht="15" hidden="false" customHeight="false" outlineLevel="0" collapsed="false">
      <c r="A2261" s="1" t="s">
        <v>8141</v>
      </c>
      <c r="B2261" s="1" t="s">
        <v>8142</v>
      </c>
      <c r="C2261" s="1" t="s">
        <v>7818</v>
      </c>
      <c r="D2261" s="1" t="s">
        <v>3621</v>
      </c>
      <c r="E2261" s="1" t="s">
        <v>3617</v>
      </c>
      <c r="F2261" s="1" t="s">
        <v>3215</v>
      </c>
      <c r="G2261" s="1" t="n">
        <v>24</v>
      </c>
      <c r="H2261" s="1" t="n">
        <v>2.7962</v>
      </c>
      <c r="I2261" s="1" t="n">
        <v>1</v>
      </c>
      <c r="J2261" s="1" t="n">
        <v>5</v>
      </c>
      <c r="K2261" s="1" t="s">
        <v>3635</v>
      </c>
      <c r="L2261" s="18" t="str">
        <f aca="false">IF(H2261&lt;=G2261,"Yes","No")</f>
        <v>Yes</v>
      </c>
    </row>
    <row r="2262" customFormat="false" ht="15" hidden="false" customHeight="false" outlineLevel="0" collapsed="false">
      <c r="A2262" s="1" t="s">
        <v>8143</v>
      </c>
      <c r="B2262" s="1" t="s">
        <v>8144</v>
      </c>
      <c r="C2262" s="1" t="s">
        <v>7818</v>
      </c>
      <c r="D2262" s="1" t="s">
        <v>3621</v>
      </c>
      <c r="E2262" s="1" t="s">
        <v>3646</v>
      </c>
      <c r="F2262" s="1" t="s">
        <v>3623</v>
      </c>
      <c r="G2262" s="1" t="n">
        <v>72</v>
      </c>
      <c r="H2262" s="1" t="n">
        <v>3.69</v>
      </c>
      <c r="I2262" s="1" t="n">
        <v>0</v>
      </c>
      <c r="J2262" s="1" t="n">
        <v>5</v>
      </c>
      <c r="K2262" s="1" t="s">
        <v>3635</v>
      </c>
      <c r="L2262" s="18" t="str">
        <f aca="false">IF(H2262&lt;=G2262,"Yes","No")</f>
        <v>Yes</v>
      </c>
    </row>
    <row r="2263" customFormat="false" ht="15" hidden="false" customHeight="false" outlineLevel="0" collapsed="false">
      <c r="A2263" s="1" t="s">
        <v>8145</v>
      </c>
      <c r="B2263" s="1" t="s">
        <v>8146</v>
      </c>
      <c r="C2263" s="1" t="s">
        <v>7818</v>
      </c>
      <c r="D2263" s="1" t="s">
        <v>3630</v>
      </c>
      <c r="E2263" s="1" t="s">
        <v>3646</v>
      </c>
      <c r="F2263" s="1" t="s">
        <v>3215</v>
      </c>
      <c r="G2263" s="1" t="n">
        <v>72</v>
      </c>
      <c r="H2263" s="1" t="n">
        <v>0.9266</v>
      </c>
      <c r="I2263" s="1" t="n">
        <v>1</v>
      </c>
      <c r="J2263" s="1" t="n">
        <v>5</v>
      </c>
      <c r="K2263" s="1" t="s">
        <v>3642</v>
      </c>
      <c r="L2263" s="18" t="str">
        <f aca="false">IF(H2263&lt;=G2263,"Yes","No")</f>
        <v>Yes</v>
      </c>
    </row>
    <row r="2264" customFormat="false" ht="15" hidden="false" customHeight="false" outlineLevel="0" collapsed="false">
      <c r="A2264" s="1" t="s">
        <v>8147</v>
      </c>
      <c r="B2264" s="1" t="s">
        <v>8148</v>
      </c>
      <c r="C2264" s="1" t="s">
        <v>7818</v>
      </c>
      <c r="D2264" s="1" t="s">
        <v>3616</v>
      </c>
      <c r="E2264" s="1" t="s">
        <v>3622</v>
      </c>
      <c r="F2264" s="1" t="s">
        <v>3631</v>
      </c>
      <c r="G2264" s="1" t="n">
        <v>8</v>
      </c>
      <c r="H2264" s="1" t="n">
        <v>8.3394</v>
      </c>
      <c r="I2264" s="1" t="n">
        <v>1</v>
      </c>
      <c r="J2264" s="1" t="n">
        <v>3</v>
      </c>
      <c r="K2264" s="1" t="s">
        <v>3624</v>
      </c>
      <c r="L2264" s="18" t="str">
        <f aca="false">IF(H2264&lt;=G2264,"Yes","No")</f>
        <v>No</v>
      </c>
    </row>
    <row r="2265" customFormat="false" ht="15" hidden="false" customHeight="false" outlineLevel="0" collapsed="false">
      <c r="A2265" s="1" t="s">
        <v>8149</v>
      </c>
      <c r="B2265" s="1" t="s">
        <v>8150</v>
      </c>
      <c r="C2265" s="1" t="s">
        <v>7818</v>
      </c>
      <c r="D2265" s="1" t="s">
        <v>3630</v>
      </c>
      <c r="E2265" s="1" t="s">
        <v>3617</v>
      </c>
      <c r="F2265" s="1" t="s">
        <v>3215</v>
      </c>
      <c r="G2265" s="1" t="n">
        <v>24</v>
      </c>
      <c r="H2265" s="1" t="n">
        <v>0.41</v>
      </c>
      <c r="I2265" s="1" t="n">
        <v>1</v>
      </c>
      <c r="J2265" s="1" t="n">
        <v>5</v>
      </c>
      <c r="K2265" s="1" t="s">
        <v>3632</v>
      </c>
      <c r="L2265" s="18" t="str">
        <f aca="false">IF(H2265&lt;=G2265,"Yes","No")</f>
        <v>Yes</v>
      </c>
    </row>
    <row r="2266" customFormat="false" ht="15" hidden="false" customHeight="false" outlineLevel="0" collapsed="false">
      <c r="A2266" s="1" t="s">
        <v>8151</v>
      </c>
      <c r="B2266" s="1" t="s">
        <v>8152</v>
      </c>
      <c r="C2266" s="1" t="s">
        <v>7818</v>
      </c>
      <c r="D2266" s="1" t="s">
        <v>3627</v>
      </c>
      <c r="E2266" s="1" t="s">
        <v>3622</v>
      </c>
      <c r="F2266" s="1" t="s">
        <v>3631</v>
      </c>
      <c r="G2266" s="1" t="n">
        <v>8</v>
      </c>
      <c r="H2266" s="1" t="n">
        <v>2.1156</v>
      </c>
      <c r="I2266" s="1" t="n">
        <v>1</v>
      </c>
      <c r="J2266" s="1" t="n">
        <v>5</v>
      </c>
      <c r="K2266" s="1" t="s">
        <v>3635</v>
      </c>
      <c r="L2266" s="18" t="str">
        <f aca="false">IF(H2266&lt;=G2266,"Yes","No")</f>
        <v>Yes</v>
      </c>
    </row>
    <row r="2267" customFormat="false" ht="15" hidden="false" customHeight="false" outlineLevel="0" collapsed="false">
      <c r="A2267" s="1" t="s">
        <v>8153</v>
      </c>
      <c r="B2267" s="1" t="s">
        <v>8154</v>
      </c>
      <c r="C2267" s="1" t="s">
        <v>7818</v>
      </c>
      <c r="D2267" s="1" t="s">
        <v>3638</v>
      </c>
      <c r="E2267" s="1" t="s">
        <v>3617</v>
      </c>
      <c r="F2267" s="1" t="s">
        <v>3631</v>
      </c>
      <c r="G2267" s="1" t="n">
        <v>24</v>
      </c>
      <c r="H2267" s="1" t="n">
        <v>12.3246</v>
      </c>
      <c r="I2267" s="1" t="n">
        <v>0</v>
      </c>
      <c r="J2267" s="1" t="n">
        <v>4</v>
      </c>
      <c r="K2267" s="1" t="s">
        <v>3652</v>
      </c>
      <c r="L2267" s="18" t="str">
        <f aca="false">IF(H2267&lt;=G2267,"Yes","No")</f>
        <v>Yes</v>
      </c>
    </row>
    <row r="2268" customFormat="false" ht="15" hidden="false" customHeight="false" outlineLevel="0" collapsed="false">
      <c r="A2268" s="1" t="s">
        <v>8155</v>
      </c>
      <c r="B2268" s="1" t="s">
        <v>8156</v>
      </c>
      <c r="C2268" s="1" t="s">
        <v>7818</v>
      </c>
      <c r="D2268" s="1" t="s">
        <v>3630</v>
      </c>
      <c r="E2268" s="1" t="s">
        <v>3622</v>
      </c>
      <c r="F2268" s="1" t="s">
        <v>3631</v>
      </c>
      <c r="G2268" s="1" t="n">
        <v>8</v>
      </c>
      <c r="H2268" s="1" t="n">
        <v>0.1886</v>
      </c>
      <c r="I2268" s="1" t="n">
        <v>1</v>
      </c>
      <c r="J2268" s="1" t="n">
        <v>4</v>
      </c>
      <c r="K2268" s="1" t="s">
        <v>3635</v>
      </c>
      <c r="L2268" s="18" t="str">
        <f aca="false">IF(H2268&lt;=G2268,"Yes","No")</f>
        <v>Yes</v>
      </c>
    </row>
    <row r="2269" customFormat="false" ht="15" hidden="false" customHeight="false" outlineLevel="0" collapsed="false">
      <c r="A2269" s="1" t="s">
        <v>8157</v>
      </c>
      <c r="B2269" s="1" t="s">
        <v>8158</v>
      </c>
      <c r="C2269" s="1" t="s">
        <v>7818</v>
      </c>
      <c r="D2269" s="1" t="s">
        <v>3698</v>
      </c>
      <c r="E2269" s="1" t="s">
        <v>3617</v>
      </c>
      <c r="F2269" s="1" t="s">
        <v>3215</v>
      </c>
      <c r="G2269" s="1" t="n">
        <v>24</v>
      </c>
      <c r="H2269" s="1" t="n">
        <v>3.485</v>
      </c>
      <c r="I2269" s="1" t="n">
        <v>0</v>
      </c>
      <c r="J2269" s="1" t="n">
        <v>4</v>
      </c>
      <c r="K2269" s="1" t="s">
        <v>3652</v>
      </c>
      <c r="L2269" s="18" t="str">
        <f aca="false">IF(H2269&lt;=G2269,"Yes","No")</f>
        <v>Yes</v>
      </c>
    </row>
    <row r="2270" customFormat="false" ht="15" hidden="false" customHeight="false" outlineLevel="0" collapsed="false">
      <c r="A2270" s="1" t="s">
        <v>8159</v>
      </c>
      <c r="B2270" s="1" t="s">
        <v>8160</v>
      </c>
      <c r="C2270" s="1" t="s">
        <v>7818</v>
      </c>
      <c r="D2270" s="1" t="s">
        <v>3630</v>
      </c>
      <c r="E2270" s="1" t="s">
        <v>3622</v>
      </c>
      <c r="F2270" s="1" t="s">
        <v>3631</v>
      </c>
      <c r="G2270" s="1" t="n">
        <v>8</v>
      </c>
      <c r="H2270" s="1" t="n">
        <v>0.328</v>
      </c>
      <c r="I2270" s="1" t="n">
        <v>1</v>
      </c>
      <c r="J2270" s="1" t="n">
        <v>4</v>
      </c>
      <c r="K2270" s="1" t="s">
        <v>3642</v>
      </c>
      <c r="L2270" s="18" t="str">
        <f aca="false">IF(H2270&lt;=G2270,"Yes","No")</f>
        <v>Yes</v>
      </c>
    </row>
    <row r="2271" customFormat="false" ht="15" hidden="false" customHeight="false" outlineLevel="0" collapsed="false">
      <c r="A2271" s="1" t="s">
        <v>8161</v>
      </c>
      <c r="B2271" s="1" t="s">
        <v>8162</v>
      </c>
      <c r="C2271" s="1" t="s">
        <v>7818</v>
      </c>
      <c r="D2271" s="1" t="s">
        <v>3621</v>
      </c>
      <c r="E2271" s="1" t="s">
        <v>3617</v>
      </c>
      <c r="F2271" s="1" t="s">
        <v>3215</v>
      </c>
      <c r="G2271" s="1" t="n">
        <v>24</v>
      </c>
      <c r="H2271" s="1" t="n">
        <v>4.7232</v>
      </c>
      <c r="I2271" s="1" t="n">
        <v>1</v>
      </c>
      <c r="J2271" s="1" t="n">
        <v>4</v>
      </c>
      <c r="K2271" s="1" t="s">
        <v>3624</v>
      </c>
      <c r="L2271" s="18" t="str">
        <f aca="false">IF(H2271&lt;=G2271,"Yes","No")</f>
        <v>Yes</v>
      </c>
    </row>
    <row r="2272" customFormat="false" ht="15" hidden="false" customHeight="false" outlineLevel="0" collapsed="false">
      <c r="A2272" s="1" t="s">
        <v>8163</v>
      </c>
      <c r="B2272" s="1" t="s">
        <v>8164</v>
      </c>
      <c r="C2272" s="1" t="s">
        <v>7818</v>
      </c>
      <c r="D2272" s="1" t="s">
        <v>3621</v>
      </c>
      <c r="E2272" s="1" t="s">
        <v>3646</v>
      </c>
      <c r="F2272" s="1" t="s">
        <v>3215</v>
      </c>
      <c r="G2272" s="1" t="n">
        <v>72</v>
      </c>
      <c r="H2272" s="1" t="n">
        <v>5.1332</v>
      </c>
      <c r="I2272" s="1" t="n">
        <v>1</v>
      </c>
      <c r="J2272" s="1" t="n">
        <v>4</v>
      </c>
      <c r="K2272" s="1" t="s">
        <v>3635</v>
      </c>
      <c r="L2272" s="18" t="str">
        <f aca="false">IF(H2272&lt;=G2272,"Yes","No")</f>
        <v>Yes</v>
      </c>
    </row>
    <row r="2273" customFormat="false" ht="15" hidden="false" customHeight="false" outlineLevel="0" collapsed="false">
      <c r="A2273" s="1" t="s">
        <v>8165</v>
      </c>
      <c r="B2273" s="1" t="s">
        <v>8166</v>
      </c>
      <c r="C2273" s="1" t="s">
        <v>7818</v>
      </c>
      <c r="D2273" s="1" t="s">
        <v>3627</v>
      </c>
      <c r="E2273" s="1" t="s">
        <v>3617</v>
      </c>
      <c r="F2273" s="1" t="s">
        <v>3623</v>
      </c>
      <c r="G2273" s="1" t="n">
        <v>24</v>
      </c>
      <c r="H2273" s="1" t="n">
        <v>1.5416</v>
      </c>
      <c r="I2273" s="1" t="n">
        <v>0</v>
      </c>
      <c r="J2273" s="1" t="n">
        <v>3</v>
      </c>
      <c r="K2273" s="1" t="s">
        <v>3652</v>
      </c>
      <c r="L2273" s="18" t="str">
        <f aca="false">IF(H2273&lt;=G2273,"Yes","No")</f>
        <v>Yes</v>
      </c>
    </row>
    <row r="2274" customFormat="false" ht="15" hidden="false" customHeight="false" outlineLevel="0" collapsed="false">
      <c r="A2274" s="1" t="s">
        <v>8167</v>
      </c>
      <c r="B2274" s="1" t="s">
        <v>8168</v>
      </c>
      <c r="C2274" s="1" t="s">
        <v>7818</v>
      </c>
      <c r="D2274" s="1" t="s">
        <v>3630</v>
      </c>
      <c r="E2274" s="1" t="s">
        <v>3617</v>
      </c>
      <c r="F2274" s="1" t="s">
        <v>3623</v>
      </c>
      <c r="G2274" s="1" t="n">
        <v>24</v>
      </c>
      <c r="H2274" s="1" t="n">
        <v>0.2624</v>
      </c>
      <c r="I2274" s="1" t="n">
        <v>1</v>
      </c>
      <c r="J2274" s="1" t="n">
        <v>4</v>
      </c>
      <c r="K2274" s="1" t="s">
        <v>3618</v>
      </c>
      <c r="L2274" s="18" t="str">
        <f aca="false">IF(H2274&lt;=G2274,"Yes","No")</f>
        <v>Yes</v>
      </c>
    </row>
    <row r="2275" customFormat="false" ht="15" hidden="false" customHeight="false" outlineLevel="0" collapsed="false">
      <c r="A2275" s="1" t="s">
        <v>8169</v>
      </c>
      <c r="B2275" s="1" t="s">
        <v>8170</v>
      </c>
      <c r="C2275" s="1" t="s">
        <v>7818</v>
      </c>
      <c r="D2275" s="1" t="s">
        <v>3630</v>
      </c>
      <c r="E2275" s="1" t="s">
        <v>3646</v>
      </c>
      <c r="F2275" s="1" t="s">
        <v>3623</v>
      </c>
      <c r="G2275" s="1" t="n">
        <v>72</v>
      </c>
      <c r="H2275" s="1" t="n">
        <v>0.697</v>
      </c>
      <c r="I2275" s="1" t="n">
        <v>1</v>
      </c>
      <c r="J2275" s="1" t="n">
        <v>4</v>
      </c>
      <c r="K2275" s="1" t="s">
        <v>3642</v>
      </c>
      <c r="L2275" s="18" t="str">
        <f aca="false">IF(H2275&lt;=G2275,"Yes","No")</f>
        <v>Yes</v>
      </c>
    </row>
    <row r="2276" customFormat="false" ht="15" hidden="false" customHeight="false" outlineLevel="0" collapsed="false">
      <c r="A2276" s="1" t="s">
        <v>8171</v>
      </c>
      <c r="B2276" s="1" t="s">
        <v>8170</v>
      </c>
      <c r="C2276" s="1" t="s">
        <v>7818</v>
      </c>
      <c r="D2276" s="1" t="s">
        <v>3621</v>
      </c>
      <c r="E2276" s="1" t="s">
        <v>3646</v>
      </c>
      <c r="F2276" s="1" t="s">
        <v>3215</v>
      </c>
      <c r="G2276" s="1" t="n">
        <v>72</v>
      </c>
      <c r="H2276" s="1" t="n">
        <v>3.8376</v>
      </c>
      <c r="I2276" s="1" t="n">
        <v>1</v>
      </c>
      <c r="J2276" s="1" t="n">
        <v>5</v>
      </c>
      <c r="K2276" s="1" t="s">
        <v>3642</v>
      </c>
      <c r="L2276" s="18" t="str">
        <f aca="false">IF(H2276&lt;=G2276,"Yes","No")</f>
        <v>Yes</v>
      </c>
    </row>
    <row r="2277" customFormat="false" ht="15" hidden="false" customHeight="false" outlineLevel="0" collapsed="false">
      <c r="A2277" s="1" t="s">
        <v>8172</v>
      </c>
      <c r="B2277" s="1" t="s">
        <v>8173</v>
      </c>
      <c r="C2277" s="1" t="s">
        <v>7818</v>
      </c>
      <c r="D2277" s="1" t="s">
        <v>3630</v>
      </c>
      <c r="E2277" s="1" t="s">
        <v>3646</v>
      </c>
      <c r="F2277" s="1" t="s">
        <v>3631</v>
      </c>
      <c r="G2277" s="1" t="n">
        <v>72</v>
      </c>
      <c r="H2277" s="1" t="n">
        <v>0.3526</v>
      </c>
      <c r="I2277" s="1" t="n">
        <v>1</v>
      </c>
      <c r="J2277" s="1" t="n">
        <v>3</v>
      </c>
      <c r="K2277" s="1" t="s">
        <v>3642</v>
      </c>
      <c r="L2277" s="18" t="str">
        <f aca="false">IF(H2277&lt;=G2277,"Yes","No")</f>
        <v>Yes</v>
      </c>
    </row>
    <row r="2278" customFormat="false" ht="15" hidden="false" customHeight="false" outlineLevel="0" collapsed="false">
      <c r="A2278" s="1" t="s">
        <v>8174</v>
      </c>
      <c r="B2278" s="1" t="s">
        <v>8175</v>
      </c>
      <c r="C2278" s="1" t="s">
        <v>7818</v>
      </c>
      <c r="D2278" s="1" t="s">
        <v>3621</v>
      </c>
      <c r="E2278" s="1" t="s">
        <v>3617</v>
      </c>
      <c r="F2278" s="1" t="s">
        <v>3631</v>
      </c>
      <c r="G2278" s="1" t="n">
        <v>24</v>
      </c>
      <c r="H2278" s="1" t="n">
        <v>0.7872</v>
      </c>
      <c r="I2278" s="1" t="n">
        <v>1</v>
      </c>
      <c r="J2278" s="1" t="n">
        <v>5</v>
      </c>
      <c r="K2278" s="1" t="s">
        <v>3652</v>
      </c>
      <c r="L2278" s="18" t="str">
        <f aca="false">IF(H2278&lt;=G2278,"Yes","No")</f>
        <v>Yes</v>
      </c>
    </row>
    <row r="2279" customFormat="false" ht="15" hidden="false" customHeight="false" outlineLevel="0" collapsed="false">
      <c r="A2279" s="1" t="s">
        <v>8176</v>
      </c>
      <c r="B2279" s="1" t="s">
        <v>8177</v>
      </c>
      <c r="C2279" s="1" t="s">
        <v>7818</v>
      </c>
      <c r="D2279" s="1" t="s">
        <v>3627</v>
      </c>
      <c r="E2279" s="1" t="s">
        <v>3793</v>
      </c>
      <c r="F2279" s="1" t="s">
        <v>3623</v>
      </c>
      <c r="G2279" s="1" t="n">
        <v>4</v>
      </c>
      <c r="H2279" s="1" t="n">
        <v>0.6724</v>
      </c>
      <c r="I2279" s="1" t="n">
        <v>1</v>
      </c>
      <c r="J2279" s="1" t="n">
        <v>5</v>
      </c>
      <c r="K2279" s="1" t="s">
        <v>3624</v>
      </c>
      <c r="L2279" s="18" t="str">
        <f aca="false">IF(H2279&lt;=G2279,"Yes","No")</f>
        <v>Yes</v>
      </c>
    </row>
    <row r="2280" customFormat="false" ht="15" hidden="false" customHeight="false" outlineLevel="0" collapsed="false">
      <c r="A2280" s="1" t="s">
        <v>8178</v>
      </c>
      <c r="B2280" s="1" t="s">
        <v>8179</v>
      </c>
      <c r="C2280" s="1" t="s">
        <v>7818</v>
      </c>
      <c r="D2280" s="1" t="s">
        <v>3630</v>
      </c>
      <c r="E2280" s="1" t="s">
        <v>3646</v>
      </c>
      <c r="F2280" s="1" t="s">
        <v>3215</v>
      </c>
      <c r="G2280" s="1" t="n">
        <v>72</v>
      </c>
      <c r="H2280" s="1" t="n">
        <v>2.1648</v>
      </c>
      <c r="I2280" s="1" t="n">
        <v>1</v>
      </c>
      <c r="J2280" s="1" t="n">
        <v>4</v>
      </c>
      <c r="K2280" s="1" t="s">
        <v>3618</v>
      </c>
      <c r="L2280" s="18" t="str">
        <f aca="false">IF(H2280&lt;=G2280,"Yes","No")</f>
        <v>Yes</v>
      </c>
    </row>
    <row r="2281" customFormat="false" ht="15" hidden="false" customHeight="false" outlineLevel="0" collapsed="false">
      <c r="A2281" s="1" t="s">
        <v>8180</v>
      </c>
      <c r="B2281" s="1" t="s">
        <v>8181</v>
      </c>
      <c r="C2281" s="1" t="s">
        <v>7818</v>
      </c>
      <c r="D2281" s="1" t="s">
        <v>3630</v>
      </c>
      <c r="E2281" s="1" t="s">
        <v>3617</v>
      </c>
      <c r="F2281" s="1" t="s">
        <v>3631</v>
      </c>
      <c r="G2281" s="1" t="n">
        <v>24</v>
      </c>
      <c r="H2281" s="1" t="n">
        <v>0.861</v>
      </c>
      <c r="I2281" s="1" t="n">
        <v>1</v>
      </c>
      <c r="J2281" s="1" t="n">
        <v>5</v>
      </c>
      <c r="K2281" s="1" t="s">
        <v>3624</v>
      </c>
      <c r="L2281" s="18" t="str">
        <f aca="false">IF(H2281&lt;=G2281,"Yes","No")</f>
        <v>Yes</v>
      </c>
    </row>
    <row r="2282" customFormat="false" ht="15" hidden="false" customHeight="false" outlineLevel="0" collapsed="false">
      <c r="A2282" s="1" t="s">
        <v>8182</v>
      </c>
      <c r="B2282" s="1" t="s">
        <v>8183</v>
      </c>
      <c r="C2282" s="1" t="s">
        <v>7818</v>
      </c>
      <c r="D2282" s="1" t="s">
        <v>3621</v>
      </c>
      <c r="E2282" s="1" t="s">
        <v>3793</v>
      </c>
      <c r="F2282" s="1" t="s">
        <v>3623</v>
      </c>
      <c r="G2282" s="1" t="n">
        <v>4</v>
      </c>
      <c r="H2282" s="1" t="n">
        <v>1.2218</v>
      </c>
      <c r="I2282" s="1" t="n">
        <v>1</v>
      </c>
      <c r="J2282" s="1" t="n">
        <v>5</v>
      </c>
      <c r="K2282" s="1" t="s">
        <v>3642</v>
      </c>
      <c r="L2282" s="18" t="str">
        <f aca="false">IF(H2282&lt;=G2282,"Yes","No")</f>
        <v>Yes</v>
      </c>
    </row>
    <row r="2283" customFormat="false" ht="15" hidden="false" customHeight="false" outlineLevel="0" collapsed="false">
      <c r="A2283" s="1" t="s">
        <v>8184</v>
      </c>
      <c r="B2283" s="1" t="s">
        <v>8185</v>
      </c>
      <c r="C2283" s="1" t="s">
        <v>7818</v>
      </c>
      <c r="D2283" s="1" t="s">
        <v>3627</v>
      </c>
      <c r="E2283" s="1" t="s">
        <v>3617</v>
      </c>
      <c r="F2283" s="1" t="s">
        <v>3623</v>
      </c>
      <c r="G2283" s="1" t="n">
        <v>24</v>
      </c>
      <c r="H2283" s="1" t="n">
        <v>1.7056</v>
      </c>
      <c r="I2283" s="1" t="n">
        <v>1</v>
      </c>
      <c r="J2283" s="1" t="n">
        <v>5</v>
      </c>
      <c r="K2283" s="1" t="s">
        <v>3635</v>
      </c>
      <c r="L2283" s="18" t="str">
        <f aca="false">IF(H2283&lt;=G2283,"Yes","No")</f>
        <v>Yes</v>
      </c>
    </row>
    <row r="2284" customFormat="false" ht="15" hidden="false" customHeight="false" outlineLevel="0" collapsed="false">
      <c r="A2284" s="1" t="s">
        <v>8186</v>
      </c>
      <c r="B2284" s="1" t="s">
        <v>8187</v>
      </c>
      <c r="C2284" s="1" t="s">
        <v>7818</v>
      </c>
      <c r="D2284" s="1" t="s">
        <v>3616</v>
      </c>
      <c r="E2284" s="1" t="s">
        <v>3793</v>
      </c>
      <c r="F2284" s="1" t="s">
        <v>3631</v>
      </c>
      <c r="G2284" s="1" t="n">
        <v>4</v>
      </c>
      <c r="H2284" s="1" t="n">
        <v>1.1972</v>
      </c>
      <c r="I2284" s="1" t="n">
        <v>0</v>
      </c>
      <c r="J2284" s="1" t="n">
        <v>5</v>
      </c>
      <c r="K2284" s="1" t="s">
        <v>3635</v>
      </c>
      <c r="L2284" s="18" t="str">
        <f aca="false">IF(H2284&lt;=G2284,"Yes","No")</f>
        <v>Yes</v>
      </c>
    </row>
    <row r="2285" customFormat="false" ht="15" hidden="false" customHeight="false" outlineLevel="0" collapsed="false">
      <c r="A2285" s="1" t="s">
        <v>8188</v>
      </c>
      <c r="B2285" s="1" t="s">
        <v>8189</v>
      </c>
      <c r="C2285" s="1" t="s">
        <v>7818</v>
      </c>
      <c r="D2285" s="1" t="s">
        <v>3621</v>
      </c>
      <c r="E2285" s="1" t="s">
        <v>3617</v>
      </c>
      <c r="F2285" s="1" t="s">
        <v>3631</v>
      </c>
      <c r="G2285" s="1" t="n">
        <v>24</v>
      </c>
      <c r="H2285" s="1" t="n">
        <v>3.28</v>
      </c>
      <c r="I2285" s="1" t="n">
        <v>1</v>
      </c>
      <c r="J2285" s="1" t="n">
        <v>5</v>
      </c>
      <c r="K2285" s="1" t="s">
        <v>3624</v>
      </c>
      <c r="L2285" s="18" t="str">
        <f aca="false">IF(H2285&lt;=G2285,"Yes","No")</f>
        <v>Yes</v>
      </c>
    </row>
    <row r="2286" customFormat="false" ht="15" hidden="false" customHeight="false" outlineLevel="0" collapsed="false">
      <c r="A2286" s="1" t="s">
        <v>8190</v>
      </c>
      <c r="B2286" s="1" t="s">
        <v>8191</v>
      </c>
      <c r="C2286" s="1" t="s">
        <v>7818</v>
      </c>
      <c r="D2286" s="1" t="s">
        <v>3616</v>
      </c>
      <c r="E2286" s="1" t="s">
        <v>3646</v>
      </c>
      <c r="F2286" s="1" t="s">
        <v>3623</v>
      </c>
      <c r="G2286" s="1" t="n">
        <v>72</v>
      </c>
      <c r="H2286" s="1" t="n">
        <v>8.733</v>
      </c>
      <c r="I2286" s="1" t="n">
        <v>1</v>
      </c>
      <c r="J2286" s="1" t="n">
        <v>4</v>
      </c>
      <c r="K2286" s="1" t="s">
        <v>3632</v>
      </c>
      <c r="L2286" s="18" t="str">
        <f aca="false">IF(H2286&lt;=G2286,"Yes","No")</f>
        <v>Yes</v>
      </c>
    </row>
    <row r="2287" customFormat="false" ht="15" hidden="false" customHeight="false" outlineLevel="0" collapsed="false">
      <c r="A2287" s="1" t="s">
        <v>8192</v>
      </c>
      <c r="B2287" s="1" t="s">
        <v>8193</v>
      </c>
      <c r="C2287" s="1" t="s">
        <v>7818</v>
      </c>
      <c r="D2287" s="1" t="s">
        <v>3621</v>
      </c>
      <c r="E2287" s="1" t="s">
        <v>3617</v>
      </c>
      <c r="F2287" s="1" t="s">
        <v>3623</v>
      </c>
      <c r="G2287" s="1" t="n">
        <v>24</v>
      </c>
      <c r="H2287" s="1" t="n">
        <v>1.9762</v>
      </c>
      <c r="I2287" s="1" t="n">
        <v>1</v>
      </c>
      <c r="J2287" s="1" t="n">
        <v>5</v>
      </c>
      <c r="K2287" s="1" t="s">
        <v>3632</v>
      </c>
      <c r="L2287" s="18" t="str">
        <f aca="false">IF(H2287&lt;=G2287,"Yes","No")</f>
        <v>Yes</v>
      </c>
    </row>
    <row r="2288" customFormat="false" ht="15" hidden="false" customHeight="false" outlineLevel="0" collapsed="false">
      <c r="A2288" s="1" t="s">
        <v>8194</v>
      </c>
      <c r="B2288" s="1" t="s">
        <v>8195</v>
      </c>
      <c r="C2288" s="1" t="s">
        <v>7818</v>
      </c>
      <c r="D2288" s="1" t="s">
        <v>3621</v>
      </c>
      <c r="E2288" s="1" t="s">
        <v>3617</v>
      </c>
      <c r="F2288" s="1" t="s">
        <v>3623</v>
      </c>
      <c r="G2288" s="1" t="n">
        <v>24</v>
      </c>
      <c r="H2288" s="1" t="n">
        <v>5.1906</v>
      </c>
      <c r="I2288" s="1" t="n">
        <v>1</v>
      </c>
      <c r="J2288" s="1" t="n">
        <v>4</v>
      </c>
      <c r="K2288" s="1" t="s">
        <v>3652</v>
      </c>
      <c r="L2288" s="18" t="str">
        <f aca="false">IF(H2288&lt;=G2288,"Yes","No")</f>
        <v>Yes</v>
      </c>
    </row>
    <row r="2289" customFormat="false" ht="15" hidden="false" customHeight="false" outlineLevel="0" collapsed="false">
      <c r="A2289" s="1" t="s">
        <v>8196</v>
      </c>
      <c r="B2289" s="1" t="s">
        <v>8197</v>
      </c>
      <c r="C2289" s="1" t="s">
        <v>7818</v>
      </c>
      <c r="D2289" s="1" t="s">
        <v>3645</v>
      </c>
      <c r="E2289" s="1" t="s">
        <v>3646</v>
      </c>
      <c r="F2289" s="1" t="s">
        <v>3215</v>
      </c>
      <c r="G2289" s="1" t="n">
        <v>72</v>
      </c>
      <c r="H2289" s="1" t="n">
        <v>4.8462</v>
      </c>
      <c r="I2289" s="1" t="n">
        <v>1</v>
      </c>
      <c r="J2289" s="1" t="n">
        <v>3</v>
      </c>
      <c r="K2289" s="1" t="s">
        <v>3618</v>
      </c>
      <c r="L2289" s="18" t="str">
        <f aca="false">IF(H2289&lt;=G2289,"Yes","No")</f>
        <v>Yes</v>
      </c>
    </row>
    <row r="2290" customFormat="false" ht="15" hidden="false" customHeight="false" outlineLevel="0" collapsed="false">
      <c r="A2290" s="1" t="s">
        <v>8198</v>
      </c>
      <c r="B2290" s="1" t="s">
        <v>8199</v>
      </c>
      <c r="C2290" s="1" t="s">
        <v>7818</v>
      </c>
      <c r="D2290" s="1" t="s">
        <v>3627</v>
      </c>
      <c r="E2290" s="1" t="s">
        <v>3646</v>
      </c>
      <c r="F2290" s="1" t="s">
        <v>3215</v>
      </c>
      <c r="G2290" s="1" t="n">
        <v>72</v>
      </c>
      <c r="H2290" s="1" t="n">
        <v>2.9602</v>
      </c>
      <c r="I2290" s="1" t="n">
        <v>1</v>
      </c>
      <c r="J2290" s="1" t="n">
        <v>4</v>
      </c>
      <c r="K2290" s="1" t="s">
        <v>3624</v>
      </c>
      <c r="L2290" s="18" t="str">
        <f aca="false">IF(H2290&lt;=G2290,"Yes","No")</f>
        <v>Yes</v>
      </c>
    </row>
    <row r="2291" customFormat="false" ht="15" hidden="false" customHeight="false" outlineLevel="0" collapsed="false">
      <c r="A2291" s="1" t="s">
        <v>8200</v>
      </c>
      <c r="B2291" s="1" t="s">
        <v>8201</v>
      </c>
      <c r="C2291" s="1" t="s">
        <v>7818</v>
      </c>
      <c r="D2291" s="1" t="s">
        <v>3630</v>
      </c>
      <c r="E2291" s="1" t="s">
        <v>3617</v>
      </c>
      <c r="F2291" s="1" t="s">
        <v>3215</v>
      </c>
      <c r="G2291" s="1" t="n">
        <v>24</v>
      </c>
      <c r="H2291" s="1" t="n">
        <v>0.3608</v>
      </c>
      <c r="I2291" s="1" t="n">
        <v>1</v>
      </c>
      <c r="J2291" s="1" t="n">
        <v>5</v>
      </c>
      <c r="K2291" s="1" t="s">
        <v>3665</v>
      </c>
      <c r="L2291" s="18" t="str">
        <f aca="false">IF(H2291&lt;=G2291,"Yes","No")</f>
        <v>Yes</v>
      </c>
    </row>
    <row r="2292" customFormat="false" ht="15" hidden="false" customHeight="false" outlineLevel="0" collapsed="false">
      <c r="A2292" s="1" t="s">
        <v>8202</v>
      </c>
      <c r="B2292" s="1" t="s">
        <v>8203</v>
      </c>
      <c r="C2292" s="1" t="s">
        <v>7818</v>
      </c>
      <c r="D2292" s="1" t="s">
        <v>3645</v>
      </c>
      <c r="E2292" s="1" t="s">
        <v>3617</v>
      </c>
      <c r="F2292" s="1" t="s">
        <v>3631</v>
      </c>
      <c r="G2292" s="1" t="n">
        <v>24</v>
      </c>
      <c r="H2292" s="1" t="n">
        <v>0.3034</v>
      </c>
      <c r="I2292" s="1" t="n">
        <v>1</v>
      </c>
      <c r="J2292" s="1" t="n">
        <v>5</v>
      </c>
      <c r="K2292" s="1" t="s">
        <v>3642</v>
      </c>
      <c r="L2292" s="18" t="str">
        <f aca="false">IF(H2292&lt;=G2292,"Yes","No")</f>
        <v>Yes</v>
      </c>
    </row>
    <row r="2293" customFormat="false" ht="15" hidden="false" customHeight="false" outlineLevel="0" collapsed="false">
      <c r="A2293" s="1" t="s">
        <v>8204</v>
      </c>
      <c r="B2293" s="1" t="s">
        <v>8205</v>
      </c>
      <c r="C2293" s="1" t="s">
        <v>7818</v>
      </c>
      <c r="D2293" s="1" t="s">
        <v>3616</v>
      </c>
      <c r="E2293" s="1" t="s">
        <v>3622</v>
      </c>
      <c r="F2293" s="1" t="s">
        <v>3631</v>
      </c>
      <c r="G2293" s="1" t="n">
        <v>8</v>
      </c>
      <c r="H2293" s="1" t="n">
        <v>2.5994</v>
      </c>
      <c r="I2293" s="1" t="n">
        <v>0</v>
      </c>
      <c r="J2293" s="1" t="n">
        <v>5</v>
      </c>
      <c r="K2293" s="1" t="s">
        <v>3652</v>
      </c>
      <c r="L2293" s="18" t="str">
        <f aca="false">IF(H2293&lt;=G2293,"Yes","No")</f>
        <v>Yes</v>
      </c>
    </row>
    <row r="2294" customFormat="false" ht="15" hidden="false" customHeight="false" outlineLevel="0" collapsed="false">
      <c r="A2294" s="1" t="s">
        <v>8206</v>
      </c>
      <c r="B2294" s="1" t="s">
        <v>8207</v>
      </c>
      <c r="C2294" s="1" t="s">
        <v>7818</v>
      </c>
      <c r="D2294" s="1" t="s">
        <v>3630</v>
      </c>
      <c r="E2294" s="1" t="s">
        <v>3617</v>
      </c>
      <c r="F2294" s="1" t="s">
        <v>3215</v>
      </c>
      <c r="G2294" s="1" t="n">
        <v>24</v>
      </c>
      <c r="H2294" s="1" t="n">
        <v>0.3608</v>
      </c>
      <c r="I2294" s="1" t="n">
        <v>1</v>
      </c>
      <c r="J2294" s="1" t="n">
        <v>4</v>
      </c>
      <c r="K2294" s="1" t="s">
        <v>3624</v>
      </c>
      <c r="L2294" s="18" t="str">
        <f aca="false">IF(H2294&lt;=G2294,"Yes","No")</f>
        <v>Yes</v>
      </c>
    </row>
    <row r="2295" customFormat="false" ht="15" hidden="false" customHeight="false" outlineLevel="0" collapsed="false">
      <c r="A2295" s="1" t="s">
        <v>8208</v>
      </c>
      <c r="B2295" s="1" t="s">
        <v>8209</v>
      </c>
      <c r="C2295" s="1" t="s">
        <v>7818</v>
      </c>
      <c r="D2295" s="1" t="s">
        <v>3630</v>
      </c>
      <c r="E2295" s="1" t="s">
        <v>3646</v>
      </c>
      <c r="F2295" s="1" t="s">
        <v>3631</v>
      </c>
      <c r="G2295" s="1" t="n">
        <v>72</v>
      </c>
      <c r="H2295" s="1" t="n">
        <v>0.41</v>
      </c>
      <c r="I2295" s="1" t="n">
        <v>1</v>
      </c>
      <c r="J2295" s="1" t="n">
        <v>5</v>
      </c>
      <c r="K2295" s="1" t="s">
        <v>3635</v>
      </c>
      <c r="L2295" s="18" t="str">
        <f aca="false">IF(H2295&lt;=G2295,"Yes","No")</f>
        <v>Yes</v>
      </c>
    </row>
    <row r="2296" customFormat="false" ht="15" hidden="false" customHeight="false" outlineLevel="0" collapsed="false">
      <c r="A2296" s="1" t="s">
        <v>8210</v>
      </c>
      <c r="B2296" s="1" t="s">
        <v>8211</v>
      </c>
      <c r="C2296" s="1" t="s">
        <v>7818</v>
      </c>
      <c r="D2296" s="1" t="s">
        <v>3630</v>
      </c>
      <c r="E2296" s="1" t="s">
        <v>3646</v>
      </c>
      <c r="F2296" s="1" t="s">
        <v>3623</v>
      </c>
      <c r="G2296" s="1" t="n">
        <v>72</v>
      </c>
      <c r="H2296" s="1" t="n">
        <v>0.2706</v>
      </c>
      <c r="I2296" s="1" t="n">
        <v>1</v>
      </c>
      <c r="J2296" s="1" t="n">
        <v>5</v>
      </c>
      <c r="K2296" s="1" t="s">
        <v>3652</v>
      </c>
      <c r="L2296" s="18" t="str">
        <f aca="false">IF(H2296&lt;=G2296,"Yes","No")</f>
        <v>Yes</v>
      </c>
    </row>
    <row r="2297" customFormat="false" ht="15" hidden="false" customHeight="false" outlineLevel="0" collapsed="false">
      <c r="A2297" s="1" t="s">
        <v>8212</v>
      </c>
      <c r="B2297" s="1" t="s">
        <v>8213</v>
      </c>
      <c r="C2297" s="1" t="s">
        <v>7818</v>
      </c>
      <c r="D2297" s="1" t="s">
        <v>3621</v>
      </c>
      <c r="E2297" s="1" t="s">
        <v>3617</v>
      </c>
      <c r="F2297" s="1" t="s">
        <v>3651</v>
      </c>
      <c r="G2297" s="1" t="n">
        <v>24</v>
      </c>
      <c r="H2297" s="1" t="n">
        <v>2.3288</v>
      </c>
      <c r="I2297" s="1" t="n">
        <v>1</v>
      </c>
      <c r="J2297" s="1" t="n">
        <v>4</v>
      </c>
      <c r="K2297" s="1" t="s">
        <v>3624</v>
      </c>
      <c r="L2297" s="18" t="str">
        <f aca="false">IF(H2297&lt;=G2297,"Yes","No")</f>
        <v>Yes</v>
      </c>
    </row>
    <row r="2298" customFormat="false" ht="15" hidden="false" customHeight="false" outlineLevel="0" collapsed="false">
      <c r="A2298" s="1" t="s">
        <v>8214</v>
      </c>
      <c r="B2298" s="1" t="s">
        <v>8215</v>
      </c>
      <c r="C2298" s="1" t="s">
        <v>7818</v>
      </c>
      <c r="D2298" s="1" t="s">
        <v>3621</v>
      </c>
      <c r="E2298" s="1" t="s">
        <v>3646</v>
      </c>
      <c r="F2298" s="1" t="s">
        <v>3631</v>
      </c>
      <c r="G2298" s="1" t="n">
        <v>72</v>
      </c>
      <c r="H2298" s="1" t="n">
        <v>2.173</v>
      </c>
      <c r="I2298" s="1" t="n">
        <v>1</v>
      </c>
      <c r="J2298" s="1" t="n">
        <v>4</v>
      </c>
      <c r="K2298" s="1" t="s">
        <v>3642</v>
      </c>
      <c r="L2298" s="18" t="str">
        <f aca="false">IF(H2298&lt;=G2298,"Yes","No")</f>
        <v>Yes</v>
      </c>
    </row>
    <row r="2299" customFormat="false" ht="15" hidden="false" customHeight="false" outlineLevel="0" collapsed="false">
      <c r="A2299" s="1" t="s">
        <v>8216</v>
      </c>
      <c r="B2299" s="1" t="s">
        <v>8217</v>
      </c>
      <c r="C2299" s="1" t="s">
        <v>7818</v>
      </c>
      <c r="D2299" s="1" t="s">
        <v>3627</v>
      </c>
      <c r="E2299" s="1" t="s">
        <v>3617</v>
      </c>
      <c r="F2299" s="1" t="s">
        <v>3631</v>
      </c>
      <c r="G2299" s="1" t="n">
        <v>24</v>
      </c>
      <c r="H2299" s="1" t="n">
        <v>20.7296</v>
      </c>
      <c r="I2299" s="1" t="n">
        <v>0</v>
      </c>
      <c r="J2299" s="1" t="n">
        <v>4</v>
      </c>
      <c r="K2299" s="1" t="s">
        <v>3665</v>
      </c>
      <c r="L2299" s="18" t="str">
        <f aca="false">IF(H2299&lt;=G2299,"Yes","No")</f>
        <v>Yes</v>
      </c>
    </row>
    <row r="2300" customFormat="false" ht="15" hidden="false" customHeight="false" outlineLevel="0" collapsed="false">
      <c r="A2300" s="1" t="s">
        <v>8218</v>
      </c>
      <c r="B2300" s="1" t="s">
        <v>8219</v>
      </c>
      <c r="C2300" s="1" t="s">
        <v>7818</v>
      </c>
      <c r="D2300" s="1" t="s">
        <v>3621</v>
      </c>
      <c r="E2300" s="1" t="s">
        <v>3617</v>
      </c>
      <c r="F2300" s="1" t="s">
        <v>3623</v>
      </c>
      <c r="G2300" s="1" t="n">
        <v>24</v>
      </c>
      <c r="H2300" s="1" t="n">
        <v>9.0364</v>
      </c>
      <c r="I2300" s="1" t="n">
        <v>0</v>
      </c>
      <c r="J2300" s="1" t="n">
        <v>5</v>
      </c>
      <c r="K2300" s="1" t="s">
        <v>3642</v>
      </c>
      <c r="L2300" s="18" t="str">
        <f aca="false">IF(H2300&lt;=G2300,"Yes","No")</f>
        <v>Yes</v>
      </c>
    </row>
    <row r="2301" customFormat="false" ht="15" hidden="false" customHeight="false" outlineLevel="0" collapsed="false">
      <c r="A2301" s="1" t="s">
        <v>8220</v>
      </c>
      <c r="B2301" s="1" t="s">
        <v>8221</v>
      </c>
      <c r="C2301" s="1" t="s">
        <v>7818</v>
      </c>
      <c r="D2301" s="1" t="s">
        <v>3627</v>
      </c>
      <c r="E2301" s="1" t="s">
        <v>3622</v>
      </c>
      <c r="F2301" s="1" t="s">
        <v>3623</v>
      </c>
      <c r="G2301" s="1" t="n">
        <v>8</v>
      </c>
      <c r="H2301" s="1" t="n">
        <v>5.002</v>
      </c>
      <c r="I2301" s="1" t="n">
        <v>0</v>
      </c>
      <c r="J2301" s="1" t="n">
        <v>5</v>
      </c>
      <c r="K2301" s="1" t="s">
        <v>3632</v>
      </c>
      <c r="L2301" s="18" t="str">
        <f aca="false">IF(H2301&lt;=G2301,"Yes","No")</f>
        <v>Yes</v>
      </c>
    </row>
    <row r="2302" customFormat="false" ht="15" hidden="false" customHeight="false" outlineLevel="0" collapsed="false">
      <c r="A2302" s="1" t="s">
        <v>8222</v>
      </c>
      <c r="B2302" s="1" t="s">
        <v>8223</v>
      </c>
      <c r="C2302" s="1" t="s">
        <v>7818</v>
      </c>
      <c r="D2302" s="1" t="s">
        <v>3616</v>
      </c>
      <c r="E2302" s="1" t="s">
        <v>3617</v>
      </c>
      <c r="F2302" s="1" t="s">
        <v>3215</v>
      </c>
      <c r="G2302" s="1" t="n">
        <v>24</v>
      </c>
      <c r="H2302" s="1" t="n">
        <v>3.1488</v>
      </c>
      <c r="I2302" s="1" t="n">
        <v>0</v>
      </c>
      <c r="J2302" s="1" t="n">
        <v>4</v>
      </c>
      <c r="K2302" s="1" t="s">
        <v>3624</v>
      </c>
      <c r="L2302" s="18" t="str">
        <f aca="false">IF(H2302&lt;=G2302,"Yes","No")</f>
        <v>Yes</v>
      </c>
    </row>
    <row r="2303" customFormat="false" ht="15" hidden="false" customHeight="false" outlineLevel="0" collapsed="false">
      <c r="A2303" s="1" t="s">
        <v>8224</v>
      </c>
      <c r="B2303" s="1" t="s">
        <v>8225</v>
      </c>
      <c r="C2303" s="1" t="s">
        <v>7818</v>
      </c>
      <c r="D2303" s="1" t="s">
        <v>3630</v>
      </c>
      <c r="E2303" s="1" t="s">
        <v>3646</v>
      </c>
      <c r="F2303" s="1" t="s">
        <v>3631</v>
      </c>
      <c r="G2303" s="1" t="n">
        <v>72</v>
      </c>
      <c r="H2303" s="1" t="n">
        <v>1.189</v>
      </c>
      <c r="I2303" s="1" t="n">
        <v>0</v>
      </c>
      <c r="J2303" s="1" t="n">
        <v>5</v>
      </c>
      <c r="K2303" s="1" t="s">
        <v>3635</v>
      </c>
      <c r="L2303" s="18" t="str">
        <f aca="false">IF(H2303&lt;=G2303,"Yes","No")</f>
        <v>Yes</v>
      </c>
    </row>
    <row r="2304" customFormat="false" ht="15" hidden="false" customHeight="false" outlineLevel="0" collapsed="false">
      <c r="A2304" s="1" t="s">
        <v>8226</v>
      </c>
      <c r="B2304" s="1" t="s">
        <v>8227</v>
      </c>
      <c r="C2304" s="1" t="s">
        <v>7818</v>
      </c>
      <c r="D2304" s="1" t="s">
        <v>3630</v>
      </c>
      <c r="E2304" s="1" t="s">
        <v>3617</v>
      </c>
      <c r="F2304" s="1" t="s">
        <v>3651</v>
      </c>
      <c r="G2304" s="1" t="n">
        <v>24</v>
      </c>
      <c r="H2304" s="1" t="n">
        <v>0.5576</v>
      </c>
      <c r="I2304" s="1" t="n">
        <v>1</v>
      </c>
      <c r="J2304" s="1" t="n">
        <v>5</v>
      </c>
      <c r="K2304" s="1" t="s">
        <v>3618</v>
      </c>
      <c r="L2304" s="18" t="str">
        <f aca="false">IF(H2304&lt;=G2304,"Yes","No")</f>
        <v>Yes</v>
      </c>
    </row>
    <row r="2305" customFormat="false" ht="15" hidden="false" customHeight="false" outlineLevel="0" collapsed="false">
      <c r="A2305" s="1" t="s">
        <v>8228</v>
      </c>
      <c r="B2305" s="1" t="s">
        <v>8229</v>
      </c>
      <c r="C2305" s="1" t="s">
        <v>7818</v>
      </c>
      <c r="D2305" s="1" t="s">
        <v>3621</v>
      </c>
      <c r="E2305" s="1" t="s">
        <v>3617</v>
      </c>
      <c r="F2305" s="1" t="s">
        <v>3215</v>
      </c>
      <c r="G2305" s="1" t="n">
        <v>24</v>
      </c>
      <c r="H2305" s="1" t="n">
        <v>3.6572</v>
      </c>
      <c r="I2305" s="1" t="n">
        <v>1</v>
      </c>
      <c r="J2305" s="1" t="n">
        <v>4</v>
      </c>
      <c r="K2305" s="1" t="s">
        <v>3632</v>
      </c>
      <c r="L2305" s="18" t="str">
        <f aca="false">IF(H2305&lt;=G2305,"Yes","No")</f>
        <v>Yes</v>
      </c>
    </row>
    <row r="2306" customFormat="false" ht="15" hidden="false" customHeight="false" outlineLevel="0" collapsed="false">
      <c r="A2306" s="1" t="s">
        <v>8230</v>
      </c>
      <c r="B2306" s="1" t="s">
        <v>8231</v>
      </c>
      <c r="C2306" s="1" t="s">
        <v>7818</v>
      </c>
      <c r="D2306" s="1" t="s">
        <v>3630</v>
      </c>
      <c r="E2306" s="1" t="s">
        <v>3646</v>
      </c>
      <c r="F2306" s="1" t="s">
        <v>3631</v>
      </c>
      <c r="G2306" s="1" t="n">
        <v>72</v>
      </c>
      <c r="H2306" s="1" t="n">
        <v>0.1312</v>
      </c>
      <c r="I2306" s="1" t="n">
        <v>1</v>
      </c>
      <c r="J2306" s="1" t="n">
        <v>5</v>
      </c>
      <c r="K2306" s="1" t="s">
        <v>3624</v>
      </c>
      <c r="L2306" s="18" t="str">
        <f aca="false">IF(H2306&lt;=G2306,"Yes","No")</f>
        <v>Yes</v>
      </c>
    </row>
    <row r="2307" customFormat="false" ht="15" hidden="false" customHeight="false" outlineLevel="0" collapsed="false">
      <c r="A2307" s="1" t="s">
        <v>8232</v>
      </c>
      <c r="B2307" s="1" t="s">
        <v>8233</v>
      </c>
      <c r="C2307" s="1" t="s">
        <v>7818</v>
      </c>
      <c r="D2307" s="1" t="s">
        <v>3627</v>
      </c>
      <c r="E2307" s="1" t="s">
        <v>3617</v>
      </c>
      <c r="F2307" s="1" t="s">
        <v>3631</v>
      </c>
      <c r="G2307" s="1" t="n">
        <v>24</v>
      </c>
      <c r="H2307" s="1" t="n">
        <v>3.8622</v>
      </c>
      <c r="I2307" s="1" t="n">
        <v>1</v>
      </c>
      <c r="J2307" s="1" t="n">
        <v>5</v>
      </c>
      <c r="K2307" s="1" t="s">
        <v>3642</v>
      </c>
      <c r="L2307" s="18" t="str">
        <f aca="false">IF(H2307&lt;=G2307,"Yes","No")</f>
        <v>Yes</v>
      </c>
    </row>
    <row r="2308" customFormat="false" ht="15" hidden="false" customHeight="false" outlineLevel="0" collapsed="false">
      <c r="A2308" s="1" t="s">
        <v>8234</v>
      </c>
      <c r="B2308" s="1" t="s">
        <v>8235</v>
      </c>
      <c r="C2308" s="1" t="s">
        <v>7818</v>
      </c>
      <c r="D2308" s="1" t="s">
        <v>3645</v>
      </c>
      <c r="E2308" s="1" t="s">
        <v>3617</v>
      </c>
      <c r="F2308" s="1" t="s">
        <v>3215</v>
      </c>
      <c r="G2308" s="1" t="n">
        <v>24</v>
      </c>
      <c r="H2308" s="1" t="n">
        <v>1.1398</v>
      </c>
      <c r="I2308" s="1" t="n">
        <v>1</v>
      </c>
      <c r="J2308" s="1" t="n">
        <v>5</v>
      </c>
      <c r="K2308" s="1" t="s">
        <v>3618</v>
      </c>
      <c r="L2308" s="18" t="str">
        <f aca="false">IF(H2308&lt;=G2308,"Yes","No")</f>
        <v>Yes</v>
      </c>
    </row>
    <row r="2309" customFormat="false" ht="15" hidden="false" customHeight="false" outlineLevel="0" collapsed="false">
      <c r="A2309" s="1" t="s">
        <v>8236</v>
      </c>
      <c r="B2309" s="1" t="s">
        <v>8237</v>
      </c>
      <c r="C2309" s="1" t="s">
        <v>7818</v>
      </c>
      <c r="D2309" s="1" t="s">
        <v>3645</v>
      </c>
      <c r="E2309" s="1" t="s">
        <v>3646</v>
      </c>
      <c r="F2309" s="1" t="s">
        <v>3215</v>
      </c>
      <c r="G2309" s="1" t="n">
        <v>72</v>
      </c>
      <c r="H2309" s="1" t="n">
        <v>3.4358</v>
      </c>
      <c r="I2309" s="1" t="n">
        <v>0</v>
      </c>
      <c r="J2309" s="1" t="n">
        <v>4</v>
      </c>
      <c r="K2309" s="1" t="s">
        <v>3652</v>
      </c>
      <c r="L2309" s="18" t="str">
        <f aca="false">IF(H2309&lt;=G2309,"Yes","No")</f>
        <v>Yes</v>
      </c>
    </row>
    <row r="2310" customFormat="false" ht="15" hidden="false" customHeight="false" outlineLevel="0" collapsed="false">
      <c r="A2310" s="1" t="s">
        <v>8238</v>
      </c>
      <c r="B2310" s="1" t="s">
        <v>8239</v>
      </c>
      <c r="C2310" s="1" t="s">
        <v>7818</v>
      </c>
      <c r="D2310" s="1" t="s">
        <v>3638</v>
      </c>
      <c r="E2310" s="1" t="s">
        <v>3617</v>
      </c>
      <c r="F2310" s="1" t="s">
        <v>3631</v>
      </c>
      <c r="G2310" s="1" t="n">
        <v>24</v>
      </c>
      <c r="H2310" s="1" t="n">
        <v>23.2634</v>
      </c>
      <c r="I2310" s="1" t="n">
        <v>1</v>
      </c>
      <c r="J2310" s="1" t="n">
        <v>5</v>
      </c>
      <c r="K2310" s="1" t="s">
        <v>3632</v>
      </c>
      <c r="L2310" s="18" t="str">
        <f aca="false">IF(H2310&lt;=G2310,"Yes","No")</f>
        <v>Yes</v>
      </c>
    </row>
    <row r="2311" customFormat="false" ht="15" hidden="false" customHeight="false" outlineLevel="0" collapsed="false">
      <c r="A2311" s="1" t="s">
        <v>8240</v>
      </c>
      <c r="B2311" s="1" t="s">
        <v>8241</v>
      </c>
      <c r="C2311" s="1" t="s">
        <v>7818</v>
      </c>
      <c r="D2311" s="1" t="s">
        <v>3627</v>
      </c>
      <c r="E2311" s="1" t="s">
        <v>3646</v>
      </c>
      <c r="F2311" s="1" t="s">
        <v>3215</v>
      </c>
      <c r="G2311" s="1" t="n">
        <v>72</v>
      </c>
      <c r="H2311" s="1" t="n">
        <v>13.5136</v>
      </c>
      <c r="I2311" s="1" t="n">
        <v>0</v>
      </c>
      <c r="J2311" s="1" t="n">
        <v>4</v>
      </c>
      <c r="K2311" s="1" t="s">
        <v>3642</v>
      </c>
      <c r="L2311" s="18" t="str">
        <f aca="false">IF(H2311&lt;=G2311,"Yes","No")</f>
        <v>Yes</v>
      </c>
    </row>
    <row r="2312" customFormat="false" ht="15" hidden="false" customHeight="false" outlineLevel="0" collapsed="false">
      <c r="A2312" s="1" t="s">
        <v>8242</v>
      </c>
      <c r="B2312" s="1" t="s">
        <v>8243</v>
      </c>
      <c r="C2312" s="1" t="s">
        <v>7818</v>
      </c>
      <c r="D2312" s="1" t="s">
        <v>3638</v>
      </c>
      <c r="E2312" s="1" t="s">
        <v>3617</v>
      </c>
      <c r="F2312" s="1" t="s">
        <v>3215</v>
      </c>
      <c r="G2312" s="1" t="n">
        <v>24</v>
      </c>
      <c r="H2312" s="1" t="n">
        <v>6.1418</v>
      </c>
      <c r="I2312" s="1" t="n">
        <v>1</v>
      </c>
      <c r="J2312" s="1" t="n">
        <v>4</v>
      </c>
      <c r="K2312" s="1" t="s">
        <v>3635</v>
      </c>
      <c r="L2312" s="18" t="str">
        <f aca="false">IF(H2312&lt;=G2312,"Yes","No")</f>
        <v>Yes</v>
      </c>
    </row>
    <row r="2313" customFormat="false" ht="15" hidden="false" customHeight="false" outlineLevel="0" collapsed="false">
      <c r="A2313" s="1" t="s">
        <v>8244</v>
      </c>
      <c r="B2313" s="1" t="s">
        <v>8245</v>
      </c>
      <c r="C2313" s="1" t="s">
        <v>7818</v>
      </c>
      <c r="D2313" s="1" t="s">
        <v>3645</v>
      </c>
      <c r="E2313" s="1" t="s">
        <v>3646</v>
      </c>
      <c r="F2313" s="1" t="s">
        <v>3215</v>
      </c>
      <c r="G2313" s="1" t="n">
        <v>72</v>
      </c>
      <c r="H2313" s="1" t="n">
        <v>3.239</v>
      </c>
      <c r="I2313" s="1" t="n">
        <v>0</v>
      </c>
      <c r="J2313" s="1" t="n">
        <v>4</v>
      </c>
      <c r="K2313" s="1" t="s">
        <v>3635</v>
      </c>
      <c r="L2313" s="18" t="str">
        <f aca="false">IF(H2313&lt;=G2313,"Yes","No")</f>
        <v>Yes</v>
      </c>
    </row>
    <row r="2314" customFormat="false" ht="15" hidden="false" customHeight="false" outlineLevel="0" collapsed="false">
      <c r="A2314" s="1" t="s">
        <v>8246</v>
      </c>
      <c r="B2314" s="1" t="s">
        <v>8247</v>
      </c>
      <c r="C2314" s="1" t="s">
        <v>7818</v>
      </c>
      <c r="D2314" s="1" t="s">
        <v>3621</v>
      </c>
      <c r="E2314" s="1" t="s">
        <v>3646</v>
      </c>
      <c r="F2314" s="1" t="s">
        <v>3631</v>
      </c>
      <c r="G2314" s="1" t="n">
        <v>72</v>
      </c>
      <c r="H2314" s="1" t="n">
        <v>2.4108</v>
      </c>
      <c r="I2314" s="1" t="n">
        <v>0</v>
      </c>
      <c r="J2314" s="1" t="n">
        <v>4</v>
      </c>
      <c r="K2314" s="1" t="s">
        <v>3635</v>
      </c>
      <c r="L2314" s="18" t="str">
        <f aca="false">IF(H2314&lt;=G2314,"Yes","No")</f>
        <v>Yes</v>
      </c>
    </row>
    <row r="2315" customFormat="false" ht="15" hidden="false" customHeight="false" outlineLevel="0" collapsed="false">
      <c r="A2315" s="1" t="s">
        <v>8248</v>
      </c>
      <c r="B2315" s="1" t="s">
        <v>8249</v>
      </c>
      <c r="C2315" s="1" t="s">
        <v>7818</v>
      </c>
      <c r="D2315" s="1" t="s">
        <v>3616</v>
      </c>
      <c r="E2315" s="1" t="s">
        <v>3646</v>
      </c>
      <c r="F2315" s="1" t="s">
        <v>3631</v>
      </c>
      <c r="G2315" s="1" t="n">
        <v>72</v>
      </c>
      <c r="H2315" s="1" t="n">
        <v>5.8302</v>
      </c>
      <c r="I2315" s="1" t="n">
        <v>0</v>
      </c>
      <c r="J2315" s="1" t="n">
        <v>4</v>
      </c>
      <c r="K2315" s="1" t="s">
        <v>3632</v>
      </c>
      <c r="L2315" s="18" t="str">
        <f aca="false">IF(H2315&lt;=G2315,"Yes","No")</f>
        <v>Yes</v>
      </c>
    </row>
    <row r="2316" customFormat="false" ht="15" hidden="false" customHeight="false" outlineLevel="0" collapsed="false">
      <c r="A2316" s="1" t="s">
        <v>8250</v>
      </c>
      <c r="B2316" s="1" t="s">
        <v>8251</v>
      </c>
      <c r="C2316" s="1" t="s">
        <v>7818</v>
      </c>
      <c r="D2316" s="1" t="s">
        <v>3630</v>
      </c>
      <c r="E2316" s="1" t="s">
        <v>3617</v>
      </c>
      <c r="F2316" s="1" t="s">
        <v>3215</v>
      </c>
      <c r="G2316" s="1" t="n">
        <v>24</v>
      </c>
      <c r="H2316" s="1" t="n">
        <v>0.123</v>
      </c>
      <c r="I2316" s="1" t="n">
        <v>1</v>
      </c>
      <c r="J2316" s="1" t="n">
        <v>5</v>
      </c>
      <c r="K2316" s="1" t="s">
        <v>3635</v>
      </c>
      <c r="L2316" s="18" t="str">
        <f aca="false">IF(H2316&lt;=G2316,"Yes","No")</f>
        <v>Yes</v>
      </c>
    </row>
    <row r="2317" customFormat="false" ht="15" hidden="false" customHeight="false" outlineLevel="0" collapsed="false">
      <c r="A2317" s="1" t="s">
        <v>8252</v>
      </c>
      <c r="B2317" s="1" t="s">
        <v>8253</v>
      </c>
      <c r="C2317" s="1" t="s">
        <v>7818</v>
      </c>
      <c r="D2317" s="1" t="s">
        <v>3698</v>
      </c>
      <c r="E2317" s="1" t="s">
        <v>3617</v>
      </c>
      <c r="F2317" s="1" t="s">
        <v>3631</v>
      </c>
      <c r="G2317" s="1" t="n">
        <v>24</v>
      </c>
      <c r="H2317" s="1" t="n">
        <v>30.7664</v>
      </c>
      <c r="I2317" s="1" t="n">
        <v>0</v>
      </c>
      <c r="J2317" s="1" t="n">
        <v>3</v>
      </c>
      <c r="K2317" s="1" t="s">
        <v>3635</v>
      </c>
      <c r="L2317" s="18" t="str">
        <f aca="false">IF(H2317&lt;=G2317,"Yes","No")</f>
        <v>No</v>
      </c>
    </row>
    <row r="2318" customFormat="false" ht="15" hidden="false" customHeight="false" outlineLevel="0" collapsed="false">
      <c r="A2318" s="1" t="s">
        <v>8254</v>
      </c>
      <c r="B2318" s="1" t="s">
        <v>8255</v>
      </c>
      <c r="C2318" s="1" t="s">
        <v>7818</v>
      </c>
      <c r="D2318" s="1" t="s">
        <v>3645</v>
      </c>
      <c r="E2318" s="1" t="s">
        <v>3617</v>
      </c>
      <c r="F2318" s="1" t="s">
        <v>3623</v>
      </c>
      <c r="G2318" s="1" t="n">
        <v>24</v>
      </c>
      <c r="H2318" s="1" t="n">
        <v>3.7146</v>
      </c>
      <c r="I2318" s="1" t="n">
        <v>1</v>
      </c>
      <c r="J2318" s="1" t="n">
        <v>5</v>
      </c>
      <c r="K2318" s="1" t="s">
        <v>3635</v>
      </c>
      <c r="L2318" s="18" t="str">
        <f aca="false">IF(H2318&lt;=G2318,"Yes","No")</f>
        <v>Yes</v>
      </c>
    </row>
    <row r="2319" customFormat="false" ht="15" hidden="false" customHeight="false" outlineLevel="0" collapsed="false">
      <c r="A2319" s="1" t="s">
        <v>8256</v>
      </c>
      <c r="B2319" s="1" t="s">
        <v>8257</v>
      </c>
      <c r="C2319" s="1" t="s">
        <v>7818</v>
      </c>
      <c r="D2319" s="1" t="s">
        <v>3638</v>
      </c>
      <c r="E2319" s="1" t="s">
        <v>3622</v>
      </c>
      <c r="F2319" s="1" t="s">
        <v>3215</v>
      </c>
      <c r="G2319" s="1" t="n">
        <v>8</v>
      </c>
      <c r="H2319" s="1" t="n">
        <v>11.685</v>
      </c>
      <c r="I2319" s="1" t="n">
        <v>0</v>
      </c>
      <c r="J2319" s="1" t="n">
        <v>3</v>
      </c>
      <c r="K2319" s="1" t="s">
        <v>3624</v>
      </c>
      <c r="L2319" s="18" t="str">
        <f aca="false">IF(H2319&lt;=G2319,"Yes","No")</f>
        <v>No</v>
      </c>
    </row>
    <row r="2320" customFormat="false" ht="15" hidden="false" customHeight="false" outlineLevel="0" collapsed="false">
      <c r="A2320" s="1" t="s">
        <v>8258</v>
      </c>
      <c r="B2320" s="1" t="s">
        <v>8259</v>
      </c>
      <c r="C2320" s="1" t="s">
        <v>7818</v>
      </c>
      <c r="D2320" s="1" t="s">
        <v>3616</v>
      </c>
      <c r="E2320" s="1" t="s">
        <v>3617</v>
      </c>
      <c r="F2320" s="1" t="s">
        <v>3631</v>
      </c>
      <c r="G2320" s="1" t="n">
        <v>24</v>
      </c>
      <c r="H2320" s="1" t="n">
        <v>8.0196</v>
      </c>
      <c r="I2320" s="1" t="n">
        <v>0</v>
      </c>
      <c r="J2320" s="1" t="n">
        <v>3</v>
      </c>
      <c r="K2320" s="1" t="s">
        <v>3632</v>
      </c>
      <c r="L2320" s="18" t="str">
        <f aca="false">IF(H2320&lt;=G2320,"Yes","No")</f>
        <v>Yes</v>
      </c>
    </row>
    <row r="2321" customFormat="false" ht="15" hidden="false" customHeight="false" outlineLevel="0" collapsed="false">
      <c r="A2321" s="1" t="s">
        <v>8260</v>
      </c>
      <c r="B2321" s="1" t="s">
        <v>8261</v>
      </c>
      <c r="C2321" s="1" t="s">
        <v>7818</v>
      </c>
      <c r="D2321" s="1" t="s">
        <v>3630</v>
      </c>
      <c r="E2321" s="1" t="s">
        <v>3622</v>
      </c>
      <c r="F2321" s="1" t="s">
        <v>3215</v>
      </c>
      <c r="G2321" s="1" t="n">
        <v>8</v>
      </c>
      <c r="H2321" s="1" t="n">
        <v>0.205</v>
      </c>
      <c r="I2321" s="1" t="n">
        <v>1</v>
      </c>
      <c r="J2321" s="1" t="n">
        <v>5</v>
      </c>
      <c r="K2321" s="1" t="s">
        <v>3632</v>
      </c>
      <c r="L2321" s="18" t="str">
        <f aca="false">IF(H2321&lt;=G2321,"Yes","No")</f>
        <v>Yes</v>
      </c>
    </row>
    <row r="2322" customFormat="false" ht="15" hidden="false" customHeight="false" outlineLevel="0" collapsed="false">
      <c r="A2322" s="1" t="s">
        <v>8262</v>
      </c>
      <c r="B2322" s="1" t="s">
        <v>8263</v>
      </c>
      <c r="C2322" s="1" t="s">
        <v>7818</v>
      </c>
      <c r="D2322" s="1" t="s">
        <v>3616</v>
      </c>
      <c r="E2322" s="1" t="s">
        <v>3617</v>
      </c>
      <c r="F2322" s="1" t="s">
        <v>3215</v>
      </c>
      <c r="G2322" s="1" t="n">
        <v>24</v>
      </c>
      <c r="H2322" s="1" t="n">
        <v>6.232</v>
      </c>
      <c r="I2322" s="1" t="n">
        <v>0</v>
      </c>
      <c r="J2322" s="1" t="n">
        <v>5</v>
      </c>
      <c r="K2322" s="1" t="s">
        <v>3665</v>
      </c>
      <c r="L2322" s="18" t="str">
        <f aca="false">IF(H2322&lt;=G2322,"Yes","No")</f>
        <v>Yes</v>
      </c>
    </row>
    <row r="2323" customFormat="false" ht="15" hidden="false" customHeight="false" outlineLevel="0" collapsed="false">
      <c r="A2323" s="1" t="s">
        <v>8264</v>
      </c>
      <c r="B2323" s="1" t="s">
        <v>8265</v>
      </c>
      <c r="C2323" s="1" t="s">
        <v>7818</v>
      </c>
      <c r="D2323" s="1" t="s">
        <v>3616</v>
      </c>
      <c r="E2323" s="1" t="s">
        <v>3646</v>
      </c>
      <c r="F2323" s="1" t="s">
        <v>3623</v>
      </c>
      <c r="G2323" s="1" t="n">
        <v>72</v>
      </c>
      <c r="H2323" s="1" t="n">
        <v>8.692</v>
      </c>
      <c r="I2323" s="1" t="n">
        <v>1</v>
      </c>
      <c r="J2323" s="1" t="n">
        <v>5</v>
      </c>
      <c r="K2323" s="1" t="s">
        <v>3618</v>
      </c>
      <c r="L2323" s="18" t="str">
        <f aca="false">IF(H2323&lt;=G2323,"Yes","No")</f>
        <v>Yes</v>
      </c>
    </row>
    <row r="2324" customFormat="false" ht="15" hidden="false" customHeight="false" outlineLevel="0" collapsed="false">
      <c r="A2324" s="1" t="s">
        <v>8266</v>
      </c>
      <c r="B2324" s="1" t="s">
        <v>8267</v>
      </c>
      <c r="C2324" s="1" t="s">
        <v>7818</v>
      </c>
      <c r="D2324" s="1" t="s">
        <v>3621</v>
      </c>
      <c r="E2324" s="1" t="s">
        <v>3646</v>
      </c>
      <c r="F2324" s="1" t="s">
        <v>3631</v>
      </c>
      <c r="G2324" s="1" t="n">
        <v>72</v>
      </c>
      <c r="H2324" s="1" t="n">
        <v>2.583</v>
      </c>
      <c r="I2324" s="1" t="n">
        <v>1</v>
      </c>
      <c r="J2324" s="1" t="n">
        <v>5</v>
      </c>
      <c r="K2324" s="1" t="s">
        <v>3652</v>
      </c>
      <c r="L2324" s="18" t="str">
        <f aca="false">IF(H2324&lt;=G2324,"Yes","No")</f>
        <v>Yes</v>
      </c>
    </row>
    <row r="2325" customFormat="false" ht="15" hidden="false" customHeight="false" outlineLevel="0" collapsed="false">
      <c r="A2325" s="1" t="s">
        <v>8268</v>
      </c>
      <c r="B2325" s="1" t="s">
        <v>8269</v>
      </c>
      <c r="C2325" s="1" t="s">
        <v>7818</v>
      </c>
      <c r="D2325" s="1" t="s">
        <v>3698</v>
      </c>
      <c r="E2325" s="1" t="s">
        <v>3617</v>
      </c>
      <c r="F2325" s="1" t="s">
        <v>3631</v>
      </c>
      <c r="G2325" s="1" t="n">
        <v>24</v>
      </c>
      <c r="H2325" s="1" t="n">
        <v>14.2516</v>
      </c>
      <c r="I2325" s="1" t="n">
        <v>0</v>
      </c>
      <c r="J2325" s="1" t="n">
        <v>5</v>
      </c>
      <c r="K2325" s="1" t="s">
        <v>3632</v>
      </c>
      <c r="L2325" s="18" t="str">
        <f aca="false">IF(H2325&lt;=G2325,"Yes","No")</f>
        <v>Yes</v>
      </c>
    </row>
    <row r="2326" customFormat="false" ht="15" hidden="false" customHeight="false" outlineLevel="0" collapsed="false">
      <c r="A2326" s="1" t="s">
        <v>8270</v>
      </c>
      <c r="B2326" s="1" t="s">
        <v>8271</v>
      </c>
      <c r="C2326" s="1" t="s">
        <v>7818</v>
      </c>
      <c r="D2326" s="1" t="s">
        <v>3638</v>
      </c>
      <c r="E2326" s="1" t="s">
        <v>3617</v>
      </c>
      <c r="F2326" s="1" t="s">
        <v>3631</v>
      </c>
      <c r="G2326" s="1" t="n">
        <v>24</v>
      </c>
      <c r="H2326" s="1" t="n">
        <v>10.8486</v>
      </c>
      <c r="I2326" s="1" t="n">
        <v>0</v>
      </c>
      <c r="J2326" s="1" t="n">
        <v>5</v>
      </c>
      <c r="K2326" s="1" t="s">
        <v>3665</v>
      </c>
      <c r="L2326" s="18" t="str">
        <f aca="false">IF(H2326&lt;=G2326,"Yes","No")</f>
        <v>Yes</v>
      </c>
    </row>
    <row r="2327" customFormat="false" ht="15" hidden="false" customHeight="false" outlineLevel="0" collapsed="false">
      <c r="A2327" s="1" t="s">
        <v>8272</v>
      </c>
      <c r="B2327" s="1" t="s">
        <v>8273</v>
      </c>
      <c r="C2327" s="1" t="s">
        <v>7818</v>
      </c>
      <c r="D2327" s="1" t="s">
        <v>3621</v>
      </c>
      <c r="E2327" s="1" t="s">
        <v>3646</v>
      </c>
      <c r="F2327" s="1" t="s">
        <v>3631</v>
      </c>
      <c r="G2327" s="1" t="n">
        <v>72</v>
      </c>
      <c r="H2327" s="1" t="n">
        <v>2.337</v>
      </c>
      <c r="I2327" s="1" t="n">
        <v>0</v>
      </c>
      <c r="J2327" s="1" t="n">
        <v>4</v>
      </c>
      <c r="K2327" s="1" t="s">
        <v>3632</v>
      </c>
      <c r="L2327" s="18" t="str">
        <f aca="false">IF(H2327&lt;=G2327,"Yes","No")</f>
        <v>Yes</v>
      </c>
    </row>
    <row r="2328" customFormat="false" ht="15" hidden="false" customHeight="false" outlineLevel="0" collapsed="false">
      <c r="A2328" s="1" t="s">
        <v>8274</v>
      </c>
      <c r="B2328" s="1" t="s">
        <v>8275</v>
      </c>
      <c r="C2328" s="1" t="s">
        <v>7818</v>
      </c>
      <c r="D2328" s="1" t="s">
        <v>3630</v>
      </c>
      <c r="E2328" s="1" t="s">
        <v>3617</v>
      </c>
      <c r="F2328" s="1" t="s">
        <v>3631</v>
      </c>
      <c r="G2328" s="1" t="n">
        <v>24</v>
      </c>
      <c r="H2328" s="1" t="n">
        <v>1.0906</v>
      </c>
      <c r="I2328" s="1" t="n">
        <v>1</v>
      </c>
      <c r="J2328" s="1" t="n">
        <v>4</v>
      </c>
      <c r="K2328" s="1" t="s">
        <v>3618</v>
      </c>
      <c r="L2328" s="18" t="str">
        <f aca="false">IF(H2328&lt;=G2328,"Yes","No")</f>
        <v>Yes</v>
      </c>
    </row>
    <row r="2329" customFormat="false" ht="15" hidden="false" customHeight="false" outlineLevel="0" collapsed="false">
      <c r="A2329" s="1" t="s">
        <v>8276</v>
      </c>
      <c r="B2329" s="1" t="s">
        <v>8277</v>
      </c>
      <c r="C2329" s="1" t="s">
        <v>7818</v>
      </c>
      <c r="D2329" s="1" t="s">
        <v>3621</v>
      </c>
      <c r="E2329" s="1" t="s">
        <v>3646</v>
      </c>
      <c r="F2329" s="1" t="s">
        <v>3215</v>
      </c>
      <c r="G2329" s="1" t="n">
        <v>72</v>
      </c>
      <c r="H2329" s="1" t="n">
        <v>13.3988</v>
      </c>
      <c r="I2329" s="1" t="n">
        <v>1</v>
      </c>
      <c r="J2329" s="1" t="n">
        <v>5</v>
      </c>
      <c r="K2329" s="1" t="s">
        <v>3632</v>
      </c>
      <c r="L2329" s="18" t="str">
        <f aca="false">IF(H2329&lt;=G2329,"Yes","No")</f>
        <v>Yes</v>
      </c>
    </row>
    <row r="2330" customFormat="false" ht="15" hidden="false" customHeight="false" outlineLevel="0" collapsed="false">
      <c r="A2330" s="1" t="s">
        <v>8278</v>
      </c>
      <c r="B2330" s="1" t="s">
        <v>8279</v>
      </c>
      <c r="C2330" s="1" t="s">
        <v>7818</v>
      </c>
      <c r="D2330" s="1" t="s">
        <v>3630</v>
      </c>
      <c r="E2330" s="1" t="s">
        <v>3622</v>
      </c>
      <c r="F2330" s="1" t="s">
        <v>3623</v>
      </c>
      <c r="G2330" s="1" t="n">
        <v>8</v>
      </c>
      <c r="H2330" s="1" t="n">
        <v>0.2296</v>
      </c>
      <c r="I2330" s="1" t="n">
        <v>1</v>
      </c>
      <c r="J2330" s="1" t="n">
        <v>5</v>
      </c>
      <c r="K2330" s="1" t="s">
        <v>3618</v>
      </c>
      <c r="L2330" s="18" t="str">
        <f aca="false">IF(H2330&lt;=G2330,"Yes","No")</f>
        <v>Yes</v>
      </c>
    </row>
    <row r="2331" customFormat="false" ht="15" hidden="false" customHeight="false" outlineLevel="0" collapsed="false">
      <c r="A2331" s="1" t="s">
        <v>8280</v>
      </c>
      <c r="B2331" s="1" t="s">
        <v>8281</v>
      </c>
      <c r="C2331" s="1" t="s">
        <v>7818</v>
      </c>
      <c r="D2331" s="1" t="s">
        <v>3638</v>
      </c>
      <c r="E2331" s="1" t="s">
        <v>3617</v>
      </c>
      <c r="F2331" s="1" t="s">
        <v>3623</v>
      </c>
      <c r="G2331" s="1" t="n">
        <v>24</v>
      </c>
      <c r="H2331" s="1" t="n">
        <v>11.275</v>
      </c>
      <c r="I2331" s="1" t="n">
        <v>0</v>
      </c>
      <c r="J2331" s="1" t="n">
        <v>4</v>
      </c>
      <c r="K2331" s="1" t="s">
        <v>3635</v>
      </c>
      <c r="L2331" s="18" t="str">
        <f aca="false">IF(H2331&lt;=G2331,"Yes","No")</f>
        <v>Yes</v>
      </c>
    </row>
    <row r="2332" customFormat="false" ht="15" hidden="false" customHeight="false" outlineLevel="0" collapsed="false">
      <c r="A2332" s="1" t="s">
        <v>8282</v>
      </c>
      <c r="B2332" s="1" t="s">
        <v>8283</v>
      </c>
      <c r="C2332" s="1" t="s">
        <v>7818</v>
      </c>
      <c r="D2332" s="1" t="s">
        <v>3641</v>
      </c>
      <c r="E2332" s="1" t="s">
        <v>3622</v>
      </c>
      <c r="F2332" s="1" t="s">
        <v>3215</v>
      </c>
      <c r="G2332" s="1" t="n">
        <v>8</v>
      </c>
      <c r="H2332" s="1" t="n">
        <v>4.0754</v>
      </c>
      <c r="I2332" s="1" t="n">
        <v>1</v>
      </c>
      <c r="J2332" s="1" t="n">
        <v>5</v>
      </c>
      <c r="K2332" s="1" t="s">
        <v>3632</v>
      </c>
      <c r="L2332" s="18" t="str">
        <f aca="false">IF(H2332&lt;=G2332,"Yes","No")</f>
        <v>Yes</v>
      </c>
    </row>
    <row r="2333" customFormat="false" ht="15" hidden="false" customHeight="false" outlineLevel="0" collapsed="false">
      <c r="A2333" s="1" t="s">
        <v>8284</v>
      </c>
      <c r="B2333" s="1" t="s">
        <v>8285</v>
      </c>
      <c r="C2333" s="1" t="s">
        <v>7818</v>
      </c>
      <c r="D2333" s="1" t="s">
        <v>3627</v>
      </c>
      <c r="E2333" s="1" t="s">
        <v>3617</v>
      </c>
      <c r="F2333" s="1" t="s">
        <v>3215</v>
      </c>
      <c r="G2333" s="1" t="n">
        <v>24</v>
      </c>
      <c r="H2333" s="1" t="n">
        <v>5.4202</v>
      </c>
      <c r="I2333" s="1" t="n">
        <v>0</v>
      </c>
      <c r="J2333" s="1" t="n">
        <v>5</v>
      </c>
      <c r="K2333" s="1" t="s">
        <v>3642</v>
      </c>
      <c r="L2333" s="18" t="str">
        <f aca="false">IF(H2333&lt;=G2333,"Yes","No")</f>
        <v>Yes</v>
      </c>
    </row>
    <row r="2334" customFormat="false" ht="15" hidden="false" customHeight="false" outlineLevel="0" collapsed="false">
      <c r="A2334" s="1" t="s">
        <v>8286</v>
      </c>
      <c r="B2334" s="1" t="s">
        <v>8287</v>
      </c>
      <c r="C2334" s="1" t="s">
        <v>7818</v>
      </c>
      <c r="D2334" s="1" t="s">
        <v>3621</v>
      </c>
      <c r="E2334" s="1" t="s">
        <v>3617</v>
      </c>
      <c r="F2334" s="1" t="s">
        <v>3631</v>
      </c>
      <c r="G2334" s="1" t="n">
        <v>24</v>
      </c>
      <c r="H2334" s="1" t="n">
        <v>0.8118</v>
      </c>
      <c r="I2334" s="1" t="n">
        <v>0</v>
      </c>
      <c r="J2334" s="1" t="n">
        <v>5</v>
      </c>
      <c r="K2334" s="1" t="s">
        <v>3635</v>
      </c>
      <c r="L2334" s="18" t="str">
        <f aca="false">IF(H2334&lt;=G2334,"Yes","No")</f>
        <v>Yes</v>
      </c>
    </row>
    <row r="2335" customFormat="false" ht="15" hidden="false" customHeight="false" outlineLevel="0" collapsed="false">
      <c r="A2335" s="1" t="s">
        <v>8288</v>
      </c>
      <c r="B2335" s="1" t="s">
        <v>8289</v>
      </c>
      <c r="C2335" s="1" t="s">
        <v>7818</v>
      </c>
      <c r="D2335" s="1" t="s">
        <v>3627</v>
      </c>
      <c r="E2335" s="1" t="s">
        <v>3617</v>
      </c>
      <c r="F2335" s="1" t="s">
        <v>3623</v>
      </c>
      <c r="G2335" s="1" t="n">
        <v>24</v>
      </c>
      <c r="H2335" s="1" t="n">
        <v>9.3562</v>
      </c>
      <c r="I2335" s="1" t="n">
        <v>1</v>
      </c>
      <c r="J2335" s="1" t="n">
        <v>5</v>
      </c>
      <c r="K2335" s="1" t="s">
        <v>3665</v>
      </c>
      <c r="L2335" s="18" t="str">
        <f aca="false">IF(H2335&lt;=G2335,"Yes","No")</f>
        <v>Yes</v>
      </c>
    </row>
    <row r="2336" customFormat="false" ht="15" hidden="false" customHeight="false" outlineLevel="0" collapsed="false">
      <c r="A2336" s="1" t="s">
        <v>8290</v>
      </c>
      <c r="B2336" s="1" t="s">
        <v>8291</v>
      </c>
      <c r="C2336" s="1" t="s">
        <v>7818</v>
      </c>
      <c r="D2336" s="1" t="s">
        <v>3621</v>
      </c>
      <c r="E2336" s="1" t="s">
        <v>3617</v>
      </c>
      <c r="F2336" s="1" t="s">
        <v>3623</v>
      </c>
      <c r="G2336" s="1" t="n">
        <v>24</v>
      </c>
      <c r="H2336" s="1" t="n">
        <v>3.1898</v>
      </c>
      <c r="I2336" s="1" t="n">
        <v>1</v>
      </c>
      <c r="J2336" s="1" t="n">
        <v>4</v>
      </c>
      <c r="K2336" s="1" t="s">
        <v>3635</v>
      </c>
      <c r="L2336" s="18" t="str">
        <f aca="false">IF(H2336&lt;=G2336,"Yes","No")</f>
        <v>Yes</v>
      </c>
    </row>
    <row r="2337" customFormat="false" ht="15" hidden="false" customHeight="false" outlineLevel="0" collapsed="false">
      <c r="A2337" s="1" t="s">
        <v>8292</v>
      </c>
      <c r="B2337" s="1" t="s">
        <v>8293</v>
      </c>
      <c r="C2337" s="1" t="s">
        <v>7818</v>
      </c>
      <c r="D2337" s="1" t="s">
        <v>3621</v>
      </c>
      <c r="E2337" s="1" t="s">
        <v>3622</v>
      </c>
      <c r="F2337" s="1" t="s">
        <v>3623</v>
      </c>
      <c r="G2337" s="1" t="n">
        <v>8</v>
      </c>
      <c r="H2337" s="1" t="n">
        <v>1.2218</v>
      </c>
      <c r="I2337" s="1" t="n">
        <v>0</v>
      </c>
      <c r="J2337" s="1" t="n">
        <v>5</v>
      </c>
      <c r="K2337" s="1" t="s">
        <v>3618</v>
      </c>
      <c r="L2337" s="18" t="str">
        <f aca="false">IF(H2337&lt;=G2337,"Yes","No")</f>
        <v>Yes</v>
      </c>
    </row>
    <row r="2338" customFormat="false" ht="15" hidden="false" customHeight="false" outlineLevel="0" collapsed="false">
      <c r="A2338" s="1" t="s">
        <v>8294</v>
      </c>
      <c r="B2338" s="1" t="s">
        <v>8295</v>
      </c>
      <c r="C2338" s="1" t="s">
        <v>7818</v>
      </c>
      <c r="D2338" s="1" t="s">
        <v>3698</v>
      </c>
      <c r="E2338" s="1" t="s">
        <v>3646</v>
      </c>
      <c r="F2338" s="1" t="s">
        <v>3215</v>
      </c>
      <c r="G2338" s="1" t="n">
        <v>72</v>
      </c>
      <c r="H2338" s="1" t="n">
        <v>40.4752</v>
      </c>
      <c r="I2338" s="1" t="n">
        <v>0</v>
      </c>
      <c r="J2338" s="1" t="n">
        <v>4</v>
      </c>
      <c r="K2338" s="1" t="s">
        <v>3618</v>
      </c>
      <c r="L2338" s="18" t="str">
        <f aca="false">IF(H2338&lt;=G2338,"Yes","No")</f>
        <v>Yes</v>
      </c>
    </row>
    <row r="2339" customFormat="false" ht="15" hidden="false" customHeight="false" outlineLevel="0" collapsed="false">
      <c r="A2339" s="1" t="s">
        <v>8296</v>
      </c>
      <c r="B2339" s="1" t="s">
        <v>8297</v>
      </c>
      <c r="C2339" s="1" t="s">
        <v>7818</v>
      </c>
      <c r="D2339" s="1" t="s">
        <v>3627</v>
      </c>
      <c r="E2339" s="1" t="s">
        <v>3617</v>
      </c>
      <c r="F2339" s="1" t="s">
        <v>3631</v>
      </c>
      <c r="G2339" s="1" t="n">
        <v>24</v>
      </c>
      <c r="H2339" s="1" t="n">
        <v>8.0114</v>
      </c>
      <c r="I2339" s="1" t="n">
        <v>0</v>
      </c>
      <c r="J2339" s="1" t="n">
        <v>3</v>
      </c>
      <c r="K2339" s="1" t="s">
        <v>3635</v>
      </c>
      <c r="L2339" s="18" t="str">
        <f aca="false">IF(H2339&lt;=G2339,"Yes","No")</f>
        <v>Yes</v>
      </c>
    </row>
    <row r="2340" customFormat="false" ht="15" hidden="false" customHeight="false" outlineLevel="0" collapsed="false">
      <c r="A2340" s="1" t="s">
        <v>8298</v>
      </c>
      <c r="B2340" s="1" t="s">
        <v>8299</v>
      </c>
      <c r="C2340" s="1" t="s">
        <v>7818</v>
      </c>
      <c r="D2340" s="1" t="s">
        <v>3630</v>
      </c>
      <c r="E2340" s="1" t="s">
        <v>3622</v>
      </c>
      <c r="F2340" s="1" t="s">
        <v>3623</v>
      </c>
      <c r="G2340" s="1" t="n">
        <v>8</v>
      </c>
      <c r="H2340" s="1" t="n">
        <v>0.4346</v>
      </c>
      <c r="I2340" s="1" t="n">
        <v>1</v>
      </c>
      <c r="J2340" s="1" t="n">
        <v>5</v>
      </c>
      <c r="K2340" s="1" t="s">
        <v>3642</v>
      </c>
      <c r="L2340" s="18" t="str">
        <f aca="false">IF(H2340&lt;=G2340,"Yes","No")</f>
        <v>Yes</v>
      </c>
    </row>
    <row r="2341" customFormat="false" ht="15" hidden="false" customHeight="false" outlineLevel="0" collapsed="false">
      <c r="A2341" s="1" t="s">
        <v>8300</v>
      </c>
      <c r="B2341" s="1" t="s">
        <v>8301</v>
      </c>
      <c r="C2341" s="1" t="s">
        <v>7818</v>
      </c>
      <c r="D2341" s="1" t="s">
        <v>3630</v>
      </c>
      <c r="E2341" s="1" t="s">
        <v>3617</v>
      </c>
      <c r="F2341" s="1" t="s">
        <v>3623</v>
      </c>
      <c r="G2341" s="1" t="n">
        <v>24</v>
      </c>
      <c r="H2341" s="1" t="n">
        <v>1.1398</v>
      </c>
      <c r="I2341" s="1" t="n">
        <v>1</v>
      </c>
      <c r="J2341" s="1" t="n">
        <v>4</v>
      </c>
      <c r="K2341" s="1" t="s">
        <v>3632</v>
      </c>
      <c r="L2341" s="18" t="str">
        <f aca="false">IF(H2341&lt;=G2341,"Yes","No")</f>
        <v>Yes</v>
      </c>
    </row>
    <row r="2342" customFormat="false" ht="15" hidden="false" customHeight="false" outlineLevel="0" collapsed="false">
      <c r="A2342" s="1" t="s">
        <v>8302</v>
      </c>
      <c r="B2342" s="1" t="s">
        <v>8303</v>
      </c>
      <c r="C2342" s="1" t="s">
        <v>7818</v>
      </c>
      <c r="D2342" s="1" t="s">
        <v>3630</v>
      </c>
      <c r="E2342" s="1" t="s">
        <v>3617</v>
      </c>
      <c r="F2342" s="1" t="s">
        <v>3623</v>
      </c>
      <c r="G2342" s="1" t="n">
        <v>24</v>
      </c>
      <c r="H2342" s="1" t="n">
        <v>1.8368</v>
      </c>
      <c r="I2342" s="1" t="n">
        <v>1</v>
      </c>
      <c r="J2342" s="1" t="n">
        <v>5</v>
      </c>
      <c r="K2342" s="1" t="s">
        <v>3652</v>
      </c>
      <c r="L2342" s="18" t="str">
        <f aca="false">IF(H2342&lt;=G2342,"Yes","No")</f>
        <v>Yes</v>
      </c>
    </row>
    <row r="2343" customFormat="false" ht="15" hidden="false" customHeight="false" outlineLevel="0" collapsed="false">
      <c r="A2343" s="1" t="s">
        <v>8304</v>
      </c>
      <c r="B2343" s="1" t="s">
        <v>8305</v>
      </c>
      <c r="C2343" s="1" t="s">
        <v>7818</v>
      </c>
      <c r="D2343" s="1" t="s">
        <v>3616</v>
      </c>
      <c r="E2343" s="1" t="s">
        <v>3617</v>
      </c>
      <c r="F2343" s="1" t="s">
        <v>3651</v>
      </c>
      <c r="G2343" s="1" t="n">
        <v>24</v>
      </c>
      <c r="H2343" s="1" t="n">
        <v>14.2598</v>
      </c>
      <c r="I2343" s="1" t="n">
        <v>0</v>
      </c>
      <c r="J2343" s="1" t="n">
        <v>4</v>
      </c>
      <c r="K2343" s="1" t="s">
        <v>3642</v>
      </c>
      <c r="L2343" s="18" t="str">
        <f aca="false">IF(H2343&lt;=G2343,"Yes","No")</f>
        <v>Yes</v>
      </c>
    </row>
    <row r="2344" customFormat="false" ht="15" hidden="false" customHeight="false" outlineLevel="0" collapsed="false">
      <c r="A2344" s="1" t="s">
        <v>8306</v>
      </c>
      <c r="B2344" s="1" t="s">
        <v>8307</v>
      </c>
      <c r="C2344" s="1" t="s">
        <v>7818</v>
      </c>
      <c r="D2344" s="1" t="s">
        <v>3630</v>
      </c>
      <c r="E2344" s="1" t="s">
        <v>3646</v>
      </c>
      <c r="F2344" s="1" t="s">
        <v>3215</v>
      </c>
      <c r="G2344" s="1" t="n">
        <v>72</v>
      </c>
      <c r="H2344" s="1" t="n">
        <v>0.369</v>
      </c>
      <c r="I2344" s="1" t="n">
        <v>1</v>
      </c>
      <c r="J2344" s="1" t="n">
        <v>5</v>
      </c>
      <c r="K2344" s="1" t="s">
        <v>3665</v>
      </c>
      <c r="L2344" s="18" t="str">
        <f aca="false">IF(H2344&lt;=G2344,"Yes","No")</f>
        <v>Yes</v>
      </c>
    </row>
    <row r="2345" customFormat="false" ht="15" hidden="false" customHeight="false" outlineLevel="0" collapsed="false">
      <c r="A2345" s="1" t="s">
        <v>8308</v>
      </c>
      <c r="B2345" s="1" t="s">
        <v>8309</v>
      </c>
      <c r="C2345" s="1" t="s">
        <v>7818</v>
      </c>
      <c r="D2345" s="1" t="s">
        <v>3638</v>
      </c>
      <c r="E2345" s="1" t="s">
        <v>3617</v>
      </c>
      <c r="F2345" s="1" t="s">
        <v>3215</v>
      </c>
      <c r="G2345" s="1" t="n">
        <v>24</v>
      </c>
      <c r="H2345" s="1" t="n">
        <v>41.4592</v>
      </c>
      <c r="I2345" s="1" t="n">
        <v>0</v>
      </c>
      <c r="J2345" s="1" t="n">
        <v>4</v>
      </c>
      <c r="K2345" s="1" t="s">
        <v>3632</v>
      </c>
      <c r="L2345" s="18" t="str">
        <f aca="false">IF(H2345&lt;=G2345,"Yes","No")</f>
        <v>No</v>
      </c>
    </row>
    <row r="2346" customFormat="false" ht="15" hidden="false" customHeight="false" outlineLevel="0" collapsed="false">
      <c r="A2346" s="1" t="s">
        <v>8310</v>
      </c>
      <c r="B2346" s="1" t="s">
        <v>8311</v>
      </c>
      <c r="C2346" s="1" t="s">
        <v>7818</v>
      </c>
      <c r="D2346" s="1" t="s">
        <v>3616</v>
      </c>
      <c r="E2346" s="1" t="s">
        <v>3646</v>
      </c>
      <c r="F2346" s="1" t="s">
        <v>3623</v>
      </c>
      <c r="G2346" s="1" t="n">
        <v>72</v>
      </c>
      <c r="H2346" s="1" t="n">
        <v>10.7994</v>
      </c>
      <c r="I2346" s="1" t="n">
        <v>0</v>
      </c>
      <c r="J2346" s="1" t="n">
        <v>4</v>
      </c>
      <c r="K2346" s="1" t="s">
        <v>3642</v>
      </c>
      <c r="L2346" s="18" t="str">
        <f aca="false">IF(H2346&lt;=G2346,"Yes","No")</f>
        <v>Yes</v>
      </c>
    </row>
    <row r="2347" customFormat="false" ht="15" hidden="false" customHeight="false" outlineLevel="0" collapsed="false">
      <c r="A2347" s="1" t="s">
        <v>8312</v>
      </c>
      <c r="B2347" s="1" t="s">
        <v>8313</v>
      </c>
      <c r="C2347" s="1" t="s">
        <v>7818</v>
      </c>
      <c r="D2347" s="1" t="s">
        <v>3645</v>
      </c>
      <c r="E2347" s="1" t="s">
        <v>3622</v>
      </c>
      <c r="F2347" s="1" t="s">
        <v>3215</v>
      </c>
      <c r="G2347" s="1" t="n">
        <v>8</v>
      </c>
      <c r="H2347" s="1" t="n">
        <v>0.8774</v>
      </c>
      <c r="I2347" s="1" t="n">
        <v>0</v>
      </c>
      <c r="J2347" s="1" t="n">
        <v>4</v>
      </c>
      <c r="K2347" s="1" t="s">
        <v>3632</v>
      </c>
      <c r="L2347" s="18" t="str">
        <f aca="false">IF(H2347&lt;=G2347,"Yes","No")</f>
        <v>Yes</v>
      </c>
    </row>
    <row r="2348" customFormat="false" ht="15" hidden="false" customHeight="false" outlineLevel="0" collapsed="false">
      <c r="A2348" s="1" t="s">
        <v>8314</v>
      </c>
      <c r="B2348" s="1" t="s">
        <v>8315</v>
      </c>
      <c r="C2348" s="1" t="s">
        <v>7818</v>
      </c>
      <c r="D2348" s="1" t="s">
        <v>3638</v>
      </c>
      <c r="E2348" s="1" t="s">
        <v>3646</v>
      </c>
      <c r="F2348" s="1" t="s">
        <v>3623</v>
      </c>
      <c r="G2348" s="1" t="n">
        <v>72</v>
      </c>
      <c r="H2348" s="1" t="n">
        <v>2.4272</v>
      </c>
      <c r="I2348" s="1" t="n">
        <v>0</v>
      </c>
      <c r="J2348" s="1" t="n">
        <v>5</v>
      </c>
      <c r="K2348" s="1" t="s">
        <v>3652</v>
      </c>
      <c r="L2348" s="18" t="str">
        <f aca="false">IF(H2348&lt;=G2348,"Yes","No")</f>
        <v>Yes</v>
      </c>
    </row>
    <row r="2349" customFormat="false" ht="15" hidden="false" customHeight="false" outlineLevel="0" collapsed="false">
      <c r="A2349" s="1" t="s">
        <v>8316</v>
      </c>
      <c r="B2349" s="1" t="s">
        <v>8317</v>
      </c>
      <c r="C2349" s="1" t="s">
        <v>7818</v>
      </c>
      <c r="D2349" s="1" t="s">
        <v>3616</v>
      </c>
      <c r="E2349" s="1" t="s">
        <v>3617</v>
      </c>
      <c r="F2349" s="1" t="s">
        <v>3623</v>
      </c>
      <c r="G2349" s="1" t="n">
        <v>24</v>
      </c>
      <c r="H2349" s="1" t="n">
        <v>13.4808</v>
      </c>
      <c r="I2349" s="1" t="n">
        <v>0</v>
      </c>
      <c r="J2349" s="1" t="n">
        <v>5</v>
      </c>
      <c r="K2349" s="1" t="s">
        <v>3665</v>
      </c>
      <c r="L2349" s="18" t="str">
        <f aca="false">IF(H2349&lt;=G2349,"Yes","No")</f>
        <v>Yes</v>
      </c>
    </row>
    <row r="2350" customFormat="false" ht="15" hidden="false" customHeight="false" outlineLevel="0" collapsed="false">
      <c r="A2350" s="1" t="s">
        <v>8318</v>
      </c>
      <c r="B2350" s="1" t="s">
        <v>8319</v>
      </c>
      <c r="C2350" s="1" t="s">
        <v>7818</v>
      </c>
      <c r="D2350" s="1" t="s">
        <v>3616</v>
      </c>
      <c r="E2350" s="1" t="s">
        <v>3646</v>
      </c>
      <c r="F2350" s="1" t="s">
        <v>3215</v>
      </c>
      <c r="G2350" s="1" t="n">
        <v>72</v>
      </c>
      <c r="H2350" s="1" t="n">
        <v>34.768</v>
      </c>
      <c r="I2350" s="1" t="n">
        <v>0</v>
      </c>
      <c r="J2350" s="1" t="n">
        <v>5</v>
      </c>
      <c r="K2350" s="1" t="s">
        <v>3665</v>
      </c>
      <c r="L2350" s="18" t="str">
        <f aca="false">IF(H2350&lt;=G2350,"Yes","No")</f>
        <v>Yes</v>
      </c>
    </row>
    <row r="2351" customFormat="false" ht="15" hidden="false" customHeight="false" outlineLevel="0" collapsed="false">
      <c r="A2351" s="1" t="s">
        <v>8320</v>
      </c>
      <c r="B2351" s="1" t="s">
        <v>8321</v>
      </c>
      <c r="C2351" s="1" t="s">
        <v>7818</v>
      </c>
      <c r="D2351" s="1" t="s">
        <v>3630</v>
      </c>
      <c r="E2351" s="1" t="s">
        <v>3617</v>
      </c>
      <c r="F2351" s="1" t="s">
        <v>3215</v>
      </c>
      <c r="G2351" s="1" t="n">
        <v>24</v>
      </c>
      <c r="H2351" s="1" t="n">
        <v>0.1476</v>
      </c>
      <c r="I2351" s="1" t="n">
        <v>1</v>
      </c>
      <c r="J2351" s="1" t="n">
        <v>4</v>
      </c>
      <c r="K2351" s="1" t="s">
        <v>3665</v>
      </c>
      <c r="L2351" s="18" t="str">
        <f aca="false">IF(H2351&lt;=G2351,"Yes","No")</f>
        <v>Yes</v>
      </c>
    </row>
    <row r="2352" customFormat="false" ht="15" hidden="false" customHeight="false" outlineLevel="0" collapsed="false">
      <c r="A2352" s="1" t="s">
        <v>8322</v>
      </c>
      <c r="B2352" s="1" t="s">
        <v>8323</v>
      </c>
      <c r="C2352" s="1" t="s">
        <v>7818</v>
      </c>
      <c r="D2352" s="1" t="s">
        <v>3621</v>
      </c>
      <c r="E2352" s="1" t="s">
        <v>3646</v>
      </c>
      <c r="F2352" s="1" t="s">
        <v>3631</v>
      </c>
      <c r="G2352" s="1" t="n">
        <v>72</v>
      </c>
      <c r="H2352" s="1" t="n">
        <v>1.435</v>
      </c>
      <c r="I2352" s="1" t="n">
        <v>0</v>
      </c>
      <c r="J2352" s="1" t="n">
        <v>4</v>
      </c>
      <c r="K2352" s="1" t="s">
        <v>3618</v>
      </c>
      <c r="L2352" s="18" t="str">
        <f aca="false">IF(H2352&lt;=G2352,"Yes","No")</f>
        <v>Yes</v>
      </c>
    </row>
    <row r="2353" customFormat="false" ht="15" hidden="false" customHeight="false" outlineLevel="0" collapsed="false">
      <c r="A2353" s="1" t="s">
        <v>8324</v>
      </c>
      <c r="B2353" s="1" t="s">
        <v>8325</v>
      </c>
      <c r="C2353" s="1" t="s">
        <v>7818</v>
      </c>
      <c r="D2353" s="1" t="s">
        <v>3621</v>
      </c>
      <c r="E2353" s="1" t="s">
        <v>3617</v>
      </c>
      <c r="F2353" s="1" t="s">
        <v>3651</v>
      </c>
      <c r="G2353" s="1" t="n">
        <v>24</v>
      </c>
      <c r="H2353" s="1" t="n">
        <v>0.2132</v>
      </c>
      <c r="I2353" s="1" t="n">
        <v>0</v>
      </c>
      <c r="J2353" s="1" t="n">
        <v>4</v>
      </c>
      <c r="K2353" s="1" t="s">
        <v>3624</v>
      </c>
      <c r="L2353" s="18" t="str">
        <f aca="false">IF(H2353&lt;=G2353,"Yes","No")</f>
        <v>Yes</v>
      </c>
    </row>
    <row r="2354" customFormat="false" ht="15" hidden="false" customHeight="false" outlineLevel="0" collapsed="false">
      <c r="A2354" s="1" t="s">
        <v>8326</v>
      </c>
      <c r="B2354" s="1" t="s">
        <v>8327</v>
      </c>
      <c r="C2354" s="1" t="s">
        <v>7818</v>
      </c>
      <c r="D2354" s="1" t="s">
        <v>3627</v>
      </c>
      <c r="E2354" s="1" t="s">
        <v>3617</v>
      </c>
      <c r="F2354" s="1" t="s">
        <v>3215</v>
      </c>
      <c r="G2354" s="1" t="n">
        <v>24</v>
      </c>
      <c r="H2354" s="1" t="n">
        <v>5.781</v>
      </c>
      <c r="I2354" s="1" t="n">
        <v>0</v>
      </c>
      <c r="J2354" s="1" t="n">
        <v>4</v>
      </c>
      <c r="K2354" s="1" t="s">
        <v>3635</v>
      </c>
      <c r="L2354" s="18" t="str">
        <f aca="false">IF(H2354&lt;=G2354,"Yes","No")</f>
        <v>Yes</v>
      </c>
    </row>
    <row r="2355" customFormat="false" ht="15" hidden="false" customHeight="false" outlineLevel="0" collapsed="false">
      <c r="A2355" s="1" t="s">
        <v>8328</v>
      </c>
      <c r="B2355" s="1" t="s">
        <v>8329</v>
      </c>
      <c r="C2355" s="1" t="s">
        <v>7818</v>
      </c>
      <c r="D2355" s="1" t="s">
        <v>3616</v>
      </c>
      <c r="E2355" s="1" t="s">
        <v>3646</v>
      </c>
      <c r="F2355" s="1" t="s">
        <v>3631</v>
      </c>
      <c r="G2355" s="1" t="n">
        <v>72</v>
      </c>
      <c r="H2355" s="1" t="n">
        <v>2.8126</v>
      </c>
      <c r="I2355" s="1" t="n">
        <v>1</v>
      </c>
      <c r="J2355" s="1" t="n">
        <v>4</v>
      </c>
      <c r="K2355" s="1" t="s">
        <v>3635</v>
      </c>
      <c r="L2355" s="18" t="str">
        <f aca="false">IF(H2355&lt;=G2355,"Yes","No")</f>
        <v>Yes</v>
      </c>
    </row>
    <row r="2356" customFormat="false" ht="15" hidden="false" customHeight="false" outlineLevel="0" collapsed="false">
      <c r="A2356" s="1" t="s">
        <v>8330</v>
      </c>
      <c r="B2356" s="1" t="s">
        <v>8331</v>
      </c>
      <c r="C2356" s="1" t="s">
        <v>7818</v>
      </c>
      <c r="D2356" s="1" t="s">
        <v>3630</v>
      </c>
      <c r="E2356" s="1" t="s">
        <v>3617</v>
      </c>
      <c r="F2356" s="1" t="s">
        <v>3623</v>
      </c>
      <c r="G2356" s="1" t="n">
        <v>24</v>
      </c>
      <c r="H2356" s="1" t="n">
        <v>0.41</v>
      </c>
      <c r="I2356" s="1" t="n">
        <v>1</v>
      </c>
      <c r="J2356" s="1" t="n">
        <v>4</v>
      </c>
      <c r="K2356" s="1" t="s">
        <v>3624</v>
      </c>
      <c r="L2356" s="18" t="str">
        <f aca="false">IF(H2356&lt;=G2356,"Yes","No")</f>
        <v>Yes</v>
      </c>
    </row>
    <row r="2357" customFormat="false" ht="15" hidden="false" customHeight="false" outlineLevel="0" collapsed="false">
      <c r="A2357" s="1" t="s">
        <v>8332</v>
      </c>
      <c r="B2357" s="1" t="s">
        <v>8333</v>
      </c>
      <c r="C2357" s="1" t="s">
        <v>7818</v>
      </c>
      <c r="D2357" s="1" t="s">
        <v>3630</v>
      </c>
      <c r="E2357" s="1" t="s">
        <v>3617</v>
      </c>
      <c r="F2357" s="1" t="s">
        <v>3631</v>
      </c>
      <c r="G2357" s="1" t="n">
        <v>24</v>
      </c>
      <c r="H2357" s="1" t="n">
        <v>1.0004</v>
      </c>
      <c r="I2357" s="1" t="n">
        <v>1</v>
      </c>
      <c r="J2357" s="1" t="n">
        <v>4</v>
      </c>
      <c r="K2357" s="1" t="s">
        <v>3642</v>
      </c>
      <c r="L2357" s="18" t="str">
        <f aca="false">IF(H2357&lt;=G2357,"Yes","No")</f>
        <v>Yes</v>
      </c>
    </row>
    <row r="2358" customFormat="false" ht="15" hidden="false" customHeight="false" outlineLevel="0" collapsed="false">
      <c r="A2358" s="1" t="s">
        <v>8334</v>
      </c>
      <c r="B2358" s="1" t="s">
        <v>8335</v>
      </c>
      <c r="C2358" s="1" t="s">
        <v>7818</v>
      </c>
      <c r="D2358" s="1" t="s">
        <v>3645</v>
      </c>
      <c r="E2358" s="1" t="s">
        <v>3617</v>
      </c>
      <c r="F2358" s="1" t="s">
        <v>3631</v>
      </c>
      <c r="G2358" s="1" t="n">
        <v>24</v>
      </c>
      <c r="H2358" s="1" t="n">
        <v>1.9762</v>
      </c>
      <c r="I2358" s="1" t="n">
        <v>1</v>
      </c>
      <c r="J2358" s="1" t="n">
        <v>5</v>
      </c>
      <c r="K2358" s="1" t="s">
        <v>3624</v>
      </c>
      <c r="L2358" s="18" t="str">
        <f aca="false">IF(H2358&lt;=G2358,"Yes","No")</f>
        <v>Yes</v>
      </c>
    </row>
    <row r="2359" customFormat="false" ht="15" hidden="false" customHeight="false" outlineLevel="0" collapsed="false">
      <c r="A2359" s="1" t="s">
        <v>8336</v>
      </c>
      <c r="B2359" s="1" t="s">
        <v>8337</v>
      </c>
      <c r="C2359" s="1" t="s">
        <v>7818</v>
      </c>
      <c r="D2359" s="1" t="s">
        <v>3638</v>
      </c>
      <c r="E2359" s="1" t="s">
        <v>3617</v>
      </c>
      <c r="F2359" s="1" t="s">
        <v>3631</v>
      </c>
      <c r="G2359" s="1" t="n">
        <v>24</v>
      </c>
      <c r="H2359" s="1" t="n">
        <v>11.5292</v>
      </c>
      <c r="I2359" s="1" t="n">
        <v>0</v>
      </c>
      <c r="J2359" s="1" t="n">
        <v>4</v>
      </c>
      <c r="K2359" s="1" t="s">
        <v>3642</v>
      </c>
      <c r="L2359" s="18" t="str">
        <f aca="false">IF(H2359&lt;=G2359,"Yes","No")</f>
        <v>Yes</v>
      </c>
    </row>
    <row r="2360" customFormat="false" ht="15" hidden="false" customHeight="false" outlineLevel="0" collapsed="false">
      <c r="A2360" s="1" t="s">
        <v>8338</v>
      </c>
      <c r="B2360" s="1" t="s">
        <v>8339</v>
      </c>
      <c r="C2360" s="1" t="s">
        <v>7818</v>
      </c>
      <c r="D2360" s="1" t="s">
        <v>3621</v>
      </c>
      <c r="E2360" s="1" t="s">
        <v>3617</v>
      </c>
      <c r="F2360" s="1" t="s">
        <v>3215</v>
      </c>
      <c r="G2360" s="1" t="n">
        <v>24</v>
      </c>
      <c r="H2360" s="1" t="n">
        <v>4.0098</v>
      </c>
      <c r="I2360" s="1" t="n">
        <v>1</v>
      </c>
      <c r="J2360" s="1" t="n">
        <v>4</v>
      </c>
      <c r="K2360" s="1" t="s">
        <v>3652</v>
      </c>
      <c r="L2360" s="18" t="str">
        <f aca="false">IF(H2360&lt;=G2360,"Yes","No")</f>
        <v>Yes</v>
      </c>
    </row>
    <row r="2361" customFormat="false" ht="15" hidden="false" customHeight="false" outlineLevel="0" collapsed="false">
      <c r="A2361" s="1" t="s">
        <v>8340</v>
      </c>
      <c r="B2361" s="1" t="s">
        <v>8341</v>
      </c>
      <c r="C2361" s="1" t="s">
        <v>7818</v>
      </c>
      <c r="D2361" s="1" t="s">
        <v>3638</v>
      </c>
      <c r="E2361" s="1" t="s">
        <v>3617</v>
      </c>
      <c r="F2361" s="1" t="s">
        <v>3215</v>
      </c>
      <c r="G2361" s="1" t="n">
        <v>24</v>
      </c>
      <c r="H2361" s="1" t="n">
        <v>19.844</v>
      </c>
      <c r="I2361" s="1" t="n">
        <v>0</v>
      </c>
      <c r="J2361" s="1" t="n">
        <v>4</v>
      </c>
      <c r="K2361" s="1" t="s">
        <v>3665</v>
      </c>
      <c r="L2361" s="18" t="str">
        <f aca="false">IF(H2361&lt;=G2361,"Yes","No")</f>
        <v>Yes</v>
      </c>
    </row>
    <row r="2362" customFormat="false" ht="15" hidden="false" customHeight="false" outlineLevel="0" collapsed="false">
      <c r="A2362" s="1" t="s">
        <v>8342</v>
      </c>
      <c r="B2362" s="1" t="s">
        <v>8343</v>
      </c>
      <c r="C2362" s="1" t="s">
        <v>7818</v>
      </c>
      <c r="D2362" s="1" t="s">
        <v>3645</v>
      </c>
      <c r="E2362" s="1" t="s">
        <v>3617</v>
      </c>
      <c r="F2362" s="1" t="s">
        <v>3215</v>
      </c>
      <c r="G2362" s="1" t="n">
        <v>24</v>
      </c>
      <c r="H2362" s="1" t="n">
        <v>0.6888</v>
      </c>
      <c r="I2362" s="1" t="n">
        <v>0</v>
      </c>
      <c r="J2362" s="1" t="n">
        <v>4</v>
      </c>
      <c r="K2362" s="1" t="s">
        <v>3652</v>
      </c>
      <c r="L2362" s="18" t="str">
        <f aca="false">IF(H2362&lt;=G2362,"Yes","No")</f>
        <v>Yes</v>
      </c>
    </row>
    <row r="2363" customFormat="false" ht="15" hidden="false" customHeight="false" outlineLevel="0" collapsed="false">
      <c r="A2363" s="1" t="s">
        <v>8344</v>
      </c>
      <c r="B2363" s="1" t="s">
        <v>8345</v>
      </c>
      <c r="C2363" s="1" t="s">
        <v>7818</v>
      </c>
      <c r="D2363" s="1" t="s">
        <v>3630</v>
      </c>
      <c r="E2363" s="1" t="s">
        <v>3617</v>
      </c>
      <c r="F2363" s="1" t="s">
        <v>3631</v>
      </c>
      <c r="G2363" s="1" t="n">
        <v>24</v>
      </c>
      <c r="H2363" s="1" t="n">
        <v>0.7708</v>
      </c>
      <c r="I2363" s="1" t="n">
        <v>1</v>
      </c>
      <c r="J2363" s="1" t="n">
        <v>3</v>
      </c>
      <c r="K2363" s="1" t="s">
        <v>3652</v>
      </c>
      <c r="L2363" s="18" t="str">
        <f aca="false">IF(H2363&lt;=G2363,"Yes","No")</f>
        <v>Yes</v>
      </c>
    </row>
    <row r="2364" customFormat="false" ht="15" hidden="false" customHeight="false" outlineLevel="0" collapsed="false">
      <c r="A2364" s="1" t="s">
        <v>8346</v>
      </c>
      <c r="B2364" s="1" t="s">
        <v>8347</v>
      </c>
      <c r="C2364" s="1" t="s">
        <v>7818</v>
      </c>
      <c r="D2364" s="1" t="s">
        <v>3645</v>
      </c>
      <c r="E2364" s="1" t="s">
        <v>3617</v>
      </c>
      <c r="F2364" s="1" t="s">
        <v>3631</v>
      </c>
      <c r="G2364" s="1" t="n">
        <v>24</v>
      </c>
      <c r="H2364" s="1" t="n">
        <v>2.2058</v>
      </c>
      <c r="I2364" s="1" t="n">
        <v>0</v>
      </c>
      <c r="J2364" s="1" t="n">
        <v>4</v>
      </c>
      <c r="K2364" s="1" t="s">
        <v>3632</v>
      </c>
      <c r="L2364" s="18" t="str">
        <f aca="false">IF(H2364&lt;=G2364,"Yes","No")</f>
        <v>Yes</v>
      </c>
    </row>
    <row r="2365" customFormat="false" ht="15" hidden="false" customHeight="false" outlineLevel="0" collapsed="false">
      <c r="A2365" s="1" t="s">
        <v>8348</v>
      </c>
      <c r="B2365" s="1" t="s">
        <v>8349</v>
      </c>
      <c r="C2365" s="1" t="s">
        <v>7818</v>
      </c>
      <c r="D2365" s="1" t="s">
        <v>3641</v>
      </c>
      <c r="E2365" s="1" t="s">
        <v>3793</v>
      </c>
      <c r="F2365" s="1" t="s">
        <v>3623</v>
      </c>
      <c r="G2365" s="1" t="n">
        <v>4</v>
      </c>
      <c r="H2365" s="1" t="n">
        <v>1.7138</v>
      </c>
      <c r="I2365" s="1" t="n">
        <v>0</v>
      </c>
      <c r="J2365" s="1" t="n">
        <v>4</v>
      </c>
      <c r="K2365" s="1" t="s">
        <v>3632</v>
      </c>
      <c r="L2365" s="18" t="str">
        <f aca="false">IF(H2365&lt;=G2365,"Yes","No")</f>
        <v>Yes</v>
      </c>
    </row>
    <row r="2366" customFormat="false" ht="15" hidden="false" customHeight="false" outlineLevel="0" collapsed="false">
      <c r="A2366" s="1" t="s">
        <v>8350</v>
      </c>
      <c r="B2366" s="1" t="s">
        <v>8351</v>
      </c>
      <c r="C2366" s="1" t="s">
        <v>7818</v>
      </c>
      <c r="D2366" s="1" t="s">
        <v>3616</v>
      </c>
      <c r="E2366" s="1" t="s">
        <v>3617</v>
      </c>
      <c r="F2366" s="1" t="s">
        <v>3631</v>
      </c>
      <c r="G2366" s="1" t="n">
        <v>24</v>
      </c>
      <c r="H2366" s="1" t="n">
        <v>5.4776</v>
      </c>
      <c r="I2366" s="1" t="n">
        <v>0</v>
      </c>
      <c r="J2366" s="1" t="n">
        <v>4</v>
      </c>
      <c r="K2366" s="1" t="s">
        <v>3618</v>
      </c>
      <c r="L2366" s="18" t="str">
        <f aca="false">IF(H2366&lt;=G2366,"Yes","No")</f>
        <v>Yes</v>
      </c>
    </row>
    <row r="2367" customFormat="false" ht="15" hidden="false" customHeight="false" outlineLevel="0" collapsed="false">
      <c r="A2367" s="1" t="s">
        <v>8352</v>
      </c>
      <c r="B2367" s="1" t="s">
        <v>8353</v>
      </c>
      <c r="C2367" s="1" t="s">
        <v>7818</v>
      </c>
      <c r="D2367" s="1" t="s">
        <v>3638</v>
      </c>
      <c r="E2367" s="1" t="s">
        <v>3646</v>
      </c>
      <c r="F2367" s="1" t="s">
        <v>3651</v>
      </c>
      <c r="G2367" s="1" t="n">
        <v>72</v>
      </c>
      <c r="H2367" s="1" t="n">
        <v>31.2748</v>
      </c>
      <c r="I2367" s="1" t="n">
        <v>0</v>
      </c>
      <c r="J2367" s="1" t="n">
        <v>4</v>
      </c>
      <c r="K2367" s="1" t="s">
        <v>3635</v>
      </c>
      <c r="L2367" s="18" t="str">
        <f aca="false">IF(H2367&lt;=G2367,"Yes","No")</f>
        <v>Yes</v>
      </c>
    </row>
    <row r="2368" customFormat="false" ht="15" hidden="false" customHeight="false" outlineLevel="0" collapsed="false">
      <c r="A2368" s="1" t="s">
        <v>8354</v>
      </c>
      <c r="B2368" s="1" t="s">
        <v>8355</v>
      </c>
      <c r="C2368" s="1" t="s">
        <v>7818</v>
      </c>
      <c r="D2368" s="1" t="s">
        <v>3616</v>
      </c>
      <c r="E2368" s="1" t="s">
        <v>3617</v>
      </c>
      <c r="F2368" s="1" t="s">
        <v>3631</v>
      </c>
      <c r="G2368" s="1" t="n">
        <v>24</v>
      </c>
      <c r="H2368" s="1" t="n">
        <v>11.111</v>
      </c>
      <c r="I2368" s="1" t="n">
        <v>0</v>
      </c>
      <c r="J2368" s="1" t="n">
        <v>5</v>
      </c>
      <c r="K2368" s="1" t="s">
        <v>3624</v>
      </c>
      <c r="L2368" s="18" t="str">
        <f aca="false">IF(H2368&lt;=G2368,"Yes","No")</f>
        <v>Yes</v>
      </c>
    </row>
    <row r="2369" customFormat="false" ht="15" hidden="false" customHeight="false" outlineLevel="0" collapsed="false">
      <c r="A2369" s="1" t="s">
        <v>8356</v>
      </c>
      <c r="B2369" s="1" t="s">
        <v>8357</v>
      </c>
      <c r="C2369" s="1" t="s">
        <v>7818</v>
      </c>
      <c r="D2369" s="1" t="s">
        <v>3638</v>
      </c>
      <c r="E2369" s="1" t="s">
        <v>3617</v>
      </c>
      <c r="F2369" s="1" t="s">
        <v>3623</v>
      </c>
      <c r="G2369" s="1" t="n">
        <v>24</v>
      </c>
      <c r="H2369" s="1" t="n">
        <v>8.4296</v>
      </c>
      <c r="I2369" s="1" t="n">
        <v>0</v>
      </c>
      <c r="J2369" s="1" t="n">
        <v>4</v>
      </c>
      <c r="K2369" s="1" t="s">
        <v>3665</v>
      </c>
      <c r="L2369" s="18" t="str">
        <f aca="false">IF(H2369&lt;=G2369,"Yes","No")</f>
        <v>Yes</v>
      </c>
    </row>
    <row r="2370" customFormat="false" ht="15" hidden="false" customHeight="false" outlineLevel="0" collapsed="false">
      <c r="A2370" s="1" t="s">
        <v>8358</v>
      </c>
      <c r="B2370" s="1" t="s">
        <v>8359</v>
      </c>
      <c r="C2370" s="1" t="s">
        <v>7818</v>
      </c>
      <c r="D2370" s="1" t="s">
        <v>3630</v>
      </c>
      <c r="E2370" s="1" t="s">
        <v>3617</v>
      </c>
      <c r="F2370" s="1" t="s">
        <v>3631</v>
      </c>
      <c r="G2370" s="1" t="n">
        <v>24</v>
      </c>
      <c r="H2370" s="1" t="n">
        <v>0.1066</v>
      </c>
      <c r="I2370" s="1" t="n">
        <v>1</v>
      </c>
      <c r="J2370" s="1" t="n">
        <v>5</v>
      </c>
      <c r="K2370" s="1" t="s">
        <v>3652</v>
      </c>
      <c r="L2370" s="18" t="str">
        <f aca="false">IF(H2370&lt;=G2370,"Yes","No")</f>
        <v>Yes</v>
      </c>
    </row>
    <row r="2371" customFormat="false" ht="15" hidden="false" customHeight="false" outlineLevel="0" collapsed="false">
      <c r="A2371" s="1" t="s">
        <v>8360</v>
      </c>
      <c r="B2371" s="1" t="s">
        <v>8361</v>
      </c>
      <c r="C2371" s="1" t="s">
        <v>7818</v>
      </c>
      <c r="D2371" s="1" t="s">
        <v>3630</v>
      </c>
      <c r="E2371" s="1" t="s">
        <v>3622</v>
      </c>
      <c r="F2371" s="1" t="s">
        <v>3215</v>
      </c>
      <c r="G2371" s="1" t="n">
        <v>8</v>
      </c>
      <c r="H2371" s="1" t="n">
        <v>0.2624</v>
      </c>
      <c r="I2371" s="1" t="n">
        <v>1</v>
      </c>
      <c r="J2371" s="1" t="n">
        <v>4</v>
      </c>
      <c r="K2371" s="1" t="s">
        <v>3635</v>
      </c>
      <c r="L2371" s="18" t="str">
        <f aca="false">IF(H2371&lt;=G2371,"Yes","No")</f>
        <v>Yes</v>
      </c>
    </row>
    <row r="2372" customFormat="false" ht="15" hidden="false" customHeight="false" outlineLevel="0" collapsed="false">
      <c r="A2372" s="1" t="s">
        <v>8362</v>
      </c>
      <c r="B2372" s="1" t="s">
        <v>8363</v>
      </c>
      <c r="C2372" s="1" t="s">
        <v>7818</v>
      </c>
      <c r="D2372" s="1" t="s">
        <v>3616</v>
      </c>
      <c r="E2372" s="1" t="s">
        <v>3646</v>
      </c>
      <c r="F2372" s="1" t="s">
        <v>3631</v>
      </c>
      <c r="G2372" s="1" t="n">
        <v>72</v>
      </c>
      <c r="H2372" s="1" t="n">
        <v>30.6598</v>
      </c>
      <c r="I2372" s="1" t="n">
        <v>0</v>
      </c>
      <c r="J2372" s="1" t="n">
        <v>3</v>
      </c>
      <c r="K2372" s="1" t="s">
        <v>3624</v>
      </c>
      <c r="L2372" s="18" t="str">
        <f aca="false">IF(H2372&lt;=G2372,"Yes","No")</f>
        <v>Yes</v>
      </c>
    </row>
    <row r="2373" customFormat="false" ht="15" hidden="false" customHeight="false" outlineLevel="0" collapsed="false">
      <c r="A2373" s="1" t="s">
        <v>8364</v>
      </c>
      <c r="B2373" s="1" t="s">
        <v>8365</v>
      </c>
      <c r="C2373" s="1" t="s">
        <v>7818</v>
      </c>
      <c r="D2373" s="1" t="s">
        <v>3616</v>
      </c>
      <c r="E2373" s="1" t="s">
        <v>3617</v>
      </c>
      <c r="F2373" s="1" t="s">
        <v>3215</v>
      </c>
      <c r="G2373" s="1" t="n">
        <v>24</v>
      </c>
      <c r="H2373" s="1" t="n">
        <v>0.451</v>
      </c>
      <c r="I2373" s="1" t="n">
        <v>0</v>
      </c>
      <c r="J2373" s="1" t="n">
        <v>5</v>
      </c>
      <c r="K2373" s="1" t="s">
        <v>3642</v>
      </c>
      <c r="L2373" s="18" t="str">
        <f aca="false">IF(H2373&lt;=G2373,"Yes","No")</f>
        <v>Yes</v>
      </c>
    </row>
    <row r="2374" customFormat="false" ht="15" hidden="false" customHeight="false" outlineLevel="0" collapsed="false">
      <c r="A2374" s="1" t="s">
        <v>8366</v>
      </c>
      <c r="B2374" s="1" t="s">
        <v>8367</v>
      </c>
      <c r="C2374" s="1" t="s">
        <v>7818</v>
      </c>
      <c r="D2374" s="1" t="s">
        <v>3698</v>
      </c>
      <c r="E2374" s="1" t="s">
        <v>3646</v>
      </c>
      <c r="F2374" s="1" t="s">
        <v>3631</v>
      </c>
      <c r="G2374" s="1" t="n">
        <v>72</v>
      </c>
      <c r="H2374" s="1" t="n">
        <v>38.8352</v>
      </c>
      <c r="I2374" s="1" t="n">
        <v>0</v>
      </c>
      <c r="J2374" s="1" t="n">
        <v>3</v>
      </c>
      <c r="K2374" s="1" t="s">
        <v>3624</v>
      </c>
      <c r="L2374" s="18" t="str">
        <f aca="false">IF(H2374&lt;=G2374,"Yes","No")</f>
        <v>Yes</v>
      </c>
    </row>
    <row r="2375" customFormat="false" ht="15" hidden="false" customHeight="false" outlineLevel="0" collapsed="false">
      <c r="A2375" s="1" t="s">
        <v>8368</v>
      </c>
      <c r="B2375" s="1" t="s">
        <v>8369</v>
      </c>
      <c r="C2375" s="1" t="s">
        <v>7818</v>
      </c>
      <c r="D2375" s="1" t="s">
        <v>3616</v>
      </c>
      <c r="E2375" s="1" t="s">
        <v>3622</v>
      </c>
      <c r="F2375" s="1" t="s">
        <v>3651</v>
      </c>
      <c r="G2375" s="1" t="n">
        <v>8</v>
      </c>
      <c r="H2375" s="1" t="n">
        <v>8.3968</v>
      </c>
      <c r="I2375" s="1" t="n">
        <v>1</v>
      </c>
      <c r="J2375" s="1" t="n">
        <v>4</v>
      </c>
      <c r="K2375" s="1" t="s">
        <v>3632</v>
      </c>
      <c r="L2375" s="18" t="str">
        <f aca="false">IF(H2375&lt;=G2375,"Yes","No")</f>
        <v>No</v>
      </c>
    </row>
    <row r="2376" customFormat="false" ht="15" hidden="false" customHeight="false" outlineLevel="0" collapsed="false">
      <c r="A2376" s="1" t="s">
        <v>8370</v>
      </c>
      <c r="B2376" s="1" t="s">
        <v>8371</v>
      </c>
      <c r="C2376" s="1" t="s">
        <v>7818</v>
      </c>
      <c r="D2376" s="1" t="s">
        <v>3627</v>
      </c>
      <c r="E2376" s="1" t="s">
        <v>3617</v>
      </c>
      <c r="F2376" s="1" t="s">
        <v>3631</v>
      </c>
      <c r="G2376" s="1" t="n">
        <v>24</v>
      </c>
      <c r="H2376" s="1" t="n">
        <v>5.1824</v>
      </c>
      <c r="I2376" s="1" t="n">
        <v>0</v>
      </c>
      <c r="J2376" s="1" t="n">
        <v>3</v>
      </c>
      <c r="K2376" s="1" t="s">
        <v>3635</v>
      </c>
      <c r="L2376" s="18" t="str">
        <f aca="false">IF(H2376&lt;=G2376,"Yes","No")</f>
        <v>Yes</v>
      </c>
    </row>
    <row r="2377" customFormat="false" ht="15" hidden="false" customHeight="false" outlineLevel="0" collapsed="false">
      <c r="A2377" s="1" t="s">
        <v>8372</v>
      </c>
      <c r="B2377" s="1" t="s">
        <v>8373</v>
      </c>
      <c r="C2377" s="1" t="s">
        <v>7818</v>
      </c>
      <c r="D2377" s="1" t="s">
        <v>3630</v>
      </c>
      <c r="E2377" s="1" t="s">
        <v>3617</v>
      </c>
      <c r="F2377" s="1" t="s">
        <v>3631</v>
      </c>
      <c r="G2377" s="1" t="n">
        <v>24</v>
      </c>
      <c r="H2377" s="1" t="n">
        <v>0.4838</v>
      </c>
      <c r="I2377" s="1" t="n">
        <v>1</v>
      </c>
      <c r="J2377" s="1" t="n">
        <v>4</v>
      </c>
      <c r="K2377" s="1" t="s">
        <v>3624</v>
      </c>
      <c r="L2377" s="18" t="str">
        <f aca="false">IF(H2377&lt;=G2377,"Yes","No")</f>
        <v>Yes</v>
      </c>
    </row>
    <row r="2378" customFormat="false" ht="15" hidden="false" customHeight="false" outlineLevel="0" collapsed="false">
      <c r="A2378" s="1" t="s">
        <v>8374</v>
      </c>
      <c r="B2378" s="1" t="s">
        <v>8375</v>
      </c>
      <c r="C2378" s="1" t="s">
        <v>7818</v>
      </c>
      <c r="D2378" s="1" t="s">
        <v>3616</v>
      </c>
      <c r="E2378" s="1" t="s">
        <v>3622</v>
      </c>
      <c r="F2378" s="1" t="s">
        <v>3215</v>
      </c>
      <c r="G2378" s="1" t="n">
        <v>8</v>
      </c>
      <c r="H2378" s="1" t="n">
        <v>3.8704</v>
      </c>
      <c r="I2378" s="1" t="n">
        <v>0</v>
      </c>
      <c r="J2378" s="1" t="n">
        <v>5</v>
      </c>
      <c r="K2378" s="1" t="s">
        <v>3665</v>
      </c>
      <c r="L2378" s="18" t="str">
        <f aca="false">IF(H2378&lt;=G2378,"Yes","No")</f>
        <v>Yes</v>
      </c>
    </row>
    <row r="2379" customFormat="false" ht="15" hidden="false" customHeight="false" outlineLevel="0" collapsed="false">
      <c r="A2379" s="1" t="s">
        <v>8376</v>
      </c>
      <c r="B2379" s="1" t="s">
        <v>8377</v>
      </c>
      <c r="C2379" s="1" t="s">
        <v>7818</v>
      </c>
      <c r="D2379" s="1" t="s">
        <v>3630</v>
      </c>
      <c r="E2379" s="1" t="s">
        <v>3617</v>
      </c>
      <c r="F2379" s="1" t="s">
        <v>3215</v>
      </c>
      <c r="G2379" s="1" t="n">
        <v>24</v>
      </c>
      <c r="H2379" s="1" t="n">
        <v>0.164</v>
      </c>
      <c r="I2379" s="1" t="n">
        <v>1</v>
      </c>
      <c r="J2379" s="1" t="n">
        <v>4</v>
      </c>
      <c r="K2379" s="1" t="s">
        <v>3632</v>
      </c>
      <c r="L2379" s="18" t="str">
        <f aca="false">IF(H2379&lt;=G2379,"Yes","No")</f>
        <v>Yes</v>
      </c>
    </row>
    <row r="2380" customFormat="false" ht="15" hidden="false" customHeight="false" outlineLevel="0" collapsed="false">
      <c r="A2380" s="1" t="s">
        <v>8378</v>
      </c>
      <c r="B2380" s="1" t="s">
        <v>8379</v>
      </c>
      <c r="C2380" s="1" t="s">
        <v>7818</v>
      </c>
      <c r="D2380" s="1" t="s">
        <v>3645</v>
      </c>
      <c r="E2380" s="1" t="s">
        <v>3646</v>
      </c>
      <c r="F2380" s="1" t="s">
        <v>3215</v>
      </c>
      <c r="G2380" s="1" t="n">
        <v>72</v>
      </c>
      <c r="H2380" s="1" t="n">
        <v>0.8446</v>
      </c>
      <c r="I2380" s="1" t="n">
        <v>1</v>
      </c>
      <c r="J2380" s="1" t="n">
        <v>4</v>
      </c>
      <c r="K2380" s="1" t="s">
        <v>3635</v>
      </c>
      <c r="L2380" s="18" t="str">
        <f aca="false">IF(H2380&lt;=G2380,"Yes","No")</f>
        <v>Yes</v>
      </c>
    </row>
    <row r="2381" customFormat="false" ht="15" hidden="false" customHeight="false" outlineLevel="0" collapsed="false">
      <c r="A2381" s="1" t="s">
        <v>8380</v>
      </c>
      <c r="B2381" s="1" t="s">
        <v>8381</v>
      </c>
      <c r="C2381" s="1" t="s">
        <v>7818</v>
      </c>
      <c r="D2381" s="1" t="s">
        <v>3641</v>
      </c>
      <c r="E2381" s="1" t="s">
        <v>3622</v>
      </c>
      <c r="F2381" s="1" t="s">
        <v>3631</v>
      </c>
      <c r="G2381" s="1" t="n">
        <v>8</v>
      </c>
      <c r="H2381" s="1" t="n">
        <v>2.911</v>
      </c>
      <c r="I2381" s="1" t="n">
        <v>1</v>
      </c>
      <c r="J2381" s="1" t="n">
        <v>4</v>
      </c>
      <c r="K2381" s="1" t="s">
        <v>3642</v>
      </c>
      <c r="L2381" s="18" t="str">
        <f aca="false">IF(H2381&lt;=G2381,"Yes","No")</f>
        <v>Yes</v>
      </c>
    </row>
    <row r="2382" customFormat="false" ht="15" hidden="false" customHeight="false" outlineLevel="0" collapsed="false">
      <c r="A2382" s="1" t="s">
        <v>8382</v>
      </c>
      <c r="B2382" s="1" t="s">
        <v>8383</v>
      </c>
      <c r="C2382" s="1" t="s">
        <v>7818</v>
      </c>
      <c r="D2382" s="1" t="s">
        <v>3630</v>
      </c>
      <c r="E2382" s="1" t="s">
        <v>3622</v>
      </c>
      <c r="F2382" s="1" t="s">
        <v>3215</v>
      </c>
      <c r="G2382" s="1" t="n">
        <v>8</v>
      </c>
      <c r="H2382" s="1" t="n">
        <v>0.9348</v>
      </c>
      <c r="I2382" s="1" t="n">
        <v>1</v>
      </c>
      <c r="J2382" s="1" t="n">
        <v>5</v>
      </c>
      <c r="K2382" s="1" t="s">
        <v>3618</v>
      </c>
      <c r="L2382" s="18" t="str">
        <f aca="false">IF(H2382&lt;=G2382,"Yes","No")</f>
        <v>Yes</v>
      </c>
    </row>
    <row r="2383" customFormat="false" ht="15" hidden="false" customHeight="false" outlineLevel="0" collapsed="false">
      <c r="A2383" s="1" t="s">
        <v>8384</v>
      </c>
      <c r="B2383" s="1" t="s">
        <v>8385</v>
      </c>
      <c r="C2383" s="1" t="s">
        <v>7818</v>
      </c>
      <c r="D2383" s="1" t="s">
        <v>3638</v>
      </c>
      <c r="E2383" s="1" t="s">
        <v>3617</v>
      </c>
      <c r="F2383" s="1" t="s">
        <v>3215</v>
      </c>
      <c r="G2383" s="1" t="n">
        <v>24</v>
      </c>
      <c r="H2383" s="1" t="n">
        <v>13.0708</v>
      </c>
      <c r="I2383" s="1" t="n">
        <v>0</v>
      </c>
      <c r="J2383" s="1" t="n">
        <v>4</v>
      </c>
      <c r="K2383" s="1" t="s">
        <v>3665</v>
      </c>
      <c r="L2383" s="18" t="str">
        <f aca="false">IF(H2383&lt;=G2383,"Yes","No")</f>
        <v>Yes</v>
      </c>
    </row>
    <row r="2384" customFormat="false" ht="15" hidden="false" customHeight="false" outlineLevel="0" collapsed="false">
      <c r="A2384" s="1" t="s">
        <v>8386</v>
      </c>
      <c r="B2384" s="1" t="s">
        <v>8387</v>
      </c>
      <c r="C2384" s="1" t="s">
        <v>7818</v>
      </c>
      <c r="D2384" s="1" t="s">
        <v>3616</v>
      </c>
      <c r="E2384" s="1" t="s">
        <v>3646</v>
      </c>
      <c r="F2384" s="1" t="s">
        <v>3215</v>
      </c>
      <c r="G2384" s="1" t="n">
        <v>72</v>
      </c>
      <c r="H2384" s="1" t="n">
        <v>4.0508</v>
      </c>
      <c r="I2384" s="1" t="n">
        <v>1</v>
      </c>
      <c r="J2384" s="1" t="n">
        <v>5</v>
      </c>
      <c r="K2384" s="1" t="s">
        <v>3632</v>
      </c>
      <c r="L2384" s="18" t="str">
        <f aca="false">IF(H2384&lt;=G2384,"Yes","No")</f>
        <v>Yes</v>
      </c>
    </row>
    <row r="2385" customFormat="false" ht="15" hidden="false" customHeight="false" outlineLevel="0" collapsed="false">
      <c r="A2385" s="1" t="s">
        <v>8388</v>
      </c>
      <c r="B2385" s="1" t="s">
        <v>8389</v>
      </c>
      <c r="C2385" s="1" t="s">
        <v>7818</v>
      </c>
      <c r="D2385" s="1" t="s">
        <v>3616</v>
      </c>
      <c r="E2385" s="1" t="s">
        <v>3617</v>
      </c>
      <c r="F2385" s="1" t="s">
        <v>3215</v>
      </c>
      <c r="G2385" s="1" t="n">
        <v>24</v>
      </c>
      <c r="H2385" s="1" t="n">
        <v>3.2144</v>
      </c>
      <c r="I2385" s="1" t="n">
        <v>0</v>
      </c>
      <c r="J2385" s="1" t="n">
        <v>4</v>
      </c>
      <c r="K2385" s="1" t="s">
        <v>3665</v>
      </c>
      <c r="L2385" s="18" t="str">
        <f aca="false">IF(H2385&lt;=G2385,"Yes","No")</f>
        <v>Yes</v>
      </c>
    </row>
    <row r="2386" customFormat="false" ht="15" hidden="false" customHeight="false" outlineLevel="0" collapsed="false">
      <c r="A2386" s="1" t="s">
        <v>8390</v>
      </c>
      <c r="B2386" s="1" t="s">
        <v>8391</v>
      </c>
      <c r="C2386" s="1" t="s">
        <v>7818</v>
      </c>
      <c r="D2386" s="1" t="s">
        <v>3638</v>
      </c>
      <c r="E2386" s="1" t="s">
        <v>3646</v>
      </c>
      <c r="F2386" s="1" t="s">
        <v>3651</v>
      </c>
      <c r="G2386" s="1" t="n">
        <v>72</v>
      </c>
      <c r="H2386" s="1" t="n">
        <v>42.5252</v>
      </c>
      <c r="I2386" s="1" t="n">
        <v>0</v>
      </c>
      <c r="J2386" s="1" t="n">
        <v>5</v>
      </c>
      <c r="K2386" s="1" t="s">
        <v>3618</v>
      </c>
      <c r="L2386" s="18" t="str">
        <f aca="false">IF(H2386&lt;=G2386,"Yes","No")</f>
        <v>Yes</v>
      </c>
    </row>
    <row r="2387" customFormat="false" ht="15" hidden="false" customHeight="false" outlineLevel="0" collapsed="false">
      <c r="A2387" s="1" t="s">
        <v>8392</v>
      </c>
      <c r="B2387" s="1" t="s">
        <v>8393</v>
      </c>
      <c r="C2387" s="1" t="s">
        <v>7818</v>
      </c>
      <c r="D2387" s="1" t="s">
        <v>3621</v>
      </c>
      <c r="E2387" s="1" t="s">
        <v>3617</v>
      </c>
      <c r="F2387" s="1" t="s">
        <v>3215</v>
      </c>
      <c r="G2387" s="1" t="n">
        <v>24</v>
      </c>
      <c r="H2387" s="1" t="n">
        <v>2.0172</v>
      </c>
      <c r="I2387" s="1" t="n">
        <v>1</v>
      </c>
      <c r="J2387" s="1" t="n">
        <v>5</v>
      </c>
      <c r="K2387" s="1" t="s">
        <v>3652</v>
      </c>
      <c r="L2387" s="18" t="str">
        <f aca="false">IF(H2387&lt;=G2387,"Yes","No")</f>
        <v>Yes</v>
      </c>
    </row>
    <row r="2388" customFormat="false" ht="15" hidden="false" customHeight="false" outlineLevel="0" collapsed="false">
      <c r="A2388" s="1" t="s">
        <v>8394</v>
      </c>
      <c r="B2388" s="1" t="s">
        <v>8395</v>
      </c>
      <c r="C2388" s="1" t="s">
        <v>7818</v>
      </c>
      <c r="D2388" s="1" t="s">
        <v>3630</v>
      </c>
      <c r="E2388" s="1" t="s">
        <v>3617</v>
      </c>
      <c r="F2388" s="1" t="s">
        <v>3215</v>
      </c>
      <c r="G2388" s="1" t="n">
        <v>24</v>
      </c>
      <c r="H2388" s="1" t="n">
        <v>0.6314</v>
      </c>
      <c r="I2388" s="1" t="n">
        <v>0</v>
      </c>
      <c r="J2388" s="1" t="n">
        <v>4</v>
      </c>
      <c r="K2388" s="1" t="s">
        <v>3652</v>
      </c>
      <c r="L2388" s="18" t="str">
        <f aca="false">IF(H2388&lt;=G2388,"Yes","No")</f>
        <v>Yes</v>
      </c>
    </row>
    <row r="2389" customFormat="false" ht="15" hidden="false" customHeight="false" outlineLevel="0" collapsed="false">
      <c r="A2389" s="1" t="s">
        <v>8396</v>
      </c>
      <c r="B2389" s="1" t="s">
        <v>8397</v>
      </c>
      <c r="C2389" s="1" t="s">
        <v>7818</v>
      </c>
      <c r="D2389" s="1" t="s">
        <v>3645</v>
      </c>
      <c r="E2389" s="1" t="s">
        <v>3617</v>
      </c>
      <c r="F2389" s="1" t="s">
        <v>3215</v>
      </c>
      <c r="G2389" s="1" t="n">
        <v>24</v>
      </c>
      <c r="H2389" s="1" t="n">
        <v>4.1984</v>
      </c>
      <c r="I2389" s="1" t="n">
        <v>1</v>
      </c>
      <c r="J2389" s="1" t="n">
        <v>5</v>
      </c>
      <c r="K2389" s="1" t="s">
        <v>3632</v>
      </c>
      <c r="L2389" s="18" t="str">
        <f aca="false">IF(H2389&lt;=G2389,"Yes","No")</f>
        <v>Yes</v>
      </c>
    </row>
    <row r="2390" customFormat="false" ht="15" hidden="false" customHeight="false" outlineLevel="0" collapsed="false">
      <c r="A2390" s="1" t="s">
        <v>8398</v>
      </c>
      <c r="B2390" s="1" t="s">
        <v>8399</v>
      </c>
      <c r="C2390" s="1" t="s">
        <v>7818</v>
      </c>
      <c r="D2390" s="1" t="s">
        <v>3621</v>
      </c>
      <c r="E2390" s="1" t="s">
        <v>3617</v>
      </c>
      <c r="F2390" s="1" t="s">
        <v>3215</v>
      </c>
      <c r="G2390" s="1" t="n">
        <v>24</v>
      </c>
      <c r="H2390" s="1" t="n">
        <v>1.3612</v>
      </c>
      <c r="I2390" s="1" t="n">
        <v>1</v>
      </c>
      <c r="J2390" s="1" t="n">
        <v>4</v>
      </c>
      <c r="K2390" s="1" t="s">
        <v>3624</v>
      </c>
      <c r="L2390" s="18" t="str">
        <f aca="false">IF(H2390&lt;=G2390,"Yes","No")</f>
        <v>Yes</v>
      </c>
    </row>
    <row r="2391" customFormat="false" ht="15" hidden="false" customHeight="false" outlineLevel="0" collapsed="false">
      <c r="A2391" s="1" t="s">
        <v>8400</v>
      </c>
      <c r="B2391" s="1" t="s">
        <v>8401</v>
      </c>
      <c r="C2391" s="1" t="s">
        <v>7818</v>
      </c>
      <c r="D2391" s="1" t="s">
        <v>3641</v>
      </c>
      <c r="E2391" s="1" t="s">
        <v>3793</v>
      </c>
      <c r="F2391" s="1" t="s">
        <v>3631</v>
      </c>
      <c r="G2391" s="1" t="n">
        <v>4</v>
      </c>
      <c r="H2391" s="1" t="n">
        <v>1.5826</v>
      </c>
      <c r="I2391" s="1" t="n">
        <v>0</v>
      </c>
      <c r="J2391" s="1" t="n">
        <v>4</v>
      </c>
      <c r="K2391" s="1" t="s">
        <v>3635</v>
      </c>
      <c r="L2391" s="18" t="str">
        <f aca="false">IF(H2391&lt;=G2391,"Yes","No")</f>
        <v>Yes</v>
      </c>
    </row>
    <row r="2392" customFormat="false" ht="15" hidden="false" customHeight="false" outlineLevel="0" collapsed="false">
      <c r="A2392" s="1" t="s">
        <v>8402</v>
      </c>
      <c r="B2392" s="1" t="s">
        <v>8403</v>
      </c>
      <c r="C2392" s="1" t="s">
        <v>7818</v>
      </c>
      <c r="D2392" s="1" t="s">
        <v>3638</v>
      </c>
      <c r="E2392" s="1" t="s">
        <v>3646</v>
      </c>
      <c r="F2392" s="1" t="s">
        <v>3215</v>
      </c>
      <c r="G2392" s="1" t="n">
        <v>72</v>
      </c>
      <c r="H2392" s="1" t="n">
        <v>15.1946</v>
      </c>
      <c r="I2392" s="1" t="n">
        <v>1</v>
      </c>
      <c r="J2392" s="1" t="n">
        <v>5</v>
      </c>
      <c r="K2392" s="1" t="s">
        <v>3635</v>
      </c>
      <c r="L2392" s="18" t="str">
        <f aca="false">IF(H2392&lt;=G2392,"Yes","No")</f>
        <v>Yes</v>
      </c>
    </row>
    <row r="2393" customFormat="false" ht="15" hidden="false" customHeight="false" outlineLevel="0" collapsed="false">
      <c r="A2393" s="1" t="s">
        <v>8404</v>
      </c>
      <c r="B2393" s="1" t="s">
        <v>8405</v>
      </c>
      <c r="C2393" s="1" t="s">
        <v>7818</v>
      </c>
      <c r="D2393" s="1" t="s">
        <v>3630</v>
      </c>
      <c r="E2393" s="1" t="s">
        <v>3617</v>
      </c>
      <c r="F2393" s="1" t="s">
        <v>3215</v>
      </c>
      <c r="G2393" s="1" t="n">
        <v>24</v>
      </c>
      <c r="H2393" s="1" t="n">
        <v>0.3116</v>
      </c>
      <c r="I2393" s="1" t="n">
        <v>1</v>
      </c>
      <c r="J2393" s="1" t="n">
        <v>4</v>
      </c>
      <c r="K2393" s="1" t="s">
        <v>3642</v>
      </c>
      <c r="L2393" s="18" t="str">
        <f aca="false">IF(H2393&lt;=G2393,"Yes","No")</f>
        <v>Yes</v>
      </c>
    </row>
    <row r="2394" customFormat="false" ht="15" hidden="false" customHeight="false" outlineLevel="0" collapsed="false">
      <c r="A2394" s="1" t="s">
        <v>8406</v>
      </c>
      <c r="B2394" s="1" t="s">
        <v>8407</v>
      </c>
      <c r="C2394" s="1" t="s">
        <v>7818</v>
      </c>
      <c r="D2394" s="1" t="s">
        <v>3630</v>
      </c>
      <c r="E2394" s="1" t="s">
        <v>3617</v>
      </c>
      <c r="F2394" s="1" t="s">
        <v>3651</v>
      </c>
      <c r="G2394" s="1" t="n">
        <v>24</v>
      </c>
      <c r="H2394" s="1" t="n">
        <v>0.4674</v>
      </c>
      <c r="I2394" s="1" t="n">
        <v>1</v>
      </c>
      <c r="J2394" s="1" t="n">
        <v>5</v>
      </c>
      <c r="K2394" s="1" t="s">
        <v>3618</v>
      </c>
      <c r="L2394" s="18" t="str">
        <f aca="false">IF(H2394&lt;=G2394,"Yes","No")</f>
        <v>Yes</v>
      </c>
    </row>
    <row r="2395" customFormat="false" ht="15" hidden="false" customHeight="false" outlineLevel="0" collapsed="false">
      <c r="A2395" s="1" t="s">
        <v>8408</v>
      </c>
      <c r="B2395" s="1" t="s">
        <v>8409</v>
      </c>
      <c r="C2395" s="1" t="s">
        <v>7818</v>
      </c>
      <c r="D2395" s="1" t="s">
        <v>3638</v>
      </c>
      <c r="E2395" s="1" t="s">
        <v>3646</v>
      </c>
      <c r="F2395" s="1" t="s">
        <v>3215</v>
      </c>
      <c r="G2395" s="1" t="n">
        <v>72</v>
      </c>
      <c r="H2395" s="1" t="n">
        <v>54.571</v>
      </c>
      <c r="I2395" s="1" t="n">
        <v>0</v>
      </c>
      <c r="J2395" s="1" t="n">
        <v>4</v>
      </c>
      <c r="K2395" s="1" t="s">
        <v>3665</v>
      </c>
      <c r="L2395" s="18" t="str">
        <f aca="false">IF(H2395&lt;=G2395,"Yes","No")</f>
        <v>Yes</v>
      </c>
    </row>
    <row r="2396" customFormat="false" ht="15" hidden="false" customHeight="false" outlineLevel="0" collapsed="false">
      <c r="A2396" s="1" t="s">
        <v>8410</v>
      </c>
      <c r="B2396" s="1" t="s">
        <v>8411</v>
      </c>
      <c r="C2396" s="1" t="s">
        <v>7818</v>
      </c>
      <c r="D2396" s="1" t="s">
        <v>3645</v>
      </c>
      <c r="E2396" s="1" t="s">
        <v>3617</v>
      </c>
      <c r="F2396" s="1" t="s">
        <v>3215</v>
      </c>
      <c r="G2396" s="1" t="n">
        <v>24</v>
      </c>
      <c r="H2396" s="1" t="n">
        <v>3.0996</v>
      </c>
      <c r="I2396" s="1" t="n">
        <v>0</v>
      </c>
      <c r="J2396" s="1" t="n">
        <v>4</v>
      </c>
      <c r="K2396" s="1" t="s">
        <v>3652</v>
      </c>
      <c r="L2396" s="18" t="str">
        <f aca="false">IF(H2396&lt;=G2396,"Yes","No")</f>
        <v>Yes</v>
      </c>
    </row>
    <row r="2397" customFormat="false" ht="15" hidden="false" customHeight="false" outlineLevel="0" collapsed="false">
      <c r="A2397" s="1" t="s">
        <v>8412</v>
      </c>
      <c r="B2397" s="1" t="s">
        <v>8413</v>
      </c>
      <c r="C2397" s="1" t="s">
        <v>7818</v>
      </c>
      <c r="D2397" s="1" t="s">
        <v>3630</v>
      </c>
      <c r="E2397" s="1" t="s">
        <v>3617</v>
      </c>
      <c r="F2397" s="1" t="s">
        <v>3631</v>
      </c>
      <c r="G2397" s="1" t="n">
        <v>24</v>
      </c>
      <c r="H2397" s="1" t="n">
        <v>0.5658</v>
      </c>
      <c r="I2397" s="1" t="n">
        <v>1</v>
      </c>
      <c r="J2397" s="1" t="n">
        <v>5</v>
      </c>
      <c r="K2397" s="1" t="s">
        <v>3632</v>
      </c>
      <c r="L2397" s="18" t="str">
        <f aca="false">IF(H2397&lt;=G2397,"Yes","No")</f>
        <v>Yes</v>
      </c>
    </row>
    <row r="2398" customFormat="false" ht="15" hidden="false" customHeight="false" outlineLevel="0" collapsed="false">
      <c r="A2398" s="1" t="s">
        <v>8414</v>
      </c>
      <c r="B2398" s="1" t="s">
        <v>8415</v>
      </c>
      <c r="C2398" s="1" t="s">
        <v>7818</v>
      </c>
      <c r="D2398" s="1" t="s">
        <v>3627</v>
      </c>
      <c r="E2398" s="1" t="s">
        <v>3646</v>
      </c>
      <c r="F2398" s="1" t="s">
        <v>3631</v>
      </c>
      <c r="G2398" s="1" t="n">
        <v>72</v>
      </c>
      <c r="H2398" s="1" t="n">
        <v>42.6892</v>
      </c>
      <c r="I2398" s="1" t="n">
        <v>0</v>
      </c>
      <c r="J2398" s="1" t="n">
        <v>5</v>
      </c>
      <c r="K2398" s="1" t="s">
        <v>3642</v>
      </c>
      <c r="L2398" s="18" t="str">
        <f aca="false">IF(H2398&lt;=G2398,"Yes","No")</f>
        <v>Yes</v>
      </c>
    </row>
    <row r="2399" customFormat="false" ht="15" hidden="false" customHeight="false" outlineLevel="0" collapsed="false">
      <c r="A2399" s="1" t="s">
        <v>8416</v>
      </c>
      <c r="B2399" s="1" t="s">
        <v>8417</v>
      </c>
      <c r="C2399" s="1" t="s">
        <v>7818</v>
      </c>
      <c r="D2399" s="1" t="s">
        <v>3616</v>
      </c>
      <c r="E2399" s="1" t="s">
        <v>3646</v>
      </c>
      <c r="F2399" s="1" t="s">
        <v>3651</v>
      </c>
      <c r="G2399" s="1" t="n">
        <v>72</v>
      </c>
      <c r="H2399" s="1" t="n">
        <v>18.0318</v>
      </c>
      <c r="I2399" s="1" t="n">
        <v>0</v>
      </c>
      <c r="J2399" s="1" t="n">
        <v>4</v>
      </c>
      <c r="K2399" s="1" t="s">
        <v>3665</v>
      </c>
      <c r="L2399" s="18" t="str">
        <f aca="false">IF(H2399&lt;=G2399,"Yes","No")</f>
        <v>Yes</v>
      </c>
    </row>
    <row r="2400" customFormat="false" ht="15" hidden="false" customHeight="false" outlineLevel="0" collapsed="false">
      <c r="A2400" s="1" t="s">
        <v>8418</v>
      </c>
      <c r="B2400" s="1" t="s">
        <v>8419</v>
      </c>
      <c r="C2400" s="1" t="s">
        <v>7818</v>
      </c>
      <c r="D2400" s="1" t="s">
        <v>3630</v>
      </c>
      <c r="E2400" s="1" t="s">
        <v>3622</v>
      </c>
      <c r="F2400" s="1" t="s">
        <v>3651</v>
      </c>
      <c r="G2400" s="1" t="n">
        <v>8</v>
      </c>
      <c r="H2400" s="1" t="n">
        <v>0.8282</v>
      </c>
      <c r="I2400" s="1" t="n">
        <v>1</v>
      </c>
      <c r="J2400" s="1" t="n">
        <v>3</v>
      </c>
      <c r="K2400" s="1" t="s">
        <v>3642</v>
      </c>
      <c r="L2400" s="18" t="str">
        <f aca="false">IF(H2400&lt;=G2400,"Yes","No")</f>
        <v>Yes</v>
      </c>
    </row>
    <row r="2401" customFormat="false" ht="15" hidden="false" customHeight="false" outlineLevel="0" collapsed="false">
      <c r="A2401" s="1" t="s">
        <v>8420</v>
      </c>
      <c r="B2401" s="1" t="s">
        <v>8421</v>
      </c>
      <c r="C2401" s="1" t="s">
        <v>7818</v>
      </c>
      <c r="D2401" s="1" t="s">
        <v>3638</v>
      </c>
      <c r="E2401" s="1" t="s">
        <v>3617</v>
      </c>
      <c r="F2401" s="1" t="s">
        <v>3215</v>
      </c>
      <c r="G2401" s="1" t="n">
        <v>24</v>
      </c>
      <c r="H2401" s="1" t="n">
        <v>19.9014</v>
      </c>
      <c r="I2401" s="1" t="n">
        <v>0</v>
      </c>
      <c r="J2401" s="1" t="n">
        <v>4</v>
      </c>
      <c r="K2401" s="1" t="s">
        <v>3652</v>
      </c>
      <c r="L2401" s="18" t="str">
        <f aca="false">IF(H2401&lt;=G2401,"Yes","No")</f>
        <v>Yes</v>
      </c>
    </row>
    <row r="2402" customFormat="false" ht="15" hidden="false" customHeight="false" outlineLevel="0" collapsed="false">
      <c r="A2402" s="1" t="s">
        <v>8422</v>
      </c>
      <c r="B2402" s="1" t="s">
        <v>8423</v>
      </c>
      <c r="C2402" s="1" t="s">
        <v>7818</v>
      </c>
      <c r="D2402" s="1" t="s">
        <v>3645</v>
      </c>
      <c r="E2402" s="1" t="s">
        <v>3646</v>
      </c>
      <c r="F2402" s="1" t="s">
        <v>3215</v>
      </c>
      <c r="G2402" s="1" t="n">
        <v>72</v>
      </c>
      <c r="H2402" s="1" t="n">
        <v>6.1582</v>
      </c>
      <c r="I2402" s="1" t="n">
        <v>1</v>
      </c>
      <c r="J2402" s="1" t="n">
        <v>3</v>
      </c>
      <c r="K2402" s="1" t="s">
        <v>3642</v>
      </c>
      <c r="L2402" s="18" t="str">
        <f aca="false">IF(H2402&lt;=G2402,"Yes","No")</f>
        <v>Yes</v>
      </c>
    </row>
    <row r="2403" customFormat="false" ht="15" hidden="false" customHeight="false" outlineLevel="0" collapsed="false">
      <c r="A2403" s="1" t="s">
        <v>8424</v>
      </c>
      <c r="B2403" s="1" t="s">
        <v>8425</v>
      </c>
      <c r="C2403" s="1" t="s">
        <v>7818</v>
      </c>
      <c r="D2403" s="1" t="s">
        <v>3630</v>
      </c>
      <c r="E2403" s="1" t="s">
        <v>3617</v>
      </c>
      <c r="F2403" s="1" t="s">
        <v>3623</v>
      </c>
      <c r="G2403" s="1" t="n">
        <v>24</v>
      </c>
      <c r="H2403" s="1" t="n">
        <v>0.2788</v>
      </c>
      <c r="I2403" s="1" t="n">
        <v>1</v>
      </c>
      <c r="J2403" s="1" t="n">
        <v>5</v>
      </c>
      <c r="K2403" s="1" t="s">
        <v>3624</v>
      </c>
      <c r="L2403" s="18" t="str">
        <f aca="false">IF(H2403&lt;=G2403,"Yes","No")</f>
        <v>Yes</v>
      </c>
    </row>
    <row r="2404" customFormat="false" ht="15" hidden="false" customHeight="false" outlineLevel="0" collapsed="false">
      <c r="A2404" s="1" t="s">
        <v>8426</v>
      </c>
      <c r="B2404" s="1" t="s">
        <v>8427</v>
      </c>
      <c r="C2404" s="1" t="s">
        <v>7818</v>
      </c>
      <c r="D2404" s="1" t="s">
        <v>3638</v>
      </c>
      <c r="E2404" s="1" t="s">
        <v>3617</v>
      </c>
      <c r="F2404" s="1" t="s">
        <v>3215</v>
      </c>
      <c r="G2404" s="1" t="n">
        <v>24</v>
      </c>
      <c r="H2404" s="1" t="n">
        <v>8.4706</v>
      </c>
      <c r="I2404" s="1" t="n">
        <v>0</v>
      </c>
      <c r="J2404" s="1" t="n">
        <v>5</v>
      </c>
      <c r="K2404" s="1" t="s">
        <v>3618</v>
      </c>
      <c r="L2404" s="18" t="str">
        <f aca="false">IF(H2404&lt;=G2404,"Yes","No")</f>
        <v>Yes</v>
      </c>
    </row>
    <row r="2405" customFormat="false" ht="15" hidden="false" customHeight="false" outlineLevel="0" collapsed="false">
      <c r="A2405" s="1" t="s">
        <v>8428</v>
      </c>
      <c r="B2405" s="1" t="s">
        <v>8429</v>
      </c>
      <c r="C2405" s="1" t="s">
        <v>7818</v>
      </c>
      <c r="D2405" s="1" t="s">
        <v>3630</v>
      </c>
      <c r="E2405" s="1" t="s">
        <v>3646</v>
      </c>
      <c r="F2405" s="1" t="s">
        <v>3631</v>
      </c>
      <c r="G2405" s="1" t="n">
        <v>72</v>
      </c>
      <c r="H2405" s="1" t="n">
        <v>0.615</v>
      </c>
      <c r="I2405" s="1" t="n">
        <v>1</v>
      </c>
      <c r="J2405" s="1" t="n">
        <v>4</v>
      </c>
      <c r="K2405" s="1" t="s">
        <v>3635</v>
      </c>
      <c r="L2405" s="18" t="str">
        <f aca="false">IF(H2405&lt;=G2405,"Yes","No")</f>
        <v>Yes</v>
      </c>
    </row>
    <row r="2406" customFormat="false" ht="15" hidden="false" customHeight="false" outlineLevel="0" collapsed="false">
      <c r="A2406" s="1" t="s">
        <v>8430</v>
      </c>
      <c r="B2406" s="1" t="s">
        <v>8431</v>
      </c>
      <c r="C2406" s="1" t="s">
        <v>7818</v>
      </c>
      <c r="D2406" s="1" t="s">
        <v>3630</v>
      </c>
      <c r="E2406" s="1" t="s">
        <v>3646</v>
      </c>
      <c r="F2406" s="1" t="s">
        <v>3631</v>
      </c>
      <c r="G2406" s="1" t="n">
        <v>72</v>
      </c>
      <c r="H2406" s="1" t="n">
        <v>0.3444</v>
      </c>
      <c r="I2406" s="1" t="n">
        <v>1</v>
      </c>
      <c r="J2406" s="1" t="n">
        <v>5</v>
      </c>
      <c r="K2406" s="1" t="s">
        <v>3665</v>
      </c>
      <c r="L2406" s="18" t="str">
        <f aca="false">IF(H2406&lt;=G2406,"Yes","No")</f>
        <v>Yes</v>
      </c>
    </row>
    <row r="2407" customFormat="false" ht="15" hidden="false" customHeight="false" outlineLevel="0" collapsed="false">
      <c r="A2407" s="1" t="s">
        <v>8432</v>
      </c>
      <c r="B2407" s="1" t="s">
        <v>8433</v>
      </c>
      <c r="C2407" s="1" t="s">
        <v>7818</v>
      </c>
      <c r="D2407" s="1" t="s">
        <v>3638</v>
      </c>
      <c r="E2407" s="1" t="s">
        <v>3622</v>
      </c>
      <c r="F2407" s="1" t="s">
        <v>3623</v>
      </c>
      <c r="G2407" s="1" t="n">
        <v>8</v>
      </c>
      <c r="H2407" s="1" t="n">
        <v>1.927</v>
      </c>
      <c r="I2407" s="1" t="n">
        <v>0</v>
      </c>
      <c r="J2407" s="1" t="n">
        <v>4</v>
      </c>
      <c r="K2407" s="1" t="s">
        <v>3624</v>
      </c>
      <c r="L2407" s="18" t="str">
        <f aca="false">IF(H2407&lt;=G2407,"Yes","No")</f>
        <v>Yes</v>
      </c>
    </row>
    <row r="2408" customFormat="false" ht="15" hidden="false" customHeight="false" outlineLevel="0" collapsed="false">
      <c r="A2408" s="1" t="s">
        <v>8434</v>
      </c>
      <c r="B2408" s="1" t="s">
        <v>8435</v>
      </c>
      <c r="C2408" s="1" t="s">
        <v>7818</v>
      </c>
      <c r="D2408" s="1" t="s">
        <v>3630</v>
      </c>
      <c r="E2408" s="1" t="s">
        <v>3646</v>
      </c>
      <c r="F2408" s="1" t="s">
        <v>3215</v>
      </c>
      <c r="G2408" s="1" t="n">
        <v>72</v>
      </c>
      <c r="H2408" s="1" t="n">
        <v>0.1312</v>
      </c>
      <c r="I2408" s="1" t="n">
        <v>1</v>
      </c>
      <c r="J2408" s="1" t="n">
        <v>5</v>
      </c>
      <c r="K2408" s="1" t="s">
        <v>3635</v>
      </c>
      <c r="L2408" s="18" t="str">
        <f aca="false">IF(H2408&lt;=G2408,"Yes","No")</f>
        <v>Yes</v>
      </c>
    </row>
    <row r="2409" customFormat="false" ht="15" hidden="false" customHeight="false" outlineLevel="0" collapsed="false">
      <c r="A2409" s="1" t="s">
        <v>8436</v>
      </c>
      <c r="B2409" s="1" t="s">
        <v>8437</v>
      </c>
      <c r="C2409" s="1" t="s">
        <v>7818</v>
      </c>
      <c r="D2409" s="1" t="s">
        <v>3638</v>
      </c>
      <c r="E2409" s="1" t="s">
        <v>3617</v>
      </c>
      <c r="F2409" s="1" t="s">
        <v>3215</v>
      </c>
      <c r="G2409" s="1" t="n">
        <v>24</v>
      </c>
      <c r="H2409" s="1" t="n">
        <v>25.7562</v>
      </c>
      <c r="I2409" s="1" t="n">
        <v>0</v>
      </c>
      <c r="J2409" s="1" t="n">
        <v>3</v>
      </c>
      <c r="K2409" s="1" t="s">
        <v>3652</v>
      </c>
      <c r="L2409" s="18" t="str">
        <f aca="false">IF(H2409&lt;=G2409,"Yes","No")</f>
        <v>No</v>
      </c>
    </row>
    <row r="2410" customFormat="false" ht="15" hidden="false" customHeight="false" outlineLevel="0" collapsed="false">
      <c r="A2410" s="1" t="s">
        <v>8438</v>
      </c>
      <c r="B2410" s="1" t="s">
        <v>8439</v>
      </c>
      <c r="C2410" s="1" t="s">
        <v>7818</v>
      </c>
      <c r="D2410" s="1" t="s">
        <v>3627</v>
      </c>
      <c r="E2410" s="1" t="s">
        <v>3617</v>
      </c>
      <c r="F2410" s="1" t="s">
        <v>3623</v>
      </c>
      <c r="G2410" s="1" t="n">
        <v>24</v>
      </c>
      <c r="H2410" s="1" t="n">
        <v>2.1648</v>
      </c>
      <c r="I2410" s="1" t="n">
        <v>0</v>
      </c>
      <c r="J2410" s="1" t="n">
        <v>4</v>
      </c>
      <c r="K2410" s="1" t="s">
        <v>3652</v>
      </c>
      <c r="L2410" s="18" t="str">
        <f aca="false">IF(H2410&lt;=G2410,"Yes","No")</f>
        <v>Yes</v>
      </c>
    </row>
    <row r="2411" customFormat="false" ht="15" hidden="false" customHeight="false" outlineLevel="0" collapsed="false">
      <c r="A2411" s="1" t="s">
        <v>8440</v>
      </c>
      <c r="B2411" s="1" t="s">
        <v>8441</v>
      </c>
      <c r="C2411" s="1" t="s">
        <v>7818</v>
      </c>
      <c r="D2411" s="1" t="s">
        <v>3638</v>
      </c>
      <c r="E2411" s="1" t="s">
        <v>3646</v>
      </c>
      <c r="F2411" s="1" t="s">
        <v>3623</v>
      </c>
      <c r="G2411" s="1" t="n">
        <v>72</v>
      </c>
      <c r="H2411" s="1" t="n">
        <v>20.0572</v>
      </c>
      <c r="I2411" s="1" t="n">
        <v>0</v>
      </c>
      <c r="J2411" s="1" t="n">
        <v>5</v>
      </c>
      <c r="K2411" s="1" t="s">
        <v>3635</v>
      </c>
      <c r="L2411" s="18" t="str">
        <f aca="false">IF(H2411&lt;=G2411,"Yes","No")</f>
        <v>Yes</v>
      </c>
    </row>
    <row r="2412" customFormat="false" ht="15" hidden="false" customHeight="false" outlineLevel="0" collapsed="false">
      <c r="A2412" s="1" t="s">
        <v>8442</v>
      </c>
      <c r="B2412" s="1" t="s">
        <v>8443</v>
      </c>
      <c r="C2412" s="1" t="s">
        <v>7818</v>
      </c>
      <c r="D2412" s="1" t="s">
        <v>3630</v>
      </c>
      <c r="E2412" s="1" t="s">
        <v>3617</v>
      </c>
      <c r="F2412" s="1" t="s">
        <v>3215</v>
      </c>
      <c r="G2412" s="1" t="n">
        <v>24</v>
      </c>
      <c r="H2412" s="1" t="n">
        <v>0.5002</v>
      </c>
      <c r="I2412" s="1" t="n">
        <v>1</v>
      </c>
      <c r="J2412" s="1" t="n">
        <v>4</v>
      </c>
      <c r="K2412" s="1" t="s">
        <v>3618</v>
      </c>
      <c r="L2412" s="18" t="str">
        <f aca="false">IF(H2412&lt;=G2412,"Yes","No")</f>
        <v>Yes</v>
      </c>
    </row>
    <row r="2413" customFormat="false" ht="15" hidden="false" customHeight="false" outlineLevel="0" collapsed="false">
      <c r="A2413" s="1" t="s">
        <v>8444</v>
      </c>
      <c r="B2413" s="1" t="s">
        <v>8445</v>
      </c>
      <c r="C2413" s="1" t="s">
        <v>7818</v>
      </c>
      <c r="D2413" s="1" t="s">
        <v>3641</v>
      </c>
      <c r="E2413" s="1" t="s">
        <v>3793</v>
      </c>
      <c r="F2413" s="1" t="s">
        <v>3631</v>
      </c>
      <c r="G2413" s="1" t="n">
        <v>4</v>
      </c>
      <c r="H2413" s="1" t="n">
        <v>0.2706</v>
      </c>
      <c r="I2413" s="1" t="n">
        <v>0</v>
      </c>
      <c r="J2413" s="1" t="n">
        <v>4</v>
      </c>
      <c r="K2413" s="1" t="s">
        <v>3652</v>
      </c>
      <c r="L2413" s="18" t="str">
        <f aca="false">IF(H2413&lt;=G2413,"Yes","No")</f>
        <v>Yes</v>
      </c>
    </row>
    <row r="2414" customFormat="false" ht="15" hidden="false" customHeight="false" outlineLevel="0" collapsed="false">
      <c r="A2414" s="1" t="s">
        <v>8446</v>
      </c>
      <c r="B2414" s="1" t="s">
        <v>8447</v>
      </c>
      <c r="C2414" s="1" t="s">
        <v>7818</v>
      </c>
      <c r="D2414" s="1" t="s">
        <v>3621</v>
      </c>
      <c r="E2414" s="1" t="s">
        <v>3646</v>
      </c>
      <c r="F2414" s="1" t="s">
        <v>3215</v>
      </c>
      <c r="G2414" s="1" t="n">
        <v>72</v>
      </c>
      <c r="H2414" s="1" t="n">
        <v>7.9622</v>
      </c>
      <c r="I2414" s="1" t="n">
        <v>1</v>
      </c>
      <c r="J2414" s="1" t="n">
        <v>4</v>
      </c>
      <c r="K2414" s="1" t="s">
        <v>3635</v>
      </c>
      <c r="L2414" s="18" t="str">
        <f aca="false">IF(H2414&lt;=G2414,"Yes","No")</f>
        <v>Yes</v>
      </c>
    </row>
    <row r="2415" customFormat="false" ht="15" hidden="false" customHeight="false" outlineLevel="0" collapsed="false">
      <c r="A2415" s="1" t="s">
        <v>8448</v>
      </c>
      <c r="B2415" s="1" t="s">
        <v>8449</v>
      </c>
      <c r="C2415" s="1" t="s">
        <v>7818</v>
      </c>
      <c r="D2415" s="1" t="s">
        <v>3638</v>
      </c>
      <c r="E2415" s="1" t="s">
        <v>3617</v>
      </c>
      <c r="F2415" s="1" t="s">
        <v>3215</v>
      </c>
      <c r="G2415" s="1" t="n">
        <v>24</v>
      </c>
      <c r="H2415" s="1" t="n">
        <v>11.8654</v>
      </c>
      <c r="I2415" s="1" t="n">
        <v>0</v>
      </c>
      <c r="J2415" s="1" t="n">
        <v>5</v>
      </c>
      <c r="K2415" s="1" t="s">
        <v>3618</v>
      </c>
      <c r="L2415" s="18" t="str">
        <f aca="false">IF(H2415&lt;=G2415,"Yes","No")</f>
        <v>Yes</v>
      </c>
    </row>
    <row r="2416" customFormat="false" ht="15" hidden="false" customHeight="false" outlineLevel="0" collapsed="false">
      <c r="A2416" s="1" t="s">
        <v>8450</v>
      </c>
      <c r="B2416" s="1" t="s">
        <v>8451</v>
      </c>
      <c r="C2416" s="1" t="s">
        <v>7818</v>
      </c>
      <c r="D2416" s="1" t="s">
        <v>3630</v>
      </c>
      <c r="E2416" s="1" t="s">
        <v>3617</v>
      </c>
      <c r="F2416" s="1" t="s">
        <v>3215</v>
      </c>
      <c r="G2416" s="1" t="n">
        <v>24</v>
      </c>
      <c r="H2416" s="1" t="n">
        <v>0.1312</v>
      </c>
      <c r="I2416" s="1" t="n">
        <v>1</v>
      </c>
      <c r="J2416" s="1" t="n">
        <v>4</v>
      </c>
      <c r="K2416" s="1" t="s">
        <v>3635</v>
      </c>
      <c r="L2416" s="18" t="str">
        <f aca="false">IF(H2416&lt;=G2416,"Yes","No")</f>
        <v>Yes</v>
      </c>
    </row>
    <row r="2417" customFormat="false" ht="15" hidden="false" customHeight="false" outlineLevel="0" collapsed="false">
      <c r="A2417" s="1" t="s">
        <v>8452</v>
      </c>
      <c r="B2417" s="1" t="s">
        <v>8453</v>
      </c>
      <c r="C2417" s="1" t="s">
        <v>7818</v>
      </c>
      <c r="D2417" s="1" t="s">
        <v>3630</v>
      </c>
      <c r="E2417" s="1" t="s">
        <v>3622</v>
      </c>
      <c r="F2417" s="1" t="s">
        <v>3215</v>
      </c>
      <c r="G2417" s="1" t="n">
        <v>8</v>
      </c>
      <c r="H2417" s="1" t="n">
        <v>0.164</v>
      </c>
      <c r="I2417" s="1" t="n">
        <v>1</v>
      </c>
      <c r="J2417" s="1" t="n">
        <v>5</v>
      </c>
      <c r="K2417" s="1" t="s">
        <v>3632</v>
      </c>
      <c r="L2417" s="18" t="str">
        <f aca="false">IF(H2417&lt;=G2417,"Yes","No")</f>
        <v>Yes</v>
      </c>
    </row>
    <row r="2418" customFormat="false" ht="15" hidden="false" customHeight="false" outlineLevel="0" collapsed="false">
      <c r="A2418" s="1" t="s">
        <v>8454</v>
      </c>
      <c r="B2418" s="1" t="s">
        <v>8455</v>
      </c>
      <c r="C2418" s="1" t="s">
        <v>7818</v>
      </c>
      <c r="D2418" s="1" t="s">
        <v>3645</v>
      </c>
      <c r="E2418" s="1" t="s">
        <v>3617</v>
      </c>
      <c r="F2418" s="1" t="s">
        <v>3623</v>
      </c>
      <c r="G2418" s="1" t="n">
        <v>24</v>
      </c>
      <c r="H2418" s="1" t="n">
        <v>1.804</v>
      </c>
      <c r="I2418" s="1" t="n">
        <v>0</v>
      </c>
      <c r="J2418" s="1" t="n">
        <v>5</v>
      </c>
      <c r="K2418" s="1" t="s">
        <v>3618</v>
      </c>
      <c r="L2418" s="18" t="str">
        <f aca="false">IF(H2418&lt;=G2418,"Yes","No")</f>
        <v>Yes</v>
      </c>
    </row>
    <row r="2419" customFormat="false" ht="15" hidden="false" customHeight="false" outlineLevel="0" collapsed="false">
      <c r="A2419" s="1" t="s">
        <v>8456</v>
      </c>
      <c r="B2419" s="1" t="s">
        <v>8457</v>
      </c>
      <c r="C2419" s="1" t="s">
        <v>7818</v>
      </c>
      <c r="D2419" s="1" t="s">
        <v>3630</v>
      </c>
      <c r="E2419" s="1" t="s">
        <v>3622</v>
      </c>
      <c r="F2419" s="1" t="s">
        <v>3215</v>
      </c>
      <c r="G2419" s="1" t="n">
        <v>8</v>
      </c>
      <c r="H2419" s="1" t="n">
        <v>0.0901999999999999</v>
      </c>
      <c r="I2419" s="1" t="n">
        <v>1</v>
      </c>
      <c r="J2419" s="1" t="n">
        <v>4</v>
      </c>
      <c r="K2419" s="1" t="s">
        <v>3642</v>
      </c>
      <c r="L2419" s="18" t="str">
        <f aca="false">IF(H2419&lt;=G2419,"Yes","No")</f>
        <v>Yes</v>
      </c>
    </row>
    <row r="2420" customFormat="false" ht="15" hidden="false" customHeight="false" outlineLevel="0" collapsed="false">
      <c r="A2420" s="1" t="s">
        <v>8458</v>
      </c>
      <c r="B2420" s="1" t="s">
        <v>8459</v>
      </c>
      <c r="C2420" s="1" t="s">
        <v>7818</v>
      </c>
      <c r="D2420" s="1" t="s">
        <v>3616</v>
      </c>
      <c r="E2420" s="1" t="s">
        <v>3617</v>
      </c>
      <c r="F2420" s="1" t="s">
        <v>3631</v>
      </c>
      <c r="G2420" s="1" t="n">
        <v>24</v>
      </c>
      <c r="H2420" s="1" t="n">
        <v>4.7724</v>
      </c>
      <c r="I2420" s="1" t="n">
        <v>0</v>
      </c>
      <c r="J2420" s="1" t="n">
        <v>5</v>
      </c>
      <c r="K2420" s="1" t="s">
        <v>3624</v>
      </c>
      <c r="L2420" s="18" t="str">
        <f aca="false">IF(H2420&lt;=G2420,"Yes","No")</f>
        <v>Yes</v>
      </c>
    </row>
    <row r="2421" customFormat="false" ht="15" hidden="false" customHeight="false" outlineLevel="0" collapsed="false">
      <c r="A2421" s="1" t="s">
        <v>8460</v>
      </c>
      <c r="B2421" s="1" t="s">
        <v>8461</v>
      </c>
      <c r="C2421" s="1" t="s">
        <v>7818</v>
      </c>
      <c r="D2421" s="1" t="s">
        <v>3616</v>
      </c>
      <c r="E2421" s="1" t="s">
        <v>3622</v>
      </c>
      <c r="F2421" s="1" t="s">
        <v>3215</v>
      </c>
      <c r="G2421" s="1" t="n">
        <v>8</v>
      </c>
      <c r="H2421" s="1" t="n">
        <v>3.239</v>
      </c>
      <c r="I2421" s="1" t="n">
        <v>0</v>
      </c>
      <c r="J2421" s="1" t="n">
        <v>5</v>
      </c>
      <c r="K2421" s="1" t="s">
        <v>3632</v>
      </c>
      <c r="L2421" s="18" t="str">
        <f aca="false">IF(H2421&lt;=G2421,"Yes","No")</f>
        <v>Yes</v>
      </c>
    </row>
    <row r="2422" customFormat="false" ht="15" hidden="false" customHeight="false" outlineLevel="0" collapsed="false">
      <c r="A2422" s="1" t="s">
        <v>8462</v>
      </c>
      <c r="B2422" s="1" t="s">
        <v>8463</v>
      </c>
      <c r="C2422" s="1" t="s">
        <v>7818</v>
      </c>
      <c r="D2422" s="1" t="s">
        <v>3630</v>
      </c>
      <c r="E2422" s="1" t="s">
        <v>3617</v>
      </c>
      <c r="F2422" s="1" t="s">
        <v>3631</v>
      </c>
      <c r="G2422" s="1" t="n">
        <v>24</v>
      </c>
      <c r="H2422" s="1" t="n">
        <v>0.3854</v>
      </c>
      <c r="I2422" s="1" t="n">
        <v>1</v>
      </c>
      <c r="J2422" s="1" t="n">
        <v>5</v>
      </c>
      <c r="K2422" s="1" t="s">
        <v>3642</v>
      </c>
      <c r="L2422" s="18" t="str">
        <f aca="false">IF(H2422&lt;=G2422,"Yes","No")</f>
        <v>Yes</v>
      </c>
    </row>
    <row r="2423" customFormat="false" ht="15" hidden="false" customHeight="false" outlineLevel="0" collapsed="false">
      <c r="A2423" s="1" t="s">
        <v>8464</v>
      </c>
      <c r="B2423" s="1" t="s">
        <v>8465</v>
      </c>
      <c r="C2423" s="1" t="s">
        <v>7818</v>
      </c>
      <c r="D2423" s="1" t="s">
        <v>3630</v>
      </c>
      <c r="E2423" s="1" t="s">
        <v>3617</v>
      </c>
      <c r="F2423" s="1" t="s">
        <v>3215</v>
      </c>
      <c r="G2423" s="1" t="n">
        <v>24</v>
      </c>
      <c r="H2423" s="1" t="n">
        <v>2.1402</v>
      </c>
      <c r="I2423" s="1" t="n">
        <v>1</v>
      </c>
      <c r="J2423" s="1" t="n">
        <v>4</v>
      </c>
      <c r="K2423" s="1" t="s">
        <v>3624</v>
      </c>
      <c r="L2423" s="18" t="str">
        <f aca="false">IF(H2423&lt;=G2423,"Yes","No")</f>
        <v>Yes</v>
      </c>
    </row>
    <row r="2424" customFormat="false" ht="15" hidden="false" customHeight="false" outlineLevel="0" collapsed="false">
      <c r="A2424" s="1" t="s">
        <v>8466</v>
      </c>
      <c r="B2424" s="1" t="s">
        <v>8467</v>
      </c>
      <c r="C2424" s="1" t="s">
        <v>7818</v>
      </c>
      <c r="D2424" s="1" t="s">
        <v>3638</v>
      </c>
      <c r="E2424" s="1" t="s">
        <v>3617</v>
      </c>
      <c r="F2424" s="1" t="s">
        <v>3623</v>
      </c>
      <c r="G2424" s="1" t="n">
        <v>24</v>
      </c>
      <c r="H2424" s="1" t="n">
        <v>20.4344</v>
      </c>
      <c r="I2424" s="1" t="n">
        <v>0</v>
      </c>
      <c r="J2424" s="1" t="n">
        <v>5</v>
      </c>
      <c r="K2424" s="1" t="s">
        <v>3635</v>
      </c>
      <c r="L2424" s="18" t="str">
        <f aca="false">IF(H2424&lt;=G2424,"Yes","No")</f>
        <v>Yes</v>
      </c>
    </row>
    <row r="2425" customFormat="false" ht="15" hidden="false" customHeight="false" outlineLevel="0" collapsed="false">
      <c r="A2425" s="1" t="s">
        <v>8468</v>
      </c>
      <c r="B2425" s="1" t="s">
        <v>8469</v>
      </c>
      <c r="C2425" s="1" t="s">
        <v>7818</v>
      </c>
      <c r="D2425" s="1" t="s">
        <v>3630</v>
      </c>
      <c r="E2425" s="1" t="s">
        <v>3646</v>
      </c>
      <c r="F2425" s="1" t="s">
        <v>3215</v>
      </c>
      <c r="G2425" s="1" t="n">
        <v>72</v>
      </c>
      <c r="H2425" s="1" t="n">
        <v>0.6806</v>
      </c>
      <c r="I2425" s="1" t="n">
        <v>1</v>
      </c>
      <c r="J2425" s="1" t="n">
        <v>4</v>
      </c>
      <c r="K2425" s="1" t="s">
        <v>3618</v>
      </c>
      <c r="L2425" s="18" t="str">
        <f aca="false">IF(H2425&lt;=G2425,"Yes","No")</f>
        <v>Yes</v>
      </c>
    </row>
    <row r="2426" customFormat="false" ht="15" hidden="false" customHeight="false" outlineLevel="0" collapsed="false">
      <c r="A2426" s="1" t="s">
        <v>8470</v>
      </c>
      <c r="B2426" s="1" t="s">
        <v>8471</v>
      </c>
      <c r="C2426" s="1" t="s">
        <v>7818</v>
      </c>
      <c r="D2426" s="1" t="s">
        <v>3630</v>
      </c>
      <c r="E2426" s="1" t="s">
        <v>3622</v>
      </c>
      <c r="F2426" s="1" t="s">
        <v>3215</v>
      </c>
      <c r="G2426" s="1" t="n">
        <v>8</v>
      </c>
      <c r="H2426" s="1" t="n">
        <v>0.164</v>
      </c>
      <c r="I2426" s="1" t="n">
        <v>1</v>
      </c>
      <c r="J2426" s="1" t="n">
        <v>4</v>
      </c>
      <c r="K2426" s="1" t="s">
        <v>3632</v>
      </c>
      <c r="L2426" s="18" t="str">
        <f aca="false">IF(H2426&lt;=G2426,"Yes","No")</f>
        <v>Yes</v>
      </c>
    </row>
    <row r="2427" customFormat="false" ht="15" hidden="false" customHeight="false" outlineLevel="0" collapsed="false">
      <c r="A2427" s="1" t="s">
        <v>8472</v>
      </c>
      <c r="B2427" s="1" t="s">
        <v>8473</v>
      </c>
      <c r="C2427" s="1" t="s">
        <v>7818</v>
      </c>
      <c r="D2427" s="1" t="s">
        <v>3645</v>
      </c>
      <c r="E2427" s="1" t="s">
        <v>3646</v>
      </c>
      <c r="F2427" s="1" t="s">
        <v>3623</v>
      </c>
      <c r="G2427" s="1" t="n">
        <v>72</v>
      </c>
      <c r="H2427" s="1" t="n">
        <v>5.7072</v>
      </c>
      <c r="I2427" s="1" t="n">
        <v>1</v>
      </c>
      <c r="J2427" s="1" t="n">
        <v>5</v>
      </c>
      <c r="K2427" s="1" t="s">
        <v>3632</v>
      </c>
      <c r="L2427" s="18" t="str">
        <f aca="false">IF(H2427&lt;=G2427,"Yes","No")</f>
        <v>Yes</v>
      </c>
    </row>
    <row r="2428" customFormat="false" ht="15" hidden="false" customHeight="false" outlineLevel="0" collapsed="false">
      <c r="A2428" s="1" t="s">
        <v>8474</v>
      </c>
      <c r="B2428" s="1" t="s">
        <v>8475</v>
      </c>
      <c r="C2428" s="1" t="s">
        <v>7818</v>
      </c>
      <c r="D2428" s="1" t="s">
        <v>3627</v>
      </c>
      <c r="E2428" s="1" t="s">
        <v>3617</v>
      </c>
      <c r="F2428" s="1" t="s">
        <v>3623</v>
      </c>
      <c r="G2428" s="1" t="n">
        <v>24</v>
      </c>
      <c r="H2428" s="1" t="n">
        <v>1.3202</v>
      </c>
      <c r="I2428" s="1" t="n">
        <v>0</v>
      </c>
      <c r="J2428" s="1" t="n">
        <v>4</v>
      </c>
      <c r="K2428" s="1" t="s">
        <v>3665</v>
      </c>
      <c r="L2428" s="18" t="str">
        <f aca="false">IF(H2428&lt;=G2428,"Yes","No")</f>
        <v>Yes</v>
      </c>
    </row>
    <row r="2429" customFormat="false" ht="15" hidden="false" customHeight="false" outlineLevel="0" collapsed="false">
      <c r="A2429" s="1" t="s">
        <v>8476</v>
      </c>
      <c r="B2429" s="1" t="s">
        <v>8477</v>
      </c>
      <c r="C2429" s="1" t="s">
        <v>7818</v>
      </c>
      <c r="D2429" s="1" t="s">
        <v>3627</v>
      </c>
      <c r="E2429" s="1" t="s">
        <v>3617</v>
      </c>
      <c r="F2429" s="1" t="s">
        <v>3623</v>
      </c>
      <c r="G2429" s="1" t="n">
        <v>24</v>
      </c>
      <c r="H2429" s="1" t="n">
        <v>4.2558</v>
      </c>
      <c r="I2429" s="1" t="n">
        <v>0</v>
      </c>
      <c r="J2429" s="1" t="n">
        <v>4</v>
      </c>
      <c r="K2429" s="1" t="s">
        <v>3632</v>
      </c>
      <c r="L2429" s="18" t="str">
        <f aca="false">IF(H2429&lt;=G2429,"Yes","No")</f>
        <v>Yes</v>
      </c>
    </row>
    <row r="2430" customFormat="false" ht="15" hidden="false" customHeight="false" outlineLevel="0" collapsed="false">
      <c r="A2430" s="1" t="s">
        <v>8478</v>
      </c>
      <c r="B2430" s="1" t="s">
        <v>8479</v>
      </c>
      <c r="C2430" s="1" t="s">
        <v>7818</v>
      </c>
      <c r="D2430" s="1" t="s">
        <v>3638</v>
      </c>
      <c r="E2430" s="1" t="s">
        <v>3646</v>
      </c>
      <c r="F2430" s="1" t="s">
        <v>3623</v>
      </c>
      <c r="G2430" s="1" t="n">
        <v>72</v>
      </c>
      <c r="H2430" s="1" t="n">
        <v>14.3992</v>
      </c>
      <c r="I2430" s="1" t="n">
        <v>1</v>
      </c>
      <c r="J2430" s="1" t="n">
        <v>5</v>
      </c>
      <c r="K2430" s="1" t="s">
        <v>3665</v>
      </c>
      <c r="L2430" s="18" t="str">
        <f aca="false">IF(H2430&lt;=G2430,"Yes","No")</f>
        <v>Yes</v>
      </c>
    </row>
    <row r="2431" customFormat="false" ht="15" hidden="false" customHeight="false" outlineLevel="0" collapsed="false">
      <c r="A2431" s="1" t="s">
        <v>8480</v>
      </c>
      <c r="B2431" s="1" t="s">
        <v>8481</v>
      </c>
      <c r="C2431" s="1" t="s">
        <v>7818</v>
      </c>
      <c r="D2431" s="1" t="s">
        <v>3630</v>
      </c>
      <c r="E2431" s="1" t="s">
        <v>3617</v>
      </c>
      <c r="F2431" s="1" t="s">
        <v>3215</v>
      </c>
      <c r="G2431" s="1" t="n">
        <v>24</v>
      </c>
      <c r="H2431" s="1" t="n">
        <v>0.1476</v>
      </c>
      <c r="I2431" s="1" t="n">
        <v>1</v>
      </c>
      <c r="J2431" s="1" t="n">
        <v>4</v>
      </c>
      <c r="K2431" s="1" t="s">
        <v>3624</v>
      </c>
      <c r="L2431" s="18" t="str">
        <f aca="false">IF(H2431&lt;=G2431,"Yes","No")</f>
        <v>Yes</v>
      </c>
    </row>
    <row r="2432" customFormat="false" ht="15" hidden="false" customHeight="false" outlineLevel="0" collapsed="false">
      <c r="A2432" s="1" t="s">
        <v>8482</v>
      </c>
      <c r="B2432" s="1" t="s">
        <v>8483</v>
      </c>
      <c r="C2432" s="1" t="s">
        <v>7818</v>
      </c>
      <c r="D2432" s="1" t="s">
        <v>3627</v>
      </c>
      <c r="E2432" s="1" t="s">
        <v>3646</v>
      </c>
      <c r="F2432" s="1" t="s">
        <v>3215</v>
      </c>
      <c r="G2432" s="1" t="n">
        <v>72</v>
      </c>
      <c r="H2432" s="1" t="n">
        <v>1.0742</v>
      </c>
      <c r="I2432" s="1" t="n">
        <v>0</v>
      </c>
      <c r="J2432" s="1" t="n">
        <v>3</v>
      </c>
      <c r="K2432" s="1" t="s">
        <v>3624</v>
      </c>
      <c r="L2432" s="18" t="str">
        <f aca="false">IF(H2432&lt;=G2432,"Yes","No")</f>
        <v>Yes</v>
      </c>
    </row>
    <row r="2433" customFormat="false" ht="15" hidden="false" customHeight="false" outlineLevel="0" collapsed="false">
      <c r="A2433" s="1" t="s">
        <v>8484</v>
      </c>
      <c r="B2433" s="1" t="s">
        <v>8485</v>
      </c>
      <c r="C2433" s="1" t="s">
        <v>7818</v>
      </c>
      <c r="D2433" s="1" t="s">
        <v>3627</v>
      </c>
      <c r="E2433" s="1" t="s">
        <v>3617</v>
      </c>
      <c r="F2433" s="1" t="s">
        <v>3215</v>
      </c>
      <c r="G2433" s="1" t="n">
        <v>24</v>
      </c>
      <c r="H2433" s="1" t="n">
        <v>6.3796</v>
      </c>
      <c r="I2433" s="1" t="n">
        <v>0</v>
      </c>
      <c r="J2433" s="1" t="n">
        <v>4</v>
      </c>
      <c r="K2433" s="1" t="s">
        <v>3665</v>
      </c>
      <c r="L2433" s="18" t="str">
        <f aca="false">IF(H2433&lt;=G2433,"Yes","No")</f>
        <v>Yes</v>
      </c>
    </row>
    <row r="2434" customFormat="false" ht="15" hidden="false" customHeight="false" outlineLevel="0" collapsed="false">
      <c r="A2434" s="1" t="s">
        <v>8486</v>
      </c>
      <c r="B2434" s="1" t="s">
        <v>8487</v>
      </c>
      <c r="C2434" s="1" t="s">
        <v>7818</v>
      </c>
      <c r="D2434" s="1" t="s">
        <v>3621</v>
      </c>
      <c r="E2434" s="1" t="s">
        <v>3617</v>
      </c>
      <c r="F2434" s="1" t="s">
        <v>3631</v>
      </c>
      <c r="G2434" s="1" t="n">
        <v>24</v>
      </c>
      <c r="H2434" s="1" t="n">
        <v>3.5178</v>
      </c>
      <c r="I2434" s="1" t="n">
        <v>0</v>
      </c>
      <c r="J2434" s="1" t="n">
        <v>4</v>
      </c>
      <c r="K2434" s="1" t="s">
        <v>3642</v>
      </c>
      <c r="L2434" s="18" t="str">
        <f aca="false">IF(H2434&lt;=G2434,"Yes","No")</f>
        <v>Yes</v>
      </c>
    </row>
    <row r="2435" customFormat="false" ht="15" hidden="false" customHeight="false" outlineLevel="0" collapsed="false">
      <c r="A2435" s="1" t="s">
        <v>8488</v>
      </c>
      <c r="B2435" s="1" t="s">
        <v>8489</v>
      </c>
      <c r="C2435" s="1" t="s">
        <v>7818</v>
      </c>
      <c r="D2435" s="1" t="s">
        <v>3621</v>
      </c>
      <c r="E2435" s="1" t="s">
        <v>3617</v>
      </c>
      <c r="F2435" s="1" t="s">
        <v>3215</v>
      </c>
      <c r="G2435" s="1" t="n">
        <v>24</v>
      </c>
      <c r="H2435" s="1" t="n">
        <v>2.0828</v>
      </c>
      <c r="I2435" s="1" t="n">
        <v>1</v>
      </c>
      <c r="J2435" s="1" t="n">
        <v>5</v>
      </c>
      <c r="K2435" s="1" t="s">
        <v>3632</v>
      </c>
      <c r="L2435" s="18" t="str">
        <f aca="false">IF(H2435&lt;=G2435,"Yes","No")</f>
        <v>Yes</v>
      </c>
    </row>
    <row r="2436" customFormat="false" ht="15" hidden="false" customHeight="false" outlineLevel="0" collapsed="false">
      <c r="A2436" s="1" t="s">
        <v>8490</v>
      </c>
      <c r="B2436" s="1" t="s">
        <v>8491</v>
      </c>
      <c r="C2436" s="1" t="s">
        <v>7818</v>
      </c>
      <c r="D2436" s="1" t="s">
        <v>3621</v>
      </c>
      <c r="E2436" s="1" t="s">
        <v>3617</v>
      </c>
      <c r="F2436" s="1" t="s">
        <v>3215</v>
      </c>
      <c r="G2436" s="1" t="n">
        <v>24</v>
      </c>
      <c r="H2436" s="1" t="n">
        <v>0.7544</v>
      </c>
      <c r="I2436" s="1" t="n">
        <v>1</v>
      </c>
      <c r="J2436" s="1" t="n">
        <v>4</v>
      </c>
      <c r="K2436" s="1" t="s">
        <v>3618</v>
      </c>
      <c r="L2436" s="18" t="str">
        <f aca="false">IF(H2436&lt;=G2436,"Yes","No")</f>
        <v>Yes</v>
      </c>
    </row>
    <row r="2437" customFormat="false" ht="15" hidden="false" customHeight="false" outlineLevel="0" collapsed="false">
      <c r="A2437" s="1" t="s">
        <v>8492</v>
      </c>
      <c r="B2437" s="1" t="s">
        <v>8493</v>
      </c>
      <c r="C2437" s="1" t="s">
        <v>7818</v>
      </c>
      <c r="D2437" s="1" t="s">
        <v>3638</v>
      </c>
      <c r="E2437" s="1" t="s">
        <v>3622</v>
      </c>
      <c r="F2437" s="1" t="s">
        <v>3631</v>
      </c>
      <c r="G2437" s="1" t="n">
        <v>8</v>
      </c>
      <c r="H2437" s="1" t="n">
        <v>8.4542</v>
      </c>
      <c r="I2437" s="1" t="n">
        <v>0</v>
      </c>
      <c r="J2437" s="1" t="n">
        <v>3</v>
      </c>
      <c r="K2437" s="1" t="s">
        <v>3665</v>
      </c>
      <c r="L2437" s="18" t="str">
        <f aca="false">IF(H2437&lt;=G2437,"Yes","No")</f>
        <v>No</v>
      </c>
    </row>
    <row r="2438" customFormat="false" ht="15" hidden="false" customHeight="false" outlineLevel="0" collapsed="false">
      <c r="A2438" s="1" t="s">
        <v>8494</v>
      </c>
      <c r="B2438" s="1" t="s">
        <v>8495</v>
      </c>
      <c r="C2438" s="1" t="s">
        <v>7818</v>
      </c>
      <c r="D2438" s="1" t="s">
        <v>3645</v>
      </c>
      <c r="E2438" s="1" t="s">
        <v>3617</v>
      </c>
      <c r="F2438" s="1" t="s">
        <v>3631</v>
      </c>
      <c r="G2438" s="1" t="n">
        <v>24</v>
      </c>
      <c r="H2438" s="1" t="n">
        <v>4.223</v>
      </c>
      <c r="I2438" s="1" t="n">
        <v>1</v>
      </c>
      <c r="J2438" s="1" t="n">
        <v>5</v>
      </c>
      <c r="K2438" s="1" t="s">
        <v>3632</v>
      </c>
      <c r="L2438" s="18" t="str">
        <f aca="false">IF(H2438&lt;=G2438,"Yes","No")</f>
        <v>Yes</v>
      </c>
    </row>
    <row r="2439" customFormat="false" ht="15" hidden="false" customHeight="false" outlineLevel="0" collapsed="false">
      <c r="A2439" s="1" t="s">
        <v>8496</v>
      </c>
      <c r="B2439" s="1" t="s">
        <v>8497</v>
      </c>
      <c r="C2439" s="1" t="s">
        <v>7818</v>
      </c>
      <c r="D2439" s="1" t="s">
        <v>3616</v>
      </c>
      <c r="E2439" s="1" t="s">
        <v>3617</v>
      </c>
      <c r="F2439" s="1" t="s">
        <v>3631</v>
      </c>
      <c r="G2439" s="1" t="n">
        <v>24</v>
      </c>
      <c r="H2439" s="1" t="n">
        <v>9.2414</v>
      </c>
      <c r="I2439" s="1" t="n">
        <v>1</v>
      </c>
      <c r="J2439" s="1" t="n">
        <v>3</v>
      </c>
      <c r="K2439" s="1" t="s">
        <v>3618</v>
      </c>
      <c r="L2439" s="18" t="str">
        <f aca="false">IF(H2439&lt;=G2439,"Yes","No")</f>
        <v>Yes</v>
      </c>
    </row>
    <row r="2440" customFormat="false" ht="15" hidden="false" customHeight="false" outlineLevel="0" collapsed="false">
      <c r="A2440" s="1" t="s">
        <v>8498</v>
      </c>
      <c r="B2440" s="1" t="s">
        <v>8499</v>
      </c>
      <c r="C2440" s="1" t="s">
        <v>7818</v>
      </c>
      <c r="D2440" s="1" t="s">
        <v>3627</v>
      </c>
      <c r="E2440" s="1" t="s">
        <v>3622</v>
      </c>
      <c r="F2440" s="1" t="s">
        <v>3623</v>
      </c>
      <c r="G2440" s="1" t="n">
        <v>8</v>
      </c>
      <c r="H2440" s="1" t="n">
        <v>2.6158</v>
      </c>
      <c r="I2440" s="1" t="n">
        <v>0</v>
      </c>
      <c r="J2440" s="1" t="n">
        <v>4</v>
      </c>
      <c r="K2440" s="1" t="s">
        <v>3652</v>
      </c>
      <c r="L2440" s="18" t="str">
        <f aca="false">IF(H2440&lt;=G2440,"Yes","No")</f>
        <v>Yes</v>
      </c>
    </row>
    <row r="2441" customFormat="false" ht="15" hidden="false" customHeight="false" outlineLevel="0" collapsed="false">
      <c r="A2441" s="1" t="s">
        <v>8500</v>
      </c>
      <c r="B2441" s="1" t="s">
        <v>8501</v>
      </c>
      <c r="C2441" s="1" t="s">
        <v>7818</v>
      </c>
      <c r="D2441" s="1" t="s">
        <v>3638</v>
      </c>
      <c r="E2441" s="1" t="s">
        <v>3646</v>
      </c>
      <c r="F2441" s="1" t="s">
        <v>3623</v>
      </c>
      <c r="G2441" s="1" t="n">
        <v>72</v>
      </c>
      <c r="H2441" s="1" t="n">
        <v>41.328</v>
      </c>
      <c r="I2441" s="1" t="n">
        <v>0</v>
      </c>
      <c r="J2441" s="1" t="n">
        <v>4</v>
      </c>
      <c r="K2441" s="1" t="s">
        <v>3635</v>
      </c>
      <c r="L2441" s="18" t="str">
        <f aca="false">IF(H2441&lt;=G2441,"Yes","No")</f>
        <v>Yes</v>
      </c>
    </row>
    <row r="2442" customFormat="false" ht="15" hidden="false" customHeight="false" outlineLevel="0" collapsed="false">
      <c r="A2442" s="1" t="s">
        <v>8502</v>
      </c>
      <c r="B2442" s="1" t="s">
        <v>8503</v>
      </c>
      <c r="C2442" s="1" t="s">
        <v>7818</v>
      </c>
      <c r="D2442" s="1" t="s">
        <v>3616</v>
      </c>
      <c r="E2442" s="1" t="s">
        <v>3617</v>
      </c>
      <c r="F2442" s="1" t="s">
        <v>3631</v>
      </c>
      <c r="G2442" s="1" t="n">
        <v>24</v>
      </c>
      <c r="H2442" s="1" t="n">
        <v>0.3198</v>
      </c>
      <c r="I2442" s="1" t="n">
        <v>0</v>
      </c>
      <c r="J2442" s="1" t="n">
        <v>4</v>
      </c>
      <c r="K2442" s="1" t="s">
        <v>3624</v>
      </c>
      <c r="L2442" s="18" t="str">
        <f aca="false">IF(H2442&lt;=G2442,"Yes","No")</f>
        <v>Yes</v>
      </c>
    </row>
    <row r="2443" customFormat="false" ht="15" hidden="false" customHeight="false" outlineLevel="0" collapsed="false">
      <c r="A2443" s="1" t="s">
        <v>8504</v>
      </c>
      <c r="B2443" s="1" t="s">
        <v>8505</v>
      </c>
      <c r="C2443" s="1" t="s">
        <v>7818</v>
      </c>
      <c r="D2443" s="1" t="s">
        <v>3627</v>
      </c>
      <c r="E2443" s="1" t="s">
        <v>3617</v>
      </c>
      <c r="F2443" s="1" t="s">
        <v>3631</v>
      </c>
      <c r="G2443" s="1" t="n">
        <v>24</v>
      </c>
      <c r="H2443" s="1" t="n">
        <v>3.8458</v>
      </c>
      <c r="I2443" s="1" t="n">
        <v>0</v>
      </c>
      <c r="J2443" s="1" t="n">
        <v>5</v>
      </c>
      <c r="K2443" s="1" t="s">
        <v>3635</v>
      </c>
      <c r="L2443" s="18" t="str">
        <f aca="false">IF(H2443&lt;=G2443,"Yes","No")</f>
        <v>Yes</v>
      </c>
    </row>
    <row r="2444" customFormat="false" ht="15" hidden="false" customHeight="false" outlineLevel="0" collapsed="false">
      <c r="A2444" s="1" t="s">
        <v>8506</v>
      </c>
      <c r="B2444" s="1" t="s">
        <v>8507</v>
      </c>
      <c r="C2444" s="1" t="s">
        <v>7818</v>
      </c>
      <c r="D2444" s="1" t="s">
        <v>3645</v>
      </c>
      <c r="E2444" s="1" t="s">
        <v>3646</v>
      </c>
      <c r="F2444" s="1" t="s">
        <v>3623</v>
      </c>
      <c r="G2444" s="1" t="n">
        <v>72</v>
      </c>
      <c r="H2444" s="1" t="n">
        <v>4.3788</v>
      </c>
      <c r="I2444" s="1" t="n">
        <v>1</v>
      </c>
      <c r="J2444" s="1" t="n">
        <v>4</v>
      </c>
      <c r="K2444" s="1" t="s">
        <v>3635</v>
      </c>
      <c r="L2444" s="18" t="str">
        <f aca="false">IF(H2444&lt;=G2444,"Yes","No")</f>
        <v>Yes</v>
      </c>
    </row>
    <row r="2445" customFormat="false" ht="15" hidden="false" customHeight="false" outlineLevel="0" collapsed="false">
      <c r="A2445" s="1" t="s">
        <v>8508</v>
      </c>
      <c r="B2445" s="1" t="s">
        <v>8509</v>
      </c>
      <c r="C2445" s="1" t="s">
        <v>7818</v>
      </c>
      <c r="D2445" s="1" t="s">
        <v>3630</v>
      </c>
      <c r="E2445" s="1" t="s">
        <v>3617</v>
      </c>
      <c r="F2445" s="1" t="s">
        <v>3215</v>
      </c>
      <c r="G2445" s="1" t="n">
        <v>24</v>
      </c>
      <c r="H2445" s="1" t="n">
        <v>0.7626</v>
      </c>
      <c r="I2445" s="1" t="n">
        <v>1</v>
      </c>
      <c r="J2445" s="1" t="n">
        <v>4</v>
      </c>
      <c r="K2445" s="1" t="s">
        <v>3624</v>
      </c>
      <c r="L2445" s="18" t="str">
        <f aca="false">IF(H2445&lt;=G2445,"Yes","No")</f>
        <v>Yes</v>
      </c>
    </row>
    <row r="2446" customFormat="false" ht="15" hidden="false" customHeight="false" outlineLevel="0" collapsed="false">
      <c r="A2446" s="1" t="s">
        <v>8510</v>
      </c>
      <c r="B2446" s="1" t="s">
        <v>8511</v>
      </c>
      <c r="C2446" s="1" t="s">
        <v>7818</v>
      </c>
      <c r="D2446" s="1" t="s">
        <v>3630</v>
      </c>
      <c r="E2446" s="1" t="s">
        <v>3646</v>
      </c>
      <c r="F2446" s="1" t="s">
        <v>3215</v>
      </c>
      <c r="G2446" s="1" t="n">
        <v>72</v>
      </c>
      <c r="H2446" s="1" t="n">
        <v>0.5412</v>
      </c>
      <c r="I2446" s="1" t="n">
        <v>1</v>
      </c>
      <c r="J2446" s="1" t="n">
        <v>5</v>
      </c>
      <c r="K2446" s="1" t="s">
        <v>3652</v>
      </c>
      <c r="L2446" s="18" t="str">
        <f aca="false">IF(H2446&lt;=G2446,"Yes","No")</f>
        <v>Yes</v>
      </c>
    </row>
    <row r="2447" customFormat="false" ht="15" hidden="false" customHeight="false" outlineLevel="0" collapsed="false">
      <c r="A2447" s="1" t="s">
        <v>8512</v>
      </c>
      <c r="B2447" s="1" t="s">
        <v>8513</v>
      </c>
      <c r="C2447" s="1" t="s">
        <v>7818</v>
      </c>
      <c r="D2447" s="1" t="s">
        <v>3630</v>
      </c>
      <c r="E2447" s="1" t="s">
        <v>3646</v>
      </c>
      <c r="F2447" s="1" t="s">
        <v>3631</v>
      </c>
      <c r="G2447" s="1" t="n">
        <v>72</v>
      </c>
      <c r="H2447" s="1" t="n">
        <v>1.0742</v>
      </c>
      <c r="I2447" s="1" t="n">
        <v>1</v>
      </c>
      <c r="J2447" s="1" t="n">
        <v>5</v>
      </c>
      <c r="K2447" s="1" t="s">
        <v>3618</v>
      </c>
      <c r="L2447" s="18" t="str">
        <f aca="false">IF(H2447&lt;=G2447,"Yes","No")</f>
        <v>Yes</v>
      </c>
    </row>
    <row r="2448" customFormat="false" ht="15" hidden="false" customHeight="false" outlineLevel="0" collapsed="false">
      <c r="A2448" s="1" t="s">
        <v>8514</v>
      </c>
      <c r="B2448" s="1" t="s">
        <v>8515</v>
      </c>
      <c r="C2448" s="1" t="s">
        <v>7818</v>
      </c>
      <c r="D2448" s="1" t="s">
        <v>3638</v>
      </c>
      <c r="E2448" s="1" t="s">
        <v>3793</v>
      </c>
      <c r="F2448" s="1" t="s">
        <v>3215</v>
      </c>
      <c r="G2448" s="1" t="n">
        <v>4</v>
      </c>
      <c r="H2448" s="1" t="n">
        <v>6.601</v>
      </c>
      <c r="I2448" s="1" t="n">
        <v>1</v>
      </c>
      <c r="J2448" s="1" t="n">
        <v>3</v>
      </c>
      <c r="K2448" s="1" t="s">
        <v>3665</v>
      </c>
      <c r="L2448" s="18" t="str">
        <f aca="false">IF(H2448&lt;=G2448,"Yes","No")</f>
        <v>No</v>
      </c>
    </row>
    <row r="2449" customFormat="false" ht="15" hidden="false" customHeight="false" outlineLevel="0" collapsed="false">
      <c r="A2449" s="1" t="s">
        <v>8516</v>
      </c>
      <c r="B2449" s="1" t="s">
        <v>8517</v>
      </c>
      <c r="C2449" s="1" t="s">
        <v>7818</v>
      </c>
      <c r="D2449" s="1" t="s">
        <v>3630</v>
      </c>
      <c r="E2449" s="1" t="s">
        <v>3617</v>
      </c>
      <c r="F2449" s="1" t="s">
        <v>3631</v>
      </c>
      <c r="G2449" s="1" t="n">
        <v>24</v>
      </c>
      <c r="H2449" s="1" t="n">
        <v>0.2132</v>
      </c>
      <c r="I2449" s="1" t="n">
        <v>1</v>
      </c>
      <c r="J2449" s="1" t="n">
        <v>4</v>
      </c>
      <c r="K2449" s="1" t="s">
        <v>3624</v>
      </c>
      <c r="L2449" s="18" t="str">
        <f aca="false">IF(H2449&lt;=G2449,"Yes","No")</f>
        <v>Yes</v>
      </c>
    </row>
    <row r="2450" customFormat="false" ht="15" hidden="false" customHeight="false" outlineLevel="0" collapsed="false">
      <c r="A2450" s="1" t="s">
        <v>8518</v>
      </c>
      <c r="B2450" s="1" t="s">
        <v>8519</v>
      </c>
      <c r="C2450" s="1" t="s">
        <v>7818</v>
      </c>
      <c r="D2450" s="1" t="s">
        <v>3638</v>
      </c>
      <c r="E2450" s="1" t="s">
        <v>3646</v>
      </c>
      <c r="F2450" s="1" t="s">
        <v>3623</v>
      </c>
      <c r="G2450" s="1" t="n">
        <v>72</v>
      </c>
      <c r="H2450" s="1" t="n">
        <v>9.512</v>
      </c>
      <c r="I2450" s="1" t="n">
        <v>0</v>
      </c>
      <c r="J2450" s="1" t="n">
        <v>4</v>
      </c>
      <c r="K2450" s="1" t="s">
        <v>3642</v>
      </c>
      <c r="L2450" s="18" t="str">
        <f aca="false">IF(H2450&lt;=G2450,"Yes","No")</f>
        <v>Yes</v>
      </c>
    </row>
    <row r="2451" customFormat="false" ht="15" hidden="false" customHeight="false" outlineLevel="0" collapsed="false">
      <c r="A2451" s="1" t="s">
        <v>8520</v>
      </c>
      <c r="B2451" s="1" t="s">
        <v>8521</v>
      </c>
      <c r="C2451" s="1" t="s">
        <v>7818</v>
      </c>
      <c r="D2451" s="1" t="s">
        <v>3630</v>
      </c>
      <c r="E2451" s="1" t="s">
        <v>3617</v>
      </c>
      <c r="F2451" s="1" t="s">
        <v>3631</v>
      </c>
      <c r="G2451" s="1" t="n">
        <v>24</v>
      </c>
      <c r="H2451" s="1" t="n">
        <v>0.2788</v>
      </c>
      <c r="I2451" s="1" t="n">
        <v>1</v>
      </c>
      <c r="J2451" s="1" t="n">
        <v>4</v>
      </c>
      <c r="K2451" s="1" t="s">
        <v>3632</v>
      </c>
      <c r="L2451" s="18" t="str">
        <f aca="false">IF(H2451&lt;=G2451,"Yes","No")</f>
        <v>Yes</v>
      </c>
    </row>
    <row r="2452" customFormat="false" ht="15" hidden="false" customHeight="false" outlineLevel="0" collapsed="false">
      <c r="A2452" s="1" t="s">
        <v>8522</v>
      </c>
      <c r="B2452" s="1" t="s">
        <v>8523</v>
      </c>
      <c r="C2452" s="1" t="s">
        <v>7818</v>
      </c>
      <c r="D2452" s="1" t="s">
        <v>3645</v>
      </c>
      <c r="E2452" s="1" t="s">
        <v>3617</v>
      </c>
      <c r="F2452" s="1" t="s">
        <v>3631</v>
      </c>
      <c r="G2452" s="1" t="n">
        <v>24</v>
      </c>
      <c r="H2452" s="1" t="n">
        <v>6.7814</v>
      </c>
      <c r="I2452" s="1" t="n">
        <v>1</v>
      </c>
      <c r="J2452" s="1" t="n">
        <v>4</v>
      </c>
      <c r="K2452" s="1" t="s">
        <v>3632</v>
      </c>
      <c r="L2452" s="18" t="str">
        <f aca="false">IF(H2452&lt;=G2452,"Yes","No")</f>
        <v>Yes</v>
      </c>
    </row>
    <row r="2453" customFormat="false" ht="15" hidden="false" customHeight="false" outlineLevel="0" collapsed="false">
      <c r="A2453" s="1" t="s">
        <v>8524</v>
      </c>
      <c r="B2453" s="1" t="s">
        <v>8525</v>
      </c>
      <c r="C2453" s="1" t="s">
        <v>7818</v>
      </c>
      <c r="D2453" s="1" t="s">
        <v>3616</v>
      </c>
      <c r="E2453" s="1" t="s">
        <v>3646</v>
      </c>
      <c r="F2453" s="1" t="s">
        <v>3631</v>
      </c>
      <c r="G2453" s="1" t="n">
        <v>72</v>
      </c>
      <c r="H2453" s="1" t="n">
        <v>4.1902</v>
      </c>
      <c r="I2453" s="1" t="n">
        <v>1</v>
      </c>
      <c r="J2453" s="1" t="n">
        <v>5</v>
      </c>
      <c r="K2453" s="1" t="s">
        <v>3624</v>
      </c>
      <c r="L2453" s="18" t="str">
        <f aca="false">IF(H2453&lt;=G2453,"Yes","No")</f>
        <v>Yes</v>
      </c>
    </row>
    <row r="2454" customFormat="false" ht="15" hidden="false" customHeight="false" outlineLevel="0" collapsed="false">
      <c r="A2454" s="1" t="s">
        <v>8526</v>
      </c>
      <c r="B2454" s="1" t="s">
        <v>8527</v>
      </c>
      <c r="C2454" s="1" t="s">
        <v>7818</v>
      </c>
      <c r="D2454" s="1" t="s">
        <v>3630</v>
      </c>
      <c r="E2454" s="1" t="s">
        <v>3617</v>
      </c>
      <c r="F2454" s="1" t="s">
        <v>3215</v>
      </c>
      <c r="G2454" s="1" t="n">
        <v>24</v>
      </c>
      <c r="H2454" s="1" t="n">
        <v>0.7708</v>
      </c>
      <c r="I2454" s="1" t="n">
        <v>1</v>
      </c>
      <c r="J2454" s="1" t="n">
        <v>5</v>
      </c>
      <c r="K2454" s="1" t="s">
        <v>3652</v>
      </c>
      <c r="L2454" s="18" t="str">
        <f aca="false">IF(H2454&lt;=G2454,"Yes","No")</f>
        <v>Yes</v>
      </c>
    </row>
    <row r="2455" customFormat="false" ht="15" hidden="false" customHeight="false" outlineLevel="0" collapsed="false">
      <c r="A2455" s="1" t="s">
        <v>8528</v>
      </c>
      <c r="B2455" s="1" t="s">
        <v>8529</v>
      </c>
      <c r="C2455" s="1" t="s">
        <v>7818</v>
      </c>
      <c r="D2455" s="1" t="s">
        <v>3627</v>
      </c>
      <c r="E2455" s="1" t="s">
        <v>3617</v>
      </c>
      <c r="F2455" s="1" t="s">
        <v>3623</v>
      </c>
      <c r="G2455" s="1" t="n">
        <v>24</v>
      </c>
      <c r="H2455" s="1" t="n">
        <v>5.3874</v>
      </c>
      <c r="I2455" s="1" t="n">
        <v>0</v>
      </c>
      <c r="J2455" s="1" t="n">
        <v>4</v>
      </c>
      <c r="K2455" s="1" t="s">
        <v>3632</v>
      </c>
      <c r="L2455" s="18" t="str">
        <f aca="false">IF(H2455&lt;=G2455,"Yes","No")</f>
        <v>Yes</v>
      </c>
    </row>
    <row r="2456" customFormat="false" ht="15" hidden="false" customHeight="false" outlineLevel="0" collapsed="false">
      <c r="A2456" s="1" t="s">
        <v>8530</v>
      </c>
      <c r="B2456" s="1" t="s">
        <v>8531</v>
      </c>
      <c r="C2456" s="1" t="s">
        <v>7818</v>
      </c>
      <c r="D2456" s="1" t="s">
        <v>3616</v>
      </c>
      <c r="E2456" s="1" t="s">
        <v>3646</v>
      </c>
      <c r="F2456" s="1" t="s">
        <v>3215</v>
      </c>
      <c r="G2456" s="1" t="n">
        <v>72</v>
      </c>
      <c r="H2456" s="1" t="n">
        <v>8.9298</v>
      </c>
      <c r="I2456" s="1" t="n">
        <v>0</v>
      </c>
      <c r="J2456" s="1" t="n">
        <v>4</v>
      </c>
      <c r="K2456" s="1" t="s">
        <v>3665</v>
      </c>
      <c r="L2456" s="18" t="str">
        <f aca="false">IF(H2456&lt;=G2456,"Yes","No")</f>
        <v>Yes</v>
      </c>
    </row>
    <row r="2457" customFormat="false" ht="15" hidden="false" customHeight="false" outlineLevel="0" collapsed="false">
      <c r="A2457" s="1" t="s">
        <v>8532</v>
      </c>
      <c r="B2457" s="1" t="s">
        <v>8533</v>
      </c>
      <c r="C2457" s="1" t="s">
        <v>7818</v>
      </c>
      <c r="D2457" s="1" t="s">
        <v>3630</v>
      </c>
      <c r="E2457" s="1" t="s">
        <v>3617</v>
      </c>
      <c r="F2457" s="1" t="s">
        <v>3631</v>
      </c>
      <c r="G2457" s="1" t="n">
        <v>24</v>
      </c>
      <c r="H2457" s="1" t="n">
        <v>0.7052</v>
      </c>
      <c r="I2457" s="1" t="n">
        <v>1</v>
      </c>
      <c r="J2457" s="1" t="n">
        <v>5</v>
      </c>
      <c r="K2457" s="1" t="s">
        <v>3652</v>
      </c>
      <c r="L2457" s="18" t="str">
        <f aca="false">IF(H2457&lt;=G2457,"Yes","No")</f>
        <v>Yes</v>
      </c>
    </row>
    <row r="2458" customFormat="false" ht="15" hidden="false" customHeight="false" outlineLevel="0" collapsed="false">
      <c r="A2458" s="1" t="s">
        <v>8534</v>
      </c>
      <c r="B2458" s="1" t="s">
        <v>8535</v>
      </c>
      <c r="C2458" s="1" t="s">
        <v>7818</v>
      </c>
      <c r="D2458" s="1" t="s">
        <v>3630</v>
      </c>
      <c r="E2458" s="1" t="s">
        <v>3617</v>
      </c>
      <c r="F2458" s="1" t="s">
        <v>3215</v>
      </c>
      <c r="G2458" s="1" t="n">
        <v>24</v>
      </c>
      <c r="H2458" s="1" t="n">
        <v>0.3854</v>
      </c>
      <c r="I2458" s="1" t="n">
        <v>1</v>
      </c>
      <c r="J2458" s="1" t="n">
        <v>4</v>
      </c>
      <c r="K2458" s="1" t="s">
        <v>3665</v>
      </c>
      <c r="L2458" s="18" t="str">
        <f aca="false">IF(H2458&lt;=G2458,"Yes","No")</f>
        <v>Yes</v>
      </c>
    </row>
    <row r="2459" customFormat="false" ht="15" hidden="false" customHeight="false" outlineLevel="0" collapsed="false">
      <c r="A2459" s="1" t="s">
        <v>8536</v>
      </c>
      <c r="B2459" s="1" t="s">
        <v>8537</v>
      </c>
      <c r="C2459" s="1" t="s">
        <v>7818</v>
      </c>
      <c r="D2459" s="1" t="s">
        <v>3621</v>
      </c>
      <c r="E2459" s="1" t="s">
        <v>3617</v>
      </c>
      <c r="F2459" s="1" t="s">
        <v>3631</v>
      </c>
      <c r="G2459" s="1" t="n">
        <v>24</v>
      </c>
      <c r="H2459" s="1" t="n">
        <v>1.8614</v>
      </c>
      <c r="I2459" s="1" t="n">
        <v>0</v>
      </c>
      <c r="J2459" s="1" t="n">
        <v>3</v>
      </c>
      <c r="K2459" s="1" t="s">
        <v>3624</v>
      </c>
      <c r="L2459" s="18" t="str">
        <f aca="false">IF(H2459&lt;=G2459,"Yes","No")</f>
        <v>Yes</v>
      </c>
    </row>
    <row r="2460" customFormat="false" ht="15" hidden="false" customHeight="false" outlineLevel="0" collapsed="false">
      <c r="A2460" s="1" t="s">
        <v>8538</v>
      </c>
      <c r="B2460" s="1" t="s">
        <v>8539</v>
      </c>
      <c r="C2460" s="1" t="s">
        <v>7818</v>
      </c>
      <c r="D2460" s="1" t="s">
        <v>3630</v>
      </c>
      <c r="E2460" s="1" t="s">
        <v>3646</v>
      </c>
      <c r="F2460" s="1" t="s">
        <v>3215</v>
      </c>
      <c r="G2460" s="1" t="n">
        <v>72</v>
      </c>
      <c r="H2460" s="1" t="n">
        <v>0.1558</v>
      </c>
      <c r="I2460" s="1" t="n">
        <v>0</v>
      </c>
      <c r="J2460" s="1" t="n">
        <v>4</v>
      </c>
      <c r="K2460" s="1" t="s">
        <v>3618</v>
      </c>
      <c r="L2460" s="18" t="str">
        <f aca="false">IF(H2460&lt;=G2460,"Yes","No")</f>
        <v>Yes</v>
      </c>
    </row>
    <row r="2461" customFormat="false" ht="15" hidden="false" customHeight="false" outlineLevel="0" collapsed="false">
      <c r="A2461" s="1" t="s">
        <v>8540</v>
      </c>
      <c r="B2461" s="1" t="s">
        <v>8541</v>
      </c>
      <c r="C2461" s="1" t="s">
        <v>7818</v>
      </c>
      <c r="D2461" s="1" t="s">
        <v>3621</v>
      </c>
      <c r="E2461" s="1" t="s">
        <v>3617</v>
      </c>
      <c r="F2461" s="1" t="s">
        <v>3631</v>
      </c>
      <c r="G2461" s="1" t="n">
        <v>24</v>
      </c>
      <c r="H2461" s="1" t="n">
        <v>0.2706</v>
      </c>
      <c r="I2461" s="1" t="n">
        <v>1</v>
      </c>
      <c r="J2461" s="1" t="n">
        <v>4</v>
      </c>
      <c r="K2461" s="1" t="s">
        <v>3665</v>
      </c>
      <c r="L2461" s="18" t="str">
        <f aca="false">IF(H2461&lt;=G2461,"Yes","No")</f>
        <v>Yes</v>
      </c>
    </row>
    <row r="2462" customFormat="false" ht="15" hidden="false" customHeight="false" outlineLevel="0" collapsed="false">
      <c r="A2462" s="1" t="s">
        <v>8542</v>
      </c>
      <c r="B2462" s="1" t="s">
        <v>8543</v>
      </c>
      <c r="C2462" s="1" t="s">
        <v>7818</v>
      </c>
      <c r="D2462" s="1" t="s">
        <v>3630</v>
      </c>
      <c r="E2462" s="1" t="s">
        <v>3617</v>
      </c>
      <c r="F2462" s="1" t="s">
        <v>3215</v>
      </c>
      <c r="G2462" s="1" t="n">
        <v>24</v>
      </c>
      <c r="H2462" s="1" t="n">
        <v>0.4674</v>
      </c>
      <c r="I2462" s="1" t="n">
        <v>1</v>
      </c>
      <c r="J2462" s="1" t="n">
        <v>4</v>
      </c>
      <c r="K2462" s="1" t="s">
        <v>3635</v>
      </c>
      <c r="L2462" s="18" t="str">
        <f aca="false">IF(H2462&lt;=G2462,"Yes","No")</f>
        <v>Yes</v>
      </c>
    </row>
    <row r="2463" customFormat="false" ht="15" hidden="false" customHeight="false" outlineLevel="0" collapsed="false">
      <c r="A2463" s="1" t="s">
        <v>8544</v>
      </c>
      <c r="B2463" s="1" t="s">
        <v>8545</v>
      </c>
      <c r="C2463" s="1" t="s">
        <v>7818</v>
      </c>
      <c r="D2463" s="1" t="s">
        <v>3630</v>
      </c>
      <c r="E2463" s="1" t="s">
        <v>3646</v>
      </c>
      <c r="F2463" s="1" t="s">
        <v>3215</v>
      </c>
      <c r="G2463" s="1" t="n">
        <v>72</v>
      </c>
      <c r="H2463" s="1" t="n">
        <v>1.4842</v>
      </c>
      <c r="I2463" s="1" t="n">
        <v>1</v>
      </c>
      <c r="J2463" s="1" t="n">
        <v>4</v>
      </c>
      <c r="K2463" s="1" t="s">
        <v>3618</v>
      </c>
      <c r="L2463" s="18" t="str">
        <f aca="false">IF(H2463&lt;=G2463,"Yes","No")</f>
        <v>Yes</v>
      </c>
    </row>
    <row r="2464" customFormat="false" ht="15" hidden="false" customHeight="false" outlineLevel="0" collapsed="false">
      <c r="A2464" s="1" t="s">
        <v>8546</v>
      </c>
      <c r="B2464" s="1" t="s">
        <v>8547</v>
      </c>
      <c r="C2464" s="1" t="s">
        <v>7818</v>
      </c>
      <c r="D2464" s="1" t="s">
        <v>3630</v>
      </c>
      <c r="E2464" s="1" t="s">
        <v>3617</v>
      </c>
      <c r="F2464" s="1" t="s">
        <v>3631</v>
      </c>
      <c r="G2464" s="1" t="n">
        <v>24</v>
      </c>
      <c r="H2464" s="1" t="n">
        <v>0.7708</v>
      </c>
      <c r="I2464" s="1" t="n">
        <v>1</v>
      </c>
      <c r="J2464" s="1" t="n">
        <v>5</v>
      </c>
      <c r="K2464" s="1" t="s">
        <v>3635</v>
      </c>
      <c r="L2464" s="18" t="str">
        <f aca="false">IF(H2464&lt;=G2464,"Yes","No")</f>
        <v>Yes</v>
      </c>
    </row>
    <row r="2465" customFormat="false" ht="15" hidden="false" customHeight="false" outlineLevel="0" collapsed="false">
      <c r="A2465" s="1" t="s">
        <v>8548</v>
      </c>
      <c r="B2465" s="1" t="s">
        <v>8549</v>
      </c>
      <c r="C2465" s="1" t="s">
        <v>7818</v>
      </c>
      <c r="D2465" s="1" t="s">
        <v>3630</v>
      </c>
      <c r="E2465" s="1" t="s">
        <v>3617</v>
      </c>
      <c r="F2465" s="1" t="s">
        <v>3631</v>
      </c>
      <c r="G2465" s="1" t="n">
        <v>24</v>
      </c>
      <c r="H2465" s="1" t="n">
        <v>0.4346</v>
      </c>
      <c r="I2465" s="1" t="n">
        <v>1</v>
      </c>
      <c r="J2465" s="1" t="n">
        <v>5</v>
      </c>
      <c r="K2465" s="1" t="s">
        <v>3665</v>
      </c>
      <c r="L2465" s="18" t="str">
        <f aca="false">IF(H2465&lt;=G2465,"Yes","No")</f>
        <v>Yes</v>
      </c>
    </row>
    <row r="2466" customFormat="false" ht="15" hidden="false" customHeight="false" outlineLevel="0" collapsed="false">
      <c r="A2466" s="1" t="s">
        <v>8550</v>
      </c>
      <c r="B2466" s="1" t="s">
        <v>8551</v>
      </c>
      <c r="C2466" s="1" t="s">
        <v>7818</v>
      </c>
      <c r="D2466" s="1" t="s">
        <v>3630</v>
      </c>
      <c r="E2466" s="1" t="s">
        <v>3617</v>
      </c>
      <c r="F2466" s="1" t="s">
        <v>3631</v>
      </c>
      <c r="G2466" s="1" t="n">
        <v>24</v>
      </c>
      <c r="H2466" s="1" t="n">
        <v>0.328</v>
      </c>
      <c r="I2466" s="1" t="n">
        <v>1</v>
      </c>
      <c r="J2466" s="1" t="n">
        <v>5</v>
      </c>
      <c r="K2466" s="1" t="s">
        <v>3632</v>
      </c>
      <c r="L2466" s="18" t="str">
        <f aca="false">IF(H2466&lt;=G2466,"Yes","No")</f>
        <v>Yes</v>
      </c>
    </row>
    <row r="2467" customFormat="false" ht="15" hidden="false" customHeight="false" outlineLevel="0" collapsed="false">
      <c r="A2467" s="1" t="s">
        <v>8552</v>
      </c>
      <c r="B2467" s="1" t="s">
        <v>8553</v>
      </c>
      <c r="C2467" s="1" t="s">
        <v>7818</v>
      </c>
      <c r="D2467" s="1" t="s">
        <v>3630</v>
      </c>
      <c r="E2467" s="1" t="s">
        <v>3617</v>
      </c>
      <c r="F2467" s="1" t="s">
        <v>3215</v>
      </c>
      <c r="G2467" s="1" t="n">
        <v>24</v>
      </c>
      <c r="H2467" s="1" t="n">
        <v>0.7298</v>
      </c>
      <c r="I2467" s="1" t="n">
        <v>1</v>
      </c>
      <c r="J2467" s="1" t="n">
        <v>4</v>
      </c>
      <c r="K2467" s="1" t="s">
        <v>3652</v>
      </c>
      <c r="L2467" s="18" t="str">
        <f aca="false">IF(H2467&lt;=G2467,"Yes","No")</f>
        <v>Yes</v>
      </c>
    </row>
    <row r="2468" customFormat="false" ht="15" hidden="false" customHeight="false" outlineLevel="0" collapsed="false">
      <c r="A2468" s="1" t="s">
        <v>8554</v>
      </c>
      <c r="B2468" s="1" t="s">
        <v>8555</v>
      </c>
      <c r="C2468" s="1" t="s">
        <v>7818</v>
      </c>
      <c r="D2468" s="1" t="s">
        <v>3616</v>
      </c>
      <c r="E2468" s="1" t="s">
        <v>3622</v>
      </c>
      <c r="F2468" s="1" t="s">
        <v>3631</v>
      </c>
      <c r="G2468" s="1" t="n">
        <v>8</v>
      </c>
      <c r="H2468" s="1" t="n">
        <v>4.838</v>
      </c>
      <c r="I2468" s="1" t="n">
        <v>0</v>
      </c>
      <c r="J2468" s="1" t="n">
        <v>5</v>
      </c>
      <c r="K2468" s="1" t="s">
        <v>3635</v>
      </c>
      <c r="L2468" s="18" t="str">
        <f aca="false">IF(H2468&lt;=G2468,"Yes","No")</f>
        <v>Yes</v>
      </c>
    </row>
    <row r="2469" customFormat="false" ht="15" hidden="false" customHeight="false" outlineLevel="0" collapsed="false">
      <c r="A2469" s="1" t="s">
        <v>8556</v>
      </c>
      <c r="B2469" s="1" t="s">
        <v>8557</v>
      </c>
      <c r="C2469" s="1" t="s">
        <v>7818</v>
      </c>
      <c r="D2469" s="1" t="s">
        <v>3616</v>
      </c>
      <c r="E2469" s="1" t="s">
        <v>3617</v>
      </c>
      <c r="F2469" s="1" t="s">
        <v>3631</v>
      </c>
      <c r="G2469" s="1" t="n">
        <v>24</v>
      </c>
      <c r="H2469" s="1" t="n">
        <v>10.4222</v>
      </c>
      <c r="I2469" s="1" t="n">
        <v>0</v>
      </c>
      <c r="J2469" s="1" t="n">
        <v>4</v>
      </c>
      <c r="K2469" s="1" t="s">
        <v>3632</v>
      </c>
      <c r="L2469" s="18" t="str">
        <f aca="false">IF(H2469&lt;=G2469,"Yes","No")</f>
        <v>Yes</v>
      </c>
    </row>
    <row r="2470" customFormat="false" ht="15" hidden="false" customHeight="false" outlineLevel="0" collapsed="false">
      <c r="A2470" s="1" t="s">
        <v>8558</v>
      </c>
      <c r="B2470" s="1" t="s">
        <v>8559</v>
      </c>
      <c r="C2470" s="1" t="s">
        <v>7818</v>
      </c>
      <c r="D2470" s="1" t="s">
        <v>3630</v>
      </c>
      <c r="E2470" s="1" t="s">
        <v>3622</v>
      </c>
      <c r="F2470" s="1" t="s">
        <v>3215</v>
      </c>
      <c r="G2470" s="1" t="n">
        <v>8</v>
      </c>
      <c r="H2470" s="1" t="n">
        <v>0.123</v>
      </c>
      <c r="I2470" s="1" t="n">
        <v>1</v>
      </c>
      <c r="J2470" s="1" t="n">
        <v>5</v>
      </c>
      <c r="K2470" s="1" t="s">
        <v>3652</v>
      </c>
      <c r="L2470" s="18" t="str">
        <f aca="false">IF(H2470&lt;=G2470,"Yes","No")</f>
        <v>Yes</v>
      </c>
    </row>
    <row r="2471" customFormat="false" ht="15" hidden="false" customHeight="false" outlineLevel="0" collapsed="false">
      <c r="A2471" s="1" t="s">
        <v>8560</v>
      </c>
      <c r="B2471" s="1" t="s">
        <v>8561</v>
      </c>
      <c r="C2471" s="1" t="s">
        <v>7818</v>
      </c>
      <c r="D2471" s="1" t="s">
        <v>3627</v>
      </c>
      <c r="E2471" s="1" t="s">
        <v>3646</v>
      </c>
      <c r="F2471" s="1" t="s">
        <v>3215</v>
      </c>
      <c r="G2471" s="1" t="n">
        <v>72</v>
      </c>
      <c r="H2471" s="1" t="n">
        <v>11.5128</v>
      </c>
      <c r="I2471" s="1" t="n">
        <v>1</v>
      </c>
      <c r="J2471" s="1" t="n">
        <v>5</v>
      </c>
      <c r="K2471" s="1" t="s">
        <v>3618</v>
      </c>
      <c r="L2471" s="18" t="str">
        <f aca="false">IF(H2471&lt;=G2471,"Yes","No")</f>
        <v>Yes</v>
      </c>
    </row>
    <row r="2472" customFormat="false" ht="15" hidden="false" customHeight="false" outlineLevel="0" collapsed="false">
      <c r="A2472" s="1" t="s">
        <v>8562</v>
      </c>
      <c r="B2472" s="1" t="s">
        <v>8563</v>
      </c>
      <c r="C2472" s="1" t="s">
        <v>7818</v>
      </c>
      <c r="D2472" s="1" t="s">
        <v>3630</v>
      </c>
      <c r="E2472" s="1" t="s">
        <v>3617</v>
      </c>
      <c r="F2472" s="1" t="s">
        <v>3631</v>
      </c>
      <c r="G2472" s="1" t="n">
        <v>24</v>
      </c>
      <c r="H2472" s="1" t="n">
        <v>0.3362</v>
      </c>
      <c r="I2472" s="1" t="n">
        <v>1</v>
      </c>
      <c r="J2472" s="1" t="n">
        <v>5</v>
      </c>
      <c r="K2472" s="1" t="s">
        <v>3632</v>
      </c>
      <c r="L2472" s="18" t="str">
        <f aca="false">IF(H2472&lt;=G2472,"Yes","No")</f>
        <v>Yes</v>
      </c>
    </row>
    <row r="2473" customFormat="false" ht="15" hidden="false" customHeight="false" outlineLevel="0" collapsed="false">
      <c r="A2473" s="1" t="s">
        <v>8564</v>
      </c>
      <c r="B2473" s="1" t="s">
        <v>8565</v>
      </c>
      <c r="C2473" s="1" t="s">
        <v>7818</v>
      </c>
      <c r="D2473" s="1" t="s">
        <v>3641</v>
      </c>
      <c r="E2473" s="1" t="s">
        <v>3793</v>
      </c>
      <c r="F2473" s="1" t="s">
        <v>3623</v>
      </c>
      <c r="G2473" s="1" t="n">
        <v>4</v>
      </c>
      <c r="H2473" s="1" t="n">
        <v>1.4022</v>
      </c>
      <c r="I2473" s="1" t="n">
        <v>1</v>
      </c>
      <c r="J2473" s="1" t="n">
        <v>5</v>
      </c>
      <c r="K2473" s="1" t="s">
        <v>3665</v>
      </c>
      <c r="L2473" s="18" t="str">
        <f aca="false">IF(H2473&lt;=G2473,"Yes","No")</f>
        <v>Yes</v>
      </c>
    </row>
    <row r="2474" customFormat="false" ht="15" hidden="false" customHeight="false" outlineLevel="0" collapsed="false">
      <c r="A2474" s="1" t="s">
        <v>8566</v>
      </c>
      <c r="B2474" s="1" t="s">
        <v>8567</v>
      </c>
      <c r="C2474" s="1" t="s">
        <v>7818</v>
      </c>
      <c r="D2474" s="1" t="s">
        <v>3638</v>
      </c>
      <c r="E2474" s="1" t="s">
        <v>3617</v>
      </c>
      <c r="F2474" s="1" t="s">
        <v>3631</v>
      </c>
      <c r="G2474" s="1" t="n">
        <v>24</v>
      </c>
      <c r="H2474" s="1" t="n">
        <v>43.9028</v>
      </c>
      <c r="I2474" s="1" t="n">
        <v>0</v>
      </c>
      <c r="J2474" s="1" t="n">
        <v>3</v>
      </c>
      <c r="K2474" s="1" t="s">
        <v>3624</v>
      </c>
      <c r="L2474" s="18" t="str">
        <f aca="false">IF(H2474&lt;=G2474,"Yes","No")</f>
        <v>No</v>
      </c>
    </row>
    <row r="2475" customFormat="false" ht="15" hidden="false" customHeight="false" outlineLevel="0" collapsed="false">
      <c r="A2475" s="1" t="s">
        <v>8568</v>
      </c>
      <c r="B2475" s="1" t="s">
        <v>8569</v>
      </c>
      <c r="C2475" s="1" t="s">
        <v>7818</v>
      </c>
      <c r="D2475" s="1" t="s">
        <v>3630</v>
      </c>
      <c r="E2475" s="1" t="s">
        <v>3646</v>
      </c>
      <c r="F2475" s="1" t="s">
        <v>3623</v>
      </c>
      <c r="G2475" s="1" t="n">
        <v>72</v>
      </c>
      <c r="H2475" s="1" t="n">
        <v>0.164</v>
      </c>
      <c r="I2475" s="1" t="n">
        <v>0</v>
      </c>
      <c r="J2475" s="1" t="n">
        <v>4</v>
      </c>
      <c r="K2475" s="1" t="s">
        <v>3665</v>
      </c>
      <c r="L2475" s="18" t="str">
        <f aca="false">IF(H2475&lt;=G2475,"Yes","No")</f>
        <v>Yes</v>
      </c>
    </row>
    <row r="2476" customFormat="false" ht="15" hidden="false" customHeight="false" outlineLevel="0" collapsed="false">
      <c r="A2476" s="1" t="s">
        <v>8570</v>
      </c>
      <c r="B2476" s="1" t="s">
        <v>8571</v>
      </c>
      <c r="C2476" s="1" t="s">
        <v>7818</v>
      </c>
      <c r="D2476" s="1" t="s">
        <v>3638</v>
      </c>
      <c r="E2476" s="1" t="s">
        <v>3646</v>
      </c>
      <c r="F2476" s="1" t="s">
        <v>3215</v>
      </c>
      <c r="G2476" s="1" t="n">
        <v>72</v>
      </c>
      <c r="H2476" s="1" t="n">
        <v>13.5628</v>
      </c>
      <c r="I2476" s="1" t="n">
        <v>0</v>
      </c>
      <c r="J2476" s="1" t="n">
        <v>5</v>
      </c>
      <c r="K2476" s="1" t="s">
        <v>3665</v>
      </c>
      <c r="L2476" s="18" t="str">
        <f aca="false">IF(H2476&lt;=G2476,"Yes","No")</f>
        <v>Yes</v>
      </c>
    </row>
    <row r="2477" customFormat="false" ht="15" hidden="false" customHeight="false" outlineLevel="0" collapsed="false">
      <c r="A2477" s="1" t="s">
        <v>8572</v>
      </c>
      <c r="B2477" s="1" t="s">
        <v>8573</v>
      </c>
      <c r="C2477" s="1" t="s">
        <v>7818</v>
      </c>
      <c r="D2477" s="1" t="s">
        <v>3621</v>
      </c>
      <c r="E2477" s="1" t="s">
        <v>3617</v>
      </c>
      <c r="F2477" s="1" t="s">
        <v>3215</v>
      </c>
      <c r="G2477" s="1" t="n">
        <v>24</v>
      </c>
      <c r="H2477" s="1" t="n">
        <v>0.3526</v>
      </c>
      <c r="I2477" s="1" t="n">
        <v>1</v>
      </c>
      <c r="J2477" s="1" t="n">
        <v>5</v>
      </c>
      <c r="K2477" s="1" t="s">
        <v>3652</v>
      </c>
      <c r="L2477" s="18" t="str">
        <f aca="false">IF(H2477&lt;=G2477,"Yes","No")</f>
        <v>Yes</v>
      </c>
    </row>
    <row r="2478" customFormat="false" ht="15" hidden="false" customHeight="false" outlineLevel="0" collapsed="false">
      <c r="A2478" s="1" t="s">
        <v>8574</v>
      </c>
      <c r="B2478" s="1" t="s">
        <v>8575</v>
      </c>
      <c r="C2478" s="1" t="s">
        <v>7818</v>
      </c>
      <c r="D2478" s="1" t="s">
        <v>3630</v>
      </c>
      <c r="E2478" s="1" t="s">
        <v>3617</v>
      </c>
      <c r="F2478" s="1" t="s">
        <v>3215</v>
      </c>
      <c r="G2478" s="1" t="n">
        <v>24</v>
      </c>
      <c r="H2478" s="1" t="n">
        <v>0.7872</v>
      </c>
      <c r="I2478" s="1" t="n">
        <v>1</v>
      </c>
      <c r="J2478" s="1" t="n">
        <v>5</v>
      </c>
      <c r="K2478" s="1" t="s">
        <v>3632</v>
      </c>
      <c r="L2478" s="18" t="str">
        <f aca="false">IF(H2478&lt;=G2478,"Yes","No")</f>
        <v>Yes</v>
      </c>
    </row>
    <row r="2479" customFormat="false" ht="15" hidden="false" customHeight="false" outlineLevel="0" collapsed="false">
      <c r="A2479" s="1" t="s">
        <v>8576</v>
      </c>
      <c r="B2479" s="1" t="s">
        <v>8577</v>
      </c>
      <c r="C2479" s="1" t="s">
        <v>7818</v>
      </c>
      <c r="D2479" s="1" t="s">
        <v>3638</v>
      </c>
      <c r="E2479" s="1" t="s">
        <v>3793</v>
      </c>
      <c r="F2479" s="1" t="s">
        <v>3631</v>
      </c>
      <c r="G2479" s="1" t="n">
        <v>4</v>
      </c>
      <c r="H2479" s="1" t="n">
        <v>12.874</v>
      </c>
      <c r="I2479" s="1" t="n">
        <v>0</v>
      </c>
      <c r="J2479" s="1" t="n">
        <v>3</v>
      </c>
      <c r="K2479" s="1" t="s">
        <v>3652</v>
      </c>
      <c r="L2479" s="18" t="str">
        <f aca="false">IF(H2479&lt;=G2479,"Yes","No")</f>
        <v>No</v>
      </c>
    </row>
    <row r="2480" customFormat="false" ht="15" hidden="false" customHeight="false" outlineLevel="0" collapsed="false">
      <c r="A2480" s="1" t="s">
        <v>8578</v>
      </c>
      <c r="B2480" s="1" t="s">
        <v>8579</v>
      </c>
      <c r="C2480" s="1" t="s">
        <v>7818</v>
      </c>
      <c r="D2480" s="1" t="s">
        <v>3630</v>
      </c>
      <c r="E2480" s="1" t="s">
        <v>3617</v>
      </c>
      <c r="F2480" s="1" t="s">
        <v>3215</v>
      </c>
      <c r="G2480" s="1" t="n">
        <v>24</v>
      </c>
      <c r="H2480" s="1" t="n">
        <v>0.1968</v>
      </c>
      <c r="I2480" s="1" t="n">
        <v>0</v>
      </c>
      <c r="J2480" s="1" t="n">
        <v>4</v>
      </c>
      <c r="K2480" s="1" t="s">
        <v>3632</v>
      </c>
      <c r="L2480" s="18" t="str">
        <f aca="false">IF(H2480&lt;=G2480,"Yes","No")</f>
        <v>Yes</v>
      </c>
    </row>
    <row r="2481" customFormat="false" ht="15" hidden="false" customHeight="false" outlineLevel="0" collapsed="false">
      <c r="A2481" s="1" t="s">
        <v>8580</v>
      </c>
      <c r="B2481" s="1" t="s">
        <v>8581</v>
      </c>
      <c r="C2481" s="1" t="s">
        <v>7818</v>
      </c>
      <c r="D2481" s="1" t="s">
        <v>3621</v>
      </c>
      <c r="E2481" s="1" t="s">
        <v>3617</v>
      </c>
      <c r="F2481" s="1" t="s">
        <v>3623</v>
      </c>
      <c r="G2481" s="1" t="n">
        <v>24</v>
      </c>
      <c r="H2481" s="1" t="n">
        <v>1.8778</v>
      </c>
      <c r="I2481" s="1" t="n">
        <v>0</v>
      </c>
      <c r="J2481" s="1" t="n">
        <v>4</v>
      </c>
      <c r="K2481" s="1" t="s">
        <v>3635</v>
      </c>
      <c r="L2481" s="18" t="str">
        <f aca="false">IF(H2481&lt;=G2481,"Yes","No")</f>
        <v>Yes</v>
      </c>
    </row>
    <row r="2482" customFormat="false" ht="15" hidden="false" customHeight="false" outlineLevel="0" collapsed="false">
      <c r="A2482" s="1" t="s">
        <v>8582</v>
      </c>
      <c r="B2482" s="1" t="s">
        <v>8583</v>
      </c>
      <c r="C2482" s="1" t="s">
        <v>7818</v>
      </c>
      <c r="D2482" s="1" t="s">
        <v>3630</v>
      </c>
      <c r="E2482" s="1" t="s">
        <v>3617</v>
      </c>
      <c r="F2482" s="1" t="s">
        <v>3623</v>
      </c>
      <c r="G2482" s="1" t="n">
        <v>24</v>
      </c>
      <c r="H2482" s="1" t="n">
        <v>0.2788</v>
      </c>
      <c r="I2482" s="1" t="n">
        <v>1</v>
      </c>
      <c r="J2482" s="1" t="n">
        <v>5</v>
      </c>
      <c r="K2482" s="1" t="s">
        <v>3624</v>
      </c>
      <c r="L2482" s="18" t="str">
        <f aca="false">IF(H2482&lt;=G2482,"Yes","No")</f>
        <v>Yes</v>
      </c>
    </row>
    <row r="2483" customFormat="false" ht="15" hidden="false" customHeight="false" outlineLevel="0" collapsed="false">
      <c r="A2483" s="1" t="s">
        <v>8584</v>
      </c>
      <c r="B2483" s="1" t="s">
        <v>8585</v>
      </c>
      <c r="C2483" s="1" t="s">
        <v>7818</v>
      </c>
      <c r="D2483" s="1" t="s">
        <v>3627</v>
      </c>
      <c r="E2483" s="1" t="s">
        <v>3617</v>
      </c>
      <c r="F2483" s="1" t="s">
        <v>3215</v>
      </c>
      <c r="G2483" s="1" t="n">
        <v>24</v>
      </c>
      <c r="H2483" s="1" t="n">
        <v>4.4608</v>
      </c>
      <c r="I2483" s="1" t="n">
        <v>0</v>
      </c>
      <c r="J2483" s="1" t="n">
        <v>4</v>
      </c>
      <c r="K2483" s="1" t="s">
        <v>3618</v>
      </c>
      <c r="L2483" s="18" t="str">
        <f aca="false">IF(H2483&lt;=G2483,"Yes","No")</f>
        <v>Yes</v>
      </c>
    </row>
    <row r="2484" customFormat="false" ht="15" hidden="false" customHeight="false" outlineLevel="0" collapsed="false">
      <c r="A2484" s="1" t="s">
        <v>8586</v>
      </c>
      <c r="B2484" s="1" t="s">
        <v>8587</v>
      </c>
      <c r="C2484" s="1" t="s">
        <v>7818</v>
      </c>
      <c r="D2484" s="1" t="s">
        <v>3630</v>
      </c>
      <c r="E2484" s="1" t="s">
        <v>3622</v>
      </c>
      <c r="F2484" s="1" t="s">
        <v>3215</v>
      </c>
      <c r="G2484" s="1" t="n">
        <v>8</v>
      </c>
      <c r="H2484" s="1" t="n">
        <v>0.287</v>
      </c>
      <c r="I2484" s="1" t="n">
        <v>1</v>
      </c>
      <c r="J2484" s="1" t="n">
        <v>4</v>
      </c>
      <c r="K2484" s="1" t="s">
        <v>3635</v>
      </c>
      <c r="L2484" s="18" t="str">
        <f aca="false">IF(H2484&lt;=G2484,"Yes","No")</f>
        <v>Yes</v>
      </c>
    </row>
    <row r="2485" customFormat="false" ht="15" hidden="false" customHeight="false" outlineLevel="0" collapsed="false">
      <c r="A2485" s="1" t="s">
        <v>8588</v>
      </c>
      <c r="B2485" s="1" t="s">
        <v>8589</v>
      </c>
      <c r="C2485" s="1" t="s">
        <v>7818</v>
      </c>
      <c r="D2485" s="1" t="s">
        <v>3638</v>
      </c>
      <c r="E2485" s="1" t="s">
        <v>3617</v>
      </c>
      <c r="F2485" s="1" t="s">
        <v>3215</v>
      </c>
      <c r="G2485" s="1" t="n">
        <v>24</v>
      </c>
      <c r="H2485" s="1" t="n">
        <v>32.5376</v>
      </c>
      <c r="I2485" s="1" t="n">
        <v>0</v>
      </c>
      <c r="J2485" s="1" t="n">
        <v>4</v>
      </c>
      <c r="K2485" s="1" t="s">
        <v>3632</v>
      </c>
      <c r="L2485" s="18" t="str">
        <f aca="false">IF(H2485&lt;=G2485,"Yes","No")</f>
        <v>No</v>
      </c>
    </row>
    <row r="2486" customFormat="false" ht="15" hidden="false" customHeight="false" outlineLevel="0" collapsed="false">
      <c r="A2486" s="1" t="s">
        <v>8590</v>
      </c>
      <c r="B2486" s="1" t="s">
        <v>8591</v>
      </c>
      <c r="C2486" s="1" t="s">
        <v>7818</v>
      </c>
      <c r="D2486" s="1" t="s">
        <v>3645</v>
      </c>
      <c r="E2486" s="1" t="s">
        <v>3617</v>
      </c>
      <c r="F2486" s="1" t="s">
        <v>3631</v>
      </c>
      <c r="G2486" s="1" t="n">
        <v>24</v>
      </c>
      <c r="H2486" s="1" t="n">
        <v>4.469</v>
      </c>
      <c r="I2486" s="1" t="n">
        <v>0</v>
      </c>
      <c r="J2486" s="1" t="n">
        <v>4</v>
      </c>
      <c r="K2486" s="1" t="s">
        <v>3632</v>
      </c>
      <c r="L2486" s="18" t="str">
        <f aca="false">IF(H2486&lt;=G2486,"Yes","No")</f>
        <v>Yes</v>
      </c>
    </row>
    <row r="2487" customFormat="false" ht="15" hidden="false" customHeight="false" outlineLevel="0" collapsed="false">
      <c r="A2487" s="1" t="s">
        <v>8592</v>
      </c>
      <c r="B2487" s="1" t="s">
        <v>8593</v>
      </c>
      <c r="C2487" s="1" t="s">
        <v>7818</v>
      </c>
      <c r="D2487" s="1" t="s">
        <v>3645</v>
      </c>
      <c r="E2487" s="1" t="s">
        <v>3622</v>
      </c>
      <c r="F2487" s="1" t="s">
        <v>3623</v>
      </c>
      <c r="G2487" s="1" t="n">
        <v>8</v>
      </c>
      <c r="H2487" s="1" t="n">
        <v>0.5002</v>
      </c>
      <c r="I2487" s="1" t="n">
        <v>0</v>
      </c>
      <c r="J2487" s="1" t="n">
        <v>5</v>
      </c>
      <c r="K2487" s="1" t="s">
        <v>3624</v>
      </c>
      <c r="L2487" s="18" t="str">
        <f aca="false">IF(H2487&lt;=G2487,"Yes","No")</f>
        <v>Yes</v>
      </c>
    </row>
    <row r="2488" customFormat="false" ht="15" hidden="false" customHeight="false" outlineLevel="0" collapsed="false">
      <c r="A2488" s="1" t="s">
        <v>8594</v>
      </c>
      <c r="B2488" s="1" t="s">
        <v>8595</v>
      </c>
      <c r="C2488" s="1" t="s">
        <v>7818</v>
      </c>
      <c r="D2488" s="1" t="s">
        <v>3630</v>
      </c>
      <c r="E2488" s="1" t="s">
        <v>3646</v>
      </c>
      <c r="F2488" s="1" t="s">
        <v>3215</v>
      </c>
      <c r="G2488" s="1" t="n">
        <v>72</v>
      </c>
      <c r="H2488" s="1" t="n">
        <v>1.3038</v>
      </c>
      <c r="I2488" s="1" t="n">
        <v>1</v>
      </c>
      <c r="J2488" s="1" t="n">
        <v>5</v>
      </c>
      <c r="K2488" s="1" t="s">
        <v>3635</v>
      </c>
      <c r="L2488" s="18" t="str">
        <f aca="false">IF(H2488&lt;=G2488,"Yes","No")</f>
        <v>Yes</v>
      </c>
    </row>
    <row r="2489" customFormat="false" ht="15" hidden="false" customHeight="false" outlineLevel="0" collapsed="false">
      <c r="A2489" s="1" t="s">
        <v>8596</v>
      </c>
      <c r="B2489" s="1" t="s">
        <v>8597</v>
      </c>
      <c r="C2489" s="1" t="s">
        <v>7818</v>
      </c>
      <c r="D2489" s="1" t="s">
        <v>3627</v>
      </c>
      <c r="E2489" s="1" t="s">
        <v>3646</v>
      </c>
      <c r="F2489" s="1" t="s">
        <v>3215</v>
      </c>
      <c r="G2489" s="1" t="n">
        <v>72</v>
      </c>
      <c r="H2489" s="1" t="n">
        <v>3.5916</v>
      </c>
      <c r="I2489" s="1" t="n">
        <v>0</v>
      </c>
      <c r="J2489" s="1" t="n">
        <v>3</v>
      </c>
      <c r="K2489" s="1" t="s">
        <v>3618</v>
      </c>
      <c r="L2489" s="18" t="str">
        <f aca="false">IF(H2489&lt;=G2489,"Yes","No")</f>
        <v>Yes</v>
      </c>
    </row>
    <row r="2490" customFormat="false" ht="15" hidden="false" customHeight="false" outlineLevel="0" collapsed="false">
      <c r="A2490" s="1" t="s">
        <v>8598</v>
      </c>
      <c r="B2490" s="1" t="s">
        <v>8599</v>
      </c>
      <c r="C2490" s="1" t="s">
        <v>7818</v>
      </c>
      <c r="D2490" s="1" t="s">
        <v>3645</v>
      </c>
      <c r="E2490" s="1" t="s">
        <v>3646</v>
      </c>
      <c r="F2490" s="1" t="s">
        <v>3215</v>
      </c>
      <c r="G2490" s="1" t="n">
        <v>72</v>
      </c>
      <c r="H2490" s="1" t="n">
        <v>20.4098</v>
      </c>
      <c r="I2490" s="1" t="n">
        <v>1</v>
      </c>
      <c r="J2490" s="1" t="n">
        <v>4</v>
      </c>
      <c r="K2490" s="1" t="s">
        <v>3652</v>
      </c>
      <c r="L2490" s="18" t="str">
        <f aca="false">IF(H2490&lt;=G2490,"Yes","No")</f>
        <v>Yes</v>
      </c>
    </row>
    <row r="2491" customFormat="false" ht="15" hidden="false" customHeight="false" outlineLevel="0" collapsed="false">
      <c r="A2491" s="1" t="s">
        <v>8600</v>
      </c>
      <c r="B2491" s="1" t="s">
        <v>8601</v>
      </c>
      <c r="C2491" s="1" t="s">
        <v>7818</v>
      </c>
      <c r="D2491" s="1" t="s">
        <v>3638</v>
      </c>
      <c r="E2491" s="1" t="s">
        <v>3617</v>
      </c>
      <c r="F2491" s="1" t="s">
        <v>3651</v>
      </c>
      <c r="G2491" s="1" t="n">
        <v>24</v>
      </c>
      <c r="H2491" s="1" t="n">
        <v>7.339</v>
      </c>
      <c r="I2491" s="1" t="n">
        <v>0</v>
      </c>
      <c r="J2491" s="1" t="n">
        <v>4</v>
      </c>
      <c r="K2491" s="1" t="s">
        <v>3624</v>
      </c>
      <c r="L2491" s="18" t="str">
        <f aca="false">IF(H2491&lt;=G2491,"Yes","No")</f>
        <v>Yes</v>
      </c>
    </row>
    <row r="2492" customFormat="false" ht="15" hidden="false" customHeight="false" outlineLevel="0" collapsed="false">
      <c r="A2492" s="1" t="s">
        <v>8602</v>
      </c>
      <c r="B2492" s="1" t="s">
        <v>8603</v>
      </c>
      <c r="C2492" s="1" t="s">
        <v>7818</v>
      </c>
      <c r="D2492" s="1" t="s">
        <v>3630</v>
      </c>
      <c r="E2492" s="1" t="s">
        <v>3617</v>
      </c>
      <c r="F2492" s="1" t="s">
        <v>3631</v>
      </c>
      <c r="G2492" s="1" t="n">
        <v>24</v>
      </c>
      <c r="H2492" s="1" t="n">
        <v>0.1148</v>
      </c>
      <c r="I2492" s="1" t="n">
        <v>1</v>
      </c>
      <c r="J2492" s="1" t="n">
        <v>5</v>
      </c>
      <c r="K2492" s="1" t="s">
        <v>3642</v>
      </c>
      <c r="L2492" s="18" t="str">
        <f aca="false">IF(H2492&lt;=G2492,"Yes","No")</f>
        <v>Yes</v>
      </c>
    </row>
    <row r="2493" customFormat="false" ht="15" hidden="false" customHeight="false" outlineLevel="0" collapsed="false">
      <c r="A2493" s="1" t="s">
        <v>8604</v>
      </c>
      <c r="B2493" s="1" t="s">
        <v>8605</v>
      </c>
      <c r="C2493" s="1" t="s">
        <v>7818</v>
      </c>
      <c r="D2493" s="1" t="s">
        <v>3645</v>
      </c>
      <c r="E2493" s="1" t="s">
        <v>3617</v>
      </c>
      <c r="F2493" s="1" t="s">
        <v>3623</v>
      </c>
      <c r="G2493" s="1" t="n">
        <v>24</v>
      </c>
      <c r="H2493" s="1" t="n">
        <v>1.9598</v>
      </c>
      <c r="I2493" s="1" t="n">
        <v>1</v>
      </c>
      <c r="J2493" s="1" t="n">
        <v>4</v>
      </c>
      <c r="K2493" s="1" t="s">
        <v>3642</v>
      </c>
      <c r="L2493" s="18" t="str">
        <f aca="false">IF(H2493&lt;=G2493,"Yes","No")</f>
        <v>Yes</v>
      </c>
    </row>
    <row r="2494" customFormat="false" ht="15" hidden="false" customHeight="false" outlineLevel="0" collapsed="false">
      <c r="A2494" s="1" t="s">
        <v>8606</v>
      </c>
      <c r="B2494" s="1" t="s">
        <v>8607</v>
      </c>
      <c r="C2494" s="1" t="s">
        <v>7818</v>
      </c>
      <c r="D2494" s="1" t="s">
        <v>3638</v>
      </c>
      <c r="E2494" s="1" t="s">
        <v>3617</v>
      </c>
      <c r="F2494" s="1" t="s">
        <v>3631</v>
      </c>
      <c r="G2494" s="1" t="n">
        <v>24</v>
      </c>
      <c r="H2494" s="1" t="n">
        <v>13.7678</v>
      </c>
      <c r="I2494" s="1" t="n">
        <v>0</v>
      </c>
      <c r="J2494" s="1" t="n">
        <v>4</v>
      </c>
      <c r="K2494" s="1" t="s">
        <v>3652</v>
      </c>
      <c r="L2494" s="18" t="str">
        <f aca="false">IF(H2494&lt;=G2494,"Yes","No")</f>
        <v>Yes</v>
      </c>
    </row>
    <row r="2495" customFormat="false" ht="15" hidden="false" customHeight="false" outlineLevel="0" collapsed="false">
      <c r="A2495" s="1" t="s">
        <v>8608</v>
      </c>
      <c r="B2495" s="1" t="s">
        <v>8609</v>
      </c>
      <c r="C2495" s="1" t="s">
        <v>7818</v>
      </c>
      <c r="D2495" s="1" t="s">
        <v>3630</v>
      </c>
      <c r="E2495" s="1" t="s">
        <v>3622</v>
      </c>
      <c r="F2495" s="1" t="s">
        <v>3215</v>
      </c>
      <c r="G2495" s="1" t="n">
        <v>8</v>
      </c>
      <c r="H2495" s="1" t="n">
        <v>0.3526</v>
      </c>
      <c r="I2495" s="1" t="n">
        <v>0</v>
      </c>
      <c r="J2495" s="1" t="n">
        <v>4</v>
      </c>
      <c r="K2495" s="1" t="s">
        <v>3632</v>
      </c>
      <c r="L2495" s="18" t="str">
        <f aca="false">IF(H2495&lt;=G2495,"Yes","No")</f>
        <v>Yes</v>
      </c>
    </row>
    <row r="2496" customFormat="false" ht="15" hidden="false" customHeight="false" outlineLevel="0" collapsed="false">
      <c r="A2496" s="1" t="s">
        <v>8610</v>
      </c>
      <c r="B2496" s="1" t="s">
        <v>8611</v>
      </c>
      <c r="C2496" s="1" t="s">
        <v>7818</v>
      </c>
      <c r="D2496" s="1" t="s">
        <v>3645</v>
      </c>
      <c r="E2496" s="1" t="s">
        <v>3617</v>
      </c>
      <c r="F2496" s="1" t="s">
        <v>3631</v>
      </c>
      <c r="G2496" s="1" t="n">
        <v>24</v>
      </c>
      <c r="H2496" s="1" t="n">
        <v>0.8036</v>
      </c>
      <c r="I2496" s="1" t="n">
        <v>0</v>
      </c>
      <c r="J2496" s="1" t="n">
        <v>4</v>
      </c>
      <c r="K2496" s="1" t="s">
        <v>3624</v>
      </c>
      <c r="L2496" s="18" t="str">
        <f aca="false">IF(H2496&lt;=G2496,"Yes","No")</f>
        <v>Yes</v>
      </c>
    </row>
    <row r="2497" customFormat="false" ht="15" hidden="false" customHeight="false" outlineLevel="0" collapsed="false">
      <c r="A2497" s="1" t="s">
        <v>8612</v>
      </c>
      <c r="B2497" s="1" t="s">
        <v>8613</v>
      </c>
      <c r="C2497" s="1" t="s">
        <v>7818</v>
      </c>
      <c r="D2497" s="1" t="s">
        <v>3630</v>
      </c>
      <c r="E2497" s="1" t="s">
        <v>3617</v>
      </c>
      <c r="F2497" s="1" t="s">
        <v>3631</v>
      </c>
      <c r="G2497" s="1" t="n">
        <v>24</v>
      </c>
      <c r="H2497" s="1" t="n">
        <v>0.3034</v>
      </c>
      <c r="I2497" s="1" t="n">
        <v>1</v>
      </c>
      <c r="J2497" s="1" t="n">
        <v>4</v>
      </c>
      <c r="K2497" s="1" t="s">
        <v>3642</v>
      </c>
      <c r="L2497" s="18" t="str">
        <f aca="false">IF(H2497&lt;=G2497,"Yes","No")</f>
        <v>Yes</v>
      </c>
    </row>
    <row r="2498" customFormat="false" ht="15" hidden="false" customHeight="false" outlineLevel="0" collapsed="false">
      <c r="A2498" s="1" t="s">
        <v>8614</v>
      </c>
      <c r="B2498" s="1" t="s">
        <v>8615</v>
      </c>
      <c r="C2498" s="1" t="s">
        <v>7818</v>
      </c>
      <c r="D2498" s="1" t="s">
        <v>3627</v>
      </c>
      <c r="E2498" s="1" t="s">
        <v>3646</v>
      </c>
      <c r="F2498" s="1" t="s">
        <v>3631</v>
      </c>
      <c r="G2498" s="1" t="n">
        <v>72</v>
      </c>
      <c r="H2498" s="1" t="n">
        <v>6.5272</v>
      </c>
      <c r="I2498" s="1" t="n">
        <v>1</v>
      </c>
      <c r="J2498" s="1" t="n">
        <v>5</v>
      </c>
      <c r="K2498" s="1" t="s">
        <v>3652</v>
      </c>
      <c r="L2498" s="18" t="str">
        <f aca="false">IF(H2498&lt;=G2498,"Yes","No")</f>
        <v>Yes</v>
      </c>
    </row>
    <row r="2499" customFormat="false" ht="15" hidden="false" customHeight="false" outlineLevel="0" collapsed="false">
      <c r="A2499" s="1" t="s">
        <v>8616</v>
      </c>
      <c r="B2499" s="1" t="s">
        <v>8617</v>
      </c>
      <c r="C2499" s="1" t="s">
        <v>7818</v>
      </c>
      <c r="D2499" s="1" t="s">
        <v>3638</v>
      </c>
      <c r="E2499" s="1" t="s">
        <v>3617</v>
      </c>
      <c r="F2499" s="1" t="s">
        <v>3631</v>
      </c>
      <c r="G2499" s="1" t="n">
        <v>24</v>
      </c>
      <c r="H2499" s="1" t="n">
        <v>21.4922</v>
      </c>
      <c r="I2499" s="1" t="n">
        <v>1</v>
      </c>
      <c r="J2499" s="1" t="n">
        <v>4</v>
      </c>
      <c r="K2499" s="1" t="s">
        <v>3652</v>
      </c>
      <c r="L2499" s="18" t="str">
        <f aca="false">IF(H2499&lt;=G2499,"Yes","No")</f>
        <v>Yes</v>
      </c>
    </row>
    <row r="2500" customFormat="false" ht="15" hidden="false" customHeight="false" outlineLevel="0" collapsed="false">
      <c r="A2500" s="1" t="s">
        <v>8618</v>
      </c>
      <c r="B2500" s="1" t="s">
        <v>8619</v>
      </c>
      <c r="C2500" s="1" t="s">
        <v>7818</v>
      </c>
      <c r="D2500" s="1" t="s">
        <v>3698</v>
      </c>
      <c r="E2500" s="1" t="s">
        <v>3617</v>
      </c>
      <c r="F2500" s="1" t="s">
        <v>3623</v>
      </c>
      <c r="G2500" s="1" t="n">
        <v>24</v>
      </c>
      <c r="H2500" s="1" t="n">
        <v>44.28</v>
      </c>
      <c r="I2500" s="1" t="n">
        <v>0</v>
      </c>
      <c r="J2500" s="1" t="n">
        <v>3</v>
      </c>
      <c r="K2500" s="1" t="s">
        <v>3652</v>
      </c>
      <c r="L2500" s="18" t="str">
        <f aca="false">IF(H2500&lt;=G2500,"Yes","No")</f>
        <v>No</v>
      </c>
    </row>
    <row r="2501" customFormat="false" ht="15" hidden="false" customHeight="false" outlineLevel="0" collapsed="false">
      <c r="A2501" s="1" t="s">
        <v>8620</v>
      </c>
      <c r="B2501" s="1" t="s">
        <v>8621</v>
      </c>
      <c r="C2501" s="1" t="s">
        <v>7818</v>
      </c>
      <c r="D2501" s="1" t="s">
        <v>3616</v>
      </c>
      <c r="E2501" s="1" t="s">
        <v>3622</v>
      </c>
      <c r="F2501" s="1" t="s">
        <v>3631</v>
      </c>
      <c r="G2501" s="1" t="n">
        <v>8</v>
      </c>
      <c r="H2501" s="1" t="n">
        <v>15.8178</v>
      </c>
      <c r="I2501" s="1" t="n">
        <v>0</v>
      </c>
      <c r="J2501" s="1" t="n">
        <v>3</v>
      </c>
      <c r="K2501" s="1" t="s">
        <v>3624</v>
      </c>
      <c r="L2501" s="18" t="str">
        <f aca="false">IF(H2501&lt;=G2501,"Yes","No")</f>
        <v>No</v>
      </c>
    </row>
    <row r="2502" customFormat="false" ht="15" hidden="false" customHeight="false" outlineLevel="0" collapsed="false">
      <c r="A2502" s="1" t="s">
        <v>8622</v>
      </c>
      <c r="B2502" s="1" t="s">
        <v>8623</v>
      </c>
      <c r="C2502" s="1" t="s">
        <v>7818</v>
      </c>
      <c r="D2502" s="1" t="s">
        <v>3627</v>
      </c>
      <c r="E2502" s="1" t="s">
        <v>3646</v>
      </c>
      <c r="F2502" s="1" t="s">
        <v>3215</v>
      </c>
      <c r="G2502" s="1" t="n">
        <v>72</v>
      </c>
      <c r="H2502" s="1" t="n">
        <v>6.4452</v>
      </c>
      <c r="I2502" s="1" t="n">
        <v>0</v>
      </c>
      <c r="J2502" s="1" t="n">
        <v>5</v>
      </c>
      <c r="K2502" s="1" t="s">
        <v>3652</v>
      </c>
      <c r="L2502" s="18" t="str">
        <f aca="false">IF(H2502&lt;=G2502,"Yes","No")</f>
        <v>Yes</v>
      </c>
    </row>
    <row r="2503" customFormat="false" ht="15" hidden="false" customHeight="false" outlineLevel="0" collapsed="false">
      <c r="A2503" s="1" t="s">
        <v>8624</v>
      </c>
      <c r="B2503" s="1" t="s">
        <v>8625</v>
      </c>
      <c r="C2503" s="1" t="s">
        <v>7818</v>
      </c>
      <c r="D2503" s="1" t="s">
        <v>3616</v>
      </c>
      <c r="E2503" s="1" t="s">
        <v>3646</v>
      </c>
      <c r="F2503" s="1" t="s">
        <v>3623</v>
      </c>
      <c r="G2503" s="1" t="n">
        <v>72</v>
      </c>
      <c r="H2503" s="1" t="n">
        <v>19.0732</v>
      </c>
      <c r="I2503" s="1" t="n">
        <v>0</v>
      </c>
      <c r="J2503" s="1" t="n">
        <v>4</v>
      </c>
      <c r="K2503" s="1" t="s">
        <v>3635</v>
      </c>
      <c r="L2503" s="18" t="str">
        <f aca="false">IF(H2503&lt;=G2503,"Yes","No")</f>
        <v>Yes</v>
      </c>
    </row>
    <row r="2504" customFormat="false" ht="15" hidden="false" customHeight="false" outlineLevel="0" collapsed="false">
      <c r="A2504" s="1" t="s">
        <v>8626</v>
      </c>
      <c r="B2504" s="1" t="s">
        <v>8627</v>
      </c>
      <c r="C2504" s="1" t="s">
        <v>7818</v>
      </c>
      <c r="D2504" s="1" t="s">
        <v>3630</v>
      </c>
      <c r="E2504" s="1" t="s">
        <v>3617</v>
      </c>
      <c r="F2504" s="1" t="s">
        <v>3215</v>
      </c>
      <c r="G2504" s="1" t="n">
        <v>24</v>
      </c>
      <c r="H2504" s="1" t="n">
        <v>0.2788</v>
      </c>
      <c r="I2504" s="1" t="n">
        <v>1</v>
      </c>
      <c r="J2504" s="1" t="n">
        <v>4</v>
      </c>
      <c r="K2504" s="1" t="s">
        <v>3652</v>
      </c>
      <c r="L2504" s="18" t="str">
        <f aca="false">IF(H2504&lt;=G2504,"Yes","No")</f>
        <v>Yes</v>
      </c>
    </row>
  </sheetData>
  <autoFilter ref="A4:L2504"/>
  <conditionalFormatting sqref="L5:L2504">
    <cfRule type="cellIs" priority="2" operator="equal" aboveAverage="0" equalAverage="0" bottom="0" percent="0" rank="0" text="" dxfId="5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4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4"/>
  </cols>
  <sheetData>
    <row r="1" customFormat="false" ht="19.7" hidden="false" customHeight="false" outlineLevel="0" collapsed="false">
      <c r="A1" s="15" t="s">
        <v>8628</v>
      </c>
    </row>
    <row r="2" customFormat="false" ht="15" hidden="false" customHeight="false" outlineLevel="0" collapsed="false">
      <c r="A2" s="14" t="s">
        <v>8629</v>
      </c>
    </row>
    <row r="4" customFormat="false" ht="15" hidden="false" customHeight="false" outlineLevel="0" collapsed="false">
      <c r="A4" s="19" t="s">
        <v>8630</v>
      </c>
      <c r="B4" s="19" t="s">
        <v>8631</v>
      </c>
      <c r="C4" s="19" t="s">
        <v>8632</v>
      </c>
      <c r="D4" s="19" t="s">
        <v>8633</v>
      </c>
      <c r="E4" s="19" t="s">
        <v>3119</v>
      </c>
    </row>
    <row r="5" customFormat="false" ht="19.7" hidden="false" customHeight="false" outlineLevel="0" collapsed="false">
      <c r="A5" s="20" t="n">
        <f aca="false">COUNTA('P7 Service Desk'!A5:A2504)</f>
        <v>2500</v>
      </c>
      <c r="B5" s="21" t="n">
        <f aca="false">COUNTIF('P7 Service Desk'!L5:L2504,"Yes")/A5</f>
        <v>0.9268</v>
      </c>
      <c r="C5" s="43" t="n">
        <f aca="false">AVERAGE('P7 Service Desk'!I5:I2504)</f>
        <v>0.5072</v>
      </c>
      <c r="D5" s="44" t="n">
        <f aca="false">MEDIAN('P7 Service Desk'!H5:H2504)</f>
        <v>2.6939</v>
      </c>
      <c r="E5" s="45" t="n">
        <f aca="false">AVERAGE('P7 Service Desk'!J5:J2504)</f>
        <v>4.3348</v>
      </c>
    </row>
    <row r="8" customFormat="false" ht="30" hidden="false" customHeight="true" outlineLevel="0" collapsed="false">
      <c r="A8" s="6" t="s">
        <v>3607</v>
      </c>
      <c r="B8" s="6" t="s">
        <v>8630</v>
      </c>
      <c r="C8" s="6" t="s">
        <v>8634</v>
      </c>
      <c r="D8" s="6" t="s">
        <v>3123</v>
      </c>
      <c r="E8" s="6" t="s">
        <v>8631</v>
      </c>
    </row>
    <row r="9" customFormat="false" ht="15" hidden="false" customHeight="false" outlineLevel="0" collapsed="false">
      <c r="A9" s="11" t="s">
        <v>3630</v>
      </c>
      <c r="B9" s="11" t="n">
        <f aca="false">COUNTIF('P7 Service Desk'!D5:D2504,A9)</f>
        <v>738</v>
      </c>
      <c r="C9" s="24" t="n">
        <f aca="false">B9/$A$5</f>
        <v>0.2952</v>
      </c>
      <c r="D9" s="24" t="n">
        <f aca="false">SUM($C$9:C9)</f>
        <v>0.2952</v>
      </c>
      <c r="E9" s="24" t="n">
        <f aca="false">COUNTIFS('P7 Service Desk'!D5:D2504,A9,'P7 Service Desk'!L5:L2504,"Yes")/B9</f>
        <v>1</v>
      </c>
    </row>
    <row r="10" customFormat="false" ht="15" hidden="false" customHeight="false" outlineLevel="0" collapsed="false">
      <c r="A10" s="12" t="s">
        <v>3616</v>
      </c>
      <c r="B10" s="12" t="n">
        <f aca="false">COUNTIF('P7 Service Desk'!D5:D2504,A10)</f>
        <v>405</v>
      </c>
      <c r="C10" s="26" t="n">
        <f aca="false">B10/$A$5</f>
        <v>0.162</v>
      </c>
      <c r="D10" s="26" t="n">
        <f aca="false">SUM($C$9:C10)</f>
        <v>0.4572</v>
      </c>
      <c r="E10" s="26" t="n">
        <f aca="false">COUNTIFS('P7 Service Desk'!D5:D2504,A10,'P7 Service Desk'!L5:L2504,"Yes")/B10</f>
        <v>0.925925925925926</v>
      </c>
    </row>
    <row r="11" customFormat="false" ht="15" hidden="false" customHeight="false" outlineLevel="0" collapsed="false">
      <c r="A11" s="11" t="s">
        <v>3621</v>
      </c>
      <c r="B11" s="11" t="n">
        <f aca="false">COUNTIF('P7 Service Desk'!D5:D2504,A11)</f>
        <v>343</v>
      </c>
      <c r="C11" s="24" t="n">
        <f aca="false">B11/$A$5</f>
        <v>0.1372</v>
      </c>
      <c r="D11" s="24" t="n">
        <f aca="false">SUM($C$9:C11)</f>
        <v>0.5944</v>
      </c>
      <c r="E11" s="24" t="n">
        <f aca="false">COUNTIFS('P7 Service Desk'!D5:D2504,A11,'P7 Service Desk'!L5:L2504,"Yes")/B11</f>
        <v>0.997084548104956</v>
      </c>
    </row>
    <row r="12" customFormat="false" ht="15" hidden="false" customHeight="false" outlineLevel="0" collapsed="false">
      <c r="A12" s="12" t="s">
        <v>3638</v>
      </c>
      <c r="B12" s="12" t="n">
        <f aca="false">COUNTIF('P7 Service Desk'!D5:D2504,A12)</f>
        <v>306</v>
      </c>
      <c r="C12" s="26" t="n">
        <f aca="false">B12/$A$5</f>
        <v>0.1224</v>
      </c>
      <c r="D12" s="26" t="n">
        <f aca="false">SUM($C$9:C12)</f>
        <v>0.7168</v>
      </c>
      <c r="E12" s="26" t="n">
        <f aca="false">COUNTIFS('P7 Service Desk'!D5:D2504,A12,'P7 Service Desk'!L5:L2504,"Yes")/B12</f>
        <v>0.715686274509804</v>
      </c>
    </row>
    <row r="13" customFormat="false" ht="15" hidden="false" customHeight="false" outlineLevel="0" collapsed="false">
      <c r="A13" s="11" t="s">
        <v>3627</v>
      </c>
      <c r="B13" s="11" t="n">
        <f aca="false">COUNTIF('P7 Service Desk'!D5:D2504,A13)</f>
        <v>278</v>
      </c>
      <c r="C13" s="24" t="n">
        <f aca="false">B13/$A$5</f>
        <v>0.1112</v>
      </c>
      <c r="D13" s="24" t="n">
        <f aca="false">SUM($C$9:C13)</f>
        <v>0.828</v>
      </c>
      <c r="E13" s="24" t="n">
        <f aca="false">COUNTIFS('P7 Service Desk'!D5:D2504,A13,'P7 Service Desk'!L5:L2504,"Yes")/B13</f>
        <v>0.971223021582734</v>
      </c>
    </row>
    <row r="14" customFormat="false" ht="15" hidden="false" customHeight="false" outlineLevel="0" collapsed="false">
      <c r="A14" s="12" t="s">
        <v>3645</v>
      </c>
      <c r="B14" s="12" t="n">
        <f aca="false">COUNTIF('P7 Service Desk'!D5:D2504,A14)</f>
        <v>228</v>
      </c>
      <c r="C14" s="26" t="n">
        <f aca="false">B14/$A$5</f>
        <v>0.0912</v>
      </c>
      <c r="D14" s="26" t="n">
        <f aca="false">SUM($C$9:C14)</f>
        <v>0.9192</v>
      </c>
      <c r="E14" s="26" t="n">
        <f aca="false">COUNTIFS('P7 Service Desk'!D5:D2504,A14,'P7 Service Desk'!L5:L2504,"Yes")/B14</f>
        <v>0.991228070175439</v>
      </c>
    </row>
    <row r="15" customFormat="false" ht="15" hidden="false" customHeight="false" outlineLevel="0" collapsed="false">
      <c r="A15" s="11" t="s">
        <v>3698</v>
      </c>
      <c r="B15" s="11" t="n">
        <f aca="false">COUNTIF('P7 Service Desk'!D5:D2504,A15)</f>
        <v>121</v>
      </c>
      <c r="C15" s="24" t="n">
        <f aca="false">B15/$A$5</f>
        <v>0.0484</v>
      </c>
      <c r="D15" s="24" t="n">
        <f aca="false">SUM($C$9:C15)</f>
        <v>0.9676</v>
      </c>
      <c r="E15" s="24" t="n">
        <f aca="false">COUNTIFS('P7 Service Desk'!D5:D2504,A15,'P7 Service Desk'!L5:L2504,"Yes")/B15</f>
        <v>0.586776859504132</v>
      </c>
    </row>
    <row r="16" customFormat="false" ht="15" hidden="false" customHeight="false" outlineLevel="0" collapsed="false">
      <c r="A16" s="12" t="s">
        <v>3641</v>
      </c>
      <c r="B16" s="12" t="n">
        <f aca="false">COUNTIF('P7 Service Desk'!D5:D2504,A16)</f>
        <v>81</v>
      </c>
      <c r="C16" s="26" t="n">
        <f aca="false">B16/$A$5</f>
        <v>0.0324</v>
      </c>
      <c r="D16" s="26" t="n">
        <f aca="false">SUM($C$9:C16)</f>
        <v>1</v>
      </c>
      <c r="E16" s="26" t="n">
        <f aca="false">COUNTIFS('P7 Service Desk'!D5:D2504,A16,'P7 Service Desk'!L5:L2504,"Yes")/B16</f>
        <v>0.938271604938272</v>
      </c>
    </row>
    <row r="19" customFormat="false" ht="30" hidden="false" customHeight="true" outlineLevel="0" collapsed="false">
      <c r="A19" s="6" t="s">
        <v>3384</v>
      </c>
      <c r="B19" s="6" t="s">
        <v>8635</v>
      </c>
      <c r="C19" s="6" t="s">
        <v>8630</v>
      </c>
      <c r="D19" s="6" t="s">
        <v>8631</v>
      </c>
    </row>
    <row r="20" customFormat="false" ht="15" hidden="false" customHeight="false" outlineLevel="0" collapsed="false">
      <c r="A20" s="11" t="s">
        <v>3793</v>
      </c>
      <c r="B20" s="11" t="n">
        <v>4</v>
      </c>
      <c r="C20" s="11" t="n">
        <f aca="false">COUNTIF('P7 Service Desk'!E5:E2504,A20)</f>
        <v>115</v>
      </c>
      <c r="D20" s="24" t="n">
        <f aca="false">COUNTIFS('P7 Service Desk'!E5:E2504,A20,'P7 Service Desk'!L5:L2504,"Yes")/C20</f>
        <v>0.8</v>
      </c>
    </row>
    <row r="21" customFormat="false" ht="15" hidden="false" customHeight="false" outlineLevel="0" collapsed="false">
      <c r="A21" s="12" t="s">
        <v>3622</v>
      </c>
      <c r="B21" s="12" t="n">
        <v>8</v>
      </c>
      <c r="C21" s="12" t="n">
        <f aca="false">COUNTIF('P7 Service Desk'!E5:E2504,A21)</f>
        <v>389</v>
      </c>
      <c r="D21" s="26" t="n">
        <f aca="false">COUNTIFS('P7 Service Desk'!E5:E2504,A21,'P7 Service Desk'!L5:L2504,"Yes")/C21</f>
        <v>0.856041131105399</v>
      </c>
    </row>
    <row r="22" customFormat="false" ht="15" hidden="false" customHeight="false" outlineLevel="0" collapsed="false">
      <c r="A22" s="11" t="s">
        <v>3617</v>
      </c>
      <c r="B22" s="11" t="n">
        <v>24</v>
      </c>
      <c r="C22" s="11" t="n">
        <f aca="false">COUNTIF('P7 Service Desk'!E5:E2504,A22)</f>
        <v>1387</v>
      </c>
      <c r="D22" s="24" t="n">
        <f aca="false">COUNTIFS('P7 Service Desk'!E5:E2504,A22,'P7 Service Desk'!L5:L2504,"Yes")/C22</f>
        <v>0.932227829848594</v>
      </c>
    </row>
    <row r="23" customFormat="false" ht="15" hidden="false" customHeight="false" outlineLevel="0" collapsed="false">
      <c r="A23" s="12" t="s">
        <v>3646</v>
      </c>
      <c r="B23" s="12" t="n">
        <v>72</v>
      </c>
      <c r="C23" s="12" t="n">
        <f aca="false">COUNTIF('P7 Service Desk'!E5:E2504,A23)</f>
        <v>609</v>
      </c>
      <c r="D23" s="26" t="n">
        <f aca="false">COUNTIFS('P7 Service Desk'!E5:E2504,A23,'P7 Service Desk'!L5:L2504,"Yes")/C23</f>
        <v>0.983579638752053</v>
      </c>
    </row>
  </sheetData>
  <conditionalFormatting sqref="D20:D23">
    <cfRule type="cellIs" priority="2" operator="lessThan" aboveAverage="0" equalAverage="0" bottom="0" percent="0" rank="0" text="" dxfId="5">
      <formula>0.9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5" min="4" style="1" width="14"/>
    <col collapsed="false" customWidth="true" hidden="false" outlineLevel="0" max="7" min="6" style="1" width="16"/>
    <col collapsed="false" customWidth="true" hidden="false" outlineLevel="0" max="11" min="8" style="1" width="12"/>
    <col collapsed="false" customWidth="true" hidden="false" outlineLevel="0" max="12" min="12" style="1" width="13"/>
    <col collapsed="false" customWidth="true" hidden="false" outlineLevel="0" max="13" min="13" style="1" width="16"/>
  </cols>
  <sheetData>
    <row r="1" customFormat="false" ht="19.7" hidden="false" customHeight="false" outlineLevel="0" collapsed="false">
      <c r="A1" s="15" t="s">
        <v>8636</v>
      </c>
    </row>
    <row r="2" customFormat="false" ht="15" hidden="false" customHeight="false" outlineLevel="0" collapsed="false">
      <c r="A2" s="14" t="s">
        <v>8637</v>
      </c>
    </row>
    <row r="4" customFormat="false" ht="15" hidden="false" customHeight="false" outlineLevel="0" collapsed="false">
      <c r="A4" s="41" t="s">
        <v>8638</v>
      </c>
      <c r="B4" s="46" t="s">
        <v>8639</v>
      </c>
    </row>
    <row r="6" customFormat="false" ht="30" hidden="false" customHeight="true" outlineLevel="0" collapsed="false">
      <c r="A6" s="6" t="s">
        <v>8640</v>
      </c>
      <c r="B6" s="6" t="s">
        <v>8641</v>
      </c>
      <c r="C6" s="6" t="s">
        <v>8642</v>
      </c>
      <c r="D6" s="6" t="s">
        <v>8643</v>
      </c>
    </row>
    <row r="7" customFormat="false" ht="15" hidden="false" customHeight="false" outlineLevel="0" collapsed="false">
      <c r="A7" s="11" t="s">
        <v>8644</v>
      </c>
      <c r="B7" s="11" t="n">
        <v>60</v>
      </c>
      <c r="C7" s="11" t="s">
        <v>8645</v>
      </c>
      <c r="D7" s="11" t="s">
        <v>8646</v>
      </c>
    </row>
    <row r="8" customFormat="false" ht="15" hidden="false" customHeight="false" outlineLevel="0" collapsed="false">
      <c r="A8" s="11" t="s">
        <v>8647</v>
      </c>
      <c r="B8" s="11" t="n">
        <v>400</v>
      </c>
      <c r="C8" s="11" t="s">
        <v>8648</v>
      </c>
      <c r="D8" s="11" t="s">
        <v>8649</v>
      </c>
    </row>
    <row r="9" customFormat="false" ht="15" hidden="false" customHeight="false" outlineLevel="0" collapsed="false">
      <c r="A9" s="11" t="s">
        <v>8650</v>
      </c>
      <c r="B9" s="11" t="n">
        <v>6</v>
      </c>
      <c r="C9" s="11" t="s">
        <v>8651</v>
      </c>
      <c r="D9" s="11" t="s">
        <v>8652</v>
      </c>
    </row>
    <row r="10" customFormat="false" ht="15" hidden="false" customHeight="false" outlineLevel="0" collapsed="false">
      <c r="A10" s="11" t="s">
        <v>8653</v>
      </c>
      <c r="B10" s="11" t="n">
        <v>119</v>
      </c>
      <c r="C10" s="11" t="s">
        <v>8654</v>
      </c>
      <c r="D10" s="11" t="s">
        <v>8655</v>
      </c>
    </row>
    <row r="11" customFormat="false" ht="15" hidden="false" customHeight="false" outlineLevel="0" collapsed="false">
      <c r="A11" s="11" t="s">
        <v>8656</v>
      </c>
      <c r="B11" s="11" t="n">
        <v>0.35</v>
      </c>
      <c r="C11" s="11" t="s">
        <v>8657</v>
      </c>
      <c r="D11" s="11" t="s">
        <v>8658</v>
      </c>
    </row>
    <row r="12" customFormat="false" ht="15" hidden="false" customHeight="false" outlineLevel="0" collapsed="false">
      <c r="A12" s="11" t="s">
        <v>8659</v>
      </c>
      <c r="B12" s="11" t="n">
        <v>80</v>
      </c>
      <c r="C12" s="11" t="s">
        <v>8660</v>
      </c>
      <c r="D12" s="11" t="s">
        <v>8661</v>
      </c>
    </row>
    <row r="13" customFormat="false" ht="15" hidden="false" customHeight="false" outlineLevel="0" collapsed="false">
      <c r="A13" s="11" t="s">
        <v>8662</v>
      </c>
      <c r="B13" s="11" t="n">
        <v>0.2</v>
      </c>
      <c r="C13" s="11" t="s">
        <v>8663</v>
      </c>
      <c r="D13" s="11" t="s">
        <v>8664</v>
      </c>
    </row>
    <row r="14" customFormat="false" ht="15" hidden="false" customHeight="false" outlineLevel="0" collapsed="false">
      <c r="A14" s="11" t="s">
        <v>8665</v>
      </c>
      <c r="B14" s="11" t="n">
        <v>0.035</v>
      </c>
      <c r="C14" s="11" t="s">
        <v>8663</v>
      </c>
      <c r="D14" s="11" t="s">
        <v>8666</v>
      </c>
    </row>
    <row r="15" customFormat="false" ht="15" hidden="false" customHeight="false" outlineLevel="0" collapsed="false">
      <c r="A15" s="11" t="s">
        <v>8667</v>
      </c>
      <c r="B15" s="11" t="n">
        <v>14</v>
      </c>
      <c r="C15" s="11" t="s">
        <v>8660</v>
      </c>
      <c r="D15" s="11" t="s">
        <v>8668</v>
      </c>
    </row>
    <row r="16" customFormat="false" ht="15" hidden="false" customHeight="false" outlineLevel="0" collapsed="false">
      <c r="A16" s="11" t="s">
        <v>8669</v>
      </c>
      <c r="B16" s="11" t="n">
        <v>18000</v>
      </c>
      <c r="C16" s="11" t="s">
        <v>8654</v>
      </c>
      <c r="D16" s="11" t="s">
        <v>8670</v>
      </c>
    </row>
    <row r="17" customFormat="false" ht="15" hidden="false" customHeight="false" outlineLevel="0" collapsed="false">
      <c r="A17" s="11" t="s">
        <v>8671</v>
      </c>
      <c r="B17" s="11" t="n">
        <v>3.5</v>
      </c>
      <c r="C17" s="11" t="s">
        <v>8672</v>
      </c>
      <c r="D17" s="11" t="s">
        <v>8673</v>
      </c>
    </row>
    <row r="18" customFormat="false" ht="15" hidden="false" customHeight="false" outlineLevel="0" collapsed="false">
      <c r="A18" s="11" t="s">
        <v>8674</v>
      </c>
      <c r="B18" s="11" t="n">
        <v>22000</v>
      </c>
      <c r="C18" s="11" t="s">
        <v>8654</v>
      </c>
      <c r="D18" s="11" t="s">
        <v>8675</v>
      </c>
    </row>
    <row r="19" customFormat="false" ht="15" hidden="false" customHeight="false" outlineLevel="0" collapsed="false">
      <c r="A19" s="11" t="s">
        <v>8676</v>
      </c>
      <c r="B19" s="11" t="n">
        <v>400</v>
      </c>
      <c r="C19" s="11" t="s">
        <v>8645</v>
      </c>
      <c r="D19" s="11" t="s">
        <v>8677</v>
      </c>
    </row>
    <row r="20" customFormat="false" ht="15" hidden="false" customHeight="false" outlineLevel="0" collapsed="false">
      <c r="A20" s="11" t="s">
        <v>8678</v>
      </c>
      <c r="B20" s="11" t="n">
        <v>95000</v>
      </c>
      <c r="C20" s="11" t="s">
        <v>8654</v>
      </c>
      <c r="D20" s="11" t="s">
        <v>8679</v>
      </c>
    </row>
    <row r="21" customFormat="false" ht="15" hidden="false" customHeight="false" outlineLevel="0" collapsed="false">
      <c r="A21" s="11" t="s">
        <v>8680</v>
      </c>
      <c r="B21" s="11" t="n">
        <v>650000</v>
      </c>
      <c r="C21" s="11" t="s">
        <v>8660</v>
      </c>
      <c r="D21" s="11" t="s">
        <v>8681</v>
      </c>
    </row>
    <row r="22" customFormat="false" ht="15" hidden="false" customHeight="false" outlineLevel="0" collapsed="false">
      <c r="A22" s="11" t="s">
        <v>8682</v>
      </c>
      <c r="B22" s="11" t="n">
        <v>0.07</v>
      </c>
      <c r="C22" s="11" t="s">
        <v>8683</v>
      </c>
      <c r="D22" s="11" t="s">
        <v>8684</v>
      </c>
    </row>
    <row r="23" customFormat="false" ht="15" hidden="false" customHeight="false" outlineLevel="0" collapsed="false">
      <c r="A23" s="11" t="s">
        <v>8685</v>
      </c>
      <c r="B23" s="11" t="n">
        <v>0.11</v>
      </c>
      <c r="C23" s="11" t="s">
        <v>8683</v>
      </c>
      <c r="D23" s="11" t="s">
        <v>8686</v>
      </c>
    </row>
    <row r="24" customFormat="false" ht="15" hidden="false" customHeight="false" outlineLevel="0" collapsed="false">
      <c r="A24" s="11" t="s">
        <v>8687</v>
      </c>
      <c r="B24" s="11" t="n">
        <v>0.15</v>
      </c>
      <c r="C24" s="11" t="s">
        <v>8683</v>
      </c>
      <c r="D24" s="11" t="s">
        <v>8688</v>
      </c>
    </row>
    <row r="25" customFormat="false" ht="15" hidden="false" customHeight="false" outlineLevel="0" collapsed="false">
      <c r="A25" s="11" t="s">
        <v>8689</v>
      </c>
      <c r="B25" s="11" t="n">
        <v>0.06</v>
      </c>
      <c r="C25" s="11" t="s">
        <v>8683</v>
      </c>
      <c r="D25" s="11" t="s">
        <v>8690</v>
      </c>
    </row>
    <row r="26" customFormat="false" ht="15" hidden="false" customHeight="false" outlineLevel="0" collapsed="false">
      <c r="A26" s="11" t="s">
        <v>8691</v>
      </c>
      <c r="B26" s="11" t="n">
        <v>0.09</v>
      </c>
      <c r="C26" s="11" t="s">
        <v>8683</v>
      </c>
      <c r="D26" s="11" t="s">
        <v>8692</v>
      </c>
    </row>
    <row r="27" customFormat="false" ht="15" hidden="false" customHeight="false" outlineLevel="0" collapsed="false">
      <c r="A27" s="11" t="s">
        <v>8693</v>
      </c>
      <c r="B27" s="11" t="n">
        <v>0.12</v>
      </c>
      <c r="C27" s="11" t="s">
        <v>8683</v>
      </c>
      <c r="D27" s="11" t="s">
        <v>8694</v>
      </c>
    </row>
    <row r="29" customFormat="false" ht="30" hidden="false" customHeight="true" outlineLevel="0" collapsed="false">
      <c r="A29" s="6" t="s">
        <v>8695</v>
      </c>
      <c r="B29" s="6" t="s">
        <v>8696</v>
      </c>
      <c r="C29" s="6" t="s">
        <v>8697</v>
      </c>
      <c r="D29" s="6" t="s">
        <v>8698</v>
      </c>
    </row>
    <row r="30" customFormat="false" ht="15" hidden="false" customHeight="false" outlineLevel="0" collapsed="false">
      <c r="A30" s="11" t="s">
        <v>8699</v>
      </c>
      <c r="B30" s="37" t="n">
        <f aca="false">$B$22</f>
        <v>0.07</v>
      </c>
      <c r="C30" s="11" t="n">
        <v>0.75</v>
      </c>
      <c r="D30" s="37" t="n">
        <f aca="false">$B$27</f>
        <v>0.12</v>
      </c>
    </row>
    <row r="31" customFormat="false" ht="15" hidden="false" customHeight="false" outlineLevel="0" collapsed="false">
      <c r="A31" s="11" t="s">
        <v>8639</v>
      </c>
      <c r="B31" s="37" t="n">
        <f aca="false">$B$23</f>
        <v>0.11</v>
      </c>
      <c r="C31" s="11" t="n">
        <v>1</v>
      </c>
      <c r="D31" s="37" t="n">
        <f aca="false">$B$26</f>
        <v>0.09</v>
      </c>
    </row>
    <row r="32" customFormat="false" ht="15" hidden="false" customHeight="false" outlineLevel="0" collapsed="false">
      <c r="A32" s="11" t="s">
        <v>8700</v>
      </c>
      <c r="B32" s="37" t="n">
        <f aca="false">$B$24</f>
        <v>0.15</v>
      </c>
      <c r="C32" s="11" t="n">
        <v>1.3</v>
      </c>
      <c r="D32" s="37" t="n">
        <f aca="false">$B$25</f>
        <v>0.06</v>
      </c>
    </row>
    <row r="34" customFormat="false" ht="15" hidden="false" customHeight="false" outlineLevel="0" collapsed="false">
      <c r="A34" s="1" t="s">
        <v>8701</v>
      </c>
      <c r="B34" s="42" t="n">
        <f aca="false">INDEX($B$30:$B$32,MATCH($B$4,$A$30:$A$32,0))</f>
        <v>0.11</v>
      </c>
    </row>
    <row r="35" customFormat="false" ht="15" hidden="false" customHeight="false" outlineLevel="0" collapsed="false">
      <c r="A35" s="1" t="s">
        <v>8702</v>
      </c>
      <c r="B35" s="1" t="n">
        <f aca="false">INDEX($C$30:$C$32,MATCH($B$4,$A$30:$A$32,0))</f>
        <v>1</v>
      </c>
    </row>
    <row r="36" customFormat="false" ht="15" hidden="false" customHeight="false" outlineLevel="0" collapsed="false">
      <c r="A36" s="1" t="s">
        <v>8703</v>
      </c>
      <c r="B36" s="42" t="n">
        <f aca="false">INDEX($D$30:$D$32,MATCH($B$4,$A$30:$A$32,0))</f>
        <v>0.09</v>
      </c>
    </row>
    <row r="38" customFormat="false" ht="15" hidden="false" customHeight="false" outlineLevel="0" collapsed="false">
      <c r="A38" s="19" t="s">
        <v>8704</v>
      </c>
      <c r="B38" s="19" t="s">
        <v>8705</v>
      </c>
      <c r="C38" s="19" t="s">
        <v>8706</v>
      </c>
      <c r="D38" s="19" t="s">
        <v>8707</v>
      </c>
      <c r="E38" s="19" t="s">
        <v>8708</v>
      </c>
    </row>
    <row r="39" customFormat="false" ht="19.7" hidden="false" customHeight="false" outlineLevel="0" collapsed="false">
      <c r="A39" s="20" t="n">
        <f aca="false">B78</f>
        <v>533.913920849394</v>
      </c>
      <c r="B39" s="47" t="n">
        <f aca="false">D78</f>
        <v>15823.4308501282</v>
      </c>
      <c r="C39" s="48" t="n">
        <f aca="false">SUM(F67:F78)</f>
        <v>4634813.38943626</v>
      </c>
      <c r="D39" s="49" t="n">
        <f aca="false">IFERROR(INDEX(A43:A78,MATCH(TRUE(),INDEX(L43:L78&gt;0,0),0)),"Not reached")</f>
        <v>15</v>
      </c>
      <c r="E39" s="48" t="n">
        <f aca="false">MIN(M43:M78)</f>
        <v>-1585864.2621614</v>
      </c>
    </row>
    <row r="42" customFormat="false" ht="30" hidden="false" customHeight="true" outlineLevel="0" collapsed="false">
      <c r="A42" s="6" t="s">
        <v>72</v>
      </c>
      <c r="B42" s="6" t="s">
        <v>8709</v>
      </c>
      <c r="C42" s="6" t="s">
        <v>8710</v>
      </c>
      <c r="D42" s="6" t="s">
        <v>8711</v>
      </c>
      <c r="E42" s="6" t="s">
        <v>8712</v>
      </c>
      <c r="F42" s="6" t="s">
        <v>8713</v>
      </c>
      <c r="G42" s="6" t="s">
        <v>8714</v>
      </c>
      <c r="H42" s="6" t="s">
        <v>8715</v>
      </c>
      <c r="I42" s="6" t="s">
        <v>8716</v>
      </c>
      <c r="J42" s="6" t="s">
        <v>8717</v>
      </c>
      <c r="K42" s="6" t="s">
        <v>8718</v>
      </c>
      <c r="L42" s="6" t="s">
        <v>8719</v>
      </c>
      <c r="M42" s="6" t="s">
        <v>8720</v>
      </c>
    </row>
    <row r="43" customFormat="false" ht="15" hidden="false" customHeight="false" outlineLevel="0" collapsed="false">
      <c r="A43" s="11" t="n">
        <v>1</v>
      </c>
      <c r="B43" s="28" t="n">
        <f aca="false">$B$7</f>
        <v>60</v>
      </c>
      <c r="C43" s="28" t="n">
        <f aca="false">B43*$B$9*$B$35*0.985^A43</f>
        <v>354.6</v>
      </c>
      <c r="D43" s="28" t="n">
        <f aca="false">$B$8*(1-$B$36)+C43</f>
        <v>718.6</v>
      </c>
      <c r="E43" s="28" t="n">
        <f aca="false">D43*$B$10+D43*$B$11*$B$12</f>
        <v>105634.2</v>
      </c>
      <c r="F43" s="28" t="n">
        <f aca="false">E43*$B$13</f>
        <v>21126.84</v>
      </c>
      <c r="G43" s="28" t="n">
        <f aca="false">E43-F43-E43*$B$14</f>
        <v>80810.163</v>
      </c>
      <c r="H43" s="28" t="n">
        <f aca="false">(C43+B43*$B$34)*$B$15</f>
        <v>5056.8</v>
      </c>
      <c r="I43" s="28" t="n">
        <f aca="false">$B$16+D43*$B$17</f>
        <v>20515.1</v>
      </c>
      <c r="J43" s="28" t="n">
        <f aca="false">$B$18*MAX(1,ROUNDUP(B43/$B$19,0))</f>
        <v>22000</v>
      </c>
      <c r="K43" s="28" t="n">
        <f aca="false">$B$20+I43+J43+H43</f>
        <v>142571.9</v>
      </c>
      <c r="L43" s="28" t="n">
        <f aca="false">F43-K43</f>
        <v>-121445.06</v>
      </c>
      <c r="M43" s="28" t="n">
        <f aca="false">-$B$21+L43</f>
        <v>-771445.06</v>
      </c>
    </row>
    <row r="44" customFormat="false" ht="15" hidden="false" customHeight="false" outlineLevel="0" collapsed="false">
      <c r="A44" s="12" t="n">
        <v>2</v>
      </c>
      <c r="B44" s="31" t="n">
        <f aca="false">B43*(1+$B$34*0.97^A44)</f>
        <v>66.20994</v>
      </c>
      <c r="C44" s="31" t="n">
        <f aca="false">B44*$B$9*$B$35*0.985^A44</f>
        <v>385.431234219</v>
      </c>
      <c r="D44" s="31" t="n">
        <f aca="false">D43*(1-$B$36)+C44</f>
        <v>1039.357234219</v>
      </c>
      <c r="E44" s="31" t="n">
        <f aca="false">D44*$B$10+D44*$B$11*$B$12</f>
        <v>152785.513430193</v>
      </c>
      <c r="F44" s="31" t="n">
        <f aca="false">E44*$B$13</f>
        <v>30557.1026860386</v>
      </c>
      <c r="G44" s="31" t="n">
        <f aca="false">E44-F44-E44*$B$14</f>
        <v>116880.917774098</v>
      </c>
      <c r="H44" s="31" t="n">
        <f aca="false">(C44+B44*$B$34)*$B$15</f>
        <v>5498.000586666</v>
      </c>
      <c r="I44" s="31" t="n">
        <f aca="false">$B$16+D44*$B$17</f>
        <v>21637.7503197665</v>
      </c>
      <c r="J44" s="31" t="n">
        <f aca="false">$B$18*MAX(1,ROUNDUP(B44/$B$19,0))</f>
        <v>22000</v>
      </c>
      <c r="K44" s="31" t="n">
        <f aca="false">$B$20+I44+J44+H44</f>
        <v>144135.750906432</v>
      </c>
      <c r="L44" s="31" t="n">
        <f aca="false">F44-K44</f>
        <v>-113578.648220394</v>
      </c>
      <c r="M44" s="31" t="n">
        <f aca="false">M43+L44</f>
        <v>-885023.708220394</v>
      </c>
    </row>
    <row r="45" customFormat="false" ht="15" hidden="false" customHeight="false" outlineLevel="0" collapsed="false">
      <c r="A45" s="11" t="n">
        <v>3</v>
      </c>
      <c r="B45" s="28" t="n">
        <f aca="false">B44*(1+$B$34*0.97^A45)</f>
        <v>72.8570227026582</v>
      </c>
      <c r="C45" s="28" t="n">
        <f aca="false">B45*$B$9*$B$35*0.985^A45</f>
        <v>417.764335673468</v>
      </c>
      <c r="D45" s="28" t="n">
        <f aca="false">D44*(1-$B$36)+C45</f>
        <v>1363.57941881276</v>
      </c>
      <c r="E45" s="28" t="n">
        <f aca="false">D45*$B$10+D45*$B$11*$B$12</f>
        <v>200446.174565475</v>
      </c>
      <c r="F45" s="28" t="n">
        <f aca="false">E45*$B$13</f>
        <v>40089.2349130951</v>
      </c>
      <c r="G45" s="28" t="n">
        <f aca="false">E45-F45-E45*$B$14</f>
        <v>153341.323542589</v>
      </c>
      <c r="H45" s="28" t="n">
        <f aca="false">(C45+B45*$B$34)*$B$15</f>
        <v>5960.90051439064</v>
      </c>
      <c r="I45" s="28" t="n">
        <f aca="false">$B$16+D45*$B$17</f>
        <v>22772.5279658447</v>
      </c>
      <c r="J45" s="28" t="n">
        <f aca="false">$B$18*MAX(1,ROUNDUP(B45/$B$19,0))</f>
        <v>22000</v>
      </c>
      <c r="K45" s="28" t="n">
        <f aca="false">$B$20+I45+J45+H45</f>
        <v>145733.428480235</v>
      </c>
      <c r="L45" s="28" t="n">
        <f aca="false">F45-K45</f>
        <v>-105644.19356714</v>
      </c>
      <c r="M45" s="28" t="n">
        <f aca="false">M44+L45</f>
        <v>-990667.901787534</v>
      </c>
    </row>
    <row r="46" customFormat="false" ht="15" hidden="false" customHeight="false" outlineLevel="0" collapsed="false">
      <c r="A46" s="12" t="n">
        <v>4</v>
      </c>
      <c r="B46" s="31" t="n">
        <f aca="false">B45*(1+$B$34*0.97^A46)</f>
        <v>79.9520005218919</v>
      </c>
      <c r="C46" s="31" t="n">
        <f aca="false">B46*$B$9*$B$35*0.985^A46</f>
        <v>451.570442321076</v>
      </c>
      <c r="D46" s="31" t="n">
        <f aca="false">D45*(1-$B$36)+C46</f>
        <v>1692.42771344068</v>
      </c>
      <c r="E46" s="31" t="n">
        <f aca="false">D46*$B$10+D46*$B$11*$B$12</f>
        <v>248786.873875781</v>
      </c>
      <c r="F46" s="31" t="n">
        <f aca="false">E46*$B$13</f>
        <v>49757.3747751561</v>
      </c>
      <c r="G46" s="31" t="n">
        <f aca="false">E46-F46-E46*$B$14</f>
        <v>190321.958514972</v>
      </c>
      <c r="H46" s="31" t="n">
        <f aca="false">(C46+B46*$B$34)*$B$15</f>
        <v>6445.11227329877</v>
      </c>
      <c r="I46" s="31" t="n">
        <f aca="false">$B$16+D46*$B$17</f>
        <v>23923.4969970424</v>
      </c>
      <c r="J46" s="31" t="n">
        <f aca="false">$B$18*MAX(1,ROUNDUP(B46/$B$19,0))</f>
        <v>22000</v>
      </c>
      <c r="K46" s="31" t="n">
        <f aca="false">$B$20+I46+J46+H46</f>
        <v>147368.609270341</v>
      </c>
      <c r="L46" s="31" t="n">
        <f aca="false">F46-K46</f>
        <v>-97611.234495185</v>
      </c>
      <c r="M46" s="31" t="n">
        <f aca="false">M45+L46</f>
        <v>-1088279.13628272</v>
      </c>
    </row>
    <row r="47" customFormat="false" ht="15" hidden="false" customHeight="false" outlineLevel="0" collapsed="false">
      <c r="A47" s="11" t="n">
        <v>5</v>
      </c>
      <c r="B47" s="28" t="n">
        <f aca="false">B46*(1+$B$34*0.97^A47)</f>
        <v>87.5043258816945</v>
      </c>
      <c r="C47" s="28" t="n">
        <f aca="false">B47*$B$9*$B$35*0.985^A47</f>
        <v>486.81272991532</v>
      </c>
      <c r="D47" s="28" t="n">
        <f aca="false">D46*(1-$B$36)+C47</f>
        <v>2026.92194914634</v>
      </c>
      <c r="E47" s="28" t="n">
        <f aca="false">D47*$B$10+D47*$B$11*$B$12</f>
        <v>297957.526524512</v>
      </c>
      <c r="F47" s="28" t="n">
        <f aca="false">E47*$B$13</f>
        <v>59591.5053049025</v>
      </c>
      <c r="G47" s="28" t="n">
        <f aca="false">E47-F47-E47*$B$14</f>
        <v>227937.507791252</v>
      </c>
      <c r="H47" s="28" t="n">
        <f aca="false">(C47+B47*$B$34)*$B$15</f>
        <v>6950.13488067228</v>
      </c>
      <c r="I47" s="28" t="n">
        <f aca="false">$B$16+D47*$B$17</f>
        <v>25094.2268220122</v>
      </c>
      <c r="J47" s="28" t="n">
        <f aca="false">$B$18*MAX(1,ROUNDUP(B47/$B$19,0))</f>
        <v>22000</v>
      </c>
      <c r="K47" s="28" t="n">
        <f aca="false">$B$20+I47+J47+H47</f>
        <v>149044.361702685</v>
      </c>
      <c r="L47" s="28" t="n">
        <f aca="false">F47-K47</f>
        <v>-89452.856397782</v>
      </c>
      <c r="M47" s="28" t="n">
        <f aca="false">M46+L47</f>
        <v>-1177731.9926805</v>
      </c>
    </row>
    <row r="48" customFormat="false" ht="15" hidden="false" customHeight="false" outlineLevel="0" collapsed="false">
      <c r="A48" s="12" t="n">
        <v>6</v>
      </c>
      <c r="B48" s="31" t="n">
        <f aca="false">B47*(1+$B$34*0.97^A48)</f>
        <v>95.5220777963544</v>
      </c>
      <c r="C48" s="31" t="n">
        <f aca="false">B48*$B$9*$B$35*0.985^A48</f>
        <v>523.446613019624</v>
      </c>
      <c r="D48" s="31" t="n">
        <f aca="false">D47*(1-$B$36)+C48</f>
        <v>2367.9455867428</v>
      </c>
      <c r="E48" s="31" t="n">
        <f aca="false">D48*$B$10+D48*$B$11*$B$12</f>
        <v>348088.001251191</v>
      </c>
      <c r="F48" s="31" t="n">
        <f aca="false">E48*$B$13</f>
        <v>69617.6002502382</v>
      </c>
      <c r="G48" s="31" t="n">
        <f aca="false">E48-F48-E48*$B$14</f>
        <v>266287.320957161</v>
      </c>
      <c r="H48" s="31" t="n">
        <f aca="false">(C48+B48*$B$34)*$B$15</f>
        <v>7475.35658208113</v>
      </c>
      <c r="I48" s="31" t="n">
        <f aca="false">$B$16+D48*$B$17</f>
        <v>26287.8095535998</v>
      </c>
      <c r="J48" s="31" t="n">
        <f aca="false">$B$18*MAX(1,ROUNDUP(B48/$B$19,0))</f>
        <v>22000</v>
      </c>
      <c r="K48" s="31" t="n">
        <f aca="false">$B$20+I48+J48+H48</f>
        <v>150763.166135681</v>
      </c>
      <c r="L48" s="31" t="n">
        <f aca="false">F48-K48</f>
        <v>-81145.5658854427</v>
      </c>
      <c r="M48" s="31" t="n">
        <f aca="false">M47+L48</f>
        <v>-1258877.55856594</v>
      </c>
    </row>
    <row r="49" customFormat="false" ht="15" hidden="false" customHeight="false" outlineLevel="0" collapsed="false">
      <c r="A49" s="11" t="n">
        <v>7</v>
      </c>
      <c r="B49" s="28" t="n">
        <f aca="false">B48*(1+$B$34*0.97^A49)</f>
        <v>104.011899813658</v>
      </c>
      <c r="C49" s="28" t="n">
        <f aca="false">B49*$B$9*$B$35*0.985^A49</f>
        <v>561.420016799241</v>
      </c>
      <c r="D49" s="28" t="n">
        <f aca="false">D48*(1-$B$36)+C49</f>
        <v>2716.25050073519</v>
      </c>
      <c r="E49" s="28" t="n">
        <f aca="false">D49*$B$10+D49*$B$11*$B$12</f>
        <v>399288.823608072</v>
      </c>
      <c r="F49" s="28" t="n">
        <f aca="false">E49*$B$13</f>
        <v>79857.7647216145</v>
      </c>
      <c r="G49" s="28" t="n">
        <f aca="false">E49-F49-E49*$B$14</f>
        <v>305455.950060175</v>
      </c>
      <c r="H49" s="28" t="n">
        <f aca="false">(C49+B49*$B$34)*$B$15</f>
        <v>8020.05856090241</v>
      </c>
      <c r="I49" s="28" t="n">
        <f aca="false">$B$16+D49*$B$17</f>
        <v>27506.8767525732</v>
      </c>
      <c r="J49" s="28" t="n">
        <f aca="false">$B$18*MAX(1,ROUNDUP(B49/$B$19,0))</f>
        <v>22000</v>
      </c>
      <c r="K49" s="28" t="n">
        <f aca="false">$B$20+I49+J49+H49</f>
        <v>152526.935313476</v>
      </c>
      <c r="L49" s="28" t="n">
        <f aca="false">F49-K49</f>
        <v>-72669.1705918611</v>
      </c>
      <c r="M49" s="28" t="n">
        <f aca="false">M48+L49</f>
        <v>-1331546.72915781</v>
      </c>
    </row>
    <row r="50" customFormat="false" ht="15" hidden="false" customHeight="false" outlineLevel="0" collapsed="false">
      <c r="A50" s="12" t="n">
        <v>8</v>
      </c>
      <c r="B50" s="31" t="n">
        <f aca="false">B49*(1+$B$34*0.97^A50)</f>
        <v>112.978949749618</v>
      </c>
      <c r="C50" s="31" t="n">
        <f aca="false">B50*$B$9*$B$35*0.985^A50</f>
        <v>600.673714453115</v>
      </c>
      <c r="D50" s="31" t="n">
        <f aca="false">D49*(1-$B$36)+C50</f>
        <v>3072.46167012213</v>
      </c>
      <c r="E50" s="31" t="n">
        <f aca="false">D50*$B$10+D50*$B$11*$B$12</f>
        <v>451651.865507954</v>
      </c>
      <c r="F50" s="31" t="n">
        <f aca="false">E50*$B$13</f>
        <v>90330.3731015907</v>
      </c>
      <c r="G50" s="31" t="n">
        <f aca="false">E50-F50-E50*$B$14</f>
        <v>345513.677113585</v>
      </c>
      <c r="H50" s="31" t="n">
        <f aca="false">(C50+B50*$B$34)*$B$15</f>
        <v>8583.41958495802</v>
      </c>
      <c r="I50" s="31" t="n">
        <f aca="false">$B$16+D50*$B$17</f>
        <v>28753.6158454275</v>
      </c>
      <c r="J50" s="31" t="n">
        <f aca="false">$B$18*MAX(1,ROUNDUP(B50/$B$19,0))</f>
        <v>22000</v>
      </c>
      <c r="K50" s="31" t="n">
        <f aca="false">$B$20+I50+J50+H50</f>
        <v>154337.035430386</v>
      </c>
      <c r="L50" s="31" t="n">
        <f aca="false">F50-K50</f>
        <v>-64006.6623287948</v>
      </c>
      <c r="M50" s="31" t="n">
        <f aca="false">M49+L50</f>
        <v>-1395553.3914866</v>
      </c>
    </row>
    <row r="51" customFormat="false" ht="15" hidden="false" customHeight="false" outlineLevel="0" collapsed="false">
      <c r="A51" s="11" t="n">
        <v>9</v>
      </c>
      <c r="B51" s="28" t="n">
        <f aca="false">B50*(1+$B$34*0.97^A51)</f>
        <v>122.426861472739</v>
      </c>
      <c r="C51" s="28" t="n">
        <f aca="false">B51*$B$9*$B$35*0.985^A51</f>
        <v>641.141724416387</v>
      </c>
      <c r="D51" s="28" t="n">
        <f aca="false">D50*(1-$B$36)+C51</f>
        <v>3437.08184422753</v>
      </c>
      <c r="E51" s="28" t="n">
        <f aca="false">D51*$B$10+D51*$B$11*$B$12</f>
        <v>505251.031101447</v>
      </c>
      <c r="F51" s="28" t="n">
        <f aca="false">E51*$B$13</f>
        <v>101050.206220289</v>
      </c>
      <c r="G51" s="28" t="n">
        <f aca="false">E51-F51-E51*$B$14</f>
        <v>386517.038792607</v>
      </c>
      <c r="H51" s="28" t="n">
        <f aca="false">(C51+B51*$B$34)*$B$15</f>
        <v>9164.52150849744</v>
      </c>
      <c r="I51" s="28" t="n">
        <f aca="false">$B$16+D51*$B$17</f>
        <v>30029.7864547964</v>
      </c>
      <c r="J51" s="28" t="n">
        <f aca="false">$B$18*MAX(1,ROUNDUP(B51/$B$19,0))</f>
        <v>22000</v>
      </c>
      <c r="K51" s="28" t="n">
        <f aca="false">$B$20+I51+J51+H51</f>
        <v>156194.307963294</v>
      </c>
      <c r="L51" s="28" t="n">
        <f aca="false">F51-K51</f>
        <v>-55144.1017430045</v>
      </c>
      <c r="M51" s="28" t="n">
        <f aca="false">M50+L51</f>
        <v>-1450697.4932296</v>
      </c>
    </row>
    <row r="52" customFormat="false" ht="15" hidden="false" customHeight="false" outlineLevel="0" collapsed="false">
      <c r="A52" s="12" t="n">
        <v>10</v>
      </c>
      <c r="B52" s="31" t="n">
        <f aca="false">B51*(1+$B$34*0.97^A52)</f>
        <v>132.357718830042</v>
      </c>
      <c r="C52" s="31" t="n">
        <f aca="false">B52*$B$9*$B$35*0.985^A52</f>
        <v>682.751760876977</v>
      </c>
      <c r="D52" s="31" t="n">
        <f aca="false">D51*(1-$B$36)+C52</f>
        <v>3810.49623912403</v>
      </c>
      <c r="E52" s="31" t="n">
        <f aca="false">D52*$B$10+D52*$B$11*$B$12</f>
        <v>560142.947151232</v>
      </c>
      <c r="F52" s="31" t="n">
        <f aca="false">E52*$B$13</f>
        <v>112028.589430246</v>
      </c>
      <c r="G52" s="31" t="n">
        <f aca="false">E52-F52-E52*$B$14</f>
        <v>428509.354570693</v>
      </c>
      <c r="H52" s="31" t="n">
        <f aca="false">(C52+B52*$B$34)*$B$15</f>
        <v>9762.35553927595</v>
      </c>
      <c r="I52" s="31" t="n">
        <f aca="false">$B$16+D52*$B$17</f>
        <v>31336.7368369341</v>
      </c>
      <c r="J52" s="31" t="n">
        <f aca="false">$B$18*MAX(1,ROUNDUP(B52/$B$19,0))</f>
        <v>22000</v>
      </c>
      <c r="K52" s="31" t="n">
        <f aca="false">$B$20+I52+J52+H52</f>
        <v>158099.09237621</v>
      </c>
      <c r="L52" s="31" t="n">
        <f aca="false">F52-K52</f>
        <v>-46070.5029459636</v>
      </c>
      <c r="M52" s="31" t="n">
        <f aca="false">M51+L52</f>
        <v>-1496767.99617557</v>
      </c>
    </row>
    <row r="53" customFormat="false" ht="15" hidden="false" customHeight="false" outlineLevel="0" collapsed="false">
      <c r="A53" s="11" t="n">
        <v>11</v>
      </c>
      <c r="B53" s="28" t="n">
        <f aca="false">B52*(1+$B$34*0.97^A53)</f>
        <v>142.772041648795</v>
      </c>
      <c r="C53" s="28" t="n">
        <f aca="false">B53*$B$9*$B$35*0.985^A53</f>
        <v>725.425730707948</v>
      </c>
      <c r="D53" s="28" t="n">
        <f aca="false">D52*(1-$B$36)+C53</f>
        <v>4192.97730831082</v>
      </c>
      <c r="E53" s="28" t="n">
        <f aca="false">D53*$B$10+D53*$B$11*$B$12</f>
        <v>616367.66432169</v>
      </c>
      <c r="F53" s="28" t="n">
        <f aca="false">E53*$B$13</f>
        <v>123273.532864338</v>
      </c>
      <c r="G53" s="28" t="n">
        <f aca="false">E53-F53-E53*$B$14</f>
        <v>471521.263206093</v>
      </c>
      <c r="H53" s="28" t="n">
        <f aca="false">(C53+B53*$B$34)*$B$15</f>
        <v>10375.8291740504</v>
      </c>
      <c r="I53" s="28" t="n">
        <f aca="false">$B$16+D53*$B$17</f>
        <v>32675.4205790879</v>
      </c>
      <c r="J53" s="28" t="n">
        <f aca="false">$B$18*MAX(1,ROUNDUP(B53/$B$19,0))</f>
        <v>22000</v>
      </c>
      <c r="K53" s="28" t="n">
        <f aca="false">$B$20+I53+J53+H53</f>
        <v>160051.249753138</v>
      </c>
      <c r="L53" s="28" t="n">
        <f aca="false">F53-K53</f>
        <v>-36777.7168888003</v>
      </c>
      <c r="M53" s="28" t="n">
        <f aca="false">M52+L53</f>
        <v>-1533545.71306437</v>
      </c>
    </row>
    <row r="54" customFormat="false" ht="15" hidden="false" customHeight="false" outlineLevel="0" collapsed="false">
      <c r="A54" s="12" t="n">
        <v>12</v>
      </c>
      <c r="B54" s="31" t="n">
        <f aca="false">B53*(1+$B$34*0.97^A54)</f>
        <v>153.668783599586</v>
      </c>
      <c r="C54" s="31" t="n">
        <f aca="false">B54*$B$9*$B$35*0.985^A54</f>
        <v>769.080269618826</v>
      </c>
      <c r="D54" s="31" t="n">
        <f aca="false">D53*(1-$B$36)+C54</f>
        <v>4584.68962018167</v>
      </c>
      <c r="E54" s="31" t="n">
        <f aca="false">D54*$B$10+D54*$B$11*$B$12</f>
        <v>673949.374166705</v>
      </c>
      <c r="F54" s="31" t="n">
        <f aca="false">E54*$B$13</f>
        <v>134789.874833341</v>
      </c>
      <c r="G54" s="31" t="n">
        <f aca="false">E54-F54-E54*$B$14</f>
        <v>515571.271237529</v>
      </c>
      <c r="H54" s="31" t="n">
        <f aca="false">(C54+B54*$B$34)*$B$15</f>
        <v>11003.7737014069</v>
      </c>
      <c r="I54" s="31" t="n">
        <f aca="false">$B$16+D54*$B$17</f>
        <v>34046.4136706358</v>
      </c>
      <c r="J54" s="31" t="n">
        <f aca="false">$B$18*MAX(1,ROUNDUP(B54/$B$19,0))</f>
        <v>22000</v>
      </c>
      <c r="K54" s="31" t="n">
        <f aca="false">$B$20+I54+J54+H54</f>
        <v>162050.187372043</v>
      </c>
      <c r="L54" s="31" t="n">
        <f aca="false">F54-K54</f>
        <v>-27260.3125387018</v>
      </c>
      <c r="M54" s="31" t="n">
        <f aca="false">M53+L54</f>
        <v>-1560806.02560307</v>
      </c>
    </row>
    <row r="55" customFormat="false" ht="15" hidden="false" customHeight="false" outlineLevel="0" collapsed="false">
      <c r="A55" s="11" t="n">
        <v>13</v>
      </c>
      <c r="B55" s="28" t="n">
        <f aca="false">B54*(1+$B$34*0.97^A55)</f>
        <v>165.04534156987</v>
      </c>
      <c r="C55" s="28" t="n">
        <f aca="false">B55*$B$9*$B$35*0.985^A55</f>
        <v>813.627310168385</v>
      </c>
      <c r="D55" s="28" t="n">
        <f aca="false">D54*(1-$B$36)+C55</f>
        <v>4985.6948645337</v>
      </c>
      <c r="E55" s="28" t="n">
        <f aca="false">D55*$B$10+D55*$B$11*$B$12</f>
        <v>732897.145086454</v>
      </c>
      <c r="F55" s="28" t="n">
        <f aca="false">E55*$B$13</f>
        <v>146579.429017291</v>
      </c>
      <c r="G55" s="28" t="n">
        <f aca="false">E55-F55-E55*$B$14</f>
        <v>560666.315991138</v>
      </c>
      <c r="H55" s="28" t="n">
        <f aca="false">(C55+B55*$B$34)*$B$15</f>
        <v>11644.952168375</v>
      </c>
      <c r="I55" s="28" t="n">
        <f aca="false">$B$16+D55*$B$17</f>
        <v>35449.932025868</v>
      </c>
      <c r="J55" s="28" t="n">
        <f aca="false">$B$18*MAX(1,ROUNDUP(B55/$B$19,0))</f>
        <v>22000</v>
      </c>
      <c r="K55" s="28" t="n">
        <f aca="false">$B$20+I55+J55+H55</f>
        <v>164094.884194243</v>
      </c>
      <c r="L55" s="28" t="n">
        <f aca="false">F55-K55</f>
        <v>-17515.4551769521</v>
      </c>
      <c r="M55" s="28" t="n">
        <f aca="false">M54+L55</f>
        <v>-1578321.48078002</v>
      </c>
    </row>
    <row r="56" customFormat="false" ht="15" hidden="false" customHeight="false" outlineLevel="0" collapsed="false">
      <c r="A56" s="12" t="n">
        <v>14</v>
      </c>
      <c r="B56" s="31" t="n">
        <f aca="false">B55*(1+$B$34*0.97^A56)</f>
        <v>176.897576074166</v>
      </c>
      <c r="C56" s="31" t="n">
        <f aca="false">B56*$B$9*$B$35*0.985^A56</f>
        <v>858.97467425075</v>
      </c>
      <c r="D56" s="31" t="n">
        <f aca="false">D55*(1-$B$36)+C56</f>
        <v>5395.95700097642</v>
      </c>
      <c r="E56" s="31" t="n">
        <f aca="false">D56*$B$10+D56*$B$11*$B$12</f>
        <v>793205.679143534</v>
      </c>
      <c r="F56" s="31" t="n">
        <f aca="false">E56*$B$13</f>
        <v>158641.135828707</v>
      </c>
      <c r="G56" s="31" t="n">
        <f aca="false">E56-F56-E56*$B$14</f>
        <v>606802.344544803</v>
      </c>
      <c r="H56" s="31" t="n">
        <f aca="false">(C56+B56*$B$34)*$B$15</f>
        <v>12298.0677066647</v>
      </c>
      <c r="I56" s="31" t="n">
        <f aca="false">$B$16+D56*$B$17</f>
        <v>36885.8495034175</v>
      </c>
      <c r="J56" s="31" t="n">
        <f aca="false">$B$18*MAX(1,ROUNDUP(B56/$B$19,0))</f>
        <v>22000</v>
      </c>
      <c r="K56" s="31" t="n">
        <f aca="false">$B$20+I56+J56+H56</f>
        <v>166183.917210082</v>
      </c>
      <c r="L56" s="31" t="n">
        <f aca="false">F56-K56</f>
        <v>-7542.78138137542</v>
      </c>
      <c r="M56" s="31" t="n">
        <f aca="false">M55+L56</f>
        <v>-1585864.2621614</v>
      </c>
    </row>
    <row r="57" customFormat="false" ht="15" hidden="false" customHeight="false" outlineLevel="0" collapsed="false">
      <c r="A57" s="11" t="n">
        <v>15</v>
      </c>
      <c r="B57" s="28" t="n">
        <f aca="false">B56*(1+$B$34*0.97^A57)</f>
        <v>189.219842118648</v>
      </c>
      <c r="C57" s="28" t="n">
        <f aca="false">B57*$B$9*$B$35*0.985^A57</f>
        <v>905.026682755885</v>
      </c>
      <c r="D57" s="28" t="n">
        <f aca="false">D56*(1-$B$36)+C57</f>
        <v>5815.34755364443</v>
      </c>
      <c r="E57" s="28" t="n">
        <f aca="false">D57*$B$10+D57*$B$11*$B$12</f>
        <v>854856.090385731</v>
      </c>
      <c r="F57" s="28" t="n">
        <f aca="false">E57*$B$13</f>
        <v>170971.218077146</v>
      </c>
      <c r="G57" s="28" t="n">
        <f aca="false">E57-F57-E57*$B$14</f>
        <v>653964.909145084</v>
      </c>
      <c r="H57" s="28" t="n">
        <f aca="false">(C57+B57*$B$34)*$B$15</f>
        <v>12961.7721154451</v>
      </c>
      <c r="I57" s="28" t="n">
        <f aca="false">$B$16+D57*$B$17</f>
        <v>38353.7164377555</v>
      </c>
      <c r="J57" s="28" t="n">
        <f aca="false">$B$18*MAX(1,ROUNDUP(B57/$B$19,0))</f>
        <v>22000</v>
      </c>
      <c r="K57" s="28" t="n">
        <f aca="false">$B$20+I57+J57+H57</f>
        <v>168315.488553201</v>
      </c>
      <c r="L57" s="28" t="n">
        <f aca="false">F57-K57</f>
        <v>2655.72952394551</v>
      </c>
      <c r="M57" s="28" t="n">
        <f aca="false">M56+L57</f>
        <v>-1583208.53263745</v>
      </c>
    </row>
    <row r="58" customFormat="false" ht="15" hidden="false" customHeight="false" outlineLevel="0" collapsed="false">
      <c r="A58" s="12" t="n">
        <v>16</v>
      </c>
      <c r="B58" s="31" t="n">
        <f aca="false">B57*(1+$B$34*0.97^A58)</f>
        <v>202.00502984484</v>
      </c>
      <c r="C58" s="31" t="n">
        <f aca="false">B58*$B$9*$B$35*0.985^A58</f>
        <v>951.684775303088</v>
      </c>
      <c r="D58" s="31" t="n">
        <f aca="false">D57*(1-$B$36)+C58</f>
        <v>6243.65104911952</v>
      </c>
      <c r="E58" s="31" t="n">
        <f aca="false">D58*$B$10+D58*$B$11*$B$12</f>
        <v>917816.704220569</v>
      </c>
      <c r="F58" s="31" t="n">
        <f aca="false">E58*$B$13</f>
        <v>183563.340844114</v>
      </c>
      <c r="G58" s="31" t="n">
        <f aca="false">E58-F58-E58*$B$14</f>
        <v>702129.778728735</v>
      </c>
      <c r="H58" s="31" t="n">
        <f aca="false">(C58+B58*$B$34)*$B$15</f>
        <v>13634.6746002043</v>
      </c>
      <c r="I58" s="31" t="n">
        <f aca="false">$B$16+D58*$B$17</f>
        <v>39852.7786719183</v>
      </c>
      <c r="J58" s="31" t="n">
        <f aca="false">$B$18*MAX(1,ROUNDUP(B58/$B$19,0))</f>
        <v>22000</v>
      </c>
      <c r="K58" s="31" t="n">
        <f aca="false">$B$20+I58+J58+H58</f>
        <v>170487.453272123</v>
      </c>
      <c r="L58" s="31" t="n">
        <f aca="false">F58-K58</f>
        <v>13075.8875719912</v>
      </c>
      <c r="M58" s="31" t="n">
        <f aca="false">M57+L58</f>
        <v>-1570132.64506546</v>
      </c>
    </row>
    <row r="59" customFormat="false" ht="15" hidden="false" customHeight="false" outlineLevel="0" collapsed="false">
      <c r="A59" s="11" t="n">
        <v>17</v>
      </c>
      <c r="B59" s="28" t="n">
        <f aca="false">B58*(1+$B$34*0.97^A59)</f>
        <v>215.244614199763</v>
      </c>
      <c r="C59" s="28" t="n">
        <f aca="false">B59*$B$9*$B$35*0.985^A59</f>
        <v>998.848133238981</v>
      </c>
      <c r="D59" s="28" t="n">
        <f aca="false">D58*(1-$B$36)+C59</f>
        <v>6680.57058793774</v>
      </c>
      <c r="E59" s="28" t="n">
        <f aca="false">D59*$B$10+D59*$B$11*$B$12</f>
        <v>982043.876426848</v>
      </c>
      <c r="F59" s="28" t="n">
        <f aca="false">E59*$B$13</f>
        <v>196408.77528537</v>
      </c>
      <c r="G59" s="28" t="n">
        <f aca="false">E59-F59-E59*$B$14</f>
        <v>751263.565466539</v>
      </c>
      <c r="H59" s="28" t="n">
        <f aca="false">(C59+B59*$B$34)*$B$15</f>
        <v>14315.3505712134</v>
      </c>
      <c r="I59" s="28" t="n">
        <f aca="false">$B$16+D59*$B$17</f>
        <v>41381.9970577821</v>
      </c>
      <c r="J59" s="28" t="n">
        <f aca="false">$B$18*MAX(1,ROUNDUP(B59/$B$19,0))</f>
        <v>22000</v>
      </c>
      <c r="K59" s="28" t="n">
        <f aca="false">$B$20+I59+J59+H59</f>
        <v>172697.347628995</v>
      </c>
      <c r="L59" s="28" t="n">
        <f aca="false">F59-K59</f>
        <v>23711.4276563741</v>
      </c>
      <c r="M59" s="28" t="n">
        <f aca="false">M58+L59</f>
        <v>-1546421.21740909</v>
      </c>
    </row>
    <row r="60" customFormat="false" ht="15" hidden="false" customHeight="false" outlineLevel="0" collapsed="false">
      <c r="A60" s="12" t="n">
        <v>18</v>
      </c>
      <c r="B60" s="31" t="n">
        <f aca="false">B59*(1+$B$34*0.97^A60)</f>
        <v>228.928712818321</v>
      </c>
      <c r="C60" s="31" t="n">
        <f aca="false">B60*$B$9*$B$35*0.985^A60</f>
        <v>1046.41429946627</v>
      </c>
      <c r="D60" s="31" t="n">
        <f aca="false">D59*(1-$B$36)+C60</f>
        <v>7125.73353448961</v>
      </c>
      <c r="E60" s="31" t="n">
        <f aca="false">D60*$B$10+D60*$B$11*$B$12</f>
        <v>1047482.82956997</v>
      </c>
      <c r="F60" s="31" t="n">
        <f aca="false">E60*$B$13</f>
        <v>209496.565913995</v>
      </c>
      <c r="G60" s="31" t="n">
        <f aca="false">E60-F60-E60*$B$14</f>
        <v>801324.364621029</v>
      </c>
      <c r="H60" s="31" t="n">
        <f aca="false">(C60+B60*$B$34)*$B$15</f>
        <v>15002.3504102679</v>
      </c>
      <c r="I60" s="31" t="n">
        <f aca="false">$B$16+D60*$B$17</f>
        <v>42940.0673707136</v>
      </c>
      <c r="J60" s="31" t="n">
        <f aca="false">$B$18*MAX(1,ROUNDUP(B60/$B$19,0))</f>
        <v>22000</v>
      </c>
      <c r="K60" s="31" t="n">
        <f aca="false">$B$20+I60+J60+H60</f>
        <v>174942.417780982</v>
      </c>
      <c r="L60" s="31" t="n">
        <f aca="false">F60-K60</f>
        <v>34554.148133013</v>
      </c>
      <c r="M60" s="31" t="n">
        <f aca="false">M59+L60</f>
        <v>-1511867.06927607</v>
      </c>
    </row>
    <row r="61" customFormat="false" ht="15" hidden="false" customHeight="false" outlineLevel="0" collapsed="false">
      <c r="A61" s="11" t="n">
        <v>19</v>
      </c>
      <c r="B61" s="28" t="n">
        <f aca="false">B60*(1+$B$34*0.97^A61)</f>
        <v>243.046151257549</v>
      </c>
      <c r="C61" s="28" t="n">
        <f aca="false">B61*$B$9*$B$35*0.985^A61</f>
        <v>1094.27978911215</v>
      </c>
      <c r="D61" s="28" t="n">
        <f aca="false">D60*(1-$B$36)+C61</f>
        <v>7578.6973054977</v>
      </c>
      <c r="E61" s="28" t="n">
        <f aca="false">D61*$B$10+D61*$B$11*$B$12</f>
        <v>1114068.50390816</v>
      </c>
      <c r="F61" s="28" t="n">
        <f aca="false">E61*$B$13</f>
        <v>222813.700781632</v>
      </c>
      <c r="G61" s="28" t="n">
        <f aca="false">E61-F61-E61*$B$14</f>
        <v>852262.405489744</v>
      </c>
      <c r="H61" s="28" t="n">
        <f aca="false">(C61+B61*$B$34)*$B$15</f>
        <v>15694.2081205067</v>
      </c>
      <c r="I61" s="28" t="n">
        <f aca="false">$B$16+D61*$B$17</f>
        <v>44525.4405692419</v>
      </c>
      <c r="J61" s="28" t="n">
        <f aca="false">$B$18*MAX(1,ROUNDUP(B61/$B$19,0))</f>
        <v>22000</v>
      </c>
      <c r="K61" s="28" t="n">
        <f aca="false">$B$20+I61+J61+H61</f>
        <v>177219.648689749</v>
      </c>
      <c r="L61" s="28" t="n">
        <f aca="false">F61-K61</f>
        <v>45594.0520918837</v>
      </c>
      <c r="M61" s="28" t="n">
        <f aca="false">M60+L61</f>
        <v>-1466273.01718419</v>
      </c>
    </row>
    <row r="62" customFormat="false" ht="15" hidden="false" customHeight="false" outlineLevel="0" collapsed="false">
      <c r="A62" s="12" t="n">
        <v>20</v>
      </c>
      <c r="B62" s="31" t="n">
        <f aca="false">B61*(1+$B$34*0.97^A62)</f>
        <v>257.584534691186</v>
      </c>
      <c r="C62" s="31" t="n">
        <f aca="false">B62*$B$9*$B$35*0.985^A62</f>
        <v>1142.3406855421</v>
      </c>
      <c r="D62" s="31" t="n">
        <f aca="false">D61*(1-$B$36)+C62</f>
        <v>8038.955233545</v>
      </c>
      <c r="E62" s="31" t="n">
        <f aca="false">D62*$B$10+D62*$B$11*$B$12</f>
        <v>1181726.41933112</v>
      </c>
      <c r="F62" s="31" t="n">
        <f aca="false">E62*$B$13</f>
        <v>236345.283866223</v>
      </c>
      <c r="G62" s="31" t="n">
        <f aca="false">E62-F62-E62*$B$14</f>
        <v>904020.710788303</v>
      </c>
      <c r="H62" s="31" t="n">
        <f aca="false">(C62+B62*$B$34)*$B$15</f>
        <v>16389.4497810138</v>
      </c>
      <c r="I62" s="31" t="n">
        <f aca="false">$B$16+D62*$B$17</f>
        <v>46136.3433174075</v>
      </c>
      <c r="J62" s="31" t="n">
        <f aca="false">$B$18*MAX(1,ROUNDUP(B62/$B$19,0))</f>
        <v>22000</v>
      </c>
      <c r="K62" s="31" t="n">
        <f aca="false">$B$20+I62+J62+H62</f>
        <v>179525.793098421</v>
      </c>
      <c r="L62" s="31" t="n">
        <f aca="false">F62-K62</f>
        <v>56819.4907678018</v>
      </c>
      <c r="M62" s="31" t="n">
        <f aca="false">M61+L62</f>
        <v>-1409453.52641639</v>
      </c>
    </row>
    <row r="63" customFormat="false" ht="15" hidden="false" customHeight="false" outlineLevel="0" collapsed="false">
      <c r="A63" s="11" t="n">
        <v>21</v>
      </c>
      <c r="B63" s="28" t="n">
        <f aca="false">B62*(1+$B$34*0.97^A63)</f>
        <v>272.530325155931</v>
      </c>
      <c r="C63" s="28" t="n">
        <f aca="false">B63*$B$9*$B$35*0.985^A63</f>
        <v>1190.49321676176</v>
      </c>
      <c r="D63" s="28" t="n">
        <f aca="false">D62*(1-$B$36)+C63</f>
        <v>8505.94247928771</v>
      </c>
      <c r="E63" s="28" t="n">
        <f aca="false">D63*$B$10+D63*$B$11*$B$12</f>
        <v>1250373.54445529</v>
      </c>
      <c r="F63" s="28" t="n">
        <f aca="false">E63*$B$13</f>
        <v>250074.708891059</v>
      </c>
      <c r="G63" s="28" t="n">
        <f aca="false">E63-F63-E63*$B$14</f>
        <v>956535.7615083</v>
      </c>
      <c r="H63" s="28" t="n">
        <f aca="false">(C63+B63*$B$34)*$B$15</f>
        <v>17086.6017354048</v>
      </c>
      <c r="I63" s="28" t="n">
        <f aca="false">$B$16+D63*$B$17</f>
        <v>47770.798677507</v>
      </c>
      <c r="J63" s="28" t="n">
        <f aca="false">$B$18*MAX(1,ROUNDUP(B63/$B$19,0))</f>
        <v>22000</v>
      </c>
      <c r="K63" s="28" t="n">
        <f aca="false">$B$20+I63+J63+H63</f>
        <v>181857.400412912</v>
      </c>
      <c r="L63" s="28" t="n">
        <f aca="false">F63-K63</f>
        <v>68217.308478147</v>
      </c>
      <c r="M63" s="28" t="n">
        <f aca="false">M62+L63</f>
        <v>-1341236.21793824</v>
      </c>
    </row>
    <row r="64" customFormat="false" ht="15" hidden="false" customHeight="false" outlineLevel="0" collapsed="false">
      <c r="A64" s="12" t="n">
        <v>22</v>
      </c>
      <c r="B64" s="31" t="n">
        <f aca="false">B63*(1+$B$34*0.97^A64)</f>
        <v>287.868923436895</v>
      </c>
      <c r="C64" s="31" t="n">
        <f aca="false">B64*$B$9*$B$35*0.985^A64</f>
        <v>1238.634307815</v>
      </c>
      <c r="D64" s="31" t="n">
        <f aca="false">D63*(1-$B$36)+C64</f>
        <v>8979.04196396682</v>
      </c>
      <c r="E64" s="31" t="n">
        <f aca="false">D64*$B$10+D64*$B$11*$B$12</f>
        <v>1319919.16870312</v>
      </c>
      <c r="F64" s="31" t="n">
        <f aca="false">E64*$B$13</f>
        <v>263983.833740624</v>
      </c>
      <c r="G64" s="31" t="n">
        <f aca="false">E64-F64-E64*$B$14</f>
        <v>1009738.16405789</v>
      </c>
      <c r="H64" s="31" t="n">
        <f aca="false">(C64+B64*$B$34)*$B$15</f>
        <v>17784.1984515028</v>
      </c>
      <c r="I64" s="31" t="n">
        <f aca="false">$B$16+D64*$B$17</f>
        <v>49426.6468738839</v>
      </c>
      <c r="J64" s="31" t="n">
        <f aca="false">$B$18*MAX(1,ROUNDUP(B64/$B$19,0))</f>
        <v>22000</v>
      </c>
      <c r="K64" s="31" t="n">
        <f aca="false">$B$20+I64+J64+H64</f>
        <v>184210.845325387</v>
      </c>
      <c r="L64" s="31" t="n">
        <f aca="false">F64-K64</f>
        <v>79772.9884152378</v>
      </c>
      <c r="M64" s="31" t="n">
        <f aca="false">M63+L64</f>
        <v>-1261463.229523</v>
      </c>
    </row>
    <row r="65" customFormat="false" ht="15" hidden="false" customHeight="false" outlineLevel="0" collapsed="false">
      <c r="A65" s="11" t="n">
        <v>23</v>
      </c>
      <c r="B65" s="28" t="n">
        <f aca="false">B64*(1+$B$34*0.97^A65)</f>
        <v>303.584754687955</v>
      </c>
      <c r="C65" s="28" t="n">
        <f aca="false">B65*$B$9*$B$35*0.985^A65</f>
        <v>1286.66210536617</v>
      </c>
      <c r="D65" s="28" t="n">
        <f aca="false">D64*(1-$B$36)+C65</f>
        <v>9457.59029257598</v>
      </c>
      <c r="E65" s="28" t="n">
        <f aca="false">D65*$B$10+D65*$B$11*$B$12</f>
        <v>1390265.77300867</v>
      </c>
      <c r="F65" s="28" t="n">
        <f aca="false">E65*$B$13</f>
        <v>278053.154601734</v>
      </c>
      <c r="G65" s="28" t="n">
        <f aca="false">E65-F65-E65*$B$14</f>
        <v>1063553.31635163</v>
      </c>
      <c r="H65" s="28" t="n">
        <f aca="false">(C65+B65*$B$34)*$B$15</f>
        <v>18480.7899973459</v>
      </c>
      <c r="I65" s="28" t="n">
        <f aca="false">$B$16+D65*$B$17</f>
        <v>51101.5660240159</v>
      </c>
      <c r="J65" s="28" t="n">
        <f aca="false">$B$18*MAX(1,ROUNDUP(B65/$B$19,0))</f>
        <v>22000</v>
      </c>
      <c r="K65" s="28" t="n">
        <f aca="false">$B$20+I65+J65+H65</f>
        <v>186582.356021362</v>
      </c>
      <c r="L65" s="28" t="n">
        <f aca="false">F65-K65</f>
        <v>91470.798580372</v>
      </c>
      <c r="M65" s="28" t="n">
        <f aca="false">M64+L65</f>
        <v>-1169992.43094263</v>
      </c>
    </row>
    <row r="66" customFormat="false" ht="15" hidden="false" customHeight="false" outlineLevel="0" collapsed="false">
      <c r="A66" s="12" t="n">
        <v>24</v>
      </c>
      <c r="B66" s="31" t="n">
        <f aca="false">B65*(1+$B$34*0.97^A66)</f>
        <v>319.661356901784</v>
      </c>
      <c r="C66" s="31" t="n">
        <f aca="false">B66*$B$9*$B$35*0.985^A66</f>
        <v>1334.47647124027</v>
      </c>
      <c r="D66" s="31" t="n">
        <f aca="false">D65*(1-$B$36)+C66</f>
        <v>9940.88363748441</v>
      </c>
      <c r="E66" s="31" t="n">
        <f aca="false">D66*$B$10+D66*$B$11*$B$12</f>
        <v>1461309.89471021</v>
      </c>
      <c r="F66" s="31" t="n">
        <f aca="false">E66*$B$13</f>
        <v>292261.978942042</v>
      </c>
      <c r="G66" s="31" t="n">
        <f aca="false">E66-F66-E66*$B$14</f>
        <v>1117902.06945331</v>
      </c>
      <c r="H66" s="31" t="n">
        <f aca="false">(C66+B66*$B$34)*$B$15</f>
        <v>19174.9490869925</v>
      </c>
      <c r="I66" s="31" t="n">
        <f aca="false">$B$16+D66*$B$17</f>
        <v>52793.0927311954</v>
      </c>
      <c r="J66" s="31" t="n">
        <f aca="false">$B$18*MAX(1,ROUNDUP(B66/$B$19,0))</f>
        <v>22000</v>
      </c>
      <c r="K66" s="31" t="n">
        <f aca="false">$B$20+I66+J66+H66</f>
        <v>188968.041818188</v>
      </c>
      <c r="L66" s="31" t="n">
        <f aca="false">F66-K66</f>
        <v>103293.937123854</v>
      </c>
      <c r="M66" s="31" t="n">
        <f aca="false">M65+L66</f>
        <v>-1066698.49381878</v>
      </c>
    </row>
    <row r="67" customFormat="false" ht="15" hidden="false" customHeight="false" outlineLevel="0" collapsed="false">
      <c r="A67" s="11" t="n">
        <v>25</v>
      </c>
      <c r="B67" s="28" t="n">
        <f aca="false">B66*(1+$B$34*0.97^A67)</f>
        <v>336.081471373031</v>
      </c>
      <c r="C67" s="28" t="n">
        <f aca="false">B67*$B$9*$B$35*0.985^A67</f>
        <v>1381.9794422738</v>
      </c>
      <c r="D67" s="28" t="n">
        <f aca="false">D66*(1-$B$36)+C67</f>
        <v>10428.1835523846</v>
      </c>
      <c r="E67" s="28" t="n">
        <f aca="false">D67*$B$10+D67*$B$11*$B$12</f>
        <v>1532942.98220054</v>
      </c>
      <c r="F67" s="28" t="n">
        <f aca="false">E67*$B$13</f>
        <v>306588.596440108</v>
      </c>
      <c r="G67" s="28" t="n">
        <f aca="false">E67-F67-E67*$B$14</f>
        <v>1172701.38138341</v>
      </c>
      <c r="H67" s="28" t="n">
        <f aca="false">(C67+B67*$B$34)*$B$15</f>
        <v>19865.2776577477</v>
      </c>
      <c r="I67" s="28" t="n">
        <f aca="false">$B$16+D67*$B$17</f>
        <v>54498.6424333462</v>
      </c>
      <c r="J67" s="28" t="n">
        <f aca="false">$B$18*MAX(1,ROUNDUP(B67/$B$19,0))</f>
        <v>22000</v>
      </c>
      <c r="K67" s="28" t="n">
        <f aca="false">$B$20+I67+J67+H67</f>
        <v>191363.920091094</v>
      </c>
      <c r="L67" s="28" t="n">
        <f aca="false">F67-K67</f>
        <v>115224.676349014</v>
      </c>
      <c r="M67" s="28" t="n">
        <f aca="false">M66+L67</f>
        <v>-951473.817469764</v>
      </c>
    </row>
    <row r="68" customFormat="false" ht="15" hidden="false" customHeight="false" outlineLevel="0" collapsed="false">
      <c r="A68" s="12" t="n">
        <v>26</v>
      </c>
      <c r="B68" s="31" t="n">
        <f aca="false">B67*(1+$B$34*0.97^A68)</f>
        <v>352.827134335059</v>
      </c>
      <c r="C68" s="31" t="n">
        <f aca="false">B68*$B$9*$B$35*0.985^A68</f>
        <v>1429.0756543952</v>
      </c>
      <c r="D68" s="31" t="n">
        <f aca="false">D67*(1-$B$36)+C68</f>
        <v>10918.7226870652</v>
      </c>
      <c r="E68" s="31" t="n">
        <f aca="false">D68*$B$10+D68*$B$11*$B$12</f>
        <v>1605052.23499858</v>
      </c>
      <c r="F68" s="31" t="n">
        <f aca="false">E68*$B$13</f>
        <v>321010.446999717</v>
      </c>
      <c r="G68" s="31" t="n">
        <f aca="false">E68-F68-E68*$B$14</f>
        <v>1227864.95977392</v>
      </c>
      <c r="H68" s="31" t="n">
        <f aca="false">(C68+B68*$B$34)*$B$15</f>
        <v>20550.4129484088</v>
      </c>
      <c r="I68" s="31" t="n">
        <f aca="false">$B$16+D68*$B$17</f>
        <v>56215.5294047282</v>
      </c>
      <c r="J68" s="31" t="n">
        <f aca="false">$B$18*MAX(1,ROUNDUP(B68/$B$19,0))</f>
        <v>22000</v>
      </c>
      <c r="K68" s="31" t="n">
        <f aca="false">$B$20+I68+J68+H68</f>
        <v>193765.942353137</v>
      </c>
      <c r="L68" s="31" t="n">
        <f aca="false">F68-K68</f>
        <v>127244.50464658</v>
      </c>
      <c r="M68" s="31" t="n">
        <f aca="false">M67+L68</f>
        <v>-824229.312823184</v>
      </c>
    </row>
    <row r="69" customFormat="false" ht="15" hidden="false" customHeight="false" outlineLevel="0" collapsed="false">
      <c r="A69" s="11" t="n">
        <v>27</v>
      </c>
      <c r="B69" s="28" t="n">
        <f aca="false">B68*(1+$B$34*0.97^A69)</f>
        <v>369.879768994614</v>
      </c>
      <c r="C69" s="28" t="n">
        <f aca="false">B69*$B$9*$B$35*0.985^A69</f>
        <v>1475.67272939738</v>
      </c>
      <c r="D69" s="28" t="n">
        <f aca="false">D68*(1-$B$36)+C69</f>
        <v>11411.7103746267</v>
      </c>
      <c r="E69" s="28" t="n">
        <f aca="false">D69*$B$10+D69*$B$11*$B$12</f>
        <v>1677521.42507013</v>
      </c>
      <c r="F69" s="28" t="n">
        <f aca="false">E69*$B$13</f>
        <v>335504.285014025</v>
      </c>
      <c r="G69" s="28" t="n">
        <f aca="false">E69-F69-E69*$B$14</f>
        <v>1283303.89017865</v>
      </c>
      <c r="H69" s="28" t="n">
        <f aca="false">(C69+B69*$B$34)*$B$15</f>
        <v>21229.033055815</v>
      </c>
      <c r="I69" s="28" t="n">
        <f aca="false">$B$16+D69*$B$17</f>
        <v>57940.9863111935</v>
      </c>
      <c r="J69" s="28" t="n">
        <f aca="false">$B$18*MAX(1,ROUNDUP(B69/$B$19,0))</f>
        <v>22000</v>
      </c>
      <c r="K69" s="28" t="n">
        <f aca="false">$B$20+I69+J69+H69</f>
        <v>196170.019367008</v>
      </c>
      <c r="L69" s="28" t="n">
        <f aca="false">F69-K69</f>
        <v>139334.265647017</v>
      </c>
      <c r="M69" s="28" t="n">
        <f aca="false">M68+L69</f>
        <v>-684895.047176167</v>
      </c>
    </row>
    <row r="70" customFormat="false" ht="15" hidden="false" customHeight="false" outlineLevel="0" collapsed="false">
      <c r="A70" s="12" t="n">
        <v>28</v>
      </c>
      <c r="B70" s="31" t="n">
        <f aca="false">B69*(1+$B$34*0.97^A70)</f>
        <v>387.220277238396</v>
      </c>
      <c r="C70" s="31" t="n">
        <f aca="false">B70*$B$9*$B$35*0.985^A70</f>
        <v>1521.68162338106</v>
      </c>
      <c r="D70" s="31" t="n">
        <f aca="false">D69*(1-$B$36)+C70</f>
        <v>11906.3380642914</v>
      </c>
      <c r="E70" s="31" t="n">
        <f aca="false">D70*$B$10+D70*$B$11*$B$12</f>
        <v>1750231.69545083</v>
      </c>
      <c r="F70" s="31" t="n">
        <f aca="false">E70*$B$13</f>
        <v>350046.339090166</v>
      </c>
      <c r="G70" s="31" t="n">
        <f aca="false">E70-F70-E70*$B$14</f>
        <v>1338927.24701989</v>
      </c>
      <c r="H70" s="31" t="n">
        <f aca="false">(C70+B70*$B$34)*$B$15</f>
        <v>21899.861954282</v>
      </c>
      <c r="I70" s="31" t="n">
        <f aca="false">$B$16+D70*$B$17</f>
        <v>59672.1832250198</v>
      </c>
      <c r="J70" s="31" t="n">
        <f aca="false">$B$18*MAX(1,ROUNDUP(B70/$B$19,0))</f>
        <v>22000</v>
      </c>
      <c r="K70" s="31" t="n">
        <f aca="false">$B$20+I70+J70+H70</f>
        <v>198572.045179302</v>
      </c>
      <c r="L70" s="31" t="n">
        <f aca="false">F70-K70</f>
        <v>151474.293910864</v>
      </c>
      <c r="M70" s="31" t="n">
        <f aca="false">M69+L70</f>
        <v>-533420.753265302</v>
      </c>
    </row>
    <row r="71" customFormat="false" ht="15" hidden="false" customHeight="false" outlineLevel="0" collapsed="false">
      <c r="A71" s="11" t="n">
        <v>29</v>
      </c>
      <c r="B71" s="28" t="n">
        <f aca="false">B70*(1+$B$34*0.97^A71)</f>
        <v>404.829130339573</v>
      </c>
      <c r="C71" s="28" t="n">
        <f aca="false">B71*$B$9*$B$35*0.985^A71</f>
        <v>1567.01693633102</v>
      </c>
      <c r="D71" s="28" t="n">
        <f aca="false">D70*(1-$B$36)+C71</f>
        <v>12401.7845748362</v>
      </c>
      <c r="E71" s="28" t="n">
        <f aca="false">D71*$B$10+D71*$B$11*$B$12</f>
        <v>1823062.33250092</v>
      </c>
      <c r="F71" s="28" t="n">
        <f aca="false">E71*$B$13</f>
        <v>364612.466500183</v>
      </c>
      <c r="G71" s="28" t="n">
        <f aca="false">E71-F71-E71*$B$14</f>
        <v>1394642.6843632</v>
      </c>
      <c r="H71" s="28" t="n">
        <f aca="false">(C71+B71*$B$34)*$B$15</f>
        <v>22561.6739693572</v>
      </c>
      <c r="I71" s="28" t="n">
        <f aca="false">$B$16+D71*$B$17</f>
        <v>61406.2460119266</v>
      </c>
      <c r="J71" s="28" t="n">
        <f aca="false">$B$18*MAX(1,ROUNDUP(B71/$B$19,0))</f>
        <v>44000</v>
      </c>
      <c r="K71" s="28" t="n">
        <f aca="false">$B$20+I71+J71+H71</f>
        <v>222967.919981284</v>
      </c>
      <c r="L71" s="28" t="n">
        <f aca="false">F71-K71</f>
        <v>141644.5465189</v>
      </c>
      <c r="M71" s="28" t="n">
        <f aca="false">M70+L71</f>
        <v>-391776.206746403</v>
      </c>
    </row>
    <row r="72" customFormat="false" ht="15" hidden="false" customHeight="false" outlineLevel="0" collapsed="false">
      <c r="A72" s="12" t="n">
        <v>30</v>
      </c>
      <c r="B72" s="31" t="n">
        <f aca="false">B71*(1+$B$34*0.97^A72)</f>
        <v>422.686458049592</v>
      </c>
      <c r="C72" s="31" t="n">
        <f aca="false">B72*$B$9*$B$35*0.985^A72</f>
        <v>1611.59718273338</v>
      </c>
      <c r="D72" s="31" t="n">
        <f aca="false">D71*(1-$B$36)+C72</f>
        <v>12897.2211458343</v>
      </c>
      <c r="E72" s="31" t="n">
        <f aca="false">D72*$B$10+D72*$B$11*$B$12</f>
        <v>1895891.50843764</v>
      </c>
      <c r="F72" s="31" t="n">
        <f aca="false">E72*$B$13</f>
        <v>379178.301687528</v>
      </c>
      <c r="G72" s="31" t="n">
        <f aca="false">E72-F72-E72*$B$14</f>
        <v>1450357.0039548</v>
      </c>
      <c r="H72" s="31" t="n">
        <f aca="false">(C72+B72*$B$34)*$B$15</f>
        <v>23213.2977036637</v>
      </c>
      <c r="I72" s="31" t="n">
        <f aca="false">$B$16+D72*$B$17</f>
        <v>63140.27401042</v>
      </c>
      <c r="J72" s="31" t="n">
        <f aca="false">$B$18*MAX(1,ROUNDUP(B72/$B$19,0))</f>
        <v>44000</v>
      </c>
      <c r="K72" s="31" t="n">
        <f aca="false">$B$20+I72+J72+H72</f>
        <v>225353.571714084</v>
      </c>
      <c r="L72" s="31" t="n">
        <f aca="false">F72-K72</f>
        <v>153824.729973444</v>
      </c>
      <c r="M72" s="31" t="n">
        <f aca="false">M71+L72</f>
        <v>-237951.476772958</v>
      </c>
    </row>
    <row r="73" customFormat="false" ht="15" hidden="false" customHeight="false" outlineLevel="0" collapsed="false">
      <c r="A73" s="11" t="n">
        <v>31</v>
      </c>
      <c r="B73" s="28" t="n">
        <f aca="false">B72*(1+$B$34*0.97^A73)</f>
        <v>440.772135520078</v>
      </c>
      <c r="C73" s="28" t="n">
        <f aca="false">B73*$B$9*$B$35*0.985^A73</f>
        <v>1655.34502354927</v>
      </c>
      <c r="D73" s="28" t="n">
        <f aca="false">D72*(1-$B$36)+C73</f>
        <v>13391.8162662585</v>
      </c>
      <c r="E73" s="28" t="n">
        <f aca="false">D73*$B$10+D73*$B$11*$B$12</f>
        <v>1968596.99114</v>
      </c>
      <c r="F73" s="28" t="n">
        <f aca="false">E73*$B$13</f>
        <v>393719.398227999</v>
      </c>
      <c r="G73" s="28" t="n">
        <f aca="false">E73-F73-E73*$B$14</f>
        <v>1505976.6982221</v>
      </c>
      <c r="H73" s="28" t="n">
        <f aca="false">(C73+B73*$B$34)*$B$15</f>
        <v>23853.6194183907</v>
      </c>
      <c r="I73" s="28" t="n">
        <f aca="false">$B$16+D73*$B$17</f>
        <v>64871.3569319047</v>
      </c>
      <c r="J73" s="28" t="n">
        <f aca="false">$B$18*MAX(1,ROUNDUP(B73/$B$19,0))</f>
        <v>44000</v>
      </c>
      <c r="K73" s="28" t="n">
        <f aca="false">$B$20+I73+J73+H73</f>
        <v>227724.976350295</v>
      </c>
      <c r="L73" s="28" t="n">
        <f aca="false">F73-K73</f>
        <v>165994.421877704</v>
      </c>
      <c r="M73" s="28" t="n">
        <f aca="false">M72+L73</f>
        <v>-71957.0548952546</v>
      </c>
    </row>
    <row r="74" customFormat="false" ht="15" hidden="false" customHeight="false" outlineLevel="0" collapsed="false">
      <c r="A74" s="12" t="n">
        <v>32</v>
      </c>
      <c r="B74" s="31" t="n">
        <f aca="false">B73*(1+$B$34*0.97^A74)</f>
        <v>459.065867560239</v>
      </c>
      <c r="C74" s="31" t="n">
        <f aca="false">B74*$B$9*$B$35*0.985^A74</f>
        <v>1698.18746022539</v>
      </c>
      <c r="D74" s="31" t="n">
        <f aca="false">D73*(1-$B$36)+C74</f>
        <v>13884.7402625206</v>
      </c>
      <c r="E74" s="31" t="n">
        <f aca="false">D74*$B$10+D74*$B$11*$B$12</f>
        <v>2041056.81859053</v>
      </c>
      <c r="F74" s="31" t="n">
        <f aca="false">E74*$B$13</f>
        <v>408211.363718106</v>
      </c>
      <c r="G74" s="31" t="n">
        <f aca="false">E74-F74-E74*$B$14</f>
        <v>1561408.46622175</v>
      </c>
      <c r="H74" s="31" t="n">
        <f aca="false">(C74+B74*$B$34)*$B$15</f>
        <v>24481.5858791982</v>
      </c>
      <c r="I74" s="31" t="n">
        <f aca="false">$B$16+D74*$B$17</f>
        <v>66596.5909188221</v>
      </c>
      <c r="J74" s="31" t="n">
        <f aca="false">$B$18*MAX(1,ROUNDUP(B74/$B$19,0))</f>
        <v>44000</v>
      </c>
      <c r="K74" s="31" t="n">
        <f aca="false">$B$20+I74+J74+H74</f>
        <v>230078.17679802</v>
      </c>
      <c r="L74" s="31" t="n">
        <f aca="false">F74-K74</f>
        <v>178133.186920085</v>
      </c>
      <c r="M74" s="31" t="n">
        <f aca="false">M73+L74</f>
        <v>106176.132024831</v>
      </c>
    </row>
    <row r="75" customFormat="false" ht="15" hidden="false" customHeight="false" outlineLevel="0" collapsed="false">
      <c r="A75" s="11" t="n">
        <v>33</v>
      </c>
      <c r="B75" s="28" t="n">
        <f aca="false">B74*(1+$B$34*0.97^A75)</f>
        <v>477.547269795935</v>
      </c>
      <c r="C75" s="28" t="n">
        <f aca="false">B75*$B$9*$B$35*0.985^A75</f>
        <v>1740.05599174507</v>
      </c>
      <c r="D75" s="28" t="n">
        <f aca="false">D74*(1-$B$36)+C75</f>
        <v>14375.1696306388</v>
      </c>
      <c r="E75" s="28" t="n">
        <f aca="false">D75*$B$10+D75*$B$11*$B$12</f>
        <v>2113149.93570391</v>
      </c>
      <c r="F75" s="28" t="n">
        <f aca="false">E75*$B$13</f>
        <v>422629.987140781</v>
      </c>
      <c r="G75" s="28" t="n">
        <f aca="false">E75-F75-E75*$B$14</f>
        <v>1616559.70081349</v>
      </c>
      <c r="H75" s="28" t="n">
        <f aca="false">(C75+B75*$B$34)*$B$15</f>
        <v>25096.2066799167</v>
      </c>
      <c r="I75" s="28" t="n">
        <f aca="false">$B$16+D75*$B$17</f>
        <v>68313.0937072359</v>
      </c>
      <c r="J75" s="28" t="n">
        <f aca="false">$B$18*MAX(1,ROUNDUP(B75/$B$19,0))</f>
        <v>44000</v>
      </c>
      <c r="K75" s="28" t="n">
        <f aca="false">$B$20+I75+J75+H75</f>
        <v>232409.300387153</v>
      </c>
      <c r="L75" s="28" t="n">
        <f aca="false">F75-K75</f>
        <v>190220.686753629</v>
      </c>
      <c r="M75" s="28" t="n">
        <f aca="false">M74+L75</f>
        <v>296396.81877846</v>
      </c>
    </row>
    <row r="76" customFormat="false" ht="15" hidden="false" customHeight="false" outlineLevel="0" collapsed="false">
      <c r="A76" s="12" t="n">
        <v>34</v>
      </c>
      <c r="B76" s="31" t="n">
        <f aca="false">B75*(1+$B$34*0.97^A76)</f>
        <v>496.195946356807</v>
      </c>
      <c r="C76" s="31" t="n">
        <f aca="false">B76*$B$9*$B$35*0.985^A76</f>
        <v>1780.88673600443</v>
      </c>
      <c r="D76" s="31" t="n">
        <f aca="false">D75*(1-$B$36)+C76</f>
        <v>14862.2910998858</v>
      </c>
      <c r="E76" s="31" t="n">
        <f aca="false">D76*$B$10+D76*$B$11*$B$12</f>
        <v>2184756.79168321</v>
      </c>
      <c r="F76" s="31" t="n">
        <f aca="false">E76*$B$13</f>
        <v>436951.358336641</v>
      </c>
      <c r="G76" s="31" t="n">
        <f aca="false">E76-F76-E76*$B$14</f>
        <v>1671338.94563765</v>
      </c>
      <c r="H76" s="31" t="n">
        <f aca="false">(C76+B76*$B$34)*$B$15</f>
        <v>25696.5560614516</v>
      </c>
      <c r="I76" s="31" t="n">
        <f aca="false">$B$16+D76*$B$17</f>
        <v>70018.0188496002</v>
      </c>
      <c r="J76" s="31" t="n">
        <f aca="false">$B$18*MAX(1,ROUNDUP(B76/$B$19,0))</f>
        <v>44000</v>
      </c>
      <c r="K76" s="31" t="n">
        <f aca="false">$B$20+I76+J76+H76</f>
        <v>234714.574911052</v>
      </c>
      <c r="L76" s="31" t="n">
        <f aca="false">F76-K76</f>
        <v>202236.78342559</v>
      </c>
      <c r="M76" s="31" t="n">
        <f aca="false">M75+L76</f>
        <v>498633.602204049</v>
      </c>
    </row>
    <row r="77" customFormat="false" ht="15" hidden="false" customHeight="false" outlineLevel="0" collapsed="false">
      <c r="A77" s="11" t="n">
        <v>35</v>
      </c>
      <c r="B77" s="28" t="n">
        <f aca="false">B76*(1+$B$34*0.97^A77)</f>
        <v>514.991563776684</v>
      </c>
      <c r="C77" s="28" t="n">
        <f aca="false">B77*$B$9*$B$35*0.985^A77</f>
        <v>1820.62051703705</v>
      </c>
      <c r="D77" s="28" t="n">
        <f aca="false">D76*(1-$B$36)+C77</f>
        <v>15345.3054179331</v>
      </c>
      <c r="E77" s="28" t="n">
        <f aca="false">D77*$B$10+D77*$B$11*$B$12</f>
        <v>2255759.89643616</v>
      </c>
      <c r="F77" s="28" t="n">
        <f aca="false">E77*$B$13</f>
        <v>451151.979287233</v>
      </c>
      <c r="G77" s="28" t="n">
        <f aca="false">E77-F77-E77*$B$14</f>
        <v>1725656.32077367</v>
      </c>
      <c r="H77" s="28" t="n">
        <f aca="false">(C77+B77*$B$34)*$B$15</f>
        <v>26281.7742467348</v>
      </c>
      <c r="I77" s="28" t="n">
        <f aca="false">$B$16+D77*$B$17</f>
        <v>71708.5689627658</v>
      </c>
      <c r="J77" s="28" t="n">
        <f aca="false">$B$18*MAX(1,ROUNDUP(B77/$B$19,0))</f>
        <v>44000</v>
      </c>
      <c r="K77" s="28" t="n">
        <f aca="false">$B$20+I77+J77+H77</f>
        <v>236990.343209501</v>
      </c>
      <c r="L77" s="28" t="n">
        <f aca="false">F77-K77</f>
        <v>214161.636077732</v>
      </c>
      <c r="M77" s="28" t="n">
        <f aca="false">M76+L77</f>
        <v>712795.238281782</v>
      </c>
    </row>
    <row r="78" customFormat="false" ht="15" hidden="false" customHeight="false" outlineLevel="0" collapsed="false">
      <c r="A78" s="12" t="n">
        <v>36</v>
      </c>
      <c r="B78" s="31" t="n">
        <f aca="false">B77*(1+$B$34*0.97^A78)</f>
        <v>533.913920849394</v>
      </c>
      <c r="C78" s="31" t="n">
        <f aca="false">B78*$B$9*$B$35*0.985^A78</f>
        <v>1859.20291980907</v>
      </c>
      <c r="D78" s="31" t="n">
        <f aca="false">D77*(1-$B$36)+C78</f>
        <v>15823.4308501282</v>
      </c>
      <c r="E78" s="31" t="n">
        <f aca="false">D78*$B$10+D78*$B$11*$B$12</f>
        <v>2326044.33496884</v>
      </c>
      <c r="F78" s="31" t="n">
        <f aca="false">E78*$B$13</f>
        <v>465208.866993769</v>
      </c>
      <c r="G78" s="31" t="n">
        <f aca="false">E78-F78-E78*$B$14</f>
        <v>1779423.91625116</v>
      </c>
      <c r="H78" s="31" t="n">
        <f aca="false">(C78+B78*$B$34)*$B$15</f>
        <v>26851.068315435</v>
      </c>
      <c r="I78" s="31" t="n">
        <f aca="false">$B$16+D78*$B$17</f>
        <v>73382.0079754486</v>
      </c>
      <c r="J78" s="31" t="n">
        <f aca="false">$B$18*MAX(1,ROUNDUP(B78/$B$19,0))</f>
        <v>44000</v>
      </c>
      <c r="K78" s="31" t="n">
        <f aca="false">$B$20+I78+J78+H78</f>
        <v>239233.076290884</v>
      </c>
      <c r="L78" s="31" t="n">
        <f aca="false">F78-K78</f>
        <v>225975.790702885</v>
      </c>
      <c r="M78" s="31" t="n">
        <f aca="false">M77+L78</f>
        <v>938771.028984667</v>
      </c>
    </row>
  </sheetData>
  <conditionalFormatting sqref="L43:L78">
    <cfRule type="cellIs" priority="2" operator="lessThan" aboveAverage="0" equalAverage="0" bottom="0" percent="0" rank="0" text="" dxfId="14">
      <formula>0</formula>
    </cfRule>
  </conditionalFormatting>
  <dataValidations count="1">
    <dataValidation allowBlank="false" errorStyle="stop" operator="between" showDropDown="false" showErrorMessage="false" showInputMessage="false" sqref="B4" type="list">
      <formula1>"Conservative,Base,Ambitious"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4" min="3" style="1" width="9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6"/>
    <col collapsed="false" customWidth="true" hidden="false" outlineLevel="0" max="9" min="8" style="1" width="5"/>
    <col collapsed="false" customWidth="true" hidden="false" outlineLevel="0" max="11" min="10" style="1" width="9"/>
    <col collapsed="false" customWidth="true" hidden="false" outlineLevel="0" max="12" min="12" style="1" width="12"/>
    <col collapsed="false" customWidth="true" hidden="false" outlineLevel="0" max="13" min="13" style="1" width="8"/>
    <col collapsed="false" customWidth="true" hidden="false" outlineLevel="0" max="15" min="14" style="1" width="10"/>
    <col collapsed="false" customWidth="true" hidden="false" outlineLevel="0" max="16" min="16" style="1" width="9"/>
    <col collapsed="false" customWidth="true" hidden="false" outlineLevel="0" max="17" min="17" style="1" width="14"/>
    <col collapsed="false" customWidth="true" hidden="false" outlineLevel="0" max="18" min="18" style="1" width="11"/>
    <col collapsed="false" customWidth="true" hidden="false" outlineLevel="0" max="19" min="19" style="1" width="3"/>
    <col collapsed="false" customWidth="true" hidden="false" outlineLevel="0" max="20" min="20" style="1" width="16"/>
    <col collapsed="false" customWidth="true" hidden="false" outlineLevel="0" max="21" min="21" style="1" width="8"/>
    <col collapsed="false" customWidth="true" hidden="false" outlineLevel="0" max="22" min="22" style="1" width="15"/>
  </cols>
  <sheetData>
    <row r="1" customFormat="false" ht="19.7" hidden="false" customHeight="false" outlineLevel="0" collapsed="false">
      <c r="A1" s="15" t="s">
        <v>8721</v>
      </c>
    </row>
    <row r="2" customFormat="false" ht="15" hidden="false" customHeight="false" outlineLevel="0" collapsed="false">
      <c r="A2" s="14" t="s">
        <v>8722</v>
      </c>
    </row>
    <row r="4" customFormat="false" ht="30" hidden="false" customHeight="true" outlineLevel="0" collapsed="false">
      <c r="A4" s="6" t="s">
        <v>8723</v>
      </c>
      <c r="B4" s="6" t="s">
        <v>3607</v>
      </c>
      <c r="C4" s="6" t="s">
        <v>8724</v>
      </c>
      <c r="D4" s="6" t="s">
        <v>8725</v>
      </c>
      <c r="E4" s="6" t="s">
        <v>8726</v>
      </c>
      <c r="F4" s="6" t="s">
        <v>8727</v>
      </c>
      <c r="G4" s="6" t="s">
        <v>8728</v>
      </c>
      <c r="H4" s="6" t="s">
        <v>8729</v>
      </c>
      <c r="I4" s="6" t="s">
        <v>8730</v>
      </c>
      <c r="J4" s="6" t="s">
        <v>8731</v>
      </c>
      <c r="K4" s="6" t="s">
        <v>8732</v>
      </c>
      <c r="L4" s="6" t="s">
        <v>8733</v>
      </c>
      <c r="M4" s="6" t="s">
        <v>8734</v>
      </c>
      <c r="N4" s="6" t="s">
        <v>8735</v>
      </c>
      <c r="O4" s="6" t="s">
        <v>8736</v>
      </c>
      <c r="P4" s="6" t="s">
        <v>8737</v>
      </c>
      <c r="Q4" s="6" t="s">
        <v>3385</v>
      </c>
      <c r="R4" s="6" t="s">
        <v>8738</v>
      </c>
      <c r="T4" s="10" t="s">
        <v>3385</v>
      </c>
      <c r="U4" s="10" t="s">
        <v>8739</v>
      </c>
      <c r="V4" s="10" t="s">
        <v>8740</v>
      </c>
    </row>
    <row r="5" customFormat="false" ht="15" hidden="false" customHeight="false" outlineLevel="0" collapsed="false">
      <c r="A5" s="1" t="s">
        <v>8741</v>
      </c>
      <c r="B5" s="1" t="s">
        <v>8742</v>
      </c>
      <c r="C5" s="17" t="n">
        <v>118.84</v>
      </c>
      <c r="D5" s="17" t="n">
        <v>227.63</v>
      </c>
      <c r="E5" s="1" t="n">
        <v>57393</v>
      </c>
      <c r="F5" s="50" t="n">
        <v>1103.712</v>
      </c>
      <c r="G5" s="51" t="n">
        <v>0.836</v>
      </c>
      <c r="H5" s="1" t="s">
        <v>8743</v>
      </c>
      <c r="I5" s="1" t="s">
        <v>90</v>
      </c>
      <c r="J5" s="1" t="n">
        <v>3</v>
      </c>
      <c r="K5" s="1" t="n">
        <v>12369</v>
      </c>
      <c r="L5" s="52" t="n">
        <f aca="false">E5*D5</f>
        <v>13064368.59</v>
      </c>
      <c r="M5" s="1" t="n">
        <f aca="false">IF(H5="A",1.65,IF(H5="B",1.28,0.84))</f>
        <v>1.65</v>
      </c>
      <c r="N5" s="1" t="n">
        <f aca="false">ROUNDUP(M5*G5*F5*SQRT(J5),0)</f>
        <v>2637</v>
      </c>
      <c r="O5" s="1" t="n">
        <f aca="false">ROUNDUP(F5*J5+N5,0)</f>
        <v>5949</v>
      </c>
      <c r="P5" s="50" t="n">
        <f aca="false">IF(F5&gt;0,K5/F5,99)</f>
        <v>11.2067278420458</v>
      </c>
      <c r="Q5" s="18" t="str">
        <f aca="false">IF(K5&lt;N5,"Stock-out risk",IF(K5&lt;O5,"Reorder now",IF(P5&gt;16,"Overstock","Healthy")))</f>
        <v>Healthy</v>
      </c>
      <c r="R5" s="52" t="n">
        <f aca="false">K5*C5</f>
        <v>1469931.96</v>
      </c>
      <c r="T5" s="11" t="s">
        <v>8744</v>
      </c>
      <c r="U5" s="11" t="n">
        <f aca="false">COUNTIF($Q$5:$Q$1204,T5)</f>
        <v>2</v>
      </c>
      <c r="V5" s="28" t="n">
        <f aca="false">SUMIF($Q$5:$Q$1204,T5,$R$5:$R$1204)</f>
        <v>19371.9</v>
      </c>
    </row>
    <row r="6" customFormat="false" ht="15" hidden="false" customHeight="false" outlineLevel="0" collapsed="false">
      <c r="A6" s="1" t="s">
        <v>8745</v>
      </c>
      <c r="B6" s="1" t="s">
        <v>8742</v>
      </c>
      <c r="C6" s="17" t="n">
        <v>103.92</v>
      </c>
      <c r="D6" s="17" t="n">
        <v>267.73</v>
      </c>
      <c r="E6" s="1" t="n">
        <v>17956</v>
      </c>
      <c r="F6" s="50" t="n">
        <v>345.308</v>
      </c>
      <c r="G6" s="51" t="n">
        <v>0.487</v>
      </c>
      <c r="H6" s="1" t="s">
        <v>8743</v>
      </c>
      <c r="I6" s="1" t="s">
        <v>8746</v>
      </c>
      <c r="J6" s="1" t="n">
        <v>2</v>
      </c>
      <c r="K6" s="1" t="n">
        <v>1728</v>
      </c>
      <c r="L6" s="52" t="n">
        <f aca="false">E6*D6</f>
        <v>4807359.88</v>
      </c>
      <c r="M6" s="1" t="n">
        <f aca="false">IF(H6="A",1.65,IF(H6="B",1.28,0.84))</f>
        <v>1.65</v>
      </c>
      <c r="N6" s="1" t="n">
        <f aca="false">ROUNDUP(M6*G6*F6*SQRT(J6),0)</f>
        <v>393</v>
      </c>
      <c r="O6" s="1" t="n">
        <f aca="false">ROUNDUP(F6*J6+N6,0)</f>
        <v>1084</v>
      </c>
      <c r="P6" s="50" t="n">
        <f aca="false">IF(F6&gt;0,K6/F6,99)</f>
        <v>5.00422810939799</v>
      </c>
      <c r="Q6" s="18" t="str">
        <f aca="false">IF(K6&lt;N6,"Stock-out risk",IF(K6&lt;O6,"Reorder now",IF(P6&gt;16,"Overstock","Healthy")))</f>
        <v>Healthy</v>
      </c>
      <c r="R6" s="52" t="n">
        <f aca="false">K6*C6</f>
        <v>179573.76</v>
      </c>
      <c r="T6" s="12" t="s">
        <v>8747</v>
      </c>
      <c r="U6" s="12" t="n">
        <f aca="false">COUNTIF($Q$5:$Q$1204,T6)</f>
        <v>214</v>
      </c>
      <c r="V6" s="31" t="n">
        <f aca="false">SUMIF($Q$5:$Q$1204,T6,$R$5:$R$1204)</f>
        <v>1921448.08</v>
      </c>
    </row>
    <row r="7" customFormat="false" ht="15" hidden="false" customHeight="false" outlineLevel="0" collapsed="false">
      <c r="A7" s="1" t="s">
        <v>8748</v>
      </c>
      <c r="B7" s="1" t="s">
        <v>8749</v>
      </c>
      <c r="C7" s="17" t="n">
        <v>157.02</v>
      </c>
      <c r="D7" s="17" t="n">
        <v>378.4</v>
      </c>
      <c r="E7" s="1" t="n">
        <v>11131</v>
      </c>
      <c r="F7" s="50" t="n">
        <v>214.058</v>
      </c>
      <c r="G7" s="51" t="n">
        <v>0.827</v>
      </c>
      <c r="H7" s="1" t="s">
        <v>8743</v>
      </c>
      <c r="I7" s="1" t="s">
        <v>90</v>
      </c>
      <c r="J7" s="1" t="n">
        <v>2</v>
      </c>
      <c r="K7" s="1" t="n">
        <v>1413</v>
      </c>
      <c r="L7" s="52" t="n">
        <f aca="false">E7*D7</f>
        <v>4211970.4</v>
      </c>
      <c r="M7" s="1" t="n">
        <f aca="false">IF(H7="A",1.65,IF(H7="B",1.28,0.84))</f>
        <v>1.65</v>
      </c>
      <c r="N7" s="1" t="n">
        <f aca="false">ROUNDUP(M7*G7*F7*SQRT(J7),0)</f>
        <v>414</v>
      </c>
      <c r="O7" s="1" t="n">
        <f aca="false">ROUNDUP(F7*J7+N7,0)</f>
        <v>843</v>
      </c>
      <c r="P7" s="50" t="n">
        <f aca="false">IF(F7&gt;0,K7/F7,99)</f>
        <v>6.60101467826477</v>
      </c>
      <c r="Q7" s="18" t="str">
        <f aca="false">IF(K7&lt;N7,"Stock-out risk",IF(K7&lt;O7,"Reorder now",IF(P7&gt;16,"Overstock","Healthy")))</f>
        <v>Healthy</v>
      </c>
      <c r="R7" s="52" t="n">
        <f aca="false">K7*C7</f>
        <v>221869.26</v>
      </c>
      <c r="T7" s="11" t="s">
        <v>8750</v>
      </c>
      <c r="U7" s="11" t="n">
        <f aca="false">COUNTIF($Q$5:$Q$1204,T7)</f>
        <v>860</v>
      </c>
      <c r="V7" s="28" t="n">
        <f aca="false">SUMIF($Q$5:$Q$1204,T7,$R$5:$R$1204)</f>
        <v>18373167.39</v>
      </c>
    </row>
    <row r="8" customFormat="false" ht="15" hidden="false" customHeight="false" outlineLevel="0" collapsed="false">
      <c r="A8" s="1" t="s">
        <v>8751</v>
      </c>
      <c r="B8" s="1" t="s">
        <v>8749</v>
      </c>
      <c r="C8" s="17" t="n">
        <v>86.99</v>
      </c>
      <c r="D8" s="17" t="n">
        <v>202.64</v>
      </c>
      <c r="E8" s="1" t="n">
        <v>20679</v>
      </c>
      <c r="F8" s="50" t="n">
        <v>397.673</v>
      </c>
      <c r="G8" s="51" t="n">
        <v>1.069</v>
      </c>
      <c r="H8" s="1" t="s">
        <v>8743</v>
      </c>
      <c r="I8" s="1" t="s">
        <v>8752</v>
      </c>
      <c r="J8" s="1" t="n">
        <v>2</v>
      </c>
      <c r="K8" s="1" t="n">
        <v>8722</v>
      </c>
      <c r="L8" s="52" t="n">
        <f aca="false">E8*D8</f>
        <v>4190392.56</v>
      </c>
      <c r="M8" s="1" t="n">
        <f aca="false">IF(H8="A",1.65,IF(H8="B",1.28,0.84))</f>
        <v>1.65</v>
      </c>
      <c r="N8" s="1" t="n">
        <f aca="false">ROUNDUP(M8*G8*F8*SQRT(J8),0)</f>
        <v>992</v>
      </c>
      <c r="O8" s="1" t="n">
        <f aca="false">ROUNDUP(F8*J8+N8,0)</f>
        <v>1788</v>
      </c>
      <c r="P8" s="50" t="n">
        <f aca="false">IF(F8&gt;0,K8/F8,99)</f>
        <v>21.932592858957</v>
      </c>
      <c r="Q8" s="18" t="str">
        <f aca="false">IF(K8&lt;N8,"Stock-out risk",IF(K8&lt;O8,"Reorder now",IF(P8&gt;16,"Overstock","Healthy")))</f>
        <v>Overstock</v>
      </c>
      <c r="R8" s="52" t="n">
        <f aca="false">K8*C8</f>
        <v>758726.78</v>
      </c>
      <c r="T8" s="12" t="s">
        <v>8753</v>
      </c>
      <c r="U8" s="12" t="n">
        <f aca="false">COUNTIF($Q$5:$Q$1204,T8)</f>
        <v>124</v>
      </c>
      <c r="V8" s="31" t="n">
        <f aca="false">SUMIF($Q$5:$Q$1204,T8,$R$5:$R$1204)</f>
        <v>7582913.8</v>
      </c>
    </row>
    <row r="9" customFormat="false" ht="15" hidden="false" customHeight="false" outlineLevel="0" collapsed="false">
      <c r="A9" s="1" t="s">
        <v>8754</v>
      </c>
      <c r="B9" s="1" t="s">
        <v>8755</v>
      </c>
      <c r="C9" s="17" t="n">
        <v>94.1</v>
      </c>
      <c r="D9" s="17" t="n">
        <v>235.49</v>
      </c>
      <c r="E9" s="1" t="n">
        <v>17344</v>
      </c>
      <c r="F9" s="50" t="n">
        <v>333.538</v>
      </c>
      <c r="G9" s="51" t="n">
        <v>0.329</v>
      </c>
      <c r="H9" s="1" t="s">
        <v>8743</v>
      </c>
      <c r="I9" s="1" t="s">
        <v>8746</v>
      </c>
      <c r="J9" s="1" t="n">
        <v>2</v>
      </c>
      <c r="K9" s="1" t="n">
        <v>2452</v>
      </c>
      <c r="L9" s="52" t="n">
        <f aca="false">E9*D9</f>
        <v>4084338.56</v>
      </c>
      <c r="M9" s="1" t="n">
        <f aca="false">IF(H9="A",1.65,IF(H9="B",1.28,0.84))</f>
        <v>1.65</v>
      </c>
      <c r="N9" s="1" t="n">
        <f aca="false">ROUNDUP(M9*G9*F9*SQRT(J9),0)</f>
        <v>257</v>
      </c>
      <c r="O9" s="1" t="n">
        <f aca="false">ROUNDUP(F9*J9+N9,0)</f>
        <v>925</v>
      </c>
      <c r="P9" s="50" t="n">
        <f aca="false">IF(F9&gt;0,K9/F9,99)</f>
        <v>7.35148618748089</v>
      </c>
      <c r="Q9" s="18" t="str">
        <f aca="false">IF(K9&lt;N9,"Stock-out risk",IF(K9&lt;O9,"Reorder now",IF(P9&gt;16,"Overstock","Healthy")))</f>
        <v>Healthy</v>
      </c>
      <c r="R9" s="52" t="n">
        <f aca="false">K9*C9</f>
        <v>230733.2</v>
      </c>
    </row>
    <row r="10" customFormat="false" ht="15" hidden="false" customHeight="false" outlineLevel="0" collapsed="false">
      <c r="A10" s="1" t="s">
        <v>8756</v>
      </c>
      <c r="B10" s="1" t="s">
        <v>8742</v>
      </c>
      <c r="C10" s="17" t="n">
        <v>110.47</v>
      </c>
      <c r="D10" s="17" t="n">
        <v>261.97</v>
      </c>
      <c r="E10" s="1" t="n">
        <v>15455</v>
      </c>
      <c r="F10" s="50" t="n">
        <v>297.212</v>
      </c>
      <c r="G10" s="51" t="n">
        <v>0.522</v>
      </c>
      <c r="H10" s="1" t="s">
        <v>8743</v>
      </c>
      <c r="I10" s="1" t="s">
        <v>90</v>
      </c>
      <c r="J10" s="1" t="n">
        <v>3</v>
      </c>
      <c r="K10" s="1" t="n">
        <v>1094</v>
      </c>
      <c r="L10" s="52" t="n">
        <f aca="false">E10*D10</f>
        <v>4048746.35</v>
      </c>
      <c r="M10" s="1" t="n">
        <f aca="false">IF(H10="A",1.65,IF(H10="B",1.28,0.84))</f>
        <v>1.65</v>
      </c>
      <c r="N10" s="1" t="n">
        <f aca="false">ROUNDUP(M10*G10*F10*SQRT(J10),0)</f>
        <v>444</v>
      </c>
      <c r="O10" s="1" t="n">
        <f aca="false">ROUNDUP(F10*J10+N10,0)</f>
        <v>1336</v>
      </c>
      <c r="P10" s="50" t="n">
        <f aca="false">IF(F10&gt;0,K10/F10,99)</f>
        <v>3.68087425810533</v>
      </c>
      <c r="Q10" s="18" t="str">
        <f aca="false">IF(K10&lt;N10,"Stock-out risk",IF(K10&lt;O10,"Reorder now",IF(P10&gt;16,"Overstock","Healthy")))</f>
        <v>Reorder now</v>
      </c>
      <c r="R10" s="52" t="n">
        <f aca="false">K10*C10</f>
        <v>120854.18</v>
      </c>
    </row>
    <row r="11" customFormat="false" ht="15" hidden="false" customHeight="false" outlineLevel="0" collapsed="false">
      <c r="A11" s="1" t="s">
        <v>8757</v>
      </c>
      <c r="B11" s="1" t="s">
        <v>8749</v>
      </c>
      <c r="C11" s="17" t="n">
        <v>144.79</v>
      </c>
      <c r="D11" s="17" t="n">
        <v>272.51</v>
      </c>
      <c r="E11" s="1" t="n">
        <v>14777</v>
      </c>
      <c r="F11" s="50" t="n">
        <v>284.173</v>
      </c>
      <c r="G11" s="51" t="n">
        <v>0.329</v>
      </c>
      <c r="H11" s="1" t="s">
        <v>8743</v>
      </c>
      <c r="I11" s="1" t="s">
        <v>8746</v>
      </c>
      <c r="J11" s="1" t="n">
        <v>3</v>
      </c>
      <c r="K11" s="1" t="n">
        <v>1514</v>
      </c>
      <c r="L11" s="52" t="n">
        <f aca="false">E11*D11</f>
        <v>4026880.27</v>
      </c>
      <c r="M11" s="1" t="n">
        <f aca="false">IF(H11="A",1.65,IF(H11="B",1.28,0.84))</f>
        <v>1.65</v>
      </c>
      <c r="N11" s="1" t="n">
        <f aca="false">ROUNDUP(M11*G11*F11*SQRT(J11),0)</f>
        <v>268</v>
      </c>
      <c r="O11" s="1" t="n">
        <f aca="false">ROUNDUP(F11*J11+N11,0)</f>
        <v>1121</v>
      </c>
      <c r="P11" s="50" t="n">
        <f aca="false">IF(F11&gt;0,K11/F11,99)</f>
        <v>5.32774049610625</v>
      </c>
      <c r="Q11" s="18" t="str">
        <f aca="false">IF(K11&lt;N11,"Stock-out risk",IF(K11&lt;O11,"Reorder now",IF(P11&gt;16,"Overstock","Healthy")))</f>
        <v>Healthy</v>
      </c>
      <c r="R11" s="52" t="n">
        <f aca="false">K11*C11</f>
        <v>219212.06</v>
      </c>
    </row>
    <row r="12" customFormat="false" ht="15" hidden="false" customHeight="false" outlineLevel="0" collapsed="false">
      <c r="A12" s="1" t="s">
        <v>8758</v>
      </c>
      <c r="B12" s="1" t="s">
        <v>8759</v>
      </c>
      <c r="C12" s="17" t="n">
        <v>462.99</v>
      </c>
      <c r="D12" s="17" t="n">
        <v>1091.3</v>
      </c>
      <c r="E12" s="1" t="n">
        <v>3634</v>
      </c>
      <c r="F12" s="50" t="n">
        <v>69.885</v>
      </c>
      <c r="G12" s="51" t="n">
        <v>0.614</v>
      </c>
      <c r="H12" s="1" t="s">
        <v>8743</v>
      </c>
      <c r="I12" s="1" t="s">
        <v>90</v>
      </c>
      <c r="J12" s="1" t="n">
        <v>2</v>
      </c>
      <c r="K12" s="1" t="n">
        <v>630</v>
      </c>
      <c r="L12" s="52" t="n">
        <f aca="false">E12*D12</f>
        <v>3965784.2</v>
      </c>
      <c r="M12" s="1" t="n">
        <f aca="false">IF(H12="A",1.65,IF(H12="B",1.28,0.84))</f>
        <v>1.65</v>
      </c>
      <c r="N12" s="1" t="n">
        <f aca="false">ROUNDUP(M12*G12*F12*SQRT(J12),0)</f>
        <v>101</v>
      </c>
      <c r="O12" s="1" t="n">
        <f aca="false">ROUNDUP(F12*J12+N12,0)</f>
        <v>241</v>
      </c>
      <c r="P12" s="50" t="n">
        <f aca="false">IF(F12&gt;0,K12/F12,99)</f>
        <v>9.01481004507405</v>
      </c>
      <c r="Q12" s="18" t="str">
        <f aca="false">IF(K12&lt;N12,"Stock-out risk",IF(K12&lt;O12,"Reorder now",IF(P12&gt;16,"Overstock","Healthy")))</f>
        <v>Healthy</v>
      </c>
      <c r="R12" s="52" t="n">
        <f aca="false">K12*C12</f>
        <v>291683.7</v>
      </c>
    </row>
    <row r="13" customFormat="false" ht="15" hidden="false" customHeight="false" outlineLevel="0" collapsed="false">
      <c r="A13" s="1" t="s">
        <v>8760</v>
      </c>
      <c r="B13" s="1" t="s">
        <v>8755</v>
      </c>
      <c r="C13" s="17" t="n">
        <v>83.15</v>
      </c>
      <c r="D13" s="17" t="n">
        <v>157.08</v>
      </c>
      <c r="E13" s="1" t="n">
        <v>25171</v>
      </c>
      <c r="F13" s="50" t="n">
        <v>484.058</v>
      </c>
      <c r="G13" s="51" t="n">
        <v>0.532</v>
      </c>
      <c r="H13" s="1" t="s">
        <v>8743</v>
      </c>
      <c r="I13" s="1" t="s">
        <v>90</v>
      </c>
      <c r="J13" s="1" t="n">
        <v>2</v>
      </c>
      <c r="K13" s="1" t="n">
        <v>1793</v>
      </c>
      <c r="L13" s="52" t="n">
        <f aca="false">E13*D13</f>
        <v>3953860.68</v>
      </c>
      <c r="M13" s="1" t="n">
        <f aca="false">IF(H13="A",1.65,IF(H13="B",1.28,0.84))</f>
        <v>1.65</v>
      </c>
      <c r="N13" s="1" t="n">
        <f aca="false">ROUNDUP(M13*G13*F13*SQRT(J13),0)</f>
        <v>601</v>
      </c>
      <c r="O13" s="1" t="n">
        <f aca="false">ROUNDUP(F13*J13+N13,0)</f>
        <v>1570</v>
      </c>
      <c r="P13" s="50" t="n">
        <f aca="false">IF(F13&gt;0,K13/F13,99)</f>
        <v>3.7041015746047</v>
      </c>
      <c r="Q13" s="18" t="str">
        <f aca="false">IF(K13&lt;N13,"Stock-out risk",IF(K13&lt;O13,"Reorder now",IF(P13&gt;16,"Overstock","Healthy")))</f>
        <v>Healthy</v>
      </c>
      <c r="R13" s="52" t="n">
        <f aca="false">K13*C13</f>
        <v>149087.95</v>
      </c>
    </row>
    <row r="14" customFormat="false" ht="15" hidden="false" customHeight="false" outlineLevel="0" collapsed="false">
      <c r="A14" s="1" t="s">
        <v>8761</v>
      </c>
      <c r="B14" s="1" t="s">
        <v>8749</v>
      </c>
      <c r="C14" s="17" t="n">
        <v>230.31</v>
      </c>
      <c r="D14" s="17" t="n">
        <v>530.07</v>
      </c>
      <c r="E14" s="1" t="n">
        <v>6658</v>
      </c>
      <c r="F14" s="50" t="n">
        <v>128.038</v>
      </c>
      <c r="G14" s="51" t="n">
        <v>0.542</v>
      </c>
      <c r="H14" s="1" t="s">
        <v>8743</v>
      </c>
      <c r="I14" s="1" t="s">
        <v>90</v>
      </c>
      <c r="J14" s="1" t="n">
        <v>4</v>
      </c>
      <c r="K14" s="1" t="n">
        <v>1199</v>
      </c>
      <c r="L14" s="52" t="n">
        <f aca="false">E14*D14</f>
        <v>3529206.06</v>
      </c>
      <c r="M14" s="1" t="n">
        <f aca="false">IF(H14="A",1.65,IF(H14="B",1.28,0.84))</f>
        <v>1.65</v>
      </c>
      <c r="N14" s="1" t="n">
        <f aca="false">ROUNDUP(M14*G14*F14*SQRT(J14),0)</f>
        <v>230</v>
      </c>
      <c r="O14" s="1" t="n">
        <f aca="false">ROUNDUP(F14*J14+N14,0)</f>
        <v>743</v>
      </c>
      <c r="P14" s="50" t="n">
        <f aca="false">IF(F14&gt;0,K14/F14,99)</f>
        <v>9.36440744154079</v>
      </c>
      <c r="Q14" s="18" t="str">
        <f aca="false">IF(K14&lt;N14,"Stock-out risk",IF(K14&lt;O14,"Reorder now",IF(P14&gt;16,"Overstock","Healthy")))</f>
        <v>Healthy</v>
      </c>
      <c r="R14" s="52" t="n">
        <f aca="false">K14*C14</f>
        <v>276141.69</v>
      </c>
    </row>
    <row r="15" customFormat="false" ht="15" hidden="false" customHeight="false" outlineLevel="0" collapsed="false">
      <c r="A15" s="1" t="s">
        <v>8762</v>
      </c>
      <c r="B15" s="1" t="s">
        <v>8742</v>
      </c>
      <c r="C15" s="17" t="n">
        <v>122.9</v>
      </c>
      <c r="D15" s="17" t="n">
        <v>286.92</v>
      </c>
      <c r="E15" s="1" t="n">
        <v>11558</v>
      </c>
      <c r="F15" s="50" t="n">
        <v>222.269</v>
      </c>
      <c r="G15" s="51" t="n">
        <v>1.11</v>
      </c>
      <c r="H15" s="1" t="s">
        <v>8743</v>
      </c>
      <c r="I15" s="1" t="s">
        <v>8752</v>
      </c>
      <c r="J15" s="1" t="n">
        <v>4</v>
      </c>
      <c r="K15" s="1" t="n">
        <v>4266</v>
      </c>
      <c r="L15" s="52" t="n">
        <f aca="false">E15*D15</f>
        <v>3316221.36</v>
      </c>
      <c r="M15" s="1" t="n">
        <f aca="false">IF(H15="A",1.65,IF(H15="B",1.28,0.84))</f>
        <v>1.65</v>
      </c>
      <c r="N15" s="1" t="n">
        <f aca="false">ROUNDUP(M15*G15*F15*SQRT(J15),0)</f>
        <v>815</v>
      </c>
      <c r="O15" s="1" t="n">
        <f aca="false">ROUNDUP(F15*J15+N15,0)</f>
        <v>1705</v>
      </c>
      <c r="P15" s="50" t="n">
        <f aca="false">IF(F15&gt;0,K15/F15,99)</f>
        <v>19.1929598819449</v>
      </c>
      <c r="Q15" s="18" t="str">
        <f aca="false">IF(K15&lt;N15,"Stock-out risk",IF(K15&lt;O15,"Reorder now",IF(P15&gt;16,"Overstock","Healthy")))</f>
        <v>Overstock</v>
      </c>
      <c r="R15" s="52" t="n">
        <f aca="false">K15*C15</f>
        <v>524291.4</v>
      </c>
    </row>
    <row r="16" customFormat="false" ht="15" hidden="false" customHeight="false" outlineLevel="0" collapsed="false">
      <c r="A16" s="1" t="s">
        <v>8763</v>
      </c>
      <c r="B16" s="1" t="s">
        <v>8764</v>
      </c>
      <c r="C16" s="17" t="n">
        <v>132.1</v>
      </c>
      <c r="D16" s="17" t="n">
        <v>251.73</v>
      </c>
      <c r="E16" s="1" t="n">
        <v>13157</v>
      </c>
      <c r="F16" s="50" t="n">
        <v>253.019</v>
      </c>
      <c r="G16" s="51" t="n">
        <v>0.808</v>
      </c>
      <c r="H16" s="1" t="s">
        <v>8743</v>
      </c>
      <c r="I16" s="1" t="s">
        <v>90</v>
      </c>
      <c r="J16" s="1" t="n">
        <v>3</v>
      </c>
      <c r="K16" s="1" t="n">
        <v>1065</v>
      </c>
      <c r="L16" s="52" t="n">
        <f aca="false">E16*D16</f>
        <v>3312011.61</v>
      </c>
      <c r="M16" s="1" t="n">
        <f aca="false">IF(H16="A",1.65,IF(H16="B",1.28,0.84))</f>
        <v>1.65</v>
      </c>
      <c r="N16" s="1" t="n">
        <f aca="false">ROUNDUP(M16*G16*F16*SQRT(J16),0)</f>
        <v>585</v>
      </c>
      <c r="O16" s="1" t="n">
        <f aca="false">ROUNDUP(F16*J16+N16,0)</f>
        <v>1345</v>
      </c>
      <c r="P16" s="50" t="n">
        <f aca="false">IF(F16&gt;0,K16/F16,99)</f>
        <v>4.20917006232734</v>
      </c>
      <c r="Q16" s="18" t="str">
        <f aca="false">IF(K16&lt;N16,"Stock-out risk",IF(K16&lt;O16,"Reorder now",IF(P16&gt;16,"Overstock","Healthy")))</f>
        <v>Reorder now</v>
      </c>
      <c r="R16" s="52" t="n">
        <f aca="false">K16*C16</f>
        <v>140686.5</v>
      </c>
    </row>
    <row r="17" customFormat="false" ht="15" hidden="false" customHeight="false" outlineLevel="0" collapsed="false">
      <c r="A17" s="1" t="s">
        <v>8765</v>
      </c>
      <c r="B17" s="1" t="s">
        <v>8764</v>
      </c>
      <c r="C17" s="17" t="n">
        <v>134.14</v>
      </c>
      <c r="D17" s="17" t="n">
        <v>322.41</v>
      </c>
      <c r="E17" s="1" t="n">
        <v>10192</v>
      </c>
      <c r="F17" s="50" t="n">
        <v>196</v>
      </c>
      <c r="G17" s="51" t="n">
        <v>0.916</v>
      </c>
      <c r="H17" s="1" t="s">
        <v>8743</v>
      </c>
      <c r="I17" s="1" t="s">
        <v>90</v>
      </c>
      <c r="J17" s="1" t="n">
        <v>3</v>
      </c>
      <c r="K17" s="1" t="n">
        <v>1443</v>
      </c>
      <c r="L17" s="52" t="n">
        <f aca="false">E17*D17</f>
        <v>3286002.72</v>
      </c>
      <c r="M17" s="1" t="n">
        <f aca="false">IF(H17="A",1.65,IF(H17="B",1.28,0.84))</f>
        <v>1.65</v>
      </c>
      <c r="N17" s="1" t="n">
        <f aca="false">ROUNDUP(M17*G17*F17*SQRT(J17),0)</f>
        <v>514</v>
      </c>
      <c r="O17" s="1" t="n">
        <f aca="false">ROUNDUP(F17*J17+N17,0)</f>
        <v>1102</v>
      </c>
      <c r="P17" s="50" t="n">
        <f aca="false">IF(F17&gt;0,K17/F17,99)</f>
        <v>7.36224489795918</v>
      </c>
      <c r="Q17" s="18" t="str">
        <f aca="false">IF(K17&lt;N17,"Stock-out risk",IF(K17&lt;O17,"Reorder now",IF(P17&gt;16,"Overstock","Healthy")))</f>
        <v>Healthy</v>
      </c>
      <c r="R17" s="52" t="n">
        <f aca="false">K17*C17</f>
        <v>193564.02</v>
      </c>
    </row>
    <row r="18" customFormat="false" ht="15" hidden="false" customHeight="false" outlineLevel="0" collapsed="false">
      <c r="A18" s="1" t="s">
        <v>8766</v>
      </c>
      <c r="B18" s="1" t="s">
        <v>8749</v>
      </c>
      <c r="C18" s="17" t="n">
        <v>135.4</v>
      </c>
      <c r="D18" s="17" t="n">
        <v>293.59</v>
      </c>
      <c r="E18" s="1" t="n">
        <v>11186</v>
      </c>
      <c r="F18" s="50" t="n">
        <v>215.115</v>
      </c>
      <c r="G18" s="51" t="n">
        <v>0.531</v>
      </c>
      <c r="H18" s="1" t="s">
        <v>8743</v>
      </c>
      <c r="I18" s="1" t="s">
        <v>90</v>
      </c>
      <c r="J18" s="1" t="n">
        <v>4</v>
      </c>
      <c r="K18" s="1" t="n">
        <v>6345</v>
      </c>
      <c r="L18" s="52" t="n">
        <f aca="false">E18*D18</f>
        <v>3284097.74</v>
      </c>
      <c r="M18" s="1" t="n">
        <f aca="false">IF(H18="A",1.65,IF(H18="B",1.28,0.84))</f>
        <v>1.65</v>
      </c>
      <c r="N18" s="1" t="n">
        <f aca="false">ROUNDUP(M18*G18*F18*SQRT(J18),0)</f>
        <v>377</v>
      </c>
      <c r="O18" s="1" t="n">
        <f aca="false">ROUNDUP(F18*J18+N18,0)</f>
        <v>1238</v>
      </c>
      <c r="P18" s="50" t="n">
        <f aca="false">IF(F18&gt;0,K18/F18,99)</f>
        <v>29.4958510564117</v>
      </c>
      <c r="Q18" s="18" t="str">
        <f aca="false">IF(K18&lt;N18,"Stock-out risk",IF(K18&lt;O18,"Reorder now",IF(P18&gt;16,"Overstock","Healthy")))</f>
        <v>Overstock</v>
      </c>
      <c r="R18" s="52" t="n">
        <f aca="false">K18*C18</f>
        <v>859113</v>
      </c>
    </row>
    <row r="19" customFormat="false" ht="15" hidden="false" customHeight="false" outlineLevel="0" collapsed="false">
      <c r="A19" s="1" t="s">
        <v>8767</v>
      </c>
      <c r="B19" s="1" t="s">
        <v>8759</v>
      </c>
      <c r="C19" s="17" t="n">
        <v>232.12</v>
      </c>
      <c r="D19" s="17" t="n">
        <v>434.02</v>
      </c>
      <c r="E19" s="1" t="n">
        <v>7527</v>
      </c>
      <c r="F19" s="50" t="n">
        <v>144.75</v>
      </c>
      <c r="G19" s="51" t="n">
        <v>0.92</v>
      </c>
      <c r="H19" s="1" t="s">
        <v>8743</v>
      </c>
      <c r="I19" s="1" t="s">
        <v>90</v>
      </c>
      <c r="J19" s="1" t="n">
        <v>2</v>
      </c>
      <c r="K19" s="1" t="n">
        <v>371</v>
      </c>
      <c r="L19" s="52" t="n">
        <f aca="false">E19*D19</f>
        <v>3266868.54</v>
      </c>
      <c r="M19" s="1" t="n">
        <f aca="false">IF(H19="A",1.65,IF(H19="B",1.28,0.84))</f>
        <v>1.65</v>
      </c>
      <c r="N19" s="1" t="n">
        <f aca="false">ROUNDUP(M19*G19*F19*SQRT(J19),0)</f>
        <v>311</v>
      </c>
      <c r="O19" s="1" t="n">
        <f aca="false">ROUNDUP(F19*J19+N19,0)</f>
        <v>601</v>
      </c>
      <c r="P19" s="50" t="n">
        <f aca="false">IF(F19&gt;0,K19/F19,99)</f>
        <v>2.56303972366149</v>
      </c>
      <c r="Q19" s="18" t="str">
        <f aca="false">IF(K19&lt;N19,"Stock-out risk",IF(K19&lt;O19,"Reorder now",IF(P19&gt;16,"Overstock","Healthy")))</f>
        <v>Reorder now</v>
      </c>
      <c r="R19" s="52" t="n">
        <f aca="false">K19*C19</f>
        <v>86116.52</v>
      </c>
    </row>
    <row r="20" customFormat="false" ht="15" hidden="false" customHeight="false" outlineLevel="0" collapsed="false">
      <c r="A20" s="1" t="s">
        <v>8768</v>
      </c>
      <c r="B20" s="1" t="s">
        <v>8764</v>
      </c>
      <c r="C20" s="17" t="n">
        <v>181.1</v>
      </c>
      <c r="D20" s="17" t="n">
        <v>422.83</v>
      </c>
      <c r="E20" s="1" t="n">
        <v>7603</v>
      </c>
      <c r="F20" s="50" t="n">
        <v>146.212</v>
      </c>
      <c r="G20" s="51" t="n">
        <v>0.809</v>
      </c>
      <c r="H20" s="1" t="s">
        <v>8743</v>
      </c>
      <c r="I20" s="1" t="s">
        <v>90</v>
      </c>
      <c r="J20" s="1" t="n">
        <v>4</v>
      </c>
      <c r="K20" s="1" t="n">
        <v>803</v>
      </c>
      <c r="L20" s="52" t="n">
        <f aca="false">E20*D20</f>
        <v>3214776.49</v>
      </c>
      <c r="M20" s="1" t="n">
        <f aca="false">IF(H20="A",1.65,IF(H20="B",1.28,0.84))</f>
        <v>1.65</v>
      </c>
      <c r="N20" s="1" t="n">
        <f aca="false">ROUNDUP(M20*G20*F20*SQRT(J20),0)</f>
        <v>391</v>
      </c>
      <c r="O20" s="1" t="n">
        <f aca="false">ROUNDUP(F20*J20+N20,0)</f>
        <v>976</v>
      </c>
      <c r="P20" s="50" t="n">
        <f aca="false">IF(F20&gt;0,K20/F20,99)</f>
        <v>5.49202527836293</v>
      </c>
      <c r="Q20" s="18" t="str">
        <f aca="false">IF(K20&lt;N20,"Stock-out risk",IF(K20&lt;O20,"Reorder now",IF(P20&gt;16,"Overstock","Healthy")))</f>
        <v>Reorder now</v>
      </c>
      <c r="R20" s="52" t="n">
        <f aca="false">K20*C20</f>
        <v>145423.3</v>
      </c>
    </row>
    <row r="21" customFormat="false" ht="15" hidden="false" customHeight="false" outlineLevel="0" collapsed="false">
      <c r="A21" s="1" t="s">
        <v>8769</v>
      </c>
      <c r="B21" s="1" t="s">
        <v>8742</v>
      </c>
      <c r="C21" s="17" t="n">
        <v>205.81</v>
      </c>
      <c r="D21" s="17" t="n">
        <v>396.38</v>
      </c>
      <c r="E21" s="1" t="n">
        <v>7511</v>
      </c>
      <c r="F21" s="50" t="n">
        <v>144.442</v>
      </c>
      <c r="G21" s="51" t="n">
        <v>0.507</v>
      </c>
      <c r="H21" s="1" t="s">
        <v>8743</v>
      </c>
      <c r="I21" s="1" t="s">
        <v>90</v>
      </c>
      <c r="J21" s="1" t="n">
        <v>3</v>
      </c>
      <c r="K21" s="1" t="n">
        <v>932</v>
      </c>
      <c r="L21" s="52" t="n">
        <f aca="false">E21*D21</f>
        <v>2977210.18</v>
      </c>
      <c r="M21" s="1" t="n">
        <f aca="false">IF(H21="A",1.65,IF(H21="B",1.28,0.84))</f>
        <v>1.65</v>
      </c>
      <c r="N21" s="1" t="n">
        <f aca="false">ROUNDUP(M21*G21*F21*SQRT(J21),0)</f>
        <v>210</v>
      </c>
      <c r="O21" s="1" t="n">
        <f aca="false">ROUNDUP(F21*J21+N21,0)</f>
        <v>644</v>
      </c>
      <c r="P21" s="50" t="n">
        <f aca="false">IF(F21&gt;0,K21/F21,99)</f>
        <v>6.45241688705501</v>
      </c>
      <c r="Q21" s="18" t="str">
        <f aca="false">IF(K21&lt;N21,"Stock-out risk",IF(K21&lt;O21,"Reorder now",IF(P21&gt;16,"Overstock","Healthy")))</f>
        <v>Healthy</v>
      </c>
      <c r="R21" s="52" t="n">
        <f aca="false">K21*C21</f>
        <v>191814.92</v>
      </c>
    </row>
    <row r="22" customFormat="false" ht="15" hidden="false" customHeight="false" outlineLevel="0" collapsed="false">
      <c r="A22" s="1" t="s">
        <v>8770</v>
      </c>
      <c r="B22" s="1" t="s">
        <v>8742</v>
      </c>
      <c r="C22" s="17" t="n">
        <v>112.19</v>
      </c>
      <c r="D22" s="17" t="n">
        <v>268.27</v>
      </c>
      <c r="E22" s="1" t="n">
        <v>10377</v>
      </c>
      <c r="F22" s="50" t="n">
        <v>199.558</v>
      </c>
      <c r="G22" s="51" t="n">
        <v>0.55</v>
      </c>
      <c r="H22" s="1" t="s">
        <v>8743</v>
      </c>
      <c r="I22" s="1" t="s">
        <v>90</v>
      </c>
      <c r="J22" s="1" t="n">
        <v>3</v>
      </c>
      <c r="K22" s="1" t="n">
        <v>990</v>
      </c>
      <c r="L22" s="52" t="n">
        <f aca="false">E22*D22</f>
        <v>2783837.79</v>
      </c>
      <c r="M22" s="1" t="n">
        <f aca="false">IF(H22="A",1.65,IF(H22="B",1.28,0.84))</f>
        <v>1.65</v>
      </c>
      <c r="N22" s="1" t="n">
        <f aca="false">ROUNDUP(M22*G22*F22*SQRT(J22),0)</f>
        <v>314</v>
      </c>
      <c r="O22" s="1" t="n">
        <f aca="false">ROUNDUP(F22*J22+N22,0)</f>
        <v>913</v>
      </c>
      <c r="P22" s="50" t="n">
        <f aca="false">IF(F22&gt;0,K22/F22,99)</f>
        <v>4.96096372984295</v>
      </c>
      <c r="Q22" s="18" t="str">
        <f aca="false">IF(K22&lt;N22,"Stock-out risk",IF(K22&lt;O22,"Reorder now",IF(P22&gt;16,"Overstock","Healthy")))</f>
        <v>Healthy</v>
      </c>
      <c r="R22" s="52" t="n">
        <f aca="false">K22*C22</f>
        <v>111068.1</v>
      </c>
    </row>
    <row r="23" customFormat="false" ht="15" hidden="false" customHeight="false" outlineLevel="0" collapsed="false">
      <c r="A23" s="1" t="s">
        <v>8771</v>
      </c>
      <c r="B23" s="1" t="s">
        <v>8772</v>
      </c>
      <c r="C23" s="17" t="n">
        <v>139.6</v>
      </c>
      <c r="D23" s="17" t="n">
        <v>259.42</v>
      </c>
      <c r="E23" s="1" t="n">
        <v>9205</v>
      </c>
      <c r="F23" s="50" t="n">
        <v>177.019</v>
      </c>
      <c r="G23" s="51" t="n">
        <v>0.49</v>
      </c>
      <c r="H23" s="1" t="s">
        <v>8743</v>
      </c>
      <c r="I23" s="1" t="s">
        <v>8746</v>
      </c>
      <c r="J23" s="1" t="n">
        <v>4</v>
      </c>
      <c r="K23" s="1" t="n">
        <v>1619</v>
      </c>
      <c r="L23" s="52" t="n">
        <f aca="false">E23*D23</f>
        <v>2387961.1</v>
      </c>
      <c r="M23" s="1" t="n">
        <f aca="false">IF(H23="A",1.65,IF(H23="B",1.28,0.84))</f>
        <v>1.65</v>
      </c>
      <c r="N23" s="1" t="n">
        <f aca="false">ROUNDUP(M23*G23*F23*SQRT(J23),0)</f>
        <v>287</v>
      </c>
      <c r="O23" s="1" t="n">
        <f aca="false">ROUNDUP(F23*J23+N23,0)</f>
        <v>996</v>
      </c>
      <c r="P23" s="50" t="n">
        <f aca="false">IF(F23&gt;0,K23/F23,99)</f>
        <v>9.14591089092131</v>
      </c>
      <c r="Q23" s="18" t="str">
        <f aca="false">IF(K23&lt;N23,"Stock-out risk",IF(K23&lt;O23,"Reorder now",IF(P23&gt;16,"Overstock","Healthy")))</f>
        <v>Healthy</v>
      </c>
      <c r="R23" s="52" t="n">
        <f aca="false">K23*C23</f>
        <v>226012.4</v>
      </c>
    </row>
    <row r="24" customFormat="false" ht="15" hidden="false" customHeight="false" outlineLevel="0" collapsed="false">
      <c r="A24" s="1" t="s">
        <v>8773</v>
      </c>
      <c r="B24" s="1" t="s">
        <v>8759</v>
      </c>
      <c r="C24" s="17" t="n">
        <v>85.33</v>
      </c>
      <c r="D24" s="17" t="n">
        <v>187.78</v>
      </c>
      <c r="E24" s="1" t="n">
        <v>12689</v>
      </c>
      <c r="F24" s="50" t="n">
        <v>244.019</v>
      </c>
      <c r="G24" s="51" t="n">
        <v>0.318</v>
      </c>
      <c r="H24" s="1" t="s">
        <v>8743</v>
      </c>
      <c r="I24" s="1" t="s">
        <v>8746</v>
      </c>
      <c r="J24" s="1" t="n">
        <v>3</v>
      </c>
      <c r="K24" s="1" t="n">
        <v>1418</v>
      </c>
      <c r="L24" s="52" t="n">
        <f aca="false">E24*D24</f>
        <v>2382740.42</v>
      </c>
      <c r="M24" s="1" t="n">
        <f aca="false">IF(H24="A",1.65,IF(H24="B",1.28,0.84))</f>
        <v>1.65</v>
      </c>
      <c r="N24" s="1" t="n">
        <f aca="false">ROUNDUP(M24*G24*F24*SQRT(J24),0)</f>
        <v>222</v>
      </c>
      <c r="O24" s="1" t="n">
        <f aca="false">ROUNDUP(F24*J24+N24,0)</f>
        <v>955</v>
      </c>
      <c r="P24" s="50" t="n">
        <f aca="false">IF(F24&gt;0,K24/F24,99)</f>
        <v>5.81102291215028</v>
      </c>
      <c r="Q24" s="18" t="str">
        <f aca="false">IF(K24&lt;N24,"Stock-out risk",IF(K24&lt;O24,"Reorder now",IF(P24&gt;16,"Overstock","Healthy")))</f>
        <v>Healthy</v>
      </c>
      <c r="R24" s="52" t="n">
        <f aca="false">K24*C24</f>
        <v>120997.94</v>
      </c>
    </row>
    <row r="25" customFormat="false" ht="15" hidden="false" customHeight="false" outlineLevel="0" collapsed="false">
      <c r="A25" s="1" t="s">
        <v>8774</v>
      </c>
      <c r="B25" s="1" t="s">
        <v>8759</v>
      </c>
      <c r="C25" s="17" t="n">
        <v>328.08</v>
      </c>
      <c r="D25" s="17" t="n">
        <v>835.54</v>
      </c>
      <c r="E25" s="1" t="n">
        <v>2680</v>
      </c>
      <c r="F25" s="50" t="n">
        <v>51.538</v>
      </c>
      <c r="G25" s="51" t="n">
        <v>0.5</v>
      </c>
      <c r="H25" s="1" t="s">
        <v>8743</v>
      </c>
      <c r="I25" s="1" t="s">
        <v>8746</v>
      </c>
      <c r="J25" s="1" t="n">
        <v>4</v>
      </c>
      <c r="K25" s="1" t="n">
        <v>303</v>
      </c>
      <c r="L25" s="52" t="n">
        <f aca="false">E25*D25</f>
        <v>2239247.2</v>
      </c>
      <c r="M25" s="1" t="n">
        <f aca="false">IF(H25="A",1.65,IF(H25="B",1.28,0.84))</f>
        <v>1.65</v>
      </c>
      <c r="N25" s="1" t="n">
        <f aca="false">ROUNDUP(M25*G25*F25*SQRT(J25),0)</f>
        <v>86</v>
      </c>
      <c r="O25" s="1" t="n">
        <f aca="false">ROUNDUP(F25*J25+N25,0)</f>
        <v>293</v>
      </c>
      <c r="P25" s="50" t="n">
        <f aca="false">IF(F25&gt;0,K25/F25,99)</f>
        <v>5.87915712678024</v>
      </c>
      <c r="Q25" s="18" t="str">
        <f aca="false">IF(K25&lt;N25,"Stock-out risk",IF(K25&lt;O25,"Reorder now",IF(P25&gt;16,"Overstock","Healthy")))</f>
        <v>Healthy</v>
      </c>
      <c r="R25" s="52" t="n">
        <f aca="false">K25*C25</f>
        <v>99408.24</v>
      </c>
    </row>
    <row r="26" customFormat="false" ht="15" hidden="false" customHeight="false" outlineLevel="0" collapsed="false">
      <c r="A26" s="1" t="s">
        <v>8775</v>
      </c>
      <c r="B26" s="1" t="s">
        <v>8755</v>
      </c>
      <c r="C26" s="17" t="n">
        <v>77.2</v>
      </c>
      <c r="D26" s="17" t="n">
        <v>141.11</v>
      </c>
      <c r="E26" s="1" t="n">
        <v>15485</v>
      </c>
      <c r="F26" s="50" t="n">
        <v>297.788</v>
      </c>
      <c r="G26" s="51" t="n">
        <v>0.351</v>
      </c>
      <c r="H26" s="1" t="s">
        <v>8743</v>
      </c>
      <c r="I26" s="1" t="s">
        <v>8746</v>
      </c>
      <c r="J26" s="1" t="n">
        <v>4</v>
      </c>
      <c r="K26" s="1" t="n">
        <v>2445</v>
      </c>
      <c r="L26" s="52" t="n">
        <f aca="false">E26*D26</f>
        <v>2185088.35</v>
      </c>
      <c r="M26" s="1" t="n">
        <f aca="false">IF(H26="A",1.65,IF(H26="B",1.28,0.84))</f>
        <v>1.65</v>
      </c>
      <c r="N26" s="1" t="n">
        <f aca="false">ROUNDUP(M26*G26*F26*SQRT(J26),0)</f>
        <v>345</v>
      </c>
      <c r="O26" s="1" t="n">
        <f aca="false">ROUNDUP(F26*J26+N26,0)</f>
        <v>1537</v>
      </c>
      <c r="P26" s="50" t="n">
        <f aca="false">IF(F26&gt;0,K26/F26,99)</f>
        <v>8.21053904119709</v>
      </c>
      <c r="Q26" s="18" t="str">
        <f aca="false">IF(K26&lt;N26,"Stock-out risk",IF(K26&lt;O26,"Reorder now",IF(P26&gt;16,"Overstock","Healthy")))</f>
        <v>Healthy</v>
      </c>
      <c r="R26" s="52" t="n">
        <f aca="false">K26*C26</f>
        <v>188754</v>
      </c>
    </row>
    <row r="27" customFormat="false" ht="15" hidden="false" customHeight="false" outlineLevel="0" collapsed="false">
      <c r="A27" s="1" t="s">
        <v>8776</v>
      </c>
      <c r="B27" s="1" t="s">
        <v>8742</v>
      </c>
      <c r="C27" s="17" t="n">
        <v>123.93</v>
      </c>
      <c r="D27" s="17" t="n">
        <v>312.79</v>
      </c>
      <c r="E27" s="1" t="n">
        <v>6795</v>
      </c>
      <c r="F27" s="50" t="n">
        <v>130.673</v>
      </c>
      <c r="G27" s="51" t="n">
        <v>0.463</v>
      </c>
      <c r="H27" s="1" t="s">
        <v>8743</v>
      </c>
      <c r="I27" s="1" t="s">
        <v>8746</v>
      </c>
      <c r="J27" s="1" t="n">
        <v>4</v>
      </c>
      <c r="K27" s="1" t="n">
        <v>340</v>
      </c>
      <c r="L27" s="52" t="n">
        <f aca="false">E27*D27</f>
        <v>2125408.05</v>
      </c>
      <c r="M27" s="1" t="n">
        <f aca="false">IF(H27="A",1.65,IF(H27="B",1.28,0.84))</f>
        <v>1.65</v>
      </c>
      <c r="N27" s="1" t="n">
        <f aca="false">ROUNDUP(M27*G27*F27*SQRT(J27),0)</f>
        <v>200</v>
      </c>
      <c r="O27" s="1" t="n">
        <f aca="false">ROUNDUP(F27*J27+N27,0)</f>
        <v>723</v>
      </c>
      <c r="P27" s="50" t="n">
        <f aca="false">IF(F27&gt;0,K27/F27,99)</f>
        <v>2.60191470311388</v>
      </c>
      <c r="Q27" s="18" t="str">
        <f aca="false">IF(K27&lt;N27,"Stock-out risk",IF(K27&lt;O27,"Reorder now",IF(P27&gt;16,"Overstock","Healthy")))</f>
        <v>Reorder now</v>
      </c>
      <c r="R27" s="52" t="n">
        <f aca="false">K27*C27</f>
        <v>42136.2</v>
      </c>
    </row>
    <row r="28" customFormat="false" ht="15" hidden="false" customHeight="false" outlineLevel="0" collapsed="false">
      <c r="A28" s="1" t="s">
        <v>8777</v>
      </c>
      <c r="B28" s="1" t="s">
        <v>8764</v>
      </c>
      <c r="C28" s="17" t="n">
        <v>166.27</v>
      </c>
      <c r="D28" s="17" t="n">
        <v>351.48</v>
      </c>
      <c r="E28" s="1" t="n">
        <v>5925</v>
      </c>
      <c r="F28" s="50" t="n">
        <v>113.942</v>
      </c>
      <c r="G28" s="51" t="n">
        <v>0.825</v>
      </c>
      <c r="H28" s="1" t="s">
        <v>8743</v>
      </c>
      <c r="I28" s="1" t="s">
        <v>90</v>
      </c>
      <c r="J28" s="1" t="n">
        <v>4</v>
      </c>
      <c r="K28" s="1" t="n">
        <v>2642</v>
      </c>
      <c r="L28" s="52" t="n">
        <f aca="false">E28*D28</f>
        <v>2082519</v>
      </c>
      <c r="M28" s="1" t="n">
        <f aca="false">IF(H28="A",1.65,IF(H28="B",1.28,0.84))</f>
        <v>1.65</v>
      </c>
      <c r="N28" s="1" t="n">
        <f aca="false">ROUNDUP(M28*G28*F28*SQRT(J28),0)</f>
        <v>311</v>
      </c>
      <c r="O28" s="1" t="n">
        <f aca="false">ROUNDUP(F28*J28+N28,0)</f>
        <v>767</v>
      </c>
      <c r="P28" s="50" t="n">
        <f aca="false">IF(F28&gt;0,K28/F28,99)</f>
        <v>23.1872356111004</v>
      </c>
      <c r="Q28" s="18" t="str">
        <f aca="false">IF(K28&lt;N28,"Stock-out risk",IF(K28&lt;O28,"Reorder now",IF(P28&gt;16,"Overstock","Healthy")))</f>
        <v>Overstock</v>
      </c>
      <c r="R28" s="52" t="n">
        <f aca="false">K28*C28</f>
        <v>439285.34</v>
      </c>
    </row>
    <row r="29" customFormat="false" ht="15" hidden="false" customHeight="false" outlineLevel="0" collapsed="false">
      <c r="A29" s="1" t="s">
        <v>8778</v>
      </c>
      <c r="B29" s="1" t="s">
        <v>8759</v>
      </c>
      <c r="C29" s="17" t="n">
        <v>235.38</v>
      </c>
      <c r="D29" s="17" t="n">
        <v>428.84</v>
      </c>
      <c r="E29" s="1" t="n">
        <v>4839</v>
      </c>
      <c r="F29" s="50" t="n">
        <v>93.058</v>
      </c>
      <c r="G29" s="51" t="n">
        <v>0.312</v>
      </c>
      <c r="H29" s="1" t="s">
        <v>8743</v>
      </c>
      <c r="I29" s="1" t="s">
        <v>8746</v>
      </c>
      <c r="J29" s="1" t="n">
        <v>3</v>
      </c>
      <c r="K29" s="1" t="n">
        <v>455</v>
      </c>
      <c r="L29" s="52" t="n">
        <f aca="false">E29*D29</f>
        <v>2075156.76</v>
      </c>
      <c r="M29" s="1" t="n">
        <f aca="false">IF(H29="A",1.65,IF(H29="B",1.28,0.84))</f>
        <v>1.65</v>
      </c>
      <c r="N29" s="1" t="n">
        <f aca="false">ROUNDUP(M29*G29*F29*SQRT(J29),0)</f>
        <v>83</v>
      </c>
      <c r="O29" s="1" t="n">
        <f aca="false">ROUNDUP(F29*J29+N29,0)</f>
        <v>363</v>
      </c>
      <c r="P29" s="50" t="n">
        <f aca="false">IF(F29&gt;0,K29/F29,99)</f>
        <v>4.88942380021062</v>
      </c>
      <c r="Q29" s="18" t="str">
        <f aca="false">IF(K29&lt;N29,"Stock-out risk",IF(K29&lt;O29,"Reorder now",IF(P29&gt;16,"Overstock","Healthy")))</f>
        <v>Healthy</v>
      </c>
      <c r="R29" s="52" t="n">
        <f aca="false">K29*C29</f>
        <v>107097.9</v>
      </c>
    </row>
    <row r="30" customFormat="false" ht="15" hidden="false" customHeight="false" outlineLevel="0" collapsed="false">
      <c r="A30" s="1" t="s">
        <v>8779</v>
      </c>
      <c r="B30" s="1" t="s">
        <v>8772</v>
      </c>
      <c r="C30" s="17" t="n">
        <v>177.24</v>
      </c>
      <c r="D30" s="17" t="n">
        <v>442.01</v>
      </c>
      <c r="E30" s="1" t="n">
        <v>4676</v>
      </c>
      <c r="F30" s="50" t="n">
        <v>89.923</v>
      </c>
      <c r="G30" s="51" t="n">
        <v>0.473</v>
      </c>
      <c r="H30" s="1" t="s">
        <v>8743</v>
      </c>
      <c r="I30" s="1" t="s">
        <v>8746</v>
      </c>
      <c r="J30" s="1" t="n">
        <v>3</v>
      </c>
      <c r="K30" s="1" t="n">
        <v>513</v>
      </c>
      <c r="L30" s="52" t="n">
        <f aca="false">E30*D30</f>
        <v>2066838.76</v>
      </c>
      <c r="M30" s="1" t="n">
        <f aca="false">IF(H30="A",1.65,IF(H30="B",1.28,0.84))</f>
        <v>1.65</v>
      </c>
      <c r="N30" s="1" t="n">
        <f aca="false">ROUNDUP(M30*G30*F30*SQRT(J30),0)</f>
        <v>122</v>
      </c>
      <c r="O30" s="1" t="n">
        <f aca="false">ROUNDUP(F30*J30+N30,0)</f>
        <v>392</v>
      </c>
      <c r="P30" s="50" t="n">
        <f aca="false">IF(F30&gt;0,K30/F30,99)</f>
        <v>5.70488084249858</v>
      </c>
      <c r="Q30" s="18" t="str">
        <f aca="false">IF(K30&lt;N30,"Stock-out risk",IF(K30&lt;O30,"Reorder now",IF(P30&gt;16,"Overstock","Healthy")))</f>
        <v>Healthy</v>
      </c>
      <c r="R30" s="52" t="n">
        <f aca="false">K30*C30</f>
        <v>90924.12</v>
      </c>
    </row>
    <row r="31" customFormat="false" ht="15" hidden="false" customHeight="false" outlineLevel="0" collapsed="false">
      <c r="A31" s="1" t="s">
        <v>8780</v>
      </c>
      <c r="B31" s="1" t="s">
        <v>8759</v>
      </c>
      <c r="C31" s="17" t="n">
        <v>205.37</v>
      </c>
      <c r="D31" s="17" t="n">
        <v>387.82</v>
      </c>
      <c r="E31" s="1" t="n">
        <v>5145</v>
      </c>
      <c r="F31" s="50" t="n">
        <v>98.942</v>
      </c>
      <c r="G31" s="51" t="n">
        <v>0.978</v>
      </c>
      <c r="H31" s="1" t="s">
        <v>8743</v>
      </c>
      <c r="I31" s="1" t="s">
        <v>90</v>
      </c>
      <c r="J31" s="1" t="n">
        <v>3</v>
      </c>
      <c r="K31" s="1" t="n">
        <v>578</v>
      </c>
      <c r="L31" s="52" t="n">
        <f aca="false">E31*D31</f>
        <v>1995333.9</v>
      </c>
      <c r="M31" s="1" t="n">
        <f aca="false">IF(H31="A",1.65,IF(H31="B",1.28,0.84))</f>
        <v>1.65</v>
      </c>
      <c r="N31" s="1" t="n">
        <f aca="false">ROUNDUP(M31*G31*F31*SQRT(J31),0)</f>
        <v>277</v>
      </c>
      <c r="O31" s="1" t="n">
        <f aca="false">ROUNDUP(F31*J31+N31,0)</f>
        <v>574</v>
      </c>
      <c r="P31" s="50" t="n">
        <f aca="false">IF(F31&gt;0,K31/F31,99)</f>
        <v>5.84180631076793</v>
      </c>
      <c r="Q31" s="18" t="str">
        <f aca="false">IF(K31&lt;N31,"Stock-out risk",IF(K31&lt;O31,"Reorder now",IF(P31&gt;16,"Overstock","Healthy")))</f>
        <v>Healthy</v>
      </c>
      <c r="R31" s="52" t="n">
        <f aca="false">K31*C31</f>
        <v>118703.86</v>
      </c>
    </row>
    <row r="32" customFormat="false" ht="15" hidden="false" customHeight="false" outlineLevel="0" collapsed="false">
      <c r="A32" s="1" t="s">
        <v>8781</v>
      </c>
      <c r="B32" s="1" t="s">
        <v>8772</v>
      </c>
      <c r="C32" s="17" t="n">
        <v>433.29</v>
      </c>
      <c r="D32" s="17" t="n">
        <v>918.34</v>
      </c>
      <c r="E32" s="1" t="n">
        <v>2158</v>
      </c>
      <c r="F32" s="50" t="n">
        <v>41.5</v>
      </c>
      <c r="G32" s="51" t="n">
        <v>0.895</v>
      </c>
      <c r="H32" s="1" t="s">
        <v>8743</v>
      </c>
      <c r="I32" s="1" t="s">
        <v>90</v>
      </c>
      <c r="J32" s="1" t="n">
        <v>3</v>
      </c>
      <c r="K32" s="1" t="n">
        <v>233</v>
      </c>
      <c r="L32" s="52" t="n">
        <f aca="false">E32*D32</f>
        <v>1981777.72</v>
      </c>
      <c r="M32" s="1" t="n">
        <f aca="false">IF(H32="A",1.65,IF(H32="B",1.28,0.84))</f>
        <v>1.65</v>
      </c>
      <c r="N32" s="1" t="n">
        <f aca="false">ROUNDUP(M32*G32*F32*SQRT(J32),0)</f>
        <v>107</v>
      </c>
      <c r="O32" s="1" t="n">
        <f aca="false">ROUNDUP(F32*J32+N32,0)</f>
        <v>232</v>
      </c>
      <c r="P32" s="50" t="n">
        <f aca="false">IF(F32&gt;0,K32/F32,99)</f>
        <v>5.6144578313253</v>
      </c>
      <c r="Q32" s="18" t="str">
        <f aca="false">IF(K32&lt;N32,"Stock-out risk",IF(K32&lt;O32,"Reorder now",IF(P32&gt;16,"Overstock","Healthy")))</f>
        <v>Healthy</v>
      </c>
      <c r="R32" s="52" t="n">
        <f aca="false">K32*C32</f>
        <v>100956.57</v>
      </c>
    </row>
    <row r="33" customFormat="false" ht="15" hidden="false" customHeight="false" outlineLevel="0" collapsed="false">
      <c r="A33" s="1" t="s">
        <v>8782</v>
      </c>
      <c r="B33" s="1" t="s">
        <v>8742</v>
      </c>
      <c r="C33" s="17" t="n">
        <v>261.88</v>
      </c>
      <c r="D33" s="17" t="n">
        <v>616.95</v>
      </c>
      <c r="E33" s="1" t="n">
        <v>3107</v>
      </c>
      <c r="F33" s="50" t="n">
        <v>59.75</v>
      </c>
      <c r="G33" s="51" t="n">
        <v>0.706</v>
      </c>
      <c r="H33" s="1" t="s">
        <v>8743</v>
      </c>
      <c r="I33" s="1" t="s">
        <v>90</v>
      </c>
      <c r="J33" s="1" t="n">
        <v>3</v>
      </c>
      <c r="K33" s="1" t="n">
        <v>587</v>
      </c>
      <c r="L33" s="52" t="n">
        <f aca="false">E33*D33</f>
        <v>1916863.65</v>
      </c>
      <c r="M33" s="1" t="n">
        <f aca="false">IF(H33="A",1.65,IF(H33="B",1.28,0.84))</f>
        <v>1.65</v>
      </c>
      <c r="N33" s="1" t="n">
        <f aca="false">ROUNDUP(M33*G33*F33*SQRT(J33),0)</f>
        <v>121</v>
      </c>
      <c r="O33" s="1" t="n">
        <f aca="false">ROUNDUP(F33*J33+N33,0)</f>
        <v>301</v>
      </c>
      <c r="P33" s="50" t="n">
        <f aca="false">IF(F33&gt;0,K33/F33,99)</f>
        <v>9.82426778242678</v>
      </c>
      <c r="Q33" s="18" t="str">
        <f aca="false">IF(K33&lt;N33,"Stock-out risk",IF(K33&lt;O33,"Reorder now",IF(P33&gt;16,"Overstock","Healthy")))</f>
        <v>Healthy</v>
      </c>
      <c r="R33" s="52" t="n">
        <f aca="false">K33*C33</f>
        <v>153723.56</v>
      </c>
    </row>
    <row r="34" customFormat="false" ht="15" hidden="false" customHeight="false" outlineLevel="0" collapsed="false">
      <c r="A34" s="1" t="s">
        <v>8783</v>
      </c>
      <c r="B34" s="1" t="s">
        <v>8759</v>
      </c>
      <c r="C34" s="17" t="n">
        <v>77.54</v>
      </c>
      <c r="D34" s="17" t="n">
        <v>168.88</v>
      </c>
      <c r="E34" s="1" t="n">
        <v>11251</v>
      </c>
      <c r="F34" s="50" t="n">
        <v>216.365</v>
      </c>
      <c r="G34" s="51" t="n">
        <v>0.808</v>
      </c>
      <c r="H34" s="1" t="s">
        <v>8743</v>
      </c>
      <c r="I34" s="1" t="s">
        <v>90</v>
      </c>
      <c r="J34" s="1" t="n">
        <v>4</v>
      </c>
      <c r="K34" s="1" t="n">
        <v>3073</v>
      </c>
      <c r="L34" s="52" t="n">
        <f aca="false">E34*D34</f>
        <v>1900068.88</v>
      </c>
      <c r="M34" s="1" t="n">
        <f aca="false">IF(H34="A",1.65,IF(H34="B",1.28,0.84))</f>
        <v>1.65</v>
      </c>
      <c r="N34" s="1" t="n">
        <f aca="false">ROUNDUP(M34*G34*F34*SQRT(J34),0)</f>
        <v>577</v>
      </c>
      <c r="O34" s="1" t="n">
        <f aca="false">ROUNDUP(F34*J34+N34,0)</f>
        <v>1443</v>
      </c>
      <c r="P34" s="50" t="n">
        <f aca="false">IF(F34&gt;0,K34/F34,99)</f>
        <v>14.2028516626996</v>
      </c>
      <c r="Q34" s="18" t="str">
        <f aca="false">IF(K34&lt;N34,"Stock-out risk",IF(K34&lt;O34,"Reorder now",IF(P34&gt;16,"Overstock","Healthy")))</f>
        <v>Healthy</v>
      </c>
      <c r="R34" s="52" t="n">
        <f aca="false">K34*C34</f>
        <v>238280.42</v>
      </c>
    </row>
    <row r="35" customFormat="false" ht="15" hidden="false" customHeight="false" outlineLevel="0" collapsed="false">
      <c r="A35" s="1" t="s">
        <v>8784</v>
      </c>
      <c r="B35" s="1" t="s">
        <v>8759</v>
      </c>
      <c r="C35" s="17" t="n">
        <v>198.53</v>
      </c>
      <c r="D35" s="17" t="n">
        <v>442.01</v>
      </c>
      <c r="E35" s="1" t="n">
        <v>4085</v>
      </c>
      <c r="F35" s="50" t="n">
        <v>78.558</v>
      </c>
      <c r="G35" s="51" t="n">
        <v>1.037</v>
      </c>
      <c r="H35" s="1" t="s">
        <v>8743</v>
      </c>
      <c r="I35" s="1" t="s">
        <v>8752</v>
      </c>
      <c r="J35" s="1" t="n">
        <v>2</v>
      </c>
      <c r="K35" s="1" t="n">
        <v>1110</v>
      </c>
      <c r="L35" s="52" t="n">
        <f aca="false">E35*D35</f>
        <v>1805610.85</v>
      </c>
      <c r="M35" s="1" t="n">
        <f aca="false">IF(H35="A",1.65,IF(H35="B",1.28,0.84))</f>
        <v>1.65</v>
      </c>
      <c r="N35" s="1" t="n">
        <f aca="false">ROUNDUP(M35*G35*F35*SQRT(J35),0)</f>
        <v>191</v>
      </c>
      <c r="O35" s="1" t="n">
        <f aca="false">ROUNDUP(F35*J35+N35,0)</f>
        <v>349</v>
      </c>
      <c r="P35" s="50" t="n">
        <f aca="false">IF(F35&gt;0,K35/F35,99)</f>
        <v>14.1296876193386</v>
      </c>
      <c r="Q35" s="18" t="str">
        <f aca="false">IF(K35&lt;N35,"Stock-out risk",IF(K35&lt;O35,"Reorder now",IF(P35&gt;16,"Overstock","Healthy")))</f>
        <v>Healthy</v>
      </c>
      <c r="R35" s="52" t="n">
        <f aca="false">K35*C35</f>
        <v>220368.3</v>
      </c>
    </row>
    <row r="36" customFormat="false" ht="15" hidden="false" customHeight="false" outlineLevel="0" collapsed="false">
      <c r="A36" s="1" t="s">
        <v>8785</v>
      </c>
      <c r="B36" s="1" t="s">
        <v>8764</v>
      </c>
      <c r="C36" s="17" t="n">
        <v>158.95</v>
      </c>
      <c r="D36" s="17" t="n">
        <v>392.09</v>
      </c>
      <c r="E36" s="1" t="n">
        <v>4577</v>
      </c>
      <c r="F36" s="50" t="n">
        <v>88.019</v>
      </c>
      <c r="G36" s="51" t="n">
        <v>0.337</v>
      </c>
      <c r="H36" s="1" t="s">
        <v>8743</v>
      </c>
      <c r="I36" s="1" t="s">
        <v>8746</v>
      </c>
      <c r="J36" s="1" t="n">
        <v>4</v>
      </c>
      <c r="K36" s="1" t="n">
        <v>2105</v>
      </c>
      <c r="L36" s="52" t="n">
        <f aca="false">E36*D36</f>
        <v>1794595.93</v>
      </c>
      <c r="M36" s="1" t="n">
        <f aca="false">IF(H36="A",1.65,IF(H36="B",1.28,0.84))</f>
        <v>1.65</v>
      </c>
      <c r="N36" s="1" t="n">
        <f aca="false">ROUNDUP(M36*G36*F36*SQRT(J36),0)</f>
        <v>98</v>
      </c>
      <c r="O36" s="1" t="n">
        <f aca="false">ROUNDUP(F36*J36+N36,0)</f>
        <v>451</v>
      </c>
      <c r="P36" s="50" t="n">
        <f aca="false">IF(F36&gt;0,K36/F36,99)</f>
        <v>23.9152910167123</v>
      </c>
      <c r="Q36" s="18" t="str">
        <f aca="false">IF(K36&lt;N36,"Stock-out risk",IF(K36&lt;O36,"Reorder now",IF(P36&gt;16,"Overstock","Healthy")))</f>
        <v>Overstock</v>
      </c>
      <c r="R36" s="52" t="n">
        <f aca="false">K36*C36</f>
        <v>334589.75</v>
      </c>
    </row>
    <row r="37" customFormat="false" ht="15" hidden="false" customHeight="false" outlineLevel="0" collapsed="false">
      <c r="A37" s="1" t="s">
        <v>8786</v>
      </c>
      <c r="B37" s="1" t="s">
        <v>8764</v>
      </c>
      <c r="C37" s="17" t="n">
        <v>165.11</v>
      </c>
      <c r="D37" s="17" t="n">
        <v>328.28</v>
      </c>
      <c r="E37" s="1" t="n">
        <v>5357</v>
      </c>
      <c r="F37" s="50" t="n">
        <v>103.019</v>
      </c>
      <c r="G37" s="51" t="n">
        <v>0.566</v>
      </c>
      <c r="H37" s="1" t="s">
        <v>8743</v>
      </c>
      <c r="I37" s="1" t="s">
        <v>90</v>
      </c>
      <c r="J37" s="1" t="n">
        <v>3</v>
      </c>
      <c r="K37" s="1" t="n">
        <v>857</v>
      </c>
      <c r="L37" s="52" t="n">
        <f aca="false">E37*D37</f>
        <v>1758595.96</v>
      </c>
      <c r="M37" s="1" t="n">
        <f aca="false">IF(H37="A",1.65,IF(H37="B",1.28,0.84))</f>
        <v>1.65</v>
      </c>
      <c r="N37" s="1" t="n">
        <f aca="false">ROUNDUP(M37*G37*F37*SQRT(J37),0)</f>
        <v>167</v>
      </c>
      <c r="O37" s="1" t="n">
        <f aca="false">ROUNDUP(F37*J37+N37,0)</f>
        <v>477</v>
      </c>
      <c r="P37" s="50" t="n">
        <f aca="false">IF(F37&gt;0,K37/F37,99)</f>
        <v>8.31885380366729</v>
      </c>
      <c r="Q37" s="18" t="str">
        <f aca="false">IF(K37&lt;N37,"Stock-out risk",IF(K37&lt;O37,"Reorder now",IF(P37&gt;16,"Overstock","Healthy")))</f>
        <v>Healthy</v>
      </c>
      <c r="R37" s="52" t="n">
        <f aca="false">K37*C37</f>
        <v>141499.27</v>
      </c>
    </row>
    <row r="38" customFormat="false" ht="15" hidden="false" customHeight="false" outlineLevel="0" collapsed="false">
      <c r="A38" s="1" t="s">
        <v>8787</v>
      </c>
      <c r="B38" s="1" t="s">
        <v>8759</v>
      </c>
      <c r="C38" s="17" t="n">
        <v>131.82</v>
      </c>
      <c r="D38" s="17" t="n">
        <v>340.57</v>
      </c>
      <c r="E38" s="1" t="n">
        <v>5130</v>
      </c>
      <c r="F38" s="50" t="n">
        <v>98.654</v>
      </c>
      <c r="G38" s="51" t="n">
        <v>0.328</v>
      </c>
      <c r="H38" s="1" t="s">
        <v>8743</v>
      </c>
      <c r="I38" s="1" t="s">
        <v>8746</v>
      </c>
      <c r="J38" s="1" t="n">
        <v>2</v>
      </c>
      <c r="K38" s="1" t="n">
        <v>725</v>
      </c>
      <c r="L38" s="52" t="n">
        <f aca="false">E38*D38</f>
        <v>1747124.1</v>
      </c>
      <c r="M38" s="1" t="n">
        <f aca="false">IF(H38="A",1.65,IF(H38="B",1.28,0.84))</f>
        <v>1.65</v>
      </c>
      <c r="N38" s="1" t="n">
        <f aca="false">ROUNDUP(M38*G38*F38*SQRT(J38),0)</f>
        <v>76</v>
      </c>
      <c r="O38" s="1" t="n">
        <f aca="false">ROUNDUP(F38*J38+N38,0)</f>
        <v>274</v>
      </c>
      <c r="P38" s="50" t="n">
        <f aca="false">IF(F38&gt;0,K38/F38,99)</f>
        <v>7.34891641494516</v>
      </c>
      <c r="Q38" s="18" t="str">
        <f aca="false">IF(K38&lt;N38,"Stock-out risk",IF(K38&lt;O38,"Reorder now",IF(P38&gt;16,"Overstock","Healthy")))</f>
        <v>Healthy</v>
      </c>
      <c r="R38" s="52" t="n">
        <f aca="false">K38*C38</f>
        <v>95569.5</v>
      </c>
    </row>
    <row r="39" customFormat="false" ht="15" hidden="false" customHeight="false" outlineLevel="0" collapsed="false">
      <c r="A39" s="1" t="s">
        <v>8788</v>
      </c>
      <c r="B39" s="1" t="s">
        <v>8742</v>
      </c>
      <c r="C39" s="17" t="n">
        <v>290.44</v>
      </c>
      <c r="D39" s="17" t="n">
        <v>730.62</v>
      </c>
      <c r="E39" s="1" t="n">
        <v>2321</v>
      </c>
      <c r="F39" s="50" t="n">
        <v>44.635</v>
      </c>
      <c r="G39" s="51" t="n">
        <v>0.532</v>
      </c>
      <c r="H39" s="1" t="s">
        <v>8743</v>
      </c>
      <c r="I39" s="1" t="s">
        <v>90</v>
      </c>
      <c r="J39" s="1" t="n">
        <v>4</v>
      </c>
      <c r="K39" s="1" t="n">
        <v>864</v>
      </c>
      <c r="L39" s="52" t="n">
        <f aca="false">E39*D39</f>
        <v>1695769.02</v>
      </c>
      <c r="M39" s="1" t="n">
        <f aca="false">IF(H39="A",1.65,IF(H39="B",1.28,0.84))</f>
        <v>1.65</v>
      </c>
      <c r="N39" s="1" t="n">
        <f aca="false">ROUNDUP(M39*G39*F39*SQRT(J39),0)</f>
        <v>79</v>
      </c>
      <c r="O39" s="1" t="n">
        <f aca="false">ROUNDUP(F39*J39+N39,0)</f>
        <v>258</v>
      </c>
      <c r="P39" s="50" t="n">
        <f aca="false">IF(F39&gt;0,K39/F39,99)</f>
        <v>19.3570068332026</v>
      </c>
      <c r="Q39" s="18" t="str">
        <f aca="false">IF(K39&lt;N39,"Stock-out risk",IF(K39&lt;O39,"Reorder now",IF(P39&gt;16,"Overstock","Healthy")))</f>
        <v>Overstock</v>
      </c>
      <c r="R39" s="52" t="n">
        <f aca="false">K39*C39</f>
        <v>250940.16</v>
      </c>
    </row>
    <row r="40" customFormat="false" ht="15" hidden="false" customHeight="false" outlineLevel="0" collapsed="false">
      <c r="A40" s="1" t="s">
        <v>8789</v>
      </c>
      <c r="B40" s="1" t="s">
        <v>8772</v>
      </c>
      <c r="C40" s="17" t="n">
        <v>177.91</v>
      </c>
      <c r="D40" s="17" t="n">
        <v>328.64</v>
      </c>
      <c r="E40" s="1" t="n">
        <v>5070</v>
      </c>
      <c r="F40" s="50" t="n">
        <v>97.5</v>
      </c>
      <c r="G40" s="51" t="n">
        <v>0.574</v>
      </c>
      <c r="H40" s="1" t="s">
        <v>8743</v>
      </c>
      <c r="I40" s="1" t="s">
        <v>90</v>
      </c>
      <c r="J40" s="1" t="n">
        <v>4</v>
      </c>
      <c r="K40" s="1" t="n">
        <v>876</v>
      </c>
      <c r="L40" s="52" t="n">
        <f aca="false">E40*D40</f>
        <v>1666204.8</v>
      </c>
      <c r="M40" s="1" t="n">
        <f aca="false">IF(H40="A",1.65,IF(H40="B",1.28,0.84))</f>
        <v>1.65</v>
      </c>
      <c r="N40" s="1" t="n">
        <f aca="false">ROUNDUP(M40*G40*F40*SQRT(J40),0)</f>
        <v>185</v>
      </c>
      <c r="O40" s="1" t="n">
        <f aca="false">ROUNDUP(F40*J40+N40,0)</f>
        <v>575</v>
      </c>
      <c r="P40" s="50" t="n">
        <f aca="false">IF(F40&gt;0,K40/F40,99)</f>
        <v>8.98461538461539</v>
      </c>
      <c r="Q40" s="18" t="str">
        <f aca="false">IF(K40&lt;N40,"Stock-out risk",IF(K40&lt;O40,"Reorder now",IF(P40&gt;16,"Overstock","Healthy")))</f>
        <v>Healthy</v>
      </c>
      <c r="R40" s="52" t="n">
        <f aca="false">K40*C40</f>
        <v>155849.16</v>
      </c>
    </row>
    <row r="41" customFormat="false" ht="15" hidden="false" customHeight="false" outlineLevel="0" collapsed="false">
      <c r="A41" s="1" t="s">
        <v>8790</v>
      </c>
      <c r="B41" s="1" t="s">
        <v>8749</v>
      </c>
      <c r="C41" s="17" t="n">
        <v>164.94</v>
      </c>
      <c r="D41" s="17" t="n">
        <v>428.57</v>
      </c>
      <c r="E41" s="1" t="n">
        <v>3871</v>
      </c>
      <c r="F41" s="50" t="n">
        <v>74.442</v>
      </c>
      <c r="G41" s="51" t="n">
        <v>0.845</v>
      </c>
      <c r="H41" s="1" t="s">
        <v>8743</v>
      </c>
      <c r="I41" s="1" t="s">
        <v>90</v>
      </c>
      <c r="J41" s="1" t="n">
        <v>4</v>
      </c>
      <c r="K41" s="1" t="n">
        <v>1531</v>
      </c>
      <c r="L41" s="52" t="n">
        <f aca="false">E41*D41</f>
        <v>1658994.47</v>
      </c>
      <c r="M41" s="1" t="n">
        <f aca="false">IF(H41="A",1.65,IF(H41="B",1.28,0.84))</f>
        <v>1.65</v>
      </c>
      <c r="N41" s="1" t="n">
        <f aca="false">ROUNDUP(M41*G41*F41*SQRT(J41),0)</f>
        <v>208</v>
      </c>
      <c r="O41" s="1" t="n">
        <f aca="false">ROUNDUP(F41*J41+N41,0)</f>
        <v>506</v>
      </c>
      <c r="P41" s="50" t="n">
        <f aca="false">IF(F41&gt;0,K41/F41,99)</f>
        <v>20.5663469546761</v>
      </c>
      <c r="Q41" s="18" t="str">
        <f aca="false">IF(K41&lt;N41,"Stock-out risk",IF(K41&lt;O41,"Reorder now",IF(P41&gt;16,"Overstock","Healthy")))</f>
        <v>Overstock</v>
      </c>
      <c r="R41" s="52" t="n">
        <f aca="false">K41*C41</f>
        <v>252523.14</v>
      </c>
    </row>
    <row r="42" customFormat="false" ht="15" hidden="false" customHeight="false" outlineLevel="0" collapsed="false">
      <c r="A42" s="1" t="s">
        <v>8791</v>
      </c>
      <c r="B42" s="1" t="s">
        <v>8755</v>
      </c>
      <c r="C42" s="17" t="n">
        <v>142.86</v>
      </c>
      <c r="D42" s="17" t="n">
        <v>271.74</v>
      </c>
      <c r="E42" s="1" t="n">
        <v>5978</v>
      </c>
      <c r="F42" s="50" t="n">
        <v>114.962</v>
      </c>
      <c r="G42" s="51" t="n">
        <v>0.815</v>
      </c>
      <c r="H42" s="1" t="s">
        <v>8743</v>
      </c>
      <c r="I42" s="1" t="s">
        <v>90</v>
      </c>
      <c r="J42" s="1" t="n">
        <v>2</v>
      </c>
      <c r="K42" s="1" t="n">
        <v>663</v>
      </c>
      <c r="L42" s="52" t="n">
        <f aca="false">E42*D42</f>
        <v>1624461.72</v>
      </c>
      <c r="M42" s="1" t="n">
        <f aca="false">IF(H42="A",1.65,IF(H42="B",1.28,0.84))</f>
        <v>1.65</v>
      </c>
      <c r="N42" s="1" t="n">
        <f aca="false">ROUNDUP(M42*G42*F42*SQRT(J42),0)</f>
        <v>219</v>
      </c>
      <c r="O42" s="1" t="n">
        <f aca="false">ROUNDUP(F42*J42+N42,0)</f>
        <v>449</v>
      </c>
      <c r="P42" s="50" t="n">
        <f aca="false">IF(F42&gt;0,K42/F42,99)</f>
        <v>5.76712304935544</v>
      </c>
      <c r="Q42" s="18" t="str">
        <f aca="false">IF(K42&lt;N42,"Stock-out risk",IF(K42&lt;O42,"Reorder now",IF(P42&gt;16,"Overstock","Healthy")))</f>
        <v>Healthy</v>
      </c>
      <c r="R42" s="52" t="n">
        <f aca="false">K42*C42</f>
        <v>94716.18</v>
      </c>
    </row>
    <row r="43" customFormat="false" ht="15" hidden="false" customHeight="false" outlineLevel="0" collapsed="false">
      <c r="A43" s="1" t="s">
        <v>8792</v>
      </c>
      <c r="B43" s="1" t="s">
        <v>8749</v>
      </c>
      <c r="C43" s="17" t="n">
        <v>224.84</v>
      </c>
      <c r="D43" s="17" t="n">
        <v>463.39</v>
      </c>
      <c r="E43" s="1" t="n">
        <v>3472</v>
      </c>
      <c r="F43" s="50" t="n">
        <v>66.769</v>
      </c>
      <c r="G43" s="51" t="n">
        <v>0.294</v>
      </c>
      <c r="H43" s="1" t="s">
        <v>8743</v>
      </c>
      <c r="I43" s="1" t="s">
        <v>8746</v>
      </c>
      <c r="J43" s="1" t="n">
        <v>2</v>
      </c>
      <c r="K43" s="1" t="n">
        <v>420</v>
      </c>
      <c r="L43" s="52" t="n">
        <f aca="false">E43*D43</f>
        <v>1608890.08</v>
      </c>
      <c r="M43" s="1" t="n">
        <f aca="false">IF(H43="A",1.65,IF(H43="B",1.28,0.84))</f>
        <v>1.65</v>
      </c>
      <c r="N43" s="1" t="n">
        <f aca="false">ROUNDUP(M43*G43*F43*SQRT(J43),0)</f>
        <v>46</v>
      </c>
      <c r="O43" s="1" t="n">
        <f aca="false">ROUNDUP(F43*J43+N43,0)</f>
        <v>180</v>
      </c>
      <c r="P43" s="50" t="n">
        <f aca="false">IF(F43&gt;0,K43/F43,99)</f>
        <v>6.29034432146655</v>
      </c>
      <c r="Q43" s="18" t="str">
        <f aca="false">IF(K43&lt;N43,"Stock-out risk",IF(K43&lt;O43,"Reorder now",IF(P43&gt;16,"Overstock","Healthy")))</f>
        <v>Healthy</v>
      </c>
      <c r="R43" s="52" t="n">
        <f aca="false">K43*C43</f>
        <v>94432.8</v>
      </c>
    </row>
    <row r="44" customFormat="false" ht="15" hidden="false" customHeight="false" outlineLevel="0" collapsed="false">
      <c r="A44" s="1" t="s">
        <v>8793</v>
      </c>
      <c r="B44" s="1" t="s">
        <v>8742</v>
      </c>
      <c r="C44" s="17" t="n">
        <v>229.54</v>
      </c>
      <c r="D44" s="17" t="n">
        <v>524.61</v>
      </c>
      <c r="E44" s="1" t="n">
        <v>3035</v>
      </c>
      <c r="F44" s="50" t="n">
        <v>58.365</v>
      </c>
      <c r="G44" s="51" t="n">
        <v>0.548</v>
      </c>
      <c r="H44" s="1" t="s">
        <v>8743</v>
      </c>
      <c r="I44" s="1" t="s">
        <v>90</v>
      </c>
      <c r="J44" s="1" t="n">
        <v>4</v>
      </c>
      <c r="K44" s="1" t="n">
        <v>265</v>
      </c>
      <c r="L44" s="52" t="n">
        <f aca="false">E44*D44</f>
        <v>1592191.35</v>
      </c>
      <c r="M44" s="1" t="n">
        <f aca="false">IF(H44="A",1.65,IF(H44="B",1.28,0.84))</f>
        <v>1.65</v>
      </c>
      <c r="N44" s="1" t="n">
        <f aca="false">ROUNDUP(M44*G44*F44*SQRT(J44),0)</f>
        <v>106</v>
      </c>
      <c r="O44" s="1" t="n">
        <f aca="false">ROUNDUP(F44*J44+N44,0)</f>
        <v>340</v>
      </c>
      <c r="P44" s="50" t="n">
        <f aca="false">IF(F44&gt;0,K44/F44,99)</f>
        <v>4.54039235843399</v>
      </c>
      <c r="Q44" s="18" t="str">
        <f aca="false">IF(K44&lt;N44,"Stock-out risk",IF(K44&lt;O44,"Reorder now",IF(P44&gt;16,"Overstock","Healthy")))</f>
        <v>Reorder now</v>
      </c>
      <c r="R44" s="52" t="n">
        <f aca="false">K44*C44</f>
        <v>60828.1</v>
      </c>
    </row>
    <row r="45" customFormat="false" ht="15" hidden="false" customHeight="false" outlineLevel="0" collapsed="false">
      <c r="A45" s="1" t="s">
        <v>8794</v>
      </c>
      <c r="B45" s="1" t="s">
        <v>8764</v>
      </c>
      <c r="C45" s="17" t="n">
        <v>165.74</v>
      </c>
      <c r="D45" s="17" t="n">
        <v>425.69</v>
      </c>
      <c r="E45" s="1" t="n">
        <v>3709</v>
      </c>
      <c r="F45" s="50" t="n">
        <v>71.327</v>
      </c>
      <c r="G45" s="51" t="n">
        <v>0.517</v>
      </c>
      <c r="H45" s="1" t="s">
        <v>8743</v>
      </c>
      <c r="I45" s="1" t="s">
        <v>90</v>
      </c>
      <c r="J45" s="1" t="n">
        <v>3</v>
      </c>
      <c r="K45" s="1" t="n">
        <v>307</v>
      </c>
      <c r="L45" s="52" t="n">
        <f aca="false">E45*D45</f>
        <v>1578884.21</v>
      </c>
      <c r="M45" s="1" t="n">
        <f aca="false">IF(H45="A",1.65,IF(H45="B",1.28,0.84))</f>
        <v>1.65</v>
      </c>
      <c r="N45" s="1" t="n">
        <f aca="false">ROUNDUP(M45*G45*F45*SQRT(J45),0)</f>
        <v>106</v>
      </c>
      <c r="O45" s="1" t="n">
        <f aca="false">ROUNDUP(F45*J45+N45,0)</f>
        <v>320</v>
      </c>
      <c r="P45" s="50" t="n">
        <f aca="false">IF(F45&gt;0,K45/F45,99)</f>
        <v>4.30412045929312</v>
      </c>
      <c r="Q45" s="18" t="str">
        <f aca="false">IF(K45&lt;N45,"Stock-out risk",IF(K45&lt;O45,"Reorder now",IF(P45&gt;16,"Overstock","Healthy")))</f>
        <v>Reorder now</v>
      </c>
      <c r="R45" s="52" t="n">
        <f aca="false">K45*C45</f>
        <v>50882.18</v>
      </c>
    </row>
    <row r="46" customFormat="false" ht="15" hidden="false" customHeight="false" outlineLevel="0" collapsed="false">
      <c r="A46" s="1" t="s">
        <v>8795</v>
      </c>
      <c r="B46" s="1" t="s">
        <v>8759</v>
      </c>
      <c r="C46" s="17" t="n">
        <v>177.52</v>
      </c>
      <c r="D46" s="17" t="n">
        <v>417.67</v>
      </c>
      <c r="E46" s="1" t="n">
        <v>3743</v>
      </c>
      <c r="F46" s="50" t="n">
        <v>71.981</v>
      </c>
      <c r="G46" s="51" t="n">
        <v>0.383</v>
      </c>
      <c r="H46" s="1" t="s">
        <v>8743</v>
      </c>
      <c r="I46" s="1" t="s">
        <v>8746</v>
      </c>
      <c r="J46" s="1" t="n">
        <v>2</v>
      </c>
      <c r="K46" s="1" t="n">
        <v>335</v>
      </c>
      <c r="L46" s="52" t="n">
        <f aca="false">E46*D46</f>
        <v>1563338.81</v>
      </c>
      <c r="M46" s="1" t="n">
        <f aca="false">IF(H46="A",1.65,IF(H46="B",1.28,0.84))</f>
        <v>1.65</v>
      </c>
      <c r="N46" s="1" t="n">
        <f aca="false">ROUNDUP(M46*G46*F46*SQRT(J46),0)</f>
        <v>65</v>
      </c>
      <c r="O46" s="1" t="n">
        <f aca="false">ROUNDUP(F46*J46+N46,0)</f>
        <v>209</v>
      </c>
      <c r="P46" s="50" t="n">
        <f aca="false">IF(F46&gt;0,K46/F46,99)</f>
        <v>4.65400591822842</v>
      </c>
      <c r="Q46" s="18" t="str">
        <f aca="false">IF(K46&lt;N46,"Stock-out risk",IF(K46&lt;O46,"Reorder now",IF(P46&gt;16,"Overstock","Healthy")))</f>
        <v>Healthy</v>
      </c>
      <c r="R46" s="52" t="n">
        <f aca="false">K46*C46</f>
        <v>59469.2</v>
      </c>
    </row>
    <row r="47" customFormat="false" ht="15" hidden="false" customHeight="false" outlineLevel="0" collapsed="false">
      <c r="A47" s="1" t="s">
        <v>8796</v>
      </c>
      <c r="B47" s="1" t="s">
        <v>8759</v>
      </c>
      <c r="C47" s="17" t="n">
        <v>152.99</v>
      </c>
      <c r="D47" s="17" t="n">
        <v>344.05</v>
      </c>
      <c r="E47" s="1" t="n">
        <v>4421</v>
      </c>
      <c r="F47" s="50" t="n">
        <v>85.019</v>
      </c>
      <c r="G47" s="51" t="n">
        <v>0.542</v>
      </c>
      <c r="H47" s="1" t="s">
        <v>8743</v>
      </c>
      <c r="I47" s="1" t="s">
        <v>90</v>
      </c>
      <c r="J47" s="1" t="n">
        <v>3</v>
      </c>
      <c r="K47" s="1" t="n">
        <v>445</v>
      </c>
      <c r="L47" s="52" t="n">
        <f aca="false">E47*D47</f>
        <v>1521045.05</v>
      </c>
      <c r="M47" s="1" t="n">
        <f aca="false">IF(H47="A",1.65,IF(H47="B",1.28,0.84))</f>
        <v>1.65</v>
      </c>
      <c r="N47" s="1" t="n">
        <f aca="false">ROUNDUP(M47*G47*F47*SQRT(J47),0)</f>
        <v>132</v>
      </c>
      <c r="O47" s="1" t="n">
        <f aca="false">ROUNDUP(F47*J47+N47,0)</f>
        <v>388</v>
      </c>
      <c r="P47" s="50" t="n">
        <f aca="false">IF(F47&gt;0,K47/F47,99)</f>
        <v>5.23412413695762</v>
      </c>
      <c r="Q47" s="18" t="str">
        <f aca="false">IF(K47&lt;N47,"Stock-out risk",IF(K47&lt;O47,"Reorder now",IF(P47&gt;16,"Overstock","Healthy")))</f>
        <v>Healthy</v>
      </c>
      <c r="R47" s="52" t="n">
        <f aca="false">K47*C47</f>
        <v>68080.55</v>
      </c>
    </row>
    <row r="48" customFormat="false" ht="15" hidden="false" customHeight="false" outlineLevel="0" collapsed="false">
      <c r="A48" s="1" t="s">
        <v>8797</v>
      </c>
      <c r="B48" s="1" t="s">
        <v>8759</v>
      </c>
      <c r="C48" s="17" t="n">
        <v>97.3</v>
      </c>
      <c r="D48" s="17" t="n">
        <v>208.5</v>
      </c>
      <c r="E48" s="1" t="n">
        <v>7219</v>
      </c>
      <c r="F48" s="50" t="n">
        <v>138.827</v>
      </c>
      <c r="G48" s="51" t="n">
        <v>0.91</v>
      </c>
      <c r="H48" s="1" t="s">
        <v>8743</v>
      </c>
      <c r="I48" s="1" t="s">
        <v>90</v>
      </c>
      <c r="J48" s="1" t="n">
        <v>3</v>
      </c>
      <c r="K48" s="1" t="n">
        <v>959</v>
      </c>
      <c r="L48" s="52" t="n">
        <f aca="false">E48*D48</f>
        <v>1505161.5</v>
      </c>
      <c r="M48" s="1" t="n">
        <f aca="false">IF(H48="A",1.65,IF(H48="B",1.28,0.84))</f>
        <v>1.65</v>
      </c>
      <c r="N48" s="1" t="n">
        <f aca="false">ROUNDUP(M48*G48*F48*SQRT(J48),0)</f>
        <v>362</v>
      </c>
      <c r="O48" s="1" t="n">
        <f aca="false">ROUNDUP(F48*J48+N48,0)</f>
        <v>779</v>
      </c>
      <c r="P48" s="50" t="n">
        <f aca="false">IF(F48&gt;0,K48/F48,99)</f>
        <v>6.90787815050387</v>
      </c>
      <c r="Q48" s="18" t="str">
        <f aca="false">IF(K48&lt;N48,"Stock-out risk",IF(K48&lt;O48,"Reorder now",IF(P48&gt;16,"Overstock","Healthy")))</f>
        <v>Healthy</v>
      </c>
      <c r="R48" s="52" t="n">
        <f aca="false">K48*C48</f>
        <v>93310.7</v>
      </c>
    </row>
    <row r="49" customFormat="false" ht="15" hidden="false" customHeight="false" outlineLevel="0" collapsed="false">
      <c r="A49" s="1" t="s">
        <v>8798</v>
      </c>
      <c r="B49" s="1" t="s">
        <v>8742</v>
      </c>
      <c r="C49" s="17" t="n">
        <v>100.93</v>
      </c>
      <c r="D49" s="17" t="n">
        <v>204.3</v>
      </c>
      <c r="E49" s="1" t="n">
        <v>7199</v>
      </c>
      <c r="F49" s="50" t="n">
        <v>138.442</v>
      </c>
      <c r="G49" s="51" t="n">
        <v>0.348</v>
      </c>
      <c r="H49" s="1" t="s">
        <v>8743</v>
      </c>
      <c r="I49" s="1" t="s">
        <v>8746</v>
      </c>
      <c r="J49" s="1" t="n">
        <v>3</v>
      </c>
      <c r="K49" s="1" t="n">
        <v>1006</v>
      </c>
      <c r="L49" s="52" t="n">
        <f aca="false">E49*D49</f>
        <v>1470755.7</v>
      </c>
      <c r="M49" s="1" t="n">
        <f aca="false">IF(H49="A",1.65,IF(H49="B",1.28,0.84))</f>
        <v>1.65</v>
      </c>
      <c r="N49" s="1" t="n">
        <f aca="false">ROUNDUP(M49*G49*F49*SQRT(J49),0)</f>
        <v>138</v>
      </c>
      <c r="O49" s="1" t="n">
        <f aca="false">ROUNDUP(F49*J49+N49,0)</f>
        <v>554</v>
      </c>
      <c r="P49" s="50" t="n">
        <f aca="false">IF(F49&gt;0,K49/F49,99)</f>
        <v>7.26658095086751</v>
      </c>
      <c r="Q49" s="18" t="str">
        <f aca="false">IF(K49&lt;N49,"Stock-out risk",IF(K49&lt;O49,"Reorder now",IF(P49&gt;16,"Overstock","Healthy")))</f>
        <v>Healthy</v>
      </c>
      <c r="R49" s="52" t="n">
        <f aca="false">K49*C49</f>
        <v>101535.58</v>
      </c>
    </row>
    <row r="50" customFormat="false" ht="15" hidden="false" customHeight="false" outlineLevel="0" collapsed="false">
      <c r="A50" s="1" t="s">
        <v>8799</v>
      </c>
      <c r="B50" s="1" t="s">
        <v>8749</v>
      </c>
      <c r="C50" s="17" t="n">
        <v>205.72</v>
      </c>
      <c r="D50" s="17" t="n">
        <v>447.28</v>
      </c>
      <c r="E50" s="1" t="n">
        <v>3134</v>
      </c>
      <c r="F50" s="50" t="n">
        <v>60.269</v>
      </c>
      <c r="G50" s="51" t="n">
        <v>0.32</v>
      </c>
      <c r="H50" s="1" t="s">
        <v>8743</v>
      </c>
      <c r="I50" s="1" t="s">
        <v>8746</v>
      </c>
      <c r="J50" s="1" t="n">
        <v>4</v>
      </c>
      <c r="K50" s="1" t="n">
        <v>760</v>
      </c>
      <c r="L50" s="52" t="n">
        <f aca="false">E50*D50</f>
        <v>1401775.52</v>
      </c>
      <c r="M50" s="1" t="n">
        <f aca="false">IF(H50="A",1.65,IF(H50="B",1.28,0.84))</f>
        <v>1.65</v>
      </c>
      <c r="N50" s="1" t="n">
        <f aca="false">ROUNDUP(M50*G50*F50*SQRT(J50),0)</f>
        <v>64</v>
      </c>
      <c r="O50" s="1" t="n">
        <f aca="false">ROUNDUP(F50*J50+N50,0)</f>
        <v>306</v>
      </c>
      <c r="P50" s="50" t="n">
        <f aca="false">IF(F50&gt;0,K50/F50,99)</f>
        <v>12.6101312449186</v>
      </c>
      <c r="Q50" s="18" t="str">
        <f aca="false">IF(K50&lt;N50,"Stock-out risk",IF(K50&lt;O50,"Reorder now",IF(P50&gt;16,"Overstock","Healthy")))</f>
        <v>Healthy</v>
      </c>
      <c r="R50" s="52" t="n">
        <f aca="false">K50*C50</f>
        <v>156347.2</v>
      </c>
    </row>
    <row r="51" customFormat="false" ht="15" hidden="false" customHeight="false" outlineLevel="0" collapsed="false">
      <c r="A51" s="1" t="s">
        <v>8800</v>
      </c>
      <c r="B51" s="1" t="s">
        <v>8755</v>
      </c>
      <c r="C51" s="17" t="n">
        <v>73.65</v>
      </c>
      <c r="D51" s="17" t="n">
        <v>156.15</v>
      </c>
      <c r="E51" s="1" t="n">
        <v>8961</v>
      </c>
      <c r="F51" s="50" t="n">
        <v>172.327</v>
      </c>
      <c r="G51" s="51" t="n">
        <v>0.469</v>
      </c>
      <c r="H51" s="1" t="s">
        <v>8743</v>
      </c>
      <c r="I51" s="1" t="s">
        <v>8746</v>
      </c>
      <c r="J51" s="1" t="n">
        <v>3</v>
      </c>
      <c r="K51" s="1" t="n">
        <v>1321</v>
      </c>
      <c r="L51" s="52" t="n">
        <f aca="false">E51*D51</f>
        <v>1399260.15</v>
      </c>
      <c r="M51" s="1" t="n">
        <f aca="false">IF(H51="A",1.65,IF(H51="B",1.28,0.84))</f>
        <v>1.65</v>
      </c>
      <c r="N51" s="1" t="n">
        <f aca="false">ROUNDUP(M51*G51*F51*SQRT(J51),0)</f>
        <v>231</v>
      </c>
      <c r="O51" s="1" t="n">
        <f aca="false">ROUNDUP(F51*J51+N51,0)</f>
        <v>748</v>
      </c>
      <c r="P51" s="50" t="n">
        <f aca="false">IF(F51&gt;0,K51/F51,99)</f>
        <v>7.66565889268658</v>
      </c>
      <c r="Q51" s="18" t="str">
        <f aca="false">IF(K51&lt;N51,"Stock-out risk",IF(K51&lt;O51,"Reorder now",IF(P51&gt;16,"Overstock","Healthy")))</f>
        <v>Healthy</v>
      </c>
      <c r="R51" s="52" t="n">
        <f aca="false">K51*C51</f>
        <v>97291.65</v>
      </c>
    </row>
    <row r="52" customFormat="false" ht="15" hidden="false" customHeight="false" outlineLevel="0" collapsed="false">
      <c r="A52" s="1" t="s">
        <v>8801</v>
      </c>
      <c r="B52" s="1" t="s">
        <v>8772</v>
      </c>
      <c r="C52" s="17" t="n">
        <v>66.07</v>
      </c>
      <c r="D52" s="17" t="n">
        <v>141.51</v>
      </c>
      <c r="E52" s="1" t="n">
        <v>9826</v>
      </c>
      <c r="F52" s="50" t="n">
        <v>188.962</v>
      </c>
      <c r="G52" s="51" t="n">
        <v>0.316</v>
      </c>
      <c r="H52" s="1" t="s">
        <v>8743</v>
      </c>
      <c r="I52" s="1" t="s">
        <v>8746</v>
      </c>
      <c r="J52" s="1" t="n">
        <v>6</v>
      </c>
      <c r="K52" s="1" t="n">
        <v>2948</v>
      </c>
      <c r="L52" s="52" t="n">
        <f aca="false">E52*D52</f>
        <v>1390477.26</v>
      </c>
      <c r="M52" s="1" t="n">
        <f aca="false">IF(H52="A",1.65,IF(H52="B",1.28,0.84))</f>
        <v>1.65</v>
      </c>
      <c r="N52" s="1" t="n">
        <f aca="false">ROUNDUP(M52*G52*F52*SQRT(J52),0)</f>
        <v>242</v>
      </c>
      <c r="O52" s="1" t="n">
        <f aca="false">ROUNDUP(F52*J52+N52,0)</f>
        <v>1376</v>
      </c>
      <c r="P52" s="50" t="n">
        <f aca="false">IF(F52&gt;0,K52/F52,99)</f>
        <v>15.601020310962</v>
      </c>
      <c r="Q52" s="18" t="str">
        <f aca="false">IF(K52&lt;N52,"Stock-out risk",IF(K52&lt;O52,"Reorder now",IF(P52&gt;16,"Overstock","Healthy")))</f>
        <v>Healthy</v>
      </c>
      <c r="R52" s="52" t="n">
        <f aca="false">K52*C52</f>
        <v>194774.36</v>
      </c>
    </row>
    <row r="53" customFormat="false" ht="15" hidden="false" customHeight="false" outlineLevel="0" collapsed="false">
      <c r="A53" s="1" t="s">
        <v>8802</v>
      </c>
      <c r="B53" s="1" t="s">
        <v>8764</v>
      </c>
      <c r="C53" s="17" t="n">
        <v>165.25</v>
      </c>
      <c r="D53" s="17" t="n">
        <v>428.5</v>
      </c>
      <c r="E53" s="1" t="n">
        <v>3194</v>
      </c>
      <c r="F53" s="50" t="n">
        <v>61.423</v>
      </c>
      <c r="G53" s="51" t="n">
        <v>0.519</v>
      </c>
      <c r="H53" s="1" t="s">
        <v>8743</v>
      </c>
      <c r="I53" s="1" t="s">
        <v>90</v>
      </c>
      <c r="J53" s="1" t="n">
        <v>3</v>
      </c>
      <c r="K53" s="1" t="n">
        <v>462</v>
      </c>
      <c r="L53" s="52" t="n">
        <f aca="false">E53*D53</f>
        <v>1368629</v>
      </c>
      <c r="M53" s="1" t="n">
        <f aca="false">IF(H53="A",1.65,IF(H53="B",1.28,0.84))</f>
        <v>1.65</v>
      </c>
      <c r="N53" s="1" t="n">
        <f aca="false">ROUNDUP(M53*G53*F53*SQRT(J53),0)</f>
        <v>92</v>
      </c>
      <c r="O53" s="1" t="n">
        <f aca="false">ROUNDUP(F53*J53+N53,0)</f>
        <v>277</v>
      </c>
      <c r="P53" s="50" t="n">
        <f aca="false">IF(F53&gt;0,K53/F53,99)</f>
        <v>7.52161242531299</v>
      </c>
      <c r="Q53" s="18" t="str">
        <f aca="false">IF(K53&lt;N53,"Stock-out risk",IF(K53&lt;O53,"Reorder now",IF(P53&gt;16,"Overstock","Healthy")))</f>
        <v>Healthy</v>
      </c>
      <c r="R53" s="52" t="n">
        <f aca="false">K53*C53</f>
        <v>76345.5</v>
      </c>
    </row>
    <row r="54" customFormat="false" ht="15" hidden="false" customHeight="false" outlineLevel="0" collapsed="false">
      <c r="A54" s="1" t="s">
        <v>8803</v>
      </c>
      <c r="B54" s="1" t="s">
        <v>8759</v>
      </c>
      <c r="C54" s="17" t="n">
        <v>224.53</v>
      </c>
      <c r="D54" s="17" t="n">
        <v>512.84</v>
      </c>
      <c r="E54" s="1" t="n">
        <v>2629</v>
      </c>
      <c r="F54" s="50" t="n">
        <v>50.558</v>
      </c>
      <c r="G54" s="51" t="n">
        <v>0.359</v>
      </c>
      <c r="H54" s="1" t="s">
        <v>8743</v>
      </c>
      <c r="I54" s="1" t="s">
        <v>8746</v>
      </c>
      <c r="J54" s="1" t="n">
        <v>2</v>
      </c>
      <c r="K54" s="1" t="n">
        <v>115</v>
      </c>
      <c r="L54" s="52" t="n">
        <f aca="false">E54*D54</f>
        <v>1348256.36</v>
      </c>
      <c r="M54" s="1" t="n">
        <f aca="false">IF(H54="A",1.65,IF(H54="B",1.28,0.84))</f>
        <v>1.65</v>
      </c>
      <c r="N54" s="1" t="n">
        <f aca="false">ROUNDUP(M54*G54*F54*SQRT(J54),0)</f>
        <v>43</v>
      </c>
      <c r="O54" s="1" t="n">
        <f aca="false">ROUNDUP(F54*J54+N54,0)</f>
        <v>145</v>
      </c>
      <c r="P54" s="50" t="n">
        <f aca="false">IF(F54&gt;0,K54/F54,99)</f>
        <v>2.27461529332648</v>
      </c>
      <c r="Q54" s="18" t="str">
        <f aca="false">IF(K54&lt;N54,"Stock-out risk",IF(K54&lt;O54,"Reorder now",IF(P54&gt;16,"Overstock","Healthy")))</f>
        <v>Reorder now</v>
      </c>
      <c r="R54" s="52" t="n">
        <f aca="false">K54*C54</f>
        <v>25820.95</v>
      </c>
    </row>
    <row r="55" customFormat="false" ht="15" hidden="false" customHeight="false" outlineLevel="0" collapsed="false">
      <c r="A55" s="1" t="s">
        <v>8804</v>
      </c>
      <c r="B55" s="1" t="s">
        <v>8764</v>
      </c>
      <c r="C55" s="17" t="n">
        <v>280.36</v>
      </c>
      <c r="D55" s="17" t="n">
        <v>568.41</v>
      </c>
      <c r="E55" s="1" t="n">
        <v>2366</v>
      </c>
      <c r="F55" s="50" t="n">
        <v>45.5</v>
      </c>
      <c r="G55" s="51" t="n">
        <v>0.825</v>
      </c>
      <c r="H55" s="1" t="s">
        <v>8743</v>
      </c>
      <c r="I55" s="1" t="s">
        <v>90</v>
      </c>
      <c r="J55" s="1" t="n">
        <v>4</v>
      </c>
      <c r="K55" s="1" t="n">
        <v>1139</v>
      </c>
      <c r="L55" s="52" t="n">
        <f aca="false">E55*D55</f>
        <v>1344858.06</v>
      </c>
      <c r="M55" s="1" t="n">
        <f aca="false">IF(H55="A",1.65,IF(H55="B",1.28,0.84))</f>
        <v>1.65</v>
      </c>
      <c r="N55" s="1" t="n">
        <f aca="false">ROUNDUP(M55*G55*F55*SQRT(J55),0)</f>
        <v>124</v>
      </c>
      <c r="O55" s="1" t="n">
        <f aca="false">ROUNDUP(F55*J55+N55,0)</f>
        <v>306</v>
      </c>
      <c r="P55" s="50" t="n">
        <f aca="false">IF(F55&gt;0,K55/F55,99)</f>
        <v>25.032967032967</v>
      </c>
      <c r="Q55" s="18" t="str">
        <f aca="false">IF(K55&lt;N55,"Stock-out risk",IF(K55&lt;O55,"Reorder now",IF(P55&gt;16,"Overstock","Healthy")))</f>
        <v>Overstock</v>
      </c>
      <c r="R55" s="52" t="n">
        <f aca="false">K55*C55</f>
        <v>319330.04</v>
      </c>
    </row>
    <row r="56" customFormat="false" ht="15" hidden="false" customHeight="false" outlineLevel="0" collapsed="false">
      <c r="A56" s="1" t="s">
        <v>8805</v>
      </c>
      <c r="B56" s="1" t="s">
        <v>8772</v>
      </c>
      <c r="C56" s="17" t="n">
        <v>40.47</v>
      </c>
      <c r="D56" s="17" t="n">
        <v>104.88</v>
      </c>
      <c r="E56" s="1" t="n">
        <v>12555</v>
      </c>
      <c r="F56" s="50" t="n">
        <v>241.442</v>
      </c>
      <c r="G56" s="51" t="n">
        <v>0.539</v>
      </c>
      <c r="H56" s="1" t="s">
        <v>8743</v>
      </c>
      <c r="I56" s="1" t="s">
        <v>90</v>
      </c>
      <c r="J56" s="1" t="n">
        <v>3</v>
      </c>
      <c r="K56" s="1" t="n">
        <v>1505</v>
      </c>
      <c r="L56" s="52" t="n">
        <f aca="false">E56*D56</f>
        <v>1316768.4</v>
      </c>
      <c r="M56" s="1" t="n">
        <f aca="false">IF(H56="A",1.65,IF(H56="B",1.28,0.84))</f>
        <v>1.65</v>
      </c>
      <c r="N56" s="1" t="n">
        <f aca="false">ROUNDUP(M56*G56*F56*SQRT(J56),0)</f>
        <v>372</v>
      </c>
      <c r="O56" s="1" t="n">
        <f aca="false">ROUNDUP(F56*J56+N56,0)</f>
        <v>1097</v>
      </c>
      <c r="P56" s="50" t="n">
        <f aca="false">IF(F56&gt;0,K56/F56,99)</f>
        <v>6.23338110187954</v>
      </c>
      <c r="Q56" s="18" t="str">
        <f aca="false">IF(K56&lt;N56,"Stock-out risk",IF(K56&lt;O56,"Reorder now",IF(P56&gt;16,"Overstock","Healthy")))</f>
        <v>Healthy</v>
      </c>
      <c r="R56" s="52" t="n">
        <f aca="false">K56*C56</f>
        <v>60907.35</v>
      </c>
    </row>
    <row r="57" customFormat="false" ht="15" hidden="false" customHeight="false" outlineLevel="0" collapsed="false">
      <c r="A57" s="1" t="s">
        <v>8806</v>
      </c>
      <c r="B57" s="1" t="s">
        <v>8764</v>
      </c>
      <c r="C57" s="17" t="n">
        <v>172.65</v>
      </c>
      <c r="D57" s="17" t="n">
        <v>440.86</v>
      </c>
      <c r="E57" s="1" t="n">
        <v>2940</v>
      </c>
      <c r="F57" s="50" t="n">
        <v>56.538</v>
      </c>
      <c r="G57" s="51" t="n">
        <v>0.546</v>
      </c>
      <c r="H57" s="1" t="s">
        <v>8743</v>
      </c>
      <c r="I57" s="1" t="s">
        <v>90</v>
      </c>
      <c r="J57" s="1" t="n">
        <v>3</v>
      </c>
      <c r="K57" s="1" t="n">
        <v>381</v>
      </c>
      <c r="L57" s="52" t="n">
        <f aca="false">E57*D57</f>
        <v>1296128.4</v>
      </c>
      <c r="M57" s="1" t="n">
        <f aca="false">IF(H57="A",1.65,IF(H57="B",1.28,0.84))</f>
        <v>1.65</v>
      </c>
      <c r="N57" s="1" t="n">
        <f aca="false">ROUNDUP(M57*G57*F57*SQRT(J57),0)</f>
        <v>89</v>
      </c>
      <c r="O57" s="1" t="n">
        <f aca="false">ROUNDUP(F57*J57+N57,0)</f>
        <v>259</v>
      </c>
      <c r="P57" s="50" t="n">
        <f aca="false">IF(F57&gt;0,K57/F57,99)</f>
        <v>6.73883052106548</v>
      </c>
      <c r="Q57" s="18" t="str">
        <f aca="false">IF(K57&lt;N57,"Stock-out risk",IF(K57&lt;O57,"Reorder now",IF(P57&gt;16,"Overstock","Healthy")))</f>
        <v>Healthy</v>
      </c>
      <c r="R57" s="52" t="n">
        <f aca="false">K57*C57</f>
        <v>65779.65</v>
      </c>
    </row>
    <row r="58" customFormat="false" ht="15" hidden="false" customHeight="false" outlineLevel="0" collapsed="false">
      <c r="A58" s="1" t="s">
        <v>8807</v>
      </c>
      <c r="B58" s="1" t="s">
        <v>8772</v>
      </c>
      <c r="C58" s="17" t="n">
        <v>277.52</v>
      </c>
      <c r="D58" s="17" t="n">
        <v>516</v>
      </c>
      <c r="E58" s="1" t="n">
        <v>2472</v>
      </c>
      <c r="F58" s="50" t="n">
        <v>47.538</v>
      </c>
      <c r="G58" s="51" t="n">
        <v>0.522</v>
      </c>
      <c r="H58" s="1" t="s">
        <v>8743</v>
      </c>
      <c r="I58" s="1" t="s">
        <v>90</v>
      </c>
      <c r="J58" s="1" t="n">
        <v>4</v>
      </c>
      <c r="K58" s="1" t="n">
        <v>681</v>
      </c>
      <c r="L58" s="52" t="n">
        <f aca="false">E58*D58</f>
        <v>1275552</v>
      </c>
      <c r="M58" s="1" t="n">
        <f aca="false">IF(H58="A",1.65,IF(H58="B",1.28,0.84))</f>
        <v>1.65</v>
      </c>
      <c r="N58" s="1" t="n">
        <f aca="false">ROUNDUP(M58*G58*F58*SQRT(J58),0)</f>
        <v>82</v>
      </c>
      <c r="O58" s="1" t="n">
        <f aca="false">ROUNDUP(F58*J58+N58,0)</f>
        <v>273</v>
      </c>
      <c r="P58" s="50" t="n">
        <f aca="false">IF(F58&gt;0,K58/F58,99)</f>
        <v>14.3253817998233</v>
      </c>
      <c r="Q58" s="18" t="str">
        <f aca="false">IF(K58&lt;N58,"Stock-out risk",IF(K58&lt;O58,"Reorder now",IF(P58&gt;16,"Overstock","Healthy")))</f>
        <v>Healthy</v>
      </c>
      <c r="R58" s="52" t="n">
        <f aca="false">K58*C58</f>
        <v>188991.12</v>
      </c>
    </row>
    <row r="59" customFormat="false" ht="15" hidden="false" customHeight="false" outlineLevel="0" collapsed="false">
      <c r="A59" s="1" t="s">
        <v>8808</v>
      </c>
      <c r="B59" s="1" t="s">
        <v>8749</v>
      </c>
      <c r="C59" s="17" t="n">
        <v>54.23</v>
      </c>
      <c r="D59" s="17" t="n">
        <v>103.61</v>
      </c>
      <c r="E59" s="1" t="n">
        <v>12079</v>
      </c>
      <c r="F59" s="50" t="n">
        <v>232.288</v>
      </c>
      <c r="G59" s="51" t="n">
        <v>0.458</v>
      </c>
      <c r="H59" s="1" t="s">
        <v>8743</v>
      </c>
      <c r="I59" s="1" t="s">
        <v>8746</v>
      </c>
      <c r="J59" s="1" t="n">
        <v>3</v>
      </c>
      <c r="K59" s="1" t="n">
        <v>761</v>
      </c>
      <c r="L59" s="52" t="n">
        <f aca="false">E59*D59</f>
        <v>1251505.19</v>
      </c>
      <c r="M59" s="1" t="n">
        <f aca="false">IF(H59="A",1.65,IF(H59="B",1.28,0.84))</f>
        <v>1.65</v>
      </c>
      <c r="N59" s="1" t="n">
        <f aca="false">ROUNDUP(M59*G59*F59*SQRT(J59),0)</f>
        <v>305</v>
      </c>
      <c r="O59" s="1" t="n">
        <f aca="false">ROUNDUP(F59*J59+N59,0)</f>
        <v>1002</v>
      </c>
      <c r="P59" s="50" t="n">
        <f aca="false">IF(F59&gt;0,K59/F59,99)</f>
        <v>3.27610552417688</v>
      </c>
      <c r="Q59" s="18" t="str">
        <f aca="false">IF(K59&lt;N59,"Stock-out risk",IF(K59&lt;O59,"Reorder now",IF(P59&gt;16,"Overstock","Healthy")))</f>
        <v>Reorder now</v>
      </c>
      <c r="R59" s="52" t="n">
        <f aca="false">K59*C59</f>
        <v>41269.03</v>
      </c>
    </row>
    <row r="60" customFormat="false" ht="15" hidden="false" customHeight="false" outlineLevel="0" collapsed="false">
      <c r="A60" s="1" t="s">
        <v>8809</v>
      </c>
      <c r="B60" s="1" t="s">
        <v>8759</v>
      </c>
      <c r="C60" s="17" t="n">
        <v>149.59</v>
      </c>
      <c r="D60" s="17" t="n">
        <v>322.68</v>
      </c>
      <c r="E60" s="1" t="n">
        <v>3872</v>
      </c>
      <c r="F60" s="50" t="n">
        <v>74.462</v>
      </c>
      <c r="G60" s="51" t="n">
        <v>0.526</v>
      </c>
      <c r="H60" s="1" t="s">
        <v>8743</v>
      </c>
      <c r="I60" s="1" t="s">
        <v>90</v>
      </c>
      <c r="J60" s="1" t="n">
        <v>2</v>
      </c>
      <c r="K60" s="1" t="n">
        <v>309</v>
      </c>
      <c r="L60" s="52" t="n">
        <f aca="false">E60*D60</f>
        <v>1249416.96</v>
      </c>
      <c r="M60" s="1" t="n">
        <f aca="false">IF(H60="A",1.65,IF(H60="B",1.28,0.84))</f>
        <v>1.65</v>
      </c>
      <c r="N60" s="1" t="n">
        <f aca="false">ROUNDUP(M60*G60*F60*SQRT(J60),0)</f>
        <v>92</v>
      </c>
      <c r="O60" s="1" t="n">
        <f aca="false">ROUNDUP(F60*J60+N60,0)</f>
        <v>241</v>
      </c>
      <c r="P60" s="50" t="n">
        <f aca="false">IF(F60&gt;0,K60/F60,99)</f>
        <v>4.14976766672934</v>
      </c>
      <c r="Q60" s="18" t="str">
        <f aca="false">IF(K60&lt;N60,"Stock-out risk",IF(K60&lt;O60,"Reorder now",IF(P60&gt;16,"Overstock","Healthy")))</f>
        <v>Healthy</v>
      </c>
      <c r="R60" s="52" t="n">
        <f aca="false">K60*C60</f>
        <v>46223.31</v>
      </c>
    </row>
    <row r="61" customFormat="false" ht="15" hidden="false" customHeight="false" outlineLevel="0" collapsed="false">
      <c r="A61" s="1" t="s">
        <v>8810</v>
      </c>
      <c r="B61" s="1" t="s">
        <v>8759</v>
      </c>
      <c r="C61" s="17" t="n">
        <v>350.1</v>
      </c>
      <c r="D61" s="17" t="n">
        <v>645.35</v>
      </c>
      <c r="E61" s="1" t="n">
        <v>1903</v>
      </c>
      <c r="F61" s="50" t="n">
        <v>36.596</v>
      </c>
      <c r="G61" s="51" t="n">
        <v>0.885</v>
      </c>
      <c r="H61" s="1" t="s">
        <v>8743</v>
      </c>
      <c r="I61" s="1" t="s">
        <v>90</v>
      </c>
      <c r="J61" s="1" t="n">
        <v>4</v>
      </c>
      <c r="K61" s="1" t="n">
        <v>217</v>
      </c>
      <c r="L61" s="52" t="n">
        <f aca="false">E61*D61</f>
        <v>1228101.05</v>
      </c>
      <c r="M61" s="1" t="n">
        <f aca="false">IF(H61="A",1.65,IF(H61="B",1.28,0.84))</f>
        <v>1.65</v>
      </c>
      <c r="N61" s="1" t="n">
        <f aca="false">ROUNDUP(M61*G61*F61*SQRT(J61),0)</f>
        <v>107</v>
      </c>
      <c r="O61" s="1" t="n">
        <f aca="false">ROUNDUP(F61*J61+N61,0)</f>
        <v>254</v>
      </c>
      <c r="P61" s="50" t="n">
        <f aca="false">IF(F61&gt;0,K61/F61,99)</f>
        <v>5.92960979342005</v>
      </c>
      <c r="Q61" s="18" t="str">
        <f aca="false">IF(K61&lt;N61,"Stock-out risk",IF(K61&lt;O61,"Reorder now",IF(P61&gt;16,"Overstock","Healthy")))</f>
        <v>Reorder now</v>
      </c>
      <c r="R61" s="52" t="n">
        <f aca="false">K61*C61</f>
        <v>75971.7</v>
      </c>
    </row>
    <row r="62" customFormat="false" ht="15" hidden="false" customHeight="false" outlineLevel="0" collapsed="false">
      <c r="A62" s="1" t="s">
        <v>8811</v>
      </c>
      <c r="B62" s="1" t="s">
        <v>8755</v>
      </c>
      <c r="C62" s="17" t="n">
        <v>118.34</v>
      </c>
      <c r="D62" s="17" t="n">
        <v>228.51</v>
      </c>
      <c r="E62" s="1" t="n">
        <v>5296</v>
      </c>
      <c r="F62" s="50" t="n">
        <v>101.846</v>
      </c>
      <c r="G62" s="51" t="n">
        <v>0.268</v>
      </c>
      <c r="H62" s="1" t="s">
        <v>8743</v>
      </c>
      <c r="I62" s="1" t="s">
        <v>8746</v>
      </c>
      <c r="J62" s="1" t="n">
        <v>4</v>
      </c>
      <c r="K62" s="1" t="n">
        <v>549</v>
      </c>
      <c r="L62" s="52" t="n">
        <f aca="false">E62*D62</f>
        <v>1210188.96</v>
      </c>
      <c r="M62" s="1" t="n">
        <f aca="false">IF(H62="A",1.65,IF(H62="B",1.28,0.84))</f>
        <v>1.65</v>
      </c>
      <c r="N62" s="1" t="n">
        <f aca="false">ROUNDUP(M62*G62*F62*SQRT(J62),0)</f>
        <v>91</v>
      </c>
      <c r="O62" s="1" t="n">
        <f aca="false">ROUNDUP(F62*J62+N62,0)</f>
        <v>499</v>
      </c>
      <c r="P62" s="50" t="n">
        <f aca="false">IF(F62&gt;0,K62/F62,99)</f>
        <v>5.39049152642225</v>
      </c>
      <c r="Q62" s="18" t="str">
        <f aca="false">IF(K62&lt;N62,"Stock-out risk",IF(K62&lt;O62,"Reorder now",IF(P62&gt;16,"Overstock","Healthy")))</f>
        <v>Healthy</v>
      </c>
      <c r="R62" s="52" t="n">
        <f aca="false">K62*C62</f>
        <v>64968.66</v>
      </c>
    </row>
    <row r="63" customFormat="false" ht="15" hidden="false" customHeight="false" outlineLevel="0" collapsed="false">
      <c r="A63" s="1" t="s">
        <v>8812</v>
      </c>
      <c r="B63" s="1" t="s">
        <v>8742</v>
      </c>
      <c r="C63" s="17" t="n">
        <v>56.51</v>
      </c>
      <c r="D63" s="17" t="n">
        <v>126.14</v>
      </c>
      <c r="E63" s="1" t="n">
        <v>9425</v>
      </c>
      <c r="F63" s="50" t="n">
        <v>181.25</v>
      </c>
      <c r="G63" s="51" t="n">
        <v>0.318</v>
      </c>
      <c r="H63" s="1" t="s">
        <v>8743</v>
      </c>
      <c r="I63" s="1" t="s">
        <v>8746</v>
      </c>
      <c r="J63" s="1" t="n">
        <v>4</v>
      </c>
      <c r="K63" s="1" t="n">
        <v>1671</v>
      </c>
      <c r="L63" s="52" t="n">
        <f aca="false">E63*D63</f>
        <v>1188869.5</v>
      </c>
      <c r="M63" s="1" t="n">
        <f aca="false">IF(H63="A",1.65,IF(H63="B",1.28,0.84))</f>
        <v>1.65</v>
      </c>
      <c r="N63" s="1" t="n">
        <f aca="false">ROUNDUP(M63*G63*F63*SQRT(J63),0)</f>
        <v>191</v>
      </c>
      <c r="O63" s="1" t="n">
        <f aca="false">ROUNDUP(F63*J63+N63,0)</f>
        <v>916</v>
      </c>
      <c r="P63" s="50" t="n">
        <f aca="false">IF(F63&gt;0,K63/F63,99)</f>
        <v>9.21931034482759</v>
      </c>
      <c r="Q63" s="18" t="str">
        <f aca="false">IF(K63&lt;N63,"Stock-out risk",IF(K63&lt;O63,"Reorder now",IF(P63&gt;16,"Overstock","Healthy")))</f>
        <v>Healthy</v>
      </c>
      <c r="R63" s="52" t="n">
        <f aca="false">K63*C63</f>
        <v>94428.21</v>
      </c>
    </row>
    <row r="64" customFormat="false" ht="15" hidden="false" customHeight="false" outlineLevel="0" collapsed="false">
      <c r="A64" s="1" t="s">
        <v>8813</v>
      </c>
      <c r="B64" s="1" t="s">
        <v>8755</v>
      </c>
      <c r="C64" s="17" t="n">
        <v>182.41</v>
      </c>
      <c r="D64" s="17" t="n">
        <v>423.47</v>
      </c>
      <c r="E64" s="1" t="n">
        <v>2772</v>
      </c>
      <c r="F64" s="50" t="n">
        <v>53.308</v>
      </c>
      <c r="G64" s="51" t="n">
        <v>0.344</v>
      </c>
      <c r="H64" s="1" t="s">
        <v>8743</v>
      </c>
      <c r="I64" s="1" t="s">
        <v>8746</v>
      </c>
      <c r="J64" s="1" t="n">
        <v>3</v>
      </c>
      <c r="K64" s="1" t="n">
        <v>431</v>
      </c>
      <c r="L64" s="52" t="n">
        <f aca="false">E64*D64</f>
        <v>1173858.84</v>
      </c>
      <c r="M64" s="1" t="n">
        <f aca="false">IF(H64="A",1.65,IF(H64="B",1.28,0.84))</f>
        <v>1.65</v>
      </c>
      <c r="N64" s="1" t="n">
        <f aca="false">ROUNDUP(M64*G64*F64*SQRT(J64),0)</f>
        <v>53</v>
      </c>
      <c r="O64" s="1" t="n">
        <f aca="false">ROUNDUP(F64*J64+N64,0)</f>
        <v>213</v>
      </c>
      <c r="P64" s="50" t="n">
        <f aca="false">IF(F64&gt;0,K64/F64,99)</f>
        <v>8.08509041794853</v>
      </c>
      <c r="Q64" s="18" t="str">
        <f aca="false">IF(K64&lt;N64,"Stock-out risk",IF(K64&lt;O64,"Reorder now",IF(P64&gt;16,"Overstock","Healthy")))</f>
        <v>Healthy</v>
      </c>
      <c r="R64" s="52" t="n">
        <f aca="false">K64*C64</f>
        <v>78618.71</v>
      </c>
    </row>
    <row r="65" customFormat="false" ht="15" hidden="false" customHeight="false" outlineLevel="0" collapsed="false">
      <c r="A65" s="1" t="s">
        <v>8814</v>
      </c>
      <c r="B65" s="1" t="s">
        <v>8759</v>
      </c>
      <c r="C65" s="17" t="n">
        <v>61.38</v>
      </c>
      <c r="D65" s="17" t="n">
        <v>113.47</v>
      </c>
      <c r="E65" s="1" t="n">
        <v>10322</v>
      </c>
      <c r="F65" s="50" t="n">
        <v>198.5</v>
      </c>
      <c r="G65" s="51" t="n">
        <v>0.49</v>
      </c>
      <c r="H65" s="1" t="s">
        <v>8743</v>
      </c>
      <c r="I65" s="1" t="s">
        <v>8746</v>
      </c>
      <c r="J65" s="1" t="n">
        <v>3</v>
      </c>
      <c r="K65" s="1" t="n">
        <v>1900</v>
      </c>
      <c r="L65" s="52" t="n">
        <f aca="false">E65*D65</f>
        <v>1171237.34</v>
      </c>
      <c r="M65" s="1" t="n">
        <f aca="false">IF(H65="A",1.65,IF(H65="B",1.28,0.84))</f>
        <v>1.65</v>
      </c>
      <c r="N65" s="1" t="n">
        <f aca="false">ROUNDUP(M65*G65*F65*SQRT(J65),0)</f>
        <v>278</v>
      </c>
      <c r="O65" s="1" t="n">
        <f aca="false">ROUNDUP(F65*J65+N65,0)</f>
        <v>874</v>
      </c>
      <c r="P65" s="50" t="n">
        <f aca="false">IF(F65&gt;0,K65/F65,99)</f>
        <v>9.57178841309824</v>
      </c>
      <c r="Q65" s="18" t="str">
        <f aca="false">IF(K65&lt;N65,"Stock-out risk",IF(K65&lt;O65,"Reorder now",IF(P65&gt;16,"Overstock","Healthy")))</f>
        <v>Healthy</v>
      </c>
      <c r="R65" s="52" t="n">
        <f aca="false">K65*C65</f>
        <v>116622</v>
      </c>
    </row>
    <row r="66" customFormat="false" ht="15" hidden="false" customHeight="false" outlineLevel="0" collapsed="false">
      <c r="A66" s="1" t="s">
        <v>8815</v>
      </c>
      <c r="B66" s="1" t="s">
        <v>8749</v>
      </c>
      <c r="C66" s="17" t="n">
        <v>266.47</v>
      </c>
      <c r="D66" s="17" t="n">
        <v>559.69</v>
      </c>
      <c r="E66" s="1" t="n">
        <v>2078</v>
      </c>
      <c r="F66" s="50" t="n">
        <v>39.962</v>
      </c>
      <c r="G66" s="51" t="n">
        <v>0.332</v>
      </c>
      <c r="H66" s="1" t="s">
        <v>8743</v>
      </c>
      <c r="I66" s="1" t="s">
        <v>8746</v>
      </c>
      <c r="J66" s="1" t="n">
        <v>3</v>
      </c>
      <c r="K66" s="1" t="n">
        <v>608</v>
      </c>
      <c r="L66" s="52" t="n">
        <f aca="false">E66*D66</f>
        <v>1163035.82</v>
      </c>
      <c r="M66" s="1" t="n">
        <f aca="false">IF(H66="A",1.65,IF(H66="B",1.28,0.84))</f>
        <v>1.65</v>
      </c>
      <c r="N66" s="1" t="n">
        <f aca="false">ROUNDUP(M66*G66*F66*SQRT(J66),0)</f>
        <v>38</v>
      </c>
      <c r="O66" s="1" t="n">
        <f aca="false">ROUNDUP(F66*J66+N66,0)</f>
        <v>158</v>
      </c>
      <c r="P66" s="50" t="n">
        <f aca="false">IF(F66&gt;0,K66/F66,99)</f>
        <v>15.2144537310445</v>
      </c>
      <c r="Q66" s="18" t="str">
        <f aca="false">IF(K66&lt;N66,"Stock-out risk",IF(K66&lt;O66,"Reorder now",IF(P66&gt;16,"Overstock","Healthy")))</f>
        <v>Healthy</v>
      </c>
      <c r="R66" s="52" t="n">
        <f aca="false">K66*C66</f>
        <v>162013.76</v>
      </c>
    </row>
    <row r="67" customFormat="false" ht="15" hidden="false" customHeight="false" outlineLevel="0" collapsed="false">
      <c r="A67" s="1" t="s">
        <v>8816</v>
      </c>
      <c r="B67" s="1" t="s">
        <v>8755</v>
      </c>
      <c r="C67" s="17" t="n">
        <v>129.41</v>
      </c>
      <c r="D67" s="17" t="n">
        <v>286.95</v>
      </c>
      <c r="E67" s="1" t="n">
        <v>4007</v>
      </c>
      <c r="F67" s="50" t="n">
        <v>77.058</v>
      </c>
      <c r="G67" s="51" t="n">
        <v>0.493</v>
      </c>
      <c r="H67" s="1" t="s">
        <v>8743</v>
      </c>
      <c r="I67" s="1" t="s">
        <v>8746</v>
      </c>
      <c r="J67" s="1" t="n">
        <v>3</v>
      </c>
      <c r="K67" s="1" t="n">
        <v>188</v>
      </c>
      <c r="L67" s="52" t="n">
        <f aca="false">E67*D67</f>
        <v>1149808.65</v>
      </c>
      <c r="M67" s="1" t="n">
        <f aca="false">IF(H67="A",1.65,IF(H67="B",1.28,0.84))</f>
        <v>1.65</v>
      </c>
      <c r="N67" s="1" t="n">
        <f aca="false">ROUNDUP(M67*G67*F67*SQRT(J67),0)</f>
        <v>109</v>
      </c>
      <c r="O67" s="1" t="n">
        <f aca="false">ROUNDUP(F67*J67+N67,0)</f>
        <v>341</v>
      </c>
      <c r="P67" s="50" t="n">
        <f aca="false">IF(F67&gt;0,K67/F67,99)</f>
        <v>2.43972072983986</v>
      </c>
      <c r="Q67" s="18" t="str">
        <f aca="false">IF(K67&lt;N67,"Stock-out risk",IF(K67&lt;O67,"Reorder now",IF(P67&gt;16,"Overstock","Healthy")))</f>
        <v>Reorder now</v>
      </c>
      <c r="R67" s="52" t="n">
        <f aca="false">K67*C67</f>
        <v>24329.08</v>
      </c>
    </row>
    <row r="68" customFormat="false" ht="15" hidden="false" customHeight="false" outlineLevel="0" collapsed="false">
      <c r="A68" s="1" t="s">
        <v>8817</v>
      </c>
      <c r="B68" s="1" t="s">
        <v>8742</v>
      </c>
      <c r="C68" s="17" t="n">
        <v>229.11</v>
      </c>
      <c r="D68" s="17" t="n">
        <v>476.88</v>
      </c>
      <c r="E68" s="1" t="n">
        <v>2401</v>
      </c>
      <c r="F68" s="50" t="n">
        <v>46.173</v>
      </c>
      <c r="G68" s="51" t="n">
        <v>0.816</v>
      </c>
      <c r="H68" s="1" t="s">
        <v>8743</v>
      </c>
      <c r="I68" s="1" t="s">
        <v>90</v>
      </c>
      <c r="J68" s="1" t="n">
        <v>4</v>
      </c>
      <c r="K68" s="1" t="n">
        <v>526</v>
      </c>
      <c r="L68" s="52" t="n">
        <f aca="false">E68*D68</f>
        <v>1144988.88</v>
      </c>
      <c r="M68" s="1" t="n">
        <f aca="false">IF(H68="A",1.65,IF(H68="B",1.28,0.84))</f>
        <v>1.65</v>
      </c>
      <c r="N68" s="1" t="n">
        <f aca="false">ROUNDUP(M68*G68*F68*SQRT(J68),0)</f>
        <v>125</v>
      </c>
      <c r="O68" s="1" t="n">
        <f aca="false">ROUNDUP(F68*J68+N68,0)</f>
        <v>310</v>
      </c>
      <c r="P68" s="50" t="n">
        <f aca="false">IF(F68&gt;0,K68/F68,99)</f>
        <v>11.3919390119767</v>
      </c>
      <c r="Q68" s="18" t="str">
        <f aca="false">IF(K68&lt;N68,"Stock-out risk",IF(K68&lt;O68,"Reorder now",IF(P68&gt;16,"Overstock","Healthy")))</f>
        <v>Healthy</v>
      </c>
      <c r="R68" s="52" t="n">
        <f aca="false">K68*C68</f>
        <v>120511.86</v>
      </c>
    </row>
    <row r="69" customFormat="false" ht="15" hidden="false" customHeight="false" outlineLevel="0" collapsed="false">
      <c r="A69" s="1" t="s">
        <v>8818</v>
      </c>
      <c r="B69" s="1" t="s">
        <v>8742</v>
      </c>
      <c r="C69" s="17" t="n">
        <v>213.16</v>
      </c>
      <c r="D69" s="17" t="n">
        <v>400.48</v>
      </c>
      <c r="E69" s="1" t="n">
        <v>2853</v>
      </c>
      <c r="F69" s="50" t="n">
        <v>54.865</v>
      </c>
      <c r="G69" s="51" t="n">
        <v>0.84</v>
      </c>
      <c r="H69" s="1" t="s">
        <v>8743</v>
      </c>
      <c r="I69" s="1" t="s">
        <v>90</v>
      </c>
      <c r="J69" s="1" t="n">
        <v>6</v>
      </c>
      <c r="K69" s="1" t="n">
        <v>816</v>
      </c>
      <c r="L69" s="52" t="n">
        <f aca="false">E69*D69</f>
        <v>1142569.44</v>
      </c>
      <c r="M69" s="1" t="n">
        <f aca="false">IF(H69="A",1.65,IF(H69="B",1.28,0.84))</f>
        <v>1.65</v>
      </c>
      <c r="N69" s="1" t="n">
        <f aca="false">ROUNDUP(M69*G69*F69*SQRT(J69),0)</f>
        <v>187</v>
      </c>
      <c r="O69" s="1" t="n">
        <f aca="false">ROUNDUP(F69*J69+N69,0)</f>
        <v>517</v>
      </c>
      <c r="P69" s="50" t="n">
        <f aca="false">IF(F69&gt;0,K69/F69,99)</f>
        <v>14.8728697712567</v>
      </c>
      <c r="Q69" s="18" t="str">
        <f aca="false">IF(K69&lt;N69,"Stock-out risk",IF(K69&lt;O69,"Reorder now",IF(P69&gt;16,"Overstock","Healthy")))</f>
        <v>Healthy</v>
      </c>
      <c r="R69" s="52" t="n">
        <f aca="false">K69*C69</f>
        <v>173938.56</v>
      </c>
    </row>
    <row r="70" customFormat="false" ht="15" hidden="false" customHeight="false" outlineLevel="0" collapsed="false">
      <c r="A70" s="1" t="s">
        <v>8819</v>
      </c>
      <c r="B70" s="1" t="s">
        <v>8749</v>
      </c>
      <c r="C70" s="17" t="n">
        <v>117.94</v>
      </c>
      <c r="D70" s="17" t="n">
        <v>267</v>
      </c>
      <c r="E70" s="1" t="n">
        <v>4234</v>
      </c>
      <c r="F70" s="50" t="n">
        <v>81.423</v>
      </c>
      <c r="G70" s="51" t="n">
        <v>0.859</v>
      </c>
      <c r="H70" s="1" t="s">
        <v>8743</v>
      </c>
      <c r="I70" s="1" t="s">
        <v>90</v>
      </c>
      <c r="J70" s="1" t="n">
        <v>3</v>
      </c>
      <c r="K70" s="1" t="n">
        <v>763</v>
      </c>
      <c r="L70" s="52" t="n">
        <f aca="false">E70*D70</f>
        <v>1130478</v>
      </c>
      <c r="M70" s="1" t="n">
        <f aca="false">IF(H70="A",1.65,IF(H70="B",1.28,0.84))</f>
        <v>1.65</v>
      </c>
      <c r="N70" s="1" t="n">
        <f aca="false">ROUNDUP(M70*G70*F70*SQRT(J70),0)</f>
        <v>200</v>
      </c>
      <c r="O70" s="1" t="n">
        <f aca="false">ROUNDUP(F70*J70+N70,0)</f>
        <v>445</v>
      </c>
      <c r="P70" s="50" t="n">
        <f aca="false">IF(F70&gt;0,K70/F70,99)</f>
        <v>9.37081659973226</v>
      </c>
      <c r="Q70" s="18" t="str">
        <f aca="false">IF(K70&lt;N70,"Stock-out risk",IF(K70&lt;O70,"Reorder now",IF(P70&gt;16,"Overstock","Healthy")))</f>
        <v>Healthy</v>
      </c>
      <c r="R70" s="52" t="n">
        <f aca="false">K70*C70</f>
        <v>89988.22</v>
      </c>
    </row>
    <row r="71" customFormat="false" ht="15" hidden="false" customHeight="false" outlineLevel="0" collapsed="false">
      <c r="A71" s="1" t="s">
        <v>8820</v>
      </c>
      <c r="B71" s="1" t="s">
        <v>8755</v>
      </c>
      <c r="C71" s="17" t="n">
        <v>60.47</v>
      </c>
      <c r="D71" s="17" t="n">
        <v>136.04</v>
      </c>
      <c r="E71" s="1" t="n">
        <v>8221</v>
      </c>
      <c r="F71" s="50" t="n">
        <v>158.096</v>
      </c>
      <c r="G71" s="51" t="n">
        <v>0.811</v>
      </c>
      <c r="H71" s="1" t="s">
        <v>8743</v>
      </c>
      <c r="I71" s="1" t="s">
        <v>90</v>
      </c>
      <c r="J71" s="1" t="n">
        <v>4</v>
      </c>
      <c r="K71" s="1" t="n">
        <v>1095</v>
      </c>
      <c r="L71" s="52" t="n">
        <f aca="false">E71*D71</f>
        <v>1118384.84</v>
      </c>
      <c r="M71" s="1" t="n">
        <f aca="false">IF(H71="A",1.65,IF(H71="B",1.28,0.84))</f>
        <v>1.65</v>
      </c>
      <c r="N71" s="1" t="n">
        <f aca="false">ROUNDUP(M71*G71*F71*SQRT(J71),0)</f>
        <v>424</v>
      </c>
      <c r="O71" s="1" t="n">
        <f aca="false">ROUNDUP(F71*J71+N71,0)</f>
        <v>1057</v>
      </c>
      <c r="P71" s="50" t="n">
        <f aca="false">IF(F71&gt;0,K71/F71,99)</f>
        <v>6.92617144013764</v>
      </c>
      <c r="Q71" s="18" t="str">
        <f aca="false">IF(K71&lt;N71,"Stock-out risk",IF(K71&lt;O71,"Reorder now",IF(P71&gt;16,"Overstock","Healthy")))</f>
        <v>Healthy</v>
      </c>
      <c r="R71" s="52" t="n">
        <f aca="false">K71*C71</f>
        <v>66214.65</v>
      </c>
    </row>
    <row r="72" customFormat="false" ht="15" hidden="false" customHeight="false" outlineLevel="0" collapsed="false">
      <c r="A72" s="1" t="s">
        <v>8821</v>
      </c>
      <c r="B72" s="1" t="s">
        <v>8755</v>
      </c>
      <c r="C72" s="17" t="n">
        <v>147.62</v>
      </c>
      <c r="D72" s="17" t="n">
        <v>315.76</v>
      </c>
      <c r="E72" s="1" t="n">
        <v>3468</v>
      </c>
      <c r="F72" s="50" t="n">
        <v>66.692</v>
      </c>
      <c r="G72" s="51" t="n">
        <v>0.643</v>
      </c>
      <c r="H72" s="1" t="s">
        <v>8743</v>
      </c>
      <c r="I72" s="1" t="s">
        <v>90</v>
      </c>
      <c r="J72" s="1" t="n">
        <v>2</v>
      </c>
      <c r="K72" s="1" t="n">
        <v>448</v>
      </c>
      <c r="L72" s="52" t="n">
        <f aca="false">E72*D72</f>
        <v>1095055.68</v>
      </c>
      <c r="M72" s="1" t="n">
        <f aca="false">IF(H72="A",1.65,IF(H72="B",1.28,0.84))</f>
        <v>1.65</v>
      </c>
      <c r="N72" s="1" t="n">
        <f aca="false">ROUNDUP(M72*G72*F72*SQRT(J72),0)</f>
        <v>101</v>
      </c>
      <c r="O72" s="1" t="n">
        <f aca="false">ROUNDUP(F72*J72+N72,0)</f>
        <v>235</v>
      </c>
      <c r="P72" s="50" t="n">
        <f aca="false">IF(F72&gt;0,K72/F72,99)</f>
        <v>6.7174473699994</v>
      </c>
      <c r="Q72" s="18" t="str">
        <f aca="false">IF(K72&lt;N72,"Stock-out risk",IF(K72&lt;O72,"Reorder now",IF(P72&gt;16,"Overstock","Healthy")))</f>
        <v>Healthy</v>
      </c>
      <c r="R72" s="52" t="n">
        <f aca="false">K72*C72</f>
        <v>66133.76</v>
      </c>
    </row>
    <row r="73" customFormat="false" ht="15" hidden="false" customHeight="false" outlineLevel="0" collapsed="false">
      <c r="A73" s="1" t="s">
        <v>8822</v>
      </c>
      <c r="B73" s="1" t="s">
        <v>8749</v>
      </c>
      <c r="C73" s="17" t="n">
        <v>123.54</v>
      </c>
      <c r="D73" s="17" t="n">
        <v>292.91</v>
      </c>
      <c r="E73" s="1" t="n">
        <v>3710</v>
      </c>
      <c r="F73" s="50" t="n">
        <v>71.346</v>
      </c>
      <c r="G73" s="51" t="n">
        <v>0.919</v>
      </c>
      <c r="H73" s="1" t="s">
        <v>8743</v>
      </c>
      <c r="I73" s="1" t="s">
        <v>90</v>
      </c>
      <c r="J73" s="1" t="n">
        <v>2</v>
      </c>
      <c r="K73" s="1" t="n">
        <v>671</v>
      </c>
      <c r="L73" s="52" t="n">
        <f aca="false">E73*D73</f>
        <v>1086696.1</v>
      </c>
      <c r="M73" s="1" t="n">
        <f aca="false">IF(H73="A",1.65,IF(H73="B",1.28,0.84))</f>
        <v>1.65</v>
      </c>
      <c r="N73" s="1" t="n">
        <f aca="false">ROUNDUP(M73*G73*F73*SQRT(J73),0)</f>
        <v>153</v>
      </c>
      <c r="O73" s="1" t="n">
        <f aca="false">ROUNDUP(F73*J73+N73,0)</f>
        <v>296</v>
      </c>
      <c r="P73" s="50" t="n">
        <f aca="false">IF(F73&gt;0,K73/F73,99)</f>
        <v>9.40487203206907</v>
      </c>
      <c r="Q73" s="18" t="str">
        <f aca="false">IF(K73&lt;N73,"Stock-out risk",IF(K73&lt;O73,"Reorder now",IF(P73&gt;16,"Overstock","Healthy")))</f>
        <v>Healthy</v>
      </c>
      <c r="R73" s="52" t="n">
        <f aca="false">K73*C73</f>
        <v>82895.34</v>
      </c>
    </row>
    <row r="74" customFormat="false" ht="15" hidden="false" customHeight="false" outlineLevel="0" collapsed="false">
      <c r="A74" s="1" t="s">
        <v>8823</v>
      </c>
      <c r="B74" s="1" t="s">
        <v>8755</v>
      </c>
      <c r="C74" s="17" t="n">
        <v>114.84</v>
      </c>
      <c r="D74" s="17" t="n">
        <v>292.49</v>
      </c>
      <c r="E74" s="1" t="n">
        <v>3706</v>
      </c>
      <c r="F74" s="50" t="n">
        <v>71.269</v>
      </c>
      <c r="G74" s="51" t="n">
        <v>0.714</v>
      </c>
      <c r="H74" s="1" t="s">
        <v>8743</v>
      </c>
      <c r="I74" s="1" t="s">
        <v>90</v>
      </c>
      <c r="J74" s="1" t="n">
        <v>4</v>
      </c>
      <c r="K74" s="1" t="n">
        <v>141</v>
      </c>
      <c r="L74" s="52" t="n">
        <f aca="false">E74*D74</f>
        <v>1083967.94</v>
      </c>
      <c r="M74" s="1" t="n">
        <f aca="false">IF(H74="A",1.65,IF(H74="B",1.28,0.84))</f>
        <v>1.65</v>
      </c>
      <c r="N74" s="1" t="n">
        <f aca="false">ROUNDUP(M74*G74*F74*SQRT(J74),0)</f>
        <v>168</v>
      </c>
      <c r="O74" s="1" t="n">
        <f aca="false">ROUNDUP(F74*J74+N74,0)</f>
        <v>454</v>
      </c>
      <c r="P74" s="50" t="n">
        <f aca="false">IF(F74&gt;0,K74/F74,99)</f>
        <v>1.97841978981044</v>
      </c>
      <c r="Q74" s="18" t="str">
        <f aca="false">IF(K74&lt;N74,"Stock-out risk",IF(K74&lt;O74,"Reorder now",IF(P74&gt;16,"Overstock","Healthy")))</f>
        <v>Stock-out risk</v>
      </c>
      <c r="R74" s="52" t="n">
        <f aca="false">K74*C74</f>
        <v>16192.44</v>
      </c>
    </row>
    <row r="75" customFormat="false" ht="15" hidden="false" customHeight="false" outlineLevel="0" collapsed="false">
      <c r="A75" s="1" t="s">
        <v>8824</v>
      </c>
      <c r="B75" s="1" t="s">
        <v>8742</v>
      </c>
      <c r="C75" s="17" t="n">
        <v>192.63</v>
      </c>
      <c r="D75" s="17" t="n">
        <v>426.07</v>
      </c>
      <c r="E75" s="1" t="n">
        <v>2544</v>
      </c>
      <c r="F75" s="50" t="n">
        <v>48.923</v>
      </c>
      <c r="G75" s="51" t="n">
        <v>0.342</v>
      </c>
      <c r="H75" s="1" t="s">
        <v>8743</v>
      </c>
      <c r="I75" s="1" t="s">
        <v>8746</v>
      </c>
      <c r="J75" s="1" t="n">
        <v>4</v>
      </c>
      <c r="K75" s="1" t="n">
        <v>1229</v>
      </c>
      <c r="L75" s="52" t="n">
        <f aca="false">E75*D75</f>
        <v>1083922.08</v>
      </c>
      <c r="M75" s="1" t="n">
        <f aca="false">IF(H75="A",1.65,IF(H75="B",1.28,0.84))</f>
        <v>1.65</v>
      </c>
      <c r="N75" s="1" t="n">
        <f aca="false">ROUNDUP(M75*G75*F75*SQRT(J75),0)</f>
        <v>56</v>
      </c>
      <c r="O75" s="1" t="n">
        <f aca="false">ROUNDUP(F75*J75+N75,0)</f>
        <v>252</v>
      </c>
      <c r="P75" s="50" t="n">
        <f aca="false">IF(F75&gt;0,K75/F75,99)</f>
        <v>25.1211086809885</v>
      </c>
      <c r="Q75" s="18" t="str">
        <f aca="false">IF(K75&lt;N75,"Stock-out risk",IF(K75&lt;O75,"Reorder now",IF(P75&gt;16,"Overstock","Healthy")))</f>
        <v>Overstock</v>
      </c>
      <c r="R75" s="52" t="n">
        <f aca="false">K75*C75</f>
        <v>236742.27</v>
      </c>
    </row>
    <row r="76" customFormat="false" ht="15" hidden="false" customHeight="false" outlineLevel="0" collapsed="false">
      <c r="A76" s="1" t="s">
        <v>8825</v>
      </c>
      <c r="B76" s="1" t="s">
        <v>8755</v>
      </c>
      <c r="C76" s="17" t="n">
        <v>229.67</v>
      </c>
      <c r="D76" s="17" t="n">
        <v>534.11</v>
      </c>
      <c r="E76" s="1" t="n">
        <v>2020</v>
      </c>
      <c r="F76" s="50" t="n">
        <v>38.846</v>
      </c>
      <c r="G76" s="51" t="n">
        <v>0.675</v>
      </c>
      <c r="H76" s="1" t="s">
        <v>8743</v>
      </c>
      <c r="I76" s="1" t="s">
        <v>90</v>
      </c>
      <c r="J76" s="1" t="n">
        <v>3</v>
      </c>
      <c r="K76" s="1" t="n">
        <v>247</v>
      </c>
      <c r="L76" s="52" t="n">
        <f aca="false">E76*D76</f>
        <v>1078902.2</v>
      </c>
      <c r="M76" s="1" t="n">
        <f aca="false">IF(H76="A",1.65,IF(H76="B",1.28,0.84))</f>
        <v>1.65</v>
      </c>
      <c r="N76" s="1" t="n">
        <f aca="false">ROUNDUP(M76*G76*F76*SQRT(J76),0)</f>
        <v>75</v>
      </c>
      <c r="O76" s="1" t="n">
        <f aca="false">ROUNDUP(F76*J76+N76,0)</f>
        <v>192</v>
      </c>
      <c r="P76" s="50" t="n">
        <f aca="false">IF(F76&gt;0,K76/F76,99)</f>
        <v>6.35844102352881</v>
      </c>
      <c r="Q76" s="18" t="str">
        <f aca="false">IF(K76&lt;N76,"Stock-out risk",IF(K76&lt;O76,"Reorder now",IF(P76&gt;16,"Overstock","Healthy")))</f>
        <v>Healthy</v>
      </c>
      <c r="R76" s="52" t="n">
        <f aca="false">K76*C76</f>
        <v>56728.49</v>
      </c>
    </row>
    <row r="77" customFormat="false" ht="15" hidden="false" customHeight="false" outlineLevel="0" collapsed="false">
      <c r="A77" s="1" t="s">
        <v>8826</v>
      </c>
      <c r="B77" s="1" t="s">
        <v>8772</v>
      </c>
      <c r="C77" s="17" t="n">
        <v>467.61</v>
      </c>
      <c r="D77" s="17" t="n">
        <v>849.21</v>
      </c>
      <c r="E77" s="1" t="n">
        <v>1241</v>
      </c>
      <c r="F77" s="50" t="n">
        <v>23.865</v>
      </c>
      <c r="G77" s="51" t="n">
        <v>0.608</v>
      </c>
      <c r="H77" s="1" t="s">
        <v>8743</v>
      </c>
      <c r="I77" s="1" t="s">
        <v>90</v>
      </c>
      <c r="J77" s="1" t="n">
        <v>6</v>
      </c>
      <c r="K77" s="1" t="n">
        <v>196</v>
      </c>
      <c r="L77" s="52" t="n">
        <f aca="false">E77*D77</f>
        <v>1053869.61</v>
      </c>
      <c r="M77" s="1" t="n">
        <f aca="false">IF(H77="A",1.65,IF(H77="B",1.28,0.84))</f>
        <v>1.65</v>
      </c>
      <c r="N77" s="1" t="n">
        <f aca="false">ROUNDUP(M77*G77*F77*SQRT(J77),0)</f>
        <v>59</v>
      </c>
      <c r="O77" s="1" t="n">
        <f aca="false">ROUNDUP(F77*J77+N77,0)</f>
        <v>203</v>
      </c>
      <c r="P77" s="50" t="n">
        <f aca="false">IF(F77&gt;0,K77/F77,99)</f>
        <v>8.21286402681752</v>
      </c>
      <c r="Q77" s="18" t="str">
        <f aca="false">IF(K77&lt;N77,"Stock-out risk",IF(K77&lt;O77,"Reorder now",IF(P77&gt;16,"Overstock","Healthy")))</f>
        <v>Reorder now</v>
      </c>
      <c r="R77" s="52" t="n">
        <f aca="false">K77*C77</f>
        <v>91651.56</v>
      </c>
    </row>
    <row r="78" customFormat="false" ht="15" hidden="false" customHeight="false" outlineLevel="0" collapsed="false">
      <c r="A78" s="1" t="s">
        <v>8827</v>
      </c>
      <c r="B78" s="1" t="s">
        <v>8759</v>
      </c>
      <c r="C78" s="17" t="n">
        <v>272.47</v>
      </c>
      <c r="D78" s="17" t="n">
        <v>559.72</v>
      </c>
      <c r="E78" s="1" t="n">
        <v>1790</v>
      </c>
      <c r="F78" s="50" t="n">
        <v>34.423</v>
      </c>
      <c r="G78" s="51" t="n">
        <v>0.61</v>
      </c>
      <c r="H78" s="1" t="s">
        <v>8743</v>
      </c>
      <c r="I78" s="1" t="s">
        <v>90</v>
      </c>
      <c r="J78" s="1" t="n">
        <v>4</v>
      </c>
      <c r="K78" s="1" t="n">
        <v>512</v>
      </c>
      <c r="L78" s="52" t="n">
        <f aca="false">E78*D78</f>
        <v>1001898.8</v>
      </c>
      <c r="M78" s="1" t="n">
        <f aca="false">IF(H78="A",1.65,IF(H78="B",1.28,0.84))</f>
        <v>1.65</v>
      </c>
      <c r="N78" s="1" t="n">
        <f aca="false">ROUNDUP(M78*G78*F78*SQRT(J78),0)</f>
        <v>70</v>
      </c>
      <c r="O78" s="1" t="n">
        <f aca="false">ROUNDUP(F78*J78+N78,0)</f>
        <v>208</v>
      </c>
      <c r="P78" s="50" t="n">
        <f aca="false">IF(F78&gt;0,K78/F78,99)</f>
        <v>14.8737762542486</v>
      </c>
      <c r="Q78" s="18" t="str">
        <f aca="false">IF(K78&lt;N78,"Stock-out risk",IF(K78&lt;O78,"Reorder now",IF(P78&gt;16,"Overstock","Healthy")))</f>
        <v>Healthy</v>
      </c>
      <c r="R78" s="52" t="n">
        <f aca="false">K78*C78</f>
        <v>139504.64</v>
      </c>
    </row>
    <row r="79" customFormat="false" ht="15" hidden="false" customHeight="false" outlineLevel="0" collapsed="false">
      <c r="A79" s="1" t="s">
        <v>8828</v>
      </c>
      <c r="B79" s="1" t="s">
        <v>8755</v>
      </c>
      <c r="C79" s="17" t="n">
        <v>228.96</v>
      </c>
      <c r="D79" s="17" t="n">
        <v>573.88</v>
      </c>
      <c r="E79" s="1" t="n">
        <v>1744</v>
      </c>
      <c r="F79" s="50" t="n">
        <v>33.538</v>
      </c>
      <c r="G79" s="51" t="n">
        <v>0.562</v>
      </c>
      <c r="H79" s="1" t="s">
        <v>8743</v>
      </c>
      <c r="I79" s="1" t="s">
        <v>90</v>
      </c>
      <c r="J79" s="1" t="n">
        <v>6</v>
      </c>
      <c r="K79" s="1" t="n">
        <v>992</v>
      </c>
      <c r="L79" s="52" t="n">
        <f aca="false">E79*D79</f>
        <v>1000846.72</v>
      </c>
      <c r="M79" s="1" t="n">
        <f aca="false">IF(H79="A",1.65,IF(H79="B",1.28,0.84))</f>
        <v>1.65</v>
      </c>
      <c r="N79" s="1" t="n">
        <f aca="false">ROUNDUP(M79*G79*F79*SQRT(J79),0)</f>
        <v>77</v>
      </c>
      <c r="O79" s="1" t="n">
        <f aca="false">ROUNDUP(F79*J79+N79,0)</f>
        <v>279</v>
      </c>
      <c r="P79" s="50" t="n">
        <f aca="false">IF(F79&gt;0,K79/F79,99)</f>
        <v>29.5783886934224</v>
      </c>
      <c r="Q79" s="18" t="str">
        <f aca="false">IF(K79&lt;N79,"Stock-out risk",IF(K79&lt;O79,"Reorder now",IF(P79&gt;16,"Overstock","Healthy")))</f>
        <v>Overstock</v>
      </c>
      <c r="R79" s="52" t="n">
        <f aca="false">K79*C79</f>
        <v>227128.32</v>
      </c>
    </row>
    <row r="80" customFormat="false" ht="15" hidden="false" customHeight="false" outlineLevel="0" collapsed="false">
      <c r="A80" s="1" t="s">
        <v>8829</v>
      </c>
      <c r="B80" s="1" t="s">
        <v>8755</v>
      </c>
      <c r="C80" s="17" t="n">
        <v>129.75</v>
      </c>
      <c r="D80" s="17" t="n">
        <v>277.39</v>
      </c>
      <c r="E80" s="1" t="n">
        <v>3589</v>
      </c>
      <c r="F80" s="50" t="n">
        <v>69.019</v>
      </c>
      <c r="G80" s="51" t="n">
        <v>0.599</v>
      </c>
      <c r="H80" s="1" t="s">
        <v>8743</v>
      </c>
      <c r="I80" s="1" t="s">
        <v>90</v>
      </c>
      <c r="J80" s="1" t="n">
        <v>4</v>
      </c>
      <c r="K80" s="1" t="n">
        <v>464</v>
      </c>
      <c r="L80" s="52" t="n">
        <f aca="false">E80*D80</f>
        <v>995552.71</v>
      </c>
      <c r="M80" s="1" t="n">
        <f aca="false">IF(H80="A",1.65,IF(H80="B",1.28,0.84))</f>
        <v>1.65</v>
      </c>
      <c r="N80" s="1" t="n">
        <f aca="false">ROUNDUP(M80*G80*F80*SQRT(J80),0)</f>
        <v>137</v>
      </c>
      <c r="O80" s="1" t="n">
        <f aca="false">ROUNDUP(F80*J80+N80,0)</f>
        <v>414</v>
      </c>
      <c r="P80" s="50" t="n">
        <f aca="false">IF(F80&gt;0,K80/F80,99)</f>
        <v>6.72278647908547</v>
      </c>
      <c r="Q80" s="18" t="str">
        <f aca="false">IF(K80&lt;N80,"Stock-out risk",IF(K80&lt;O80,"Reorder now",IF(P80&gt;16,"Overstock","Healthy")))</f>
        <v>Healthy</v>
      </c>
      <c r="R80" s="52" t="n">
        <f aca="false">K80*C80</f>
        <v>60204</v>
      </c>
    </row>
    <row r="81" customFormat="false" ht="15" hidden="false" customHeight="false" outlineLevel="0" collapsed="false">
      <c r="A81" s="1" t="s">
        <v>8830</v>
      </c>
      <c r="B81" s="1" t="s">
        <v>8749</v>
      </c>
      <c r="C81" s="17" t="n">
        <v>34.43</v>
      </c>
      <c r="D81" s="17" t="n">
        <v>65.36</v>
      </c>
      <c r="E81" s="1" t="n">
        <v>15075</v>
      </c>
      <c r="F81" s="50" t="n">
        <v>289.904</v>
      </c>
      <c r="G81" s="51" t="n">
        <v>0.708</v>
      </c>
      <c r="H81" s="1" t="s">
        <v>8743</v>
      </c>
      <c r="I81" s="1" t="s">
        <v>90</v>
      </c>
      <c r="J81" s="1" t="n">
        <v>3</v>
      </c>
      <c r="K81" s="1" t="n">
        <v>2183</v>
      </c>
      <c r="L81" s="52" t="n">
        <f aca="false">E81*D81</f>
        <v>985302</v>
      </c>
      <c r="M81" s="1" t="n">
        <f aca="false">IF(H81="A",1.65,IF(H81="B",1.28,0.84))</f>
        <v>1.65</v>
      </c>
      <c r="N81" s="1" t="n">
        <f aca="false">ROUNDUP(M81*G81*F81*SQRT(J81),0)</f>
        <v>587</v>
      </c>
      <c r="O81" s="1" t="n">
        <f aca="false">ROUNDUP(F81*J81+N81,0)</f>
        <v>1457</v>
      </c>
      <c r="P81" s="50" t="n">
        <f aca="false">IF(F81&gt;0,K81/F81,99)</f>
        <v>7.53007892267785</v>
      </c>
      <c r="Q81" s="18" t="str">
        <f aca="false">IF(K81&lt;N81,"Stock-out risk",IF(K81&lt;O81,"Reorder now",IF(P81&gt;16,"Overstock","Healthy")))</f>
        <v>Healthy</v>
      </c>
      <c r="R81" s="52" t="n">
        <f aca="false">K81*C81</f>
        <v>75160.69</v>
      </c>
    </row>
    <row r="82" customFormat="false" ht="15" hidden="false" customHeight="false" outlineLevel="0" collapsed="false">
      <c r="A82" s="1" t="s">
        <v>8831</v>
      </c>
      <c r="B82" s="1" t="s">
        <v>8764</v>
      </c>
      <c r="C82" s="17" t="n">
        <v>406.23</v>
      </c>
      <c r="D82" s="17" t="n">
        <v>799.44</v>
      </c>
      <c r="E82" s="1" t="n">
        <v>1217</v>
      </c>
      <c r="F82" s="50" t="n">
        <v>23.404</v>
      </c>
      <c r="G82" s="51" t="n">
        <v>0.286</v>
      </c>
      <c r="H82" s="1" t="s">
        <v>8743</v>
      </c>
      <c r="I82" s="1" t="s">
        <v>8746</v>
      </c>
      <c r="J82" s="1" t="n">
        <v>3</v>
      </c>
      <c r="K82" s="1" t="n">
        <v>270</v>
      </c>
      <c r="L82" s="52" t="n">
        <f aca="false">E82*D82</f>
        <v>972918.48</v>
      </c>
      <c r="M82" s="1" t="n">
        <f aca="false">IF(H82="A",1.65,IF(H82="B",1.28,0.84))</f>
        <v>1.65</v>
      </c>
      <c r="N82" s="1" t="n">
        <f aca="false">ROUNDUP(M82*G82*F82*SQRT(J82),0)</f>
        <v>20</v>
      </c>
      <c r="O82" s="1" t="n">
        <f aca="false">ROUNDUP(F82*J82+N82,0)</f>
        <v>91</v>
      </c>
      <c r="P82" s="50" t="n">
        <f aca="false">IF(F82&gt;0,K82/F82,99)</f>
        <v>11.5364894889762</v>
      </c>
      <c r="Q82" s="18" t="str">
        <f aca="false">IF(K82&lt;N82,"Stock-out risk",IF(K82&lt;O82,"Reorder now",IF(P82&gt;16,"Overstock","Healthy")))</f>
        <v>Healthy</v>
      </c>
      <c r="R82" s="52" t="n">
        <f aca="false">K82*C82</f>
        <v>109682.1</v>
      </c>
    </row>
    <row r="83" customFormat="false" ht="15" hidden="false" customHeight="false" outlineLevel="0" collapsed="false">
      <c r="A83" s="1" t="s">
        <v>8832</v>
      </c>
      <c r="B83" s="1" t="s">
        <v>8764</v>
      </c>
      <c r="C83" s="17" t="n">
        <v>222.94</v>
      </c>
      <c r="D83" s="17" t="n">
        <v>498.17</v>
      </c>
      <c r="E83" s="1" t="n">
        <v>1942</v>
      </c>
      <c r="F83" s="50" t="n">
        <v>37.346</v>
      </c>
      <c r="G83" s="51" t="n">
        <v>0.345</v>
      </c>
      <c r="H83" s="1" t="s">
        <v>8743</v>
      </c>
      <c r="I83" s="1" t="s">
        <v>8746</v>
      </c>
      <c r="J83" s="1" t="n">
        <v>4</v>
      </c>
      <c r="K83" s="1" t="n">
        <v>276</v>
      </c>
      <c r="L83" s="52" t="n">
        <f aca="false">E83*D83</f>
        <v>967446.14</v>
      </c>
      <c r="M83" s="1" t="n">
        <f aca="false">IF(H83="A",1.65,IF(H83="B",1.28,0.84))</f>
        <v>1.65</v>
      </c>
      <c r="N83" s="1" t="n">
        <f aca="false">ROUNDUP(M83*G83*F83*SQRT(J83),0)</f>
        <v>43</v>
      </c>
      <c r="O83" s="1" t="n">
        <f aca="false">ROUNDUP(F83*J83+N83,0)</f>
        <v>193</v>
      </c>
      <c r="P83" s="50" t="n">
        <f aca="false">IF(F83&gt;0,K83/F83,99)</f>
        <v>7.39034970277942</v>
      </c>
      <c r="Q83" s="18" t="str">
        <f aca="false">IF(K83&lt;N83,"Stock-out risk",IF(K83&lt;O83,"Reorder now",IF(P83&gt;16,"Overstock","Healthy")))</f>
        <v>Healthy</v>
      </c>
      <c r="R83" s="52" t="n">
        <f aca="false">K83*C83</f>
        <v>61531.44</v>
      </c>
    </row>
    <row r="84" customFormat="false" ht="15" hidden="false" customHeight="false" outlineLevel="0" collapsed="false">
      <c r="A84" s="1" t="s">
        <v>8833</v>
      </c>
      <c r="B84" s="1" t="s">
        <v>8759</v>
      </c>
      <c r="C84" s="17" t="n">
        <v>289.28</v>
      </c>
      <c r="D84" s="17" t="n">
        <v>683.79</v>
      </c>
      <c r="E84" s="1" t="n">
        <v>1411</v>
      </c>
      <c r="F84" s="50" t="n">
        <v>27.135</v>
      </c>
      <c r="G84" s="51" t="n">
        <v>0.356</v>
      </c>
      <c r="H84" s="1" t="s">
        <v>8743</v>
      </c>
      <c r="I84" s="1" t="s">
        <v>8746</v>
      </c>
      <c r="J84" s="1" t="n">
        <v>4</v>
      </c>
      <c r="K84" s="1" t="n">
        <v>203</v>
      </c>
      <c r="L84" s="52" t="n">
        <f aca="false">E84*D84</f>
        <v>964827.69</v>
      </c>
      <c r="M84" s="1" t="n">
        <f aca="false">IF(H84="A",1.65,IF(H84="B",1.28,0.84))</f>
        <v>1.65</v>
      </c>
      <c r="N84" s="1" t="n">
        <f aca="false">ROUNDUP(M84*G84*F84*SQRT(J84),0)</f>
        <v>32</v>
      </c>
      <c r="O84" s="1" t="n">
        <f aca="false">ROUNDUP(F84*J84+N84,0)</f>
        <v>141</v>
      </c>
      <c r="P84" s="50" t="n">
        <f aca="false">IF(F84&gt;0,K84/F84,99)</f>
        <v>7.48111295374977</v>
      </c>
      <c r="Q84" s="18" t="str">
        <f aca="false">IF(K84&lt;N84,"Stock-out risk",IF(K84&lt;O84,"Reorder now",IF(P84&gt;16,"Overstock","Healthy")))</f>
        <v>Healthy</v>
      </c>
      <c r="R84" s="52" t="n">
        <f aca="false">K84*C84</f>
        <v>58723.84</v>
      </c>
    </row>
    <row r="85" customFormat="false" ht="15" hidden="false" customHeight="false" outlineLevel="0" collapsed="false">
      <c r="A85" s="1" t="s">
        <v>8834</v>
      </c>
      <c r="B85" s="1" t="s">
        <v>8764</v>
      </c>
      <c r="C85" s="17" t="n">
        <v>76.96</v>
      </c>
      <c r="D85" s="17" t="n">
        <v>182.92</v>
      </c>
      <c r="E85" s="1" t="n">
        <v>5245</v>
      </c>
      <c r="F85" s="50" t="n">
        <v>100.865</v>
      </c>
      <c r="G85" s="51" t="n">
        <v>0.512</v>
      </c>
      <c r="H85" s="1" t="s">
        <v>8743</v>
      </c>
      <c r="I85" s="1" t="s">
        <v>90</v>
      </c>
      <c r="J85" s="1" t="n">
        <v>3</v>
      </c>
      <c r="K85" s="1" t="n">
        <v>1039</v>
      </c>
      <c r="L85" s="52" t="n">
        <f aca="false">E85*D85</f>
        <v>959415.4</v>
      </c>
      <c r="M85" s="1" t="n">
        <f aca="false">IF(H85="A",1.65,IF(H85="B",1.28,0.84))</f>
        <v>1.65</v>
      </c>
      <c r="N85" s="1" t="n">
        <f aca="false">ROUNDUP(M85*G85*F85*SQRT(J85),0)</f>
        <v>148</v>
      </c>
      <c r="O85" s="1" t="n">
        <f aca="false">ROUNDUP(F85*J85+N85,0)</f>
        <v>451</v>
      </c>
      <c r="P85" s="50" t="n">
        <f aca="false">IF(F85&gt;0,K85/F85,99)</f>
        <v>10.3008972388837</v>
      </c>
      <c r="Q85" s="18" t="str">
        <f aca="false">IF(K85&lt;N85,"Stock-out risk",IF(K85&lt;O85,"Reorder now",IF(P85&gt;16,"Overstock","Healthy")))</f>
        <v>Healthy</v>
      </c>
      <c r="R85" s="52" t="n">
        <f aca="false">K85*C85</f>
        <v>79961.44</v>
      </c>
    </row>
    <row r="86" customFormat="false" ht="15" hidden="false" customHeight="false" outlineLevel="0" collapsed="false">
      <c r="A86" s="1" t="s">
        <v>8835</v>
      </c>
      <c r="B86" s="1" t="s">
        <v>8755</v>
      </c>
      <c r="C86" s="17" t="n">
        <v>281.44</v>
      </c>
      <c r="D86" s="17" t="n">
        <v>700.46</v>
      </c>
      <c r="E86" s="1" t="n">
        <v>1367</v>
      </c>
      <c r="F86" s="50" t="n">
        <v>26.288</v>
      </c>
      <c r="G86" s="51" t="n">
        <v>0.275</v>
      </c>
      <c r="H86" s="1" t="s">
        <v>8743</v>
      </c>
      <c r="I86" s="1" t="s">
        <v>8746</v>
      </c>
      <c r="J86" s="1" t="n">
        <v>6</v>
      </c>
      <c r="K86" s="1" t="n">
        <v>382</v>
      </c>
      <c r="L86" s="52" t="n">
        <f aca="false">E86*D86</f>
        <v>957528.82</v>
      </c>
      <c r="M86" s="1" t="n">
        <f aca="false">IF(H86="A",1.65,IF(H86="B",1.28,0.84))</f>
        <v>1.65</v>
      </c>
      <c r="N86" s="1" t="n">
        <f aca="false">ROUNDUP(M86*G86*F86*SQRT(J86),0)</f>
        <v>30</v>
      </c>
      <c r="O86" s="1" t="n">
        <f aca="false">ROUNDUP(F86*J86+N86,0)</f>
        <v>188</v>
      </c>
      <c r="P86" s="50" t="n">
        <f aca="false">IF(F86&gt;0,K86/F86,99)</f>
        <v>14.5313451004261</v>
      </c>
      <c r="Q86" s="18" t="str">
        <f aca="false">IF(K86&lt;N86,"Stock-out risk",IF(K86&lt;O86,"Reorder now",IF(P86&gt;16,"Overstock","Healthy")))</f>
        <v>Healthy</v>
      </c>
      <c r="R86" s="52" t="n">
        <f aca="false">K86*C86</f>
        <v>107510.08</v>
      </c>
    </row>
    <row r="87" customFormat="false" ht="15" hidden="false" customHeight="false" outlineLevel="0" collapsed="false">
      <c r="A87" s="1" t="s">
        <v>8836</v>
      </c>
      <c r="B87" s="1" t="s">
        <v>8764</v>
      </c>
      <c r="C87" s="17" t="n">
        <v>245.25</v>
      </c>
      <c r="D87" s="17" t="n">
        <v>583.19</v>
      </c>
      <c r="E87" s="1" t="n">
        <v>1641</v>
      </c>
      <c r="F87" s="50" t="n">
        <v>31.558</v>
      </c>
      <c r="G87" s="51" t="n">
        <v>0.614</v>
      </c>
      <c r="H87" s="1" t="s">
        <v>8743</v>
      </c>
      <c r="I87" s="1" t="s">
        <v>90</v>
      </c>
      <c r="J87" s="1" t="n">
        <v>6</v>
      </c>
      <c r="K87" s="1" t="n">
        <v>515</v>
      </c>
      <c r="L87" s="52" t="n">
        <f aca="false">E87*D87</f>
        <v>957014.79</v>
      </c>
      <c r="M87" s="1" t="n">
        <f aca="false">IF(H87="A",1.65,IF(H87="B",1.28,0.84))</f>
        <v>1.65</v>
      </c>
      <c r="N87" s="1" t="n">
        <f aca="false">ROUNDUP(M87*G87*F87*SQRT(J87),0)</f>
        <v>79</v>
      </c>
      <c r="O87" s="1" t="n">
        <f aca="false">ROUNDUP(F87*J87+N87,0)</f>
        <v>269</v>
      </c>
      <c r="P87" s="50" t="n">
        <f aca="false">IF(F87&gt;0,K87/F87,99)</f>
        <v>16.3191583750555</v>
      </c>
      <c r="Q87" s="18" t="str">
        <f aca="false">IF(K87&lt;N87,"Stock-out risk",IF(K87&lt;O87,"Reorder now",IF(P87&gt;16,"Overstock","Healthy")))</f>
        <v>Overstock</v>
      </c>
      <c r="R87" s="52" t="n">
        <f aca="false">K87*C87</f>
        <v>126303.75</v>
      </c>
    </row>
    <row r="88" customFormat="false" ht="15" hidden="false" customHeight="false" outlineLevel="0" collapsed="false">
      <c r="A88" s="1" t="s">
        <v>8837</v>
      </c>
      <c r="B88" s="1" t="s">
        <v>8764</v>
      </c>
      <c r="C88" s="17" t="n">
        <v>133.46</v>
      </c>
      <c r="D88" s="17" t="n">
        <v>323.37</v>
      </c>
      <c r="E88" s="1" t="n">
        <v>2956</v>
      </c>
      <c r="F88" s="50" t="n">
        <v>56.846</v>
      </c>
      <c r="G88" s="51" t="n">
        <v>0.538</v>
      </c>
      <c r="H88" s="1" t="s">
        <v>8743</v>
      </c>
      <c r="I88" s="1" t="s">
        <v>90</v>
      </c>
      <c r="J88" s="1" t="n">
        <v>3</v>
      </c>
      <c r="K88" s="1" t="n">
        <v>504</v>
      </c>
      <c r="L88" s="52" t="n">
        <f aca="false">E88*D88</f>
        <v>955881.72</v>
      </c>
      <c r="M88" s="1" t="n">
        <f aca="false">IF(H88="A",1.65,IF(H88="B",1.28,0.84))</f>
        <v>1.65</v>
      </c>
      <c r="N88" s="1" t="n">
        <f aca="false">ROUNDUP(M88*G88*F88*SQRT(J88),0)</f>
        <v>88</v>
      </c>
      <c r="O88" s="1" t="n">
        <f aca="false">ROUNDUP(F88*J88+N88,0)</f>
        <v>259</v>
      </c>
      <c r="P88" s="50" t="n">
        <f aca="false">IF(F88&gt;0,K88/F88,99)</f>
        <v>8.86605917742673</v>
      </c>
      <c r="Q88" s="18" t="str">
        <f aca="false">IF(K88&lt;N88,"Stock-out risk",IF(K88&lt;O88,"Reorder now",IF(P88&gt;16,"Overstock","Healthy")))</f>
        <v>Healthy</v>
      </c>
      <c r="R88" s="52" t="n">
        <f aca="false">K88*C88</f>
        <v>67263.84</v>
      </c>
    </row>
    <row r="89" customFormat="false" ht="15" hidden="false" customHeight="false" outlineLevel="0" collapsed="false">
      <c r="A89" s="1" t="s">
        <v>8838</v>
      </c>
      <c r="B89" s="1" t="s">
        <v>8749</v>
      </c>
      <c r="C89" s="17" t="n">
        <v>113.67</v>
      </c>
      <c r="D89" s="17" t="n">
        <v>236</v>
      </c>
      <c r="E89" s="1" t="n">
        <v>4035</v>
      </c>
      <c r="F89" s="50" t="n">
        <v>77.596</v>
      </c>
      <c r="G89" s="51" t="n">
        <v>0.435</v>
      </c>
      <c r="H89" s="1" t="s">
        <v>8743</v>
      </c>
      <c r="I89" s="1" t="s">
        <v>8746</v>
      </c>
      <c r="J89" s="1" t="n">
        <v>3</v>
      </c>
      <c r="K89" s="1" t="n">
        <v>534</v>
      </c>
      <c r="L89" s="52" t="n">
        <f aca="false">E89*D89</f>
        <v>952260</v>
      </c>
      <c r="M89" s="1" t="n">
        <f aca="false">IF(H89="A",1.65,IF(H89="B",1.28,0.84))</f>
        <v>1.65</v>
      </c>
      <c r="N89" s="1" t="n">
        <f aca="false">ROUNDUP(M89*G89*F89*SQRT(J89),0)</f>
        <v>97</v>
      </c>
      <c r="O89" s="1" t="n">
        <f aca="false">ROUNDUP(F89*J89+N89,0)</f>
        <v>330</v>
      </c>
      <c r="P89" s="50" t="n">
        <f aca="false">IF(F89&gt;0,K89/F89,99)</f>
        <v>6.88179803082633</v>
      </c>
      <c r="Q89" s="18" t="str">
        <f aca="false">IF(K89&lt;N89,"Stock-out risk",IF(K89&lt;O89,"Reorder now",IF(P89&gt;16,"Overstock","Healthy")))</f>
        <v>Healthy</v>
      </c>
      <c r="R89" s="52" t="n">
        <f aca="false">K89*C89</f>
        <v>60699.78</v>
      </c>
    </row>
    <row r="90" customFormat="false" ht="15" hidden="false" customHeight="false" outlineLevel="0" collapsed="false">
      <c r="A90" s="1" t="s">
        <v>8839</v>
      </c>
      <c r="B90" s="1" t="s">
        <v>8764</v>
      </c>
      <c r="C90" s="17" t="n">
        <v>154.22</v>
      </c>
      <c r="D90" s="17" t="n">
        <v>332.18</v>
      </c>
      <c r="E90" s="1" t="n">
        <v>2846</v>
      </c>
      <c r="F90" s="50" t="n">
        <v>54.731</v>
      </c>
      <c r="G90" s="51" t="n">
        <v>0.976</v>
      </c>
      <c r="H90" s="1" t="s">
        <v>8743</v>
      </c>
      <c r="I90" s="1" t="s">
        <v>90</v>
      </c>
      <c r="J90" s="1" t="n">
        <v>2</v>
      </c>
      <c r="K90" s="1" t="n">
        <v>569</v>
      </c>
      <c r="L90" s="52" t="n">
        <f aca="false">E90*D90</f>
        <v>945384.28</v>
      </c>
      <c r="M90" s="1" t="n">
        <f aca="false">IF(H90="A",1.65,IF(H90="B",1.28,0.84))</f>
        <v>1.65</v>
      </c>
      <c r="N90" s="1" t="n">
        <f aca="false">ROUNDUP(M90*G90*F90*SQRT(J90),0)</f>
        <v>125</v>
      </c>
      <c r="O90" s="1" t="n">
        <f aca="false">ROUNDUP(F90*J90+N90,0)</f>
        <v>235</v>
      </c>
      <c r="P90" s="50" t="n">
        <f aca="false">IF(F90&gt;0,K90/F90,99)</f>
        <v>10.3963019129926</v>
      </c>
      <c r="Q90" s="18" t="str">
        <f aca="false">IF(K90&lt;N90,"Stock-out risk",IF(K90&lt;O90,"Reorder now",IF(P90&gt;16,"Overstock","Healthy")))</f>
        <v>Healthy</v>
      </c>
      <c r="R90" s="52" t="n">
        <f aca="false">K90*C90</f>
        <v>87751.18</v>
      </c>
    </row>
    <row r="91" customFormat="false" ht="15" hidden="false" customHeight="false" outlineLevel="0" collapsed="false">
      <c r="A91" s="1" t="s">
        <v>8840</v>
      </c>
      <c r="B91" s="1" t="s">
        <v>8742</v>
      </c>
      <c r="C91" s="17" t="n">
        <v>284.67</v>
      </c>
      <c r="D91" s="17" t="n">
        <v>681.49</v>
      </c>
      <c r="E91" s="1" t="n">
        <v>1383</v>
      </c>
      <c r="F91" s="50" t="n">
        <v>26.596</v>
      </c>
      <c r="G91" s="51" t="n">
        <v>0.474</v>
      </c>
      <c r="H91" s="1" t="s">
        <v>8743</v>
      </c>
      <c r="I91" s="1" t="s">
        <v>8746</v>
      </c>
      <c r="J91" s="1" t="n">
        <v>4</v>
      </c>
      <c r="K91" s="1" t="n">
        <v>336</v>
      </c>
      <c r="L91" s="52" t="n">
        <f aca="false">E91*D91</f>
        <v>942500.67</v>
      </c>
      <c r="M91" s="1" t="n">
        <f aca="false">IF(H91="A",1.65,IF(H91="B",1.28,0.84))</f>
        <v>1.65</v>
      </c>
      <c r="N91" s="1" t="n">
        <f aca="false">ROUNDUP(M91*G91*F91*SQRT(J91),0)</f>
        <v>42</v>
      </c>
      <c r="O91" s="1" t="n">
        <f aca="false">ROUNDUP(F91*J91+N91,0)</f>
        <v>149</v>
      </c>
      <c r="P91" s="50" t="n">
        <f aca="false">IF(F91&gt;0,K91/F91,99)</f>
        <v>12.6334787186043</v>
      </c>
      <c r="Q91" s="18" t="str">
        <f aca="false">IF(K91&lt;N91,"Stock-out risk",IF(K91&lt;O91,"Reorder now",IF(P91&gt;16,"Overstock","Healthy")))</f>
        <v>Healthy</v>
      </c>
      <c r="R91" s="52" t="n">
        <f aca="false">K91*C91</f>
        <v>95649.12</v>
      </c>
    </row>
    <row r="92" customFormat="false" ht="15" hidden="false" customHeight="false" outlineLevel="0" collapsed="false">
      <c r="A92" s="1" t="s">
        <v>8841</v>
      </c>
      <c r="B92" s="1" t="s">
        <v>8759</v>
      </c>
      <c r="C92" s="17" t="n">
        <v>236.28</v>
      </c>
      <c r="D92" s="17" t="n">
        <v>469.78</v>
      </c>
      <c r="E92" s="1" t="n">
        <v>2004</v>
      </c>
      <c r="F92" s="50" t="n">
        <v>38.538</v>
      </c>
      <c r="G92" s="51" t="n">
        <v>0.339</v>
      </c>
      <c r="H92" s="1" t="s">
        <v>8743</v>
      </c>
      <c r="I92" s="1" t="s">
        <v>8746</v>
      </c>
      <c r="J92" s="1" t="n">
        <v>3</v>
      </c>
      <c r="K92" s="1" t="n">
        <v>296</v>
      </c>
      <c r="L92" s="52" t="n">
        <f aca="false">E92*D92</f>
        <v>941439.12</v>
      </c>
      <c r="M92" s="1" t="n">
        <f aca="false">IF(H92="A",1.65,IF(H92="B",1.28,0.84))</f>
        <v>1.65</v>
      </c>
      <c r="N92" s="1" t="n">
        <f aca="false">ROUNDUP(M92*G92*F92*SQRT(J92),0)</f>
        <v>38</v>
      </c>
      <c r="O92" s="1" t="n">
        <f aca="false">ROUNDUP(F92*J92+N92,0)</f>
        <v>154</v>
      </c>
      <c r="P92" s="50" t="n">
        <f aca="false">IF(F92&gt;0,K92/F92,99)</f>
        <v>7.68073070735378</v>
      </c>
      <c r="Q92" s="18" t="str">
        <f aca="false">IF(K92&lt;N92,"Stock-out risk",IF(K92&lt;O92,"Reorder now",IF(P92&gt;16,"Overstock","Healthy")))</f>
        <v>Healthy</v>
      </c>
      <c r="R92" s="52" t="n">
        <f aca="false">K92*C92</f>
        <v>69938.88</v>
      </c>
    </row>
    <row r="93" customFormat="false" ht="15" hidden="false" customHeight="false" outlineLevel="0" collapsed="false">
      <c r="A93" s="1" t="s">
        <v>8842</v>
      </c>
      <c r="B93" s="1" t="s">
        <v>8742</v>
      </c>
      <c r="C93" s="17" t="n">
        <v>38.98</v>
      </c>
      <c r="D93" s="17" t="n">
        <v>90.81</v>
      </c>
      <c r="E93" s="1" t="n">
        <v>10356</v>
      </c>
      <c r="F93" s="50" t="n">
        <v>199.154</v>
      </c>
      <c r="G93" s="51" t="n">
        <v>0.421</v>
      </c>
      <c r="H93" s="1" t="s">
        <v>8743</v>
      </c>
      <c r="I93" s="1" t="s">
        <v>8746</v>
      </c>
      <c r="J93" s="1" t="n">
        <v>6</v>
      </c>
      <c r="K93" s="1" t="n">
        <v>2558</v>
      </c>
      <c r="L93" s="52" t="n">
        <f aca="false">E93*D93</f>
        <v>940428.36</v>
      </c>
      <c r="M93" s="1" t="n">
        <f aca="false">IF(H93="A",1.65,IF(H93="B",1.28,0.84))</f>
        <v>1.65</v>
      </c>
      <c r="N93" s="1" t="n">
        <f aca="false">ROUNDUP(M93*G93*F93*SQRT(J93),0)</f>
        <v>339</v>
      </c>
      <c r="O93" s="1" t="n">
        <f aca="false">ROUNDUP(F93*J93+N93,0)</f>
        <v>1534</v>
      </c>
      <c r="P93" s="50" t="n">
        <f aca="false">IF(F93&gt;0,K93/F93,99)</f>
        <v>12.8443315223395</v>
      </c>
      <c r="Q93" s="18" t="str">
        <f aca="false">IF(K93&lt;N93,"Stock-out risk",IF(K93&lt;O93,"Reorder now",IF(P93&gt;16,"Overstock","Healthy")))</f>
        <v>Healthy</v>
      </c>
      <c r="R93" s="52" t="n">
        <f aca="false">K93*C93</f>
        <v>99710.84</v>
      </c>
    </row>
    <row r="94" customFormat="false" ht="15" hidden="false" customHeight="false" outlineLevel="0" collapsed="false">
      <c r="A94" s="1" t="s">
        <v>8843</v>
      </c>
      <c r="B94" s="1" t="s">
        <v>8742</v>
      </c>
      <c r="C94" s="17" t="n">
        <v>58.35</v>
      </c>
      <c r="D94" s="17" t="n">
        <v>117.31</v>
      </c>
      <c r="E94" s="1" t="n">
        <v>7987</v>
      </c>
      <c r="F94" s="50" t="n">
        <v>153.596</v>
      </c>
      <c r="G94" s="51" t="n">
        <v>0.325</v>
      </c>
      <c r="H94" s="1" t="s">
        <v>8743</v>
      </c>
      <c r="I94" s="1" t="s">
        <v>8746</v>
      </c>
      <c r="J94" s="1" t="n">
        <v>4</v>
      </c>
      <c r="K94" s="1" t="n">
        <v>984</v>
      </c>
      <c r="L94" s="52" t="n">
        <f aca="false">E94*D94</f>
        <v>936954.97</v>
      </c>
      <c r="M94" s="1" t="n">
        <f aca="false">IF(H94="A",1.65,IF(H94="B",1.28,0.84))</f>
        <v>1.65</v>
      </c>
      <c r="N94" s="1" t="n">
        <f aca="false">ROUNDUP(M94*G94*F94*SQRT(J94),0)</f>
        <v>165</v>
      </c>
      <c r="O94" s="1" t="n">
        <f aca="false">ROUNDUP(F94*J94+N94,0)</f>
        <v>780</v>
      </c>
      <c r="P94" s="50" t="n">
        <f aca="false">IF(F94&gt;0,K94/F94,99)</f>
        <v>6.40641683377171</v>
      </c>
      <c r="Q94" s="18" t="str">
        <f aca="false">IF(K94&lt;N94,"Stock-out risk",IF(K94&lt;O94,"Reorder now",IF(P94&gt;16,"Overstock","Healthy")))</f>
        <v>Healthy</v>
      </c>
      <c r="R94" s="52" t="n">
        <f aca="false">K94*C94</f>
        <v>57416.4</v>
      </c>
    </row>
    <row r="95" customFormat="false" ht="15" hidden="false" customHeight="false" outlineLevel="0" collapsed="false">
      <c r="A95" s="1" t="s">
        <v>8844</v>
      </c>
      <c r="B95" s="1" t="s">
        <v>8755</v>
      </c>
      <c r="C95" s="17" t="n">
        <v>128.58</v>
      </c>
      <c r="D95" s="17" t="n">
        <v>316.15</v>
      </c>
      <c r="E95" s="1" t="n">
        <v>2948</v>
      </c>
      <c r="F95" s="50" t="n">
        <v>56.692</v>
      </c>
      <c r="G95" s="51" t="n">
        <v>0.346</v>
      </c>
      <c r="H95" s="1" t="s">
        <v>8743</v>
      </c>
      <c r="I95" s="1" t="s">
        <v>8746</v>
      </c>
      <c r="J95" s="1" t="n">
        <v>4</v>
      </c>
      <c r="K95" s="1" t="n">
        <v>643</v>
      </c>
      <c r="L95" s="52" t="n">
        <f aca="false">E95*D95</f>
        <v>932010.2</v>
      </c>
      <c r="M95" s="1" t="n">
        <f aca="false">IF(H95="A",1.65,IF(H95="B",1.28,0.84))</f>
        <v>1.65</v>
      </c>
      <c r="N95" s="1" t="n">
        <f aca="false">ROUNDUP(M95*G95*F95*SQRT(J95),0)</f>
        <v>65</v>
      </c>
      <c r="O95" s="1" t="n">
        <f aca="false">ROUNDUP(F95*J95+N95,0)</f>
        <v>292</v>
      </c>
      <c r="P95" s="50" t="n">
        <f aca="false">IF(F95&gt;0,K95/F95,99)</f>
        <v>11.3419882875891</v>
      </c>
      <c r="Q95" s="18" t="str">
        <f aca="false">IF(K95&lt;N95,"Stock-out risk",IF(K95&lt;O95,"Reorder now",IF(P95&gt;16,"Overstock","Healthy")))</f>
        <v>Healthy</v>
      </c>
      <c r="R95" s="52" t="n">
        <f aca="false">K95*C95</f>
        <v>82676.94</v>
      </c>
    </row>
    <row r="96" customFormat="false" ht="15" hidden="false" customHeight="false" outlineLevel="0" collapsed="false">
      <c r="A96" s="1" t="s">
        <v>8845</v>
      </c>
      <c r="B96" s="1" t="s">
        <v>8772</v>
      </c>
      <c r="C96" s="17" t="n">
        <v>128.32</v>
      </c>
      <c r="D96" s="17" t="n">
        <v>263.48</v>
      </c>
      <c r="E96" s="1" t="n">
        <v>3483</v>
      </c>
      <c r="F96" s="50" t="n">
        <v>66.981</v>
      </c>
      <c r="G96" s="51" t="n">
        <v>0.637</v>
      </c>
      <c r="H96" s="1" t="s">
        <v>8743</v>
      </c>
      <c r="I96" s="1" t="s">
        <v>90</v>
      </c>
      <c r="J96" s="1" t="n">
        <v>3</v>
      </c>
      <c r="K96" s="1" t="n">
        <v>872</v>
      </c>
      <c r="L96" s="52" t="n">
        <f aca="false">E96*D96</f>
        <v>917700.84</v>
      </c>
      <c r="M96" s="1" t="n">
        <f aca="false">IF(H96="A",1.65,IF(H96="B",1.28,0.84))</f>
        <v>1.65</v>
      </c>
      <c r="N96" s="1" t="n">
        <f aca="false">ROUNDUP(M96*G96*F96*SQRT(J96),0)</f>
        <v>122</v>
      </c>
      <c r="O96" s="1" t="n">
        <f aca="false">ROUNDUP(F96*J96+N96,0)</f>
        <v>323</v>
      </c>
      <c r="P96" s="50" t="n">
        <f aca="false">IF(F96&gt;0,K96/F96,99)</f>
        <v>13.0186172198086</v>
      </c>
      <c r="Q96" s="18" t="str">
        <f aca="false">IF(K96&lt;N96,"Stock-out risk",IF(K96&lt;O96,"Reorder now",IF(P96&gt;16,"Overstock","Healthy")))</f>
        <v>Healthy</v>
      </c>
      <c r="R96" s="52" t="n">
        <f aca="false">K96*C96</f>
        <v>111895.04</v>
      </c>
    </row>
    <row r="97" customFormat="false" ht="15" hidden="false" customHeight="false" outlineLevel="0" collapsed="false">
      <c r="A97" s="1" t="s">
        <v>8846</v>
      </c>
      <c r="B97" s="1" t="s">
        <v>8764</v>
      </c>
      <c r="C97" s="17" t="n">
        <v>61.77</v>
      </c>
      <c r="D97" s="17" t="n">
        <v>141.83</v>
      </c>
      <c r="E97" s="1" t="n">
        <v>6441</v>
      </c>
      <c r="F97" s="50" t="n">
        <v>123.865</v>
      </c>
      <c r="G97" s="51" t="n">
        <v>0.334</v>
      </c>
      <c r="H97" s="1" t="s">
        <v>8743</v>
      </c>
      <c r="I97" s="1" t="s">
        <v>8746</v>
      </c>
      <c r="J97" s="1" t="n">
        <v>2</v>
      </c>
      <c r="K97" s="1" t="n">
        <v>471</v>
      </c>
      <c r="L97" s="52" t="n">
        <f aca="false">E97*D97</f>
        <v>913527.03</v>
      </c>
      <c r="M97" s="1" t="n">
        <f aca="false">IF(H97="A",1.65,IF(H97="B",1.28,0.84))</f>
        <v>1.65</v>
      </c>
      <c r="N97" s="1" t="n">
        <f aca="false">ROUNDUP(M97*G97*F97*SQRT(J97),0)</f>
        <v>97</v>
      </c>
      <c r="O97" s="1" t="n">
        <f aca="false">ROUNDUP(F97*J97+N97,0)</f>
        <v>345</v>
      </c>
      <c r="P97" s="50" t="n">
        <f aca="false">IF(F97&gt;0,K97/F97,99)</f>
        <v>3.80252694465749</v>
      </c>
      <c r="Q97" s="18" t="str">
        <f aca="false">IF(K97&lt;N97,"Stock-out risk",IF(K97&lt;O97,"Reorder now",IF(P97&gt;16,"Overstock","Healthy")))</f>
        <v>Healthy</v>
      </c>
      <c r="R97" s="52" t="n">
        <f aca="false">K97*C97</f>
        <v>29093.67</v>
      </c>
    </row>
    <row r="98" customFormat="false" ht="15" hidden="false" customHeight="false" outlineLevel="0" collapsed="false">
      <c r="A98" s="1" t="s">
        <v>8847</v>
      </c>
      <c r="B98" s="1" t="s">
        <v>8749</v>
      </c>
      <c r="C98" s="17" t="n">
        <v>129.43</v>
      </c>
      <c r="D98" s="17" t="n">
        <v>287.26</v>
      </c>
      <c r="E98" s="1" t="n">
        <v>3178</v>
      </c>
      <c r="F98" s="50" t="n">
        <v>61.115</v>
      </c>
      <c r="G98" s="51" t="n">
        <v>0.458</v>
      </c>
      <c r="H98" s="1" t="s">
        <v>8743</v>
      </c>
      <c r="I98" s="1" t="s">
        <v>8746</v>
      </c>
      <c r="J98" s="1" t="n">
        <v>3</v>
      </c>
      <c r="K98" s="1" t="n">
        <v>536</v>
      </c>
      <c r="L98" s="52" t="n">
        <f aca="false">E98*D98</f>
        <v>912912.28</v>
      </c>
      <c r="M98" s="1" t="n">
        <f aca="false">IF(H98="A",1.65,IF(H98="B",1.28,0.84))</f>
        <v>1.65</v>
      </c>
      <c r="N98" s="1" t="n">
        <f aca="false">ROUNDUP(M98*G98*F98*SQRT(J98),0)</f>
        <v>80</v>
      </c>
      <c r="O98" s="1" t="n">
        <f aca="false">ROUNDUP(F98*J98+N98,0)</f>
        <v>264</v>
      </c>
      <c r="P98" s="50" t="n">
        <f aca="false">IF(F98&gt;0,K98/F98,99)</f>
        <v>8.77035097766506</v>
      </c>
      <c r="Q98" s="18" t="str">
        <f aca="false">IF(K98&lt;N98,"Stock-out risk",IF(K98&lt;O98,"Reorder now",IF(P98&gt;16,"Overstock","Healthy")))</f>
        <v>Healthy</v>
      </c>
      <c r="R98" s="52" t="n">
        <f aca="false">K98*C98</f>
        <v>69374.48</v>
      </c>
    </row>
    <row r="99" customFormat="false" ht="15" hidden="false" customHeight="false" outlineLevel="0" collapsed="false">
      <c r="A99" s="1" t="s">
        <v>8848</v>
      </c>
      <c r="B99" s="1" t="s">
        <v>8764</v>
      </c>
      <c r="C99" s="17" t="n">
        <v>70.22</v>
      </c>
      <c r="D99" s="17" t="n">
        <v>157.44</v>
      </c>
      <c r="E99" s="1" t="n">
        <v>5775</v>
      </c>
      <c r="F99" s="50" t="n">
        <v>111.058</v>
      </c>
      <c r="G99" s="51" t="n">
        <v>0.592</v>
      </c>
      <c r="H99" s="1" t="s">
        <v>8743</v>
      </c>
      <c r="I99" s="1" t="s">
        <v>90</v>
      </c>
      <c r="J99" s="1" t="n">
        <v>2</v>
      </c>
      <c r="K99" s="1" t="n">
        <v>766</v>
      </c>
      <c r="L99" s="52" t="n">
        <f aca="false">E99*D99</f>
        <v>909216</v>
      </c>
      <c r="M99" s="1" t="n">
        <f aca="false">IF(H99="A",1.65,IF(H99="B",1.28,0.84))</f>
        <v>1.65</v>
      </c>
      <c r="N99" s="1" t="n">
        <f aca="false">ROUNDUP(M99*G99*F99*SQRT(J99),0)</f>
        <v>154</v>
      </c>
      <c r="O99" s="1" t="n">
        <f aca="false">ROUNDUP(F99*J99+N99,0)</f>
        <v>377</v>
      </c>
      <c r="P99" s="50" t="n">
        <f aca="false">IF(F99&gt;0,K99/F99,99)</f>
        <v>6.89729690792199</v>
      </c>
      <c r="Q99" s="18" t="str">
        <f aca="false">IF(K99&lt;N99,"Stock-out risk",IF(K99&lt;O99,"Reorder now",IF(P99&gt;16,"Overstock","Healthy")))</f>
        <v>Healthy</v>
      </c>
      <c r="R99" s="52" t="n">
        <f aca="false">K99*C99</f>
        <v>53788.52</v>
      </c>
    </row>
    <row r="100" customFormat="false" ht="15" hidden="false" customHeight="false" outlineLevel="0" collapsed="false">
      <c r="A100" s="1" t="s">
        <v>8849</v>
      </c>
      <c r="B100" s="1" t="s">
        <v>8772</v>
      </c>
      <c r="C100" s="17" t="n">
        <v>113.65</v>
      </c>
      <c r="D100" s="17" t="n">
        <v>256.32</v>
      </c>
      <c r="E100" s="1" t="n">
        <v>3491</v>
      </c>
      <c r="F100" s="50" t="n">
        <v>67.135</v>
      </c>
      <c r="G100" s="51" t="n">
        <v>0.888</v>
      </c>
      <c r="H100" s="1" t="s">
        <v>8743</v>
      </c>
      <c r="I100" s="1" t="s">
        <v>90</v>
      </c>
      <c r="J100" s="1" t="n">
        <v>3</v>
      </c>
      <c r="K100" s="1" t="n">
        <v>206</v>
      </c>
      <c r="L100" s="52" t="n">
        <f aca="false">E100*D100</f>
        <v>894813.12</v>
      </c>
      <c r="M100" s="1" t="n">
        <f aca="false">IF(H100="A",1.65,IF(H100="B",1.28,0.84))</f>
        <v>1.65</v>
      </c>
      <c r="N100" s="1" t="n">
        <f aca="false">ROUNDUP(M100*G100*F100*SQRT(J100),0)</f>
        <v>171</v>
      </c>
      <c r="O100" s="1" t="n">
        <f aca="false">ROUNDUP(F100*J100+N100,0)</f>
        <v>373</v>
      </c>
      <c r="P100" s="50" t="n">
        <f aca="false">IF(F100&gt;0,K100/F100,99)</f>
        <v>3.06844417963804</v>
      </c>
      <c r="Q100" s="18" t="str">
        <f aca="false">IF(K100&lt;N100,"Stock-out risk",IF(K100&lt;O100,"Reorder now",IF(P100&gt;16,"Overstock","Healthy")))</f>
        <v>Reorder now</v>
      </c>
      <c r="R100" s="52" t="n">
        <f aca="false">K100*C100</f>
        <v>23411.9</v>
      </c>
    </row>
    <row r="101" customFormat="false" ht="15" hidden="false" customHeight="false" outlineLevel="0" collapsed="false">
      <c r="A101" s="1" t="s">
        <v>8850</v>
      </c>
      <c r="B101" s="1" t="s">
        <v>8742</v>
      </c>
      <c r="C101" s="17" t="n">
        <v>186.19</v>
      </c>
      <c r="D101" s="17" t="n">
        <v>419.42</v>
      </c>
      <c r="E101" s="1" t="n">
        <v>2132</v>
      </c>
      <c r="F101" s="50" t="n">
        <v>41</v>
      </c>
      <c r="G101" s="51" t="n">
        <v>0.461</v>
      </c>
      <c r="H101" s="1" t="s">
        <v>8743</v>
      </c>
      <c r="I101" s="1" t="s">
        <v>8746</v>
      </c>
      <c r="J101" s="1" t="n">
        <v>3</v>
      </c>
      <c r="K101" s="1" t="n">
        <v>426</v>
      </c>
      <c r="L101" s="52" t="n">
        <f aca="false">E101*D101</f>
        <v>894203.44</v>
      </c>
      <c r="M101" s="1" t="n">
        <f aca="false">IF(H101="A",1.65,IF(H101="B",1.28,0.84))</f>
        <v>1.65</v>
      </c>
      <c r="N101" s="1" t="n">
        <f aca="false">ROUNDUP(M101*G101*F101*SQRT(J101),0)</f>
        <v>55</v>
      </c>
      <c r="O101" s="1" t="n">
        <f aca="false">ROUNDUP(F101*J101+N101,0)</f>
        <v>178</v>
      </c>
      <c r="P101" s="50" t="n">
        <f aca="false">IF(F101&gt;0,K101/F101,99)</f>
        <v>10.390243902439</v>
      </c>
      <c r="Q101" s="18" t="str">
        <f aca="false">IF(K101&lt;N101,"Stock-out risk",IF(K101&lt;O101,"Reorder now",IF(P101&gt;16,"Overstock","Healthy")))</f>
        <v>Healthy</v>
      </c>
      <c r="R101" s="52" t="n">
        <f aca="false">K101*C101</f>
        <v>79316.94</v>
      </c>
    </row>
    <row r="102" customFormat="false" ht="15" hidden="false" customHeight="false" outlineLevel="0" collapsed="false">
      <c r="A102" s="1" t="s">
        <v>8851</v>
      </c>
      <c r="B102" s="1" t="s">
        <v>8764</v>
      </c>
      <c r="C102" s="17" t="n">
        <v>56.09</v>
      </c>
      <c r="D102" s="17" t="n">
        <v>115.96</v>
      </c>
      <c r="E102" s="1" t="n">
        <v>7686</v>
      </c>
      <c r="F102" s="50" t="n">
        <v>147.808</v>
      </c>
      <c r="G102" s="51" t="n">
        <v>0.609</v>
      </c>
      <c r="H102" s="1" t="s">
        <v>8743</v>
      </c>
      <c r="I102" s="1" t="s">
        <v>90</v>
      </c>
      <c r="J102" s="1" t="n">
        <v>4</v>
      </c>
      <c r="K102" s="1" t="n">
        <v>1147</v>
      </c>
      <c r="L102" s="52" t="n">
        <f aca="false">E102*D102</f>
        <v>891268.56</v>
      </c>
      <c r="M102" s="1" t="n">
        <f aca="false">IF(H102="A",1.65,IF(H102="B",1.28,0.84))</f>
        <v>1.65</v>
      </c>
      <c r="N102" s="1" t="n">
        <f aca="false">ROUNDUP(M102*G102*F102*SQRT(J102),0)</f>
        <v>298</v>
      </c>
      <c r="O102" s="1" t="n">
        <f aca="false">ROUNDUP(F102*J102+N102,0)</f>
        <v>890</v>
      </c>
      <c r="P102" s="50" t="n">
        <f aca="false">IF(F102&gt;0,K102/F102,99)</f>
        <v>7.76006711409396</v>
      </c>
      <c r="Q102" s="18" t="str">
        <f aca="false">IF(K102&lt;N102,"Stock-out risk",IF(K102&lt;O102,"Reorder now",IF(P102&gt;16,"Overstock","Healthy")))</f>
        <v>Healthy</v>
      </c>
      <c r="R102" s="52" t="n">
        <f aca="false">K102*C102</f>
        <v>64335.23</v>
      </c>
    </row>
    <row r="103" customFormat="false" ht="15" hidden="false" customHeight="false" outlineLevel="0" collapsed="false">
      <c r="A103" s="1" t="s">
        <v>8852</v>
      </c>
      <c r="B103" s="1" t="s">
        <v>8755</v>
      </c>
      <c r="C103" s="17" t="n">
        <v>40.46</v>
      </c>
      <c r="D103" s="17" t="n">
        <v>86.15</v>
      </c>
      <c r="E103" s="1" t="n">
        <v>10313</v>
      </c>
      <c r="F103" s="50" t="n">
        <v>198.327</v>
      </c>
      <c r="G103" s="51" t="n">
        <v>0.306</v>
      </c>
      <c r="H103" s="1" t="s">
        <v>8743</v>
      </c>
      <c r="I103" s="1" t="s">
        <v>8746</v>
      </c>
      <c r="J103" s="1" t="n">
        <v>3</v>
      </c>
      <c r="K103" s="1" t="n">
        <v>1240</v>
      </c>
      <c r="L103" s="52" t="n">
        <f aca="false">E103*D103</f>
        <v>888464.95</v>
      </c>
      <c r="M103" s="1" t="n">
        <f aca="false">IF(H103="A",1.65,IF(H103="B",1.28,0.84))</f>
        <v>1.65</v>
      </c>
      <c r="N103" s="1" t="n">
        <f aca="false">ROUNDUP(M103*G103*F103*SQRT(J103),0)</f>
        <v>174</v>
      </c>
      <c r="O103" s="1" t="n">
        <f aca="false">ROUNDUP(F103*J103+N103,0)</f>
        <v>769</v>
      </c>
      <c r="P103" s="50" t="n">
        <f aca="false">IF(F103&gt;0,K103/F103,99)</f>
        <v>6.25230049362921</v>
      </c>
      <c r="Q103" s="18" t="str">
        <f aca="false">IF(K103&lt;N103,"Stock-out risk",IF(K103&lt;O103,"Reorder now",IF(P103&gt;16,"Overstock","Healthy")))</f>
        <v>Healthy</v>
      </c>
      <c r="R103" s="52" t="n">
        <f aca="false">K103*C103</f>
        <v>50170.4</v>
      </c>
    </row>
    <row r="104" customFormat="false" ht="15" hidden="false" customHeight="false" outlineLevel="0" collapsed="false">
      <c r="A104" s="1" t="s">
        <v>8853</v>
      </c>
      <c r="B104" s="1" t="s">
        <v>8755</v>
      </c>
      <c r="C104" s="17" t="n">
        <v>159.7</v>
      </c>
      <c r="D104" s="17" t="n">
        <v>369.1</v>
      </c>
      <c r="E104" s="1" t="n">
        <v>2383</v>
      </c>
      <c r="F104" s="50" t="n">
        <v>45.827</v>
      </c>
      <c r="G104" s="51" t="n">
        <v>0.369</v>
      </c>
      <c r="H104" s="1" t="s">
        <v>8743</v>
      </c>
      <c r="I104" s="1" t="s">
        <v>8746</v>
      </c>
      <c r="J104" s="1" t="n">
        <v>3</v>
      </c>
      <c r="K104" s="1" t="n">
        <v>330</v>
      </c>
      <c r="L104" s="52" t="n">
        <f aca="false">E104*D104</f>
        <v>879565.3</v>
      </c>
      <c r="M104" s="1" t="n">
        <f aca="false">IF(H104="A",1.65,IF(H104="B",1.28,0.84))</f>
        <v>1.65</v>
      </c>
      <c r="N104" s="1" t="n">
        <f aca="false">ROUNDUP(M104*G104*F104*SQRT(J104),0)</f>
        <v>49</v>
      </c>
      <c r="O104" s="1" t="n">
        <f aca="false">ROUNDUP(F104*J104+N104,0)</f>
        <v>187</v>
      </c>
      <c r="P104" s="50" t="n">
        <f aca="false">IF(F104&gt;0,K104/F104,99)</f>
        <v>7.20099504658826</v>
      </c>
      <c r="Q104" s="18" t="str">
        <f aca="false">IF(K104&lt;N104,"Stock-out risk",IF(K104&lt;O104,"Reorder now",IF(P104&gt;16,"Overstock","Healthy")))</f>
        <v>Healthy</v>
      </c>
      <c r="R104" s="52" t="n">
        <f aca="false">K104*C104</f>
        <v>52701</v>
      </c>
    </row>
    <row r="105" customFormat="false" ht="15" hidden="false" customHeight="false" outlineLevel="0" collapsed="false">
      <c r="A105" s="1" t="s">
        <v>8854</v>
      </c>
      <c r="B105" s="1" t="s">
        <v>8764</v>
      </c>
      <c r="C105" s="17" t="n">
        <v>118.3</v>
      </c>
      <c r="D105" s="17" t="n">
        <v>307.1</v>
      </c>
      <c r="E105" s="1" t="n">
        <v>2828</v>
      </c>
      <c r="F105" s="50" t="n">
        <v>54.385</v>
      </c>
      <c r="G105" s="51" t="n">
        <v>0.293</v>
      </c>
      <c r="H105" s="1" t="s">
        <v>8743</v>
      </c>
      <c r="I105" s="1" t="s">
        <v>8746</v>
      </c>
      <c r="J105" s="1" t="n">
        <v>2</v>
      </c>
      <c r="K105" s="1" t="n">
        <v>135</v>
      </c>
      <c r="L105" s="52" t="n">
        <f aca="false">E105*D105</f>
        <v>868478.8</v>
      </c>
      <c r="M105" s="1" t="n">
        <f aca="false">IF(H105="A",1.65,IF(H105="B",1.28,0.84))</f>
        <v>1.65</v>
      </c>
      <c r="N105" s="1" t="n">
        <f aca="false">ROUNDUP(M105*G105*F105*SQRT(J105),0)</f>
        <v>38</v>
      </c>
      <c r="O105" s="1" t="n">
        <f aca="false">ROUNDUP(F105*J105+N105,0)</f>
        <v>147</v>
      </c>
      <c r="P105" s="50" t="n">
        <f aca="false">IF(F105&gt;0,K105/F105,99)</f>
        <v>2.48230210535993</v>
      </c>
      <c r="Q105" s="18" t="str">
        <f aca="false">IF(K105&lt;N105,"Stock-out risk",IF(K105&lt;O105,"Reorder now",IF(P105&gt;16,"Overstock","Healthy")))</f>
        <v>Reorder now</v>
      </c>
      <c r="R105" s="52" t="n">
        <f aca="false">K105*C105</f>
        <v>15970.5</v>
      </c>
    </row>
    <row r="106" customFormat="false" ht="15" hidden="false" customHeight="false" outlineLevel="0" collapsed="false">
      <c r="A106" s="1" t="s">
        <v>8855</v>
      </c>
      <c r="B106" s="1" t="s">
        <v>8772</v>
      </c>
      <c r="C106" s="17" t="n">
        <v>37.98</v>
      </c>
      <c r="D106" s="17" t="n">
        <v>95.5</v>
      </c>
      <c r="E106" s="1" t="n">
        <v>9074</v>
      </c>
      <c r="F106" s="50" t="n">
        <v>174.5</v>
      </c>
      <c r="G106" s="51" t="n">
        <v>0.568</v>
      </c>
      <c r="H106" s="1" t="s">
        <v>8743</v>
      </c>
      <c r="I106" s="1" t="s">
        <v>90</v>
      </c>
      <c r="J106" s="1" t="n">
        <v>3</v>
      </c>
      <c r="K106" s="1" t="n">
        <v>2719</v>
      </c>
      <c r="L106" s="52" t="n">
        <f aca="false">E106*D106</f>
        <v>866567</v>
      </c>
      <c r="M106" s="1" t="n">
        <f aca="false">IF(H106="A",1.65,IF(H106="B",1.28,0.84))</f>
        <v>1.65</v>
      </c>
      <c r="N106" s="1" t="n">
        <f aca="false">ROUNDUP(M106*G106*F106*SQRT(J106),0)</f>
        <v>284</v>
      </c>
      <c r="O106" s="1" t="n">
        <f aca="false">ROUNDUP(F106*J106+N106,0)</f>
        <v>808</v>
      </c>
      <c r="P106" s="50" t="n">
        <f aca="false">IF(F106&gt;0,K106/F106,99)</f>
        <v>15.5816618911175</v>
      </c>
      <c r="Q106" s="18" t="str">
        <f aca="false">IF(K106&lt;N106,"Stock-out risk",IF(K106&lt;O106,"Reorder now",IF(P106&gt;16,"Overstock","Healthy")))</f>
        <v>Healthy</v>
      </c>
      <c r="R106" s="52" t="n">
        <f aca="false">K106*C106</f>
        <v>103267.62</v>
      </c>
    </row>
    <row r="107" customFormat="false" ht="15" hidden="false" customHeight="false" outlineLevel="0" collapsed="false">
      <c r="A107" s="1" t="s">
        <v>8856</v>
      </c>
      <c r="B107" s="1" t="s">
        <v>8749</v>
      </c>
      <c r="C107" s="17" t="n">
        <v>62.81</v>
      </c>
      <c r="D107" s="17" t="n">
        <v>155.6</v>
      </c>
      <c r="E107" s="1" t="n">
        <v>5511</v>
      </c>
      <c r="F107" s="50" t="n">
        <v>105.981</v>
      </c>
      <c r="G107" s="51" t="n">
        <v>0.365</v>
      </c>
      <c r="H107" s="1" t="s">
        <v>8743</v>
      </c>
      <c r="I107" s="1" t="s">
        <v>8746</v>
      </c>
      <c r="J107" s="1" t="n">
        <v>2</v>
      </c>
      <c r="K107" s="1" t="n">
        <v>405</v>
      </c>
      <c r="L107" s="52" t="n">
        <f aca="false">E107*D107</f>
        <v>857511.6</v>
      </c>
      <c r="M107" s="1" t="n">
        <f aca="false">IF(H107="A",1.65,IF(H107="B",1.28,0.84))</f>
        <v>1.65</v>
      </c>
      <c r="N107" s="1" t="n">
        <f aca="false">ROUNDUP(M107*G107*F107*SQRT(J107),0)</f>
        <v>91</v>
      </c>
      <c r="O107" s="1" t="n">
        <f aca="false">ROUNDUP(F107*J107+N107,0)</f>
        <v>303</v>
      </c>
      <c r="P107" s="50" t="n">
        <f aca="false">IF(F107&gt;0,K107/F107,99)</f>
        <v>3.82143969202027</v>
      </c>
      <c r="Q107" s="18" t="str">
        <f aca="false">IF(K107&lt;N107,"Stock-out risk",IF(K107&lt;O107,"Reorder now",IF(P107&gt;16,"Overstock","Healthy")))</f>
        <v>Healthy</v>
      </c>
      <c r="R107" s="52" t="n">
        <f aca="false">K107*C107</f>
        <v>25438.05</v>
      </c>
    </row>
    <row r="108" customFormat="false" ht="15" hidden="false" customHeight="false" outlineLevel="0" collapsed="false">
      <c r="A108" s="1" t="s">
        <v>8857</v>
      </c>
      <c r="B108" s="1" t="s">
        <v>8772</v>
      </c>
      <c r="C108" s="17" t="n">
        <v>104.79</v>
      </c>
      <c r="D108" s="17" t="n">
        <v>251.68</v>
      </c>
      <c r="E108" s="1" t="n">
        <v>3330</v>
      </c>
      <c r="F108" s="50" t="n">
        <v>64.038</v>
      </c>
      <c r="G108" s="51" t="n">
        <v>0.316</v>
      </c>
      <c r="H108" s="1" t="s">
        <v>8743</v>
      </c>
      <c r="I108" s="1" t="s">
        <v>8746</v>
      </c>
      <c r="J108" s="1" t="n">
        <v>6</v>
      </c>
      <c r="K108" s="1" t="n">
        <v>1203</v>
      </c>
      <c r="L108" s="52" t="n">
        <f aca="false">E108*D108</f>
        <v>838094.4</v>
      </c>
      <c r="M108" s="1" t="n">
        <f aca="false">IF(H108="A",1.65,IF(H108="B",1.28,0.84))</f>
        <v>1.65</v>
      </c>
      <c r="N108" s="1" t="n">
        <f aca="false">ROUNDUP(M108*G108*F108*SQRT(J108),0)</f>
        <v>82</v>
      </c>
      <c r="O108" s="1" t="n">
        <f aca="false">ROUNDUP(F108*J108+N108,0)</f>
        <v>467</v>
      </c>
      <c r="P108" s="50" t="n">
        <f aca="false">IF(F108&gt;0,K108/F108,99)</f>
        <v>18.7857209781692</v>
      </c>
      <c r="Q108" s="18" t="str">
        <f aca="false">IF(K108&lt;N108,"Stock-out risk",IF(K108&lt;O108,"Reorder now",IF(P108&gt;16,"Overstock","Healthy")))</f>
        <v>Overstock</v>
      </c>
      <c r="R108" s="52" t="n">
        <f aca="false">K108*C108</f>
        <v>126062.37</v>
      </c>
    </row>
    <row r="109" customFormat="false" ht="15" hidden="false" customHeight="false" outlineLevel="0" collapsed="false">
      <c r="A109" s="1" t="s">
        <v>8858</v>
      </c>
      <c r="B109" s="1" t="s">
        <v>8772</v>
      </c>
      <c r="C109" s="17" t="n">
        <v>121.77</v>
      </c>
      <c r="D109" s="17" t="n">
        <v>303.79</v>
      </c>
      <c r="E109" s="1" t="n">
        <v>2727</v>
      </c>
      <c r="F109" s="50" t="n">
        <v>52.442</v>
      </c>
      <c r="G109" s="51" t="n">
        <v>0.819</v>
      </c>
      <c r="H109" s="1" t="s">
        <v>8743</v>
      </c>
      <c r="I109" s="1" t="s">
        <v>90</v>
      </c>
      <c r="J109" s="1" t="n">
        <v>3</v>
      </c>
      <c r="K109" s="1" t="n">
        <v>225</v>
      </c>
      <c r="L109" s="52" t="n">
        <f aca="false">E109*D109</f>
        <v>828435.33</v>
      </c>
      <c r="M109" s="1" t="n">
        <f aca="false">IF(H109="A",1.65,IF(H109="B",1.28,0.84))</f>
        <v>1.65</v>
      </c>
      <c r="N109" s="1" t="n">
        <f aca="false">ROUNDUP(M109*G109*F109*SQRT(J109),0)</f>
        <v>123</v>
      </c>
      <c r="O109" s="1" t="n">
        <f aca="false">ROUNDUP(F109*J109+N109,0)</f>
        <v>281</v>
      </c>
      <c r="P109" s="50" t="n">
        <f aca="false">IF(F109&gt;0,K109/F109,99)</f>
        <v>4.29045421608634</v>
      </c>
      <c r="Q109" s="18" t="str">
        <f aca="false">IF(K109&lt;N109,"Stock-out risk",IF(K109&lt;O109,"Reorder now",IF(P109&gt;16,"Overstock","Healthy")))</f>
        <v>Reorder now</v>
      </c>
      <c r="R109" s="52" t="n">
        <f aca="false">K109*C109</f>
        <v>27398.25</v>
      </c>
    </row>
    <row r="110" customFormat="false" ht="15" hidden="false" customHeight="false" outlineLevel="0" collapsed="false">
      <c r="A110" s="1" t="s">
        <v>8859</v>
      </c>
      <c r="B110" s="1" t="s">
        <v>8759</v>
      </c>
      <c r="C110" s="17" t="n">
        <v>101.11</v>
      </c>
      <c r="D110" s="17" t="n">
        <v>184.87</v>
      </c>
      <c r="E110" s="1" t="n">
        <v>4477</v>
      </c>
      <c r="F110" s="50" t="n">
        <v>86.096</v>
      </c>
      <c r="G110" s="51" t="n">
        <v>0.299</v>
      </c>
      <c r="H110" s="1" t="s">
        <v>8743</v>
      </c>
      <c r="I110" s="1" t="s">
        <v>8746</v>
      </c>
      <c r="J110" s="1" t="n">
        <v>3</v>
      </c>
      <c r="K110" s="1" t="n">
        <v>1107</v>
      </c>
      <c r="L110" s="52" t="n">
        <f aca="false">E110*D110</f>
        <v>827662.99</v>
      </c>
      <c r="M110" s="1" t="n">
        <f aca="false">IF(H110="A",1.65,IF(H110="B",1.28,0.84))</f>
        <v>1.65</v>
      </c>
      <c r="N110" s="1" t="n">
        <f aca="false">ROUNDUP(M110*G110*F110*SQRT(J110),0)</f>
        <v>74</v>
      </c>
      <c r="O110" s="1" t="n">
        <f aca="false">ROUNDUP(F110*J110+N110,0)</f>
        <v>333</v>
      </c>
      <c r="P110" s="50" t="n">
        <f aca="false">IF(F110&gt;0,K110/F110,99)</f>
        <v>12.8577401969894</v>
      </c>
      <c r="Q110" s="18" t="str">
        <f aca="false">IF(K110&lt;N110,"Stock-out risk",IF(K110&lt;O110,"Reorder now",IF(P110&gt;16,"Overstock","Healthy")))</f>
        <v>Healthy</v>
      </c>
      <c r="R110" s="52" t="n">
        <f aca="false">K110*C110</f>
        <v>111928.77</v>
      </c>
    </row>
    <row r="111" customFormat="false" ht="15" hidden="false" customHeight="false" outlineLevel="0" collapsed="false">
      <c r="A111" s="1" t="s">
        <v>8860</v>
      </c>
      <c r="B111" s="1" t="s">
        <v>8742</v>
      </c>
      <c r="C111" s="17" t="n">
        <v>226.33</v>
      </c>
      <c r="D111" s="17" t="n">
        <v>430.59</v>
      </c>
      <c r="E111" s="1" t="n">
        <v>1909</v>
      </c>
      <c r="F111" s="50" t="n">
        <v>36.712</v>
      </c>
      <c r="G111" s="51" t="n">
        <v>0.3</v>
      </c>
      <c r="H111" s="1" t="s">
        <v>8743</v>
      </c>
      <c r="I111" s="1" t="s">
        <v>8746</v>
      </c>
      <c r="J111" s="1" t="n">
        <v>4</v>
      </c>
      <c r="K111" s="1" t="n">
        <v>592</v>
      </c>
      <c r="L111" s="52" t="n">
        <f aca="false">E111*D111</f>
        <v>821996.31</v>
      </c>
      <c r="M111" s="1" t="n">
        <f aca="false">IF(H111="A",1.65,IF(H111="B",1.28,0.84))</f>
        <v>1.65</v>
      </c>
      <c r="N111" s="1" t="n">
        <f aca="false">ROUNDUP(M111*G111*F111*SQRT(J111),0)</f>
        <v>37</v>
      </c>
      <c r="O111" s="1" t="n">
        <f aca="false">ROUNDUP(F111*J111+N111,0)</f>
        <v>184</v>
      </c>
      <c r="P111" s="50" t="n">
        <f aca="false">IF(F111&gt;0,K111/F111,99)</f>
        <v>16.1255175419481</v>
      </c>
      <c r="Q111" s="18" t="str">
        <f aca="false">IF(K111&lt;N111,"Stock-out risk",IF(K111&lt;O111,"Reorder now",IF(P111&gt;16,"Overstock","Healthy")))</f>
        <v>Overstock</v>
      </c>
      <c r="R111" s="52" t="n">
        <f aca="false">K111*C111</f>
        <v>133987.36</v>
      </c>
    </row>
    <row r="112" customFormat="false" ht="15" hidden="false" customHeight="false" outlineLevel="0" collapsed="false">
      <c r="A112" s="1" t="s">
        <v>8861</v>
      </c>
      <c r="B112" s="1" t="s">
        <v>8749</v>
      </c>
      <c r="C112" s="17" t="n">
        <v>274.53</v>
      </c>
      <c r="D112" s="17" t="n">
        <v>597.71</v>
      </c>
      <c r="E112" s="1" t="n">
        <v>1371</v>
      </c>
      <c r="F112" s="50" t="n">
        <v>26.365</v>
      </c>
      <c r="G112" s="51" t="n">
        <v>0.351</v>
      </c>
      <c r="H112" s="1" t="s">
        <v>8743</v>
      </c>
      <c r="I112" s="1" t="s">
        <v>8746</v>
      </c>
      <c r="J112" s="1" t="n">
        <v>4</v>
      </c>
      <c r="K112" s="1" t="n">
        <v>389</v>
      </c>
      <c r="L112" s="52" t="n">
        <f aca="false">E112*D112</f>
        <v>819460.41</v>
      </c>
      <c r="M112" s="1" t="n">
        <f aca="false">IF(H112="A",1.65,IF(H112="B",1.28,0.84))</f>
        <v>1.65</v>
      </c>
      <c r="N112" s="1" t="n">
        <f aca="false">ROUNDUP(M112*G112*F112*SQRT(J112),0)</f>
        <v>31</v>
      </c>
      <c r="O112" s="1" t="n">
        <f aca="false">ROUNDUP(F112*J112+N112,0)</f>
        <v>137</v>
      </c>
      <c r="P112" s="50" t="n">
        <f aca="false">IF(F112&gt;0,K112/F112,99)</f>
        <v>14.7544092546937</v>
      </c>
      <c r="Q112" s="18" t="str">
        <f aca="false">IF(K112&lt;N112,"Stock-out risk",IF(K112&lt;O112,"Reorder now",IF(P112&gt;16,"Overstock","Healthy")))</f>
        <v>Healthy</v>
      </c>
      <c r="R112" s="52" t="n">
        <f aca="false">K112*C112</f>
        <v>106792.17</v>
      </c>
    </row>
    <row r="113" customFormat="false" ht="15" hidden="false" customHeight="false" outlineLevel="0" collapsed="false">
      <c r="A113" s="1" t="s">
        <v>8862</v>
      </c>
      <c r="B113" s="1" t="s">
        <v>8772</v>
      </c>
      <c r="C113" s="17" t="n">
        <v>163.45</v>
      </c>
      <c r="D113" s="17" t="n">
        <v>371.18</v>
      </c>
      <c r="E113" s="1" t="n">
        <v>2198</v>
      </c>
      <c r="F113" s="50" t="n">
        <v>42.269</v>
      </c>
      <c r="G113" s="51" t="n">
        <v>0.887</v>
      </c>
      <c r="H113" s="1" t="s">
        <v>8743</v>
      </c>
      <c r="I113" s="1" t="s">
        <v>90</v>
      </c>
      <c r="J113" s="1" t="n">
        <v>3</v>
      </c>
      <c r="K113" s="1" t="n">
        <v>321</v>
      </c>
      <c r="L113" s="52" t="n">
        <f aca="false">E113*D113</f>
        <v>815853.64</v>
      </c>
      <c r="M113" s="1" t="n">
        <f aca="false">IF(H113="A",1.65,IF(H113="B",1.28,0.84))</f>
        <v>1.65</v>
      </c>
      <c r="N113" s="1" t="n">
        <f aca="false">ROUNDUP(M113*G113*F113*SQRT(J113),0)</f>
        <v>108</v>
      </c>
      <c r="O113" s="1" t="n">
        <f aca="false">ROUNDUP(F113*J113+N113,0)</f>
        <v>235</v>
      </c>
      <c r="P113" s="50" t="n">
        <f aca="false">IF(F113&gt;0,K113/F113,99)</f>
        <v>7.59421798481156</v>
      </c>
      <c r="Q113" s="18" t="str">
        <f aca="false">IF(K113&lt;N113,"Stock-out risk",IF(K113&lt;O113,"Reorder now",IF(P113&gt;16,"Overstock","Healthy")))</f>
        <v>Healthy</v>
      </c>
      <c r="R113" s="52" t="n">
        <f aca="false">K113*C113</f>
        <v>52467.45</v>
      </c>
    </row>
    <row r="114" customFormat="false" ht="15" hidden="false" customHeight="false" outlineLevel="0" collapsed="false">
      <c r="A114" s="1" t="s">
        <v>8863</v>
      </c>
      <c r="B114" s="1" t="s">
        <v>8742</v>
      </c>
      <c r="C114" s="17" t="n">
        <v>48.5</v>
      </c>
      <c r="D114" s="17" t="n">
        <v>106.27</v>
      </c>
      <c r="E114" s="1" t="n">
        <v>7608</v>
      </c>
      <c r="F114" s="50" t="n">
        <v>146.308</v>
      </c>
      <c r="G114" s="51" t="n">
        <v>0.328</v>
      </c>
      <c r="H114" s="1" t="s">
        <v>8743</v>
      </c>
      <c r="I114" s="1" t="s">
        <v>8746</v>
      </c>
      <c r="J114" s="1" t="n">
        <v>2</v>
      </c>
      <c r="K114" s="1" t="n">
        <v>892</v>
      </c>
      <c r="L114" s="52" t="n">
        <f aca="false">E114*D114</f>
        <v>808502.16</v>
      </c>
      <c r="M114" s="1" t="n">
        <f aca="false">IF(H114="A",1.65,IF(H114="B",1.28,0.84))</f>
        <v>1.65</v>
      </c>
      <c r="N114" s="1" t="n">
        <f aca="false">ROUNDUP(M114*G114*F114*SQRT(J114),0)</f>
        <v>112</v>
      </c>
      <c r="O114" s="1" t="n">
        <f aca="false">ROUNDUP(F114*J114+N114,0)</f>
        <v>405</v>
      </c>
      <c r="P114" s="50" t="n">
        <f aca="false">IF(F114&gt;0,K114/F114,99)</f>
        <v>6.09672745167728</v>
      </c>
      <c r="Q114" s="18" t="str">
        <f aca="false">IF(K114&lt;N114,"Stock-out risk",IF(K114&lt;O114,"Reorder now",IF(P114&gt;16,"Overstock","Healthy")))</f>
        <v>Healthy</v>
      </c>
      <c r="R114" s="52" t="n">
        <f aca="false">K114*C114</f>
        <v>43262</v>
      </c>
    </row>
    <row r="115" customFormat="false" ht="15" hidden="false" customHeight="false" outlineLevel="0" collapsed="false">
      <c r="A115" s="1" t="s">
        <v>8864</v>
      </c>
      <c r="B115" s="1" t="s">
        <v>8742</v>
      </c>
      <c r="C115" s="17" t="n">
        <v>139.95</v>
      </c>
      <c r="D115" s="17" t="n">
        <v>302.11</v>
      </c>
      <c r="E115" s="1" t="n">
        <v>2636</v>
      </c>
      <c r="F115" s="50" t="n">
        <v>50.692</v>
      </c>
      <c r="G115" s="51" t="n">
        <v>0.298</v>
      </c>
      <c r="H115" s="1" t="s">
        <v>8743</v>
      </c>
      <c r="I115" s="1" t="s">
        <v>8746</v>
      </c>
      <c r="J115" s="1" t="n">
        <v>3</v>
      </c>
      <c r="K115" s="1" t="n">
        <v>225</v>
      </c>
      <c r="L115" s="52" t="n">
        <f aca="false">E115*D115</f>
        <v>796361.96</v>
      </c>
      <c r="M115" s="1" t="n">
        <f aca="false">IF(H115="A",1.65,IF(H115="B",1.28,0.84))</f>
        <v>1.65</v>
      </c>
      <c r="N115" s="1" t="n">
        <f aca="false">ROUNDUP(M115*G115*F115*SQRT(J115),0)</f>
        <v>44</v>
      </c>
      <c r="O115" s="1" t="n">
        <f aca="false">ROUNDUP(F115*J115+N115,0)</f>
        <v>197</v>
      </c>
      <c r="P115" s="50" t="n">
        <f aca="false">IF(F115&gt;0,K115/F115,99)</f>
        <v>4.43857018858992</v>
      </c>
      <c r="Q115" s="18" t="str">
        <f aca="false">IF(K115&lt;N115,"Stock-out risk",IF(K115&lt;O115,"Reorder now",IF(P115&gt;16,"Overstock","Healthy")))</f>
        <v>Healthy</v>
      </c>
      <c r="R115" s="52" t="n">
        <f aca="false">K115*C115</f>
        <v>31488.75</v>
      </c>
    </row>
    <row r="116" customFormat="false" ht="15" hidden="false" customHeight="false" outlineLevel="0" collapsed="false">
      <c r="A116" s="1" t="s">
        <v>8865</v>
      </c>
      <c r="B116" s="1" t="s">
        <v>8772</v>
      </c>
      <c r="C116" s="17" t="n">
        <v>188.09</v>
      </c>
      <c r="D116" s="17" t="n">
        <v>357.42</v>
      </c>
      <c r="E116" s="1" t="n">
        <v>2205</v>
      </c>
      <c r="F116" s="50" t="n">
        <v>42.404</v>
      </c>
      <c r="G116" s="51" t="n">
        <v>0.476</v>
      </c>
      <c r="H116" s="1" t="s">
        <v>8743</v>
      </c>
      <c r="I116" s="1" t="s">
        <v>8746</v>
      </c>
      <c r="J116" s="1" t="n">
        <v>4</v>
      </c>
      <c r="K116" s="1" t="n">
        <v>412</v>
      </c>
      <c r="L116" s="52" t="n">
        <f aca="false">E116*D116</f>
        <v>788111.1</v>
      </c>
      <c r="M116" s="1" t="n">
        <f aca="false">IF(H116="A",1.65,IF(H116="B",1.28,0.84))</f>
        <v>1.65</v>
      </c>
      <c r="N116" s="1" t="n">
        <f aca="false">ROUNDUP(M116*G116*F116*SQRT(J116),0)</f>
        <v>67</v>
      </c>
      <c r="O116" s="1" t="n">
        <f aca="false">ROUNDUP(F116*J116+N116,0)</f>
        <v>237</v>
      </c>
      <c r="P116" s="50" t="n">
        <f aca="false">IF(F116&gt;0,K116/F116,99)</f>
        <v>9.71606452221488</v>
      </c>
      <c r="Q116" s="18" t="str">
        <f aca="false">IF(K116&lt;N116,"Stock-out risk",IF(K116&lt;O116,"Reorder now",IF(P116&gt;16,"Overstock","Healthy")))</f>
        <v>Healthy</v>
      </c>
      <c r="R116" s="52" t="n">
        <f aca="false">K116*C116</f>
        <v>77493.08</v>
      </c>
    </row>
    <row r="117" customFormat="false" ht="15" hidden="false" customHeight="false" outlineLevel="0" collapsed="false">
      <c r="A117" s="1" t="s">
        <v>8866</v>
      </c>
      <c r="B117" s="1" t="s">
        <v>8755</v>
      </c>
      <c r="C117" s="17" t="n">
        <v>139.89</v>
      </c>
      <c r="D117" s="17" t="n">
        <v>275.87</v>
      </c>
      <c r="E117" s="1" t="n">
        <v>2809</v>
      </c>
      <c r="F117" s="50" t="n">
        <v>54.019</v>
      </c>
      <c r="G117" s="51" t="n">
        <v>0.58</v>
      </c>
      <c r="H117" s="1" t="s">
        <v>8743</v>
      </c>
      <c r="I117" s="1" t="s">
        <v>90</v>
      </c>
      <c r="J117" s="1" t="n">
        <v>4</v>
      </c>
      <c r="K117" s="1" t="n">
        <v>325</v>
      </c>
      <c r="L117" s="52" t="n">
        <f aca="false">E117*D117</f>
        <v>774918.83</v>
      </c>
      <c r="M117" s="1" t="n">
        <f aca="false">IF(H117="A",1.65,IF(H117="B",1.28,0.84))</f>
        <v>1.65</v>
      </c>
      <c r="N117" s="1" t="n">
        <f aca="false">ROUNDUP(M117*G117*F117*SQRT(J117),0)</f>
        <v>104</v>
      </c>
      <c r="O117" s="1" t="n">
        <f aca="false">ROUNDUP(F117*J117+N117,0)</f>
        <v>321</v>
      </c>
      <c r="P117" s="50" t="n">
        <f aca="false">IF(F117&gt;0,K117/F117,99)</f>
        <v>6.01640163646125</v>
      </c>
      <c r="Q117" s="18" t="str">
        <f aca="false">IF(K117&lt;N117,"Stock-out risk",IF(K117&lt;O117,"Reorder now",IF(P117&gt;16,"Overstock","Healthy")))</f>
        <v>Healthy</v>
      </c>
      <c r="R117" s="52" t="n">
        <f aca="false">K117*C117</f>
        <v>45464.25</v>
      </c>
    </row>
    <row r="118" customFormat="false" ht="15" hidden="false" customHeight="false" outlineLevel="0" collapsed="false">
      <c r="A118" s="1" t="s">
        <v>8867</v>
      </c>
      <c r="B118" s="1" t="s">
        <v>8759</v>
      </c>
      <c r="C118" s="17" t="n">
        <v>76.61</v>
      </c>
      <c r="D118" s="17" t="n">
        <v>158.02</v>
      </c>
      <c r="E118" s="1" t="n">
        <v>4899</v>
      </c>
      <c r="F118" s="50" t="n">
        <v>94.212</v>
      </c>
      <c r="G118" s="51" t="n">
        <v>0.925</v>
      </c>
      <c r="H118" s="1" t="s">
        <v>8743</v>
      </c>
      <c r="I118" s="1" t="s">
        <v>90</v>
      </c>
      <c r="J118" s="1" t="n">
        <v>3</v>
      </c>
      <c r="K118" s="1" t="n">
        <v>700</v>
      </c>
      <c r="L118" s="52" t="n">
        <f aca="false">E118*D118</f>
        <v>774139.98</v>
      </c>
      <c r="M118" s="1" t="n">
        <f aca="false">IF(H118="A",1.65,IF(H118="B",1.28,0.84))</f>
        <v>1.65</v>
      </c>
      <c r="N118" s="1" t="n">
        <f aca="false">ROUNDUP(M118*G118*F118*SQRT(J118),0)</f>
        <v>250</v>
      </c>
      <c r="O118" s="1" t="n">
        <f aca="false">ROUNDUP(F118*J118+N118,0)</f>
        <v>533</v>
      </c>
      <c r="P118" s="50" t="n">
        <f aca="false">IF(F118&gt;0,K118/F118,99)</f>
        <v>7.43005137349807</v>
      </c>
      <c r="Q118" s="18" t="str">
        <f aca="false">IF(K118&lt;N118,"Stock-out risk",IF(K118&lt;O118,"Reorder now",IF(P118&gt;16,"Overstock","Healthy")))</f>
        <v>Healthy</v>
      </c>
      <c r="R118" s="52" t="n">
        <f aca="false">K118*C118</f>
        <v>53627</v>
      </c>
    </row>
    <row r="119" customFormat="false" ht="15" hidden="false" customHeight="false" outlineLevel="0" collapsed="false">
      <c r="A119" s="1" t="s">
        <v>8868</v>
      </c>
      <c r="B119" s="1" t="s">
        <v>8772</v>
      </c>
      <c r="C119" s="17" t="n">
        <v>128.72</v>
      </c>
      <c r="D119" s="17" t="n">
        <v>274.62</v>
      </c>
      <c r="E119" s="1" t="n">
        <v>2817</v>
      </c>
      <c r="F119" s="50" t="n">
        <v>54.173</v>
      </c>
      <c r="G119" s="51" t="n">
        <v>0.35</v>
      </c>
      <c r="H119" s="1" t="s">
        <v>8743</v>
      </c>
      <c r="I119" s="1" t="s">
        <v>8746</v>
      </c>
      <c r="J119" s="1" t="n">
        <v>4</v>
      </c>
      <c r="K119" s="1" t="n">
        <v>249</v>
      </c>
      <c r="L119" s="52" t="n">
        <f aca="false">E119*D119</f>
        <v>773604.54</v>
      </c>
      <c r="M119" s="1" t="n">
        <f aca="false">IF(H119="A",1.65,IF(H119="B",1.28,0.84))</f>
        <v>1.65</v>
      </c>
      <c r="N119" s="1" t="n">
        <f aca="false">ROUNDUP(M119*G119*F119*SQRT(J119),0)</f>
        <v>63</v>
      </c>
      <c r="O119" s="1" t="n">
        <f aca="false">ROUNDUP(F119*J119+N119,0)</f>
        <v>280</v>
      </c>
      <c r="P119" s="50" t="n">
        <f aca="false">IF(F119&gt;0,K119/F119,99)</f>
        <v>4.59638565336976</v>
      </c>
      <c r="Q119" s="18" t="str">
        <f aca="false">IF(K119&lt;N119,"Stock-out risk",IF(K119&lt;O119,"Reorder now",IF(P119&gt;16,"Overstock","Healthy")))</f>
        <v>Reorder now</v>
      </c>
      <c r="R119" s="52" t="n">
        <f aca="false">K119*C119</f>
        <v>32051.28</v>
      </c>
    </row>
    <row r="120" customFormat="false" ht="15" hidden="false" customHeight="false" outlineLevel="0" collapsed="false">
      <c r="A120" s="1" t="s">
        <v>8869</v>
      </c>
      <c r="B120" s="1" t="s">
        <v>8764</v>
      </c>
      <c r="C120" s="17" t="n">
        <v>75.45</v>
      </c>
      <c r="D120" s="17" t="n">
        <v>148.91</v>
      </c>
      <c r="E120" s="1" t="n">
        <v>5139</v>
      </c>
      <c r="F120" s="50" t="n">
        <v>98.827</v>
      </c>
      <c r="G120" s="51" t="n">
        <v>0.313</v>
      </c>
      <c r="H120" s="1" t="s">
        <v>8743</v>
      </c>
      <c r="I120" s="1" t="s">
        <v>8746</v>
      </c>
      <c r="J120" s="1" t="n">
        <v>2</v>
      </c>
      <c r="K120" s="1" t="n">
        <v>609</v>
      </c>
      <c r="L120" s="52" t="n">
        <f aca="false">E120*D120</f>
        <v>765248.49</v>
      </c>
      <c r="M120" s="1" t="n">
        <f aca="false">IF(H120="A",1.65,IF(H120="B",1.28,0.84))</f>
        <v>1.65</v>
      </c>
      <c r="N120" s="1" t="n">
        <f aca="false">ROUNDUP(M120*G120*F120*SQRT(J120),0)</f>
        <v>73</v>
      </c>
      <c r="O120" s="1" t="n">
        <f aca="false">ROUNDUP(F120*J120+N120,0)</f>
        <v>271</v>
      </c>
      <c r="P120" s="50" t="n">
        <f aca="false">IF(F120&gt;0,K120/F120,99)</f>
        <v>6.16228358646929</v>
      </c>
      <c r="Q120" s="18" t="str">
        <f aca="false">IF(K120&lt;N120,"Stock-out risk",IF(K120&lt;O120,"Reorder now",IF(P120&gt;16,"Overstock","Healthy")))</f>
        <v>Healthy</v>
      </c>
      <c r="R120" s="52" t="n">
        <f aca="false">K120*C120</f>
        <v>45949.05</v>
      </c>
    </row>
    <row r="121" customFormat="false" ht="15" hidden="false" customHeight="false" outlineLevel="0" collapsed="false">
      <c r="A121" s="1" t="s">
        <v>8870</v>
      </c>
      <c r="B121" s="1" t="s">
        <v>8749</v>
      </c>
      <c r="C121" s="17" t="n">
        <v>141.38</v>
      </c>
      <c r="D121" s="17" t="n">
        <v>354.89</v>
      </c>
      <c r="E121" s="1" t="n">
        <v>2149</v>
      </c>
      <c r="F121" s="50" t="n">
        <v>41.327</v>
      </c>
      <c r="G121" s="51" t="n">
        <v>0.332</v>
      </c>
      <c r="H121" s="1" t="s">
        <v>8743</v>
      </c>
      <c r="I121" s="1" t="s">
        <v>8746</v>
      </c>
      <c r="J121" s="1" t="n">
        <v>2</v>
      </c>
      <c r="K121" s="1" t="n">
        <v>230</v>
      </c>
      <c r="L121" s="52" t="n">
        <f aca="false">E121*D121</f>
        <v>762658.61</v>
      </c>
      <c r="M121" s="1" t="n">
        <f aca="false">IF(H121="A",1.65,IF(H121="B",1.28,0.84))</f>
        <v>1.65</v>
      </c>
      <c r="N121" s="1" t="n">
        <f aca="false">ROUNDUP(M121*G121*F121*SQRT(J121),0)</f>
        <v>33</v>
      </c>
      <c r="O121" s="1" t="n">
        <f aca="false">ROUNDUP(F121*J121+N121,0)</f>
        <v>116</v>
      </c>
      <c r="P121" s="50" t="n">
        <f aca="false">IF(F121&gt;0,K121/F121,99)</f>
        <v>5.5653688871682</v>
      </c>
      <c r="Q121" s="18" t="str">
        <f aca="false">IF(K121&lt;N121,"Stock-out risk",IF(K121&lt;O121,"Reorder now",IF(P121&gt;16,"Overstock","Healthy")))</f>
        <v>Healthy</v>
      </c>
      <c r="R121" s="52" t="n">
        <f aca="false">K121*C121</f>
        <v>32517.4</v>
      </c>
    </row>
    <row r="122" customFormat="false" ht="15" hidden="false" customHeight="false" outlineLevel="0" collapsed="false">
      <c r="A122" s="1" t="s">
        <v>8871</v>
      </c>
      <c r="B122" s="1" t="s">
        <v>8764</v>
      </c>
      <c r="C122" s="17" t="n">
        <v>100.55</v>
      </c>
      <c r="D122" s="17" t="n">
        <v>195.99</v>
      </c>
      <c r="E122" s="1" t="n">
        <v>3889</v>
      </c>
      <c r="F122" s="50" t="n">
        <v>74.788</v>
      </c>
      <c r="G122" s="51" t="n">
        <v>0.978</v>
      </c>
      <c r="H122" s="1" t="s">
        <v>8743</v>
      </c>
      <c r="I122" s="1" t="s">
        <v>90</v>
      </c>
      <c r="J122" s="1" t="n">
        <v>6</v>
      </c>
      <c r="K122" s="1" t="n">
        <v>568</v>
      </c>
      <c r="L122" s="52" t="n">
        <f aca="false">E122*D122</f>
        <v>762205.11</v>
      </c>
      <c r="M122" s="1" t="n">
        <f aca="false">IF(H122="A",1.65,IF(H122="B",1.28,0.84))</f>
        <v>1.65</v>
      </c>
      <c r="N122" s="1" t="n">
        <f aca="false">ROUNDUP(M122*G122*F122*SQRT(J122),0)</f>
        <v>296</v>
      </c>
      <c r="O122" s="1" t="n">
        <f aca="false">ROUNDUP(F122*J122+N122,0)</f>
        <v>745</v>
      </c>
      <c r="P122" s="50" t="n">
        <f aca="false">IF(F122&gt;0,K122/F122,99)</f>
        <v>7.5948013050222</v>
      </c>
      <c r="Q122" s="18" t="str">
        <f aca="false">IF(K122&lt;N122,"Stock-out risk",IF(K122&lt;O122,"Reorder now",IF(P122&gt;16,"Overstock","Healthy")))</f>
        <v>Reorder now</v>
      </c>
      <c r="R122" s="52" t="n">
        <f aca="false">K122*C122</f>
        <v>57112.4</v>
      </c>
    </row>
    <row r="123" customFormat="false" ht="15" hidden="false" customHeight="false" outlineLevel="0" collapsed="false">
      <c r="A123" s="1" t="s">
        <v>8872</v>
      </c>
      <c r="B123" s="1" t="s">
        <v>8742</v>
      </c>
      <c r="C123" s="17" t="n">
        <v>75.23</v>
      </c>
      <c r="D123" s="17" t="n">
        <v>147.91</v>
      </c>
      <c r="E123" s="1" t="n">
        <v>5146</v>
      </c>
      <c r="F123" s="50" t="n">
        <v>98.962</v>
      </c>
      <c r="G123" s="51" t="n">
        <v>1.027</v>
      </c>
      <c r="H123" s="1" t="s">
        <v>8743</v>
      </c>
      <c r="I123" s="1" t="s">
        <v>8752</v>
      </c>
      <c r="J123" s="1" t="n">
        <v>6</v>
      </c>
      <c r="K123" s="1" t="n">
        <v>2080</v>
      </c>
      <c r="L123" s="52" t="n">
        <f aca="false">E123*D123</f>
        <v>761144.86</v>
      </c>
      <c r="M123" s="1" t="n">
        <f aca="false">IF(H123="A",1.65,IF(H123="B",1.28,0.84))</f>
        <v>1.65</v>
      </c>
      <c r="N123" s="1" t="n">
        <f aca="false">ROUNDUP(M123*G123*F123*SQRT(J123),0)</f>
        <v>411</v>
      </c>
      <c r="O123" s="1" t="n">
        <f aca="false">ROUNDUP(F123*J123+N123,0)</f>
        <v>1005</v>
      </c>
      <c r="P123" s="50" t="n">
        <f aca="false">IF(F123&gt;0,K123/F123,99)</f>
        <v>21.0181685899638</v>
      </c>
      <c r="Q123" s="18" t="str">
        <f aca="false">IF(K123&lt;N123,"Stock-out risk",IF(K123&lt;O123,"Reorder now",IF(P123&gt;16,"Overstock","Healthy")))</f>
        <v>Overstock</v>
      </c>
      <c r="R123" s="52" t="n">
        <f aca="false">K123*C123</f>
        <v>156478.4</v>
      </c>
    </row>
    <row r="124" customFormat="false" ht="15" hidden="false" customHeight="false" outlineLevel="0" collapsed="false">
      <c r="A124" s="1" t="s">
        <v>8873</v>
      </c>
      <c r="B124" s="1" t="s">
        <v>8772</v>
      </c>
      <c r="C124" s="17" t="n">
        <v>149.56</v>
      </c>
      <c r="D124" s="17" t="n">
        <v>317.22</v>
      </c>
      <c r="E124" s="1" t="n">
        <v>2387</v>
      </c>
      <c r="F124" s="50" t="n">
        <v>45.904</v>
      </c>
      <c r="G124" s="51" t="n">
        <v>0.617</v>
      </c>
      <c r="H124" s="1" t="s">
        <v>8743</v>
      </c>
      <c r="I124" s="1" t="s">
        <v>90</v>
      </c>
      <c r="J124" s="1" t="n">
        <v>3</v>
      </c>
      <c r="K124" s="1" t="n">
        <v>153</v>
      </c>
      <c r="L124" s="52" t="n">
        <f aca="false">E124*D124</f>
        <v>757204.14</v>
      </c>
      <c r="M124" s="1" t="n">
        <f aca="false">IF(H124="A",1.65,IF(H124="B",1.28,0.84))</f>
        <v>1.65</v>
      </c>
      <c r="N124" s="1" t="n">
        <f aca="false">ROUNDUP(M124*G124*F124*SQRT(J124),0)</f>
        <v>81</v>
      </c>
      <c r="O124" s="1" t="n">
        <f aca="false">ROUNDUP(F124*J124+N124,0)</f>
        <v>219</v>
      </c>
      <c r="P124" s="50" t="n">
        <f aca="false">IF(F124&gt;0,K124/F124,99)</f>
        <v>3.33304287208086</v>
      </c>
      <c r="Q124" s="18" t="str">
        <f aca="false">IF(K124&lt;N124,"Stock-out risk",IF(K124&lt;O124,"Reorder now",IF(P124&gt;16,"Overstock","Healthy")))</f>
        <v>Reorder now</v>
      </c>
      <c r="R124" s="52" t="n">
        <f aca="false">K124*C124</f>
        <v>22882.68</v>
      </c>
    </row>
    <row r="125" customFormat="false" ht="15" hidden="false" customHeight="false" outlineLevel="0" collapsed="false">
      <c r="A125" s="1" t="s">
        <v>8874</v>
      </c>
      <c r="B125" s="1" t="s">
        <v>8772</v>
      </c>
      <c r="C125" s="17" t="n">
        <v>391.43</v>
      </c>
      <c r="D125" s="17" t="n">
        <v>958.87</v>
      </c>
      <c r="E125" s="1" t="n">
        <v>777</v>
      </c>
      <c r="F125" s="50" t="n">
        <v>14.942</v>
      </c>
      <c r="G125" s="51" t="n">
        <v>0.321</v>
      </c>
      <c r="H125" s="1" t="s">
        <v>8743</v>
      </c>
      <c r="I125" s="1" t="s">
        <v>8746</v>
      </c>
      <c r="J125" s="1" t="n">
        <v>2</v>
      </c>
      <c r="K125" s="1" t="n">
        <v>76</v>
      </c>
      <c r="L125" s="52" t="n">
        <f aca="false">E125*D125</f>
        <v>745041.99</v>
      </c>
      <c r="M125" s="1" t="n">
        <f aca="false">IF(H125="A",1.65,IF(H125="B",1.28,0.84))</f>
        <v>1.65</v>
      </c>
      <c r="N125" s="1" t="n">
        <f aca="false">ROUNDUP(M125*G125*F125*SQRT(J125),0)</f>
        <v>12</v>
      </c>
      <c r="O125" s="1" t="n">
        <f aca="false">ROUNDUP(F125*J125+N125,0)</f>
        <v>42</v>
      </c>
      <c r="P125" s="50" t="n">
        <f aca="false">IF(F125&gt;0,K125/F125,99)</f>
        <v>5.08633382411993</v>
      </c>
      <c r="Q125" s="18" t="str">
        <f aca="false">IF(K125&lt;N125,"Stock-out risk",IF(K125&lt;O125,"Reorder now",IF(P125&gt;16,"Overstock","Healthy")))</f>
        <v>Healthy</v>
      </c>
      <c r="R125" s="52" t="n">
        <f aca="false">K125*C125</f>
        <v>29748.68</v>
      </c>
    </row>
    <row r="126" customFormat="false" ht="15" hidden="false" customHeight="false" outlineLevel="0" collapsed="false">
      <c r="A126" s="1" t="s">
        <v>8875</v>
      </c>
      <c r="B126" s="1" t="s">
        <v>8772</v>
      </c>
      <c r="C126" s="17" t="n">
        <v>143.22</v>
      </c>
      <c r="D126" s="17" t="n">
        <v>355.29</v>
      </c>
      <c r="E126" s="1" t="n">
        <v>2068</v>
      </c>
      <c r="F126" s="50" t="n">
        <v>39.769</v>
      </c>
      <c r="G126" s="51" t="n">
        <v>0.39</v>
      </c>
      <c r="H126" s="1" t="s">
        <v>8743</v>
      </c>
      <c r="I126" s="1" t="s">
        <v>8746</v>
      </c>
      <c r="J126" s="1" t="n">
        <v>3</v>
      </c>
      <c r="K126" s="1" t="n">
        <v>384</v>
      </c>
      <c r="L126" s="52" t="n">
        <f aca="false">E126*D126</f>
        <v>734739.72</v>
      </c>
      <c r="M126" s="1" t="n">
        <f aca="false">IF(H126="A",1.65,IF(H126="B",1.28,0.84))</f>
        <v>1.65</v>
      </c>
      <c r="N126" s="1" t="n">
        <f aca="false">ROUNDUP(M126*G126*F126*SQRT(J126),0)</f>
        <v>45</v>
      </c>
      <c r="O126" s="1" t="n">
        <f aca="false">ROUNDUP(F126*J126+N126,0)</f>
        <v>165</v>
      </c>
      <c r="P126" s="50" t="n">
        <f aca="false">IF(F126&gt;0,K126/F126,99)</f>
        <v>9.65576202569841</v>
      </c>
      <c r="Q126" s="18" t="str">
        <f aca="false">IF(K126&lt;N126,"Stock-out risk",IF(K126&lt;O126,"Reorder now",IF(P126&gt;16,"Overstock","Healthy")))</f>
        <v>Healthy</v>
      </c>
      <c r="R126" s="52" t="n">
        <f aca="false">K126*C126</f>
        <v>54996.48</v>
      </c>
    </row>
    <row r="127" customFormat="false" ht="15" hidden="false" customHeight="false" outlineLevel="0" collapsed="false">
      <c r="A127" s="1" t="s">
        <v>8876</v>
      </c>
      <c r="B127" s="1" t="s">
        <v>8759</v>
      </c>
      <c r="C127" s="17" t="n">
        <v>194.44</v>
      </c>
      <c r="D127" s="17" t="n">
        <v>472.48</v>
      </c>
      <c r="E127" s="1" t="n">
        <v>1551</v>
      </c>
      <c r="F127" s="50" t="n">
        <v>29.827</v>
      </c>
      <c r="G127" s="51" t="n">
        <v>0.488</v>
      </c>
      <c r="H127" s="1" t="s">
        <v>8743</v>
      </c>
      <c r="I127" s="1" t="s">
        <v>8746</v>
      </c>
      <c r="J127" s="1" t="n">
        <v>3</v>
      </c>
      <c r="K127" s="1" t="n">
        <v>188</v>
      </c>
      <c r="L127" s="52" t="n">
        <f aca="false">E127*D127</f>
        <v>732816.48</v>
      </c>
      <c r="M127" s="1" t="n">
        <f aca="false">IF(H127="A",1.65,IF(H127="B",1.28,0.84))</f>
        <v>1.65</v>
      </c>
      <c r="N127" s="1" t="n">
        <f aca="false">ROUNDUP(M127*G127*F127*SQRT(J127),0)</f>
        <v>42</v>
      </c>
      <c r="O127" s="1" t="n">
        <f aca="false">ROUNDUP(F127*J127+N127,0)</f>
        <v>132</v>
      </c>
      <c r="P127" s="50" t="n">
        <f aca="false">IF(F127&gt;0,K127/F127,99)</f>
        <v>6.30301404767493</v>
      </c>
      <c r="Q127" s="18" t="str">
        <f aca="false">IF(K127&lt;N127,"Stock-out risk",IF(K127&lt;O127,"Reorder now",IF(P127&gt;16,"Overstock","Healthy")))</f>
        <v>Healthy</v>
      </c>
      <c r="R127" s="52" t="n">
        <f aca="false">K127*C127</f>
        <v>36554.72</v>
      </c>
    </row>
    <row r="128" customFormat="false" ht="15" hidden="false" customHeight="false" outlineLevel="0" collapsed="false">
      <c r="A128" s="1" t="s">
        <v>8877</v>
      </c>
      <c r="B128" s="1" t="s">
        <v>8772</v>
      </c>
      <c r="C128" s="17" t="n">
        <v>111.43</v>
      </c>
      <c r="D128" s="17" t="n">
        <v>205.5</v>
      </c>
      <c r="E128" s="1" t="n">
        <v>3565</v>
      </c>
      <c r="F128" s="50" t="n">
        <v>68.558</v>
      </c>
      <c r="G128" s="51" t="n">
        <v>0.527</v>
      </c>
      <c r="H128" s="1" t="s">
        <v>8743</v>
      </c>
      <c r="I128" s="1" t="s">
        <v>90</v>
      </c>
      <c r="J128" s="1" t="n">
        <v>2</v>
      </c>
      <c r="K128" s="1" t="n">
        <v>341</v>
      </c>
      <c r="L128" s="52" t="n">
        <f aca="false">E128*D128</f>
        <v>732607.5</v>
      </c>
      <c r="M128" s="1" t="n">
        <f aca="false">IF(H128="A",1.65,IF(H128="B",1.28,0.84))</f>
        <v>1.65</v>
      </c>
      <c r="N128" s="1" t="n">
        <f aca="false">ROUNDUP(M128*G128*F128*SQRT(J128),0)</f>
        <v>85</v>
      </c>
      <c r="O128" s="1" t="n">
        <f aca="false">ROUNDUP(F128*J128+N128,0)</f>
        <v>223</v>
      </c>
      <c r="P128" s="50" t="n">
        <f aca="false">IF(F128&gt;0,K128/F128,99)</f>
        <v>4.97389072026605</v>
      </c>
      <c r="Q128" s="18" t="str">
        <f aca="false">IF(K128&lt;N128,"Stock-out risk",IF(K128&lt;O128,"Reorder now",IF(P128&gt;16,"Overstock","Healthy")))</f>
        <v>Healthy</v>
      </c>
      <c r="R128" s="52" t="n">
        <f aca="false">K128*C128</f>
        <v>37997.63</v>
      </c>
    </row>
    <row r="129" customFormat="false" ht="15" hidden="false" customHeight="false" outlineLevel="0" collapsed="false">
      <c r="A129" s="1" t="s">
        <v>8878</v>
      </c>
      <c r="B129" s="1" t="s">
        <v>8764</v>
      </c>
      <c r="C129" s="17" t="n">
        <v>93.41</v>
      </c>
      <c r="D129" s="17" t="n">
        <v>230.6</v>
      </c>
      <c r="E129" s="1" t="n">
        <v>3176</v>
      </c>
      <c r="F129" s="50" t="n">
        <v>61.077</v>
      </c>
      <c r="G129" s="51" t="n">
        <v>0.581</v>
      </c>
      <c r="H129" s="1" t="s">
        <v>8743</v>
      </c>
      <c r="I129" s="1" t="s">
        <v>90</v>
      </c>
      <c r="J129" s="1" t="n">
        <v>4</v>
      </c>
      <c r="K129" s="1" t="n">
        <v>528</v>
      </c>
      <c r="L129" s="52" t="n">
        <f aca="false">E129*D129</f>
        <v>732385.6</v>
      </c>
      <c r="M129" s="1" t="n">
        <f aca="false">IF(H129="A",1.65,IF(H129="B",1.28,0.84))</f>
        <v>1.65</v>
      </c>
      <c r="N129" s="1" t="n">
        <f aca="false">ROUNDUP(M129*G129*F129*SQRT(J129),0)</f>
        <v>118</v>
      </c>
      <c r="O129" s="1" t="n">
        <f aca="false">ROUNDUP(F129*J129+N129,0)</f>
        <v>363</v>
      </c>
      <c r="P129" s="50" t="n">
        <f aca="false">IF(F129&gt;0,K129/F129,99)</f>
        <v>8.6448253843509</v>
      </c>
      <c r="Q129" s="18" t="str">
        <f aca="false">IF(K129&lt;N129,"Stock-out risk",IF(K129&lt;O129,"Reorder now",IF(P129&gt;16,"Overstock","Healthy")))</f>
        <v>Healthy</v>
      </c>
      <c r="R129" s="52" t="n">
        <f aca="false">K129*C129</f>
        <v>49320.48</v>
      </c>
    </row>
    <row r="130" customFormat="false" ht="15" hidden="false" customHeight="false" outlineLevel="0" collapsed="false">
      <c r="A130" s="1" t="s">
        <v>8879</v>
      </c>
      <c r="B130" s="1" t="s">
        <v>8742</v>
      </c>
      <c r="C130" s="17" t="n">
        <v>94.87</v>
      </c>
      <c r="D130" s="17" t="n">
        <v>177.01</v>
      </c>
      <c r="E130" s="1" t="n">
        <v>4010</v>
      </c>
      <c r="F130" s="50" t="n">
        <v>77.115</v>
      </c>
      <c r="G130" s="51" t="n">
        <v>0.299</v>
      </c>
      <c r="H130" s="1" t="s">
        <v>8743</v>
      </c>
      <c r="I130" s="1" t="s">
        <v>8746</v>
      </c>
      <c r="J130" s="1" t="n">
        <v>4</v>
      </c>
      <c r="K130" s="1" t="n">
        <v>771</v>
      </c>
      <c r="L130" s="52" t="n">
        <f aca="false">E130*D130</f>
        <v>709810.1</v>
      </c>
      <c r="M130" s="1" t="n">
        <f aca="false">IF(H130="A",1.65,IF(H130="B",1.28,0.84))</f>
        <v>1.65</v>
      </c>
      <c r="N130" s="1" t="n">
        <f aca="false">ROUNDUP(M130*G130*F130*SQRT(J130),0)</f>
        <v>77</v>
      </c>
      <c r="O130" s="1" t="n">
        <f aca="false">ROUNDUP(F130*J130+N130,0)</f>
        <v>386</v>
      </c>
      <c r="P130" s="50" t="n">
        <f aca="false">IF(F130&gt;0,K130/F130,99)</f>
        <v>9.99805485314141</v>
      </c>
      <c r="Q130" s="18" t="str">
        <f aca="false">IF(K130&lt;N130,"Stock-out risk",IF(K130&lt;O130,"Reorder now",IF(P130&gt;16,"Overstock","Healthy")))</f>
        <v>Healthy</v>
      </c>
      <c r="R130" s="52" t="n">
        <f aca="false">K130*C130</f>
        <v>73144.77</v>
      </c>
    </row>
    <row r="131" customFormat="false" ht="15" hidden="false" customHeight="false" outlineLevel="0" collapsed="false">
      <c r="A131" s="1" t="s">
        <v>8880</v>
      </c>
      <c r="B131" s="1" t="s">
        <v>8749</v>
      </c>
      <c r="C131" s="17" t="n">
        <v>167.27</v>
      </c>
      <c r="D131" s="17" t="n">
        <v>367.21</v>
      </c>
      <c r="E131" s="1" t="n">
        <v>1918</v>
      </c>
      <c r="F131" s="50" t="n">
        <v>36.885</v>
      </c>
      <c r="G131" s="51" t="n">
        <v>0.91</v>
      </c>
      <c r="H131" s="1" t="s">
        <v>8743</v>
      </c>
      <c r="I131" s="1" t="s">
        <v>90</v>
      </c>
      <c r="J131" s="1" t="n">
        <v>3</v>
      </c>
      <c r="K131" s="1" t="n">
        <v>420</v>
      </c>
      <c r="L131" s="52" t="n">
        <f aca="false">E131*D131</f>
        <v>704308.78</v>
      </c>
      <c r="M131" s="1" t="n">
        <f aca="false">IF(H131="A",1.65,IF(H131="B",1.28,0.84))</f>
        <v>1.65</v>
      </c>
      <c r="N131" s="1" t="n">
        <f aca="false">ROUNDUP(M131*G131*F131*SQRT(J131),0)</f>
        <v>96</v>
      </c>
      <c r="O131" s="1" t="n">
        <f aca="false">ROUNDUP(F131*J131+N131,0)</f>
        <v>207</v>
      </c>
      <c r="P131" s="50" t="n">
        <f aca="false">IF(F131&gt;0,K131/F131,99)</f>
        <v>11.3867425782839</v>
      </c>
      <c r="Q131" s="18" t="str">
        <f aca="false">IF(K131&lt;N131,"Stock-out risk",IF(K131&lt;O131,"Reorder now",IF(P131&gt;16,"Overstock","Healthy")))</f>
        <v>Healthy</v>
      </c>
      <c r="R131" s="52" t="n">
        <f aca="false">K131*C131</f>
        <v>70253.4</v>
      </c>
    </row>
    <row r="132" customFormat="false" ht="15" hidden="false" customHeight="false" outlineLevel="0" collapsed="false">
      <c r="A132" s="1" t="s">
        <v>8881</v>
      </c>
      <c r="B132" s="1" t="s">
        <v>8742</v>
      </c>
      <c r="C132" s="17" t="n">
        <v>141.22</v>
      </c>
      <c r="D132" s="17" t="n">
        <v>308.54</v>
      </c>
      <c r="E132" s="1" t="n">
        <v>2280</v>
      </c>
      <c r="F132" s="50" t="n">
        <v>43.846</v>
      </c>
      <c r="G132" s="51" t="n">
        <v>0.48</v>
      </c>
      <c r="H132" s="1" t="s">
        <v>8743</v>
      </c>
      <c r="I132" s="1" t="s">
        <v>8746</v>
      </c>
      <c r="J132" s="1" t="n">
        <v>4</v>
      </c>
      <c r="K132" s="1" t="n">
        <v>589</v>
      </c>
      <c r="L132" s="52" t="n">
        <f aca="false">E132*D132</f>
        <v>703471.2</v>
      </c>
      <c r="M132" s="1" t="n">
        <f aca="false">IF(H132="A",1.65,IF(H132="B",1.28,0.84))</f>
        <v>1.65</v>
      </c>
      <c r="N132" s="1" t="n">
        <f aca="false">ROUNDUP(M132*G132*F132*SQRT(J132),0)</f>
        <v>70</v>
      </c>
      <c r="O132" s="1" t="n">
        <f aca="false">ROUNDUP(F132*J132+N132,0)</f>
        <v>246</v>
      </c>
      <c r="P132" s="50" t="n">
        <f aca="false">IF(F132&gt;0,K132/F132,99)</f>
        <v>13.4333804680016</v>
      </c>
      <c r="Q132" s="18" t="str">
        <f aca="false">IF(K132&lt;N132,"Stock-out risk",IF(K132&lt;O132,"Reorder now",IF(P132&gt;16,"Overstock","Healthy")))</f>
        <v>Healthy</v>
      </c>
      <c r="R132" s="52" t="n">
        <f aca="false">K132*C132</f>
        <v>83178.58</v>
      </c>
    </row>
    <row r="133" customFormat="false" ht="15" hidden="false" customHeight="false" outlineLevel="0" collapsed="false">
      <c r="A133" s="1" t="s">
        <v>8882</v>
      </c>
      <c r="B133" s="1" t="s">
        <v>8764</v>
      </c>
      <c r="C133" s="17" t="n">
        <v>193.91</v>
      </c>
      <c r="D133" s="17" t="n">
        <v>501.47</v>
      </c>
      <c r="E133" s="1" t="n">
        <v>1401</v>
      </c>
      <c r="F133" s="50" t="n">
        <v>26.942</v>
      </c>
      <c r="G133" s="51" t="n">
        <v>0.333</v>
      </c>
      <c r="H133" s="1" t="s">
        <v>8743</v>
      </c>
      <c r="I133" s="1" t="s">
        <v>8746</v>
      </c>
      <c r="J133" s="1" t="n">
        <v>6</v>
      </c>
      <c r="K133" s="1" t="n">
        <v>409</v>
      </c>
      <c r="L133" s="52" t="n">
        <f aca="false">E133*D133</f>
        <v>702559.47</v>
      </c>
      <c r="M133" s="1" t="n">
        <f aca="false">IF(H133="A",1.65,IF(H133="B",1.28,0.84))</f>
        <v>1.65</v>
      </c>
      <c r="N133" s="1" t="n">
        <f aca="false">ROUNDUP(M133*G133*F133*SQRT(J133),0)</f>
        <v>37</v>
      </c>
      <c r="O133" s="1" t="n">
        <f aca="false">ROUNDUP(F133*J133+N133,0)</f>
        <v>199</v>
      </c>
      <c r="P133" s="50" t="n">
        <f aca="false">IF(F133&gt;0,K133/F133,99)</f>
        <v>15.1807586667656</v>
      </c>
      <c r="Q133" s="18" t="str">
        <f aca="false">IF(K133&lt;N133,"Stock-out risk",IF(K133&lt;O133,"Reorder now",IF(P133&gt;16,"Overstock","Healthy")))</f>
        <v>Healthy</v>
      </c>
      <c r="R133" s="52" t="n">
        <f aca="false">K133*C133</f>
        <v>79309.19</v>
      </c>
    </row>
    <row r="134" customFormat="false" ht="15" hidden="false" customHeight="false" outlineLevel="0" collapsed="false">
      <c r="A134" s="1" t="s">
        <v>8883</v>
      </c>
      <c r="B134" s="1" t="s">
        <v>8749</v>
      </c>
      <c r="C134" s="17" t="n">
        <v>377.77</v>
      </c>
      <c r="D134" s="17" t="n">
        <v>743.19</v>
      </c>
      <c r="E134" s="1" t="n">
        <v>934</v>
      </c>
      <c r="F134" s="50" t="n">
        <v>17.962</v>
      </c>
      <c r="G134" s="51" t="n">
        <v>0.815</v>
      </c>
      <c r="H134" s="1" t="s">
        <v>8743</v>
      </c>
      <c r="I134" s="1" t="s">
        <v>90</v>
      </c>
      <c r="J134" s="1" t="n">
        <v>6</v>
      </c>
      <c r="K134" s="1" t="n">
        <v>434</v>
      </c>
      <c r="L134" s="52" t="n">
        <f aca="false">E134*D134</f>
        <v>694139.46</v>
      </c>
      <c r="M134" s="1" t="n">
        <f aca="false">IF(H134="A",1.65,IF(H134="B",1.28,0.84))</f>
        <v>1.65</v>
      </c>
      <c r="N134" s="1" t="n">
        <f aca="false">ROUNDUP(M134*G134*F134*SQRT(J134),0)</f>
        <v>60</v>
      </c>
      <c r="O134" s="1" t="n">
        <f aca="false">ROUNDUP(F134*J134+N134,0)</f>
        <v>168</v>
      </c>
      <c r="P134" s="50" t="n">
        <f aca="false">IF(F134&gt;0,K134/F134,99)</f>
        <v>24.1621200311769</v>
      </c>
      <c r="Q134" s="18" t="str">
        <f aca="false">IF(K134&lt;N134,"Stock-out risk",IF(K134&lt;O134,"Reorder now",IF(P134&gt;16,"Overstock","Healthy")))</f>
        <v>Overstock</v>
      </c>
      <c r="R134" s="52" t="n">
        <f aca="false">K134*C134</f>
        <v>163952.18</v>
      </c>
    </row>
    <row r="135" customFormat="false" ht="15" hidden="false" customHeight="false" outlineLevel="0" collapsed="false">
      <c r="A135" s="1" t="s">
        <v>8884</v>
      </c>
      <c r="B135" s="1" t="s">
        <v>8764</v>
      </c>
      <c r="C135" s="17" t="n">
        <v>169.34</v>
      </c>
      <c r="D135" s="17" t="n">
        <v>434.58</v>
      </c>
      <c r="E135" s="1" t="n">
        <v>1583</v>
      </c>
      <c r="F135" s="50" t="n">
        <v>30.442</v>
      </c>
      <c r="G135" s="51" t="n">
        <v>0.333</v>
      </c>
      <c r="H135" s="1" t="s">
        <v>8743</v>
      </c>
      <c r="I135" s="1" t="s">
        <v>8746</v>
      </c>
      <c r="J135" s="1" t="n">
        <v>4</v>
      </c>
      <c r="K135" s="1" t="n">
        <v>352</v>
      </c>
      <c r="L135" s="52" t="n">
        <f aca="false">E135*D135</f>
        <v>687940.14</v>
      </c>
      <c r="M135" s="1" t="n">
        <f aca="false">IF(H135="A",1.65,IF(H135="B",1.28,0.84))</f>
        <v>1.65</v>
      </c>
      <c r="N135" s="1" t="n">
        <f aca="false">ROUNDUP(M135*G135*F135*SQRT(J135),0)</f>
        <v>34</v>
      </c>
      <c r="O135" s="1" t="n">
        <f aca="false">ROUNDUP(F135*J135+N135,0)</f>
        <v>156</v>
      </c>
      <c r="P135" s="50" t="n">
        <f aca="false">IF(F135&gt;0,K135/F135,99)</f>
        <v>11.5629722094475</v>
      </c>
      <c r="Q135" s="18" t="str">
        <f aca="false">IF(K135&lt;N135,"Stock-out risk",IF(K135&lt;O135,"Reorder now",IF(P135&gt;16,"Overstock","Healthy")))</f>
        <v>Healthy</v>
      </c>
      <c r="R135" s="52" t="n">
        <f aca="false">K135*C135</f>
        <v>59607.68</v>
      </c>
    </row>
    <row r="136" customFormat="false" ht="15" hidden="false" customHeight="false" outlineLevel="0" collapsed="false">
      <c r="A136" s="1" t="s">
        <v>8885</v>
      </c>
      <c r="B136" s="1" t="s">
        <v>8759</v>
      </c>
      <c r="C136" s="17" t="n">
        <v>82.56</v>
      </c>
      <c r="D136" s="17" t="n">
        <v>186.24</v>
      </c>
      <c r="E136" s="1" t="n">
        <v>3670</v>
      </c>
      <c r="F136" s="50" t="n">
        <v>70.577</v>
      </c>
      <c r="G136" s="51" t="n">
        <v>0.355</v>
      </c>
      <c r="H136" s="1" t="s">
        <v>8743</v>
      </c>
      <c r="I136" s="1" t="s">
        <v>8746</v>
      </c>
      <c r="J136" s="1" t="n">
        <v>4</v>
      </c>
      <c r="K136" s="1" t="n">
        <v>142</v>
      </c>
      <c r="L136" s="52" t="n">
        <f aca="false">E136*D136</f>
        <v>683500.8</v>
      </c>
      <c r="M136" s="1" t="n">
        <f aca="false">IF(H136="A",1.65,IF(H136="B",1.28,0.84))</f>
        <v>1.65</v>
      </c>
      <c r="N136" s="1" t="n">
        <f aca="false">ROUNDUP(M136*G136*F136*SQRT(J136),0)</f>
        <v>83</v>
      </c>
      <c r="O136" s="1" t="n">
        <f aca="false">ROUNDUP(F136*J136+N136,0)</f>
        <v>366</v>
      </c>
      <c r="P136" s="50" t="n">
        <f aca="false">IF(F136&gt;0,K136/F136,99)</f>
        <v>2.01198690791618</v>
      </c>
      <c r="Q136" s="18" t="str">
        <f aca="false">IF(K136&lt;N136,"Stock-out risk",IF(K136&lt;O136,"Reorder now",IF(P136&gt;16,"Overstock","Healthy")))</f>
        <v>Reorder now</v>
      </c>
      <c r="R136" s="52" t="n">
        <f aca="false">K136*C136</f>
        <v>11723.52</v>
      </c>
    </row>
    <row r="137" customFormat="false" ht="15" hidden="false" customHeight="false" outlineLevel="0" collapsed="false">
      <c r="A137" s="1" t="s">
        <v>8886</v>
      </c>
      <c r="B137" s="1" t="s">
        <v>8755</v>
      </c>
      <c r="C137" s="17" t="n">
        <v>25.35</v>
      </c>
      <c r="D137" s="17" t="n">
        <v>46.79</v>
      </c>
      <c r="E137" s="1" t="n">
        <v>14566</v>
      </c>
      <c r="F137" s="50" t="n">
        <v>280.115</v>
      </c>
      <c r="G137" s="51" t="n">
        <v>0.283</v>
      </c>
      <c r="H137" s="1" t="s">
        <v>8743</v>
      </c>
      <c r="I137" s="1" t="s">
        <v>8746</v>
      </c>
      <c r="J137" s="1" t="n">
        <v>2</v>
      </c>
      <c r="K137" s="1" t="n">
        <v>1420</v>
      </c>
      <c r="L137" s="52" t="n">
        <f aca="false">E137*D137</f>
        <v>681543.14</v>
      </c>
      <c r="M137" s="1" t="n">
        <f aca="false">IF(H137="A",1.65,IF(H137="B",1.28,0.84))</f>
        <v>1.65</v>
      </c>
      <c r="N137" s="1" t="n">
        <f aca="false">ROUNDUP(M137*G137*F137*SQRT(J137),0)</f>
        <v>185</v>
      </c>
      <c r="O137" s="1" t="n">
        <f aca="false">ROUNDUP(F137*J137+N137,0)</f>
        <v>746</v>
      </c>
      <c r="P137" s="50" t="n">
        <f aca="false">IF(F137&gt;0,K137/F137,99)</f>
        <v>5.06934651839423</v>
      </c>
      <c r="Q137" s="18" t="str">
        <f aca="false">IF(K137&lt;N137,"Stock-out risk",IF(K137&lt;O137,"Reorder now",IF(P137&gt;16,"Overstock","Healthy")))</f>
        <v>Healthy</v>
      </c>
      <c r="R137" s="52" t="n">
        <f aca="false">K137*C137</f>
        <v>35997</v>
      </c>
    </row>
    <row r="138" customFormat="false" ht="15" hidden="false" customHeight="false" outlineLevel="0" collapsed="false">
      <c r="A138" s="1" t="s">
        <v>8887</v>
      </c>
      <c r="B138" s="1" t="s">
        <v>8749</v>
      </c>
      <c r="C138" s="17" t="n">
        <v>287.37</v>
      </c>
      <c r="D138" s="17" t="n">
        <v>613.56</v>
      </c>
      <c r="E138" s="1" t="n">
        <v>1101</v>
      </c>
      <c r="F138" s="50" t="n">
        <v>21.173</v>
      </c>
      <c r="G138" s="51" t="n">
        <v>1.144</v>
      </c>
      <c r="H138" s="1" t="s">
        <v>8743</v>
      </c>
      <c r="I138" s="1" t="s">
        <v>8752</v>
      </c>
      <c r="J138" s="1" t="n">
        <v>3</v>
      </c>
      <c r="K138" s="1" t="n">
        <v>150</v>
      </c>
      <c r="L138" s="52" t="n">
        <f aca="false">E138*D138</f>
        <v>675529.56</v>
      </c>
      <c r="M138" s="1" t="n">
        <f aca="false">IF(H138="A",1.65,IF(H138="B",1.28,0.84))</f>
        <v>1.65</v>
      </c>
      <c r="N138" s="1" t="n">
        <f aca="false">ROUNDUP(M138*G138*F138*SQRT(J138),0)</f>
        <v>70</v>
      </c>
      <c r="O138" s="1" t="n">
        <f aca="false">ROUNDUP(F138*J138+N138,0)</f>
        <v>134</v>
      </c>
      <c r="P138" s="50" t="n">
        <f aca="false">IF(F138&gt;0,K138/F138,99)</f>
        <v>7.08449440324942</v>
      </c>
      <c r="Q138" s="18" t="str">
        <f aca="false">IF(K138&lt;N138,"Stock-out risk",IF(K138&lt;O138,"Reorder now",IF(P138&gt;16,"Overstock","Healthy")))</f>
        <v>Healthy</v>
      </c>
      <c r="R138" s="52" t="n">
        <f aca="false">K138*C138</f>
        <v>43105.5</v>
      </c>
    </row>
    <row r="139" customFormat="false" ht="15" hidden="false" customHeight="false" outlineLevel="0" collapsed="false">
      <c r="A139" s="1" t="s">
        <v>8888</v>
      </c>
      <c r="B139" s="1" t="s">
        <v>8749</v>
      </c>
      <c r="C139" s="17" t="n">
        <v>111.24</v>
      </c>
      <c r="D139" s="17" t="n">
        <v>267.4</v>
      </c>
      <c r="E139" s="1" t="n">
        <v>2483</v>
      </c>
      <c r="F139" s="50" t="n">
        <v>47.75</v>
      </c>
      <c r="G139" s="51" t="n">
        <v>0.807</v>
      </c>
      <c r="H139" s="1" t="s">
        <v>8743</v>
      </c>
      <c r="I139" s="1" t="s">
        <v>90</v>
      </c>
      <c r="J139" s="1" t="n">
        <v>2</v>
      </c>
      <c r="K139" s="1" t="n">
        <v>468</v>
      </c>
      <c r="L139" s="52" t="n">
        <f aca="false">E139*D139</f>
        <v>663954.2</v>
      </c>
      <c r="M139" s="1" t="n">
        <f aca="false">IF(H139="A",1.65,IF(H139="B",1.28,0.84))</f>
        <v>1.65</v>
      </c>
      <c r="N139" s="1" t="n">
        <f aca="false">ROUNDUP(M139*G139*F139*SQRT(J139),0)</f>
        <v>90</v>
      </c>
      <c r="O139" s="1" t="n">
        <f aca="false">ROUNDUP(F139*J139+N139,0)</f>
        <v>186</v>
      </c>
      <c r="P139" s="50" t="n">
        <f aca="false">IF(F139&gt;0,K139/F139,99)</f>
        <v>9.80104712041885</v>
      </c>
      <c r="Q139" s="18" t="str">
        <f aca="false">IF(K139&lt;N139,"Stock-out risk",IF(K139&lt;O139,"Reorder now",IF(P139&gt;16,"Overstock","Healthy")))</f>
        <v>Healthy</v>
      </c>
      <c r="R139" s="52" t="n">
        <f aca="false">K139*C139</f>
        <v>52060.32</v>
      </c>
    </row>
    <row r="140" customFormat="false" ht="15" hidden="false" customHeight="false" outlineLevel="0" collapsed="false">
      <c r="A140" s="1" t="s">
        <v>8889</v>
      </c>
      <c r="B140" s="1" t="s">
        <v>8749</v>
      </c>
      <c r="C140" s="17" t="n">
        <v>117.04</v>
      </c>
      <c r="D140" s="17" t="n">
        <v>293.49</v>
      </c>
      <c r="E140" s="1" t="n">
        <v>2165</v>
      </c>
      <c r="F140" s="50" t="n">
        <v>41.635</v>
      </c>
      <c r="G140" s="51" t="n">
        <v>0.506</v>
      </c>
      <c r="H140" s="1" t="s">
        <v>8743</v>
      </c>
      <c r="I140" s="1" t="s">
        <v>90</v>
      </c>
      <c r="J140" s="1" t="n">
        <v>4</v>
      </c>
      <c r="K140" s="1" t="n">
        <v>336</v>
      </c>
      <c r="L140" s="52" t="n">
        <f aca="false">E140*D140</f>
        <v>635405.85</v>
      </c>
      <c r="M140" s="1" t="n">
        <f aca="false">IF(H140="A",1.65,IF(H140="B",1.28,0.84))</f>
        <v>1.65</v>
      </c>
      <c r="N140" s="1" t="n">
        <f aca="false">ROUNDUP(M140*G140*F140*SQRT(J140),0)</f>
        <v>70</v>
      </c>
      <c r="O140" s="1" t="n">
        <f aca="false">ROUNDUP(F140*J140+N140,0)</f>
        <v>237</v>
      </c>
      <c r="P140" s="50" t="n">
        <f aca="false">IF(F140&gt;0,K140/F140,99)</f>
        <v>8.070133301309</v>
      </c>
      <c r="Q140" s="18" t="str">
        <f aca="false">IF(K140&lt;N140,"Stock-out risk",IF(K140&lt;O140,"Reorder now",IF(P140&gt;16,"Overstock","Healthy")))</f>
        <v>Healthy</v>
      </c>
      <c r="R140" s="52" t="n">
        <f aca="false">K140*C140</f>
        <v>39325.44</v>
      </c>
    </row>
    <row r="141" customFormat="false" ht="15" hidden="false" customHeight="false" outlineLevel="0" collapsed="false">
      <c r="A141" s="1" t="s">
        <v>8890</v>
      </c>
      <c r="B141" s="1" t="s">
        <v>8742</v>
      </c>
      <c r="C141" s="17" t="n">
        <v>101.4</v>
      </c>
      <c r="D141" s="17" t="n">
        <v>258.9</v>
      </c>
      <c r="E141" s="1" t="n">
        <v>2446</v>
      </c>
      <c r="F141" s="50" t="n">
        <v>47.038</v>
      </c>
      <c r="G141" s="51" t="n">
        <v>0.385</v>
      </c>
      <c r="H141" s="1" t="s">
        <v>8743</v>
      </c>
      <c r="I141" s="1" t="s">
        <v>8746</v>
      </c>
      <c r="J141" s="1" t="n">
        <v>6</v>
      </c>
      <c r="K141" s="1" t="n">
        <v>846</v>
      </c>
      <c r="L141" s="52" t="n">
        <f aca="false">E141*D141</f>
        <v>633269.4</v>
      </c>
      <c r="M141" s="1" t="n">
        <f aca="false">IF(H141="A",1.65,IF(H141="B",1.28,0.84))</f>
        <v>1.65</v>
      </c>
      <c r="N141" s="1" t="n">
        <f aca="false">ROUNDUP(M141*G141*F141*SQRT(J141),0)</f>
        <v>74</v>
      </c>
      <c r="O141" s="1" t="n">
        <f aca="false">ROUNDUP(F141*J141+N141,0)</f>
        <v>357</v>
      </c>
      <c r="P141" s="50" t="n">
        <f aca="false">IF(F141&gt;0,K141/F141,99)</f>
        <v>17.9854585654152</v>
      </c>
      <c r="Q141" s="18" t="str">
        <f aca="false">IF(K141&lt;N141,"Stock-out risk",IF(K141&lt;O141,"Reorder now",IF(P141&gt;16,"Overstock","Healthy")))</f>
        <v>Overstock</v>
      </c>
      <c r="R141" s="52" t="n">
        <f aca="false">K141*C141</f>
        <v>85784.4</v>
      </c>
    </row>
    <row r="142" customFormat="false" ht="15" hidden="false" customHeight="false" outlineLevel="0" collapsed="false">
      <c r="A142" s="1" t="s">
        <v>8891</v>
      </c>
      <c r="B142" s="1" t="s">
        <v>8749</v>
      </c>
      <c r="C142" s="17" t="n">
        <v>139.84</v>
      </c>
      <c r="D142" s="17" t="n">
        <v>332.74</v>
      </c>
      <c r="E142" s="1" t="n">
        <v>1897</v>
      </c>
      <c r="F142" s="50" t="n">
        <v>36.481</v>
      </c>
      <c r="G142" s="51" t="n">
        <v>1.18</v>
      </c>
      <c r="H142" s="1" t="s">
        <v>8743</v>
      </c>
      <c r="I142" s="1" t="s">
        <v>8752</v>
      </c>
      <c r="J142" s="1" t="n">
        <v>4</v>
      </c>
      <c r="K142" s="1" t="n">
        <v>580</v>
      </c>
      <c r="L142" s="52" t="n">
        <f aca="false">E142*D142</f>
        <v>631207.78</v>
      </c>
      <c r="M142" s="1" t="n">
        <f aca="false">IF(H142="A",1.65,IF(H142="B",1.28,0.84))</f>
        <v>1.65</v>
      </c>
      <c r="N142" s="1" t="n">
        <f aca="false">ROUNDUP(M142*G142*F142*SQRT(J142),0)</f>
        <v>143</v>
      </c>
      <c r="O142" s="1" t="n">
        <f aca="false">ROUNDUP(F142*J142+N142,0)</f>
        <v>289</v>
      </c>
      <c r="P142" s="50" t="n">
        <f aca="false">IF(F142&gt;0,K142/F142,99)</f>
        <v>15.898686987747</v>
      </c>
      <c r="Q142" s="18" t="str">
        <f aca="false">IF(K142&lt;N142,"Stock-out risk",IF(K142&lt;O142,"Reorder now",IF(P142&gt;16,"Overstock","Healthy")))</f>
        <v>Healthy</v>
      </c>
      <c r="R142" s="52" t="n">
        <f aca="false">K142*C142</f>
        <v>81107.2</v>
      </c>
    </row>
    <row r="143" customFormat="false" ht="15" hidden="false" customHeight="false" outlineLevel="0" collapsed="false">
      <c r="A143" s="1" t="s">
        <v>8892</v>
      </c>
      <c r="B143" s="1" t="s">
        <v>8772</v>
      </c>
      <c r="C143" s="17" t="n">
        <v>131.81</v>
      </c>
      <c r="D143" s="17" t="n">
        <v>323.94</v>
      </c>
      <c r="E143" s="1" t="n">
        <v>1948</v>
      </c>
      <c r="F143" s="50" t="n">
        <v>37.462</v>
      </c>
      <c r="G143" s="51" t="n">
        <v>0.803</v>
      </c>
      <c r="H143" s="1" t="s">
        <v>8743</v>
      </c>
      <c r="I143" s="1" t="s">
        <v>90</v>
      </c>
      <c r="J143" s="1" t="n">
        <v>4</v>
      </c>
      <c r="K143" s="1" t="n">
        <v>321</v>
      </c>
      <c r="L143" s="52" t="n">
        <f aca="false">E143*D143</f>
        <v>631035.12</v>
      </c>
      <c r="M143" s="1" t="n">
        <f aca="false">IF(H143="A",1.65,IF(H143="B",1.28,0.84))</f>
        <v>1.65</v>
      </c>
      <c r="N143" s="1" t="n">
        <f aca="false">ROUNDUP(M143*G143*F143*SQRT(J143),0)</f>
        <v>100</v>
      </c>
      <c r="O143" s="1" t="n">
        <f aca="false">ROUNDUP(F143*J143+N143,0)</f>
        <v>250</v>
      </c>
      <c r="P143" s="50" t="n">
        <f aca="false">IF(F143&gt;0,K143/F143,99)</f>
        <v>8.5686829320378</v>
      </c>
      <c r="Q143" s="18" t="str">
        <f aca="false">IF(K143&lt;N143,"Stock-out risk",IF(K143&lt;O143,"Reorder now",IF(P143&gt;16,"Overstock","Healthy")))</f>
        <v>Healthy</v>
      </c>
      <c r="R143" s="52" t="n">
        <f aca="false">K143*C143</f>
        <v>42311.01</v>
      </c>
    </row>
    <row r="144" customFormat="false" ht="15" hidden="false" customHeight="false" outlineLevel="0" collapsed="false">
      <c r="A144" s="1" t="s">
        <v>8893</v>
      </c>
      <c r="B144" s="1" t="s">
        <v>8742</v>
      </c>
      <c r="C144" s="17" t="n">
        <v>246.33</v>
      </c>
      <c r="D144" s="17" t="n">
        <v>560.16</v>
      </c>
      <c r="E144" s="1" t="n">
        <v>1104</v>
      </c>
      <c r="F144" s="50" t="n">
        <v>21.231</v>
      </c>
      <c r="G144" s="51" t="n">
        <v>0.91</v>
      </c>
      <c r="H144" s="1" t="s">
        <v>8743</v>
      </c>
      <c r="I144" s="1" t="s">
        <v>90</v>
      </c>
      <c r="J144" s="1" t="n">
        <v>2</v>
      </c>
      <c r="K144" s="1" t="n">
        <v>70</v>
      </c>
      <c r="L144" s="52" t="n">
        <f aca="false">E144*D144</f>
        <v>618416.64</v>
      </c>
      <c r="M144" s="1" t="n">
        <f aca="false">IF(H144="A",1.65,IF(H144="B",1.28,0.84))</f>
        <v>1.65</v>
      </c>
      <c r="N144" s="1" t="n">
        <f aca="false">ROUNDUP(M144*G144*F144*SQRT(J144),0)</f>
        <v>46</v>
      </c>
      <c r="O144" s="1" t="n">
        <f aca="false">ROUNDUP(F144*J144+N144,0)</f>
        <v>89</v>
      </c>
      <c r="P144" s="50" t="n">
        <f aca="false">IF(F144&gt;0,K144/F144,99)</f>
        <v>3.29706561160567</v>
      </c>
      <c r="Q144" s="18" t="str">
        <f aca="false">IF(K144&lt;N144,"Stock-out risk",IF(K144&lt;O144,"Reorder now",IF(P144&gt;16,"Overstock","Healthy")))</f>
        <v>Reorder now</v>
      </c>
      <c r="R144" s="52" t="n">
        <f aca="false">K144*C144</f>
        <v>17243.1</v>
      </c>
    </row>
    <row r="145" customFormat="false" ht="15" hidden="false" customHeight="false" outlineLevel="0" collapsed="false">
      <c r="A145" s="1" t="s">
        <v>8894</v>
      </c>
      <c r="B145" s="1" t="s">
        <v>8759</v>
      </c>
      <c r="C145" s="17" t="n">
        <v>261.67</v>
      </c>
      <c r="D145" s="17" t="n">
        <v>666.24</v>
      </c>
      <c r="E145" s="1" t="n">
        <v>921</v>
      </c>
      <c r="F145" s="50" t="n">
        <v>17.712</v>
      </c>
      <c r="G145" s="51" t="n">
        <v>0.651</v>
      </c>
      <c r="H145" s="1" t="s">
        <v>8743</v>
      </c>
      <c r="I145" s="1" t="s">
        <v>90</v>
      </c>
      <c r="J145" s="1" t="n">
        <v>4</v>
      </c>
      <c r="K145" s="1" t="n">
        <v>201</v>
      </c>
      <c r="L145" s="52" t="n">
        <f aca="false">E145*D145</f>
        <v>613607.04</v>
      </c>
      <c r="M145" s="1" t="n">
        <f aca="false">IF(H145="A",1.65,IF(H145="B",1.28,0.84))</f>
        <v>1.65</v>
      </c>
      <c r="N145" s="1" t="n">
        <f aca="false">ROUNDUP(M145*G145*F145*SQRT(J145),0)</f>
        <v>39</v>
      </c>
      <c r="O145" s="1" t="n">
        <f aca="false">ROUNDUP(F145*J145+N145,0)</f>
        <v>110</v>
      </c>
      <c r="P145" s="50" t="n">
        <f aca="false">IF(F145&gt;0,K145/F145,99)</f>
        <v>11.3482384823848</v>
      </c>
      <c r="Q145" s="18" t="str">
        <f aca="false">IF(K145&lt;N145,"Stock-out risk",IF(K145&lt;O145,"Reorder now",IF(P145&gt;16,"Overstock","Healthy")))</f>
        <v>Healthy</v>
      </c>
      <c r="R145" s="52" t="n">
        <f aca="false">K145*C145</f>
        <v>52595.67</v>
      </c>
    </row>
    <row r="146" customFormat="false" ht="15" hidden="false" customHeight="false" outlineLevel="0" collapsed="false">
      <c r="A146" s="1" t="s">
        <v>8895</v>
      </c>
      <c r="B146" s="1" t="s">
        <v>8772</v>
      </c>
      <c r="C146" s="17" t="n">
        <v>79.62</v>
      </c>
      <c r="D146" s="17" t="n">
        <v>144.96</v>
      </c>
      <c r="E146" s="1" t="n">
        <v>4207</v>
      </c>
      <c r="F146" s="50" t="n">
        <v>80.904</v>
      </c>
      <c r="G146" s="51" t="n">
        <v>0.604</v>
      </c>
      <c r="H146" s="1" t="s">
        <v>8743</v>
      </c>
      <c r="I146" s="1" t="s">
        <v>90</v>
      </c>
      <c r="J146" s="1" t="n">
        <v>3</v>
      </c>
      <c r="K146" s="1" t="n">
        <v>503</v>
      </c>
      <c r="L146" s="52" t="n">
        <f aca="false">E146*D146</f>
        <v>609846.72</v>
      </c>
      <c r="M146" s="1" t="n">
        <f aca="false">IF(H146="A",1.65,IF(H146="B",1.28,0.84))</f>
        <v>1.65</v>
      </c>
      <c r="N146" s="1" t="n">
        <f aca="false">ROUNDUP(M146*G146*F146*SQRT(J146),0)</f>
        <v>140</v>
      </c>
      <c r="O146" s="1" t="n">
        <f aca="false">ROUNDUP(F146*J146+N146,0)</f>
        <v>383</v>
      </c>
      <c r="P146" s="50" t="n">
        <f aca="false">IF(F146&gt;0,K146/F146,99)</f>
        <v>6.21724513003065</v>
      </c>
      <c r="Q146" s="18" t="str">
        <f aca="false">IF(K146&lt;N146,"Stock-out risk",IF(K146&lt;O146,"Reorder now",IF(P146&gt;16,"Overstock","Healthy")))</f>
        <v>Healthy</v>
      </c>
      <c r="R146" s="52" t="n">
        <f aca="false">K146*C146</f>
        <v>40048.86</v>
      </c>
    </row>
    <row r="147" customFormat="false" ht="15" hidden="false" customHeight="false" outlineLevel="0" collapsed="false">
      <c r="A147" s="1" t="s">
        <v>8896</v>
      </c>
      <c r="B147" s="1" t="s">
        <v>8755</v>
      </c>
      <c r="C147" s="17" t="n">
        <v>171.56</v>
      </c>
      <c r="D147" s="17" t="n">
        <v>428.23</v>
      </c>
      <c r="E147" s="1" t="n">
        <v>1413</v>
      </c>
      <c r="F147" s="50" t="n">
        <v>27.173</v>
      </c>
      <c r="G147" s="51" t="n">
        <v>0.56</v>
      </c>
      <c r="H147" s="1" t="s">
        <v>8743</v>
      </c>
      <c r="I147" s="1" t="s">
        <v>90</v>
      </c>
      <c r="J147" s="1" t="n">
        <v>4</v>
      </c>
      <c r="K147" s="1" t="n">
        <v>148</v>
      </c>
      <c r="L147" s="52" t="n">
        <f aca="false">E147*D147</f>
        <v>605088.99</v>
      </c>
      <c r="M147" s="1" t="n">
        <f aca="false">IF(H147="A",1.65,IF(H147="B",1.28,0.84))</f>
        <v>1.65</v>
      </c>
      <c r="N147" s="1" t="n">
        <f aca="false">ROUNDUP(M147*G147*F147*SQRT(J147),0)</f>
        <v>51</v>
      </c>
      <c r="O147" s="1" t="n">
        <f aca="false">ROUNDUP(F147*J147+N147,0)</f>
        <v>160</v>
      </c>
      <c r="P147" s="50" t="n">
        <f aca="false">IF(F147&gt;0,K147/F147,99)</f>
        <v>5.44658300518898</v>
      </c>
      <c r="Q147" s="18" t="str">
        <f aca="false">IF(K147&lt;N147,"Stock-out risk",IF(K147&lt;O147,"Reorder now",IF(P147&gt;16,"Overstock","Healthy")))</f>
        <v>Reorder now</v>
      </c>
      <c r="R147" s="52" t="n">
        <f aca="false">K147*C147</f>
        <v>25390.88</v>
      </c>
    </row>
    <row r="148" customFormat="false" ht="15" hidden="false" customHeight="false" outlineLevel="0" collapsed="false">
      <c r="A148" s="1" t="s">
        <v>8897</v>
      </c>
      <c r="B148" s="1" t="s">
        <v>8749</v>
      </c>
      <c r="C148" s="17" t="n">
        <v>231.29</v>
      </c>
      <c r="D148" s="17" t="n">
        <v>528.32</v>
      </c>
      <c r="E148" s="1" t="n">
        <v>1145</v>
      </c>
      <c r="F148" s="50" t="n">
        <v>22.019</v>
      </c>
      <c r="G148" s="51" t="n">
        <v>0.336</v>
      </c>
      <c r="H148" s="1" t="s">
        <v>8743</v>
      </c>
      <c r="I148" s="1" t="s">
        <v>8746</v>
      </c>
      <c r="J148" s="1" t="n">
        <v>2</v>
      </c>
      <c r="K148" s="1" t="n">
        <v>65</v>
      </c>
      <c r="L148" s="52" t="n">
        <f aca="false">E148*D148</f>
        <v>604926.4</v>
      </c>
      <c r="M148" s="1" t="n">
        <f aca="false">IF(H148="A",1.65,IF(H148="B",1.28,0.84))</f>
        <v>1.65</v>
      </c>
      <c r="N148" s="1" t="n">
        <f aca="false">ROUNDUP(M148*G148*F148*SQRT(J148),0)</f>
        <v>18</v>
      </c>
      <c r="O148" s="1" t="n">
        <f aca="false">ROUNDUP(F148*J148+N148,0)</f>
        <v>63</v>
      </c>
      <c r="P148" s="50" t="n">
        <f aca="false">IF(F148&gt;0,K148/F148,99)</f>
        <v>2.95199600345156</v>
      </c>
      <c r="Q148" s="18" t="str">
        <f aca="false">IF(K148&lt;N148,"Stock-out risk",IF(K148&lt;O148,"Reorder now",IF(P148&gt;16,"Overstock","Healthy")))</f>
        <v>Healthy</v>
      </c>
      <c r="R148" s="52" t="n">
        <f aca="false">K148*C148</f>
        <v>15033.85</v>
      </c>
    </row>
    <row r="149" customFormat="false" ht="15" hidden="false" customHeight="false" outlineLevel="0" collapsed="false">
      <c r="A149" s="1" t="s">
        <v>8898</v>
      </c>
      <c r="B149" s="1" t="s">
        <v>8772</v>
      </c>
      <c r="C149" s="17" t="n">
        <v>274.19</v>
      </c>
      <c r="D149" s="17" t="n">
        <v>612.55</v>
      </c>
      <c r="E149" s="1" t="n">
        <v>980</v>
      </c>
      <c r="F149" s="50" t="n">
        <v>18.846</v>
      </c>
      <c r="G149" s="51" t="n">
        <v>0.324</v>
      </c>
      <c r="H149" s="1" t="s">
        <v>8743</v>
      </c>
      <c r="I149" s="1" t="s">
        <v>8746</v>
      </c>
      <c r="J149" s="1" t="n">
        <v>2</v>
      </c>
      <c r="K149" s="1" t="n">
        <v>109</v>
      </c>
      <c r="L149" s="52" t="n">
        <f aca="false">E149*D149</f>
        <v>600299</v>
      </c>
      <c r="M149" s="1" t="n">
        <f aca="false">IF(H149="A",1.65,IF(H149="B",1.28,0.84))</f>
        <v>1.65</v>
      </c>
      <c r="N149" s="1" t="n">
        <f aca="false">ROUNDUP(M149*G149*F149*SQRT(J149),0)</f>
        <v>15</v>
      </c>
      <c r="O149" s="1" t="n">
        <f aca="false">ROUNDUP(F149*J149+N149,0)</f>
        <v>53</v>
      </c>
      <c r="P149" s="50" t="n">
        <f aca="false">IF(F149&gt;0,K149/F149,99)</f>
        <v>5.78372068343415</v>
      </c>
      <c r="Q149" s="18" t="str">
        <f aca="false">IF(K149&lt;N149,"Stock-out risk",IF(K149&lt;O149,"Reorder now",IF(P149&gt;16,"Overstock","Healthy")))</f>
        <v>Healthy</v>
      </c>
      <c r="R149" s="52" t="n">
        <f aca="false">K149*C149</f>
        <v>29886.71</v>
      </c>
    </row>
    <row r="150" customFormat="false" ht="15" hidden="false" customHeight="false" outlineLevel="0" collapsed="false">
      <c r="A150" s="1" t="s">
        <v>8899</v>
      </c>
      <c r="B150" s="1" t="s">
        <v>8772</v>
      </c>
      <c r="C150" s="17" t="n">
        <v>82.83</v>
      </c>
      <c r="D150" s="17" t="n">
        <v>186.97</v>
      </c>
      <c r="E150" s="1" t="n">
        <v>3189</v>
      </c>
      <c r="F150" s="50" t="n">
        <v>61.327</v>
      </c>
      <c r="G150" s="51" t="n">
        <v>0.543</v>
      </c>
      <c r="H150" s="1" t="s">
        <v>8743</v>
      </c>
      <c r="I150" s="1" t="s">
        <v>90</v>
      </c>
      <c r="J150" s="1" t="n">
        <v>4</v>
      </c>
      <c r="K150" s="1" t="n">
        <v>1601</v>
      </c>
      <c r="L150" s="52" t="n">
        <f aca="false">E150*D150</f>
        <v>596247.33</v>
      </c>
      <c r="M150" s="1" t="n">
        <f aca="false">IF(H150="A",1.65,IF(H150="B",1.28,0.84))</f>
        <v>1.65</v>
      </c>
      <c r="N150" s="1" t="n">
        <f aca="false">ROUNDUP(M150*G150*F150*SQRT(J150),0)</f>
        <v>110</v>
      </c>
      <c r="O150" s="1" t="n">
        <f aca="false">ROUNDUP(F150*J150+N150,0)</f>
        <v>356</v>
      </c>
      <c r="P150" s="50" t="n">
        <f aca="false">IF(F150&gt;0,K150/F150,99)</f>
        <v>26.1059565933439</v>
      </c>
      <c r="Q150" s="18" t="str">
        <f aca="false">IF(K150&lt;N150,"Stock-out risk",IF(K150&lt;O150,"Reorder now",IF(P150&gt;16,"Overstock","Healthy")))</f>
        <v>Overstock</v>
      </c>
      <c r="R150" s="52" t="n">
        <f aca="false">K150*C150</f>
        <v>132610.83</v>
      </c>
    </row>
    <row r="151" customFormat="false" ht="15" hidden="false" customHeight="false" outlineLevel="0" collapsed="false">
      <c r="A151" s="1" t="s">
        <v>8900</v>
      </c>
      <c r="B151" s="1" t="s">
        <v>8749</v>
      </c>
      <c r="C151" s="17" t="n">
        <v>78.53</v>
      </c>
      <c r="D151" s="17" t="n">
        <v>194.31</v>
      </c>
      <c r="E151" s="1" t="n">
        <v>3060</v>
      </c>
      <c r="F151" s="50" t="n">
        <v>58.846</v>
      </c>
      <c r="G151" s="51" t="n">
        <v>0.601</v>
      </c>
      <c r="H151" s="1" t="s">
        <v>8743</v>
      </c>
      <c r="I151" s="1" t="s">
        <v>90</v>
      </c>
      <c r="J151" s="1" t="n">
        <v>3</v>
      </c>
      <c r="K151" s="1" t="n">
        <v>1208</v>
      </c>
      <c r="L151" s="52" t="n">
        <f aca="false">E151*D151</f>
        <v>594588.6</v>
      </c>
      <c r="M151" s="1" t="n">
        <f aca="false">IF(H151="A",1.65,IF(H151="B",1.28,0.84))</f>
        <v>1.65</v>
      </c>
      <c r="N151" s="1" t="n">
        <f aca="false">ROUNDUP(M151*G151*F151*SQRT(J151),0)</f>
        <v>102</v>
      </c>
      <c r="O151" s="1" t="n">
        <f aca="false">ROUNDUP(F151*J151+N151,0)</f>
        <v>279</v>
      </c>
      <c r="P151" s="50" t="n">
        <f aca="false">IF(F151&gt;0,K151/F151,99)</f>
        <v>20.528158243551</v>
      </c>
      <c r="Q151" s="18" t="str">
        <f aca="false">IF(K151&lt;N151,"Stock-out risk",IF(K151&lt;O151,"Reorder now",IF(P151&gt;16,"Overstock","Healthy")))</f>
        <v>Overstock</v>
      </c>
      <c r="R151" s="52" t="n">
        <f aca="false">K151*C151</f>
        <v>94864.24</v>
      </c>
    </row>
    <row r="152" customFormat="false" ht="15" hidden="false" customHeight="false" outlineLevel="0" collapsed="false">
      <c r="A152" s="1" t="s">
        <v>8901</v>
      </c>
      <c r="B152" s="1" t="s">
        <v>8749</v>
      </c>
      <c r="C152" s="17" t="n">
        <v>139.54</v>
      </c>
      <c r="D152" s="17" t="n">
        <v>251.62</v>
      </c>
      <c r="E152" s="1" t="n">
        <v>2346</v>
      </c>
      <c r="F152" s="50" t="n">
        <v>45.115</v>
      </c>
      <c r="G152" s="51" t="n">
        <v>0.462</v>
      </c>
      <c r="H152" s="1" t="s">
        <v>8743</v>
      </c>
      <c r="I152" s="1" t="s">
        <v>8746</v>
      </c>
      <c r="J152" s="1" t="n">
        <v>6</v>
      </c>
      <c r="K152" s="1" t="n">
        <v>387</v>
      </c>
      <c r="L152" s="52" t="n">
        <f aca="false">E152*D152</f>
        <v>590300.52</v>
      </c>
      <c r="M152" s="1" t="n">
        <f aca="false">IF(H152="A",1.65,IF(H152="B",1.28,0.84))</f>
        <v>1.65</v>
      </c>
      <c r="N152" s="1" t="n">
        <f aca="false">ROUNDUP(M152*G152*F152*SQRT(J152),0)</f>
        <v>85</v>
      </c>
      <c r="O152" s="1" t="n">
        <f aca="false">ROUNDUP(F152*J152+N152,0)</f>
        <v>356</v>
      </c>
      <c r="P152" s="50" t="n">
        <f aca="false">IF(F152&gt;0,K152/F152,99)</f>
        <v>8.57807824448631</v>
      </c>
      <c r="Q152" s="18" t="str">
        <f aca="false">IF(K152&lt;N152,"Stock-out risk",IF(K152&lt;O152,"Reorder now",IF(P152&gt;16,"Overstock","Healthy")))</f>
        <v>Healthy</v>
      </c>
      <c r="R152" s="52" t="n">
        <f aca="false">K152*C152</f>
        <v>54001.98</v>
      </c>
    </row>
    <row r="153" customFormat="false" ht="15" hidden="false" customHeight="false" outlineLevel="0" collapsed="false">
      <c r="A153" s="1" t="s">
        <v>8902</v>
      </c>
      <c r="B153" s="1" t="s">
        <v>8755</v>
      </c>
      <c r="C153" s="17" t="n">
        <v>55.58</v>
      </c>
      <c r="D153" s="17" t="n">
        <v>112.96</v>
      </c>
      <c r="E153" s="1" t="n">
        <v>5203</v>
      </c>
      <c r="F153" s="50" t="n">
        <v>100.058</v>
      </c>
      <c r="G153" s="51" t="n">
        <v>0.867</v>
      </c>
      <c r="H153" s="1" t="s">
        <v>8743</v>
      </c>
      <c r="I153" s="1" t="s">
        <v>90</v>
      </c>
      <c r="J153" s="1" t="n">
        <v>4</v>
      </c>
      <c r="K153" s="1" t="n">
        <v>3018</v>
      </c>
      <c r="L153" s="52" t="n">
        <f aca="false">E153*D153</f>
        <v>587730.88</v>
      </c>
      <c r="M153" s="1" t="n">
        <f aca="false">IF(H153="A",1.65,IF(H153="B",1.28,0.84))</f>
        <v>1.65</v>
      </c>
      <c r="N153" s="1" t="n">
        <f aca="false">ROUNDUP(M153*G153*F153*SQRT(J153),0)</f>
        <v>287</v>
      </c>
      <c r="O153" s="1" t="n">
        <f aca="false">ROUNDUP(F153*J153+N153,0)</f>
        <v>688</v>
      </c>
      <c r="P153" s="50" t="n">
        <f aca="false">IF(F153&gt;0,K153/F153,99)</f>
        <v>30.1625057466669</v>
      </c>
      <c r="Q153" s="18" t="str">
        <f aca="false">IF(K153&lt;N153,"Stock-out risk",IF(K153&lt;O153,"Reorder now",IF(P153&gt;16,"Overstock","Healthy")))</f>
        <v>Overstock</v>
      </c>
      <c r="R153" s="52" t="n">
        <f aca="false">K153*C153</f>
        <v>167740.44</v>
      </c>
    </row>
    <row r="154" customFormat="false" ht="15" hidden="false" customHeight="false" outlineLevel="0" collapsed="false">
      <c r="A154" s="1" t="s">
        <v>8903</v>
      </c>
      <c r="B154" s="1" t="s">
        <v>8759</v>
      </c>
      <c r="C154" s="17" t="n">
        <v>71.74</v>
      </c>
      <c r="D154" s="17" t="n">
        <v>156.58</v>
      </c>
      <c r="E154" s="1" t="n">
        <v>3752</v>
      </c>
      <c r="F154" s="50" t="n">
        <v>72.154</v>
      </c>
      <c r="G154" s="51" t="n">
        <v>0.627</v>
      </c>
      <c r="H154" s="1" t="s">
        <v>8743</v>
      </c>
      <c r="I154" s="1" t="s">
        <v>90</v>
      </c>
      <c r="J154" s="1" t="n">
        <v>4</v>
      </c>
      <c r="K154" s="1" t="n">
        <v>1331</v>
      </c>
      <c r="L154" s="52" t="n">
        <f aca="false">E154*D154</f>
        <v>587488.16</v>
      </c>
      <c r="M154" s="1" t="n">
        <f aca="false">IF(H154="A",1.65,IF(H154="B",1.28,0.84))</f>
        <v>1.65</v>
      </c>
      <c r="N154" s="1" t="n">
        <f aca="false">ROUNDUP(M154*G154*F154*SQRT(J154),0)</f>
        <v>150</v>
      </c>
      <c r="O154" s="1" t="n">
        <f aca="false">ROUNDUP(F154*J154+N154,0)</f>
        <v>439</v>
      </c>
      <c r="P154" s="50" t="n">
        <f aca="false">IF(F154&gt;0,K154/F154,99)</f>
        <v>18.4466557640602</v>
      </c>
      <c r="Q154" s="18" t="str">
        <f aca="false">IF(K154&lt;N154,"Stock-out risk",IF(K154&lt;O154,"Reorder now",IF(P154&gt;16,"Overstock","Healthy")))</f>
        <v>Overstock</v>
      </c>
      <c r="R154" s="52" t="n">
        <f aca="false">K154*C154</f>
        <v>95485.94</v>
      </c>
    </row>
    <row r="155" customFormat="false" ht="15" hidden="false" customHeight="false" outlineLevel="0" collapsed="false">
      <c r="A155" s="1" t="s">
        <v>8904</v>
      </c>
      <c r="B155" s="1" t="s">
        <v>8742</v>
      </c>
      <c r="C155" s="17" t="n">
        <v>486.55</v>
      </c>
      <c r="D155" s="17" t="n">
        <v>1101.53</v>
      </c>
      <c r="E155" s="1" t="n">
        <v>531</v>
      </c>
      <c r="F155" s="50" t="n">
        <v>10.212</v>
      </c>
      <c r="G155" s="51" t="n">
        <v>0.729</v>
      </c>
      <c r="H155" s="1" t="s">
        <v>8743</v>
      </c>
      <c r="I155" s="1" t="s">
        <v>90</v>
      </c>
      <c r="J155" s="1" t="n">
        <v>2</v>
      </c>
      <c r="K155" s="1" t="n">
        <v>66</v>
      </c>
      <c r="L155" s="52" t="n">
        <f aca="false">E155*D155</f>
        <v>584912.43</v>
      </c>
      <c r="M155" s="1" t="n">
        <f aca="false">IF(H155="A",1.65,IF(H155="B",1.28,0.84))</f>
        <v>1.65</v>
      </c>
      <c r="N155" s="1" t="n">
        <f aca="false">ROUNDUP(M155*G155*F155*SQRT(J155),0)</f>
        <v>18</v>
      </c>
      <c r="O155" s="1" t="n">
        <f aca="false">ROUNDUP(F155*J155+N155,0)</f>
        <v>39</v>
      </c>
      <c r="P155" s="50" t="n">
        <f aca="false">IF(F155&gt;0,K155/F155,99)</f>
        <v>6.46298472385429</v>
      </c>
      <c r="Q155" s="18" t="str">
        <f aca="false">IF(K155&lt;N155,"Stock-out risk",IF(K155&lt;O155,"Reorder now",IF(P155&gt;16,"Overstock","Healthy")))</f>
        <v>Healthy</v>
      </c>
      <c r="R155" s="52" t="n">
        <f aca="false">K155*C155</f>
        <v>32112.3</v>
      </c>
    </row>
    <row r="156" customFormat="false" ht="15" hidden="false" customHeight="false" outlineLevel="0" collapsed="false">
      <c r="A156" s="1" t="s">
        <v>8905</v>
      </c>
      <c r="B156" s="1" t="s">
        <v>8759</v>
      </c>
      <c r="C156" s="17" t="n">
        <v>67.13</v>
      </c>
      <c r="D156" s="17" t="n">
        <v>126.61</v>
      </c>
      <c r="E156" s="1" t="n">
        <v>4590</v>
      </c>
      <c r="F156" s="50" t="n">
        <v>88.269</v>
      </c>
      <c r="G156" s="51" t="n">
        <v>1.166</v>
      </c>
      <c r="H156" s="1" t="s">
        <v>8743</v>
      </c>
      <c r="I156" s="1" t="s">
        <v>8752</v>
      </c>
      <c r="J156" s="1" t="n">
        <v>2</v>
      </c>
      <c r="K156" s="1" t="n">
        <v>374</v>
      </c>
      <c r="L156" s="52" t="n">
        <f aca="false">E156*D156</f>
        <v>581139.9</v>
      </c>
      <c r="M156" s="1" t="n">
        <f aca="false">IF(H156="A",1.65,IF(H156="B",1.28,0.84))</f>
        <v>1.65</v>
      </c>
      <c r="N156" s="1" t="n">
        <f aca="false">ROUNDUP(M156*G156*F156*SQRT(J156),0)</f>
        <v>241</v>
      </c>
      <c r="O156" s="1" t="n">
        <f aca="false">ROUNDUP(F156*J156+N156,0)</f>
        <v>418</v>
      </c>
      <c r="P156" s="50" t="n">
        <f aca="false">IF(F156&gt;0,K156/F156,99)</f>
        <v>4.23704811428701</v>
      </c>
      <c r="Q156" s="18" t="str">
        <f aca="false">IF(K156&lt;N156,"Stock-out risk",IF(K156&lt;O156,"Reorder now",IF(P156&gt;16,"Overstock","Healthy")))</f>
        <v>Reorder now</v>
      </c>
      <c r="R156" s="52" t="n">
        <f aca="false">K156*C156</f>
        <v>25106.62</v>
      </c>
    </row>
    <row r="157" customFormat="false" ht="15" hidden="false" customHeight="false" outlineLevel="0" collapsed="false">
      <c r="A157" s="1" t="s">
        <v>8906</v>
      </c>
      <c r="B157" s="1" t="s">
        <v>8772</v>
      </c>
      <c r="C157" s="17" t="n">
        <v>56.61</v>
      </c>
      <c r="D157" s="17" t="n">
        <v>115.77</v>
      </c>
      <c r="E157" s="1" t="n">
        <v>5001</v>
      </c>
      <c r="F157" s="50" t="n">
        <v>96.173</v>
      </c>
      <c r="G157" s="51" t="n">
        <v>0.36</v>
      </c>
      <c r="H157" s="1" t="s">
        <v>8743</v>
      </c>
      <c r="I157" s="1" t="s">
        <v>8746</v>
      </c>
      <c r="J157" s="1" t="n">
        <v>6</v>
      </c>
      <c r="K157" s="1" t="n">
        <v>964</v>
      </c>
      <c r="L157" s="52" t="n">
        <f aca="false">E157*D157</f>
        <v>578965.77</v>
      </c>
      <c r="M157" s="1" t="n">
        <f aca="false">IF(H157="A",1.65,IF(H157="B",1.28,0.84))</f>
        <v>1.65</v>
      </c>
      <c r="N157" s="1" t="n">
        <f aca="false">ROUNDUP(M157*G157*F157*SQRT(J157),0)</f>
        <v>140</v>
      </c>
      <c r="O157" s="1" t="n">
        <f aca="false">ROUNDUP(F157*J157+N157,0)</f>
        <v>718</v>
      </c>
      <c r="P157" s="50" t="n">
        <f aca="false">IF(F157&gt;0,K157/F157,99)</f>
        <v>10.023603298223</v>
      </c>
      <c r="Q157" s="18" t="str">
        <f aca="false">IF(K157&lt;N157,"Stock-out risk",IF(K157&lt;O157,"Reorder now",IF(P157&gt;16,"Overstock","Healthy")))</f>
        <v>Healthy</v>
      </c>
      <c r="R157" s="52" t="n">
        <f aca="false">K157*C157</f>
        <v>54572.04</v>
      </c>
    </row>
    <row r="158" customFormat="false" ht="15" hidden="false" customHeight="false" outlineLevel="0" collapsed="false">
      <c r="A158" s="1" t="s">
        <v>8907</v>
      </c>
      <c r="B158" s="1" t="s">
        <v>8742</v>
      </c>
      <c r="C158" s="17" t="n">
        <v>357.12</v>
      </c>
      <c r="D158" s="17" t="n">
        <v>829.04</v>
      </c>
      <c r="E158" s="1" t="n">
        <v>696</v>
      </c>
      <c r="F158" s="50" t="n">
        <v>13.385</v>
      </c>
      <c r="G158" s="51" t="n">
        <v>0.498</v>
      </c>
      <c r="H158" s="1" t="s">
        <v>8743</v>
      </c>
      <c r="I158" s="1" t="s">
        <v>8746</v>
      </c>
      <c r="J158" s="1" t="n">
        <v>2</v>
      </c>
      <c r="K158" s="1" t="n">
        <v>91</v>
      </c>
      <c r="L158" s="52" t="n">
        <f aca="false">E158*D158</f>
        <v>577011.84</v>
      </c>
      <c r="M158" s="1" t="n">
        <f aca="false">IF(H158="A",1.65,IF(H158="B",1.28,0.84))</f>
        <v>1.65</v>
      </c>
      <c r="N158" s="1" t="n">
        <f aca="false">ROUNDUP(M158*G158*F158*SQRT(J158),0)</f>
        <v>16</v>
      </c>
      <c r="O158" s="1" t="n">
        <f aca="false">ROUNDUP(F158*J158+N158,0)</f>
        <v>43</v>
      </c>
      <c r="P158" s="50" t="n">
        <f aca="false">IF(F158&gt;0,K158/F158,99)</f>
        <v>6.79865521105715</v>
      </c>
      <c r="Q158" s="18" t="str">
        <f aca="false">IF(K158&lt;N158,"Stock-out risk",IF(K158&lt;O158,"Reorder now",IF(P158&gt;16,"Overstock","Healthy")))</f>
        <v>Healthy</v>
      </c>
      <c r="R158" s="52" t="n">
        <f aca="false">K158*C158</f>
        <v>32497.92</v>
      </c>
    </row>
    <row r="159" customFormat="false" ht="15" hidden="false" customHeight="false" outlineLevel="0" collapsed="false">
      <c r="A159" s="1" t="s">
        <v>8908</v>
      </c>
      <c r="B159" s="1" t="s">
        <v>8749</v>
      </c>
      <c r="C159" s="17" t="n">
        <v>111.6</v>
      </c>
      <c r="D159" s="17" t="n">
        <v>266.58</v>
      </c>
      <c r="E159" s="1" t="n">
        <v>2144</v>
      </c>
      <c r="F159" s="50" t="n">
        <v>41.231</v>
      </c>
      <c r="G159" s="51" t="n">
        <v>0.287</v>
      </c>
      <c r="H159" s="1" t="s">
        <v>8743</v>
      </c>
      <c r="I159" s="1" t="s">
        <v>8746</v>
      </c>
      <c r="J159" s="1" t="n">
        <v>6</v>
      </c>
      <c r="K159" s="1" t="n">
        <v>825</v>
      </c>
      <c r="L159" s="52" t="n">
        <f aca="false">E159*D159</f>
        <v>571547.52</v>
      </c>
      <c r="M159" s="1" t="n">
        <f aca="false">IF(H159="A",1.65,IF(H159="B",1.28,0.84))</f>
        <v>1.65</v>
      </c>
      <c r="N159" s="1" t="n">
        <f aca="false">ROUNDUP(M159*G159*F159*SQRT(J159),0)</f>
        <v>48</v>
      </c>
      <c r="O159" s="1" t="n">
        <f aca="false">ROUNDUP(F159*J159+N159,0)</f>
        <v>296</v>
      </c>
      <c r="P159" s="50" t="n">
        <f aca="false">IF(F159&gt;0,K159/F159,99)</f>
        <v>20.0092163663263</v>
      </c>
      <c r="Q159" s="18" t="str">
        <f aca="false">IF(K159&lt;N159,"Stock-out risk",IF(K159&lt;O159,"Reorder now",IF(P159&gt;16,"Overstock","Healthy")))</f>
        <v>Overstock</v>
      </c>
      <c r="R159" s="52" t="n">
        <f aca="false">K159*C159</f>
        <v>92070</v>
      </c>
    </row>
    <row r="160" customFormat="false" ht="15" hidden="false" customHeight="false" outlineLevel="0" collapsed="false">
      <c r="A160" s="1" t="s">
        <v>8909</v>
      </c>
      <c r="B160" s="1" t="s">
        <v>8764</v>
      </c>
      <c r="C160" s="17" t="n">
        <v>101.76</v>
      </c>
      <c r="D160" s="17" t="n">
        <v>260.8</v>
      </c>
      <c r="E160" s="1" t="n">
        <v>2183</v>
      </c>
      <c r="F160" s="50" t="n">
        <v>41.981</v>
      </c>
      <c r="G160" s="51" t="n">
        <v>0.339</v>
      </c>
      <c r="H160" s="1" t="s">
        <v>8743</v>
      </c>
      <c r="I160" s="1" t="s">
        <v>8746</v>
      </c>
      <c r="J160" s="1" t="n">
        <v>3</v>
      </c>
      <c r="K160" s="1" t="n">
        <v>416</v>
      </c>
      <c r="L160" s="52" t="n">
        <f aca="false">E160*D160</f>
        <v>569326.4</v>
      </c>
      <c r="M160" s="1" t="n">
        <f aca="false">IF(H160="A",1.65,IF(H160="B",1.28,0.84))</f>
        <v>1.65</v>
      </c>
      <c r="N160" s="1" t="n">
        <f aca="false">ROUNDUP(M160*G160*F160*SQRT(J160),0)</f>
        <v>41</v>
      </c>
      <c r="O160" s="1" t="n">
        <f aca="false">ROUNDUP(F160*J160+N160,0)</f>
        <v>167</v>
      </c>
      <c r="P160" s="50" t="n">
        <f aca="false">IF(F160&gt;0,K160/F160,99)</f>
        <v>9.9092446582978</v>
      </c>
      <c r="Q160" s="18" t="str">
        <f aca="false">IF(K160&lt;N160,"Stock-out risk",IF(K160&lt;O160,"Reorder now",IF(P160&gt;16,"Overstock","Healthy")))</f>
        <v>Healthy</v>
      </c>
      <c r="R160" s="52" t="n">
        <f aca="false">K160*C160</f>
        <v>42332.16</v>
      </c>
    </row>
    <row r="161" customFormat="false" ht="15" hidden="false" customHeight="false" outlineLevel="0" collapsed="false">
      <c r="A161" s="1" t="s">
        <v>8910</v>
      </c>
      <c r="B161" s="1" t="s">
        <v>8755</v>
      </c>
      <c r="C161" s="17" t="n">
        <v>142.13</v>
      </c>
      <c r="D161" s="17" t="n">
        <v>271.94</v>
      </c>
      <c r="E161" s="1" t="n">
        <v>2092</v>
      </c>
      <c r="F161" s="50" t="n">
        <v>40.231</v>
      </c>
      <c r="G161" s="51" t="n">
        <v>0.606</v>
      </c>
      <c r="H161" s="1" t="s">
        <v>8743</v>
      </c>
      <c r="I161" s="1" t="s">
        <v>90</v>
      </c>
      <c r="J161" s="1" t="n">
        <v>2</v>
      </c>
      <c r="K161" s="1" t="n">
        <v>169</v>
      </c>
      <c r="L161" s="52" t="n">
        <f aca="false">E161*D161</f>
        <v>568898.48</v>
      </c>
      <c r="M161" s="1" t="n">
        <f aca="false">IF(H161="A",1.65,IF(H161="B",1.28,0.84))</f>
        <v>1.65</v>
      </c>
      <c r="N161" s="1" t="n">
        <f aca="false">ROUNDUP(M161*G161*F161*SQRT(J161),0)</f>
        <v>57</v>
      </c>
      <c r="O161" s="1" t="n">
        <f aca="false">ROUNDUP(F161*J161+N161,0)</f>
        <v>138</v>
      </c>
      <c r="P161" s="50" t="n">
        <f aca="false">IF(F161&gt;0,K161/F161,99)</f>
        <v>4.20074072232855</v>
      </c>
      <c r="Q161" s="18" t="str">
        <f aca="false">IF(K161&lt;N161,"Stock-out risk",IF(K161&lt;O161,"Reorder now",IF(P161&gt;16,"Overstock","Healthy")))</f>
        <v>Healthy</v>
      </c>
      <c r="R161" s="52" t="n">
        <f aca="false">K161*C161</f>
        <v>24019.97</v>
      </c>
    </row>
    <row r="162" customFormat="false" ht="15" hidden="false" customHeight="false" outlineLevel="0" collapsed="false">
      <c r="A162" s="1" t="s">
        <v>8911</v>
      </c>
      <c r="B162" s="1" t="s">
        <v>8742</v>
      </c>
      <c r="C162" s="17" t="n">
        <v>155.53</v>
      </c>
      <c r="D162" s="17" t="n">
        <v>286.98</v>
      </c>
      <c r="E162" s="1" t="n">
        <v>1954</v>
      </c>
      <c r="F162" s="50" t="n">
        <v>37.577</v>
      </c>
      <c r="G162" s="51" t="n">
        <v>0.332</v>
      </c>
      <c r="H162" s="1" t="s">
        <v>8743</v>
      </c>
      <c r="I162" s="1" t="s">
        <v>8746</v>
      </c>
      <c r="J162" s="1" t="n">
        <v>2</v>
      </c>
      <c r="K162" s="1" t="n">
        <v>207</v>
      </c>
      <c r="L162" s="52" t="n">
        <f aca="false">E162*D162</f>
        <v>560758.92</v>
      </c>
      <c r="M162" s="1" t="n">
        <f aca="false">IF(H162="A",1.65,IF(H162="B",1.28,0.84))</f>
        <v>1.65</v>
      </c>
      <c r="N162" s="1" t="n">
        <f aca="false">ROUNDUP(M162*G162*F162*SQRT(J162),0)</f>
        <v>30</v>
      </c>
      <c r="O162" s="1" t="n">
        <f aca="false">ROUNDUP(F162*J162+N162,0)</f>
        <v>106</v>
      </c>
      <c r="P162" s="50" t="n">
        <f aca="false">IF(F162&gt;0,K162/F162,99)</f>
        <v>5.50868882561141</v>
      </c>
      <c r="Q162" s="18" t="str">
        <f aca="false">IF(K162&lt;N162,"Stock-out risk",IF(K162&lt;O162,"Reorder now",IF(P162&gt;16,"Overstock","Healthy")))</f>
        <v>Healthy</v>
      </c>
      <c r="R162" s="52" t="n">
        <f aca="false">K162*C162</f>
        <v>32194.71</v>
      </c>
    </row>
    <row r="163" customFormat="false" ht="15" hidden="false" customHeight="false" outlineLevel="0" collapsed="false">
      <c r="A163" s="1" t="s">
        <v>8912</v>
      </c>
      <c r="B163" s="1" t="s">
        <v>8755</v>
      </c>
      <c r="C163" s="17" t="n">
        <v>488.16</v>
      </c>
      <c r="D163" s="17" t="n">
        <v>910.24</v>
      </c>
      <c r="E163" s="1" t="n">
        <v>611</v>
      </c>
      <c r="F163" s="50" t="n">
        <v>11.75</v>
      </c>
      <c r="G163" s="51" t="n">
        <v>0.571</v>
      </c>
      <c r="H163" s="1" t="s">
        <v>8743</v>
      </c>
      <c r="I163" s="1" t="s">
        <v>90</v>
      </c>
      <c r="J163" s="1" t="n">
        <v>2</v>
      </c>
      <c r="K163" s="1" t="n">
        <v>48</v>
      </c>
      <c r="L163" s="52" t="n">
        <f aca="false">E163*D163</f>
        <v>556156.64</v>
      </c>
      <c r="M163" s="1" t="n">
        <f aca="false">IF(H163="A",1.65,IF(H163="B",1.28,0.84))</f>
        <v>1.65</v>
      </c>
      <c r="N163" s="1" t="n">
        <f aca="false">ROUNDUP(M163*G163*F163*SQRT(J163),0)</f>
        <v>16</v>
      </c>
      <c r="O163" s="1" t="n">
        <f aca="false">ROUNDUP(F163*J163+N163,0)</f>
        <v>40</v>
      </c>
      <c r="P163" s="50" t="n">
        <f aca="false">IF(F163&gt;0,K163/F163,99)</f>
        <v>4.08510638297872</v>
      </c>
      <c r="Q163" s="18" t="str">
        <f aca="false">IF(K163&lt;N163,"Stock-out risk",IF(K163&lt;O163,"Reorder now",IF(P163&gt;16,"Overstock","Healthy")))</f>
        <v>Healthy</v>
      </c>
      <c r="R163" s="52" t="n">
        <f aca="false">K163*C163</f>
        <v>23431.68</v>
      </c>
    </row>
    <row r="164" customFormat="false" ht="15" hidden="false" customHeight="false" outlineLevel="0" collapsed="false">
      <c r="A164" s="1" t="s">
        <v>8913</v>
      </c>
      <c r="B164" s="1" t="s">
        <v>8764</v>
      </c>
      <c r="C164" s="17" t="n">
        <v>101.02</v>
      </c>
      <c r="D164" s="17" t="n">
        <v>213.03</v>
      </c>
      <c r="E164" s="1" t="n">
        <v>2603</v>
      </c>
      <c r="F164" s="50" t="n">
        <v>50.058</v>
      </c>
      <c r="G164" s="51" t="n">
        <v>0.825</v>
      </c>
      <c r="H164" s="1" t="s">
        <v>8743</v>
      </c>
      <c r="I164" s="1" t="s">
        <v>90</v>
      </c>
      <c r="J164" s="1" t="n">
        <v>6</v>
      </c>
      <c r="K164" s="1" t="n">
        <v>621</v>
      </c>
      <c r="L164" s="52" t="n">
        <f aca="false">E164*D164</f>
        <v>554517.09</v>
      </c>
      <c r="M164" s="1" t="n">
        <f aca="false">IF(H164="A",1.65,IF(H164="B",1.28,0.84))</f>
        <v>1.65</v>
      </c>
      <c r="N164" s="1" t="n">
        <f aca="false">ROUNDUP(M164*G164*F164*SQRT(J164),0)</f>
        <v>167</v>
      </c>
      <c r="O164" s="1" t="n">
        <f aca="false">ROUNDUP(F164*J164+N164,0)</f>
        <v>468</v>
      </c>
      <c r="P164" s="50" t="n">
        <f aca="false">IF(F164&gt;0,K164/F164,99)</f>
        <v>12.4056094929881</v>
      </c>
      <c r="Q164" s="18" t="str">
        <f aca="false">IF(K164&lt;N164,"Stock-out risk",IF(K164&lt;O164,"Reorder now",IF(P164&gt;16,"Overstock","Healthy")))</f>
        <v>Healthy</v>
      </c>
      <c r="R164" s="52" t="n">
        <f aca="false">K164*C164</f>
        <v>62733.42</v>
      </c>
    </row>
    <row r="165" customFormat="false" ht="15" hidden="false" customHeight="false" outlineLevel="0" collapsed="false">
      <c r="A165" s="1" t="s">
        <v>8914</v>
      </c>
      <c r="B165" s="1" t="s">
        <v>8772</v>
      </c>
      <c r="C165" s="17" t="n">
        <v>109.15</v>
      </c>
      <c r="D165" s="17" t="n">
        <v>216.47</v>
      </c>
      <c r="E165" s="1" t="n">
        <v>2515</v>
      </c>
      <c r="F165" s="50" t="n">
        <v>48.365</v>
      </c>
      <c r="G165" s="51" t="n">
        <v>0.518</v>
      </c>
      <c r="H165" s="1" t="s">
        <v>8743</v>
      </c>
      <c r="I165" s="1" t="s">
        <v>90</v>
      </c>
      <c r="J165" s="1" t="n">
        <v>6</v>
      </c>
      <c r="K165" s="1" t="n">
        <v>508</v>
      </c>
      <c r="L165" s="52" t="n">
        <f aca="false">E165*D165</f>
        <v>544422.05</v>
      </c>
      <c r="M165" s="1" t="n">
        <f aca="false">IF(H165="A",1.65,IF(H165="B",1.28,0.84))</f>
        <v>1.65</v>
      </c>
      <c r="N165" s="1" t="n">
        <f aca="false">ROUNDUP(M165*G165*F165*SQRT(J165),0)</f>
        <v>102</v>
      </c>
      <c r="O165" s="1" t="n">
        <f aca="false">ROUNDUP(F165*J165+N165,0)</f>
        <v>393</v>
      </c>
      <c r="P165" s="50" t="n">
        <f aca="false">IF(F165&gt;0,K165/F165,99)</f>
        <v>10.5034632482167</v>
      </c>
      <c r="Q165" s="18" t="str">
        <f aca="false">IF(K165&lt;N165,"Stock-out risk",IF(K165&lt;O165,"Reorder now",IF(P165&gt;16,"Overstock","Healthy")))</f>
        <v>Healthy</v>
      </c>
      <c r="R165" s="52" t="n">
        <f aca="false">K165*C165</f>
        <v>55448.2</v>
      </c>
    </row>
    <row r="166" customFormat="false" ht="15" hidden="false" customHeight="false" outlineLevel="0" collapsed="false">
      <c r="A166" s="1" t="s">
        <v>8915</v>
      </c>
      <c r="B166" s="1" t="s">
        <v>8749</v>
      </c>
      <c r="C166" s="17" t="n">
        <v>176.04</v>
      </c>
      <c r="D166" s="17" t="n">
        <v>439.18</v>
      </c>
      <c r="E166" s="1" t="n">
        <v>1219</v>
      </c>
      <c r="F166" s="50" t="n">
        <v>23.442</v>
      </c>
      <c r="G166" s="51" t="n">
        <v>0.491</v>
      </c>
      <c r="H166" s="1" t="s">
        <v>8743</v>
      </c>
      <c r="I166" s="1" t="s">
        <v>8746</v>
      </c>
      <c r="J166" s="1" t="n">
        <v>2</v>
      </c>
      <c r="K166" s="1" t="n">
        <v>112</v>
      </c>
      <c r="L166" s="52" t="n">
        <f aca="false">E166*D166</f>
        <v>535360.42</v>
      </c>
      <c r="M166" s="1" t="n">
        <f aca="false">IF(H166="A",1.65,IF(H166="B",1.28,0.84))</f>
        <v>1.65</v>
      </c>
      <c r="N166" s="1" t="n">
        <f aca="false">ROUNDUP(M166*G166*F166*SQRT(J166),0)</f>
        <v>27</v>
      </c>
      <c r="O166" s="1" t="n">
        <f aca="false">ROUNDUP(F166*J166+N166,0)</f>
        <v>74</v>
      </c>
      <c r="P166" s="50" t="n">
        <f aca="false">IF(F166&gt;0,K166/F166,99)</f>
        <v>4.77774933879362</v>
      </c>
      <c r="Q166" s="18" t="str">
        <f aca="false">IF(K166&lt;N166,"Stock-out risk",IF(K166&lt;O166,"Reorder now",IF(P166&gt;16,"Overstock","Healthy")))</f>
        <v>Healthy</v>
      </c>
      <c r="R166" s="52" t="n">
        <f aca="false">K166*C166</f>
        <v>19716.48</v>
      </c>
    </row>
    <row r="167" customFormat="false" ht="15" hidden="false" customHeight="false" outlineLevel="0" collapsed="false">
      <c r="A167" s="1" t="s">
        <v>8916</v>
      </c>
      <c r="B167" s="1" t="s">
        <v>8772</v>
      </c>
      <c r="C167" s="17" t="n">
        <v>161.81</v>
      </c>
      <c r="D167" s="17" t="n">
        <v>336.83</v>
      </c>
      <c r="E167" s="1" t="n">
        <v>1587</v>
      </c>
      <c r="F167" s="50" t="n">
        <v>30.519</v>
      </c>
      <c r="G167" s="51" t="n">
        <v>0.553</v>
      </c>
      <c r="H167" s="1" t="s">
        <v>8743</v>
      </c>
      <c r="I167" s="1" t="s">
        <v>90</v>
      </c>
      <c r="J167" s="1" t="n">
        <v>6</v>
      </c>
      <c r="K167" s="1" t="n">
        <v>331</v>
      </c>
      <c r="L167" s="52" t="n">
        <f aca="false">E167*D167</f>
        <v>534549.21</v>
      </c>
      <c r="M167" s="1" t="n">
        <f aca="false">IF(H167="A",1.65,IF(H167="B",1.28,0.84))</f>
        <v>1.65</v>
      </c>
      <c r="N167" s="1" t="n">
        <f aca="false">ROUNDUP(M167*G167*F167*SQRT(J167),0)</f>
        <v>69</v>
      </c>
      <c r="O167" s="1" t="n">
        <f aca="false">ROUNDUP(F167*J167+N167,0)</f>
        <v>253</v>
      </c>
      <c r="P167" s="50" t="n">
        <f aca="false">IF(F167&gt;0,K167/F167,99)</f>
        <v>10.8457026770209</v>
      </c>
      <c r="Q167" s="18" t="str">
        <f aca="false">IF(K167&lt;N167,"Stock-out risk",IF(K167&lt;O167,"Reorder now",IF(P167&gt;16,"Overstock","Healthy")))</f>
        <v>Healthy</v>
      </c>
      <c r="R167" s="52" t="n">
        <f aca="false">K167*C167</f>
        <v>53559.11</v>
      </c>
    </row>
    <row r="168" customFormat="false" ht="15" hidden="false" customHeight="false" outlineLevel="0" collapsed="false">
      <c r="A168" s="1" t="s">
        <v>8917</v>
      </c>
      <c r="B168" s="1" t="s">
        <v>8749</v>
      </c>
      <c r="C168" s="17" t="n">
        <v>341.67</v>
      </c>
      <c r="D168" s="17" t="n">
        <v>669.64</v>
      </c>
      <c r="E168" s="1" t="n">
        <v>798</v>
      </c>
      <c r="F168" s="50" t="n">
        <v>15.346</v>
      </c>
      <c r="G168" s="51" t="n">
        <v>0.333</v>
      </c>
      <c r="H168" s="1" t="s">
        <v>8743</v>
      </c>
      <c r="I168" s="1" t="s">
        <v>8746</v>
      </c>
      <c r="J168" s="1" t="n">
        <v>2</v>
      </c>
      <c r="K168" s="1" t="n">
        <v>46</v>
      </c>
      <c r="L168" s="52" t="n">
        <f aca="false">E168*D168</f>
        <v>534372.72</v>
      </c>
      <c r="M168" s="1" t="n">
        <f aca="false">IF(H168="A",1.65,IF(H168="B",1.28,0.84))</f>
        <v>1.65</v>
      </c>
      <c r="N168" s="1" t="n">
        <f aca="false">ROUNDUP(M168*G168*F168*SQRT(J168),0)</f>
        <v>12</v>
      </c>
      <c r="O168" s="1" t="n">
        <f aca="false">ROUNDUP(F168*J168+N168,0)</f>
        <v>43</v>
      </c>
      <c r="P168" s="50" t="n">
        <f aca="false">IF(F168&gt;0,K168/F168,99)</f>
        <v>2.9975237846996</v>
      </c>
      <c r="Q168" s="18" t="str">
        <f aca="false">IF(K168&lt;N168,"Stock-out risk",IF(K168&lt;O168,"Reorder now",IF(P168&gt;16,"Overstock","Healthy")))</f>
        <v>Healthy</v>
      </c>
      <c r="R168" s="52" t="n">
        <f aca="false">K168*C168</f>
        <v>15716.82</v>
      </c>
    </row>
    <row r="169" customFormat="false" ht="15" hidden="false" customHeight="false" outlineLevel="0" collapsed="false">
      <c r="A169" s="1" t="s">
        <v>8918</v>
      </c>
      <c r="B169" s="1" t="s">
        <v>8749</v>
      </c>
      <c r="C169" s="17" t="n">
        <v>218.19</v>
      </c>
      <c r="D169" s="17" t="n">
        <v>513.69</v>
      </c>
      <c r="E169" s="1" t="n">
        <v>1032</v>
      </c>
      <c r="F169" s="50" t="n">
        <v>19.846</v>
      </c>
      <c r="G169" s="51" t="n">
        <v>0.291</v>
      </c>
      <c r="H169" s="1" t="s">
        <v>8743</v>
      </c>
      <c r="I169" s="1" t="s">
        <v>8746</v>
      </c>
      <c r="J169" s="1" t="n">
        <v>2</v>
      </c>
      <c r="K169" s="1" t="n">
        <v>107</v>
      </c>
      <c r="L169" s="52" t="n">
        <f aca="false">E169*D169</f>
        <v>530128.08</v>
      </c>
      <c r="M169" s="1" t="n">
        <f aca="false">IF(H169="A",1.65,IF(H169="B",1.28,0.84))</f>
        <v>1.65</v>
      </c>
      <c r="N169" s="1" t="n">
        <f aca="false">ROUNDUP(M169*G169*F169*SQRT(J169),0)</f>
        <v>14</v>
      </c>
      <c r="O169" s="1" t="n">
        <f aca="false">ROUNDUP(F169*J169+N169,0)</f>
        <v>54</v>
      </c>
      <c r="P169" s="50" t="n">
        <f aca="false">IF(F169&gt;0,K169/F169,99)</f>
        <v>5.39151466290436</v>
      </c>
      <c r="Q169" s="18" t="str">
        <f aca="false">IF(K169&lt;N169,"Stock-out risk",IF(K169&lt;O169,"Reorder now",IF(P169&gt;16,"Overstock","Healthy")))</f>
        <v>Healthy</v>
      </c>
      <c r="R169" s="52" t="n">
        <f aca="false">K169*C169</f>
        <v>23346.33</v>
      </c>
    </row>
    <row r="170" customFormat="false" ht="15" hidden="false" customHeight="false" outlineLevel="0" collapsed="false">
      <c r="A170" s="1" t="s">
        <v>8919</v>
      </c>
      <c r="B170" s="1" t="s">
        <v>8772</v>
      </c>
      <c r="C170" s="17" t="n">
        <v>52.96</v>
      </c>
      <c r="D170" s="17" t="n">
        <v>124.78</v>
      </c>
      <c r="E170" s="1" t="n">
        <v>4205</v>
      </c>
      <c r="F170" s="50" t="n">
        <v>80.865</v>
      </c>
      <c r="G170" s="51" t="n">
        <v>0.478</v>
      </c>
      <c r="H170" s="1" t="s">
        <v>8743</v>
      </c>
      <c r="I170" s="1" t="s">
        <v>8746</v>
      </c>
      <c r="J170" s="1" t="n">
        <v>3</v>
      </c>
      <c r="K170" s="1" t="n">
        <v>278</v>
      </c>
      <c r="L170" s="52" t="n">
        <f aca="false">E170*D170</f>
        <v>524699.9</v>
      </c>
      <c r="M170" s="1" t="n">
        <f aca="false">IF(H170="A",1.65,IF(H170="B",1.28,0.84))</f>
        <v>1.65</v>
      </c>
      <c r="N170" s="1" t="n">
        <f aca="false">ROUNDUP(M170*G170*F170*SQRT(J170),0)</f>
        <v>111</v>
      </c>
      <c r="O170" s="1" t="n">
        <f aca="false">ROUNDUP(F170*J170+N170,0)</f>
        <v>354</v>
      </c>
      <c r="P170" s="50" t="n">
        <f aca="false">IF(F170&gt;0,K170/F170,99)</f>
        <v>3.43782847956471</v>
      </c>
      <c r="Q170" s="18" t="str">
        <f aca="false">IF(K170&lt;N170,"Stock-out risk",IF(K170&lt;O170,"Reorder now",IF(P170&gt;16,"Overstock","Healthy")))</f>
        <v>Reorder now</v>
      </c>
      <c r="R170" s="52" t="n">
        <f aca="false">K170*C170</f>
        <v>14722.88</v>
      </c>
    </row>
    <row r="171" customFormat="false" ht="15" hidden="false" customHeight="false" outlineLevel="0" collapsed="false">
      <c r="A171" s="1" t="s">
        <v>8920</v>
      </c>
      <c r="B171" s="1" t="s">
        <v>8755</v>
      </c>
      <c r="C171" s="17" t="n">
        <v>101.11</v>
      </c>
      <c r="D171" s="17" t="n">
        <v>257.41</v>
      </c>
      <c r="E171" s="1" t="n">
        <v>2008</v>
      </c>
      <c r="F171" s="50" t="n">
        <v>38.615</v>
      </c>
      <c r="G171" s="51" t="n">
        <v>0.797</v>
      </c>
      <c r="H171" s="1" t="s">
        <v>8743</v>
      </c>
      <c r="I171" s="1" t="s">
        <v>90</v>
      </c>
      <c r="J171" s="1" t="n">
        <v>2</v>
      </c>
      <c r="K171" s="1" t="n">
        <v>214</v>
      </c>
      <c r="L171" s="52" t="n">
        <f aca="false">E171*D171</f>
        <v>516879.28</v>
      </c>
      <c r="M171" s="1" t="n">
        <f aca="false">IF(H171="A",1.65,IF(H171="B",1.28,0.84))</f>
        <v>1.65</v>
      </c>
      <c r="N171" s="1" t="n">
        <f aca="false">ROUNDUP(M171*G171*F171*SQRT(J171),0)</f>
        <v>72</v>
      </c>
      <c r="O171" s="1" t="n">
        <f aca="false">ROUNDUP(F171*J171+N171,0)</f>
        <v>150</v>
      </c>
      <c r="P171" s="50" t="n">
        <f aca="false">IF(F171&gt;0,K171/F171,99)</f>
        <v>5.54188786740904</v>
      </c>
      <c r="Q171" s="18" t="str">
        <f aca="false">IF(K171&lt;N171,"Stock-out risk",IF(K171&lt;O171,"Reorder now",IF(P171&gt;16,"Overstock","Healthy")))</f>
        <v>Healthy</v>
      </c>
      <c r="R171" s="52" t="n">
        <f aca="false">K171*C171</f>
        <v>21637.54</v>
      </c>
    </row>
    <row r="172" customFormat="false" ht="15" hidden="false" customHeight="false" outlineLevel="0" collapsed="false">
      <c r="A172" s="1" t="s">
        <v>8921</v>
      </c>
      <c r="B172" s="1" t="s">
        <v>8772</v>
      </c>
      <c r="C172" s="17" t="n">
        <v>143.83</v>
      </c>
      <c r="D172" s="17" t="n">
        <v>353.95</v>
      </c>
      <c r="E172" s="1" t="n">
        <v>1441</v>
      </c>
      <c r="F172" s="50" t="n">
        <v>27.712</v>
      </c>
      <c r="G172" s="51" t="n">
        <v>1.12</v>
      </c>
      <c r="H172" s="1" t="s">
        <v>8743</v>
      </c>
      <c r="I172" s="1" t="s">
        <v>8752</v>
      </c>
      <c r="J172" s="1" t="n">
        <v>4</v>
      </c>
      <c r="K172" s="1" t="n">
        <v>446</v>
      </c>
      <c r="L172" s="52" t="n">
        <f aca="false">E172*D172</f>
        <v>510041.95</v>
      </c>
      <c r="M172" s="1" t="n">
        <f aca="false">IF(H172="A",1.65,IF(H172="B",1.28,0.84))</f>
        <v>1.65</v>
      </c>
      <c r="N172" s="1" t="n">
        <f aca="false">ROUNDUP(M172*G172*F172*SQRT(J172),0)</f>
        <v>103</v>
      </c>
      <c r="O172" s="1" t="n">
        <f aca="false">ROUNDUP(F172*J172+N172,0)</f>
        <v>214</v>
      </c>
      <c r="P172" s="50" t="n">
        <f aca="false">IF(F172&gt;0,K172/F172,99)</f>
        <v>16.0941108545035</v>
      </c>
      <c r="Q172" s="18" t="str">
        <f aca="false">IF(K172&lt;N172,"Stock-out risk",IF(K172&lt;O172,"Reorder now",IF(P172&gt;16,"Overstock","Healthy")))</f>
        <v>Overstock</v>
      </c>
      <c r="R172" s="52" t="n">
        <f aca="false">K172*C172</f>
        <v>64148.18</v>
      </c>
    </row>
    <row r="173" customFormat="false" ht="15" hidden="false" customHeight="false" outlineLevel="0" collapsed="false">
      <c r="A173" s="1" t="s">
        <v>8922</v>
      </c>
      <c r="B173" s="1" t="s">
        <v>8742</v>
      </c>
      <c r="C173" s="17" t="n">
        <v>232.54</v>
      </c>
      <c r="D173" s="17" t="n">
        <v>463.45</v>
      </c>
      <c r="E173" s="1" t="n">
        <v>1097</v>
      </c>
      <c r="F173" s="50" t="n">
        <v>21.096</v>
      </c>
      <c r="G173" s="51" t="n">
        <v>0.532</v>
      </c>
      <c r="H173" s="1" t="s">
        <v>8743</v>
      </c>
      <c r="I173" s="1" t="s">
        <v>90</v>
      </c>
      <c r="J173" s="1" t="n">
        <v>4</v>
      </c>
      <c r="K173" s="1" t="n">
        <v>167</v>
      </c>
      <c r="L173" s="52" t="n">
        <f aca="false">E173*D173</f>
        <v>508404.65</v>
      </c>
      <c r="M173" s="1" t="n">
        <f aca="false">IF(H173="A",1.65,IF(H173="B",1.28,0.84))</f>
        <v>1.65</v>
      </c>
      <c r="N173" s="1" t="n">
        <f aca="false">ROUNDUP(M173*G173*F173*SQRT(J173),0)</f>
        <v>38</v>
      </c>
      <c r="O173" s="1" t="n">
        <f aca="false">ROUNDUP(F173*J173+N173,0)</f>
        <v>123</v>
      </c>
      <c r="P173" s="50" t="n">
        <f aca="false">IF(F173&gt;0,K173/F173,99)</f>
        <v>7.9161926431551</v>
      </c>
      <c r="Q173" s="18" t="str">
        <f aca="false">IF(K173&lt;N173,"Stock-out risk",IF(K173&lt;O173,"Reorder now",IF(P173&gt;16,"Overstock","Healthy")))</f>
        <v>Healthy</v>
      </c>
      <c r="R173" s="52" t="n">
        <f aca="false">K173*C173</f>
        <v>38834.18</v>
      </c>
    </row>
    <row r="174" customFormat="false" ht="15" hidden="false" customHeight="false" outlineLevel="0" collapsed="false">
      <c r="A174" s="1" t="s">
        <v>8923</v>
      </c>
      <c r="B174" s="1" t="s">
        <v>8742</v>
      </c>
      <c r="C174" s="17" t="n">
        <v>77.72</v>
      </c>
      <c r="D174" s="17" t="n">
        <v>169.81</v>
      </c>
      <c r="E174" s="1" t="n">
        <v>2989</v>
      </c>
      <c r="F174" s="50" t="n">
        <v>57.481</v>
      </c>
      <c r="G174" s="51" t="n">
        <v>0.618</v>
      </c>
      <c r="H174" s="1" t="s">
        <v>8743</v>
      </c>
      <c r="I174" s="1" t="s">
        <v>90</v>
      </c>
      <c r="J174" s="1" t="n">
        <v>2</v>
      </c>
      <c r="K174" s="1" t="n">
        <v>810</v>
      </c>
      <c r="L174" s="52" t="n">
        <f aca="false">E174*D174</f>
        <v>507562.09</v>
      </c>
      <c r="M174" s="1" t="n">
        <f aca="false">IF(H174="A",1.65,IF(H174="B",1.28,0.84))</f>
        <v>1.65</v>
      </c>
      <c r="N174" s="1" t="n">
        <f aca="false">ROUNDUP(M174*G174*F174*SQRT(J174),0)</f>
        <v>83</v>
      </c>
      <c r="O174" s="1" t="n">
        <f aca="false">ROUNDUP(F174*J174+N174,0)</f>
        <v>198</v>
      </c>
      <c r="P174" s="50" t="n">
        <f aca="false">IF(F174&gt;0,K174/F174,99)</f>
        <v>14.091612880778</v>
      </c>
      <c r="Q174" s="18" t="str">
        <f aca="false">IF(K174&lt;N174,"Stock-out risk",IF(K174&lt;O174,"Reorder now",IF(P174&gt;16,"Overstock","Healthy")))</f>
        <v>Healthy</v>
      </c>
      <c r="R174" s="52" t="n">
        <f aca="false">K174*C174</f>
        <v>62953.2</v>
      </c>
    </row>
    <row r="175" customFormat="false" ht="15" hidden="false" customHeight="false" outlineLevel="0" collapsed="false">
      <c r="A175" s="1" t="s">
        <v>8924</v>
      </c>
      <c r="B175" s="1" t="s">
        <v>8749</v>
      </c>
      <c r="C175" s="17" t="n">
        <v>93.54</v>
      </c>
      <c r="D175" s="17" t="n">
        <v>223.14</v>
      </c>
      <c r="E175" s="1" t="n">
        <v>2270</v>
      </c>
      <c r="F175" s="50" t="n">
        <v>43.654</v>
      </c>
      <c r="G175" s="51" t="n">
        <v>0.492</v>
      </c>
      <c r="H175" s="1" t="s">
        <v>8743</v>
      </c>
      <c r="I175" s="1" t="s">
        <v>8746</v>
      </c>
      <c r="J175" s="1" t="n">
        <v>3</v>
      </c>
      <c r="K175" s="1" t="n">
        <v>632</v>
      </c>
      <c r="L175" s="52" t="n">
        <f aca="false">E175*D175</f>
        <v>506527.8</v>
      </c>
      <c r="M175" s="1" t="n">
        <f aca="false">IF(H175="A",1.65,IF(H175="B",1.28,0.84))</f>
        <v>1.65</v>
      </c>
      <c r="N175" s="1" t="n">
        <f aca="false">ROUNDUP(M175*G175*F175*SQRT(J175),0)</f>
        <v>62</v>
      </c>
      <c r="O175" s="1" t="n">
        <f aca="false">ROUNDUP(F175*J175+N175,0)</f>
        <v>193</v>
      </c>
      <c r="P175" s="50" t="n">
        <f aca="false">IF(F175&gt;0,K175/F175,99)</f>
        <v>14.4774820176845</v>
      </c>
      <c r="Q175" s="18" t="str">
        <f aca="false">IF(K175&lt;N175,"Stock-out risk",IF(K175&lt;O175,"Reorder now",IF(P175&gt;16,"Overstock","Healthy")))</f>
        <v>Healthy</v>
      </c>
      <c r="R175" s="52" t="n">
        <f aca="false">K175*C175</f>
        <v>59117.28</v>
      </c>
    </row>
    <row r="176" customFormat="false" ht="15" hidden="false" customHeight="false" outlineLevel="0" collapsed="false">
      <c r="A176" s="1" t="s">
        <v>8925</v>
      </c>
      <c r="B176" s="1" t="s">
        <v>8764</v>
      </c>
      <c r="C176" s="17" t="n">
        <v>127.2</v>
      </c>
      <c r="D176" s="17" t="n">
        <v>273.33</v>
      </c>
      <c r="E176" s="1" t="n">
        <v>1852</v>
      </c>
      <c r="F176" s="50" t="n">
        <v>35.615</v>
      </c>
      <c r="G176" s="51" t="n">
        <v>0.789</v>
      </c>
      <c r="H176" s="1" t="s">
        <v>8743</v>
      </c>
      <c r="I176" s="1" t="s">
        <v>90</v>
      </c>
      <c r="J176" s="1" t="n">
        <v>3</v>
      </c>
      <c r="K176" s="1" t="n">
        <v>758</v>
      </c>
      <c r="L176" s="52" t="n">
        <f aca="false">E176*D176</f>
        <v>506207.16</v>
      </c>
      <c r="M176" s="1" t="n">
        <f aca="false">IF(H176="A",1.65,IF(H176="B",1.28,0.84))</f>
        <v>1.65</v>
      </c>
      <c r="N176" s="1" t="n">
        <f aca="false">ROUNDUP(M176*G176*F176*SQRT(J176),0)</f>
        <v>81</v>
      </c>
      <c r="O176" s="1" t="n">
        <f aca="false">ROUNDUP(F176*J176+N176,0)</f>
        <v>188</v>
      </c>
      <c r="P176" s="50" t="n">
        <f aca="false">IF(F176&gt;0,K176/F176,99)</f>
        <v>21.2831672048294</v>
      </c>
      <c r="Q176" s="18" t="str">
        <f aca="false">IF(K176&lt;N176,"Stock-out risk",IF(K176&lt;O176,"Reorder now",IF(P176&gt;16,"Overstock","Healthy")))</f>
        <v>Overstock</v>
      </c>
      <c r="R176" s="52" t="n">
        <f aca="false">K176*C176</f>
        <v>96417.6</v>
      </c>
    </row>
    <row r="177" customFormat="false" ht="15" hidden="false" customHeight="false" outlineLevel="0" collapsed="false">
      <c r="A177" s="1" t="s">
        <v>8926</v>
      </c>
      <c r="B177" s="1" t="s">
        <v>8742</v>
      </c>
      <c r="C177" s="17" t="n">
        <v>147.35</v>
      </c>
      <c r="D177" s="17" t="n">
        <v>342.08</v>
      </c>
      <c r="E177" s="1" t="n">
        <v>1471</v>
      </c>
      <c r="F177" s="50" t="n">
        <v>28.288</v>
      </c>
      <c r="G177" s="51" t="n">
        <v>0.544</v>
      </c>
      <c r="H177" s="1" t="s">
        <v>8743</v>
      </c>
      <c r="I177" s="1" t="s">
        <v>90</v>
      </c>
      <c r="J177" s="1" t="n">
        <v>2</v>
      </c>
      <c r="K177" s="1" t="n">
        <v>101</v>
      </c>
      <c r="L177" s="52" t="n">
        <f aca="false">E177*D177</f>
        <v>503199.68</v>
      </c>
      <c r="M177" s="1" t="n">
        <f aca="false">IF(H177="A",1.65,IF(H177="B",1.28,0.84))</f>
        <v>1.65</v>
      </c>
      <c r="N177" s="1" t="n">
        <f aca="false">ROUNDUP(M177*G177*F177*SQRT(J177),0)</f>
        <v>36</v>
      </c>
      <c r="O177" s="1" t="n">
        <f aca="false">ROUNDUP(F177*J177+N177,0)</f>
        <v>93</v>
      </c>
      <c r="P177" s="50" t="n">
        <f aca="false">IF(F177&gt;0,K177/F177,99)</f>
        <v>3.5704185520362</v>
      </c>
      <c r="Q177" s="18" t="str">
        <f aca="false">IF(K177&lt;N177,"Stock-out risk",IF(K177&lt;O177,"Reorder now",IF(P177&gt;16,"Overstock","Healthy")))</f>
        <v>Healthy</v>
      </c>
      <c r="R177" s="52" t="n">
        <f aca="false">K177*C177</f>
        <v>14882.35</v>
      </c>
    </row>
    <row r="178" customFormat="false" ht="15" hidden="false" customHeight="false" outlineLevel="0" collapsed="false">
      <c r="A178" s="1" t="s">
        <v>8927</v>
      </c>
      <c r="B178" s="1" t="s">
        <v>8755</v>
      </c>
      <c r="C178" s="17" t="n">
        <v>70.91</v>
      </c>
      <c r="D178" s="17" t="n">
        <v>179.07</v>
      </c>
      <c r="E178" s="1" t="n">
        <v>2792</v>
      </c>
      <c r="F178" s="50" t="n">
        <v>53.692</v>
      </c>
      <c r="G178" s="51" t="n">
        <v>0.315</v>
      </c>
      <c r="H178" s="1" t="s">
        <v>8743</v>
      </c>
      <c r="I178" s="1" t="s">
        <v>8746</v>
      </c>
      <c r="J178" s="1" t="n">
        <v>6</v>
      </c>
      <c r="K178" s="1" t="n">
        <v>779</v>
      </c>
      <c r="L178" s="52" t="n">
        <f aca="false">E178*D178</f>
        <v>499963.44</v>
      </c>
      <c r="M178" s="1" t="n">
        <f aca="false">IF(H178="A",1.65,IF(H178="B",1.28,0.84))</f>
        <v>1.65</v>
      </c>
      <c r="N178" s="1" t="n">
        <f aca="false">ROUNDUP(M178*G178*F178*SQRT(J178),0)</f>
        <v>69</v>
      </c>
      <c r="O178" s="1" t="n">
        <f aca="false">ROUNDUP(F178*J178+N178,0)</f>
        <v>392</v>
      </c>
      <c r="P178" s="50" t="n">
        <f aca="false">IF(F178&gt;0,K178/F178,99)</f>
        <v>14.5086791328317</v>
      </c>
      <c r="Q178" s="18" t="str">
        <f aca="false">IF(K178&lt;N178,"Stock-out risk",IF(K178&lt;O178,"Reorder now",IF(P178&gt;16,"Overstock","Healthy")))</f>
        <v>Healthy</v>
      </c>
      <c r="R178" s="52" t="n">
        <f aca="false">K178*C178</f>
        <v>55238.89</v>
      </c>
    </row>
    <row r="179" customFormat="false" ht="15" hidden="false" customHeight="false" outlineLevel="0" collapsed="false">
      <c r="A179" s="1" t="s">
        <v>8928</v>
      </c>
      <c r="B179" s="1" t="s">
        <v>8755</v>
      </c>
      <c r="C179" s="17" t="n">
        <v>190.53</v>
      </c>
      <c r="D179" s="17" t="n">
        <v>347.52</v>
      </c>
      <c r="E179" s="1" t="n">
        <v>1438</v>
      </c>
      <c r="F179" s="50" t="n">
        <v>27.654</v>
      </c>
      <c r="G179" s="51" t="n">
        <v>0.46</v>
      </c>
      <c r="H179" s="1" t="s">
        <v>8743</v>
      </c>
      <c r="I179" s="1" t="s">
        <v>8746</v>
      </c>
      <c r="J179" s="1" t="n">
        <v>3</v>
      </c>
      <c r="K179" s="1" t="n">
        <v>79</v>
      </c>
      <c r="L179" s="52" t="n">
        <f aca="false">E179*D179</f>
        <v>499733.76</v>
      </c>
      <c r="M179" s="1" t="n">
        <f aca="false">IF(H179="A",1.65,IF(H179="B",1.28,0.84))</f>
        <v>1.65</v>
      </c>
      <c r="N179" s="1" t="n">
        <f aca="false">ROUNDUP(M179*G179*F179*SQRT(J179),0)</f>
        <v>37</v>
      </c>
      <c r="O179" s="1" t="n">
        <f aca="false">ROUNDUP(F179*J179+N179,0)</f>
        <v>120</v>
      </c>
      <c r="P179" s="50" t="n">
        <f aca="false">IF(F179&gt;0,K179/F179,99)</f>
        <v>2.85672958703985</v>
      </c>
      <c r="Q179" s="18" t="str">
        <f aca="false">IF(K179&lt;N179,"Stock-out risk",IF(K179&lt;O179,"Reorder now",IF(P179&gt;16,"Overstock","Healthy")))</f>
        <v>Reorder now</v>
      </c>
      <c r="R179" s="52" t="n">
        <f aca="false">K179*C179</f>
        <v>15051.87</v>
      </c>
    </row>
    <row r="180" customFormat="false" ht="15" hidden="false" customHeight="false" outlineLevel="0" collapsed="false">
      <c r="A180" s="1" t="s">
        <v>8929</v>
      </c>
      <c r="B180" s="1" t="s">
        <v>8759</v>
      </c>
      <c r="C180" s="17" t="n">
        <v>106.84</v>
      </c>
      <c r="D180" s="17" t="n">
        <v>265.23</v>
      </c>
      <c r="E180" s="1" t="n">
        <v>1867</v>
      </c>
      <c r="F180" s="50" t="n">
        <v>35.904</v>
      </c>
      <c r="G180" s="51" t="n">
        <v>0.391</v>
      </c>
      <c r="H180" s="1" t="s">
        <v>8743</v>
      </c>
      <c r="I180" s="1" t="s">
        <v>8746</v>
      </c>
      <c r="J180" s="1" t="n">
        <v>4</v>
      </c>
      <c r="K180" s="1" t="n">
        <v>163</v>
      </c>
      <c r="L180" s="52" t="n">
        <f aca="false">E180*D180</f>
        <v>495184.41</v>
      </c>
      <c r="M180" s="1" t="n">
        <f aca="false">IF(H180="A",1.65,IF(H180="B",1.28,0.84))</f>
        <v>1.65</v>
      </c>
      <c r="N180" s="1" t="n">
        <f aca="false">ROUNDUP(M180*G180*F180*SQRT(J180),0)</f>
        <v>47</v>
      </c>
      <c r="O180" s="1" t="n">
        <f aca="false">ROUNDUP(F180*J180+N180,0)</f>
        <v>191</v>
      </c>
      <c r="P180" s="50" t="n">
        <f aca="false">IF(F180&gt;0,K180/F180,99)</f>
        <v>4.53988413547237</v>
      </c>
      <c r="Q180" s="18" t="str">
        <f aca="false">IF(K180&lt;N180,"Stock-out risk",IF(K180&lt;O180,"Reorder now",IF(P180&gt;16,"Overstock","Healthy")))</f>
        <v>Reorder now</v>
      </c>
      <c r="R180" s="52" t="n">
        <f aca="false">K180*C180</f>
        <v>17414.92</v>
      </c>
    </row>
    <row r="181" customFormat="false" ht="15" hidden="false" customHeight="false" outlineLevel="0" collapsed="false">
      <c r="A181" s="1" t="s">
        <v>8930</v>
      </c>
      <c r="B181" s="1" t="s">
        <v>8742</v>
      </c>
      <c r="C181" s="17" t="n">
        <v>54.76</v>
      </c>
      <c r="D181" s="17" t="n">
        <v>141.7</v>
      </c>
      <c r="E181" s="1" t="n">
        <v>3491</v>
      </c>
      <c r="F181" s="50" t="n">
        <v>67.135</v>
      </c>
      <c r="G181" s="51" t="n">
        <v>0.521</v>
      </c>
      <c r="H181" s="1" t="s">
        <v>8743</v>
      </c>
      <c r="I181" s="1" t="s">
        <v>90</v>
      </c>
      <c r="J181" s="1" t="n">
        <v>4</v>
      </c>
      <c r="K181" s="1" t="n">
        <v>473</v>
      </c>
      <c r="L181" s="52" t="n">
        <f aca="false">E181*D181</f>
        <v>494674.7</v>
      </c>
      <c r="M181" s="1" t="n">
        <f aca="false">IF(H181="A",1.65,IF(H181="B",1.28,0.84))</f>
        <v>1.65</v>
      </c>
      <c r="N181" s="1" t="n">
        <f aca="false">ROUNDUP(M181*G181*F181*SQRT(J181),0)</f>
        <v>116</v>
      </c>
      <c r="O181" s="1" t="n">
        <f aca="false">ROUNDUP(F181*J181+N181,0)</f>
        <v>385</v>
      </c>
      <c r="P181" s="50" t="n">
        <f aca="false">IF(F181&gt;0,K181/F181,99)</f>
        <v>7.04550532509123</v>
      </c>
      <c r="Q181" s="18" t="str">
        <f aca="false">IF(K181&lt;N181,"Stock-out risk",IF(K181&lt;O181,"Reorder now",IF(P181&gt;16,"Overstock","Healthy")))</f>
        <v>Healthy</v>
      </c>
      <c r="R181" s="52" t="n">
        <f aca="false">K181*C181</f>
        <v>25901.48</v>
      </c>
    </row>
    <row r="182" customFormat="false" ht="15" hidden="false" customHeight="false" outlineLevel="0" collapsed="false">
      <c r="A182" s="1" t="s">
        <v>8931</v>
      </c>
      <c r="B182" s="1" t="s">
        <v>8764</v>
      </c>
      <c r="C182" s="17" t="n">
        <v>102.52</v>
      </c>
      <c r="D182" s="17" t="n">
        <v>188.37</v>
      </c>
      <c r="E182" s="1" t="n">
        <v>2608</v>
      </c>
      <c r="F182" s="50" t="n">
        <v>50.154</v>
      </c>
      <c r="G182" s="51" t="n">
        <v>0.388</v>
      </c>
      <c r="H182" s="1" t="s">
        <v>8743</v>
      </c>
      <c r="I182" s="1" t="s">
        <v>8746</v>
      </c>
      <c r="J182" s="1" t="n">
        <v>4</v>
      </c>
      <c r="K182" s="1" t="n">
        <v>661</v>
      </c>
      <c r="L182" s="52" t="n">
        <f aca="false">E182*D182</f>
        <v>491268.96</v>
      </c>
      <c r="M182" s="1" t="n">
        <f aca="false">IF(H182="A",1.65,IF(H182="B",1.28,0.84))</f>
        <v>1.65</v>
      </c>
      <c r="N182" s="1" t="n">
        <f aca="false">ROUNDUP(M182*G182*F182*SQRT(J182),0)</f>
        <v>65</v>
      </c>
      <c r="O182" s="1" t="n">
        <f aca="false">ROUNDUP(F182*J182+N182,0)</f>
        <v>266</v>
      </c>
      <c r="P182" s="50" t="n">
        <f aca="false">IF(F182&gt;0,K182/F182,99)</f>
        <v>13.1794074251306</v>
      </c>
      <c r="Q182" s="18" t="str">
        <f aca="false">IF(K182&lt;N182,"Stock-out risk",IF(K182&lt;O182,"Reorder now",IF(P182&gt;16,"Overstock","Healthy")))</f>
        <v>Healthy</v>
      </c>
      <c r="R182" s="52" t="n">
        <f aca="false">K182*C182</f>
        <v>67765.72</v>
      </c>
    </row>
    <row r="183" customFormat="false" ht="15" hidden="false" customHeight="false" outlineLevel="0" collapsed="false">
      <c r="A183" s="1" t="s">
        <v>8932</v>
      </c>
      <c r="B183" s="1" t="s">
        <v>8759</v>
      </c>
      <c r="C183" s="17" t="n">
        <v>225.58</v>
      </c>
      <c r="D183" s="17" t="n">
        <v>562</v>
      </c>
      <c r="E183" s="1" t="n">
        <v>873</v>
      </c>
      <c r="F183" s="50" t="n">
        <v>16.788</v>
      </c>
      <c r="G183" s="51" t="n">
        <v>0.333</v>
      </c>
      <c r="H183" s="1" t="s">
        <v>8743</v>
      </c>
      <c r="I183" s="1" t="s">
        <v>8746</v>
      </c>
      <c r="J183" s="1" t="n">
        <v>4</v>
      </c>
      <c r="K183" s="1" t="n">
        <v>243</v>
      </c>
      <c r="L183" s="52" t="n">
        <f aca="false">E183*D183</f>
        <v>490626</v>
      </c>
      <c r="M183" s="1" t="n">
        <f aca="false">IF(H183="A",1.65,IF(H183="B",1.28,0.84))</f>
        <v>1.65</v>
      </c>
      <c r="N183" s="1" t="n">
        <f aca="false">ROUNDUP(M183*G183*F183*SQRT(J183),0)</f>
        <v>19</v>
      </c>
      <c r="O183" s="1" t="n">
        <f aca="false">ROUNDUP(F183*J183+N183,0)</f>
        <v>87</v>
      </c>
      <c r="P183" s="50" t="n">
        <f aca="false">IF(F183&gt;0,K183/F183,99)</f>
        <v>14.4746247319514</v>
      </c>
      <c r="Q183" s="18" t="str">
        <f aca="false">IF(K183&lt;N183,"Stock-out risk",IF(K183&lt;O183,"Reorder now",IF(P183&gt;16,"Overstock","Healthy")))</f>
        <v>Healthy</v>
      </c>
      <c r="R183" s="52" t="n">
        <f aca="false">K183*C183</f>
        <v>54815.94</v>
      </c>
    </row>
    <row r="184" customFormat="false" ht="15" hidden="false" customHeight="false" outlineLevel="0" collapsed="false">
      <c r="A184" s="1" t="s">
        <v>8933</v>
      </c>
      <c r="B184" s="1" t="s">
        <v>8749</v>
      </c>
      <c r="C184" s="17" t="n">
        <v>57.74</v>
      </c>
      <c r="D184" s="17" t="n">
        <v>118.75</v>
      </c>
      <c r="E184" s="1" t="n">
        <v>4123</v>
      </c>
      <c r="F184" s="50" t="n">
        <v>79.288</v>
      </c>
      <c r="G184" s="51" t="n">
        <v>1.075</v>
      </c>
      <c r="H184" s="1" t="s">
        <v>8743</v>
      </c>
      <c r="I184" s="1" t="s">
        <v>8752</v>
      </c>
      <c r="J184" s="1" t="n">
        <v>3</v>
      </c>
      <c r="K184" s="1" t="n">
        <v>595</v>
      </c>
      <c r="L184" s="52" t="n">
        <f aca="false">E184*D184</f>
        <v>489606.25</v>
      </c>
      <c r="M184" s="1" t="n">
        <f aca="false">IF(H184="A",1.65,IF(H184="B",1.28,0.84))</f>
        <v>1.65</v>
      </c>
      <c r="N184" s="1" t="n">
        <f aca="false">ROUNDUP(M184*G184*F184*SQRT(J184),0)</f>
        <v>244</v>
      </c>
      <c r="O184" s="1" t="n">
        <f aca="false">ROUNDUP(F184*J184+N184,0)</f>
        <v>482</v>
      </c>
      <c r="P184" s="50" t="n">
        <f aca="false">IF(F184&gt;0,K184/F184,99)</f>
        <v>7.50428816466552</v>
      </c>
      <c r="Q184" s="18" t="str">
        <f aca="false">IF(K184&lt;N184,"Stock-out risk",IF(K184&lt;O184,"Reorder now",IF(P184&gt;16,"Overstock","Healthy")))</f>
        <v>Healthy</v>
      </c>
      <c r="R184" s="52" t="n">
        <f aca="false">K184*C184</f>
        <v>34355.3</v>
      </c>
    </row>
    <row r="185" customFormat="false" ht="15" hidden="false" customHeight="false" outlineLevel="0" collapsed="false">
      <c r="A185" s="1" t="s">
        <v>8934</v>
      </c>
      <c r="B185" s="1" t="s">
        <v>8749</v>
      </c>
      <c r="C185" s="17" t="n">
        <v>93.57</v>
      </c>
      <c r="D185" s="17" t="n">
        <v>212.98</v>
      </c>
      <c r="E185" s="1" t="n">
        <v>2294</v>
      </c>
      <c r="F185" s="50" t="n">
        <v>44.115</v>
      </c>
      <c r="G185" s="51" t="n">
        <v>0.274</v>
      </c>
      <c r="H185" s="1" t="s">
        <v>8743</v>
      </c>
      <c r="I185" s="1" t="s">
        <v>8746</v>
      </c>
      <c r="J185" s="1" t="n">
        <v>3</v>
      </c>
      <c r="K185" s="1" t="n">
        <v>211</v>
      </c>
      <c r="L185" s="52" t="n">
        <f aca="false">E185*D185</f>
        <v>488576.12</v>
      </c>
      <c r="M185" s="1" t="n">
        <f aca="false">IF(H185="A",1.65,IF(H185="B",1.28,0.84))</f>
        <v>1.65</v>
      </c>
      <c r="N185" s="1" t="n">
        <f aca="false">ROUNDUP(M185*G185*F185*SQRT(J185),0)</f>
        <v>35</v>
      </c>
      <c r="O185" s="1" t="n">
        <f aca="false">ROUNDUP(F185*J185+N185,0)</f>
        <v>168</v>
      </c>
      <c r="P185" s="50" t="n">
        <f aca="false">IF(F185&gt;0,K185/F185,99)</f>
        <v>4.7829536438853</v>
      </c>
      <c r="Q185" s="18" t="str">
        <f aca="false">IF(K185&lt;N185,"Stock-out risk",IF(K185&lt;O185,"Reorder now",IF(P185&gt;16,"Overstock","Healthy")))</f>
        <v>Healthy</v>
      </c>
      <c r="R185" s="52" t="n">
        <f aca="false">K185*C185</f>
        <v>19743.27</v>
      </c>
    </row>
    <row r="186" customFormat="false" ht="15" hidden="false" customHeight="false" outlineLevel="0" collapsed="false">
      <c r="A186" s="1" t="s">
        <v>8935</v>
      </c>
      <c r="B186" s="1" t="s">
        <v>8759</v>
      </c>
      <c r="C186" s="17" t="n">
        <v>55.13</v>
      </c>
      <c r="D186" s="17" t="n">
        <v>136.24</v>
      </c>
      <c r="E186" s="1" t="n">
        <v>3582</v>
      </c>
      <c r="F186" s="50" t="n">
        <v>68.885</v>
      </c>
      <c r="G186" s="51" t="n">
        <v>0.338</v>
      </c>
      <c r="H186" s="1" t="s">
        <v>8743</v>
      </c>
      <c r="I186" s="1" t="s">
        <v>8746</v>
      </c>
      <c r="J186" s="1" t="n">
        <v>4</v>
      </c>
      <c r="K186" s="1" t="n">
        <v>1612</v>
      </c>
      <c r="L186" s="52" t="n">
        <f aca="false">E186*D186</f>
        <v>488011.68</v>
      </c>
      <c r="M186" s="1" t="n">
        <f aca="false">IF(H186="A",1.65,IF(H186="B",1.28,0.84))</f>
        <v>1.65</v>
      </c>
      <c r="N186" s="1" t="n">
        <f aca="false">ROUNDUP(M186*G186*F186*SQRT(J186),0)</f>
        <v>77</v>
      </c>
      <c r="O186" s="1" t="n">
        <f aca="false">ROUNDUP(F186*J186+N186,0)</f>
        <v>353</v>
      </c>
      <c r="P186" s="50" t="n">
        <f aca="false">IF(F186&gt;0,K186/F186,99)</f>
        <v>23.4013210423169</v>
      </c>
      <c r="Q186" s="18" t="str">
        <f aca="false">IF(K186&lt;N186,"Stock-out risk",IF(K186&lt;O186,"Reorder now",IF(P186&gt;16,"Overstock","Healthy")))</f>
        <v>Overstock</v>
      </c>
      <c r="R186" s="52" t="n">
        <f aca="false">K186*C186</f>
        <v>88869.56</v>
      </c>
    </row>
    <row r="187" customFormat="false" ht="15" hidden="false" customHeight="false" outlineLevel="0" collapsed="false">
      <c r="A187" s="1" t="s">
        <v>8936</v>
      </c>
      <c r="B187" s="1" t="s">
        <v>8764</v>
      </c>
      <c r="C187" s="17" t="n">
        <v>70.14</v>
      </c>
      <c r="D187" s="17" t="n">
        <v>167.99</v>
      </c>
      <c r="E187" s="1" t="n">
        <v>2900</v>
      </c>
      <c r="F187" s="50" t="n">
        <v>55.769</v>
      </c>
      <c r="G187" s="51" t="n">
        <v>0.609</v>
      </c>
      <c r="H187" s="1" t="s">
        <v>8743</v>
      </c>
      <c r="I187" s="1" t="s">
        <v>90</v>
      </c>
      <c r="J187" s="1" t="n">
        <v>3</v>
      </c>
      <c r="K187" s="1" t="n">
        <v>448</v>
      </c>
      <c r="L187" s="52" t="n">
        <f aca="false">E187*D187</f>
        <v>487171</v>
      </c>
      <c r="M187" s="1" t="n">
        <f aca="false">IF(H187="A",1.65,IF(H187="B",1.28,0.84))</f>
        <v>1.65</v>
      </c>
      <c r="N187" s="1" t="n">
        <f aca="false">ROUNDUP(M187*G187*F187*SQRT(J187),0)</f>
        <v>98</v>
      </c>
      <c r="O187" s="1" t="n">
        <f aca="false">ROUNDUP(F187*J187+N187,0)</f>
        <v>266</v>
      </c>
      <c r="P187" s="50" t="n">
        <f aca="false">IF(F187&gt;0,K187/F187,99)</f>
        <v>8.03313668884147</v>
      </c>
      <c r="Q187" s="18" t="str">
        <f aca="false">IF(K187&lt;N187,"Stock-out risk",IF(K187&lt;O187,"Reorder now",IF(P187&gt;16,"Overstock","Healthy")))</f>
        <v>Healthy</v>
      </c>
      <c r="R187" s="52" t="n">
        <f aca="false">K187*C187</f>
        <v>31422.72</v>
      </c>
    </row>
    <row r="188" customFormat="false" ht="15" hidden="false" customHeight="false" outlineLevel="0" collapsed="false">
      <c r="A188" s="1" t="s">
        <v>8937</v>
      </c>
      <c r="B188" s="1" t="s">
        <v>8755</v>
      </c>
      <c r="C188" s="17" t="n">
        <v>116.05</v>
      </c>
      <c r="D188" s="17" t="n">
        <v>250.88</v>
      </c>
      <c r="E188" s="1" t="n">
        <v>1936</v>
      </c>
      <c r="F188" s="50" t="n">
        <v>37.231</v>
      </c>
      <c r="G188" s="51" t="n">
        <v>0.345</v>
      </c>
      <c r="H188" s="1" t="s">
        <v>8743</v>
      </c>
      <c r="I188" s="1" t="s">
        <v>8746</v>
      </c>
      <c r="J188" s="1" t="n">
        <v>3</v>
      </c>
      <c r="K188" s="1" t="n">
        <v>228</v>
      </c>
      <c r="L188" s="52" t="n">
        <f aca="false">E188*D188</f>
        <v>485703.68</v>
      </c>
      <c r="M188" s="1" t="n">
        <f aca="false">IF(H188="A",1.65,IF(H188="B",1.28,0.84))</f>
        <v>1.65</v>
      </c>
      <c r="N188" s="1" t="n">
        <f aca="false">ROUNDUP(M188*G188*F188*SQRT(J188),0)</f>
        <v>37</v>
      </c>
      <c r="O188" s="1" t="n">
        <f aca="false">ROUNDUP(F188*J188+N188,0)</f>
        <v>149</v>
      </c>
      <c r="P188" s="50" t="n">
        <f aca="false">IF(F188&gt;0,K188/F188,99)</f>
        <v>6.12392898391126</v>
      </c>
      <c r="Q188" s="18" t="str">
        <f aca="false">IF(K188&lt;N188,"Stock-out risk",IF(K188&lt;O188,"Reorder now",IF(P188&gt;16,"Overstock","Healthy")))</f>
        <v>Healthy</v>
      </c>
      <c r="R188" s="52" t="n">
        <f aca="false">K188*C188</f>
        <v>26459.4</v>
      </c>
    </row>
    <row r="189" customFormat="false" ht="15" hidden="false" customHeight="false" outlineLevel="0" collapsed="false">
      <c r="A189" s="1" t="s">
        <v>8938</v>
      </c>
      <c r="B189" s="1" t="s">
        <v>8772</v>
      </c>
      <c r="C189" s="17" t="n">
        <v>132.54</v>
      </c>
      <c r="D189" s="17" t="n">
        <v>269.95</v>
      </c>
      <c r="E189" s="1" t="n">
        <v>1783</v>
      </c>
      <c r="F189" s="50" t="n">
        <v>34.288</v>
      </c>
      <c r="G189" s="51" t="n">
        <v>0.375</v>
      </c>
      <c r="H189" s="1" t="s">
        <v>8743</v>
      </c>
      <c r="I189" s="1" t="s">
        <v>8746</v>
      </c>
      <c r="J189" s="1" t="n">
        <v>3</v>
      </c>
      <c r="K189" s="1" t="n">
        <v>333</v>
      </c>
      <c r="L189" s="52" t="n">
        <f aca="false">E189*D189</f>
        <v>481320.85</v>
      </c>
      <c r="M189" s="1" t="n">
        <f aca="false">IF(H189="A",1.65,IF(H189="B",1.28,0.84))</f>
        <v>1.65</v>
      </c>
      <c r="N189" s="1" t="n">
        <f aca="false">ROUNDUP(M189*G189*F189*SQRT(J189),0)</f>
        <v>37</v>
      </c>
      <c r="O189" s="1" t="n">
        <f aca="false">ROUNDUP(F189*J189+N189,0)</f>
        <v>140</v>
      </c>
      <c r="P189" s="50" t="n">
        <f aca="false">IF(F189&gt;0,K189/F189,99)</f>
        <v>9.71185254316379</v>
      </c>
      <c r="Q189" s="18" t="str">
        <f aca="false">IF(K189&lt;N189,"Stock-out risk",IF(K189&lt;O189,"Reorder now",IF(P189&gt;16,"Overstock","Healthy")))</f>
        <v>Healthy</v>
      </c>
      <c r="R189" s="52" t="n">
        <f aca="false">K189*C189</f>
        <v>44135.82</v>
      </c>
    </row>
    <row r="190" customFormat="false" ht="15" hidden="false" customHeight="false" outlineLevel="0" collapsed="false">
      <c r="A190" s="1" t="s">
        <v>8939</v>
      </c>
      <c r="B190" s="1" t="s">
        <v>8755</v>
      </c>
      <c r="C190" s="17" t="n">
        <v>61.4</v>
      </c>
      <c r="D190" s="17" t="n">
        <v>136.15</v>
      </c>
      <c r="E190" s="1" t="n">
        <v>3512</v>
      </c>
      <c r="F190" s="50" t="n">
        <v>67.538</v>
      </c>
      <c r="G190" s="51" t="n">
        <v>0.314</v>
      </c>
      <c r="H190" s="1" t="s">
        <v>8743</v>
      </c>
      <c r="I190" s="1" t="s">
        <v>8746</v>
      </c>
      <c r="J190" s="1" t="n">
        <v>2</v>
      </c>
      <c r="K190" s="1" t="n">
        <v>426</v>
      </c>
      <c r="L190" s="52" t="n">
        <f aca="false">E190*D190</f>
        <v>478158.8</v>
      </c>
      <c r="M190" s="1" t="n">
        <f aca="false">IF(H190="A",1.65,IF(H190="B",1.28,0.84))</f>
        <v>1.65</v>
      </c>
      <c r="N190" s="1" t="n">
        <f aca="false">ROUNDUP(M190*G190*F190*SQRT(J190),0)</f>
        <v>50</v>
      </c>
      <c r="O190" s="1" t="n">
        <f aca="false">ROUNDUP(F190*J190+N190,0)</f>
        <v>186</v>
      </c>
      <c r="P190" s="50" t="n">
        <f aca="false">IF(F190&gt;0,K190/F190,99)</f>
        <v>6.30756018833842</v>
      </c>
      <c r="Q190" s="18" t="str">
        <f aca="false">IF(K190&lt;N190,"Stock-out risk",IF(K190&lt;O190,"Reorder now",IF(P190&gt;16,"Overstock","Healthy")))</f>
        <v>Healthy</v>
      </c>
      <c r="R190" s="52" t="n">
        <f aca="false">K190*C190</f>
        <v>26156.4</v>
      </c>
    </row>
    <row r="191" customFormat="false" ht="15" hidden="false" customHeight="false" outlineLevel="0" collapsed="false">
      <c r="A191" s="1" t="s">
        <v>8940</v>
      </c>
      <c r="B191" s="1" t="s">
        <v>8755</v>
      </c>
      <c r="C191" s="17" t="n">
        <v>91.51</v>
      </c>
      <c r="D191" s="17" t="n">
        <v>178.97</v>
      </c>
      <c r="E191" s="1" t="n">
        <v>2654</v>
      </c>
      <c r="F191" s="50" t="n">
        <v>51.038</v>
      </c>
      <c r="G191" s="51" t="n">
        <v>0.6</v>
      </c>
      <c r="H191" s="1" t="s">
        <v>8743</v>
      </c>
      <c r="I191" s="1" t="s">
        <v>90</v>
      </c>
      <c r="J191" s="1" t="n">
        <v>3</v>
      </c>
      <c r="K191" s="1" t="n">
        <v>903</v>
      </c>
      <c r="L191" s="52" t="n">
        <f aca="false">E191*D191</f>
        <v>474986.38</v>
      </c>
      <c r="M191" s="1" t="n">
        <f aca="false">IF(H191="A",1.65,IF(H191="B",1.28,0.84))</f>
        <v>1.65</v>
      </c>
      <c r="N191" s="1" t="n">
        <f aca="false">ROUNDUP(M191*G191*F191*SQRT(J191),0)</f>
        <v>88</v>
      </c>
      <c r="O191" s="1" t="n">
        <f aca="false">ROUNDUP(F191*J191+N191,0)</f>
        <v>242</v>
      </c>
      <c r="P191" s="50" t="n">
        <f aca="false">IF(F191&gt;0,K191/F191,99)</f>
        <v>17.6926995571927</v>
      </c>
      <c r="Q191" s="18" t="str">
        <f aca="false">IF(K191&lt;N191,"Stock-out risk",IF(K191&lt;O191,"Reorder now",IF(P191&gt;16,"Overstock","Healthy")))</f>
        <v>Overstock</v>
      </c>
      <c r="R191" s="52" t="n">
        <f aca="false">K191*C191</f>
        <v>82633.53</v>
      </c>
    </row>
    <row r="192" customFormat="false" ht="15" hidden="false" customHeight="false" outlineLevel="0" collapsed="false">
      <c r="A192" s="1" t="s">
        <v>8941</v>
      </c>
      <c r="B192" s="1" t="s">
        <v>8764</v>
      </c>
      <c r="C192" s="17" t="n">
        <v>94.25</v>
      </c>
      <c r="D192" s="17" t="n">
        <v>208.4</v>
      </c>
      <c r="E192" s="1" t="n">
        <v>2271</v>
      </c>
      <c r="F192" s="50" t="n">
        <v>43.673</v>
      </c>
      <c r="G192" s="51" t="n">
        <v>0.51</v>
      </c>
      <c r="H192" s="1" t="s">
        <v>8743</v>
      </c>
      <c r="I192" s="1" t="s">
        <v>90</v>
      </c>
      <c r="J192" s="1" t="n">
        <v>3</v>
      </c>
      <c r="K192" s="1" t="n">
        <v>259</v>
      </c>
      <c r="L192" s="52" t="n">
        <f aca="false">E192*D192</f>
        <v>473276.4</v>
      </c>
      <c r="M192" s="1" t="n">
        <f aca="false">IF(H192="A",1.65,IF(H192="B",1.28,0.84))</f>
        <v>1.65</v>
      </c>
      <c r="N192" s="1" t="n">
        <f aca="false">ROUNDUP(M192*G192*F192*SQRT(J192),0)</f>
        <v>64</v>
      </c>
      <c r="O192" s="1" t="n">
        <f aca="false">ROUNDUP(F192*J192+N192,0)</f>
        <v>196</v>
      </c>
      <c r="P192" s="50" t="n">
        <f aca="false">IF(F192&gt;0,K192/F192,99)</f>
        <v>5.93043757012342</v>
      </c>
      <c r="Q192" s="18" t="str">
        <f aca="false">IF(K192&lt;N192,"Stock-out risk",IF(K192&lt;O192,"Reorder now",IF(P192&gt;16,"Overstock","Healthy")))</f>
        <v>Healthy</v>
      </c>
      <c r="R192" s="52" t="n">
        <f aca="false">K192*C192</f>
        <v>24410.75</v>
      </c>
    </row>
    <row r="193" customFormat="false" ht="15" hidden="false" customHeight="false" outlineLevel="0" collapsed="false">
      <c r="A193" s="1" t="s">
        <v>8942</v>
      </c>
      <c r="B193" s="1" t="s">
        <v>8755</v>
      </c>
      <c r="C193" s="17" t="n">
        <v>192.51</v>
      </c>
      <c r="D193" s="17" t="n">
        <v>348.76</v>
      </c>
      <c r="E193" s="1" t="n">
        <v>1352</v>
      </c>
      <c r="F193" s="50" t="n">
        <v>26</v>
      </c>
      <c r="G193" s="51" t="n">
        <v>0.338</v>
      </c>
      <c r="H193" s="1" t="s">
        <v>8743</v>
      </c>
      <c r="I193" s="1" t="s">
        <v>8746</v>
      </c>
      <c r="J193" s="1" t="n">
        <v>2</v>
      </c>
      <c r="K193" s="1" t="n">
        <v>133</v>
      </c>
      <c r="L193" s="52" t="n">
        <f aca="false">E193*D193</f>
        <v>471523.52</v>
      </c>
      <c r="M193" s="1" t="n">
        <f aca="false">IF(H193="A",1.65,IF(H193="B",1.28,0.84))</f>
        <v>1.65</v>
      </c>
      <c r="N193" s="1" t="n">
        <f aca="false">ROUNDUP(M193*G193*F193*SQRT(J193),0)</f>
        <v>21</v>
      </c>
      <c r="O193" s="1" t="n">
        <f aca="false">ROUNDUP(F193*J193+N193,0)</f>
        <v>73</v>
      </c>
      <c r="P193" s="50" t="n">
        <f aca="false">IF(F193&gt;0,K193/F193,99)</f>
        <v>5.11538461538462</v>
      </c>
      <c r="Q193" s="18" t="str">
        <f aca="false">IF(K193&lt;N193,"Stock-out risk",IF(K193&lt;O193,"Reorder now",IF(P193&gt;16,"Overstock","Healthy")))</f>
        <v>Healthy</v>
      </c>
      <c r="R193" s="52" t="n">
        <f aca="false">K193*C193</f>
        <v>25603.83</v>
      </c>
    </row>
    <row r="194" customFormat="false" ht="15" hidden="false" customHeight="false" outlineLevel="0" collapsed="false">
      <c r="A194" s="1" t="s">
        <v>8943</v>
      </c>
      <c r="B194" s="1" t="s">
        <v>8759</v>
      </c>
      <c r="C194" s="17" t="n">
        <v>162.43</v>
      </c>
      <c r="D194" s="17" t="n">
        <v>367.29</v>
      </c>
      <c r="E194" s="1" t="n">
        <v>1283</v>
      </c>
      <c r="F194" s="50" t="n">
        <v>24.673</v>
      </c>
      <c r="G194" s="51" t="n">
        <v>0.831</v>
      </c>
      <c r="H194" s="1" t="s">
        <v>8743</v>
      </c>
      <c r="I194" s="1" t="s">
        <v>90</v>
      </c>
      <c r="J194" s="1" t="n">
        <v>4</v>
      </c>
      <c r="K194" s="1" t="n">
        <v>137</v>
      </c>
      <c r="L194" s="52" t="n">
        <f aca="false">E194*D194</f>
        <v>471233.07</v>
      </c>
      <c r="M194" s="1" t="n">
        <f aca="false">IF(H194="A",1.65,IF(H194="B",1.28,0.84))</f>
        <v>1.65</v>
      </c>
      <c r="N194" s="1" t="n">
        <f aca="false">ROUNDUP(M194*G194*F194*SQRT(J194),0)</f>
        <v>68</v>
      </c>
      <c r="O194" s="1" t="n">
        <f aca="false">ROUNDUP(F194*J194+N194,0)</f>
        <v>167</v>
      </c>
      <c r="P194" s="50" t="n">
        <f aca="false">IF(F194&gt;0,K194/F194,99)</f>
        <v>5.55262837919994</v>
      </c>
      <c r="Q194" s="18" t="str">
        <f aca="false">IF(K194&lt;N194,"Stock-out risk",IF(K194&lt;O194,"Reorder now",IF(P194&gt;16,"Overstock","Healthy")))</f>
        <v>Reorder now</v>
      </c>
      <c r="R194" s="52" t="n">
        <f aca="false">K194*C194</f>
        <v>22252.91</v>
      </c>
    </row>
    <row r="195" customFormat="false" ht="15" hidden="false" customHeight="false" outlineLevel="0" collapsed="false">
      <c r="A195" s="1" t="s">
        <v>8944</v>
      </c>
      <c r="B195" s="1" t="s">
        <v>8772</v>
      </c>
      <c r="C195" s="17" t="n">
        <v>72.47</v>
      </c>
      <c r="D195" s="17" t="n">
        <v>157.69</v>
      </c>
      <c r="E195" s="1" t="n">
        <v>2968</v>
      </c>
      <c r="F195" s="50" t="n">
        <v>57.077</v>
      </c>
      <c r="G195" s="51" t="n">
        <v>0.313</v>
      </c>
      <c r="H195" s="1" t="s">
        <v>8743</v>
      </c>
      <c r="I195" s="1" t="s">
        <v>8746</v>
      </c>
      <c r="J195" s="1" t="n">
        <v>6</v>
      </c>
      <c r="K195" s="1" t="n">
        <v>668</v>
      </c>
      <c r="L195" s="52" t="n">
        <f aca="false">E195*D195</f>
        <v>468023.92</v>
      </c>
      <c r="M195" s="1" t="n">
        <f aca="false">IF(H195="A",1.65,IF(H195="B",1.28,0.84))</f>
        <v>1.65</v>
      </c>
      <c r="N195" s="1" t="n">
        <f aca="false">ROUNDUP(M195*G195*F195*SQRT(J195),0)</f>
        <v>73</v>
      </c>
      <c r="O195" s="1" t="n">
        <f aca="false">ROUNDUP(F195*J195+N195,0)</f>
        <v>416</v>
      </c>
      <c r="P195" s="50" t="n">
        <f aca="false">IF(F195&gt;0,K195/F195,99)</f>
        <v>11.7034882702314</v>
      </c>
      <c r="Q195" s="18" t="str">
        <f aca="false">IF(K195&lt;N195,"Stock-out risk",IF(K195&lt;O195,"Reorder now",IF(P195&gt;16,"Overstock","Healthy")))</f>
        <v>Healthy</v>
      </c>
      <c r="R195" s="52" t="n">
        <f aca="false">K195*C195</f>
        <v>48409.96</v>
      </c>
    </row>
    <row r="196" customFormat="false" ht="15" hidden="false" customHeight="false" outlineLevel="0" collapsed="false">
      <c r="A196" s="1" t="s">
        <v>8945</v>
      </c>
      <c r="B196" s="1" t="s">
        <v>8759</v>
      </c>
      <c r="C196" s="17" t="n">
        <v>194.78</v>
      </c>
      <c r="D196" s="17" t="n">
        <v>460.08</v>
      </c>
      <c r="E196" s="1" t="n">
        <v>1015</v>
      </c>
      <c r="F196" s="50" t="n">
        <v>19.519</v>
      </c>
      <c r="G196" s="51" t="n">
        <v>0.31</v>
      </c>
      <c r="H196" s="1" t="s">
        <v>8743</v>
      </c>
      <c r="I196" s="1" t="s">
        <v>8746</v>
      </c>
      <c r="J196" s="1" t="n">
        <v>2</v>
      </c>
      <c r="K196" s="1" t="n">
        <v>139</v>
      </c>
      <c r="L196" s="52" t="n">
        <f aca="false">E196*D196</f>
        <v>466981.2</v>
      </c>
      <c r="M196" s="1" t="n">
        <f aca="false">IF(H196="A",1.65,IF(H196="B",1.28,0.84))</f>
        <v>1.65</v>
      </c>
      <c r="N196" s="1" t="n">
        <f aca="false">ROUNDUP(M196*G196*F196*SQRT(J196),0)</f>
        <v>15</v>
      </c>
      <c r="O196" s="1" t="n">
        <f aca="false">ROUNDUP(F196*J196+N196,0)</f>
        <v>55</v>
      </c>
      <c r="P196" s="50" t="n">
        <f aca="false">IF(F196&gt;0,K196/F196,99)</f>
        <v>7.12126645832266</v>
      </c>
      <c r="Q196" s="18" t="str">
        <f aca="false">IF(K196&lt;N196,"Stock-out risk",IF(K196&lt;O196,"Reorder now",IF(P196&gt;16,"Overstock","Healthy")))</f>
        <v>Healthy</v>
      </c>
      <c r="R196" s="52" t="n">
        <f aca="false">K196*C196</f>
        <v>27074.42</v>
      </c>
    </row>
    <row r="197" customFormat="false" ht="15" hidden="false" customHeight="false" outlineLevel="0" collapsed="false">
      <c r="A197" s="1" t="s">
        <v>8946</v>
      </c>
      <c r="B197" s="1" t="s">
        <v>8764</v>
      </c>
      <c r="C197" s="17" t="n">
        <v>139.37</v>
      </c>
      <c r="D197" s="17" t="n">
        <v>308.46</v>
      </c>
      <c r="E197" s="1" t="n">
        <v>1511</v>
      </c>
      <c r="F197" s="50" t="n">
        <v>29.058</v>
      </c>
      <c r="G197" s="51" t="n">
        <v>0.526</v>
      </c>
      <c r="H197" s="1" t="s">
        <v>8743</v>
      </c>
      <c r="I197" s="1" t="s">
        <v>90</v>
      </c>
      <c r="J197" s="1" t="n">
        <v>4</v>
      </c>
      <c r="K197" s="1" t="n">
        <v>359</v>
      </c>
      <c r="L197" s="52" t="n">
        <f aca="false">E197*D197</f>
        <v>466083.06</v>
      </c>
      <c r="M197" s="1" t="n">
        <f aca="false">IF(H197="A",1.65,IF(H197="B",1.28,0.84))</f>
        <v>1.65</v>
      </c>
      <c r="N197" s="1" t="n">
        <f aca="false">ROUNDUP(M197*G197*F197*SQRT(J197),0)</f>
        <v>51</v>
      </c>
      <c r="O197" s="1" t="n">
        <f aca="false">ROUNDUP(F197*J197+N197,0)</f>
        <v>168</v>
      </c>
      <c r="P197" s="50" t="n">
        <f aca="false">IF(F197&gt;0,K197/F197,99)</f>
        <v>12.3546011425425</v>
      </c>
      <c r="Q197" s="18" t="str">
        <f aca="false">IF(K197&lt;N197,"Stock-out risk",IF(K197&lt;O197,"Reorder now",IF(P197&gt;16,"Overstock","Healthy")))</f>
        <v>Healthy</v>
      </c>
      <c r="R197" s="52" t="n">
        <f aca="false">K197*C197</f>
        <v>50033.83</v>
      </c>
    </row>
    <row r="198" customFormat="false" ht="15" hidden="false" customHeight="false" outlineLevel="0" collapsed="false">
      <c r="A198" s="1" t="s">
        <v>8947</v>
      </c>
      <c r="B198" s="1" t="s">
        <v>8772</v>
      </c>
      <c r="C198" s="17" t="n">
        <v>89.22</v>
      </c>
      <c r="D198" s="17" t="n">
        <v>212.07</v>
      </c>
      <c r="E198" s="1" t="n">
        <v>2180</v>
      </c>
      <c r="F198" s="50" t="n">
        <v>41.923</v>
      </c>
      <c r="G198" s="51" t="n">
        <v>0.362</v>
      </c>
      <c r="H198" s="1" t="s">
        <v>8743</v>
      </c>
      <c r="I198" s="1" t="s">
        <v>8746</v>
      </c>
      <c r="J198" s="1" t="n">
        <v>2</v>
      </c>
      <c r="K198" s="1" t="n">
        <v>609</v>
      </c>
      <c r="L198" s="52" t="n">
        <f aca="false">E198*D198</f>
        <v>462312.6</v>
      </c>
      <c r="M198" s="1" t="n">
        <f aca="false">IF(H198="A",1.65,IF(H198="B",1.28,0.84))</f>
        <v>1.65</v>
      </c>
      <c r="N198" s="1" t="n">
        <f aca="false">ROUNDUP(M198*G198*F198*SQRT(J198),0)</f>
        <v>36</v>
      </c>
      <c r="O198" s="1" t="n">
        <f aca="false">ROUNDUP(F198*J198+N198,0)</f>
        <v>120</v>
      </c>
      <c r="P198" s="50" t="n">
        <f aca="false">IF(F198&gt;0,K198/F198,99)</f>
        <v>14.5266321589581</v>
      </c>
      <c r="Q198" s="18" t="str">
        <f aca="false">IF(K198&lt;N198,"Stock-out risk",IF(K198&lt;O198,"Reorder now",IF(P198&gt;16,"Overstock","Healthy")))</f>
        <v>Healthy</v>
      </c>
      <c r="R198" s="52" t="n">
        <f aca="false">K198*C198</f>
        <v>54334.98</v>
      </c>
    </row>
    <row r="199" customFormat="false" ht="15" hidden="false" customHeight="false" outlineLevel="0" collapsed="false">
      <c r="A199" s="1" t="s">
        <v>8948</v>
      </c>
      <c r="B199" s="1" t="s">
        <v>8742</v>
      </c>
      <c r="C199" s="17" t="n">
        <v>348.27</v>
      </c>
      <c r="D199" s="17" t="n">
        <v>835.02</v>
      </c>
      <c r="E199" s="1" t="n">
        <v>547</v>
      </c>
      <c r="F199" s="50" t="n">
        <v>10.519</v>
      </c>
      <c r="G199" s="51" t="n">
        <v>0.347</v>
      </c>
      <c r="H199" s="1" t="s">
        <v>8743</v>
      </c>
      <c r="I199" s="1" t="s">
        <v>8746</v>
      </c>
      <c r="J199" s="1" t="n">
        <v>3</v>
      </c>
      <c r="K199" s="1" t="n">
        <v>63</v>
      </c>
      <c r="L199" s="52" t="n">
        <f aca="false">E199*D199</f>
        <v>456755.94</v>
      </c>
      <c r="M199" s="1" t="n">
        <f aca="false">IF(H199="A",1.65,IF(H199="B",1.28,0.84))</f>
        <v>1.65</v>
      </c>
      <c r="N199" s="1" t="n">
        <f aca="false">ROUNDUP(M199*G199*F199*SQRT(J199),0)</f>
        <v>11</v>
      </c>
      <c r="O199" s="1" t="n">
        <f aca="false">ROUNDUP(F199*J199+N199,0)</f>
        <v>43</v>
      </c>
      <c r="P199" s="50" t="n">
        <f aca="false">IF(F199&gt;0,K199/F199,99)</f>
        <v>5.9891624679152</v>
      </c>
      <c r="Q199" s="18" t="str">
        <f aca="false">IF(K199&lt;N199,"Stock-out risk",IF(K199&lt;O199,"Reorder now",IF(P199&gt;16,"Overstock","Healthy")))</f>
        <v>Healthy</v>
      </c>
      <c r="R199" s="52" t="n">
        <f aca="false">K199*C199</f>
        <v>21941.01</v>
      </c>
    </row>
    <row r="200" customFormat="false" ht="15" hidden="false" customHeight="false" outlineLevel="0" collapsed="false">
      <c r="A200" s="1" t="s">
        <v>8949</v>
      </c>
      <c r="B200" s="1" t="s">
        <v>8759</v>
      </c>
      <c r="C200" s="17" t="n">
        <v>156.67</v>
      </c>
      <c r="D200" s="17" t="n">
        <v>350.34</v>
      </c>
      <c r="E200" s="1" t="n">
        <v>1300</v>
      </c>
      <c r="F200" s="50" t="n">
        <v>25</v>
      </c>
      <c r="G200" s="51" t="n">
        <v>0.907</v>
      </c>
      <c r="H200" s="1" t="s">
        <v>8743</v>
      </c>
      <c r="I200" s="1" t="s">
        <v>90</v>
      </c>
      <c r="J200" s="1" t="n">
        <v>4</v>
      </c>
      <c r="K200" s="1" t="n">
        <v>223</v>
      </c>
      <c r="L200" s="52" t="n">
        <f aca="false">E200*D200</f>
        <v>455442</v>
      </c>
      <c r="M200" s="1" t="n">
        <f aca="false">IF(H200="A",1.65,IF(H200="B",1.28,0.84))</f>
        <v>1.65</v>
      </c>
      <c r="N200" s="1" t="n">
        <f aca="false">ROUNDUP(M200*G200*F200*SQRT(J200),0)</f>
        <v>75</v>
      </c>
      <c r="O200" s="1" t="n">
        <f aca="false">ROUNDUP(F200*J200+N200,0)</f>
        <v>175</v>
      </c>
      <c r="P200" s="50" t="n">
        <f aca="false">IF(F200&gt;0,K200/F200,99)</f>
        <v>8.92</v>
      </c>
      <c r="Q200" s="18" t="str">
        <f aca="false">IF(K200&lt;N200,"Stock-out risk",IF(K200&lt;O200,"Reorder now",IF(P200&gt;16,"Overstock","Healthy")))</f>
        <v>Healthy</v>
      </c>
      <c r="R200" s="52" t="n">
        <f aca="false">K200*C200</f>
        <v>34937.41</v>
      </c>
    </row>
    <row r="201" customFormat="false" ht="15" hidden="false" customHeight="false" outlineLevel="0" collapsed="false">
      <c r="A201" s="1" t="s">
        <v>8950</v>
      </c>
      <c r="B201" s="1" t="s">
        <v>8759</v>
      </c>
      <c r="C201" s="17" t="n">
        <v>143.61</v>
      </c>
      <c r="D201" s="17" t="n">
        <v>340.22</v>
      </c>
      <c r="E201" s="1" t="n">
        <v>1337</v>
      </c>
      <c r="F201" s="50" t="n">
        <v>25.712</v>
      </c>
      <c r="G201" s="51" t="n">
        <v>0.471</v>
      </c>
      <c r="H201" s="1" t="s">
        <v>8743</v>
      </c>
      <c r="I201" s="1" t="s">
        <v>8746</v>
      </c>
      <c r="J201" s="1" t="n">
        <v>3</v>
      </c>
      <c r="K201" s="1" t="n">
        <v>363</v>
      </c>
      <c r="L201" s="52" t="n">
        <f aca="false">E201*D201</f>
        <v>454874.14</v>
      </c>
      <c r="M201" s="1" t="n">
        <f aca="false">IF(H201="A",1.65,IF(H201="B",1.28,0.84))</f>
        <v>1.65</v>
      </c>
      <c r="N201" s="1" t="n">
        <f aca="false">ROUNDUP(M201*G201*F201*SQRT(J201),0)</f>
        <v>35</v>
      </c>
      <c r="O201" s="1" t="n">
        <f aca="false">ROUNDUP(F201*J201+N201,0)</f>
        <v>113</v>
      </c>
      <c r="P201" s="50" t="n">
        <f aca="false">IF(F201&gt;0,K201/F201,99)</f>
        <v>14.1179215930305</v>
      </c>
      <c r="Q201" s="18" t="str">
        <f aca="false">IF(K201&lt;N201,"Stock-out risk",IF(K201&lt;O201,"Reorder now",IF(P201&gt;16,"Overstock","Healthy")))</f>
        <v>Healthy</v>
      </c>
      <c r="R201" s="52" t="n">
        <f aca="false">K201*C201</f>
        <v>52130.43</v>
      </c>
    </row>
    <row r="202" customFormat="false" ht="15" hidden="false" customHeight="false" outlineLevel="0" collapsed="false">
      <c r="A202" s="1" t="s">
        <v>8951</v>
      </c>
      <c r="B202" s="1" t="s">
        <v>8772</v>
      </c>
      <c r="C202" s="17" t="n">
        <v>74.51</v>
      </c>
      <c r="D202" s="17" t="n">
        <v>180.41</v>
      </c>
      <c r="E202" s="1" t="n">
        <v>2511</v>
      </c>
      <c r="F202" s="50" t="n">
        <v>48.288</v>
      </c>
      <c r="G202" s="51" t="n">
        <v>0.91</v>
      </c>
      <c r="H202" s="1" t="s">
        <v>8743</v>
      </c>
      <c r="I202" s="1" t="s">
        <v>90</v>
      </c>
      <c r="J202" s="1" t="n">
        <v>4</v>
      </c>
      <c r="K202" s="1" t="n">
        <v>806</v>
      </c>
      <c r="L202" s="52" t="n">
        <f aca="false">E202*D202</f>
        <v>453009.51</v>
      </c>
      <c r="M202" s="1" t="n">
        <f aca="false">IF(H202="A",1.65,IF(H202="B",1.28,0.84))</f>
        <v>1.65</v>
      </c>
      <c r="N202" s="1" t="n">
        <f aca="false">ROUNDUP(M202*G202*F202*SQRT(J202),0)</f>
        <v>146</v>
      </c>
      <c r="O202" s="1" t="n">
        <f aca="false">ROUNDUP(F202*J202+N202,0)</f>
        <v>340</v>
      </c>
      <c r="P202" s="50" t="n">
        <f aca="false">IF(F202&gt;0,K202/F202,99)</f>
        <v>16.6915175612989</v>
      </c>
      <c r="Q202" s="18" t="str">
        <f aca="false">IF(K202&lt;N202,"Stock-out risk",IF(K202&lt;O202,"Reorder now",IF(P202&gt;16,"Overstock","Healthy")))</f>
        <v>Overstock</v>
      </c>
      <c r="R202" s="52" t="n">
        <f aca="false">K202*C202</f>
        <v>60055.06</v>
      </c>
    </row>
    <row r="203" customFormat="false" ht="15" hidden="false" customHeight="false" outlineLevel="0" collapsed="false">
      <c r="A203" s="1" t="s">
        <v>8952</v>
      </c>
      <c r="B203" s="1" t="s">
        <v>8764</v>
      </c>
      <c r="C203" s="17" t="n">
        <v>122.97</v>
      </c>
      <c r="D203" s="17" t="n">
        <v>228.39</v>
      </c>
      <c r="E203" s="1" t="n">
        <v>1931</v>
      </c>
      <c r="F203" s="50" t="n">
        <v>37.135</v>
      </c>
      <c r="G203" s="51" t="n">
        <v>0.315</v>
      </c>
      <c r="H203" s="1" t="s">
        <v>8743</v>
      </c>
      <c r="I203" s="1" t="s">
        <v>8746</v>
      </c>
      <c r="J203" s="1" t="n">
        <v>4</v>
      </c>
      <c r="K203" s="1" t="n">
        <v>223</v>
      </c>
      <c r="L203" s="52" t="n">
        <f aca="false">E203*D203</f>
        <v>441021.09</v>
      </c>
      <c r="M203" s="1" t="n">
        <f aca="false">IF(H203="A",1.65,IF(H203="B",1.28,0.84))</f>
        <v>1.65</v>
      </c>
      <c r="N203" s="1" t="n">
        <f aca="false">ROUNDUP(M203*G203*F203*SQRT(J203),0)</f>
        <v>39</v>
      </c>
      <c r="O203" s="1" t="n">
        <f aca="false">ROUNDUP(F203*J203+N203,0)</f>
        <v>188</v>
      </c>
      <c r="P203" s="50" t="n">
        <f aca="false">IF(F203&gt;0,K203/F203,99)</f>
        <v>6.00511646694493</v>
      </c>
      <c r="Q203" s="18" t="str">
        <f aca="false">IF(K203&lt;N203,"Stock-out risk",IF(K203&lt;O203,"Reorder now",IF(P203&gt;16,"Overstock","Healthy")))</f>
        <v>Healthy</v>
      </c>
      <c r="R203" s="52" t="n">
        <f aca="false">K203*C203</f>
        <v>27422.31</v>
      </c>
    </row>
    <row r="204" customFormat="false" ht="15" hidden="false" customHeight="false" outlineLevel="0" collapsed="false">
      <c r="A204" s="1" t="s">
        <v>8953</v>
      </c>
      <c r="B204" s="1" t="s">
        <v>8759</v>
      </c>
      <c r="C204" s="17" t="n">
        <v>68.18</v>
      </c>
      <c r="D204" s="17" t="n">
        <v>155.25</v>
      </c>
      <c r="E204" s="1" t="n">
        <v>2836</v>
      </c>
      <c r="F204" s="50" t="n">
        <v>54.538</v>
      </c>
      <c r="G204" s="51" t="n">
        <v>0.793</v>
      </c>
      <c r="H204" s="1" t="s">
        <v>8743</v>
      </c>
      <c r="I204" s="1" t="s">
        <v>90</v>
      </c>
      <c r="J204" s="1" t="n">
        <v>4</v>
      </c>
      <c r="K204" s="1" t="n">
        <v>410</v>
      </c>
      <c r="L204" s="52" t="n">
        <f aca="false">E204*D204</f>
        <v>440289</v>
      </c>
      <c r="M204" s="1" t="n">
        <f aca="false">IF(H204="A",1.65,IF(H204="B",1.28,0.84))</f>
        <v>1.65</v>
      </c>
      <c r="N204" s="1" t="n">
        <f aca="false">ROUNDUP(M204*G204*F204*SQRT(J204),0)</f>
        <v>143</v>
      </c>
      <c r="O204" s="1" t="n">
        <f aca="false">ROUNDUP(F204*J204+N204,0)</f>
        <v>362</v>
      </c>
      <c r="P204" s="50" t="n">
        <f aca="false">IF(F204&gt;0,K204/F204,99)</f>
        <v>7.51769408485826</v>
      </c>
      <c r="Q204" s="18" t="str">
        <f aca="false">IF(K204&lt;N204,"Stock-out risk",IF(K204&lt;O204,"Reorder now",IF(P204&gt;16,"Overstock","Healthy")))</f>
        <v>Healthy</v>
      </c>
      <c r="R204" s="52" t="n">
        <f aca="false">K204*C204</f>
        <v>27953.8</v>
      </c>
    </row>
    <row r="205" customFormat="false" ht="15" hidden="false" customHeight="false" outlineLevel="0" collapsed="false">
      <c r="A205" s="1" t="s">
        <v>8954</v>
      </c>
      <c r="B205" s="1" t="s">
        <v>8749</v>
      </c>
      <c r="C205" s="17" t="n">
        <v>38.43</v>
      </c>
      <c r="D205" s="17" t="n">
        <v>81.1</v>
      </c>
      <c r="E205" s="1" t="n">
        <v>5388</v>
      </c>
      <c r="F205" s="50" t="n">
        <v>103.615</v>
      </c>
      <c r="G205" s="51" t="n">
        <v>0.431</v>
      </c>
      <c r="H205" s="1" t="s">
        <v>8743</v>
      </c>
      <c r="I205" s="1" t="s">
        <v>8746</v>
      </c>
      <c r="J205" s="1" t="n">
        <v>2</v>
      </c>
      <c r="K205" s="1" t="n">
        <v>1410</v>
      </c>
      <c r="L205" s="52" t="n">
        <f aca="false">E205*D205</f>
        <v>436966.8</v>
      </c>
      <c r="M205" s="1" t="n">
        <f aca="false">IF(H205="A",1.65,IF(H205="B",1.28,0.84))</f>
        <v>1.65</v>
      </c>
      <c r="N205" s="1" t="n">
        <f aca="false">ROUNDUP(M205*G205*F205*SQRT(J205),0)</f>
        <v>105</v>
      </c>
      <c r="O205" s="1" t="n">
        <f aca="false">ROUNDUP(F205*J205+N205,0)</f>
        <v>313</v>
      </c>
      <c r="P205" s="50" t="n">
        <f aca="false">IF(F205&gt;0,K205/F205,99)</f>
        <v>13.608068329875</v>
      </c>
      <c r="Q205" s="18" t="str">
        <f aca="false">IF(K205&lt;N205,"Stock-out risk",IF(K205&lt;O205,"Reorder now",IF(P205&gt;16,"Overstock","Healthy")))</f>
        <v>Healthy</v>
      </c>
      <c r="R205" s="52" t="n">
        <f aca="false">K205*C205</f>
        <v>54186.3</v>
      </c>
    </row>
    <row r="206" customFormat="false" ht="15" hidden="false" customHeight="false" outlineLevel="0" collapsed="false">
      <c r="A206" s="1" t="s">
        <v>8955</v>
      </c>
      <c r="B206" s="1" t="s">
        <v>8755</v>
      </c>
      <c r="C206" s="17" t="n">
        <v>150.64</v>
      </c>
      <c r="D206" s="17" t="n">
        <v>387.08</v>
      </c>
      <c r="E206" s="1" t="n">
        <v>1121</v>
      </c>
      <c r="F206" s="50" t="n">
        <v>21.558</v>
      </c>
      <c r="G206" s="51" t="n">
        <v>0.309</v>
      </c>
      <c r="H206" s="1" t="s">
        <v>8743</v>
      </c>
      <c r="I206" s="1" t="s">
        <v>8746</v>
      </c>
      <c r="J206" s="1" t="n">
        <v>4</v>
      </c>
      <c r="K206" s="1" t="n">
        <v>134</v>
      </c>
      <c r="L206" s="52" t="n">
        <f aca="false">E206*D206</f>
        <v>433916.68</v>
      </c>
      <c r="M206" s="1" t="n">
        <f aca="false">IF(H206="A",1.65,IF(H206="B",1.28,0.84))</f>
        <v>1.65</v>
      </c>
      <c r="N206" s="1" t="n">
        <f aca="false">ROUNDUP(M206*G206*F206*SQRT(J206),0)</f>
        <v>22</v>
      </c>
      <c r="O206" s="1" t="n">
        <f aca="false">ROUNDUP(F206*J206+N206,0)</f>
        <v>109</v>
      </c>
      <c r="P206" s="50" t="n">
        <f aca="false">IF(F206&gt;0,K206/F206,99)</f>
        <v>6.21578996196308</v>
      </c>
      <c r="Q206" s="18" t="str">
        <f aca="false">IF(K206&lt;N206,"Stock-out risk",IF(K206&lt;O206,"Reorder now",IF(P206&gt;16,"Overstock","Healthy")))</f>
        <v>Healthy</v>
      </c>
      <c r="R206" s="52" t="n">
        <f aca="false">K206*C206</f>
        <v>20185.76</v>
      </c>
    </row>
    <row r="207" customFormat="false" ht="15" hidden="false" customHeight="false" outlineLevel="0" collapsed="false">
      <c r="A207" s="1" t="s">
        <v>8956</v>
      </c>
      <c r="B207" s="1" t="s">
        <v>8759</v>
      </c>
      <c r="C207" s="17" t="n">
        <v>80.27</v>
      </c>
      <c r="D207" s="17" t="n">
        <v>162.03</v>
      </c>
      <c r="E207" s="1" t="n">
        <v>2676</v>
      </c>
      <c r="F207" s="50" t="n">
        <v>51.462</v>
      </c>
      <c r="G207" s="51" t="n">
        <v>0.336</v>
      </c>
      <c r="H207" s="1" t="s">
        <v>8743</v>
      </c>
      <c r="I207" s="1" t="s">
        <v>8746</v>
      </c>
      <c r="J207" s="1" t="n">
        <v>2</v>
      </c>
      <c r="K207" s="1" t="n">
        <v>286</v>
      </c>
      <c r="L207" s="52" t="n">
        <f aca="false">E207*D207</f>
        <v>433592.28</v>
      </c>
      <c r="M207" s="1" t="n">
        <f aca="false">IF(H207="A",1.65,IF(H207="B",1.28,0.84))</f>
        <v>1.65</v>
      </c>
      <c r="N207" s="1" t="n">
        <f aca="false">ROUNDUP(M207*G207*F207*SQRT(J207),0)</f>
        <v>41</v>
      </c>
      <c r="O207" s="1" t="n">
        <f aca="false">ROUNDUP(F207*J207+N207,0)</f>
        <v>144</v>
      </c>
      <c r="P207" s="50" t="n">
        <f aca="false">IF(F207&gt;0,K207/F207,99)</f>
        <v>5.5574987369321</v>
      </c>
      <c r="Q207" s="18" t="str">
        <f aca="false">IF(K207&lt;N207,"Stock-out risk",IF(K207&lt;O207,"Reorder now",IF(P207&gt;16,"Overstock","Healthy")))</f>
        <v>Healthy</v>
      </c>
      <c r="R207" s="52" t="n">
        <f aca="false">K207*C207</f>
        <v>22957.22</v>
      </c>
    </row>
    <row r="208" customFormat="false" ht="15" hidden="false" customHeight="false" outlineLevel="0" collapsed="false">
      <c r="A208" s="1" t="s">
        <v>8957</v>
      </c>
      <c r="B208" s="1" t="s">
        <v>8755</v>
      </c>
      <c r="C208" s="17" t="n">
        <v>170.14</v>
      </c>
      <c r="D208" s="17" t="n">
        <v>359.67</v>
      </c>
      <c r="E208" s="1" t="n">
        <v>1202</v>
      </c>
      <c r="F208" s="50" t="n">
        <v>23.115</v>
      </c>
      <c r="G208" s="51" t="n">
        <v>0.914</v>
      </c>
      <c r="H208" s="1" t="s">
        <v>8743</v>
      </c>
      <c r="I208" s="1" t="s">
        <v>90</v>
      </c>
      <c r="J208" s="1" t="n">
        <v>4</v>
      </c>
      <c r="K208" s="1" t="n">
        <v>119</v>
      </c>
      <c r="L208" s="52" t="n">
        <f aca="false">E208*D208</f>
        <v>432323.34</v>
      </c>
      <c r="M208" s="1" t="n">
        <f aca="false">IF(H208="A",1.65,IF(H208="B",1.28,0.84))</f>
        <v>1.65</v>
      </c>
      <c r="N208" s="1" t="n">
        <f aca="false">ROUNDUP(M208*G208*F208*SQRT(J208),0)</f>
        <v>70</v>
      </c>
      <c r="O208" s="1" t="n">
        <f aca="false">ROUNDUP(F208*J208+N208,0)</f>
        <v>163</v>
      </c>
      <c r="P208" s="50" t="n">
        <f aca="false">IF(F208&gt;0,K208/F208,99)</f>
        <v>5.14817218256543</v>
      </c>
      <c r="Q208" s="18" t="str">
        <f aca="false">IF(K208&lt;N208,"Stock-out risk",IF(K208&lt;O208,"Reorder now",IF(P208&gt;16,"Overstock","Healthy")))</f>
        <v>Reorder now</v>
      </c>
      <c r="R208" s="52" t="n">
        <f aca="false">K208*C208</f>
        <v>20246.66</v>
      </c>
    </row>
    <row r="209" customFormat="false" ht="15" hidden="false" customHeight="false" outlineLevel="0" collapsed="false">
      <c r="A209" s="1" t="s">
        <v>8958</v>
      </c>
      <c r="B209" s="1" t="s">
        <v>8759</v>
      </c>
      <c r="C209" s="17" t="n">
        <v>121.98</v>
      </c>
      <c r="D209" s="17" t="n">
        <v>231.01</v>
      </c>
      <c r="E209" s="1" t="n">
        <v>1869</v>
      </c>
      <c r="F209" s="50" t="n">
        <v>35.942</v>
      </c>
      <c r="G209" s="51" t="n">
        <v>0.522</v>
      </c>
      <c r="H209" s="1" t="s">
        <v>8743</v>
      </c>
      <c r="I209" s="1" t="s">
        <v>90</v>
      </c>
      <c r="J209" s="1" t="n">
        <v>3</v>
      </c>
      <c r="K209" s="1" t="n">
        <v>351</v>
      </c>
      <c r="L209" s="52" t="n">
        <f aca="false">E209*D209</f>
        <v>431757.69</v>
      </c>
      <c r="M209" s="1" t="n">
        <f aca="false">IF(H209="A",1.65,IF(H209="B",1.28,0.84))</f>
        <v>1.65</v>
      </c>
      <c r="N209" s="1" t="n">
        <f aca="false">ROUNDUP(M209*G209*F209*SQRT(J209),0)</f>
        <v>54</v>
      </c>
      <c r="O209" s="1" t="n">
        <f aca="false">ROUNDUP(F209*J209+N209,0)</f>
        <v>162</v>
      </c>
      <c r="P209" s="50" t="n">
        <f aca="false">IF(F209&gt;0,K209/F209,99)</f>
        <v>9.76573368204329</v>
      </c>
      <c r="Q209" s="18" t="str">
        <f aca="false">IF(K209&lt;N209,"Stock-out risk",IF(K209&lt;O209,"Reorder now",IF(P209&gt;16,"Overstock","Healthy")))</f>
        <v>Healthy</v>
      </c>
      <c r="R209" s="52" t="n">
        <f aca="false">K209*C209</f>
        <v>42814.98</v>
      </c>
    </row>
    <row r="210" customFormat="false" ht="15" hidden="false" customHeight="false" outlineLevel="0" collapsed="false">
      <c r="A210" s="1" t="s">
        <v>8959</v>
      </c>
      <c r="B210" s="1" t="s">
        <v>8772</v>
      </c>
      <c r="C210" s="17" t="n">
        <v>165.48</v>
      </c>
      <c r="D210" s="17" t="n">
        <v>364.14</v>
      </c>
      <c r="E210" s="1" t="n">
        <v>1177</v>
      </c>
      <c r="F210" s="50" t="n">
        <v>22.635</v>
      </c>
      <c r="G210" s="51" t="n">
        <v>0.347</v>
      </c>
      <c r="H210" s="1" t="s">
        <v>8743</v>
      </c>
      <c r="I210" s="1" t="s">
        <v>8746</v>
      </c>
      <c r="J210" s="1" t="n">
        <v>2</v>
      </c>
      <c r="K210" s="1" t="n">
        <v>97</v>
      </c>
      <c r="L210" s="52" t="n">
        <f aca="false">E210*D210</f>
        <v>428592.78</v>
      </c>
      <c r="M210" s="1" t="n">
        <f aca="false">IF(H210="A",1.65,IF(H210="B",1.28,0.84))</f>
        <v>1.65</v>
      </c>
      <c r="N210" s="1" t="n">
        <f aca="false">ROUNDUP(M210*G210*F210*SQRT(J210),0)</f>
        <v>19</v>
      </c>
      <c r="O210" s="1" t="n">
        <f aca="false">ROUNDUP(F210*J210+N210,0)</f>
        <v>65</v>
      </c>
      <c r="P210" s="50" t="n">
        <f aca="false">IF(F210&gt;0,K210/F210,99)</f>
        <v>4.28539871879832</v>
      </c>
      <c r="Q210" s="18" t="str">
        <f aca="false">IF(K210&lt;N210,"Stock-out risk",IF(K210&lt;O210,"Reorder now",IF(P210&gt;16,"Overstock","Healthy")))</f>
        <v>Healthy</v>
      </c>
      <c r="R210" s="52" t="n">
        <f aca="false">K210*C210</f>
        <v>16051.56</v>
      </c>
    </row>
    <row r="211" customFormat="false" ht="15" hidden="false" customHeight="false" outlineLevel="0" collapsed="false">
      <c r="A211" s="1" t="s">
        <v>8960</v>
      </c>
      <c r="B211" s="1" t="s">
        <v>8755</v>
      </c>
      <c r="C211" s="17" t="n">
        <v>204.35</v>
      </c>
      <c r="D211" s="17" t="n">
        <v>416.94</v>
      </c>
      <c r="E211" s="1" t="n">
        <v>1027</v>
      </c>
      <c r="F211" s="50" t="n">
        <v>19.75</v>
      </c>
      <c r="G211" s="51" t="n">
        <v>0.787</v>
      </c>
      <c r="H211" s="1" t="s">
        <v>8743</v>
      </c>
      <c r="I211" s="1" t="s">
        <v>90</v>
      </c>
      <c r="J211" s="1" t="n">
        <v>3</v>
      </c>
      <c r="K211" s="1" t="n">
        <v>175</v>
      </c>
      <c r="L211" s="52" t="n">
        <f aca="false">E211*D211</f>
        <v>428197.38</v>
      </c>
      <c r="M211" s="1" t="n">
        <f aca="false">IF(H211="A",1.65,IF(H211="B",1.28,0.84))</f>
        <v>1.65</v>
      </c>
      <c r="N211" s="1" t="n">
        <f aca="false">ROUNDUP(M211*G211*F211*SQRT(J211),0)</f>
        <v>45</v>
      </c>
      <c r="O211" s="1" t="n">
        <f aca="false">ROUNDUP(F211*J211+N211,0)</f>
        <v>105</v>
      </c>
      <c r="P211" s="50" t="n">
        <f aca="false">IF(F211&gt;0,K211/F211,99)</f>
        <v>8.86075949367089</v>
      </c>
      <c r="Q211" s="18" t="str">
        <f aca="false">IF(K211&lt;N211,"Stock-out risk",IF(K211&lt;O211,"Reorder now",IF(P211&gt;16,"Overstock","Healthy")))</f>
        <v>Healthy</v>
      </c>
      <c r="R211" s="52" t="n">
        <f aca="false">K211*C211</f>
        <v>35761.25</v>
      </c>
    </row>
    <row r="212" customFormat="false" ht="15" hidden="false" customHeight="false" outlineLevel="0" collapsed="false">
      <c r="A212" s="1" t="s">
        <v>8961</v>
      </c>
      <c r="B212" s="1" t="s">
        <v>8759</v>
      </c>
      <c r="C212" s="17" t="n">
        <v>170.22</v>
      </c>
      <c r="D212" s="17" t="n">
        <v>313.63</v>
      </c>
      <c r="E212" s="1" t="n">
        <v>1338</v>
      </c>
      <c r="F212" s="50" t="n">
        <v>25.731</v>
      </c>
      <c r="G212" s="51" t="n">
        <v>0.319</v>
      </c>
      <c r="H212" s="1" t="s">
        <v>8743</v>
      </c>
      <c r="I212" s="1" t="s">
        <v>8746</v>
      </c>
      <c r="J212" s="1" t="n">
        <v>3</v>
      </c>
      <c r="K212" s="1" t="n">
        <v>140</v>
      </c>
      <c r="L212" s="52" t="n">
        <f aca="false">E212*D212</f>
        <v>419636.94</v>
      </c>
      <c r="M212" s="1" t="n">
        <f aca="false">IF(H212="A",1.65,IF(H212="B",1.28,0.84))</f>
        <v>1.65</v>
      </c>
      <c r="N212" s="1" t="n">
        <f aca="false">ROUNDUP(M212*G212*F212*SQRT(J212),0)</f>
        <v>24</v>
      </c>
      <c r="O212" s="1" t="n">
        <f aca="false">ROUNDUP(F212*J212+N212,0)</f>
        <v>102</v>
      </c>
      <c r="P212" s="50" t="n">
        <f aca="false">IF(F212&gt;0,K212/F212,99)</f>
        <v>5.44090785433912</v>
      </c>
      <c r="Q212" s="18" t="str">
        <f aca="false">IF(K212&lt;N212,"Stock-out risk",IF(K212&lt;O212,"Reorder now",IF(P212&gt;16,"Overstock","Healthy")))</f>
        <v>Healthy</v>
      </c>
      <c r="R212" s="52" t="n">
        <f aca="false">K212*C212</f>
        <v>23830.8</v>
      </c>
    </row>
    <row r="213" customFormat="false" ht="15" hidden="false" customHeight="false" outlineLevel="0" collapsed="false">
      <c r="A213" s="1" t="s">
        <v>8962</v>
      </c>
      <c r="B213" s="1" t="s">
        <v>8772</v>
      </c>
      <c r="C213" s="17" t="n">
        <v>233.36</v>
      </c>
      <c r="D213" s="17" t="n">
        <v>512.78</v>
      </c>
      <c r="E213" s="1" t="n">
        <v>810</v>
      </c>
      <c r="F213" s="50" t="n">
        <v>15.577</v>
      </c>
      <c r="G213" s="51" t="n">
        <v>0.283</v>
      </c>
      <c r="H213" s="1" t="s">
        <v>8743</v>
      </c>
      <c r="I213" s="1" t="s">
        <v>8746</v>
      </c>
      <c r="J213" s="1" t="n">
        <v>4</v>
      </c>
      <c r="K213" s="1" t="n">
        <v>124</v>
      </c>
      <c r="L213" s="52" t="n">
        <f aca="false">E213*D213</f>
        <v>415351.8</v>
      </c>
      <c r="M213" s="1" t="n">
        <f aca="false">IF(H213="A",1.65,IF(H213="B",1.28,0.84))</f>
        <v>1.65</v>
      </c>
      <c r="N213" s="1" t="n">
        <f aca="false">ROUNDUP(M213*G213*F213*SQRT(J213),0)</f>
        <v>15</v>
      </c>
      <c r="O213" s="1" t="n">
        <f aca="false">ROUNDUP(F213*J213+N213,0)</f>
        <v>78</v>
      </c>
      <c r="P213" s="50" t="n">
        <f aca="false">IF(F213&gt;0,K213/F213,99)</f>
        <v>7.96045451627399</v>
      </c>
      <c r="Q213" s="18" t="str">
        <f aca="false">IF(K213&lt;N213,"Stock-out risk",IF(K213&lt;O213,"Reorder now",IF(P213&gt;16,"Overstock","Healthy")))</f>
        <v>Healthy</v>
      </c>
      <c r="R213" s="52" t="n">
        <f aca="false">K213*C213</f>
        <v>28936.64</v>
      </c>
    </row>
    <row r="214" customFormat="false" ht="15" hidden="false" customHeight="false" outlineLevel="0" collapsed="false">
      <c r="A214" s="1" t="s">
        <v>8963</v>
      </c>
      <c r="B214" s="1" t="s">
        <v>8742</v>
      </c>
      <c r="C214" s="17" t="n">
        <v>297.08</v>
      </c>
      <c r="D214" s="17" t="n">
        <v>573.19</v>
      </c>
      <c r="E214" s="1" t="n">
        <v>722</v>
      </c>
      <c r="F214" s="50" t="n">
        <v>13.885</v>
      </c>
      <c r="G214" s="51" t="n">
        <v>0.388</v>
      </c>
      <c r="H214" s="1" t="s">
        <v>8743</v>
      </c>
      <c r="I214" s="1" t="s">
        <v>8746</v>
      </c>
      <c r="J214" s="1" t="n">
        <v>3</v>
      </c>
      <c r="K214" s="1" t="n">
        <v>83</v>
      </c>
      <c r="L214" s="52" t="n">
        <f aca="false">E214*D214</f>
        <v>413843.18</v>
      </c>
      <c r="M214" s="1" t="n">
        <f aca="false">IF(H214="A",1.65,IF(H214="B",1.28,0.84))</f>
        <v>1.65</v>
      </c>
      <c r="N214" s="1" t="n">
        <f aca="false">ROUNDUP(M214*G214*F214*SQRT(J214),0)</f>
        <v>16</v>
      </c>
      <c r="O214" s="1" t="n">
        <f aca="false">ROUNDUP(F214*J214+N214,0)</f>
        <v>58</v>
      </c>
      <c r="P214" s="50" t="n">
        <f aca="false">IF(F214&gt;0,K214/F214,99)</f>
        <v>5.97767374864962</v>
      </c>
      <c r="Q214" s="18" t="str">
        <f aca="false">IF(K214&lt;N214,"Stock-out risk",IF(K214&lt;O214,"Reorder now",IF(P214&gt;16,"Overstock","Healthy")))</f>
        <v>Healthy</v>
      </c>
      <c r="R214" s="52" t="n">
        <f aca="false">K214*C214</f>
        <v>24657.64</v>
      </c>
    </row>
    <row r="215" customFormat="false" ht="15" hidden="false" customHeight="false" outlineLevel="0" collapsed="false">
      <c r="A215" s="1" t="s">
        <v>8964</v>
      </c>
      <c r="B215" s="1" t="s">
        <v>8759</v>
      </c>
      <c r="C215" s="17" t="n">
        <v>129.51</v>
      </c>
      <c r="D215" s="17" t="n">
        <v>306.72</v>
      </c>
      <c r="E215" s="1" t="n">
        <v>1343</v>
      </c>
      <c r="F215" s="50" t="n">
        <v>25.827</v>
      </c>
      <c r="G215" s="51" t="n">
        <v>0.64</v>
      </c>
      <c r="H215" s="1" t="s">
        <v>8743</v>
      </c>
      <c r="I215" s="1" t="s">
        <v>90</v>
      </c>
      <c r="J215" s="1" t="n">
        <v>6</v>
      </c>
      <c r="K215" s="1" t="n">
        <v>169</v>
      </c>
      <c r="L215" s="52" t="n">
        <f aca="false">E215*D215</f>
        <v>411924.96</v>
      </c>
      <c r="M215" s="1" t="n">
        <f aca="false">IF(H215="A",1.65,IF(H215="B",1.28,0.84))</f>
        <v>1.65</v>
      </c>
      <c r="N215" s="1" t="n">
        <f aca="false">ROUNDUP(M215*G215*F215*SQRT(J215),0)</f>
        <v>67</v>
      </c>
      <c r="O215" s="1" t="n">
        <f aca="false">ROUNDUP(F215*J215+N215,0)</f>
        <v>222</v>
      </c>
      <c r="P215" s="50" t="n">
        <f aca="false">IF(F215&gt;0,K215/F215,99)</f>
        <v>6.54353970650869</v>
      </c>
      <c r="Q215" s="18" t="str">
        <f aca="false">IF(K215&lt;N215,"Stock-out risk",IF(K215&lt;O215,"Reorder now",IF(P215&gt;16,"Overstock","Healthy")))</f>
        <v>Reorder now</v>
      </c>
      <c r="R215" s="52" t="n">
        <f aca="false">K215*C215</f>
        <v>21887.19</v>
      </c>
    </row>
    <row r="216" customFormat="false" ht="15" hidden="false" customHeight="false" outlineLevel="0" collapsed="false">
      <c r="A216" s="1" t="s">
        <v>8965</v>
      </c>
      <c r="B216" s="1" t="s">
        <v>8764</v>
      </c>
      <c r="C216" s="17" t="n">
        <v>132.79</v>
      </c>
      <c r="D216" s="17" t="n">
        <v>277.18</v>
      </c>
      <c r="E216" s="1" t="n">
        <v>1481</v>
      </c>
      <c r="F216" s="50" t="n">
        <v>28.481</v>
      </c>
      <c r="G216" s="51" t="n">
        <v>0.379</v>
      </c>
      <c r="H216" s="1" t="s">
        <v>8743</v>
      </c>
      <c r="I216" s="1" t="s">
        <v>8746</v>
      </c>
      <c r="J216" s="1" t="n">
        <v>3</v>
      </c>
      <c r="K216" s="1" t="n">
        <v>69</v>
      </c>
      <c r="L216" s="52" t="n">
        <f aca="false">E216*D216</f>
        <v>410503.58</v>
      </c>
      <c r="M216" s="1" t="n">
        <f aca="false">IF(H216="A",1.65,IF(H216="B",1.28,0.84))</f>
        <v>1.65</v>
      </c>
      <c r="N216" s="1" t="n">
        <f aca="false">ROUNDUP(M216*G216*F216*SQRT(J216),0)</f>
        <v>31</v>
      </c>
      <c r="O216" s="1" t="n">
        <f aca="false">ROUNDUP(F216*J216+N216,0)</f>
        <v>117</v>
      </c>
      <c r="P216" s="50" t="n">
        <f aca="false">IF(F216&gt;0,K216/F216,99)</f>
        <v>2.42266774340789</v>
      </c>
      <c r="Q216" s="18" t="str">
        <f aca="false">IF(K216&lt;N216,"Stock-out risk",IF(K216&lt;O216,"Reorder now",IF(P216&gt;16,"Overstock","Healthy")))</f>
        <v>Reorder now</v>
      </c>
      <c r="R216" s="52" t="n">
        <f aca="false">K216*C216</f>
        <v>9162.51</v>
      </c>
    </row>
    <row r="217" customFormat="false" ht="15" hidden="false" customHeight="false" outlineLevel="0" collapsed="false">
      <c r="A217" s="1" t="s">
        <v>8966</v>
      </c>
      <c r="B217" s="1" t="s">
        <v>8742</v>
      </c>
      <c r="C217" s="17" t="n">
        <v>162.16</v>
      </c>
      <c r="D217" s="17" t="n">
        <v>313.92</v>
      </c>
      <c r="E217" s="1" t="n">
        <v>1307</v>
      </c>
      <c r="F217" s="50" t="n">
        <v>25.135</v>
      </c>
      <c r="G217" s="51" t="n">
        <v>0.505</v>
      </c>
      <c r="H217" s="1" t="s">
        <v>8743</v>
      </c>
      <c r="I217" s="1" t="s">
        <v>90</v>
      </c>
      <c r="J217" s="1" t="n">
        <v>2</v>
      </c>
      <c r="K217" s="1" t="n">
        <v>142</v>
      </c>
      <c r="L217" s="52" t="n">
        <f aca="false">E217*D217</f>
        <v>410293.44</v>
      </c>
      <c r="M217" s="1" t="n">
        <f aca="false">IF(H217="A",1.65,IF(H217="B",1.28,0.84))</f>
        <v>1.65</v>
      </c>
      <c r="N217" s="1" t="n">
        <f aca="false">ROUNDUP(M217*G217*F217*SQRT(J217),0)</f>
        <v>30</v>
      </c>
      <c r="O217" s="1" t="n">
        <f aca="false">ROUNDUP(F217*J217+N217,0)</f>
        <v>81</v>
      </c>
      <c r="P217" s="50" t="n">
        <f aca="false">IF(F217&gt;0,K217/F217,99)</f>
        <v>5.64949273920827</v>
      </c>
      <c r="Q217" s="18" t="str">
        <f aca="false">IF(K217&lt;N217,"Stock-out risk",IF(K217&lt;O217,"Reorder now",IF(P217&gt;16,"Overstock","Healthy")))</f>
        <v>Healthy</v>
      </c>
      <c r="R217" s="52" t="n">
        <f aca="false">K217*C217</f>
        <v>23026.72</v>
      </c>
    </row>
    <row r="218" customFormat="false" ht="15" hidden="false" customHeight="false" outlineLevel="0" collapsed="false">
      <c r="A218" s="1" t="s">
        <v>8967</v>
      </c>
      <c r="B218" s="1" t="s">
        <v>8772</v>
      </c>
      <c r="C218" s="17" t="n">
        <v>240.06</v>
      </c>
      <c r="D218" s="17" t="n">
        <v>438.99</v>
      </c>
      <c r="E218" s="1" t="n">
        <v>922</v>
      </c>
      <c r="F218" s="50" t="n">
        <v>17.731</v>
      </c>
      <c r="G218" s="51" t="n">
        <v>0.341</v>
      </c>
      <c r="H218" s="1" t="s">
        <v>8743</v>
      </c>
      <c r="I218" s="1" t="s">
        <v>8746</v>
      </c>
      <c r="J218" s="1" t="n">
        <v>4</v>
      </c>
      <c r="K218" s="1" t="n">
        <v>49</v>
      </c>
      <c r="L218" s="52" t="n">
        <f aca="false">E218*D218</f>
        <v>404748.78</v>
      </c>
      <c r="M218" s="1" t="n">
        <f aca="false">IF(H218="A",1.65,IF(H218="B",1.28,0.84))</f>
        <v>1.65</v>
      </c>
      <c r="N218" s="1" t="n">
        <f aca="false">ROUNDUP(M218*G218*F218*SQRT(J218),0)</f>
        <v>20</v>
      </c>
      <c r="O218" s="1" t="n">
        <f aca="false">ROUNDUP(F218*J218+N218,0)</f>
        <v>91</v>
      </c>
      <c r="P218" s="50" t="n">
        <f aca="false">IF(F218&gt;0,K218/F218,99)</f>
        <v>2.76352151598895</v>
      </c>
      <c r="Q218" s="18" t="str">
        <f aca="false">IF(K218&lt;N218,"Stock-out risk",IF(K218&lt;O218,"Reorder now",IF(P218&gt;16,"Overstock","Healthy")))</f>
        <v>Reorder now</v>
      </c>
      <c r="R218" s="52" t="n">
        <f aca="false">K218*C218</f>
        <v>11762.94</v>
      </c>
    </row>
    <row r="219" customFormat="false" ht="15" hidden="false" customHeight="false" outlineLevel="0" collapsed="false">
      <c r="A219" s="1" t="s">
        <v>8968</v>
      </c>
      <c r="B219" s="1" t="s">
        <v>8755</v>
      </c>
      <c r="C219" s="17" t="n">
        <v>88.99</v>
      </c>
      <c r="D219" s="17" t="n">
        <v>226.32</v>
      </c>
      <c r="E219" s="1" t="n">
        <v>1770</v>
      </c>
      <c r="F219" s="50" t="n">
        <v>34.038</v>
      </c>
      <c r="G219" s="51" t="n">
        <v>0.303</v>
      </c>
      <c r="H219" s="1" t="s">
        <v>8743</v>
      </c>
      <c r="I219" s="1" t="s">
        <v>8746</v>
      </c>
      <c r="J219" s="1" t="n">
        <v>6</v>
      </c>
      <c r="K219" s="1" t="n">
        <v>193</v>
      </c>
      <c r="L219" s="52" t="n">
        <f aca="false">E219*D219</f>
        <v>400586.4</v>
      </c>
      <c r="M219" s="1" t="n">
        <f aca="false">IF(H219="A",1.65,IF(H219="B",1.28,0.84))</f>
        <v>1.65</v>
      </c>
      <c r="N219" s="1" t="n">
        <f aca="false">ROUNDUP(M219*G219*F219*SQRT(J219),0)</f>
        <v>42</v>
      </c>
      <c r="O219" s="1" t="n">
        <f aca="false">ROUNDUP(F219*J219+N219,0)</f>
        <v>247</v>
      </c>
      <c r="P219" s="50" t="n">
        <f aca="false">IF(F219&gt;0,K219/F219,99)</f>
        <v>5.67013338033962</v>
      </c>
      <c r="Q219" s="18" t="str">
        <f aca="false">IF(K219&lt;N219,"Stock-out risk",IF(K219&lt;O219,"Reorder now",IF(P219&gt;16,"Overstock","Healthy")))</f>
        <v>Reorder now</v>
      </c>
      <c r="R219" s="52" t="n">
        <f aca="false">K219*C219</f>
        <v>17175.07</v>
      </c>
    </row>
    <row r="220" customFormat="false" ht="15" hidden="false" customHeight="false" outlineLevel="0" collapsed="false">
      <c r="A220" s="1" t="s">
        <v>8969</v>
      </c>
      <c r="B220" s="1" t="s">
        <v>8755</v>
      </c>
      <c r="C220" s="17" t="n">
        <v>214.84</v>
      </c>
      <c r="D220" s="17" t="n">
        <v>476.42</v>
      </c>
      <c r="E220" s="1" t="n">
        <v>840</v>
      </c>
      <c r="F220" s="50" t="n">
        <v>16.154</v>
      </c>
      <c r="G220" s="51" t="n">
        <v>0.876</v>
      </c>
      <c r="H220" s="1" t="s">
        <v>8743</v>
      </c>
      <c r="I220" s="1" t="s">
        <v>90</v>
      </c>
      <c r="J220" s="1" t="n">
        <v>2</v>
      </c>
      <c r="K220" s="1" t="n">
        <v>81</v>
      </c>
      <c r="L220" s="52" t="n">
        <f aca="false">E220*D220</f>
        <v>400192.8</v>
      </c>
      <c r="M220" s="1" t="n">
        <f aca="false">IF(H220="A",1.65,IF(H220="B",1.28,0.84))</f>
        <v>1.65</v>
      </c>
      <c r="N220" s="1" t="n">
        <f aca="false">ROUNDUP(M220*G220*F220*SQRT(J220),0)</f>
        <v>34</v>
      </c>
      <c r="O220" s="1" t="n">
        <f aca="false">ROUNDUP(F220*J220+N220,0)</f>
        <v>67</v>
      </c>
      <c r="P220" s="50" t="n">
        <f aca="false">IF(F220&gt;0,K220/F220,99)</f>
        <v>5.01423795963848</v>
      </c>
      <c r="Q220" s="18" t="str">
        <f aca="false">IF(K220&lt;N220,"Stock-out risk",IF(K220&lt;O220,"Reorder now",IF(P220&gt;16,"Overstock","Healthy")))</f>
        <v>Healthy</v>
      </c>
      <c r="R220" s="52" t="n">
        <f aca="false">K220*C220</f>
        <v>17402.04</v>
      </c>
    </row>
    <row r="221" customFormat="false" ht="15" hidden="false" customHeight="false" outlineLevel="0" collapsed="false">
      <c r="A221" s="1" t="s">
        <v>8970</v>
      </c>
      <c r="B221" s="1" t="s">
        <v>8759</v>
      </c>
      <c r="C221" s="17" t="n">
        <v>165.43</v>
      </c>
      <c r="D221" s="17" t="n">
        <v>409.24</v>
      </c>
      <c r="E221" s="1" t="n">
        <v>976</v>
      </c>
      <c r="F221" s="50" t="n">
        <v>18.769</v>
      </c>
      <c r="G221" s="51" t="n">
        <v>0.315</v>
      </c>
      <c r="H221" s="1" t="s">
        <v>8743</v>
      </c>
      <c r="I221" s="1" t="s">
        <v>8746</v>
      </c>
      <c r="J221" s="1" t="n">
        <v>3</v>
      </c>
      <c r="K221" s="1" t="n">
        <v>118</v>
      </c>
      <c r="L221" s="52" t="n">
        <f aca="false">E221*D221</f>
        <v>399418.24</v>
      </c>
      <c r="M221" s="1" t="n">
        <f aca="false">IF(H221="A",1.65,IF(H221="B",1.28,0.84))</f>
        <v>1.65</v>
      </c>
      <c r="N221" s="1" t="n">
        <f aca="false">ROUNDUP(M221*G221*F221*SQRT(J221),0)</f>
        <v>17</v>
      </c>
      <c r="O221" s="1" t="n">
        <f aca="false">ROUNDUP(F221*J221+N221,0)</f>
        <v>74</v>
      </c>
      <c r="P221" s="50" t="n">
        <f aca="false">IF(F221&gt;0,K221/F221,99)</f>
        <v>6.28696254462145</v>
      </c>
      <c r="Q221" s="18" t="str">
        <f aca="false">IF(K221&lt;N221,"Stock-out risk",IF(K221&lt;O221,"Reorder now",IF(P221&gt;16,"Overstock","Healthy")))</f>
        <v>Healthy</v>
      </c>
      <c r="R221" s="52" t="n">
        <f aca="false">K221*C221</f>
        <v>19520.74</v>
      </c>
    </row>
    <row r="222" customFormat="false" ht="15" hidden="false" customHeight="false" outlineLevel="0" collapsed="false">
      <c r="A222" s="1" t="s">
        <v>8971</v>
      </c>
      <c r="B222" s="1" t="s">
        <v>8749</v>
      </c>
      <c r="C222" s="17" t="n">
        <v>300.9</v>
      </c>
      <c r="D222" s="17" t="n">
        <v>773.71</v>
      </c>
      <c r="E222" s="1" t="n">
        <v>513</v>
      </c>
      <c r="F222" s="50" t="n">
        <v>9.865</v>
      </c>
      <c r="G222" s="51" t="n">
        <v>1.01</v>
      </c>
      <c r="H222" s="1" t="s">
        <v>8743</v>
      </c>
      <c r="I222" s="1" t="s">
        <v>8752</v>
      </c>
      <c r="J222" s="1" t="n">
        <v>2</v>
      </c>
      <c r="K222" s="1" t="n">
        <v>48</v>
      </c>
      <c r="L222" s="52" t="n">
        <f aca="false">E222*D222</f>
        <v>396913.23</v>
      </c>
      <c r="M222" s="1" t="n">
        <f aca="false">IF(H222="A",1.65,IF(H222="B",1.28,0.84))</f>
        <v>1.65</v>
      </c>
      <c r="N222" s="1" t="n">
        <f aca="false">ROUNDUP(M222*G222*F222*SQRT(J222),0)</f>
        <v>24</v>
      </c>
      <c r="O222" s="1" t="n">
        <f aca="false">ROUNDUP(F222*J222+N222,0)</f>
        <v>44</v>
      </c>
      <c r="P222" s="50" t="n">
        <f aca="false">IF(F222&gt;0,K222/F222,99)</f>
        <v>4.86568677141409</v>
      </c>
      <c r="Q222" s="18" t="str">
        <f aca="false">IF(K222&lt;N222,"Stock-out risk",IF(K222&lt;O222,"Reorder now",IF(P222&gt;16,"Overstock","Healthy")))</f>
        <v>Healthy</v>
      </c>
      <c r="R222" s="52" t="n">
        <f aca="false">K222*C222</f>
        <v>14443.2</v>
      </c>
    </row>
    <row r="223" customFormat="false" ht="15" hidden="false" customHeight="false" outlineLevel="0" collapsed="false">
      <c r="A223" s="1" t="s">
        <v>8972</v>
      </c>
      <c r="B223" s="1" t="s">
        <v>8772</v>
      </c>
      <c r="C223" s="17" t="n">
        <v>199.84</v>
      </c>
      <c r="D223" s="17" t="n">
        <v>434.09</v>
      </c>
      <c r="E223" s="1" t="n">
        <v>913</v>
      </c>
      <c r="F223" s="50" t="n">
        <v>17.558</v>
      </c>
      <c r="G223" s="51" t="n">
        <v>1.113</v>
      </c>
      <c r="H223" s="1" t="s">
        <v>8743</v>
      </c>
      <c r="I223" s="1" t="s">
        <v>8752</v>
      </c>
      <c r="J223" s="1" t="n">
        <v>3</v>
      </c>
      <c r="K223" s="1" t="n">
        <v>112</v>
      </c>
      <c r="L223" s="52" t="n">
        <f aca="false">E223*D223</f>
        <v>396324.17</v>
      </c>
      <c r="M223" s="1" t="n">
        <f aca="false">IF(H223="A",1.65,IF(H223="B",1.28,0.84))</f>
        <v>1.65</v>
      </c>
      <c r="N223" s="1" t="n">
        <f aca="false">ROUNDUP(M223*G223*F223*SQRT(J223),0)</f>
        <v>56</v>
      </c>
      <c r="O223" s="1" t="n">
        <f aca="false">ROUNDUP(F223*J223+N223,0)</f>
        <v>109</v>
      </c>
      <c r="P223" s="50" t="n">
        <f aca="false">IF(F223&gt;0,K223/F223,99)</f>
        <v>6.37885863993621</v>
      </c>
      <c r="Q223" s="18" t="str">
        <f aca="false">IF(K223&lt;N223,"Stock-out risk",IF(K223&lt;O223,"Reorder now",IF(P223&gt;16,"Overstock","Healthy")))</f>
        <v>Healthy</v>
      </c>
      <c r="R223" s="52" t="n">
        <f aca="false">K223*C223</f>
        <v>22382.08</v>
      </c>
    </row>
    <row r="224" customFormat="false" ht="15" hidden="false" customHeight="false" outlineLevel="0" collapsed="false">
      <c r="A224" s="1" t="s">
        <v>8973</v>
      </c>
      <c r="B224" s="1" t="s">
        <v>8742</v>
      </c>
      <c r="C224" s="17" t="n">
        <v>157.94</v>
      </c>
      <c r="D224" s="17" t="n">
        <v>337.52</v>
      </c>
      <c r="E224" s="1" t="n">
        <v>1173</v>
      </c>
      <c r="F224" s="50" t="n">
        <v>22.558</v>
      </c>
      <c r="G224" s="51" t="n">
        <v>0.648</v>
      </c>
      <c r="H224" s="1" t="s">
        <v>8743</v>
      </c>
      <c r="I224" s="1" t="s">
        <v>90</v>
      </c>
      <c r="J224" s="1" t="n">
        <v>2</v>
      </c>
      <c r="K224" s="1" t="n">
        <v>44</v>
      </c>
      <c r="L224" s="52" t="n">
        <f aca="false">E224*D224</f>
        <v>395910.96</v>
      </c>
      <c r="M224" s="1" t="n">
        <f aca="false">IF(H224="A",1.65,IF(H224="B",1.28,0.84))</f>
        <v>1.65</v>
      </c>
      <c r="N224" s="1" t="n">
        <f aca="false">ROUNDUP(M224*G224*F224*SQRT(J224),0)</f>
        <v>35</v>
      </c>
      <c r="O224" s="1" t="n">
        <f aca="false">ROUNDUP(F224*J224+N224,0)</f>
        <v>81</v>
      </c>
      <c r="P224" s="50" t="n">
        <f aca="false">IF(F224&gt;0,K224/F224,99)</f>
        <v>1.95052752903626</v>
      </c>
      <c r="Q224" s="18" t="str">
        <f aca="false">IF(K224&lt;N224,"Stock-out risk",IF(K224&lt;O224,"Reorder now",IF(P224&gt;16,"Overstock","Healthy")))</f>
        <v>Reorder now</v>
      </c>
      <c r="R224" s="52" t="n">
        <f aca="false">K224*C224</f>
        <v>6949.36</v>
      </c>
    </row>
    <row r="225" customFormat="false" ht="15" hidden="false" customHeight="false" outlineLevel="0" collapsed="false">
      <c r="A225" s="1" t="s">
        <v>8974</v>
      </c>
      <c r="B225" s="1" t="s">
        <v>8759</v>
      </c>
      <c r="C225" s="17" t="n">
        <v>114.34</v>
      </c>
      <c r="D225" s="17" t="n">
        <v>233.87</v>
      </c>
      <c r="E225" s="1" t="n">
        <v>1686</v>
      </c>
      <c r="F225" s="50" t="n">
        <v>32.423</v>
      </c>
      <c r="G225" s="51" t="n">
        <v>0.321</v>
      </c>
      <c r="H225" s="1" t="s">
        <v>8743</v>
      </c>
      <c r="I225" s="1" t="s">
        <v>8746</v>
      </c>
      <c r="J225" s="1" t="n">
        <v>3</v>
      </c>
      <c r="K225" s="1" t="n">
        <v>122</v>
      </c>
      <c r="L225" s="52" t="n">
        <f aca="false">E225*D225</f>
        <v>394304.82</v>
      </c>
      <c r="M225" s="1" t="n">
        <f aca="false">IF(H225="A",1.65,IF(H225="B",1.28,0.84))</f>
        <v>1.65</v>
      </c>
      <c r="N225" s="1" t="n">
        <f aca="false">ROUNDUP(M225*G225*F225*SQRT(J225),0)</f>
        <v>30</v>
      </c>
      <c r="O225" s="1" t="n">
        <f aca="false">ROUNDUP(F225*J225+N225,0)</f>
        <v>128</v>
      </c>
      <c r="P225" s="50" t="n">
        <f aca="false">IF(F225&gt;0,K225/F225,99)</f>
        <v>3.7627610029917</v>
      </c>
      <c r="Q225" s="18" t="str">
        <f aca="false">IF(K225&lt;N225,"Stock-out risk",IF(K225&lt;O225,"Reorder now",IF(P225&gt;16,"Overstock","Healthy")))</f>
        <v>Reorder now</v>
      </c>
      <c r="R225" s="52" t="n">
        <f aca="false">K225*C225</f>
        <v>13949.48</v>
      </c>
    </row>
    <row r="226" customFormat="false" ht="15" hidden="false" customHeight="false" outlineLevel="0" collapsed="false">
      <c r="A226" s="1" t="s">
        <v>8975</v>
      </c>
      <c r="B226" s="1" t="s">
        <v>8764</v>
      </c>
      <c r="C226" s="17" t="n">
        <v>193.8</v>
      </c>
      <c r="D226" s="17" t="n">
        <v>463.22</v>
      </c>
      <c r="E226" s="1" t="n">
        <v>841</v>
      </c>
      <c r="F226" s="50" t="n">
        <v>16.173</v>
      </c>
      <c r="G226" s="51" t="n">
        <v>0.987</v>
      </c>
      <c r="H226" s="1" t="s">
        <v>8743</v>
      </c>
      <c r="I226" s="1" t="s">
        <v>90</v>
      </c>
      <c r="J226" s="1" t="n">
        <v>4</v>
      </c>
      <c r="K226" s="1" t="n">
        <v>171</v>
      </c>
      <c r="L226" s="52" t="n">
        <f aca="false">E226*D226</f>
        <v>389568.02</v>
      </c>
      <c r="M226" s="1" t="n">
        <f aca="false">IF(H226="A",1.65,IF(H226="B",1.28,0.84))</f>
        <v>1.65</v>
      </c>
      <c r="N226" s="1" t="n">
        <f aca="false">ROUNDUP(M226*G226*F226*SQRT(J226),0)</f>
        <v>53</v>
      </c>
      <c r="O226" s="1" t="n">
        <f aca="false">ROUNDUP(F226*J226+N226,0)</f>
        <v>118</v>
      </c>
      <c r="P226" s="50" t="n">
        <f aca="false">IF(F226&gt;0,K226/F226,99)</f>
        <v>10.5731775180857</v>
      </c>
      <c r="Q226" s="18" t="str">
        <f aca="false">IF(K226&lt;N226,"Stock-out risk",IF(K226&lt;O226,"Reorder now",IF(P226&gt;16,"Overstock","Healthy")))</f>
        <v>Healthy</v>
      </c>
      <c r="R226" s="52" t="n">
        <f aca="false">K226*C226</f>
        <v>33139.8</v>
      </c>
    </row>
    <row r="227" customFormat="false" ht="15" hidden="false" customHeight="false" outlineLevel="0" collapsed="false">
      <c r="A227" s="1" t="s">
        <v>8976</v>
      </c>
      <c r="B227" s="1" t="s">
        <v>8772</v>
      </c>
      <c r="C227" s="17" t="n">
        <v>189.81</v>
      </c>
      <c r="D227" s="17" t="n">
        <v>492.47</v>
      </c>
      <c r="E227" s="1" t="n">
        <v>791</v>
      </c>
      <c r="F227" s="50" t="n">
        <v>15.212</v>
      </c>
      <c r="G227" s="51" t="n">
        <v>0.979</v>
      </c>
      <c r="H227" s="1" t="s">
        <v>8743</v>
      </c>
      <c r="I227" s="1" t="s">
        <v>90</v>
      </c>
      <c r="J227" s="1" t="n">
        <v>3</v>
      </c>
      <c r="K227" s="1" t="n">
        <v>122</v>
      </c>
      <c r="L227" s="52" t="n">
        <f aca="false">E227*D227</f>
        <v>389543.77</v>
      </c>
      <c r="M227" s="1" t="n">
        <f aca="false">IF(H227="A",1.65,IF(H227="B",1.28,0.84))</f>
        <v>1.65</v>
      </c>
      <c r="N227" s="1" t="n">
        <f aca="false">ROUNDUP(M227*G227*F227*SQRT(J227),0)</f>
        <v>43</v>
      </c>
      <c r="O227" s="1" t="n">
        <f aca="false">ROUNDUP(F227*J227+N227,0)</f>
        <v>89</v>
      </c>
      <c r="P227" s="50" t="n">
        <f aca="false">IF(F227&gt;0,K227/F227,99)</f>
        <v>8.01998422298186</v>
      </c>
      <c r="Q227" s="18" t="str">
        <f aca="false">IF(K227&lt;N227,"Stock-out risk",IF(K227&lt;O227,"Reorder now",IF(P227&gt;16,"Overstock","Healthy")))</f>
        <v>Healthy</v>
      </c>
      <c r="R227" s="52" t="n">
        <f aca="false">K227*C227</f>
        <v>23156.82</v>
      </c>
    </row>
    <row r="228" customFormat="false" ht="15" hidden="false" customHeight="false" outlineLevel="0" collapsed="false">
      <c r="A228" s="1" t="s">
        <v>8977</v>
      </c>
      <c r="B228" s="1" t="s">
        <v>8772</v>
      </c>
      <c r="C228" s="17" t="n">
        <v>227.14</v>
      </c>
      <c r="D228" s="17" t="n">
        <v>521.75</v>
      </c>
      <c r="E228" s="1" t="n">
        <v>745</v>
      </c>
      <c r="F228" s="50" t="n">
        <v>14.327</v>
      </c>
      <c r="G228" s="51" t="n">
        <v>0.318</v>
      </c>
      <c r="H228" s="1" t="s">
        <v>8743</v>
      </c>
      <c r="I228" s="1" t="s">
        <v>8746</v>
      </c>
      <c r="J228" s="1" t="n">
        <v>4</v>
      </c>
      <c r="K228" s="1" t="n">
        <v>61</v>
      </c>
      <c r="L228" s="52" t="n">
        <f aca="false">E228*D228</f>
        <v>388703.75</v>
      </c>
      <c r="M228" s="1" t="n">
        <f aca="false">IF(H228="A",1.65,IF(H228="B",1.28,0.84))</f>
        <v>1.65</v>
      </c>
      <c r="N228" s="1" t="n">
        <f aca="false">ROUNDUP(M228*G228*F228*SQRT(J228),0)</f>
        <v>16</v>
      </c>
      <c r="O228" s="1" t="n">
        <f aca="false">ROUNDUP(F228*J228+N228,0)</f>
        <v>74</v>
      </c>
      <c r="P228" s="50" t="n">
        <f aca="false">IF(F228&gt;0,K228/F228,99)</f>
        <v>4.25769526069659</v>
      </c>
      <c r="Q228" s="18" t="str">
        <f aca="false">IF(K228&lt;N228,"Stock-out risk",IF(K228&lt;O228,"Reorder now",IF(P228&gt;16,"Overstock","Healthy")))</f>
        <v>Reorder now</v>
      </c>
      <c r="R228" s="52" t="n">
        <f aca="false">K228*C228</f>
        <v>13855.54</v>
      </c>
    </row>
    <row r="229" customFormat="false" ht="15" hidden="false" customHeight="false" outlineLevel="0" collapsed="false">
      <c r="A229" s="1" t="s">
        <v>8978</v>
      </c>
      <c r="B229" s="1" t="s">
        <v>8772</v>
      </c>
      <c r="C229" s="17" t="n">
        <v>136.57</v>
      </c>
      <c r="D229" s="17" t="n">
        <v>284.52</v>
      </c>
      <c r="E229" s="1" t="n">
        <v>1362</v>
      </c>
      <c r="F229" s="50" t="n">
        <v>26.192</v>
      </c>
      <c r="G229" s="51" t="n">
        <v>0.342</v>
      </c>
      <c r="H229" s="1" t="s">
        <v>8743</v>
      </c>
      <c r="I229" s="1" t="s">
        <v>8746</v>
      </c>
      <c r="J229" s="1" t="n">
        <v>2</v>
      </c>
      <c r="K229" s="1" t="n">
        <v>40</v>
      </c>
      <c r="L229" s="52" t="n">
        <f aca="false">E229*D229</f>
        <v>387516.24</v>
      </c>
      <c r="M229" s="1" t="n">
        <f aca="false">IF(H229="A",1.65,IF(H229="B",1.28,0.84))</f>
        <v>1.65</v>
      </c>
      <c r="N229" s="1" t="n">
        <f aca="false">ROUNDUP(M229*G229*F229*SQRT(J229),0)</f>
        <v>21</v>
      </c>
      <c r="O229" s="1" t="n">
        <f aca="false">ROUNDUP(F229*J229+N229,0)</f>
        <v>74</v>
      </c>
      <c r="P229" s="50" t="n">
        <f aca="false">IF(F229&gt;0,K229/F229,99)</f>
        <v>1.5271838729383</v>
      </c>
      <c r="Q229" s="18" t="str">
        <f aca="false">IF(K229&lt;N229,"Stock-out risk",IF(K229&lt;O229,"Reorder now",IF(P229&gt;16,"Overstock","Healthy")))</f>
        <v>Reorder now</v>
      </c>
      <c r="R229" s="52" t="n">
        <f aca="false">K229*C229</f>
        <v>5462.8</v>
      </c>
    </row>
    <row r="230" customFormat="false" ht="15" hidden="false" customHeight="false" outlineLevel="0" collapsed="false">
      <c r="A230" s="1" t="s">
        <v>8979</v>
      </c>
      <c r="B230" s="1" t="s">
        <v>8742</v>
      </c>
      <c r="C230" s="17" t="n">
        <v>153.28</v>
      </c>
      <c r="D230" s="17" t="n">
        <v>302.87</v>
      </c>
      <c r="E230" s="1" t="n">
        <v>1273</v>
      </c>
      <c r="F230" s="50" t="n">
        <v>24.481</v>
      </c>
      <c r="G230" s="51" t="n">
        <v>0.67</v>
      </c>
      <c r="H230" s="1" t="s">
        <v>8743</v>
      </c>
      <c r="I230" s="1" t="s">
        <v>90</v>
      </c>
      <c r="J230" s="1" t="n">
        <v>6</v>
      </c>
      <c r="K230" s="1" t="n">
        <v>297</v>
      </c>
      <c r="L230" s="52" t="n">
        <f aca="false">E230*D230</f>
        <v>385553.51</v>
      </c>
      <c r="M230" s="1" t="n">
        <f aca="false">IF(H230="A",1.65,IF(H230="B",1.28,0.84))</f>
        <v>1.65</v>
      </c>
      <c r="N230" s="1" t="n">
        <f aca="false">ROUNDUP(M230*G230*F230*SQRT(J230),0)</f>
        <v>67</v>
      </c>
      <c r="O230" s="1" t="n">
        <f aca="false">ROUNDUP(F230*J230+N230,0)</f>
        <v>214</v>
      </c>
      <c r="P230" s="50" t="n">
        <f aca="false">IF(F230&gt;0,K230/F230,99)</f>
        <v>12.131857358768</v>
      </c>
      <c r="Q230" s="18" t="str">
        <f aca="false">IF(K230&lt;N230,"Stock-out risk",IF(K230&lt;O230,"Reorder now",IF(P230&gt;16,"Overstock","Healthy")))</f>
        <v>Healthy</v>
      </c>
      <c r="R230" s="52" t="n">
        <f aca="false">K230*C230</f>
        <v>45524.16</v>
      </c>
    </row>
    <row r="231" customFormat="false" ht="15" hidden="false" customHeight="false" outlineLevel="0" collapsed="false">
      <c r="A231" s="1" t="s">
        <v>8980</v>
      </c>
      <c r="B231" s="1" t="s">
        <v>8749</v>
      </c>
      <c r="C231" s="17" t="n">
        <v>100.51</v>
      </c>
      <c r="D231" s="17" t="n">
        <v>254.41</v>
      </c>
      <c r="E231" s="1" t="n">
        <v>1513</v>
      </c>
      <c r="F231" s="50" t="n">
        <v>29.096</v>
      </c>
      <c r="G231" s="51" t="n">
        <v>0.621</v>
      </c>
      <c r="H231" s="1" t="s">
        <v>8743</v>
      </c>
      <c r="I231" s="1" t="s">
        <v>90</v>
      </c>
      <c r="J231" s="1" t="n">
        <v>3</v>
      </c>
      <c r="K231" s="1" t="n">
        <v>242</v>
      </c>
      <c r="L231" s="52" t="n">
        <f aca="false">E231*D231</f>
        <v>384922.33</v>
      </c>
      <c r="M231" s="1" t="n">
        <f aca="false">IF(H231="A",1.65,IF(H231="B",1.28,0.84))</f>
        <v>1.65</v>
      </c>
      <c r="N231" s="1" t="n">
        <f aca="false">ROUNDUP(M231*G231*F231*SQRT(J231),0)</f>
        <v>52</v>
      </c>
      <c r="O231" s="1" t="n">
        <f aca="false">ROUNDUP(F231*J231+N231,0)</f>
        <v>140</v>
      </c>
      <c r="P231" s="50" t="n">
        <f aca="false">IF(F231&gt;0,K231/F231,99)</f>
        <v>8.31729447346714</v>
      </c>
      <c r="Q231" s="18" t="str">
        <f aca="false">IF(K231&lt;N231,"Stock-out risk",IF(K231&lt;O231,"Reorder now",IF(P231&gt;16,"Overstock","Healthy")))</f>
        <v>Healthy</v>
      </c>
      <c r="R231" s="52" t="n">
        <f aca="false">K231*C231</f>
        <v>24323.42</v>
      </c>
    </row>
    <row r="232" customFormat="false" ht="15" hidden="false" customHeight="false" outlineLevel="0" collapsed="false">
      <c r="A232" s="1" t="s">
        <v>8981</v>
      </c>
      <c r="B232" s="1" t="s">
        <v>8759</v>
      </c>
      <c r="C232" s="17" t="n">
        <v>212.23</v>
      </c>
      <c r="D232" s="17" t="n">
        <v>486.48</v>
      </c>
      <c r="E232" s="1" t="n">
        <v>790</v>
      </c>
      <c r="F232" s="50" t="n">
        <v>15.192</v>
      </c>
      <c r="G232" s="51" t="n">
        <v>0.442</v>
      </c>
      <c r="H232" s="1" t="s">
        <v>8743</v>
      </c>
      <c r="I232" s="1" t="s">
        <v>8746</v>
      </c>
      <c r="J232" s="1" t="n">
        <v>3</v>
      </c>
      <c r="K232" s="1" t="n">
        <v>77</v>
      </c>
      <c r="L232" s="52" t="n">
        <f aca="false">E232*D232</f>
        <v>384319.2</v>
      </c>
      <c r="M232" s="1" t="n">
        <f aca="false">IF(H232="A",1.65,IF(H232="B",1.28,0.84))</f>
        <v>1.65</v>
      </c>
      <c r="N232" s="1" t="n">
        <f aca="false">ROUNDUP(M232*G232*F232*SQRT(J232),0)</f>
        <v>20</v>
      </c>
      <c r="O232" s="1" t="n">
        <f aca="false">ROUNDUP(F232*J232+N232,0)</f>
        <v>66</v>
      </c>
      <c r="P232" s="50" t="n">
        <f aca="false">IF(F232&gt;0,K232/F232,99)</f>
        <v>5.06845708267509</v>
      </c>
      <c r="Q232" s="18" t="str">
        <f aca="false">IF(K232&lt;N232,"Stock-out risk",IF(K232&lt;O232,"Reorder now",IF(P232&gt;16,"Overstock","Healthy")))</f>
        <v>Healthy</v>
      </c>
      <c r="R232" s="52" t="n">
        <f aca="false">K232*C232</f>
        <v>16341.71</v>
      </c>
    </row>
    <row r="233" customFormat="false" ht="15" hidden="false" customHeight="false" outlineLevel="0" collapsed="false">
      <c r="A233" s="1" t="s">
        <v>8982</v>
      </c>
      <c r="B233" s="1" t="s">
        <v>8772</v>
      </c>
      <c r="C233" s="17" t="n">
        <v>146.91</v>
      </c>
      <c r="D233" s="17" t="n">
        <v>358.25</v>
      </c>
      <c r="E233" s="1" t="n">
        <v>1070</v>
      </c>
      <c r="F233" s="50" t="n">
        <v>20.577</v>
      </c>
      <c r="G233" s="51" t="n">
        <v>0.549</v>
      </c>
      <c r="H233" s="1" t="s">
        <v>8743</v>
      </c>
      <c r="I233" s="1" t="s">
        <v>90</v>
      </c>
      <c r="J233" s="1" t="n">
        <v>4</v>
      </c>
      <c r="K233" s="1" t="n">
        <v>808</v>
      </c>
      <c r="L233" s="52" t="n">
        <f aca="false">E233*D233</f>
        <v>383327.5</v>
      </c>
      <c r="M233" s="1" t="n">
        <f aca="false">IF(H233="A",1.65,IF(H233="B",1.28,0.84))</f>
        <v>1.65</v>
      </c>
      <c r="N233" s="1" t="n">
        <f aca="false">ROUNDUP(M233*G233*F233*SQRT(J233),0)</f>
        <v>38</v>
      </c>
      <c r="O233" s="1" t="n">
        <f aca="false">ROUNDUP(F233*J233+N233,0)</f>
        <v>121</v>
      </c>
      <c r="P233" s="50" t="n">
        <f aca="false">IF(F233&gt;0,K233/F233,99)</f>
        <v>39.2671429265685</v>
      </c>
      <c r="Q233" s="18" t="str">
        <f aca="false">IF(K233&lt;N233,"Stock-out risk",IF(K233&lt;O233,"Reorder now",IF(P233&gt;16,"Overstock","Healthy")))</f>
        <v>Overstock</v>
      </c>
      <c r="R233" s="52" t="n">
        <f aca="false">K233*C233</f>
        <v>118703.28</v>
      </c>
    </row>
    <row r="234" customFormat="false" ht="15" hidden="false" customHeight="false" outlineLevel="0" collapsed="false">
      <c r="A234" s="1" t="s">
        <v>8983</v>
      </c>
      <c r="B234" s="1" t="s">
        <v>8759</v>
      </c>
      <c r="C234" s="17" t="n">
        <v>167.4</v>
      </c>
      <c r="D234" s="17" t="n">
        <v>367.22</v>
      </c>
      <c r="E234" s="1" t="n">
        <v>1034</v>
      </c>
      <c r="F234" s="50" t="n">
        <v>19.885</v>
      </c>
      <c r="G234" s="51" t="n">
        <v>0.587</v>
      </c>
      <c r="H234" s="1" t="s">
        <v>8743</v>
      </c>
      <c r="I234" s="1" t="s">
        <v>90</v>
      </c>
      <c r="J234" s="1" t="n">
        <v>3</v>
      </c>
      <c r="K234" s="1" t="n">
        <v>116</v>
      </c>
      <c r="L234" s="52" t="n">
        <f aca="false">E234*D234</f>
        <v>379705.48</v>
      </c>
      <c r="M234" s="1" t="n">
        <f aca="false">IF(H234="A",1.65,IF(H234="B",1.28,0.84))</f>
        <v>1.65</v>
      </c>
      <c r="N234" s="1" t="n">
        <f aca="false">ROUNDUP(M234*G234*F234*SQRT(J234),0)</f>
        <v>34</v>
      </c>
      <c r="O234" s="1" t="n">
        <f aca="false">ROUNDUP(F234*J234+N234,0)</f>
        <v>94</v>
      </c>
      <c r="P234" s="50" t="n">
        <f aca="false">IF(F234&gt;0,K234/F234,99)</f>
        <v>5.83354287151119</v>
      </c>
      <c r="Q234" s="18" t="str">
        <f aca="false">IF(K234&lt;N234,"Stock-out risk",IF(K234&lt;O234,"Reorder now",IF(P234&gt;16,"Overstock","Healthy")))</f>
        <v>Healthy</v>
      </c>
      <c r="R234" s="52" t="n">
        <f aca="false">K234*C234</f>
        <v>19418.4</v>
      </c>
    </row>
    <row r="235" customFormat="false" ht="15" hidden="false" customHeight="false" outlineLevel="0" collapsed="false">
      <c r="A235" s="1" t="s">
        <v>8984</v>
      </c>
      <c r="B235" s="1" t="s">
        <v>8755</v>
      </c>
      <c r="C235" s="17" t="n">
        <v>479.51</v>
      </c>
      <c r="D235" s="17" t="n">
        <v>943.47</v>
      </c>
      <c r="E235" s="1" t="n">
        <v>399</v>
      </c>
      <c r="F235" s="50" t="n">
        <v>7.673</v>
      </c>
      <c r="G235" s="51" t="n">
        <v>0.476</v>
      </c>
      <c r="H235" s="1" t="s">
        <v>8743</v>
      </c>
      <c r="I235" s="1" t="s">
        <v>8746</v>
      </c>
      <c r="J235" s="1" t="n">
        <v>3</v>
      </c>
      <c r="K235" s="1" t="n">
        <v>25</v>
      </c>
      <c r="L235" s="52" t="n">
        <f aca="false">E235*D235</f>
        <v>376444.53</v>
      </c>
      <c r="M235" s="1" t="n">
        <f aca="false">IF(H235="A",1.65,IF(H235="B",1.28,0.84))</f>
        <v>1.65</v>
      </c>
      <c r="N235" s="1" t="n">
        <f aca="false">ROUNDUP(M235*G235*F235*SQRT(J235),0)</f>
        <v>11</v>
      </c>
      <c r="O235" s="1" t="n">
        <f aca="false">ROUNDUP(F235*J235+N235,0)</f>
        <v>35</v>
      </c>
      <c r="P235" s="50" t="n">
        <f aca="false">IF(F235&gt;0,K235/F235,99)</f>
        <v>3.25817802684739</v>
      </c>
      <c r="Q235" s="18" t="str">
        <f aca="false">IF(K235&lt;N235,"Stock-out risk",IF(K235&lt;O235,"Reorder now",IF(P235&gt;16,"Overstock","Healthy")))</f>
        <v>Reorder now</v>
      </c>
      <c r="R235" s="52" t="n">
        <f aca="false">K235*C235</f>
        <v>11987.75</v>
      </c>
    </row>
    <row r="236" customFormat="false" ht="15" hidden="false" customHeight="false" outlineLevel="0" collapsed="false">
      <c r="A236" s="1" t="s">
        <v>8985</v>
      </c>
      <c r="B236" s="1" t="s">
        <v>8742</v>
      </c>
      <c r="C236" s="17" t="n">
        <v>61.46</v>
      </c>
      <c r="D236" s="17" t="n">
        <v>144</v>
      </c>
      <c r="E236" s="1" t="n">
        <v>2606</v>
      </c>
      <c r="F236" s="50" t="n">
        <v>50.115</v>
      </c>
      <c r="G236" s="51" t="n">
        <v>0.579</v>
      </c>
      <c r="H236" s="1" t="s">
        <v>8743</v>
      </c>
      <c r="I236" s="1" t="s">
        <v>90</v>
      </c>
      <c r="J236" s="1" t="n">
        <v>2</v>
      </c>
      <c r="K236" s="1" t="n">
        <v>353</v>
      </c>
      <c r="L236" s="52" t="n">
        <f aca="false">E236*D236</f>
        <v>375264</v>
      </c>
      <c r="M236" s="1" t="n">
        <f aca="false">IF(H236="A",1.65,IF(H236="B",1.28,0.84))</f>
        <v>1.65</v>
      </c>
      <c r="N236" s="1" t="n">
        <f aca="false">ROUNDUP(M236*G236*F236*SQRT(J236),0)</f>
        <v>68</v>
      </c>
      <c r="O236" s="1" t="n">
        <f aca="false">ROUNDUP(F236*J236+N236,0)</f>
        <v>169</v>
      </c>
      <c r="P236" s="50" t="n">
        <f aca="false">IF(F236&gt;0,K236/F236,99)</f>
        <v>7.04379926169809</v>
      </c>
      <c r="Q236" s="18" t="str">
        <f aca="false">IF(K236&lt;N236,"Stock-out risk",IF(K236&lt;O236,"Reorder now",IF(P236&gt;16,"Overstock","Healthy")))</f>
        <v>Healthy</v>
      </c>
      <c r="R236" s="52" t="n">
        <f aca="false">K236*C236</f>
        <v>21695.38</v>
      </c>
    </row>
    <row r="237" customFormat="false" ht="15" hidden="false" customHeight="false" outlineLevel="0" collapsed="false">
      <c r="A237" s="1" t="s">
        <v>8986</v>
      </c>
      <c r="B237" s="1" t="s">
        <v>8742</v>
      </c>
      <c r="C237" s="17" t="n">
        <v>121.83</v>
      </c>
      <c r="D237" s="17" t="n">
        <v>292</v>
      </c>
      <c r="E237" s="1" t="n">
        <v>1274</v>
      </c>
      <c r="F237" s="50" t="n">
        <v>24.5</v>
      </c>
      <c r="G237" s="51" t="n">
        <v>0.545</v>
      </c>
      <c r="H237" s="1" t="s">
        <v>8743</v>
      </c>
      <c r="I237" s="1" t="s">
        <v>90</v>
      </c>
      <c r="J237" s="1" t="n">
        <v>4</v>
      </c>
      <c r="K237" s="1" t="n">
        <v>248</v>
      </c>
      <c r="L237" s="52" t="n">
        <f aca="false">E237*D237</f>
        <v>372008</v>
      </c>
      <c r="M237" s="1" t="n">
        <f aca="false">IF(H237="A",1.65,IF(H237="B",1.28,0.84))</f>
        <v>1.65</v>
      </c>
      <c r="N237" s="1" t="n">
        <f aca="false">ROUNDUP(M237*G237*F237*SQRT(J237),0)</f>
        <v>45</v>
      </c>
      <c r="O237" s="1" t="n">
        <f aca="false">ROUNDUP(F237*J237+N237,0)</f>
        <v>143</v>
      </c>
      <c r="P237" s="50" t="n">
        <f aca="false">IF(F237&gt;0,K237/F237,99)</f>
        <v>10.1224489795918</v>
      </c>
      <c r="Q237" s="18" t="str">
        <f aca="false">IF(K237&lt;N237,"Stock-out risk",IF(K237&lt;O237,"Reorder now",IF(P237&gt;16,"Overstock","Healthy")))</f>
        <v>Healthy</v>
      </c>
      <c r="R237" s="52" t="n">
        <f aca="false">K237*C237</f>
        <v>30213.84</v>
      </c>
    </row>
    <row r="238" customFormat="false" ht="15" hidden="false" customHeight="false" outlineLevel="0" collapsed="false">
      <c r="A238" s="1" t="s">
        <v>8987</v>
      </c>
      <c r="B238" s="1" t="s">
        <v>8742</v>
      </c>
      <c r="C238" s="17" t="n">
        <v>92.91</v>
      </c>
      <c r="D238" s="17" t="n">
        <v>177.46</v>
      </c>
      <c r="E238" s="1" t="n">
        <v>2094</v>
      </c>
      <c r="F238" s="50" t="n">
        <v>40.269</v>
      </c>
      <c r="G238" s="51" t="n">
        <v>0.566</v>
      </c>
      <c r="H238" s="1" t="s">
        <v>8743</v>
      </c>
      <c r="I238" s="1" t="s">
        <v>90</v>
      </c>
      <c r="J238" s="1" t="n">
        <v>2</v>
      </c>
      <c r="K238" s="1" t="n">
        <v>184</v>
      </c>
      <c r="L238" s="52" t="n">
        <f aca="false">E238*D238</f>
        <v>371601.24</v>
      </c>
      <c r="M238" s="1" t="n">
        <f aca="false">IF(H238="A",1.65,IF(H238="B",1.28,0.84))</f>
        <v>1.65</v>
      </c>
      <c r="N238" s="1" t="n">
        <f aca="false">ROUNDUP(M238*G238*F238*SQRT(J238),0)</f>
        <v>54</v>
      </c>
      <c r="O238" s="1" t="n">
        <f aca="false">ROUNDUP(F238*J238+N238,0)</f>
        <v>135</v>
      </c>
      <c r="P238" s="50" t="n">
        <f aca="false">IF(F238&gt;0,K238/F238,99)</f>
        <v>4.56927164816608</v>
      </c>
      <c r="Q238" s="18" t="str">
        <f aca="false">IF(K238&lt;N238,"Stock-out risk",IF(K238&lt;O238,"Reorder now",IF(P238&gt;16,"Overstock","Healthy")))</f>
        <v>Healthy</v>
      </c>
      <c r="R238" s="52" t="n">
        <f aca="false">K238*C238</f>
        <v>17095.44</v>
      </c>
    </row>
    <row r="239" customFormat="false" ht="15" hidden="false" customHeight="false" outlineLevel="0" collapsed="false">
      <c r="A239" s="1" t="s">
        <v>8988</v>
      </c>
      <c r="B239" s="1" t="s">
        <v>8759</v>
      </c>
      <c r="C239" s="17" t="n">
        <v>210.81</v>
      </c>
      <c r="D239" s="17" t="n">
        <v>388.03</v>
      </c>
      <c r="E239" s="1" t="n">
        <v>955</v>
      </c>
      <c r="F239" s="50" t="n">
        <v>18.365</v>
      </c>
      <c r="G239" s="51" t="n">
        <v>0.843</v>
      </c>
      <c r="H239" s="1" t="s">
        <v>8743</v>
      </c>
      <c r="I239" s="1" t="s">
        <v>90</v>
      </c>
      <c r="J239" s="1" t="n">
        <v>3</v>
      </c>
      <c r="K239" s="1" t="n">
        <v>269</v>
      </c>
      <c r="L239" s="52" t="n">
        <f aca="false">E239*D239</f>
        <v>370568.65</v>
      </c>
      <c r="M239" s="1" t="n">
        <f aca="false">IF(H239="A",1.65,IF(H239="B",1.28,0.84))</f>
        <v>1.65</v>
      </c>
      <c r="N239" s="1" t="n">
        <f aca="false">ROUNDUP(M239*G239*F239*SQRT(J239),0)</f>
        <v>45</v>
      </c>
      <c r="O239" s="1" t="n">
        <f aca="false">ROUNDUP(F239*J239+N239,0)</f>
        <v>101</v>
      </c>
      <c r="P239" s="50" t="n">
        <f aca="false">IF(F239&gt;0,K239/F239,99)</f>
        <v>14.6474271712497</v>
      </c>
      <c r="Q239" s="18" t="str">
        <f aca="false">IF(K239&lt;N239,"Stock-out risk",IF(K239&lt;O239,"Reorder now",IF(P239&gt;16,"Overstock","Healthy")))</f>
        <v>Healthy</v>
      </c>
      <c r="R239" s="52" t="n">
        <f aca="false">K239*C239</f>
        <v>56707.89</v>
      </c>
    </row>
    <row r="240" customFormat="false" ht="15" hidden="false" customHeight="false" outlineLevel="0" collapsed="false">
      <c r="A240" s="1" t="s">
        <v>8989</v>
      </c>
      <c r="B240" s="1" t="s">
        <v>8755</v>
      </c>
      <c r="C240" s="17" t="n">
        <v>152.56</v>
      </c>
      <c r="D240" s="17" t="n">
        <v>298.8</v>
      </c>
      <c r="E240" s="1" t="n">
        <v>1235</v>
      </c>
      <c r="F240" s="50" t="n">
        <v>23.75</v>
      </c>
      <c r="G240" s="51" t="n">
        <v>0.517</v>
      </c>
      <c r="H240" s="1" t="s">
        <v>8743</v>
      </c>
      <c r="I240" s="1" t="s">
        <v>90</v>
      </c>
      <c r="J240" s="1" t="n">
        <v>4</v>
      </c>
      <c r="K240" s="1" t="n">
        <v>179</v>
      </c>
      <c r="L240" s="52" t="n">
        <f aca="false">E240*D240</f>
        <v>369018</v>
      </c>
      <c r="M240" s="1" t="n">
        <f aca="false">IF(H240="A",1.65,IF(H240="B",1.28,0.84))</f>
        <v>1.65</v>
      </c>
      <c r="N240" s="1" t="n">
        <f aca="false">ROUNDUP(M240*G240*F240*SQRT(J240),0)</f>
        <v>41</v>
      </c>
      <c r="O240" s="1" t="n">
        <f aca="false">ROUNDUP(F240*J240+N240,0)</f>
        <v>136</v>
      </c>
      <c r="P240" s="50" t="n">
        <f aca="false">IF(F240&gt;0,K240/F240,99)</f>
        <v>7.53684210526316</v>
      </c>
      <c r="Q240" s="18" t="str">
        <f aca="false">IF(K240&lt;N240,"Stock-out risk",IF(K240&lt;O240,"Reorder now",IF(P240&gt;16,"Overstock","Healthy")))</f>
        <v>Healthy</v>
      </c>
      <c r="R240" s="52" t="n">
        <f aca="false">K240*C240</f>
        <v>27308.24</v>
      </c>
    </row>
    <row r="241" customFormat="false" ht="15" hidden="false" customHeight="false" outlineLevel="0" collapsed="false">
      <c r="A241" s="1" t="s">
        <v>8990</v>
      </c>
      <c r="B241" s="1" t="s">
        <v>8755</v>
      </c>
      <c r="C241" s="17" t="n">
        <v>650.27</v>
      </c>
      <c r="D241" s="17" t="n">
        <v>1238.61</v>
      </c>
      <c r="E241" s="1" t="n">
        <v>296</v>
      </c>
      <c r="F241" s="50" t="n">
        <v>5.692</v>
      </c>
      <c r="G241" s="51" t="n">
        <v>0.61</v>
      </c>
      <c r="H241" s="1" t="s">
        <v>8743</v>
      </c>
      <c r="I241" s="1" t="s">
        <v>90</v>
      </c>
      <c r="J241" s="1" t="n">
        <v>2</v>
      </c>
      <c r="K241" s="1" t="n">
        <v>15</v>
      </c>
      <c r="L241" s="52" t="n">
        <f aca="false">E241*D241</f>
        <v>366628.56</v>
      </c>
      <c r="M241" s="1" t="n">
        <f aca="false">IF(H241="A",1.65,IF(H241="B",1.28,0.84))</f>
        <v>1.65</v>
      </c>
      <c r="N241" s="1" t="n">
        <f aca="false">ROUNDUP(M241*G241*F241*SQRT(J241),0)</f>
        <v>9</v>
      </c>
      <c r="O241" s="1" t="n">
        <f aca="false">ROUNDUP(F241*J241+N241,0)</f>
        <v>21</v>
      </c>
      <c r="P241" s="50" t="n">
        <f aca="false">IF(F241&gt;0,K241/F241,99)</f>
        <v>2.63527758257203</v>
      </c>
      <c r="Q241" s="18" t="str">
        <f aca="false">IF(K241&lt;N241,"Stock-out risk",IF(K241&lt;O241,"Reorder now",IF(P241&gt;16,"Overstock","Healthy")))</f>
        <v>Reorder now</v>
      </c>
      <c r="R241" s="52" t="n">
        <f aca="false">K241*C241</f>
        <v>9754.05</v>
      </c>
    </row>
    <row r="242" customFormat="false" ht="15" hidden="false" customHeight="false" outlineLevel="0" collapsed="false">
      <c r="A242" s="1" t="s">
        <v>8991</v>
      </c>
      <c r="B242" s="1" t="s">
        <v>8772</v>
      </c>
      <c r="C242" s="17" t="n">
        <v>200.79</v>
      </c>
      <c r="D242" s="17" t="n">
        <v>409.07</v>
      </c>
      <c r="E242" s="1" t="n">
        <v>894</v>
      </c>
      <c r="F242" s="50" t="n">
        <v>17.192</v>
      </c>
      <c r="G242" s="51" t="n">
        <v>0.347</v>
      </c>
      <c r="H242" s="1" t="s">
        <v>8743</v>
      </c>
      <c r="I242" s="1" t="s">
        <v>8746</v>
      </c>
      <c r="J242" s="1" t="n">
        <v>4</v>
      </c>
      <c r="K242" s="1" t="n">
        <v>155</v>
      </c>
      <c r="L242" s="52" t="n">
        <f aca="false">E242*D242</f>
        <v>365708.58</v>
      </c>
      <c r="M242" s="1" t="n">
        <f aca="false">IF(H242="A",1.65,IF(H242="B",1.28,0.84))</f>
        <v>1.65</v>
      </c>
      <c r="N242" s="1" t="n">
        <f aca="false">ROUNDUP(M242*G242*F242*SQRT(J242),0)</f>
        <v>20</v>
      </c>
      <c r="O242" s="1" t="n">
        <f aca="false">ROUNDUP(F242*J242+N242,0)</f>
        <v>89</v>
      </c>
      <c r="P242" s="50" t="n">
        <f aca="false">IF(F242&gt;0,K242/F242,99)</f>
        <v>9.01582131223825</v>
      </c>
      <c r="Q242" s="18" t="str">
        <f aca="false">IF(K242&lt;N242,"Stock-out risk",IF(K242&lt;O242,"Reorder now",IF(P242&gt;16,"Overstock","Healthy")))</f>
        <v>Healthy</v>
      </c>
      <c r="R242" s="52" t="n">
        <f aca="false">K242*C242</f>
        <v>31122.45</v>
      </c>
    </row>
    <row r="243" customFormat="false" ht="15" hidden="false" customHeight="false" outlineLevel="0" collapsed="false">
      <c r="A243" s="1" t="s">
        <v>8992</v>
      </c>
      <c r="B243" s="1" t="s">
        <v>8759</v>
      </c>
      <c r="C243" s="17" t="n">
        <v>153.76</v>
      </c>
      <c r="D243" s="17" t="n">
        <v>379.95</v>
      </c>
      <c r="E243" s="1" t="n">
        <v>957</v>
      </c>
      <c r="F243" s="50" t="n">
        <v>18.404</v>
      </c>
      <c r="G243" s="51" t="n">
        <v>0.519</v>
      </c>
      <c r="H243" s="1" t="s">
        <v>8743</v>
      </c>
      <c r="I243" s="1" t="s">
        <v>90</v>
      </c>
      <c r="J243" s="1" t="n">
        <v>6</v>
      </c>
      <c r="K243" s="1" t="n">
        <v>386</v>
      </c>
      <c r="L243" s="52" t="n">
        <f aca="false">E243*D243</f>
        <v>363612.15</v>
      </c>
      <c r="M243" s="1" t="n">
        <f aca="false">IF(H243="A",1.65,IF(H243="B",1.28,0.84))</f>
        <v>1.65</v>
      </c>
      <c r="N243" s="1" t="n">
        <f aca="false">ROUNDUP(M243*G243*F243*SQRT(J243),0)</f>
        <v>39</v>
      </c>
      <c r="O243" s="1" t="n">
        <f aca="false">ROUNDUP(F243*J243+N243,0)</f>
        <v>150</v>
      </c>
      <c r="P243" s="50" t="n">
        <f aca="false">IF(F243&gt;0,K243/F243,99)</f>
        <v>20.9737013692676</v>
      </c>
      <c r="Q243" s="18" t="str">
        <f aca="false">IF(K243&lt;N243,"Stock-out risk",IF(K243&lt;O243,"Reorder now",IF(P243&gt;16,"Overstock","Healthy")))</f>
        <v>Overstock</v>
      </c>
      <c r="R243" s="52" t="n">
        <f aca="false">K243*C243</f>
        <v>59351.36</v>
      </c>
    </row>
    <row r="244" customFormat="false" ht="15" hidden="false" customHeight="false" outlineLevel="0" collapsed="false">
      <c r="A244" s="1" t="s">
        <v>8993</v>
      </c>
      <c r="B244" s="1" t="s">
        <v>8772</v>
      </c>
      <c r="C244" s="17" t="n">
        <v>118.97</v>
      </c>
      <c r="D244" s="17" t="n">
        <v>268.21</v>
      </c>
      <c r="E244" s="1" t="n">
        <v>1330</v>
      </c>
      <c r="F244" s="50" t="n">
        <v>25.577</v>
      </c>
      <c r="G244" s="51" t="n">
        <v>0.867</v>
      </c>
      <c r="H244" s="1" t="s">
        <v>8743</v>
      </c>
      <c r="I244" s="1" t="s">
        <v>90</v>
      </c>
      <c r="J244" s="1" t="n">
        <v>4</v>
      </c>
      <c r="K244" s="1" t="n">
        <v>258</v>
      </c>
      <c r="L244" s="52" t="n">
        <f aca="false">E244*D244</f>
        <v>356719.3</v>
      </c>
      <c r="M244" s="1" t="n">
        <f aca="false">IF(H244="A",1.65,IF(H244="B",1.28,0.84))</f>
        <v>1.65</v>
      </c>
      <c r="N244" s="1" t="n">
        <f aca="false">ROUNDUP(M244*G244*F244*SQRT(J244),0)</f>
        <v>74</v>
      </c>
      <c r="O244" s="1" t="n">
        <f aca="false">ROUNDUP(F244*J244+N244,0)</f>
        <v>177</v>
      </c>
      <c r="P244" s="50" t="n">
        <f aca="false">IF(F244&gt;0,K244/F244,99)</f>
        <v>10.0871877077061</v>
      </c>
      <c r="Q244" s="18" t="str">
        <f aca="false">IF(K244&lt;N244,"Stock-out risk",IF(K244&lt;O244,"Reorder now",IF(P244&gt;16,"Overstock","Healthy")))</f>
        <v>Healthy</v>
      </c>
      <c r="R244" s="52" t="n">
        <f aca="false">K244*C244</f>
        <v>30694.26</v>
      </c>
    </row>
    <row r="245" customFormat="false" ht="15" hidden="false" customHeight="false" outlineLevel="0" collapsed="false">
      <c r="A245" s="1" t="s">
        <v>8994</v>
      </c>
      <c r="B245" s="1" t="s">
        <v>8742</v>
      </c>
      <c r="C245" s="17" t="n">
        <v>310</v>
      </c>
      <c r="D245" s="17" t="n">
        <v>569.46</v>
      </c>
      <c r="E245" s="1" t="n">
        <v>624</v>
      </c>
      <c r="F245" s="50" t="n">
        <v>12</v>
      </c>
      <c r="G245" s="51" t="n">
        <v>0.539</v>
      </c>
      <c r="H245" s="1" t="s">
        <v>8743</v>
      </c>
      <c r="I245" s="1" t="s">
        <v>90</v>
      </c>
      <c r="J245" s="1" t="n">
        <v>3</v>
      </c>
      <c r="K245" s="1" t="n">
        <v>122</v>
      </c>
      <c r="L245" s="52" t="n">
        <f aca="false">E245*D245</f>
        <v>355343.04</v>
      </c>
      <c r="M245" s="1" t="n">
        <f aca="false">IF(H245="A",1.65,IF(H245="B",1.28,0.84))</f>
        <v>1.65</v>
      </c>
      <c r="N245" s="1" t="n">
        <f aca="false">ROUNDUP(M245*G245*F245*SQRT(J245),0)</f>
        <v>19</v>
      </c>
      <c r="O245" s="1" t="n">
        <f aca="false">ROUNDUP(F245*J245+N245,0)</f>
        <v>55</v>
      </c>
      <c r="P245" s="50" t="n">
        <f aca="false">IF(F245&gt;0,K245/F245,99)</f>
        <v>10.1666666666667</v>
      </c>
      <c r="Q245" s="18" t="str">
        <f aca="false">IF(K245&lt;N245,"Stock-out risk",IF(K245&lt;O245,"Reorder now",IF(P245&gt;16,"Overstock","Healthy")))</f>
        <v>Healthy</v>
      </c>
      <c r="R245" s="52" t="n">
        <f aca="false">K245*C245</f>
        <v>37820</v>
      </c>
    </row>
    <row r="246" customFormat="false" ht="15" hidden="false" customHeight="false" outlineLevel="0" collapsed="false">
      <c r="A246" s="1" t="s">
        <v>8995</v>
      </c>
      <c r="B246" s="1" t="s">
        <v>8742</v>
      </c>
      <c r="C246" s="17" t="n">
        <v>102.77</v>
      </c>
      <c r="D246" s="17" t="n">
        <v>190.61</v>
      </c>
      <c r="E246" s="1" t="n">
        <v>1863</v>
      </c>
      <c r="F246" s="50" t="n">
        <v>35.827</v>
      </c>
      <c r="G246" s="51" t="n">
        <v>0.346</v>
      </c>
      <c r="H246" s="1" t="s">
        <v>8743</v>
      </c>
      <c r="I246" s="1" t="s">
        <v>8746</v>
      </c>
      <c r="J246" s="1" t="n">
        <v>2</v>
      </c>
      <c r="K246" s="1" t="n">
        <v>128</v>
      </c>
      <c r="L246" s="52" t="n">
        <f aca="false">E246*D246</f>
        <v>355106.43</v>
      </c>
      <c r="M246" s="1" t="n">
        <f aca="false">IF(H246="A",1.65,IF(H246="B",1.28,0.84))</f>
        <v>1.65</v>
      </c>
      <c r="N246" s="1" t="n">
        <f aca="false">ROUNDUP(M246*G246*F246*SQRT(J246),0)</f>
        <v>29</v>
      </c>
      <c r="O246" s="1" t="n">
        <f aca="false">ROUNDUP(F246*J246+N246,0)</f>
        <v>101</v>
      </c>
      <c r="P246" s="50" t="n">
        <f aca="false">IF(F246&gt;0,K246/F246,99)</f>
        <v>3.57272448153627</v>
      </c>
      <c r="Q246" s="18" t="str">
        <f aca="false">IF(K246&lt;N246,"Stock-out risk",IF(K246&lt;O246,"Reorder now",IF(P246&gt;16,"Overstock","Healthy")))</f>
        <v>Healthy</v>
      </c>
      <c r="R246" s="52" t="n">
        <f aca="false">K246*C246</f>
        <v>13154.56</v>
      </c>
    </row>
    <row r="247" customFormat="false" ht="15" hidden="false" customHeight="false" outlineLevel="0" collapsed="false">
      <c r="A247" s="1" t="s">
        <v>8996</v>
      </c>
      <c r="B247" s="1" t="s">
        <v>8772</v>
      </c>
      <c r="C247" s="17" t="n">
        <v>125.02</v>
      </c>
      <c r="D247" s="17" t="n">
        <v>292.11</v>
      </c>
      <c r="E247" s="1" t="n">
        <v>1206</v>
      </c>
      <c r="F247" s="50" t="n">
        <v>23.192</v>
      </c>
      <c r="G247" s="51" t="n">
        <v>0.604</v>
      </c>
      <c r="H247" s="1" t="s">
        <v>8743</v>
      </c>
      <c r="I247" s="1" t="s">
        <v>90</v>
      </c>
      <c r="J247" s="1" t="n">
        <v>6</v>
      </c>
      <c r="K247" s="1" t="n">
        <v>233</v>
      </c>
      <c r="L247" s="52" t="n">
        <f aca="false">E247*D247</f>
        <v>352284.66</v>
      </c>
      <c r="M247" s="1" t="n">
        <f aca="false">IF(H247="A",1.65,IF(H247="B",1.28,0.84))</f>
        <v>1.65</v>
      </c>
      <c r="N247" s="1" t="n">
        <f aca="false">ROUNDUP(M247*G247*F247*SQRT(J247),0)</f>
        <v>57</v>
      </c>
      <c r="O247" s="1" t="n">
        <f aca="false">ROUNDUP(F247*J247+N247,0)</f>
        <v>197</v>
      </c>
      <c r="P247" s="50" t="n">
        <f aca="false">IF(F247&gt;0,K247/F247,99)</f>
        <v>10.0465677819938</v>
      </c>
      <c r="Q247" s="18" t="str">
        <f aca="false">IF(K247&lt;N247,"Stock-out risk",IF(K247&lt;O247,"Reorder now",IF(P247&gt;16,"Overstock","Healthy")))</f>
        <v>Healthy</v>
      </c>
      <c r="R247" s="52" t="n">
        <f aca="false">K247*C247</f>
        <v>29129.66</v>
      </c>
    </row>
    <row r="248" customFormat="false" ht="15" hidden="false" customHeight="false" outlineLevel="0" collapsed="false">
      <c r="A248" s="1" t="s">
        <v>8997</v>
      </c>
      <c r="B248" s="1" t="s">
        <v>8742</v>
      </c>
      <c r="C248" s="17" t="n">
        <v>111.64</v>
      </c>
      <c r="D248" s="17" t="n">
        <v>245.86</v>
      </c>
      <c r="E248" s="1" t="n">
        <v>1426</v>
      </c>
      <c r="F248" s="50" t="n">
        <v>27.423</v>
      </c>
      <c r="G248" s="51" t="n">
        <v>0.516</v>
      </c>
      <c r="H248" s="1" t="s">
        <v>8743</v>
      </c>
      <c r="I248" s="1" t="s">
        <v>90</v>
      </c>
      <c r="J248" s="1" t="n">
        <v>3</v>
      </c>
      <c r="K248" s="1" t="n">
        <v>168</v>
      </c>
      <c r="L248" s="52" t="n">
        <f aca="false">E248*D248</f>
        <v>350596.36</v>
      </c>
      <c r="M248" s="1" t="n">
        <f aca="false">IF(H248="A",1.65,IF(H248="B",1.28,0.84))</f>
        <v>1.65</v>
      </c>
      <c r="N248" s="1" t="n">
        <f aca="false">ROUNDUP(M248*G248*F248*SQRT(J248),0)</f>
        <v>41</v>
      </c>
      <c r="O248" s="1" t="n">
        <f aca="false">ROUNDUP(F248*J248+N248,0)</f>
        <v>124</v>
      </c>
      <c r="P248" s="50" t="n">
        <f aca="false">IF(F248&gt;0,K248/F248,99)</f>
        <v>6.12624439339241</v>
      </c>
      <c r="Q248" s="18" t="str">
        <f aca="false">IF(K248&lt;N248,"Stock-out risk",IF(K248&lt;O248,"Reorder now",IF(P248&gt;16,"Overstock","Healthy")))</f>
        <v>Healthy</v>
      </c>
      <c r="R248" s="52" t="n">
        <f aca="false">K248*C248</f>
        <v>18755.52</v>
      </c>
    </row>
    <row r="249" customFormat="false" ht="15" hidden="false" customHeight="false" outlineLevel="0" collapsed="false">
      <c r="A249" s="1" t="s">
        <v>8998</v>
      </c>
      <c r="B249" s="1" t="s">
        <v>8755</v>
      </c>
      <c r="C249" s="17" t="n">
        <v>59.6</v>
      </c>
      <c r="D249" s="17" t="n">
        <v>111.19</v>
      </c>
      <c r="E249" s="1" t="n">
        <v>3148</v>
      </c>
      <c r="F249" s="50" t="n">
        <v>60.538</v>
      </c>
      <c r="G249" s="51" t="n">
        <v>0.303</v>
      </c>
      <c r="H249" s="1" t="s">
        <v>8743</v>
      </c>
      <c r="I249" s="1" t="s">
        <v>8746</v>
      </c>
      <c r="J249" s="1" t="n">
        <v>6</v>
      </c>
      <c r="K249" s="1" t="n">
        <v>1101</v>
      </c>
      <c r="L249" s="52" t="n">
        <f aca="false">E249*D249</f>
        <v>350026.12</v>
      </c>
      <c r="M249" s="1" t="n">
        <f aca="false">IF(H249="A",1.65,IF(H249="B",1.28,0.84))</f>
        <v>1.65</v>
      </c>
      <c r="N249" s="1" t="n">
        <f aca="false">ROUNDUP(M249*G249*F249*SQRT(J249),0)</f>
        <v>75</v>
      </c>
      <c r="O249" s="1" t="n">
        <f aca="false">ROUNDUP(F249*J249+N249,0)</f>
        <v>439</v>
      </c>
      <c r="P249" s="50" t="n">
        <f aca="false">IF(F249&gt;0,K249/F249,99)</f>
        <v>18.1869239155572</v>
      </c>
      <c r="Q249" s="18" t="str">
        <f aca="false">IF(K249&lt;N249,"Stock-out risk",IF(K249&lt;O249,"Reorder now",IF(P249&gt;16,"Overstock","Healthy")))</f>
        <v>Overstock</v>
      </c>
      <c r="R249" s="52" t="n">
        <f aca="false">K249*C249</f>
        <v>65619.6</v>
      </c>
    </row>
    <row r="250" customFormat="false" ht="15" hidden="false" customHeight="false" outlineLevel="0" collapsed="false">
      <c r="A250" s="1" t="s">
        <v>8999</v>
      </c>
      <c r="B250" s="1" t="s">
        <v>8749</v>
      </c>
      <c r="C250" s="17" t="n">
        <v>272.49</v>
      </c>
      <c r="D250" s="17" t="n">
        <v>614.05</v>
      </c>
      <c r="E250" s="1" t="n">
        <v>569</v>
      </c>
      <c r="F250" s="50" t="n">
        <v>10.942</v>
      </c>
      <c r="G250" s="51" t="n">
        <v>0.592</v>
      </c>
      <c r="H250" s="1" t="s">
        <v>8743</v>
      </c>
      <c r="I250" s="1" t="s">
        <v>90</v>
      </c>
      <c r="J250" s="1" t="n">
        <v>2</v>
      </c>
      <c r="K250" s="1" t="n">
        <v>45</v>
      </c>
      <c r="L250" s="52" t="n">
        <f aca="false">E250*D250</f>
        <v>349394.45</v>
      </c>
      <c r="M250" s="1" t="n">
        <f aca="false">IF(H250="A",1.65,IF(H250="B",1.28,0.84))</f>
        <v>1.65</v>
      </c>
      <c r="N250" s="1" t="n">
        <f aca="false">ROUNDUP(M250*G250*F250*SQRT(J250),0)</f>
        <v>16</v>
      </c>
      <c r="O250" s="1" t="n">
        <f aca="false">ROUNDUP(F250*J250+N250,0)</f>
        <v>38</v>
      </c>
      <c r="P250" s="50" t="n">
        <f aca="false">IF(F250&gt;0,K250/F250,99)</f>
        <v>4.11259367574484</v>
      </c>
      <c r="Q250" s="18" t="str">
        <f aca="false">IF(K250&lt;N250,"Stock-out risk",IF(K250&lt;O250,"Reorder now",IF(P250&gt;16,"Overstock","Healthy")))</f>
        <v>Healthy</v>
      </c>
      <c r="R250" s="52" t="n">
        <f aca="false">K250*C250</f>
        <v>12262.05</v>
      </c>
    </row>
    <row r="251" customFormat="false" ht="15" hidden="false" customHeight="false" outlineLevel="0" collapsed="false">
      <c r="A251" s="1" t="s">
        <v>9000</v>
      </c>
      <c r="B251" s="1" t="s">
        <v>8755</v>
      </c>
      <c r="C251" s="17" t="n">
        <v>85.34</v>
      </c>
      <c r="D251" s="17" t="n">
        <v>195.94</v>
      </c>
      <c r="E251" s="1" t="n">
        <v>1782</v>
      </c>
      <c r="F251" s="50" t="n">
        <v>34.269</v>
      </c>
      <c r="G251" s="51" t="n">
        <v>0.353</v>
      </c>
      <c r="H251" s="1" t="s">
        <v>8743</v>
      </c>
      <c r="I251" s="1" t="s">
        <v>8746</v>
      </c>
      <c r="J251" s="1" t="n">
        <v>6</v>
      </c>
      <c r="K251" s="1" t="n">
        <v>268</v>
      </c>
      <c r="L251" s="52" t="n">
        <f aca="false">E251*D251</f>
        <v>349165.08</v>
      </c>
      <c r="M251" s="1" t="n">
        <f aca="false">IF(H251="A",1.65,IF(H251="B",1.28,0.84))</f>
        <v>1.65</v>
      </c>
      <c r="N251" s="1" t="n">
        <f aca="false">ROUNDUP(M251*G251*F251*SQRT(J251),0)</f>
        <v>49</v>
      </c>
      <c r="O251" s="1" t="n">
        <f aca="false">ROUNDUP(F251*J251+N251,0)</f>
        <v>255</v>
      </c>
      <c r="P251" s="50" t="n">
        <f aca="false">IF(F251&gt;0,K251/F251,99)</f>
        <v>7.82047915025242</v>
      </c>
      <c r="Q251" s="18" t="str">
        <f aca="false">IF(K251&lt;N251,"Stock-out risk",IF(K251&lt;O251,"Reorder now",IF(P251&gt;16,"Overstock","Healthy")))</f>
        <v>Healthy</v>
      </c>
      <c r="R251" s="52" t="n">
        <f aca="false">K251*C251</f>
        <v>22871.12</v>
      </c>
    </row>
    <row r="252" customFormat="false" ht="15" hidden="false" customHeight="false" outlineLevel="0" collapsed="false">
      <c r="A252" s="1" t="s">
        <v>9001</v>
      </c>
      <c r="B252" s="1" t="s">
        <v>8772</v>
      </c>
      <c r="C252" s="17" t="n">
        <v>105.62</v>
      </c>
      <c r="D252" s="17" t="n">
        <v>267.28</v>
      </c>
      <c r="E252" s="1" t="n">
        <v>1295</v>
      </c>
      <c r="F252" s="50" t="n">
        <v>24.904</v>
      </c>
      <c r="G252" s="51" t="n">
        <v>1.109</v>
      </c>
      <c r="H252" s="1" t="s">
        <v>8743</v>
      </c>
      <c r="I252" s="1" t="s">
        <v>8752</v>
      </c>
      <c r="J252" s="1" t="n">
        <v>4</v>
      </c>
      <c r="K252" s="1" t="n">
        <v>119</v>
      </c>
      <c r="L252" s="52" t="n">
        <f aca="false">E252*D252</f>
        <v>346127.6</v>
      </c>
      <c r="M252" s="1" t="n">
        <f aca="false">IF(H252="A",1.65,IF(H252="B",1.28,0.84))</f>
        <v>1.65</v>
      </c>
      <c r="N252" s="1" t="n">
        <f aca="false">ROUNDUP(M252*G252*F252*SQRT(J252),0)</f>
        <v>92</v>
      </c>
      <c r="O252" s="1" t="n">
        <f aca="false">ROUNDUP(F252*J252+N252,0)</f>
        <v>192</v>
      </c>
      <c r="P252" s="50" t="n">
        <f aca="false">IF(F252&gt;0,K252/F252,99)</f>
        <v>4.77834885962094</v>
      </c>
      <c r="Q252" s="18" t="str">
        <f aca="false">IF(K252&lt;N252,"Stock-out risk",IF(K252&lt;O252,"Reorder now",IF(P252&gt;16,"Overstock","Healthy")))</f>
        <v>Reorder now</v>
      </c>
      <c r="R252" s="52" t="n">
        <f aca="false">K252*C252</f>
        <v>12568.78</v>
      </c>
    </row>
    <row r="253" customFormat="false" ht="15" hidden="false" customHeight="false" outlineLevel="0" collapsed="false">
      <c r="A253" s="1" t="s">
        <v>9002</v>
      </c>
      <c r="B253" s="1" t="s">
        <v>8764</v>
      </c>
      <c r="C253" s="17" t="n">
        <v>80.58</v>
      </c>
      <c r="D253" s="17" t="n">
        <v>200.76</v>
      </c>
      <c r="E253" s="1" t="n">
        <v>1711</v>
      </c>
      <c r="F253" s="50" t="n">
        <v>32.904</v>
      </c>
      <c r="G253" s="51" t="n">
        <v>0.308</v>
      </c>
      <c r="H253" s="1" t="s">
        <v>8743</v>
      </c>
      <c r="I253" s="1" t="s">
        <v>8746</v>
      </c>
      <c r="J253" s="1" t="n">
        <v>6</v>
      </c>
      <c r="K253" s="1" t="n">
        <v>467</v>
      </c>
      <c r="L253" s="52" t="n">
        <f aca="false">E253*D253</f>
        <v>343500.36</v>
      </c>
      <c r="M253" s="1" t="n">
        <f aca="false">IF(H253="A",1.65,IF(H253="B",1.28,0.84))</f>
        <v>1.65</v>
      </c>
      <c r="N253" s="1" t="n">
        <f aca="false">ROUNDUP(M253*G253*F253*SQRT(J253),0)</f>
        <v>41</v>
      </c>
      <c r="O253" s="1" t="n">
        <f aca="false">ROUNDUP(F253*J253+N253,0)</f>
        <v>239</v>
      </c>
      <c r="P253" s="50" t="n">
        <f aca="false">IF(F253&gt;0,K253/F253,99)</f>
        <v>14.1928033065889</v>
      </c>
      <c r="Q253" s="18" t="str">
        <f aca="false">IF(K253&lt;N253,"Stock-out risk",IF(K253&lt;O253,"Reorder now",IF(P253&gt;16,"Overstock","Healthy")))</f>
        <v>Healthy</v>
      </c>
      <c r="R253" s="52" t="n">
        <f aca="false">K253*C253</f>
        <v>37630.86</v>
      </c>
    </row>
    <row r="254" customFormat="false" ht="15" hidden="false" customHeight="false" outlineLevel="0" collapsed="false">
      <c r="A254" s="1" t="s">
        <v>9003</v>
      </c>
      <c r="B254" s="1" t="s">
        <v>8772</v>
      </c>
      <c r="C254" s="17" t="n">
        <v>84.43</v>
      </c>
      <c r="D254" s="17" t="n">
        <v>172.41</v>
      </c>
      <c r="E254" s="1" t="n">
        <v>1992</v>
      </c>
      <c r="F254" s="50" t="n">
        <v>38.308</v>
      </c>
      <c r="G254" s="51" t="n">
        <v>0.547</v>
      </c>
      <c r="H254" s="1" t="s">
        <v>8743</v>
      </c>
      <c r="I254" s="1" t="s">
        <v>90</v>
      </c>
      <c r="J254" s="1" t="n">
        <v>2</v>
      </c>
      <c r="K254" s="1" t="n">
        <v>179</v>
      </c>
      <c r="L254" s="52" t="n">
        <f aca="false">E254*D254</f>
        <v>343440.72</v>
      </c>
      <c r="M254" s="1" t="n">
        <f aca="false">IF(H254="A",1.65,IF(H254="B",1.28,0.84))</f>
        <v>1.65</v>
      </c>
      <c r="N254" s="1" t="n">
        <f aca="false">ROUNDUP(M254*G254*F254*SQRT(J254),0)</f>
        <v>49</v>
      </c>
      <c r="O254" s="1" t="n">
        <f aca="false">ROUNDUP(F254*J254+N254,0)</f>
        <v>126</v>
      </c>
      <c r="P254" s="50" t="n">
        <f aca="false">IF(F254&gt;0,K254/F254,99)</f>
        <v>4.67265323170095</v>
      </c>
      <c r="Q254" s="18" t="str">
        <f aca="false">IF(K254&lt;N254,"Stock-out risk",IF(K254&lt;O254,"Reorder now",IF(P254&gt;16,"Overstock","Healthy")))</f>
        <v>Healthy</v>
      </c>
      <c r="R254" s="52" t="n">
        <f aca="false">K254*C254</f>
        <v>15112.97</v>
      </c>
    </row>
    <row r="255" customFormat="false" ht="15" hidden="false" customHeight="false" outlineLevel="0" collapsed="false">
      <c r="A255" s="1" t="s">
        <v>9004</v>
      </c>
      <c r="B255" s="1" t="s">
        <v>8755</v>
      </c>
      <c r="C255" s="17" t="n">
        <v>195.42</v>
      </c>
      <c r="D255" s="17" t="n">
        <v>472.25</v>
      </c>
      <c r="E255" s="1" t="n">
        <v>724</v>
      </c>
      <c r="F255" s="50" t="n">
        <v>13.923</v>
      </c>
      <c r="G255" s="51" t="n">
        <v>0.879</v>
      </c>
      <c r="H255" s="1" t="s">
        <v>8743</v>
      </c>
      <c r="I255" s="1" t="s">
        <v>90</v>
      </c>
      <c r="J255" s="1" t="n">
        <v>3</v>
      </c>
      <c r="K255" s="1" t="n">
        <v>252</v>
      </c>
      <c r="L255" s="52" t="n">
        <f aca="false">E255*D255</f>
        <v>341909</v>
      </c>
      <c r="M255" s="1" t="n">
        <f aca="false">IF(H255="A",1.65,IF(H255="B",1.28,0.84))</f>
        <v>1.65</v>
      </c>
      <c r="N255" s="1" t="n">
        <f aca="false">ROUNDUP(M255*G255*F255*SQRT(J255),0)</f>
        <v>35</v>
      </c>
      <c r="O255" s="1" t="n">
        <f aca="false">ROUNDUP(F255*J255+N255,0)</f>
        <v>77</v>
      </c>
      <c r="P255" s="50" t="n">
        <f aca="false">IF(F255&gt;0,K255/F255,99)</f>
        <v>18.0995475113122</v>
      </c>
      <c r="Q255" s="18" t="str">
        <f aca="false">IF(K255&lt;N255,"Stock-out risk",IF(K255&lt;O255,"Reorder now",IF(P255&gt;16,"Overstock","Healthy")))</f>
        <v>Overstock</v>
      </c>
      <c r="R255" s="52" t="n">
        <f aca="false">K255*C255</f>
        <v>49245.84</v>
      </c>
    </row>
    <row r="256" customFormat="false" ht="15" hidden="false" customHeight="false" outlineLevel="0" collapsed="false">
      <c r="A256" s="1" t="s">
        <v>9005</v>
      </c>
      <c r="B256" s="1" t="s">
        <v>8764</v>
      </c>
      <c r="C256" s="17" t="n">
        <v>124.17</v>
      </c>
      <c r="D256" s="17" t="n">
        <v>241.24</v>
      </c>
      <c r="E256" s="1" t="n">
        <v>1417</v>
      </c>
      <c r="F256" s="50" t="n">
        <v>27.25</v>
      </c>
      <c r="G256" s="51" t="n">
        <v>0.936</v>
      </c>
      <c r="H256" s="1" t="s">
        <v>8743</v>
      </c>
      <c r="I256" s="1" t="s">
        <v>90</v>
      </c>
      <c r="J256" s="1" t="n">
        <v>2</v>
      </c>
      <c r="K256" s="1" t="n">
        <v>120</v>
      </c>
      <c r="L256" s="52" t="n">
        <f aca="false">E256*D256</f>
        <v>341837.08</v>
      </c>
      <c r="M256" s="1" t="n">
        <f aca="false">IF(H256="A",1.65,IF(H256="B",1.28,0.84))</f>
        <v>1.65</v>
      </c>
      <c r="N256" s="1" t="n">
        <f aca="false">ROUNDUP(M256*G256*F256*SQRT(J256),0)</f>
        <v>60</v>
      </c>
      <c r="O256" s="1" t="n">
        <f aca="false">ROUNDUP(F256*J256+N256,0)</f>
        <v>115</v>
      </c>
      <c r="P256" s="50" t="n">
        <f aca="false">IF(F256&gt;0,K256/F256,99)</f>
        <v>4.40366972477064</v>
      </c>
      <c r="Q256" s="18" t="str">
        <f aca="false">IF(K256&lt;N256,"Stock-out risk",IF(K256&lt;O256,"Reorder now",IF(P256&gt;16,"Overstock","Healthy")))</f>
        <v>Healthy</v>
      </c>
      <c r="R256" s="52" t="n">
        <f aca="false">K256*C256</f>
        <v>14900.4</v>
      </c>
    </row>
    <row r="257" customFormat="false" ht="15" hidden="false" customHeight="false" outlineLevel="0" collapsed="false">
      <c r="A257" s="1" t="s">
        <v>9006</v>
      </c>
      <c r="B257" s="1" t="s">
        <v>8755</v>
      </c>
      <c r="C257" s="17" t="n">
        <v>77.95</v>
      </c>
      <c r="D257" s="17" t="n">
        <v>163.1</v>
      </c>
      <c r="E257" s="1" t="n">
        <v>2078</v>
      </c>
      <c r="F257" s="50" t="n">
        <v>39.962</v>
      </c>
      <c r="G257" s="51" t="n">
        <v>0.33</v>
      </c>
      <c r="H257" s="1" t="s">
        <v>8743</v>
      </c>
      <c r="I257" s="1" t="s">
        <v>8746</v>
      </c>
      <c r="J257" s="1" t="n">
        <v>3</v>
      </c>
      <c r="K257" s="1" t="n">
        <v>422</v>
      </c>
      <c r="L257" s="52" t="n">
        <f aca="false">E257*D257</f>
        <v>338921.8</v>
      </c>
      <c r="M257" s="1" t="n">
        <f aca="false">IF(H257="A",1.65,IF(H257="B",1.28,0.84))</f>
        <v>1.65</v>
      </c>
      <c r="N257" s="1" t="n">
        <f aca="false">ROUNDUP(M257*G257*F257*SQRT(J257),0)</f>
        <v>38</v>
      </c>
      <c r="O257" s="1" t="n">
        <f aca="false">ROUNDUP(F257*J257+N257,0)</f>
        <v>158</v>
      </c>
      <c r="P257" s="50" t="n">
        <f aca="false">IF(F257&gt;0,K257/F257,99)</f>
        <v>10.5600320304289</v>
      </c>
      <c r="Q257" s="18" t="str">
        <f aca="false">IF(K257&lt;N257,"Stock-out risk",IF(K257&lt;O257,"Reorder now",IF(P257&gt;16,"Overstock","Healthy")))</f>
        <v>Healthy</v>
      </c>
      <c r="R257" s="52" t="n">
        <f aca="false">K257*C257</f>
        <v>32894.9</v>
      </c>
    </row>
    <row r="258" customFormat="false" ht="15" hidden="false" customHeight="false" outlineLevel="0" collapsed="false">
      <c r="A258" s="1" t="s">
        <v>9007</v>
      </c>
      <c r="B258" s="1" t="s">
        <v>8772</v>
      </c>
      <c r="C258" s="17" t="n">
        <v>99.8</v>
      </c>
      <c r="D258" s="17" t="n">
        <v>252.07</v>
      </c>
      <c r="E258" s="1" t="n">
        <v>1336</v>
      </c>
      <c r="F258" s="50" t="n">
        <v>25.692</v>
      </c>
      <c r="G258" s="51" t="n">
        <v>0.604</v>
      </c>
      <c r="H258" s="1" t="s">
        <v>8743</v>
      </c>
      <c r="I258" s="1" t="s">
        <v>90</v>
      </c>
      <c r="J258" s="1" t="n">
        <v>3</v>
      </c>
      <c r="K258" s="1" t="n">
        <v>372</v>
      </c>
      <c r="L258" s="52" t="n">
        <f aca="false">E258*D258</f>
        <v>336765.52</v>
      </c>
      <c r="M258" s="1" t="n">
        <f aca="false">IF(H258="A",1.65,IF(H258="B",1.28,0.84))</f>
        <v>1.65</v>
      </c>
      <c r="N258" s="1" t="n">
        <f aca="false">ROUNDUP(M258*G258*F258*SQRT(J258),0)</f>
        <v>45</v>
      </c>
      <c r="O258" s="1" t="n">
        <f aca="false">ROUNDUP(F258*J258+N258,0)</f>
        <v>123</v>
      </c>
      <c r="P258" s="50" t="n">
        <f aca="false">IF(F258&gt;0,K258/F258,99)</f>
        <v>14.479215319944</v>
      </c>
      <c r="Q258" s="18" t="str">
        <f aca="false">IF(K258&lt;N258,"Stock-out risk",IF(K258&lt;O258,"Reorder now",IF(P258&gt;16,"Overstock","Healthy")))</f>
        <v>Healthy</v>
      </c>
      <c r="R258" s="52" t="n">
        <f aca="false">K258*C258</f>
        <v>37125.6</v>
      </c>
    </row>
    <row r="259" customFormat="false" ht="15" hidden="false" customHeight="false" outlineLevel="0" collapsed="false">
      <c r="A259" s="1" t="s">
        <v>9008</v>
      </c>
      <c r="B259" s="1" t="s">
        <v>8764</v>
      </c>
      <c r="C259" s="17" t="n">
        <v>179.25</v>
      </c>
      <c r="D259" s="17" t="n">
        <v>425.03</v>
      </c>
      <c r="E259" s="1" t="n">
        <v>791</v>
      </c>
      <c r="F259" s="50" t="n">
        <v>15.212</v>
      </c>
      <c r="G259" s="51" t="n">
        <v>0.308</v>
      </c>
      <c r="H259" s="1" t="s">
        <v>8743</v>
      </c>
      <c r="I259" s="1" t="s">
        <v>8746</v>
      </c>
      <c r="J259" s="1" t="n">
        <v>4</v>
      </c>
      <c r="K259" s="1" t="n">
        <v>88</v>
      </c>
      <c r="L259" s="52" t="n">
        <f aca="false">E259*D259</f>
        <v>336198.73</v>
      </c>
      <c r="M259" s="1" t="n">
        <f aca="false">IF(H259="A",1.65,IF(H259="B",1.28,0.84))</f>
        <v>1.65</v>
      </c>
      <c r="N259" s="1" t="n">
        <f aca="false">ROUNDUP(M259*G259*F259*SQRT(J259),0)</f>
        <v>16</v>
      </c>
      <c r="O259" s="1" t="n">
        <f aca="false">ROUNDUP(F259*J259+N259,0)</f>
        <v>77</v>
      </c>
      <c r="P259" s="50" t="n">
        <f aca="false">IF(F259&gt;0,K259/F259,99)</f>
        <v>5.78490665264265</v>
      </c>
      <c r="Q259" s="18" t="str">
        <f aca="false">IF(K259&lt;N259,"Stock-out risk",IF(K259&lt;O259,"Reorder now",IF(P259&gt;16,"Overstock","Healthy")))</f>
        <v>Healthy</v>
      </c>
      <c r="R259" s="52" t="n">
        <f aca="false">K259*C259</f>
        <v>15774</v>
      </c>
    </row>
    <row r="260" customFormat="false" ht="15" hidden="false" customHeight="false" outlineLevel="0" collapsed="false">
      <c r="A260" s="1" t="s">
        <v>9009</v>
      </c>
      <c r="B260" s="1" t="s">
        <v>8755</v>
      </c>
      <c r="C260" s="17" t="n">
        <v>129.33</v>
      </c>
      <c r="D260" s="17" t="n">
        <v>327.65</v>
      </c>
      <c r="E260" s="1" t="n">
        <v>1024</v>
      </c>
      <c r="F260" s="50" t="n">
        <v>19.692</v>
      </c>
      <c r="G260" s="51" t="n">
        <v>0.457</v>
      </c>
      <c r="H260" s="1" t="s">
        <v>8743</v>
      </c>
      <c r="I260" s="1" t="s">
        <v>8746</v>
      </c>
      <c r="J260" s="1" t="n">
        <v>4</v>
      </c>
      <c r="K260" s="1" t="n">
        <v>895</v>
      </c>
      <c r="L260" s="52" t="n">
        <f aca="false">E260*D260</f>
        <v>335513.6</v>
      </c>
      <c r="M260" s="1" t="n">
        <f aca="false">IF(H260="A",1.65,IF(H260="B",1.28,0.84))</f>
        <v>1.65</v>
      </c>
      <c r="N260" s="1" t="n">
        <f aca="false">ROUNDUP(M260*G260*F260*SQRT(J260),0)</f>
        <v>30</v>
      </c>
      <c r="O260" s="1" t="n">
        <f aca="false">ROUNDUP(F260*J260+N260,0)</f>
        <v>109</v>
      </c>
      <c r="P260" s="50" t="n">
        <f aca="false">IF(F260&gt;0,K260/F260,99)</f>
        <v>45.4499289051391</v>
      </c>
      <c r="Q260" s="18" t="str">
        <f aca="false">IF(K260&lt;N260,"Stock-out risk",IF(K260&lt;O260,"Reorder now",IF(P260&gt;16,"Overstock","Healthy")))</f>
        <v>Overstock</v>
      </c>
      <c r="R260" s="52" t="n">
        <f aca="false">K260*C260</f>
        <v>115750.35</v>
      </c>
    </row>
    <row r="261" customFormat="false" ht="15" hidden="false" customHeight="false" outlineLevel="0" collapsed="false">
      <c r="A261" s="1" t="s">
        <v>9010</v>
      </c>
      <c r="B261" s="1" t="s">
        <v>8764</v>
      </c>
      <c r="C261" s="17" t="n">
        <v>93.84</v>
      </c>
      <c r="D261" s="17" t="n">
        <v>238.04</v>
      </c>
      <c r="E261" s="1" t="n">
        <v>1408</v>
      </c>
      <c r="F261" s="50" t="n">
        <v>27.077</v>
      </c>
      <c r="G261" s="51" t="n">
        <v>0.531</v>
      </c>
      <c r="H261" s="1" t="s">
        <v>8743</v>
      </c>
      <c r="I261" s="1" t="s">
        <v>90</v>
      </c>
      <c r="J261" s="1" t="n">
        <v>4</v>
      </c>
      <c r="K261" s="1" t="n">
        <v>72</v>
      </c>
      <c r="L261" s="52" t="n">
        <f aca="false">E261*D261</f>
        <v>335160.32</v>
      </c>
      <c r="M261" s="1" t="n">
        <f aca="false">IF(H261="A",1.65,IF(H261="B",1.28,0.84))</f>
        <v>1.65</v>
      </c>
      <c r="N261" s="1" t="n">
        <f aca="false">ROUNDUP(M261*G261*F261*SQRT(J261),0)</f>
        <v>48</v>
      </c>
      <c r="O261" s="1" t="n">
        <f aca="false">ROUNDUP(F261*J261+N261,0)</f>
        <v>157</v>
      </c>
      <c r="P261" s="50" t="n">
        <f aca="false">IF(F261&gt;0,K261/F261,99)</f>
        <v>2.65908335487683</v>
      </c>
      <c r="Q261" s="18" t="str">
        <f aca="false">IF(K261&lt;N261,"Stock-out risk",IF(K261&lt;O261,"Reorder now",IF(P261&gt;16,"Overstock","Healthy")))</f>
        <v>Reorder now</v>
      </c>
      <c r="R261" s="52" t="n">
        <f aca="false">K261*C261</f>
        <v>6756.48</v>
      </c>
    </row>
    <row r="262" customFormat="false" ht="15" hidden="false" customHeight="false" outlineLevel="0" collapsed="false">
      <c r="A262" s="1" t="s">
        <v>9011</v>
      </c>
      <c r="B262" s="1" t="s">
        <v>8764</v>
      </c>
      <c r="C262" s="17" t="n">
        <v>100.21</v>
      </c>
      <c r="D262" s="17" t="n">
        <v>227.61</v>
      </c>
      <c r="E262" s="1" t="n">
        <v>1467</v>
      </c>
      <c r="F262" s="50" t="n">
        <v>28.212</v>
      </c>
      <c r="G262" s="51" t="n">
        <v>1.111</v>
      </c>
      <c r="H262" s="1" t="s">
        <v>8743</v>
      </c>
      <c r="I262" s="1" t="s">
        <v>8752</v>
      </c>
      <c r="J262" s="1" t="n">
        <v>4</v>
      </c>
      <c r="K262" s="1" t="n">
        <v>160</v>
      </c>
      <c r="L262" s="52" t="n">
        <f aca="false">E262*D262</f>
        <v>333903.87</v>
      </c>
      <c r="M262" s="1" t="n">
        <f aca="false">IF(H262="A",1.65,IF(H262="B",1.28,0.84))</f>
        <v>1.65</v>
      </c>
      <c r="N262" s="1" t="n">
        <f aca="false">ROUNDUP(M262*G262*F262*SQRT(J262),0)</f>
        <v>104</v>
      </c>
      <c r="O262" s="1" t="n">
        <f aca="false">ROUNDUP(F262*J262+N262,0)</f>
        <v>217</v>
      </c>
      <c r="P262" s="50" t="n">
        <f aca="false">IF(F262&gt;0,K262/F262,99)</f>
        <v>5.67134552672622</v>
      </c>
      <c r="Q262" s="18" t="str">
        <f aca="false">IF(K262&lt;N262,"Stock-out risk",IF(K262&lt;O262,"Reorder now",IF(P262&gt;16,"Overstock","Healthy")))</f>
        <v>Reorder now</v>
      </c>
      <c r="R262" s="52" t="n">
        <f aca="false">K262*C262</f>
        <v>16033.6</v>
      </c>
    </row>
    <row r="263" customFormat="false" ht="15" hidden="false" customHeight="false" outlineLevel="0" collapsed="false">
      <c r="A263" s="1" t="s">
        <v>9012</v>
      </c>
      <c r="B263" s="1" t="s">
        <v>8742</v>
      </c>
      <c r="C263" s="17" t="n">
        <v>69.2</v>
      </c>
      <c r="D263" s="17" t="n">
        <v>128.95</v>
      </c>
      <c r="E263" s="1" t="n">
        <v>2548</v>
      </c>
      <c r="F263" s="50" t="n">
        <v>49</v>
      </c>
      <c r="G263" s="51" t="n">
        <v>0.852</v>
      </c>
      <c r="H263" s="1" t="s">
        <v>8743</v>
      </c>
      <c r="I263" s="1" t="s">
        <v>90</v>
      </c>
      <c r="J263" s="1" t="n">
        <v>6</v>
      </c>
      <c r="K263" s="1" t="n">
        <v>464</v>
      </c>
      <c r="L263" s="52" t="n">
        <f aca="false">E263*D263</f>
        <v>328564.6</v>
      </c>
      <c r="M263" s="1" t="n">
        <f aca="false">IF(H263="A",1.65,IF(H263="B",1.28,0.84))</f>
        <v>1.65</v>
      </c>
      <c r="N263" s="1" t="n">
        <f aca="false">ROUNDUP(M263*G263*F263*SQRT(J263),0)</f>
        <v>169</v>
      </c>
      <c r="O263" s="1" t="n">
        <f aca="false">ROUNDUP(F263*J263+N263,0)</f>
        <v>463</v>
      </c>
      <c r="P263" s="50" t="n">
        <f aca="false">IF(F263&gt;0,K263/F263,99)</f>
        <v>9.46938775510204</v>
      </c>
      <c r="Q263" s="18" t="str">
        <f aca="false">IF(K263&lt;N263,"Stock-out risk",IF(K263&lt;O263,"Reorder now",IF(P263&gt;16,"Overstock","Healthy")))</f>
        <v>Healthy</v>
      </c>
      <c r="R263" s="52" t="n">
        <f aca="false">K263*C263</f>
        <v>32108.8</v>
      </c>
    </row>
    <row r="264" customFormat="false" ht="15" hidden="false" customHeight="false" outlineLevel="0" collapsed="false">
      <c r="A264" s="1" t="s">
        <v>9013</v>
      </c>
      <c r="B264" s="1" t="s">
        <v>8749</v>
      </c>
      <c r="C264" s="17" t="n">
        <v>207.75</v>
      </c>
      <c r="D264" s="17" t="n">
        <v>434.57</v>
      </c>
      <c r="E264" s="1" t="n">
        <v>751</v>
      </c>
      <c r="F264" s="50" t="n">
        <v>14.442</v>
      </c>
      <c r="G264" s="51" t="n">
        <v>0.974</v>
      </c>
      <c r="H264" s="1" t="s">
        <v>8743</v>
      </c>
      <c r="I264" s="1" t="s">
        <v>90</v>
      </c>
      <c r="J264" s="1" t="n">
        <v>4</v>
      </c>
      <c r="K264" s="1" t="n">
        <v>126</v>
      </c>
      <c r="L264" s="52" t="n">
        <f aca="false">E264*D264</f>
        <v>326362.07</v>
      </c>
      <c r="M264" s="1" t="n">
        <f aca="false">IF(H264="A",1.65,IF(H264="B",1.28,0.84))</f>
        <v>1.65</v>
      </c>
      <c r="N264" s="1" t="n">
        <f aca="false">ROUNDUP(M264*G264*F264*SQRT(J264),0)</f>
        <v>47</v>
      </c>
      <c r="O264" s="1" t="n">
        <f aca="false">ROUNDUP(F264*J264+N264,0)</f>
        <v>105</v>
      </c>
      <c r="P264" s="50" t="n">
        <f aca="false">IF(F264&gt;0,K264/F264,99)</f>
        <v>8.72455338595762</v>
      </c>
      <c r="Q264" s="18" t="str">
        <f aca="false">IF(K264&lt;N264,"Stock-out risk",IF(K264&lt;O264,"Reorder now",IF(P264&gt;16,"Overstock","Healthy")))</f>
        <v>Healthy</v>
      </c>
      <c r="R264" s="52" t="n">
        <f aca="false">K264*C264</f>
        <v>26176.5</v>
      </c>
    </row>
    <row r="265" customFormat="false" ht="15" hidden="false" customHeight="false" outlineLevel="0" collapsed="false">
      <c r="A265" s="1" t="s">
        <v>9014</v>
      </c>
      <c r="B265" s="1" t="s">
        <v>8772</v>
      </c>
      <c r="C265" s="17" t="n">
        <v>111.45</v>
      </c>
      <c r="D265" s="17" t="n">
        <v>275.72</v>
      </c>
      <c r="E265" s="1" t="n">
        <v>1179</v>
      </c>
      <c r="F265" s="50" t="n">
        <v>22.673</v>
      </c>
      <c r="G265" s="51" t="n">
        <v>0.612</v>
      </c>
      <c r="H265" s="1" t="s">
        <v>8743</v>
      </c>
      <c r="I265" s="1" t="s">
        <v>90</v>
      </c>
      <c r="J265" s="1" t="n">
        <v>2</v>
      </c>
      <c r="K265" s="1" t="n">
        <v>349</v>
      </c>
      <c r="L265" s="52" t="n">
        <f aca="false">E265*D265</f>
        <v>325073.88</v>
      </c>
      <c r="M265" s="1" t="n">
        <f aca="false">IF(H265="A",1.65,IF(H265="B",1.28,0.84))</f>
        <v>1.65</v>
      </c>
      <c r="N265" s="1" t="n">
        <f aca="false">ROUNDUP(M265*G265*F265*SQRT(J265),0)</f>
        <v>33</v>
      </c>
      <c r="O265" s="1" t="n">
        <f aca="false">ROUNDUP(F265*J265+N265,0)</f>
        <v>79</v>
      </c>
      <c r="P265" s="50" t="n">
        <f aca="false">IF(F265&gt;0,K265/F265,99)</f>
        <v>15.3927579058792</v>
      </c>
      <c r="Q265" s="18" t="str">
        <f aca="false">IF(K265&lt;N265,"Stock-out risk",IF(K265&lt;O265,"Reorder now",IF(P265&gt;16,"Overstock","Healthy")))</f>
        <v>Healthy</v>
      </c>
      <c r="R265" s="52" t="n">
        <f aca="false">K265*C265</f>
        <v>38896.05</v>
      </c>
    </row>
    <row r="266" customFormat="false" ht="15" hidden="false" customHeight="false" outlineLevel="0" collapsed="false">
      <c r="A266" s="1" t="s">
        <v>9015</v>
      </c>
      <c r="B266" s="1" t="s">
        <v>8755</v>
      </c>
      <c r="C266" s="17" t="n">
        <v>237.95</v>
      </c>
      <c r="D266" s="17" t="n">
        <v>431.13</v>
      </c>
      <c r="E266" s="1" t="n">
        <v>752</v>
      </c>
      <c r="F266" s="50" t="n">
        <v>14.462</v>
      </c>
      <c r="G266" s="51" t="n">
        <v>0.299</v>
      </c>
      <c r="H266" s="1" t="s">
        <v>8743</v>
      </c>
      <c r="I266" s="1" t="s">
        <v>8746</v>
      </c>
      <c r="J266" s="1" t="n">
        <v>3</v>
      </c>
      <c r="K266" s="1" t="n">
        <v>82</v>
      </c>
      <c r="L266" s="52" t="n">
        <f aca="false">E266*D266</f>
        <v>324209.76</v>
      </c>
      <c r="M266" s="1" t="n">
        <f aca="false">IF(H266="A",1.65,IF(H266="B",1.28,0.84))</f>
        <v>1.65</v>
      </c>
      <c r="N266" s="1" t="n">
        <f aca="false">ROUNDUP(M266*G266*F266*SQRT(J266),0)</f>
        <v>13</v>
      </c>
      <c r="O266" s="1" t="n">
        <f aca="false">ROUNDUP(F266*J266+N266,0)</f>
        <v>57</v>
      </c>
      <c r="P266" s="50" t="n">
        <f aca="false">IF(F266&gt;0,K266/F266,99)</f>
        <v>5.67003180749551</v>
      </c>
      <c r="Q266" s="18" t="str">
        <f aca="false">IF(K266&lt;N266,"Stock-out risk",IF(K266&lt;O266,"Reorder now",IF(P266&gt;16,"Overstock","Healthy")))</f>
        <v>Healthy</v>
      </c>
      <c r="R266" s="52" t="n">
        <f aca="false">K266*C266</f>
        <v>19511.9</v>
      </c>
    </row>
    <row r="267" customFormat="false" ht="15" hidden="false" customHeight="false" outlineLevel="0" collapsed="false">
      <c r="A267" s="1" t="s">
        <v>9016</v>
      </c>
      <c r="B267" s="1" t="s">
        <v>8764</v>
      </c>
      <c r="C267" s="17" t="n">
        <v>102.94</v>
      </c>
      <c r="D267" s="17" t="n">
        <v>191.01</v>
      </c>
      <c r="E267" s="1" t="n">
        <v>1691</v>
      </c>
      <c r="F267" s="50" t="n">
        <v>32.519</v>
      </c>
      <c r="G267" s="51" t="n">
        <v>0.91</v>
      </c>
      <c r="H267" s="1" t="s">
        <v>8743</v>
      </c>
      <c r="I267" s="1" t="s">
        <v>90</v>
      </c>
      <c r="J267" s="1" t="n">
        <v>3</v>
      </c>
      <c r="K267" s="1" t="n">
        <v>367</v>
      </c>
      <c r="L267" s="52" t="n">
        <f aca="false">E267*D267</f>
        <v>322997.91</v>
      </c>
      <c r="M267" s="1" t="n">
        <f aca="false">IF(H267="A",1.65,IF(H267="B",1.28,0.84))</f>
        <v>1.65</v>
      </c>
      <c r="N267" s="1" t="n">
        <f aca="false">ROUNDUP(M267*G267*F267*SQRT(J267),0)</f>
        <v>85</v>
      </c>
      <c r="O267" s="1" t="n">
        <f aca="false">ROUNDUP(F267*J267+N267,0)</f>
        <v>183</v>
      </c>
      <c r="P267" s="50" t="n">
        <f aca="false">IF(F267&gt;0,K267/F267,99)</f>
        <v>11.2857098926781</v>
      </c>
      <c r="Q267" s="18" t="str">
        <f aca="false">IF(K267&lt;N267,"Stock-out risk",IF(K267&lt;O267,"Reorder now",IF(P267&gt;16,"Overstock","Healthy")))</f>
        <v>Healthy</v>
      </c>
      <c r="R267" s="52" t="n">
        <f aca="false">K267*C267</f>
        <v>37778.98</v>
      </c>
    </row>
    <row r="268" customFormat="false" ht="15" hidden="false" customHeight="false" outlineLevel="0" collapsed="false">
      <c r="A268" s="1" t="s">
        <v>9017</v>
      </c>
      <c r="B268" s="1" t="s">
        <v>8772</v>
      </c>
      <c r="C268" s="17" t="n">
        <v>61.26</v>
      </c>
      <c r="D268" s="17" t="n">
        <v>143.18</v>
      </c>
      <c r="E268" s="1" t="n">
        <v>2226</v>
      </c>
      <c r="F268" s="50" t="n">
        <v>42.808</v>
      </c>
      <c r="G268" s="51" t="n">
        <v>0.902</v>
      </c>
      <c r="H268" s="1" t="s">
        <v>8743</v>
      </c>
      <c r="I268" s="1" t="s">
        <v>90</v>
      </c>
      <c r="J268" s="1" t="n">
        <v>2</v>
      </c>
      <c r="K268" s="1" t="n">
        <v>337</v>
      </c>
      <c r="L268" s="52" t="n">
        <f aca="false">E268*D268</f>
        <v>318718.68</v>
      </c>
      <c r="M268" s="1" t="n">
        <f aca="false">IF(H268="A",1.65,IF(H268="B",1.28,0.84))</f>
        <v>1.65</v>
      </c>
      <c r="N268" s="1" t="n">
        <f aca="false">ROUNDUP(M268*G268*F268*SQRT(J268),0)</f>
        <v>91</v>
      </c>
      <c r="O268" s="1" t="n">
        <f aca="false">ROUNDUP(F268*J268+N268,0)</f>
        <v>177</v>
      </c>
      <c r="P268" s="50" t="n">
        <f aca="false">IF(F268&gt;0,K268/F268,99)</f>
        <v>7.87236030648477</v>
      </c>
      <c r="Q268" s="18" t="str">
        <f aca="false">IF(K268&lt;N268,"Stock-out risk",IF(K268&lt;O268,"Reorder now",IF(P268&gt;16,"Overstock","Healthy")))</f>
        <v>Healthy</v>
      </c>
      <c r="R268" s="52" t="n">
        <f aca="false">K268*C268</f>
        <v>20644.62</v>
      </c>
    </row>
    <row r="269" customFormat="false" ht="15" hidden="false" customHeight="false" outlineLevel="0" collapsed="false">
      <c r="A269" s="1" t="s">
        <v>9018</v>
      </c>
      <c r="B269" s="1" t="s">
        <v>8764</v>
      </c>
      <c r="C269" s="17" t="n">
        <v>100.11</v>
      </c>
      <c r="D269" s="17" t="n">
        <v>217.14</v>
      </c>
      <c r="E269" s="1" t="n">
        <v>1458</v>
      </c>
      <c r="F269" s="50" t="n">
        <v>28.038</v>
      </c>
      <c r="G269" s="51" t="n">
        <v>0.357</v>
      </c>
      <c r="H269" s="1" t="s">
        <v>8743</v>
      </c>
      <c r="I269" s="1" t="s">
        <v>8746</v>
      </c>
      <c r="J269" s="1" t="n">
        <v>4</v>
      </c>
      <c r="K269" s="1" t="n">
        <v>360</v>
      </c>
      <c r="L269" s="52" t="n">
        <f aca="false">E269*D269</f>
        <v>316590.12</v>
      </c>
      <c r="M269" s="1" t="n">
        <f aca="false">IF(H269="A",1.65,IF(H269="B",1.28,0.84))</f>
        <v>1.65</v>
      </c>
      <c r="N269" s="1" t="n">
        <f aca="false">ROUNDUP(M269*G269*F269*SQRT(J269),0)</f>
        <v>34</v>
      </c>
      <c r="O269" s="1" t="n">
        <f aca="false">ROUNDUP(F269*J269+N269,0)</f>
        <v>147</v>
      </c>
      <c r="P269" s="50" t="n">
        <f aca="false">IF(F269&gt;0,K269/F269,99)</f>
        <v>12.8397175262144</v>
      </c>
      <c r="Q269" s="18" t="str">
        <f aca="false">IF(K269&lt;N269,"Stock-out risk",IF(K269&lt;O269,"Reorder now",IF(P269&gt;16,"Overstock","Healthy")))</f>
        <v>Healthy</v>
      </c>
      <c r="R269" s="52" t="n">
        <f aca="false">K269*C269</f>
        <v>36039.6</v>
      </c>
    </row>
    <row r="270" customFormat="false" ht="15" hidden="false" customHeight="false" outlineLevel="0" collapsed="false">
      <c r="A270" s="1" t="s">
        <v>9019</v>
      </c>
      <c r="B270" s="1" t="s">
        <v>8742</v>
      </c>
      <c r="C270" s="17" t="n">
        <v>78.65</v>
      </c>
      <c r="D270" s="17" t="n">
        <v>167.43</v>
      </c>
      <c r="E270" s="1" t="n">
        <v>1875</v>
      </c>
      <c r="F270" s="50" t="n">
        <v>36.058</v>
      </c>
      <c r="G270" s="51" t="n">
        <v>0.942</v>
      </c>
      <c r="H270" s="1" t="s">
        <v>8743</v>
      </c>
      <c r="I270" s="1" t="s">
        <v>90</v>
      </c>
      <c r="J270" s="1" t="n">
        <v>3</v>
      </c>
      <c r="K270" s="1" t="n">
        <v>327</v>
      </c>
      <c r="L270" s="52" t="n">
        <f aca="false">E270*D270</f>
        <v>313931.25</v>
      </c>
      <c r="M270" s="1" t="n">
        <f aca="false">IF(H270="A",1.65,IF(H270="B",1.28,0.84))</f>
        <v>1.65</v>
      </c>
      <c r="N270" s="1" t="n">
        <f aca="false">ROUNDUP(M270*G270*F270*SQRT(J270),0)</f>
        <v>98</v>
      </c>
      <c r="O270" s="1" t="n">
        <f aca="false">ROUNDUP(F270*J270+N270,0)</f>
        <v>207</v>
      </c>
      <c r="P270" s="50" t="n">
        <f aca="false">IF(F270&gt;0,K270/F270,99)</f>
        <v>9.06872261356703</v>
      </c>
      <c r="Q270" s="18" t="str">
        <f aca="false">IF(K270&lt;N270,"Stock-out risk",IF(K270&lt;O270,"Reorder now",IF(P270&gt;16,"Overstock","Healthy")))</f>
        <v>Healthy</v>
      </c>
      <c r="R270" s="52" t="n">
        <f aca="false">K270*C270</f>
        <v>25718.55</v>
      </c>
    </row>
    <row r="271" customFormat="false" ht="15" hidden="false" customHeight="false" outlineLevel="0" collapsed="false">
      <c r="A271" s="1" t="s">
        <v>9020</v>
      </c>
      <c r="B271" s="1" t="s">
        <v>8755</v>
      </c>
      <c r="C271" s="17" t="n">
        <v>60.12</v>
      </c>
      <c r="D271" s="17" t="n">
        <v>150.82</v>
      </c>
      <c r="E271" s="1" t="n">
        <v>2077</v>
      </c>
      <c r="F271" s="50" t="n">
        <v>39.942</v>
      </c>
      <c r="G271" s="51" t="n">
        <v>0.35</v>
      </c>
      <c r="H271" s="1" t="s">
        <v>8743</v>
      </c>
      <c r="I271" s="1" t="s">
        <v>8746</v>
      </c>
      <c r="J271" s="1" t="n">
        <v>4</v>
      </c>
      <c r="K271" s="1" t="n">
        <v>634</v>
      </c>
      <c r="L271" s="52" t="n">
        <f aca="false">E271*D271</f>
        <v>313253.14</v>
      </c>
      <c r="M271" s="1" t="n">
        <f aca="false">IF(H271="A",1.65,IF(H271="B",1.28,0.84))</f>
        <v>1.65</v>
      </c>
      <c r="N271" s="1" t="n">
        <f aca="false">ROUNDUP(M271*G271*F271*SQRT(J271),0)</f>
        <v>47</v>
      </c>
      <c r="O271" s="1" t="n">
        <f aca="false">ROUNDUP(F271*J271+N271,0)</f>
        <v>207</v>
      </c>
      <c r="P271" s="50" t="n">
        <f aca="false">IF(F271&gt;0,K271/F271,99)</f>
        <v>15.8730158730159</v>
      </c>
      <c r="Q271" s="18" t="str">
        <f aca="false">IF(K271&lt;N271,"Stock-out risk",IF(K271&lt;O271,"Reorder now",IF(P271&gt;16,"Overstock","Healthy")))</f>
        <v>Healthy</v>
      </c>
      <c r="R271" s="52" t="n">
        <f aca="false">K271*C271</f>
        <v>38116.08</v>
      </c>
    </row>
    <row r="272" customFormat="false" ht="15" hidden="false" customHeight="false" outlineLevel="0" collapsed="false">
      <c r="A272" s="1" t="s">
        <v>9021</v>
      </c>
      <c r="B272" s="1" t="s">
        <v>8772</v>
      </c>
      <c r="C272" s="17" t="n">
        <v>94.18</v>
      </c>
      <c r="D272" s="17" t="n">
        <v>225.36</v>
      </c>
      <c r="E272" s="1" t="n">
        <v>1379</v>
      </c>
      <c r="F272" s="50" t="n">
        <v>26.519</v>
      </c>
      <c r="G272" s="51" t="n">
        <v>0.595</v>
      </c>
      <c r="H272" s="1" t="s">
        <v>8743</v>
      </c>
      <c r="I272" s="1" t="s">
        <v>90</v>
      </c>
      <c r="J272" s="1" t="n">
        <v>4</v>
      </c>
      <c r="K272" s="1" t="n">
        <v>206</v>
      </c>
      <c r="L272" s="52" t="n">
        <f aca="false">E272*D272</f>
        <v>310771.44</v>
      </c>
      <c r="M272" s="1" t="n">
        <f aca="false">IF(H272="A",1.65,IF(H272="B",1.28,0.84))</f>
        <v>1.65</v>
      </c>
      <c r="N272" s="1" t="n">
        <f aca="false">ROUNDUP(M272*G272*F272*SQRT(J272),0)</f>
        <v>53</v>
      </c>
      <c r="O272" s="1" t="n">
        <f aca="false">ROUNDUP(F272*J272+N272,0)</f>
        <v>160</v>
      </c>
      <c r="P272" s="50" t="n">
        <f aca="false">IF(F272&gt;0,K272/F272,99)</f>
        <v>7.76801538519552</v>
      </c>
      <c r="Q272" s="18" t="str">
        <f aca="false">IF(K272&lt;N272,"Stock-out risk",IF(K272&lt;O272,"Reorder now",IF(P272&gt;16,"Overstock","Healthy")))</f>
        <v>Healthy</v>
      </c>
      <c r="R272" s="52" t="n">
        <f aca="false">K272*C272</f>
        <v>19401.08</v>
      </c>
    </row>
    <row r="273" customFormat="false" ht="15" hidden="false" customHeight="false" outlineLevel="0" collapsed="false">
      <c r="A273" s="1" t="s">
        <v>9022</v>
      </c>
      <c r="B273" s="1" t="s">
        <v>8749</v>
      </c>
      <c r="C273" s="17" t="n">
        <v>172.34</v>
      </c>
      <c r="D273" s="17" t="n">
        <v>419.27</v>
      </c>
      <c r="E273" s="1" t="n">
        <v>738</v>
      </c>
      <c r="F273" s="50" t="n">
        <v>14.192</v>
      </c>
      <c r="G273" s="51" t="n">
        <v>0.359</v>
      </c>
      <c r="H273" s="1" t="s">
        <v>8743</v>
      </c>
      <c r="I273" s="1" t="s">
        <v>8746</v>
      </c>
      <c r="J273" s="1" t="n">
        <v>2</v>
      </c>
      <c r="K273" s="1" t="n">
        <v>66</v>
      </c>
      <c r="L273" s="52" t="n">
        <f aca="false">E273*D273</f>
        <v>309421.26</v>
      </c>
      <c r="M273" s="1" t="n">
        <f aca="false">IF(H273="A",1.65,IF(H273="B",1.28,0.84))</f>
        <v>1.65</v>
      </c>
      <c r="N273" s="1" t="n">
        <f aca="false">ROUNDUP(M273*G273*F273*SQRT(J273),0)</f>
        <v>12</v>
      </c>
      <c r="O273" s="1" t="n">
        <f aca="false">ROUNDUP(F273*J273+N273,0)</f>
        <v>41</v>
      </c>
      <c r="P273" s="50" t="n">
        <f aca="false">IF(F273&gt;0,K273/F273,99)</f>
        <v>4.65050732807215</v>
      </c>
      <c r="Q273" s="18" t="str">
        <f aca="false">IF(K273&lt;N273,"Stock-out risk",IF(K273&lt;O273,"Reorder now",IF(P273&gt;16,"Overstock","Healthy")))</f>
        <v>Healthy</v>
      </c>
      <c r="R273" s="52" t="n">
        <f aca="false">K273*C273</f>
        <v>11374.44</v>
      </c>
    </row>
    <row r="274" customFormat="false" ht="15" hidden="false" customHeight="false" outlineLevel="0" collapsed="false">
      <c r="A274" s="1" t="s">
        <v>9023</v>
      </c>
      <c r="B274" s="1" t="s">
        <v>8772</v>
      </c>
      <c r="C274" s="17" t="n">
        <v>99.62</v>
      </c>
      <c r="D274" s="17" t="n">
        <v>233.62</v>
      </c>
      <c r="E274" s="1" t="n">
        <v>1318</v>
      </c>
      <c r="F274" s="50" t="n">
        <v>25.346</v>
      </c>
      <c r="G274" s="51" t="n">
        <v>1.148</v>
      </c>
      <c r="H274" s="1" t="s">
        <v>8743</v>
      </c>
      <c r="I274" s="1" t="s">
        <v>8752</v>
      </c>
      <c r="J274" s="1" t="n">
        <v>2</v>
      </c>
      <c r="K274" s="1" t="n">
        <v>234</v>
      </c>
      <c r="L274" s="52" t="n">
        <f aca="false">E274*D274</f>
        <v>307911.16</v>
      </c>
      <c r="M274" s="1" t="n">
        <f aca="false">IF(H274="A",1.65,IF(H274="B",1.28,0.84))</f>
        <v>1.65</v>
      </c>
      <c r="N274" s="1" t="n">
        <f aca="false">ROUNDUP(M274*G274*F274*SQRT(J274),0)</f>
        <v>68</v>
      </c>
      <c r="O274" s="1" t="n">
        <f aca="false">ROUNDUP(F274*J274+N274,0)</f>
        <v>119</v>
      </c>
      <c r="P274" s="50" t="n">
        <f aca="false">IF(F274&gt;0,K274/F274,99)</f>
        <v>9.23222599226702</v>
      </c>
      <c r="Q274" s="18" t="str">
        <f aca="false">IF(K274&lt;N274,"Stock-out risk",IF(K274&lt;O274,"Reorder now",IF(P274&gt;16,"Overstock","Healthy")))</f>
        <v>Healthy</v>
      </c>
      <c r="R274" s="52" t="n">
        <f aca="false">K274*C274</f>
        <v>23311.08</v>
      </c>
    </row>
    <row r="275" customFormat="false" ht="15" hidden="false" customHeight="false" outlineLevel="0" collapsed="false">
      <c r="A275" s="1" t="s">
        <v>9024</v>
      </c>
      <c r="B275" s="1" t="s">
        <v>8759</v>
      </c>
      <c r="C275" s="17" t="n">
        <v>236.81</v>
      </c>
      <c r="D275" s="17" t="n">
        <v>545.11</v>
      </c>
      <c r="E275" s="1" t="n">
        <v>564</v>
      </c>
      <c r="F275" s="50" t="n">
        <v>10.846</v>
      </c>
      <c r="G275" s="51" t="n">
        <v>0.803</v>
      </c>
      <c r="H275" s="1" t="s">
        <v>8743</v>
      </c>
      <c r="I275" s="1" t="s">
        <v>90</v>
      </c>
      <c r="J275" s="1" t="n">
        <v>2</v>
      </c>
      <c r="K275" s="1" t="n">
        <v>73</v>
      </c>
      <c r="L275" s="52" t="n">
        <f aca="false">E275*D275</f>
        <v>307442.04</v>
      </c>
      <c r="M275" s="1" t="n">
        <f aca="false">IF(H275="A",1.65,IF(H275="B",1.28,0.84))</f>
        <v>1.65</v>
      </c>
      <c r="N275" s="1" t="n">
        <f aca="false">ROUNDUP(M275*G275*F275*SQRT(J275),0)</f>
        <v>21</v>
      </c>
      <c r="O275" s="1" t="n">
        <f aca="false">ROUNDUP(F275*J275+N275,0)</f>
        <v>43</v>
      </c>
      <c r="P275" s="50" t="n">
        <f aca="false">IF(F275&gt;0,K275/F275,99)</f>
        <v>6.73059192328969</v>
      </c>
      <c r="Q275" s="18" t="str">
        <f aca="false">IF(K275&lt;N275,"Stock-out risk",IF(K275&lt;O275,"Reorder now",IF(P275&gt;16,"Overstock","Healthy")))</f>
        <v>Healthy</v>
      </c>
      <c r="R275" s="52" t="n">
        <f aca="false">K275*C275</f>
        <v>17287.13</v>
      </c>
    </row>
    <row r="276" customFormat="false" ht="15" hidden="false" customHeight="false" outlineLevel="0" collapsed="false">
      <c r="A276" s="1" t="s">
        <v>9025</v>
      </c>
      <c r="B276" s="1" t="s">
        <v>8759</v>
      </c>
      <c r="C276" s="17" t="n">
        <v>109.41</v>
      </c>
      <c r="D276" s="17" t="n">
        <v>277.46</v>
      </c>
      <c r="E276" s="1" t="n">
        <v>1095</v>
      </c>
      <c r="F276" s="50" t="n">
        <v>21.058</v>
      </c>
      <c r="G276" s="51" t="n">
        <v>0.648</v>
      </c>
      <c r="H276" s="1" t="s">
        <v>8743</v>
      </c>
      <c r="I276" s="1" t="s">
        <v>90</v>
      </c>
      <c r="J276" s="1" t="n">
        <v>2</v>
      </c>
      <c r="K276" s="1" t="n">
        <v>136</v>
      </c>
      <c r="L276" s="52" t="n">
        <f aca="false">E276*D276</f>
        <v>303818.7</v>
      </c>
      <c r="M276" s="1" t="n">
        <f aca="false">IF(H276="A",1.65,IF(H276="B",1.28,0.84))</f>
        <v>1.65</v>
      </c>
      <c r="N276" s="1" t="n">
        <f aca="false">ROUNDUP(M276*G276*F276*SQRT(J276),0)</f>
        <v>32</v>
      </c>
      <c r="O276" s="1" t="n">
        <f aca="false">ROUNDUP(F276*J276+N276,0)</f>
        <v>75</v>
      </c>
      <c r="P276" s="50" t="n">
        <f aca="false">IF(F276&gt;0,K276/F276,99)</f>
        <v>6.45835311995441</v>
      </c>
      <c r="Q276" s="18" t="str">
        <f aca="false">IF(K276&lt;N276,"Stock-out risk",IF(K276&lt;O276,"Reorder now",IF(P276&gt;16,"Overstock","Healthy")))</f>
        <v>Healthy</v>
      </c>
      <c r="R276" s="52" t="n">
        <f aca="false">K276*C276</f>
        <v>14879.76</v>
      </c>
    </row>
    <row r="277" customFormat="false" ht="15" hidden="false" customHeight="false" outlineLevel="0" collapsed="false">
      <c r="A277" s="1" t="s">
        <v>9026</v>
      </c>
      <c r="B277" s="1" t="s">
        <v>8759</v>
      </c>
      <c r="C277" s="17" t="n">
        <v>170.38</v>
      </c>
      <c r="D277" s="17" t="n">
        <v>325.12</v>
      </c>
      <c r="E277" s="1" t="n">
        <v>934</v>
      </c>
      <c r="F277" s="50" t="n">
        <v>17.962</v>
      </c>
      <c r="G277" s="51" t="n">
        <v>0.297</v>
      </c>
      <c r="H277" s="1" t="s">
        <v>8743</v>
      </c>
      <c r="I277" s="1" t="s">
        <v>8746</v>
      </c>
      <c r="J277" s="1" t="n">
        <v>4</v>
      </c>
      <c r="K277" s="1" t="n">
        <v>126</v>
      </c>
      <c r="L277" s="52" t="n">
        <f aca="false">E277*D277</f>
        <v>303662.08</v>
      </c>
      <c r="M277" s="1" t="n">
        <f aca="false">IF(H277="A",1.65,IF(H277="B",1.28,0.84))</f>
        <v>1.65</v>
      </c>
      <c r="N277" s="1" t="n">
        <f aca="false">ROUNDUP(M277*G277*F277*SQRT(J277),0)</f>
        <v>18</v>
      </c>
      <c r="O277" s="1" t="n">
        <f aca="false">ROUNDUP(F277*J277+N277,0)</f>
        <v>90</v>
      </c>
      <c r="P277" s="50" t="n">
        <f aca="false">IF(F277&gt;0,K277/F277,99)</f>
        <v>7.01480904130943</v>
      </c>
      <c r="Q277" s="18" t="str">
        <f aca="false">IF(K277&lt;N277,"Stock-out risk",IF(K277&lt;O277,"Reorder now",IF(P277&gt;16,"Overstock","Healthy")))</f>
        <v>Healthy</v>
      </c>
      <c r="R277" s="52" t="n">
        <f aca="false">K277*C277</f>
        <v>21467.88</v>
      </c>
    </row>
    <row r="278" customFormat="false" ht="15" hidden="false" customHeight="false" outlineLevel="0" collapsed="false">
      <c r="A278" s="1" t="s">
        <v>9027</v>
      </c>
      <c r="B278" s="1" t="s">
        <v>8772</v>
      </c>
      <c r="C278" s="17" t="n">
        <v>104.57</v>
      </c>
      <c r="D278" s="17" t="n">
        <v>230.57</v>
      </c>
      <c r="E278" s="1" t="n">
        <v>1313</v>
      </c>
      <c r="F278" s="50" t="n">
        <v>25.25</v>
      </c>
      <c r="G278" s="51" t="n">
        <v>0.61</v>
      </c>
      <c r="H278" s="1" t="s">
        <v>8743</v>
      </c>
      <c r="I278" s="1" t="s">
        <v>90</v>
      </c>
      <c r="J278" s="1" t="n">
        <v>4</v>
      </c>
      <c r="K278" s="1" t="n">
        <v>133</v>
      </c>
      <c r="L278" s="52" t="n">
        <f aca="false">E278*D278</f>
        <v>302738.41</v>
      </c>
      <c r="M278" s="1" t="n">
        <f aca="false">IF(H278="A",1.65,IF(H278="B",1.28,0.84))</f>
        <v>1.65</v>
      </c>
      <c r="N278" s="1" t="n">
        <f aca="false">ROUNDUP(M278*G278*F278*SQRT(J278),0)</f>
        <v>51</v>
      </c>
      <c r="O278" s="1" t="n">
        <f aca="false">ROUNDUP(F278*J278+N278,0)</f>
        <v>152</v>
      </c>
      <c r="P278" s="50" t="n">
        <f aca="false">IF(F278&gt;0,K278/F278,99)</f>
        <v>5.26732673267327</v>
      </c>
      <c r="Q278" s="18" t="str">
        <f aca="false">IF(K278&lt;N278,"Stock-out risk",IF(K278&lt;O278,"Reorder now",IF(P278&gt;16,"Overstock","Healthy")))</f>
        <v>Reorder now</v>
      </c>
      <c r="R278" s="52" t="n">
        <f aca="false">K278*C278</f>
        <v>13907.81</v>
      </c>
    </row>
    <row r="279" customFormat="false" ht="15" hidden="false" customHeight="false" outlineLevel="0" collapsed="false">
      <c r="A279" s="1" t="s">
        <v>9028</v>
      </c>
      <c r="B279" s="1" t="s">
        <v>8764</v>
      </c>
      <c r="C279" s="17" t="n">
        <v>216.9</v>
      </c>
      <c r="D279" s="17" t="n">
        <v>553.52</v>
      </c>
      <c r="E279" s="1" t="n">
        <v>536</v>
      </c>
      <c r="F279" s="50" t="n">
        <v>10.308</v>
      </c>
      <c r="G279" s="51" t="n">
        <v>0.554</v>
      </c>
      <c r="H279" s="1" t="s">
        <v>8743</v>
      </c>
      <c r="I279" s="1" t="s">
        <v>90</v>
      </c>
      <c r="J279" s="1" t="n">
        <v>3</v>
      </c>
      <c r="K279" s="1" t="n">
        <v>36</v>
      </c>
      <c r="L279" s="52" t="n">
        <f aca="false">E279*D279</f>
        <v>296686.72</v>
      </c>
      <c r="M279" s="1" t="n">
        <f aca="false">IF(H279="A",1.65,IF(H279="B",1.28,0.84))</f>
        <v>1.65</v>
      </c>
      <c r="N279" s="1" t="n">
        <f aca="false">ROUNDUP(M279*G279*F279*SQRT(J279),0)</f>
        <v>17</v>
      </c>
      <c r="O279" s="1" t="n">
        <f aca="false">ROUNDUP(F279*J279+N279,0)</f>
        <v>48</v>
      </c>
      <c r="P279" s="50" t="n">
        <f aca="false">IF(F279&gt;0,K279/F279,99)</f>
        <v>3.49243306169965</v>
      </c>
      <c r="Q279" s="18" t="str">
        <f aca="false">IF(K279&lt;N279,"Stock-out risk",IF(K279&lt;O279,"Reorder now",IF(P279&gt;16,"Overstock","Healthy")))</f>
        <v>Reorder now</v>
      </c>
      <c r="R279" s="52" t="n">
        <f aca="false">K279*C279</f>
        <v>7808.4</v>
      </c>
    </row>
    <row r="280" customFormat="false" ht="15" hidden="false" customHeight="false" outlineLevel="0" collapsed="false">
      <c r="A280" s="1" t="s">
        <v>9029</v>
      </c>
      <c r="B280" s="1" t="s">
        <v>8764</v>
      </c>
      <c r="C280" s="17" t="n">
        <v>31.08</v>
      </c>
      <c r="D280" s="17" t="n">
        <v>69.44</v>
      </c>
      <c r="E280" s="1" t="n">
        <v>4269</v>
      </c>
      <c r="F280" s="50" t="n">
        <v>82.096</v>
      </c>
      <c r="G280" s="51" t="n">
        <v>0.807</v>
      </c>
      <c r="H280" s="1" t="s">
        <v>8743</v>
      </c>
      <c r="I280" s="1" t="s">
        <v>90</v>
      </c>
      <c r="J280" s="1" t="n">
        <v>6</v>
      </c>
      <c r="K280" s="1" t="n">
        <v>1193</v>
      </c>
      <c r="L280" s="52" t="n">
        <f aca="false">E280*D280</f>
        <v>296439.36</v>
      </c>
      <c r="M280" s="1" t="n">
        <f aca="false">IF(H280="A",1.65,IF(H280="B",1.28,0.84))</f>
        <v>1.65</v>
      </c>
      <c r="N280" s="1" t="n">
        <f aca="false">ROUNDUP(M280*G280*F280*SQRT(J280),0)</f>
        <v>268</v>
      </c>
      <c r="O280" s="1" t="n">
        <f aca="false">ROUNDUP(F280*J280+N280,0)</f>
        <v>761</v>
      </c>
      <c r="P280" s="50" t="n">
        <f aca="false">IF(F280&gt;0,K280/F280,99)</f>
        <v>14.5317676866108</v>
      </c>
      <c r="Q280" s="18" t="str">
        <f aca="false">IF(K280&lt;N280,"Stock-out risk",IF(K280&lt;O280,"Reorder now",IF(P280&gt;16,"Overstock","Healthy")))</f>
        <v>Healthy</v>
      </c>
      <c r="R280" s="52" t="n">
        <f aca="false">K280*C280</f>
        <v>37078.44</v>
      </c>
    </row>
    <row r="281" customFormat="false" ht="15" hidden="false" customHeight="false" outlineLevel="0" collapsed="false">
      <c r="A281" s="1" t="s">
        <v>9030</v>
      </c>
      <c r="B281" s="1" t="s">
        <v>8772</v>
      </c>
      <c r="C281" s="17" t="n">
        <v>116.24</v>
      </c>
      <c r="D281" s="17" t="n">
        <v>299.54</v>
      </c>
      <c r="E281" s="1" t="n">
        <v>983</v>
      </c>
      <c r="F281" s="50" t="n">
        <v>18.904</v>
      </c>
      <c r="G281" s="51" t="n">
        <v>0.469</v>
      </c>
      <c r="H281" s="1" t="s">
        <v>8743</v>
      </c>
      <c r="I281" s="1" t="s">
        <v>8746</v>
      </c>
      <c r="J281" s="1" t="n">
        <v>6</v>
      </c>
      <c r="K281" s="1" t="n">
        <v>206</v>
      </c>
      <c r="L281" s="52" t="n">
        <f aca="false">E281*D281</f>
        <v>294447.82</v>
      </c>
      <c r="M281" s="1" t="n">
        <f aca="false">IF(H281="A",1.65,IF(H281="B",1.28,0.84))</f>
        <v>1.65</v>
      </c>
      <c r="N281" s="1" t="n">
        <f aca="false">ROUNDUP(M281*G281*F281*SQRT(J281),0)</f>
        <v>36</v>
      </c>
      <c r="O281" s="1" t="n">
        <f aca="false">ROUNDUP(F281*J281+N281,0)</f>
        <v>150</v>
      </c>
      <c r="P281" s="50" t="n">
        <f aca="false">IF(F281&gt;0,K281/F281,99)</f>
        <v>10.8971646212442</v>
      </c>
      <c r="Q281" s="18" t="str">
        <f aca="false">IF(K281&lt;N281,"Stock-out risk",IF(K281&lt;O281,"Reorder now",IF(P281&gt;16,"Overstock","Healthy")))</f>
        <v>Healthy</v>
      </c>
      <c r="R281" s="52" t="n">
        <f aca="false">K281*C281</f>
        <v>23945.44</v>
      </c>
    </row>
    <row r="282" customFormat="false" ht="15" hidden="false" customHeight="false" outlineLevel="0" collapsed="false">
      <c r="A282" s="1" t="s">
        <v>9031</v>
      </c>
      <c r="B282" s="1" t="s">
        <v>8759</v>
      </c>
      <c r="C282" s="17" t="n">
        <v>97.99</v>
      </c>
      <c r="D282" s="17" t="n">
        <v>221.91</v>
      </c>
      <c r="E282" s="1" t="n">
        <v>1326</v>
      </c>
      <c r="F282" s="50" t="n">
        <v>25.5</v>
      </c>
      <c r="G282" s="51" t="n">
        <v>0.477</v>
      </c>
      <c r="H282" s="1" t="s">
        <v>8743</v>
      </c>
      <c r="I282" s="1" t="s">
        <v>8746</v>
      </c>
      <c r="J282" s="1" t="n">
        <v>3</v>
      </c>
      <c r="K282" s="1" t="n">
        <v>188</v>
      </c>
      <c r="L282" s="52" t="n">
        <f aca="false">E282*D282</f>
        <v>294252.66</v>
      </c>
      <c r="M282" s="1" t="n">
        <f aca="false">IF(H282="A",1.65,IF(H282="B",1.28,0.84))</f>
        <v>1.65</v>
      </c>
      <c r="N282" s="1" t="n">
        <f aca="false">ROUNDUP(M282*G282*F282*SQRT(J282),0)</f>
        <v>35</v>
      </c>
      <c r="O282" s="1" t="n">
        <f aca="false">ROUNDUP(F282*J282+N282,0)</f>
        <v>112</v>
      </c>
      <c r="P282" s="50" t="n">
        <f aca="false">IF(F282&gt;0,K282/F282,99)</f>
        <v>7.37254901960784</v>
      </c>
      <c r="Q282" s="18" t="str">
        <f aca="false">IF(K282&lt;N282,"Stock-out risk",IF(K282&lt;O282,"Reorder now",IF(P282&gt;16,"Overstock","Healthy")))</f>
        <v>Healthy</v>
      </c>
      <c r="R282" s="52" t="n">
        <f aca="false">K282*C282</f>
        <v>18422.12</v>
      </c>
    </row>
    <row r="283" customFormat="false" ht="15" hidden="false" customHeight="false" outlineLevel="0" collapsed="false">
      <c r="A283" s="1" t="s">
        <v>9032</v>
      </c>
      <c r="B283" s="1" t="s">
        <v>8755</v>
      </c>
      <c r="C283" s="17" t="n">
        <v>103.94</v>
      </c>
      <c r="D283" s="17" t="n">
        <v>232.88</v>
      </c>
      <c r="E283" s="1" t="n">
        <v>1262</v>
      </c>
      <c r="F283" s="50" t="n">
        <v>24.269</v>
      </c>
      <c r="G283" s="51" t="n">
        <v>0.359</v>
      </c>
      <c r="H283" s="1" t="s">
        <v>8743</v>
      </c>
      <c r="I283" s="1" t="s">
        <v>8746</v>
      </c>
      <c r="J283" s="1" t="n">
        <v>2</v>
      </c>
      <c r="K283" s="1" t="n">
        <v>164</v>
      </c>
      <c r="L283" s="52" t="n">
        <f aca="false">E283*D283</f>
        <v>293894.56</v>
      </c>
      <c r="M283" s="1" t="n">
        <f aca="false">IF(H283="A",1.65,IF(H283="B",1.28,0.84))</f>
        <v>1.65</v>
      </c>
      <c r="N283" s="1" t="n">
        <f aca="false">ROUNDUP(M283*G283*F283*SQRT(J283),0)</f>
        <v>21</v>
      </c>
      <c r="O283" s="1" t="n">
        <f aca="false">ROUNDUP(F283*J283+N283,0)</f>
        <v>70</v>
      </c>
      <c r="P283" s="50" t="n">
        <f aca="false">IF(F283&gt;0,K283/F283,99)</f>
        <v>6.7575919897812</v>
      </c>
      <c r="Q283" s="18" t="str">
        <f aca="false">IF(K283&lt;N283,"Stock-out risk",IF(K283&lt;O283,"Reorder now",IF(P283&gt;16,"Overstock","Healthy")))</f>
        <v>Healthy</v>
      </c>
      <c r="R283" s="52" t="n">
        <f aca="false">K283*C283</f>
        <v>17046.16</v>
      </c>
    </row>
    <row r="284" customFormat="false" ht="15" hidden="false" customHeight="false" outlineLevel="0" collapsed="false">
      <c r="A284" s="1" t="s">
        <v>9033</v>
      </c>
      <c r="B284" s="1" t="s">
        <v>8742</v>
      </c>
      <c r="C284" s="17" t="n">
        <v>105.7</v>
      </c>
      <c r="D284" s="17" t="n">
        <v>269</v>
      </c>
      <c r="E284" s="1" t="n">
        <v>1088</v>
      </c>
      <c r="F284" s="50" t="n">
        <v>20.923</v>
      </c>
      <c r="G284" s="51" t="n">
        <v>0.809</v>
      </c>
      <c r="H284" s="1" t="s">
        <v>8743</v>
      </c>
      <c r="I284" s="1" t="s">
        <v>90</v>
      </c>
      <c r="J284" s="1" t="n">
        <v>2</v>
      </c>
      <c r="K284" s="1" t="n">
        <v>73</v>
      </c>
      <c r="L284" s="52" t="n">
        <f aca="false">E284*D284</f>
        <v>292672</v>
      </c>
      <c r="M284" s="1" t="n">
        <f aca="false">IF(H284="A",1.65,IF(H284="B",1.28,0.84))</f>
        <v>1.65</v>
      </c>
      <c r="N284" s="1" t="n">
        <f aca="false">ROUNDUP(M284*G284*F284*SQRT(J284),0)</f>
        <v>40</v>
      </c>
      <c r="O284" s="1" t="n">
        <f aca="false">ROUNDUP(F284*J284+N284,0)</f>
        <v>82</v>
      </c>
      <c r="P284" s="50" t="n">
        <f aca="false">IF(F284&gt;0,K284/F284,99)</f>
        <v>3.4889834153802</v>
      </c>
      <c r="Q284" s="18" t="str">
        <f aca="false">IF(K284&lt;N284,"Stock-out risk",IF(K284&lt;O284,"Reorder now",IF(P284&gt;16,"Overstock","Healthy")))</f>
        <v>Reorder now</v>
      </c>
      <c r="R284" s="52" t="n">
        <f aca="false">K284*C284</f>
        <v>7716.1</v>
      </c>
    </row>
    <row r="285" customFormat="false" ht="15" hidden="false" customHeight="false" outlineLevel="0" collapsed="false">
      <c r="A285" s="1" t="s">
        <v>9034</v>
      </c>
      <c r="B285" s="1" t="s">
        <v>8772</v>
      </c>
      <c r="C285" s="17" t="n">
        <v>121.65</v>
      </c>
      <c r="D285" s="17" t="n">
        <v>234.18</v>
      </c>
      <c r="E285" s="1" t="n">
        <v>1245</v>
      </c>
      <c r="F285" s="50" t="n">
        <v>23.942</v>
      </c>
      <c r="G285" s="51" t="n">
        <v>0.314</v>
      </c>
      <c r="H285" s="1" t="s">
        <v>8743</v>
      </c>
      <c r="I285" s="1" t="s">
        <v>8746</v>
      </c>
      <c r="J285" s="1" t="n">
        <v>2</v>
      </c>
      <c r="K285" s="1" t="n">
        <v>103</v>
      </c>
      <c r="L285" s="52" t="n">
        <f aca="false">E285*D285</f>
        <v>291554.1</v>
      </c>
      <c r="M285" s="1" t="n">
        <f aca="false">IF(H285="A",1.65,IF(H285="B",1.28,0.84))</f>
        <v>1.65</v>
      </c>
      <c r="N285" s="1" t="n">
        <f aca="false">ROUNDUP(M285*G285*F285*SQRT(J285),0)</f>
        <v>18</v>
      </c>
      <c r="O285" s="1" t="n">
        <f aca="false">ROUNDUP(F285*J285+N285,0)</f>
        <v>66</v>
      </c>
      <c r="P285" s="50" t="n">
        <f aca="false">IF(F285&gt;0,K285/F285,99)</f>
        <v>4.30206331968925</v>
      </c>
      <c r="Q285" s="18" t="str">
        <f aca="false">IF(K285&lt;N285,"Stock-out risk",IF(K285&lt;O285,"Reorder now",IF(P285&gt;16,"Overstock","Healthy")))</f>
        <v>Healthy</v>
      </c>
      <c r="R285" s="52" t="n">
        <f aca="false">K285*C285</f>
        <v>12529.95</v>
      </c>
    </row>
    <row r="286" customFormat="false" ht="15" hidden="false" customHeight="false" outlineLevel="0" collapsed="false">
      <c r="A286" s="1" t="s">
        <v>9035</v>
      </c>
      <c r="B286" s="1" t="s">
        <v>8749</v>
      </c>
      <c r="C286" s="17" t="n">
        <v>83.77</v>
      </c>
      <c r="D286" s="17" t="n">
        <v>173.18</v>
      </c>
      <c r="E286" s="1" t="n">
        <v>1680</v>
      </c>
      <c r="F286" s="50" t="n">
        <v>32.308</v>
      </c>
      <c r="G286" s="51" t="n">
        <v>0.819</v>
      </c>
      <c r="H286" s="1" t="s">
        <v>8743</v>
      </c>
      <c r="I286" s="1" t="s">
        <v>90</v>
      </c>
      <c r="J286" s="1" t="n">
        <v>2</v>
      </c>
      <c r="K286" s="1" t="n">
        <v>193</v>
      </c>
      <c r="L286" s="52" t="n">
        <f aca="false">E286*D286</f>
        <v>290942.4</v>
      </c>
      <c r="M286" s="1" t="n">
        <f aca="false">IF(H286="A",1.65,IF(H286="B",1.28,0.84))</f>
        <v>1.65</v>
      </c>
      <c r="N286" s="1" t="n">
        <f aca="false">ROUNDUP(M286*G286*F286*SQRT(J286),0)</f>
        <v>62</v>
      </c>
      <c r="O286" s="1" t="n">
        <f aca="false">ROUNDUP(F286*J286+N286,0)</f>
        <v>127</v>
      </c>
      <c r="P286" s="50" t="n">
        <f aca="false">IF(F286&gt;0,K286/F286,99)</f>
        <v>5.97375263092733</v>
      </c>
      <c r="Q286" s="18" t="str">
        <f aca="false">IF(K286&lt;N286,"Stock-out risk",IF(K286&lt;O286,"Reorder now",IF(P286&gt;16,"Overstock","Healthy")))</f>
        <v>Healthy</v>
      </c>
      <c r="R286" s="52" t="n">
        <f aca="false">K286*C286</f>
        <v>16167.61</v>
      </c>
    </row>
    <row r="287" customFormat="false" ht="15" hidden="false" customHeight="false" outlineLevel="0" collapsed="false">
      <c r="A287" s="1" t="s">
        <v>9036</v>
      </c>
      <c r="B287" s="1" t="s">
        <v>8755</v>
      </c>
      <c r="C287" s="17" t="n">
        <v>236.69</v>
      </c>
      <c r="D287" s="17" t="n">
        <v>493.85</v>
      </c>
      <c r="E287" s="1" t="n">
        <v>589</v>
      </c>
      <c r="F287" s="50" t="n">
        <v>11.327</v>
      </c>
      <c r="G287" s="51" t="n">
        <v>0.435</v>
      </c>
      <c r="H287" s="1" t="s">
        <v>8743</v>
      </c>
      <c r="I287" s="1" t="s">
        <v>8746</v>
      </c>
      <c r="J287" s="1" t="n">
        <v>4</v>
      </c>
      <c r="K287" s="1" t="n">
        <v>119</v>
      </c>
      <c r="L287" s="52" t="n">
        <f aca="false">E287*D287</f>
        <v>290877.65</v>
      </c>
      <c r="M287" s="1" t="n">
        <f aca="false">IF(H287="A",1.65,IF(H287="B",1.28,0.84))</f>
        <v>1.65</v>
      </c>
      <c r="N287" s="1" t="n">
        <f aca="false">ROUNDUP(M287*G287*F287*SQRT(J287),0)</f>
        <v>17</v>
      </c>
      <c r="O287" s="1" t="n">
        <f aca="false">ROUNDUP(F287*J287+N287,0)</f>
        <v>63</v>
      </c>
      <c r="P287" s="50" t="n">
        <f aca="false">IF(F287&gt;0,K287/F287,99)</f>
        <v>10.5058709278715</v>
      </c>
      <c r="Q287" s="18" t="str">
        <f aca="false">IF(K287&lt;N287,"Stock-out risk",IF(K287&lt;O287,"Reorder now",IF(P287&gt;16,"Overstock","Healthy")))</f>
        <v>Healthy</v>
      </c>
      <c r="R287" s="52" t="n">
        <f aca="false">K287*C287</f>
        <v>28166.11</v>
      </c>
    </row>
    <row r="288" customFormat="false" ht="15" hidden="false" customHeight="false" outlineLevel="0" collapsed="false">
      <c r="A288" s="1" t="s">
        <v>9037</v>
      </c>
      <c r="B288" s="1" t="s">
        <v>8764</v>
      </c>
      <c r="C288" s="17" t="n">
        <v>91.32</v>
      </c>
      <c r="D288" s="17" t="n">
        <v>233.4</v>
      </c>
      <c r="E288" s="1" t="n">
        <v>1238</v>
      </c>
      <c r="F288" s="50" t="n">
        <v>23.808</v>
      </c>
      <c r="G288" s="51" t="n">
        <v>0.329</v>
      </c>
      <c r="H288" s="1" t="s">
        <v>8743</v>
      </c>
      <c r="I288" s="1" t="s">
        <v>8746</v>
      </c>
      <c r="J288" s="1" t="n">
        <v>3</v>
      </c>
      <c r="K288" s="1" t="n">
        <v>78</v>
      </c>
      <c r="L288" s="52" t="n">
        <f aca="false">E288*D288</f>
        <v>288949.2</v>
      </c>
      <c r="M288" s="1" t="n">
        <f aca="false">IF(H288="A",1.65,IF(H288="B",1.28,0.84))</f>
        <v>1.65</v>
      </c>
      <c r="N288" s="1" t="n">
        <f aca="false">ROUNDUP(M288*G288*F288*SQRT(J288),0)</f>
        <v>23</v>
      </c>
      <c r="O288" s="1" t="n">
        <f aca="false">ROUNDUP(F288*J288+N288,0)</f>
        <v>95</v>
      </c>
      <c r="P288" s="50" t="n">
        <f aca="false">IF(F288&gt;0,K288/F288,99)</f>
        <v>3.27620967741936</v>
      </c>
      <c r="Q288" s="18" t="str">
        <f aca="false">IF(K288&lt;N288,"Stock-out risk",IF(K288&lt;O288,"Reorder now",IF(P288&gt;16,"Overstock","Healthy")))</f>
        <v>Reorder now</v>
      </c>
      <c r="R288" s="52" t="n">
        <f aca="false">K288*C288</f>
        <v>7122.96</v>
      </c>
    </row>
    <row r="289" customFormat="false" ht="15" hidden="false" customHeight="false" outlineLevel="0" collapsed="false">
      <c r="A289" s="1" t="s">
        <v>9038</v>
      </c>
      <c r="B289" s="1" t="s">
        <v>8772</v>
      </c>
      <c r="C289" s="17" t="n">
        <v>106.73</v>
      </c>
      <c r="D289" s="17" t="n">
        <v>255.23</v>
      </c>
      <c r="E289" s="1" t="n">
        <v>1132</v>
      </c>
      <c r="F289" s="50" t="n">
        <v>21.769</v>
      </c>
      <c r="G289" s="51" t="n">
        <v>0.302</v>
      </c>
      <c r="H289" s="1" t="s">
        <v>8743</v>
      </c>
      <c r="I289" s="1" t="s">
        <v>8746</v>
      </c>
      <c r="J289" s="1" t="n">
        <v>2</v>
      </c>
      <c r="K289" s="1" t="n">
        <v>162</v>
      </c>
      <c r="L289" s="52" t="n">
        <f aca="false">E289*D289</f>
        <v>288920.36</v>
      </c>
      <c r="M289" s="1" t="n">
        <f aca="false">IF(H289="A",1.65,IF(H289="B",1.28,0.84))</f>
        <v>1.65</v>
      </c>
      <c r="N289" s="1" t="n">
        <f aca="false">ROUNDUP(M289*G289*F289*SQRT(J289),0)</f>
        <v>16</v>
      </c>
      <c r="O289" s="1" t="n">
        <f aca="false">ROUNDUP(F289*J289+N289,0)</f>
        <v>60</v>
      </c>
      <c r="P289" s="50" t="n">
        <f aca="false">IF(F289&gt;0,K289/F289,99)</f>
        <v>7.44177500114842</v>
      </c>
      <c r="Q289" s="18" t="str">
        <f aca="false">IF(K289&lt;N289,"Stock-out risk",IF(K289&lt;O289,"Reorder now",IF(P289&gt;16,"Overstock","Healthy")))</f>
        <v>Healthy</v>
      </c>
      <c r="R289" s="52" t="n">
        <f aca="false">K289*C289</f>
        <v>17290.26</v>
      </c>
    </row>
    <row r="290" customFormat="false" ht="15" hidden="false" customHeight="false" outlineLevel="0" collapsed="false">
      <c r="A290" s="1" t="s">
        <v>9039</v>
      </c>
      <c r="B290" s="1" t="s">
        <v>8772</v>
      </c>
      <c r="C290" s="17" t="n">
        <v>45.66</v>
      </c>
      <c r="D290" s="17" t="n">
        <v>89.1</v>
      </c>
      <c r="E290" s="1" t="n">
        <v>3239</v>
      </c>
      <c r="F290" s="50" t="n">
        <v>62.288</v>
      </c>
      <c r="G290" s="51" t="n">
        <v>0.583</v>
      </c>
      <c r="H290" s="1" t="s">
        <v>8743</v>
      </c>
      <c r="I290" s="1" t="s">
        <v>90</v>
      </c>
      <c r="J290" s="1" t="n">
        <v>2</v>
      </c>
      <c r="K290" s="1" t="n">
        <v>374</v>
      </c>
      <c r="L290" s="52" t="n">
        <f aca="false">E290*D290</f>
        <v>288594.9</v>
      </c>
      <c r="M290" s="1" t="n">
        <f aca="false">IF(H290="A",1.65,IF(H290="B",1.28,0.84))</f>
        <v>1.65</v>
      </c>
      <c r="N290" s="1" t="n">
        <f aca="false">ROUNDUP(M290*G290*F290*SQRT(J290),0)</f>
        <v>85</v>
      </c>
      <c r="O290" s="1" t="n">
        <f aca="false">ROUNDUP(F290*J290+N290,0)</f>
        <v>210</v>
      </c>
      <c r="P290" s="50" t="n">
        <f aca="false">IF(F290&gt;0,K290/F290,99)</f>
        <v>6.00436681222707</v>
      </c>
      <c r="Q290" s="18" t="str">
        <f aca="false">IF(K290&lt;N290,"Stock-out risk",IF(K290&lt;O290,"Reorder now",IF(P290&gt;16,"Overstock","Healthy")))</f>
        <v>Healthy</v>
      </c>
      <c r="R290" s="52" t="n">
        <f aca="false">K290*C290</f>
        <v>17076.84</v>
      </c>
    </row>
    <row r="291" customFormat="false" ht="15" hidden="false" customHeight="false" outlineLevel="0" collapsed="false">
      <c r="A291" s="1" t="s">
        <v>9040</v>
      </c>
      <c r="B291" s="1" t="s">
        <v>8759</v>
      </c>
      <c r="C291" s="17" t="n">
        <v>102.7</v>
      </c>
      <c r="D291" s="17" t="n">
        <v>236.17</v>
      </c>
      <c r="E291" s="1" t="n">
        <v>1205</v>
      </c>
      <c r="F291" s="50" t="n">
        <v>23.173</v>
      </c>
      <c r="G291" s="51" t="n">
        <v>0.314</v>
      </c>
      <c r="H291" s="1" t="s">
        <v>8743</v>
      </c>
      <c r="I291" s="1" t="s">
        <v>8746</v>
      </c>
      <c r="J291" s="1" t="n">
        <v>2</v>
      </c>
      <c r="K291" s="1" t="n">
        <v>112</v>
      </c>
      <c r="L291" s="52" t="n">
        <f aca="false">E291*D291</f>
        <v>284584.85</v>
      </c>
      <c r="M291" s="1" t="n">
        <f aca="false">IF(H291="A",1.65,IF(H291="B",1.28,0.84))</f>
        <v>1.65</v>
      </c>
      <c r="N291" s="1" t="n">
        <f aca="false">ROUNDUP(M291*G291*F291*SQRT(J291),0)</f>
        <v>17</v>
      </c>
      <c r="O291" s="1" t="n">
        <f aca="false">ROUNDUP(F291*J291+N291,0)</f>
        <v>64</v>
      </c>
      <c r="P291" s="50" t="n">
        <f aca="false">IF(F291&gt;0,K291/F291,99)</f>
        <v>4.83321106460105</v>
      </c>
      <c r="Q291" s="18" t="str">
        <f aca="false">IF(K291&lt;N291,"Stock-out risk",IF(K291&lt;O291,"Reorder now",IF(P291&gt;16,"Overstock","Healthy")))</f>
        <v>Healthy</v>
      </c>
      <c r="R291" s="52" t="n">
        <f aca="false">K291*C291</f>
        <v>11502.4</v>
      </c>
    </row>
    <row r="292" customFormat="false" ht="15" hidden="false" customHeight="false" outlineLevel="0" collapsed="false">
      <c r="A292" s="1" t="s">
        <v>9041</v>
      </c>
      <c r="B292" s="1" t="s">
        <v>8772</v>
      </c>
      <c r="C292" s="17" t="n">
        <v>165.05</v>
      </c>
      <c r="D292" s="17" t="n">
        <v>363.44</v>
      </c>
      <c r="E292" s="1" t="n">
        <v>781</v>
      </c>
      <c r="F292" s="50" t="n">
        <v>15.019</v>
      </c>
      <c r="G292" s="51" t="n">
        <v>0.588</v>
      </c>
      <c r="H292" s="1" t="s">
        <v>8743</v>
      </c>
      <c r="I292" s="1" t="s">
        <v>90</v>
      </c>
      <c r="J292" s="1" t="n">
        <v>3</v>
      </c>
      <c r="K292" s="1" t="n">
        <v>279</v>
      </c>
      <c r="L292" s="52" t="n">
        <f aca="false">E292*D292</f>
        <v>283846.64</v>
      </c>
      <c r="M292" s="1" t="n">
        <f aca="false">IF(H292="A",1.65,IF(H292="B",1.28,0.84))</f>
        <v>1.65</v>
      </c>
      <c r="N292" s="1" t="n">
        <f aca="false">ROUNDUP(M292*G292*F292*SQRT(J292),0)</f>
        <v>26</v>
      </c>
      <c r="O292" s="1" t="n">
        <f aca="false">ROUNDUP(F292*J292+N292,0)</f>
        <v>72</v>
      </c>
      <c r="P292" s="50" t="n">
        <f aca="false">IF(F292&gt;0,K292/F292,99)</f>
        <v>18.5764698049138</v>
      </c>
      <c r="Q292" s="18" t="str">
        <f aca="false">IF(K292&lt;N292,"Stock-out risk",IF(K292&lt;O292,"Reorder now",IF(P292&gt;16,"Overstock","Healthy")))</f>
        <v>Overstock</v>
      </c>
      <c r="R292" s="52" t="n">
        <f aca="false">K292*C292</f>
        <v>46048.95</v>
      </c>
    </row>
    <row r="293" customFormat="false" ht="15" hidden="false" customHeight="false" outlineLevel="0" collapsed="false">
      <c r="A293" s="1" t="s">
        <v>9042</v>
      </c>
      <c r="B293" s="1" t="s">
        <v>8742</v>
      </c>
      <c r="C293" s="17" t="n">
        <v>218.42</v>
      </c>
      <c r="D293" s="17" t="n">
        <v>430.46</v>
      </c>
      <c r="E293" s="1" t="n">
        <v>654</v>
      </c>
      <c r="F293" s="50" t="n">
        <v>12.577</v>
      </c>
      <c r="G293" s="51" t="n">
        <v>0.605</v>
      </c>
      <c r="H293" s="1" t="s">
        <v>8743</v>
      </c>
      <c r="I293" s="1" t="s">
        <v>90</v>
      </c>
      <c r="J293" s="1" t="n">
        <v>3</v>
      </c>
      <c r="K293" s="1" t="n">
        <v>64</v>
      </c>
      <c r="L293" s="52" t="n">
        <f aca="false">E293*D293</f>
        <v>281520.84</v>
      </c>
      <c r="M293" s="1" t="n">
        <f aca="false">IF(H293="A",1.65,IF(H293="B",1.28,0.84))</f>
        <v>1.65</v>
      </c>
      <c r="N293" s="1" t="n">
        <f aca="false">ROUNDUP(M293*G293*F293*SQRT(J293),0)</f>
        <v>22</v>
      </c>
      <c r="O293" s="1" t="n">
        <f aca="false">ROUNDUP(F293*J293+N293,0)</f>
        <v>60</v>
      </c>
      <c r="P293" s="50" t="n">
        <f aca="false">IF(F293&gt;0,K293/F293,99)</f>
        <v>5.08865389202513</v>
      </c>
      <c r="Q293" s="18" t="str">
        <f aca="false">IF(K293&lt;N293,"Stock-out risk",IF(K293&lt;O293,"Reorder now",IF(P293&gt;16,"Overstock","Healthy")))</f>
        <v>Healthy</v>
      </c>
      <c r="R293" s="52" t="n">
        <f aca="false">K293*C293</f>
        <v>13978.88</v>
      </c>
    </row>
    <row r="294" customFormat="false" ht="15" hidden="false" customHeight="false" outlineLevel="0" collapsed="false">
      <c r="A294" s="1" t="s">
        <v>9043</v>
      </c>
      <c r="B294" s="1" t="s">
        <v>8742</v>
      </c>
      <c r="C294" s="17" t="n">
        <v>87.16</v>
      </c>
      <c r="D294" s="17" t="n">
        <v>222.82</v>
      </c>
      <c r="E294" s="1" t="n">
        <v>1249</v>
      </c>
      <c r="F294" s="50" t="n">
        <v>24.019</v>
      </c>
      <c r="G294" s="51" t="n">
        <v>0.515</v>
      </c>
      <c r="H294" s="1" t="s">
        <v>8743</v>
      </c>
      <c r="I294" s="1" t="s">
        <v>90</v>
      </c>
      <c r="J294" s="1" t="n">
        <v>2</v>
      </c>
      <c r="K294" s="1" t="n">
        <v>83</v>
      </c>
      <c r="L294" s="52" t="n">
        <f aca="false">E294*D294</f>
        <v>278302.18</v>
      </c>
      <c r="M294" s="1" t="n">
        <f aca="false">IF(H294="A",1.65,IF(H294="B",1.28,0.84))</f>
        <v>1.65</v>
      </c>
      <c r="N294" s="1" t="n">
        <f aca="false">ROUNDUP(M294*G294*F294*SQRT(J294),0)</f>
        <v>29</v>
      </c>
      <c r="O294" s="1" t="n">
        <f aca="false">ROUNDUP(F294*J294+N294,0)</f>
        <v>78</v>
      </c>
      <c r="P294" s="50" t="n">
        <f aca="false">IF(F294&gt;0,K294/F294,99)</f>
        <v>3.45559765185895</v>
      </c>
      <c r="Q294" s="18" t="str">
        <f aca="false">IF(K294&lt;N294,"Stock-out risk",IF(K294&lt;O294,"Reorder now",IF(P294&gt;16,"Overstock","Healthy")))</f>
        <v>Healthy</v>
      </c>
      <c r="R294" s="52" t="n">
        <f aca="false">K294*C294</f>
        <v>7234.28</v>
      </c>
    </row>
    <row r="295" customFormat="false" ht="15" hidden="false" customHeight="false" outlineLevel="0" collapsed="false">
      <c r="A295" s="1" t="s">
        <v>9044</v>
      </c>
      <c r="B295" s="1" t="s">
        <v>8759</v>
      </c>
      <c r="C295" s="17" t="n">
        <v>66.45</v>
      </c>
      <c r="D295" s="17" t="n">
        <v>130.15</v>
      </c>
      <c r="E295" s="1" t="n">
        <v>2133</v>
      </c>
      <c r="F295" s="50" t="n">
        <v>41.019</v>
      </c>
      <c r="G295" s="51" t="n">
        <v>0.705</v>
      </c>
      <c r="H295" s="1" t="s">
        <v>8743</v>
      </c>
      <c r="I295" s="1" t="s">
        <v>90</v>
      </c>
      <c r="J295" s="1" t="n">
        <v>4</v>
      </c>
      <c r="K295" s="1" t="n">
        <v>1261</v>
      </c>
      <c r="L295" s="52" t="n">
        <f aca="false">E295*D295</f>
        <v>277609.95</v>
      </c>
      <c r="M295" s="1" t="n">
        <f aca="false">IF(H295="A",1.65,IF(H295="B",1.28,0.84))</f>
        <v>1.65</v>
      </c>
      <c r="N295" s="1" t="n">
        <f aca="false">ROUNDUP(M295*G295*F295*SQRT(J295),0)</f>
        <v>96</v>
      </c>
      <c r="O295" s="1" t="n">
        <f aca="false">ROUNDUP(F295*J295+N295,0)</f>
        <v>261</v>
      </c>
      <c r="P295" s="50" t="n">
        <f aca="false">IF(F295&gt;0,K295/F295,99)</f>
        <v>30.7418513371852</v>
      </c>
      <c r="Q295" s="18" t="str">
        <f aca="false">IF(K295&lt;N295,"Stock-out risk",IF(K295&lt;O295,"Reorder now",IF(P295&gt;16,"Overstock","Healthy")))</f>
        <v>Overstock</v>
      </c>
      <c r="R295" s="52" t="n">
        <f aca="false">K295*C295</f>
        <v>83793.45</v>
      </c>
    </row>
    <row r="296" customFormat="false" ht="15" hidden="false" customHeight="false" outlineLevel="0" collapsed="false">
      <c r="A296" s="1" t="s">
        <v>9045</v>
      </c>
      <c r="B296" s="1" t="s">
        <v>8742</v>
      </c>
      <c r="C296" s="17" t="n">
        <v>38.99</v>
      </c>
      <c r="D296" s="17" t="n">
        <v>99.93</v>
      </c>
      <c r="E296" s="1" t="n">
        <v>2777</v>
      </c>
      <c r="F296" s="50" t="n">
        <v>53.404</v>
      </c>
      <c r="G296" s="51" t="n">
        <v>0.822</v>
      </c>
      <c r="H296" s="1" t="s">
        <v>8743</v>
      </c>
      <c r="I296" s="1" t="s">
        <v>90</v>
      </c>
      <c r="J296" s="1" t="n">
        <v>2</v>
      </c>
      <c r="K296" s="1" t="n">
        <v>376</v>
      </c>
      <c r="L296" s="52" t="n">
        <f aca="false">E296*D296</f>
        <v>277505.61</v>
      </c>
      <c r="M296" s="1" t="n">
        <f aca="false">IF(H296="A",1.65,IF(H296="B",1.28,0.84))</f>
        <v>1.65</v>
      </c>
      <c r="N296" s="1" t="n">
        <f aca="false">ROUNDUP(M296*G296*F296*SQRT(J296),0)</f>
        <v>103</v>
      </c>
      <c r="O296" s="1" t="n">
        <f aca="false">ROUNDUP(F296*J296+N296,0)</f>
        <v>210</v>
      </c>
      <c r="P296" s="50" t="n">
        <f aca="false">IF(F296&gt;0,K296/F296,99)</f>
        <v>7.04067111077822</v>
      </c>
      <c r="Q296" s="18" t="str">
        <f aca="false">IF(K296&lt;N296,"Stock-out risk",IF(K296&lt;O296,"Reorder now",IF(P296&gt;16,"Overstock","Healthy")))</f>
        <v>Healthy</v>
      </c>
      <c r="R296" s="52" t="n">
        <f aca="false">K296*C296</f>
        <v>14660.24</v>
      </c>
    </row>
    <row r="297" customFormat="false" ht="15" hidden="false" customHeight="false" outlineLevel="0" collapsed="false">
      <c r="A297" s="1" t="s">
        <v>9046</v>
      </c>
      <c r="B297" s="1" t="s">
        <v>8764</v>
      </c>
      <c r="C297" s="17" t="n">
        <v>112.18</v>
      </c>
      <c r="D297" s="17" t="n">
        <v>237.06</v>
      </c>
      <c r="E297" s="1" t="n">
        <v>1167</v>
      </c>
      <c r="F297" s="50" t="n">
        <v>22.442</v>
      </c>
      <c r="G297" s="51" t="n">
        <v>0.293</v>
      </c>
      <c r="H297" s="1" t="s">
        <v>8743</v>
      </c>
      <c r="I297" s="1" t="s">
        <v>8746</v>
      </c>
      <c r="J297" s="1" t="n">
        <v>2</v>
      </c>
      <c r="K297" s="1" t="n">
        <v>77</v>
      </c>
      <c r="L297" s="52" t="n">
        <f aca="false">E297*D297</f>
        <v>276649.02</v>
      </c>
      <c r="M297" s="1" t="n">
        <f aca="false">IF(H297="A",1.65,IF(H297="B",1.28,0.84))</f>
        <v>1.65</v>
      </c>
      <c r="N297" s="1" t="n">
        <f aca="false">ROUNDUP(M297*G297*F297*SQRT(J297),0)</f>
        <v>16</v>
      </c>
      <c r="O297" s="1" t="n">
        <f aca="false">ROUNDUP(F297*J297+N297,0)</f>
        <v>61</v>
      </c>
      <c r="P297" s="50" t="n">
        <f aca="false">IF(F297&gt;0,K297/F297,99)</f>
        <v>3.43106674984404</v>
      </c>
      <c r="Q297" s="18" t="str">
        <f aca="false">IF(K297&lt;N297,"Stock-out risk",IF(K297&lt;O297,"Reorder now",IF(P297&gt;16,"Overstock","Healthy")))</f>
        <v>Healthy</v>
      </c>
      <c r="R297" s="52" t="n">
        <f aca="false">K297*C297</f>
        <v>8637.86</v>
      </c>
    </row>
    <row r="298" customFormat="false" ht="15" hidden="false" customHeight="false" outlineLevel="0" collapsed="false">
      <c r="A298" s="1" t="s">
        <v>9047</v>
      </c>
      <c r="B298" s="1" t="s">
        <v>8742</v>
      </c>
      <c r="C298" s="17" t="n">
        <v>153.26</v>
      </c>
      <c r="D298" s="17" t="n">
        <v>394.92</v>
      </c>
      <c r="E298" s="1" t="n">
        <v>695</v>
      </c>
      <c r="F298" s="50" t="n">
        <v>13.365</v>
      </c>
      <c r="G298" s="51" t="n">
        <v>0.321</v>
      </c>
      <c r="H298" s="1" t="s">
        <v>8743</v>
      </c>
      <c r="I298" s="1" t="s">
        <v>8746</v>
      </c>
      <c r="J298" s="1" t="n">
        <v>4</v>
      </c>
      <c r="K298" s="1" t="n">
        <v>65</v>
      </c>
      <c r="L298" s="52" t="n">
        <f aca="false">E298*D298</f>
        <v>274469.4</v>
      </c>
      <c r="M298" s="1" t="n">
        <f aca="false">IF(H298="A",1.65,IF(H298="B",1.28,0.84))</f>
        <v>1.65</v>
      </c>
      <c r="N298" s="1" t="n">
        <f aca="false">ROUNDUP(M298*G298*F298*SQRT(J298),0)</f>
        <v>15</v>
      </c>
      <c r="O298" s="1" t="n">
        <f aca="false">ROUNDUP(F298*J298+N298,0)</f>
        <v>69</v>
      </c>
      <c r="P298" s="50" t="n">
        <f aca="false">IF(F298&gt;0,K298/F298,99)</f>
        <v>4.86344930789375</v>
      </c>
      <c r="Q298" s="18" t="str">
        <f aca="false">IF(K298&lt;N298,"Stock-out risk",IF(K298&lt;O298,"Reorder now",IF(P298&gt;16,"Overstock","Healthy")))</f>
        <v>Reorder now</v>
      </c>
      <c r="R298" s="52" t="n">
        <f aca="false">K298*C298</f>
        <v>9961.9</v>
      </c>
    </row>
    <row r="299" customFormat="false" ht="15" hidden="false" customHeight="false" outlineLevel="0" collapsed="false">
      <c r="A299" s="1" t="s">
        <v>9048</v>
      </c>
      <c r="B299" s="1" t="s">
        <v>8759</v>
      </c>
      <c r="C299" s="17" t="n">
        <v>76.75</v>
      </c>
      <c r="D299" s="17" t="n">
        <v>180.96</v>
      </c>
      <c r="E299" s="1" t="n">
        <v>1512</v>
      </c>
      <c r="F299" s="50" t="n">
        <v>29.077</v>
      </c>
      <c r="G299" s="51" t="n">
        <v>1.037</v>
      </c>
      <c r="H299" s="1" t="s">
        <v>8743</v>
      </c>
      <c r="I299" s="1" t="s">
        <v>8752</v>
      </c>
      <c r="J299" s="1" t="n">
        <v>4</v>
      </c>
      <c r="K299" s="1" t="n">
        <v>769</v>
      </c>
      <c r="L299" s="52" t="n">
        <f aca="false">E299*D299</f>
        <v>273611.52</v>
      </c>
      <c r="M299" s="1" t="n">
        <f aca="false">IF(H299="A",1.65,IF(H299="B",1.28,0.84))</f>
        <v>1.65</v>
      </c>
      <c r="N299" s="1" t="n">
        <f aca="false">ROUNDUP(M299*G299*F299*SQRT(J299),0)</f>
        <v>100</v>
      </c>
      <c r="O299" s="1" t="n">
        <f aca="false">ROUNDUP(F299*J299+N299,0)</f>
        <v>217</v>
      </c>
      <c r="P299" s="50" t="n">
        <f aca="false">IF(F299&gt;0,K299/F299,99)</f>
        <v>26.4470199814286</v>
      </c>
      <c r="Q299" s="18" t="str">
        <f aca="false">IF(K299&lt;N299,"Stock-out risk",IF(K299&lt;O299,"Reorder now",IF(P299&gt;16,"Overstock","Healthy")))</f>
        <v>Overstock</v>
      </c>
      <c r="R299" s="52" t="n">
        <f aca="false">K299*C299</f>
        <v>59020.75</v>
      </c>
    </row>
    <row r="300" customFormat="false" ht="15" hidden="false" customHeight="false" outlineLevel="0" collapsed="false">
      <c r="A300" s="1" t="s">
        <v>9049</v>
      </c>
      <c r="B300" s="1" t="s">
        <v>8749</v>
      </c>
      <c r="C300" s="17" t="n">
        <v>101.94</v>
      </c>
      <c r="D300" s="17" t="n">
        <v>209.24</v>
      </c>
      <c r="E300" s="1" t="n">
        <v>1290</v>
      </c>
      <c r="F300" s="50" t="n">
        <v>24.808</v>
      </c>
      <c r="G300" s="51" t="n">
        <v>0.817</v>
      </c>
      <c r="H300" s="1" t="s">
        <v>8743</v>
      </c>
      <c r="I300" s="1" t="s">
        <v>90</v>
      </c>
      <c r="J300" s="1" t="n">
        <v>3</v>
      </c>
      <c r="K300" s="1" t="n">
        <v>268</v>
      </c>
      <c r="L300" s="52" t="n">
        <f aca="false">E300*D300</f>
        <v>269919.6</v>
      </c>
      <c r="M300" s="1" t="n">
        <f aca="false">IF(H300="A",1.65,IF(H300="B",1.28,0.84))</f>
        <v>1.65</v>
      </c>
      <c r="N300" s="1" t="n">
        <f aca="false">ROUNDUP(M300*G300*F300*SQRT(J300),0)</f>
        <v>58</v>
      </c>
      <c r="O300" s="1" t="n">
        <f aca="false">ROUNDUP(F300*J300+N300,0)</f>
        <v>133</v>
      </c>
      <c r="P300" s="50" t="n">
        <f aca="false">IF(F300&gt;0,K300/F300,99)</f>
        <v>10.8029667849081</v>
      </c>
      <c r="Q300" s="18" t="str">
        <f aca="false">IF(K300&lt;N300,"Stock-out risk",IF(K300&lt;O300,"Reorder now",IF(P300&gt;16,"Overstock","Healthy")))</f>
        <v>Healthy</v>
      </c>
      <c r="R300" s="52" t="n">
        <f aca="false">K300*C300</f>
        <v>27319.92</v>
      </c>
    </row>
    <row r="301" customFormat="false" ht="15" hidden="false" customHeight="false" outlineLevel="0" collapsed="false">
      <c r="A301" s="1" t="s">
        <v>9050</v>
      </c>
      <c r="B301" s="1" t="s">
        <v>8764</v>
      </c>
      <c r="C301" s="17" t="n">
        <v>85.24</v>
      </c>
      <c r="D301" s="17" t="n">
        <v>179.64</v>
      </c>
      <c r="E301" s="1" t="n">
        <v>1489</v>
      </c>
      <c r="F301" s="50" t="n">
        <v>28.635</v>
      </c>
      <c r="G301" s="51" t="n">
        <v>0.311</v>
      </c>
      <c r="H301" s="1" t="s">
        <v>8743</v>
      </c>
      <c r="I301" s="1" t="s">
        <v>8746</v>
      </c>
      <c r="J301" s="1" t="n">
        <v>4</v>
      </c>
      <c r="K301" s="1" t="n">
        <v>479</v>
      </c>
      <c r="L301" s="52" t="n">
        <f aca="false">E301*D301</f>
        <v>267483.96</v>
      </c>
      <c r="M301" s="1" t="n">
        <f aca="false">IF(H301="A",1.65,IF(H301="B",1.28,0.84))</f>
        <v>1.65</v>
      </c>
      <c r="N301" s="1" t="n">
        <f aca="false">ROUNDUP(M301*G301*F301*SQRT(J301),0)</f>
        <v>30</v>
      </c>
      <c r="O301" s="1" t="n">
        <f aca="false">ROUNDUP(F301*J301+N301,0)</f>
        <v>145</v>
      </c>
      <c r="P301" s="50" t="n">
        <f aca="false">IF(F301&gt;0,K301/F301,99)</f>
        <v>16.7277806879693</v>
      </c>
      <c r="Q301" s="18" t="str">
        <f aca="false">IF(K301&lt;N301,"Stock-out risk",IF(K301&lt;O301,"Reorder now",IF(P301&gt;16,"Overstock","Healthy")))</f>
        <v>Overstock</v>
      </c>
      <c r="R301" s="52" t="n">
        <f aca="false">K301*C301</f>
        <v>40829.96</v>
      </c>
    </row>
    <row r="302" customFormat="false" ht="15" hidden="false" customHeight="false" outlineLevel="0" collapsed="false">
      <c r="A302" s="1" t="s">
        <v>9051</v>
      </c>
      <c r="B302" s="1" t="s">
        <v>8755</v>
      </c>
      <c r="C302" s="17" t="n">
        <v>52.02</v>
      </c>
      <c r="D302" s="17" t="n">
        <v>95.25</v>
      </c>
      <c r="E302" s="1" t="n">
        <v>2796</v>
      </c>
      <c r="F302" s="50" t="n">
        <v>53.769</v>
      </c>
      <c r="G302" s="51" t="n">
        <v>0.503</v>
      </c>
      <c r="H302" s="1" t="s">
        <v>8743</v>
      </c>
      <c r="I302" s="1" t="s">
        <v>90</v>
      </c>
      <c r="J302" s="1" t="n">
        <v>3</v>
      </c>
      <c r="K302" s="1" t="n">
        <v>219</v>
      </c>
      <c r="L302" s="52" t="n">
        <f aca="false">E302*D302</f>
        <v>266319</v>
      </c>
      <c r="M302" s="1" t="n">
        <f aca="false">IF(H302="A",1.65,IF(H302="B",1.28,0.84))</f>
        <v>1.65</v>
      </c>
      <c r="N302" s="1" t="n">
        <f aca="false">ROUNDUP(M302*G302*F302*SQRT(J302),0)</f>
        <v>78</v>
      </c>
      <c r="O302" s="1" t="n">
        <f aca="false">ROUNDUP(F302*J302+N302,0)</f>
        <v>240</v>
      </c>
      <c r="P302" s="50" t="n">
        <f aca="false">IF(F302&gt;0,K302/F302,99)</f>
        <v>4.0729788539865</v>
      </c>
      <c r="Q302" s="18" t="str">
        <f aca="false">IF(K302&lt;N302,"Stock-out risk",IF(K302&lt;O302,"Reorder now",IF(P302&gt;16,"Overstock","Healthy")))</f>
        <v>Reorder now</v>
      </c>
      <c r="R302" s="52" t="n">
        <f aca="false">K302*C302</f>
        <v>11392.38</v>
      </c>
    </row>
    <row r="303" customFormat="false" ht="15" hidden="false" customHeight="false" outlineLevel="0" collapsed="false">
      <c r="A303" s="1" t="s">
        <v>9052</v>
      </c>
      <c r="B303" s="1" t="s">
        <v>8749</v>
      </c>
      <c r="C303" s="17" t="n">
        <v>58.31</v>
      </c>
      <c r="D303" s="17" t="n">
        <v>150.26</v>
      </c>
      <c r="E303" s="1" t="n">
        <v>1768</v>
      </c>
      <c r="F303" s="50" t="n">
        <v>34</v>
      </c>
      <c r="G303" s="51" t="n">
        <v>0.358</v>
      </c>
      <c r="H303" s="1" t="s">
        <v>8743</v>
      </c>
      <c r="I303" s="1" t="s">
        <v>8746</v>
      </c>
      <c r="J303" s="1" t="n">
        <v>3</v>
      </c>
      <c r="K303" s="1" t="n">
        <v>177</v>
      </c>
      <c r="L303" s="52" t="n">
        <f aca="false">E303*D303</f>
        <v>265659.68</v>
      </c>
      <c r="M303" s="1" t="n">
        <f aca="false">IF(H303="A",1.65,IF(H303="B",1.28,0.84))</f>
        <v>1.65</v>
      </c>
      <c r="N303" s="1" t="n">
        <f aca="false">ROUNDUP(M303*G303*F303*SQRT(J303),0)</f>
        <v>35</v>
      </c>
      <c r="O303" s="1" t="n">
        <f aca="false">ROUNDUP(F303*J303+N303,0)</f>
        <v>137</v>
      </c>
      <c r="P303" s="50" t="n">
        <f aca="false">IF(F303&gt;0,K303/F303,99)</f>
        <v>5.20588235294118</v>
      </c>
      <c r="Q303" s="18" t="str">
        <f aca="false">IF(K303&lt;N303,"Stock-out risk",IF(K303&lt;O303,"Reorder now",IF(P303&gt;16,"Overstock","Healthy")))</f>
        <v>Healthy</v>
      </c>
      <c r="R303" s="52" t="n">
        <f aca="false">K303*C303</f>
        <v>10320.87</v>
      </c>
    </row>
    <row r="304" customFormat="false" ht="15" hidden="false" customHeight="false" outlineLevel="0" collapsed="false">
      <c r="A304" s="1" t="s">
        <v>9053</v>
      </c>
      <c r="B304" s="1" t="s">
        <v>8755</v>
      </c>
      <c r="C304" s="17" t="n">
        <v>165.84</v>
      </c>
      <c r="D304" s="17" t="n">
        <v>378.42</v>
      </c>
      <c r="E304" s="1" t="n">
        <v>699</v>
      </c>
      <c r="F304" s="50" t="n">
        <v>13.442</v>
      </c>
      <c r="G304" s="51" t="n">
        <v>0.338</v>
      </c>
      <c r="H304" s="1" t="s">
        <v>8743</v>
      </c>
      <c r="I304" s="1" t="s">
        <v>8746</v>
      </c>
      <c r="J304" s="1" t="n">
        <v>6</v>
      </c>
      <c r="K304" s="1" t="n">
        <v>103</v>
      </c>
      <c r="L304" s="52" t="n">
        <f aca="false">E304*D304</f>
        <v>264515.58</v>
      </c>
      <c r="M304" s="1" t="n">
        <f aca="false">IF(H304="A",1.65,IF(H304="B",1.28,0.84))</f>
        <v>1.65</v>
      </c>
      <c r="N304" s="1" t="n">
        <f aca="false">ROUNDUP(M304*G304*F304*SQRT(J304),0)</f>
        <v>19</v>
      </c>
      <c r="O304" s="1" t="n">
        <f aca="false">ROUNDUP(F304*J304+N304,0)</f>
        <v>100</v>
      </c>
      <c r="P304" s="50" t="n">
        <f aca="false">IF(F304&gt;0,K304/F304,99)</f>
        <v>7.66255021574171</v>
      </c>
      <c r="Q304" s="18" t="str">
        <f aca="false">IF(K304&lt;N304,"Stock-out risk",IF(K304&lt;O304,"Reorder now",IF(P304&gt;16,"Overstock","Healthy")))</f>
        <v>Healthy</v>
      </c>
      <c r="R304" s="52" t="n">
        <f aca="false">K304*C304</f>
        <v>17081.52</v>
      </c>
    </row>
    <row r="305" customFormat="false" ht="15" hidden="false" customHeight="false" outlineLevel="0" collapsed="false">
      <c r="A305" s="1" t="s">
        <v>9054</v>
      </c>
      <c r="B305" s="1" t="s">
        <v>8749</v>
      </c>
      <c r="C305" s="17" t="n">
        <v>90.38</v>
      </c>
      <c r="D305" s="17" t="n">
        <v>229.93</v>
      </c>
      <c r="E305" s="1" t="n">
        <v>1138</v>
      </c>
      <c r="F305" s="50" t="n">
        <v>21.885</v>
      </c>
      <c r="G305" s="51" t="n">
        <v>0.308</v>
      </c>
      <c r="H305" s="1" t="s">
        <v>8743</v>
      </c>
      <c r="I305" s="1" t="s">
        <v>8746</v>
      </c>
      <c r="J305" s="1" t="n">
        <v>3</v>
      </c>
      <c r="K305" s="1" t="n">
        <v>92</v>
      </c>
      <c r="L305" s="52" t="n">
        <f aca="false">E305*D305</f>
        <v>261660.34</v>
      </c>
      <c r="M305" s="1" t="n">
        <f aca="false">IF(H305="A",1.65,IF(H305="B",1.28,0.84))</f>
        <v>1.65</v>
      </c>
      <c r="N305" s="1" t="n">
        <f aca="false">ROUNDUP(M305*G305*F305*SQRT(J305),0)</f>
        <v>20</v>
      </c>
      <c r="O305" s="1" t="n">
        <f aca="false">ROUNDUP(F305*J305+N305,0)</f>
        <v>86</v>
      </c>
      <c r="P305" s="50" t="n">
        <f aca="false">IF(F305&gt;0,K305/F305,99)</f>
        <v>4.20379255197624</v>
      </c>
      <c r="Q305" s="18" t="str">
        <f aca="false">IF(K305&lt;N305,"Stock-out risk",IF(K305&lt;O305,"Reorder now",IF(P305&gt;16,"Overstock","Healthy")))</f>
        <v>Healthy</v>
      </c>
      <c r="R305" s="52" t="n">
        <f aca="false">K305*C305</f>
        <v>8314.96</v>
      </c>
    </row>
    <row r="306" customFormat="false" ht="15" hidden="false" customHeight="false" outlineLevel="0" collapsed="false">
      <c r="A306" s="1" t="s">
        <v>9055</v>
      </c>
      <c r="B306" s="1" t="s">
        <v>8749</v>
      </c>
      <c r="C306" s="17" t="n">
        <v>95.72</v>
      </c>
      <c r="D306" s="17" t="n">
        <v>206.03</v>
      </c>
      <c r="E306" s="1" t="n">
        <v>1269</v>
      </c>
      <c r="F306" s="50" t="n">
        <v>24.404</v>
      </c>
      <c r="G306" s="51" t="n">
        <v>0.977</v>
      </c>
      <c r="H306" s="1" t="s">
        <v>9056</v>
      </c>
      <c r="I306" s="1" t="s">
        <v>90</v>
      </c>
      <c r="J306" s="1" t="n">
        <v>6</v>
      </c>
      <c r="K306" s="1" t="n">
        <v>702</v>
      </c>
      <c r="L306" s="52" t="n">
        <f aca="false">E306*D306</f>
        <v>261452.07</v>
      </c>
      <c r="M306" s="1" t="n">
        <f aca="false">IF(H306="A",1.65,IF(H306="B",1.28,0.84))</f>
        <v>1.28</v>
      </c>
      <c r="N306" s="1" t="n">
        <f aca="false">ROUNDUP(M306*G306*F306*SQRT(J306),0)</f>
        <v>75</v>
      </c>
      <c r="O306" s="1" t="n">
        <f aca="false">ROUNDUP(F306*J306+N306,0)</f>
        <v>222</v>
      </c>
      <c r="P306" s="50" t="n">
        <f aca="false">IF(F306&gt;0,K306/F306,99)</f>
        <v>28.7657761022783</v>
      </c>
      <c r="Q306" s="18" t="str">
        <f aca="false">IF(K306&lt;N306,"Stock-out risk",IF(K306&lt;O306,"Reorder now",IF(P306&gt;16,"Overstock","Healthy")))</f>
        <v>Overstock</v>
      </c>
      <c r="R306" s="52" t="n">
        <f aca="false">K306*C306</f>
        <v>67195.44</v>
      </c>
    </row>
    <row r="307" customFormat="false" ht="15" hidden="false" customHeight="false" outlineLevel="0" collapsed="false">
      <c r="A307" s="1" t="s">
        <v>9057</v>
      </c>
      <c r="B307" s="1" t="s">
        <v>8749</v>
      </c>
      <c r="C307" s="17" t="n">
        <v>35.94</v>
      </c>
      <c r="D307" s="17" t="n">
        <v>84.28</v>
      </c>
      <c r="E307" s="1" t="n">
        <v>3082</v>
      </c>
      <c r="F307" s="50" t="n">
        <v>59.269</v>
      </c>
      <c r="G307" s="51" t="n">
        <v>0.59</v>
      </c>
      <c r="H307" s="1" t="s">
        <v>9056</v>
      </c>
      <c r="I307" s="1" t="s">
        <v>90</v>
      </c>
      <c r="J307" s="1" t="n">
        <v>3</v>
      </c>
      <c r="K307" s="1" t="n">
        <v>181</v>
      </c>
      <c r="L307" s="52" t="n">
        <f aca="false">E307*D307</f>
        <v>259750.96</v>
      </c>
      <c r="M307" s="1" t="n">
        <f aca="false">IF(H307="A",1.65,IF(H307="B",1.28,0.84))</f>
        <v>1.28</v>
      </c>
      <c r="N307" s="1" t="n">
        <f aca="false">ROUNDUP(M307*G307*F307*SQRT(J307),0)</f>
        <v>78</v>
      </c>
      <c r="O307" s="1" t="n">
        <f aca="false">ROUNDUP(F307*J307+N307,0)</f>
        <v>256</v>
      </c>
      <c r="P307" s="50" t="n">
        <f aca="false">IF(F307&gt;0,K307/F307,99)</f>
        <v>3.0538730196224</v>
      </c>
      <c r="Q307" s="18" t="str">
        <f aca="false">IF(K307&lt;N307,"Stock-out risk",IF(K307&lt;O307,"Reorder now",IF(P307&gt;16,"Overstock","Healthy")))</f>
        <v>Reorder now</v>
      </c>
      <c r="R307" s="52" t="n">
        <f aca="false">K307*C307</f>
        <v>6505.14</v>
      </c>
    </row>
    <row r="308" customFormat="false" ht="15" hidden="false" customHeight="false" outlineLevel="0" collapsed="false">
      <c r="A308" s="1" t="s">
        <v>9058</v>
      </c>
      <c r="B308" s="1" t="s">
        <v>8749</v>
      </c>
      <c r="C308" s="17" t="n">
        <v>72.08</v>
      </c>
      <c r="D308" s="17" t="n">
        <v>151.02</v>
      </c>
      <c r="E308" s="1" t="n">
        <v>1718</v>
      </c>
      <c r="F308" s="50" t="n">
        <v>33.038</v>
      </c>
      <c r="G308" s="51" t="n">
        <v>1.082</v>
      </c>
      <c r="H308" s="1" t="s">
        <v>9056</v>
      </c>
      <c r="I308" s="1" t="s">
        <v>8752</v>
      </c>
      <c r="J308" s="1" t="n">
        <v>3</v>
      </c>
      <c r="K308" s="1" t="n">
        <v>204</v>
      </c>
      <c r="L308" s="52" t="n">
        <f aca="false">E308*D308</f>
        <v>259452.36</v>
      </c>
      <c r="M308" s="1" t="n">
        <f aca="false">IF(H308="A",1.65,IF(H308="B",1.28,0.84))</f>
        <v>1.28</v>
      </c>
      <c r="N308" s="1" t="n">
        <f aca="false">ROUNDUP(M308*G308*F308*SQRT(J308),0)</f>
        <v>80</v>
      </c>
      <c r="O308" s="1" t="n">
        <f aca="false">ROUNDUP(F308*J308+N308,0)</f>
        <v>180</v>
      </c>
      <c r="P308" s="50" t="n">
        <f aca="false">IF(F308&gt;0,K308/F308,99)</f>
        <v>6.17470791210122</v>
      </c>
      <c r="Q308" s="18" t="str">
        <f aca="false">IF(K308&lt;N308,"Stock-out risk",IF(K308&lt;O308,"Reorder now",IF(P308&gt;16,"Overstock","Healthy")))</f>
        <v>Healthy</v>
      </c>
      <c r="R308" s="52" t="n">
        <f aca="false">K308*C308</f>
        <v>14704.32</v>
      </c>
    </row>
    <row r="309" customFormat="false" ht="15" hidden="false" customHeight="false" outlineLevel="0" collapsed="false">
      <c r="A309" s="1" t="s">
        <v>9059</v>
      </c>
      <c r="B309" s="1" t="s">
        <v>8749</v>
      </c>
      <c r="C309" s="17" t="n">
        <v>90.8</v>
      </c>
      <c r="D309" s="17" t="n">
        <v>172.66</v>
      </c>
      <c r="E309" s="1" t="n">
        <v>1499</v>
      </c>
      <c r="F309" s="50" t="n">
        <v>28.827</v>
      </c>
      <c r="G309" s="51" t="n">
        <v>0.602</v>
      </c>
      <c r="H309" s="1" t="s">
        <v>9056</v>
      </c>
      <c r="I309" s="1" t="s">
        <v>90</v>
      </c>
      <c r="J309" s="1" t="n">
        <v>6</v>
      </c>
      <c r="K309" s="1" t="n">
        <v>204</v>
      </c>
      <c r="L309" s="52" t="n">
        <f aca="false">E309*D309</f>
        <v>258817.34</v>
      </c>
      <c r="M309" s="1" t="n">
        <f aca="false">IF(H309="A",1.65,IF(H309="B",1.28,0.84))</f>
        <v>1.28</v>
      </c>
      <c r="N309" s="1" t="n">
        <f aca="false">ROUNDUP(M309*G309*F309*SQRT(J309),0)</f>
        <v>55</v>
      </c>
      <c r="O309" s="1" t="n">
        <f aca="false">ROUNDUP(F309*J309+N309,0)</f>
        <v>228</v>
      </c>
      <c r="P309" s="50" t="n">
        <f aca="false">IF(F309&gt;0,K309/F309,99)</f>
        <v>7.07669892808825</v>
      </c>
      <c r="Q309" s="18" t="str">
        <f aca="false">IF(K309&lt;N309,"Stock-out risk",IF(K309&lt;O309,"Reorder now",IF(P309&gt;16,"Overstock","Healthy")))</f>
        <v>Reorder now</v>
      </c>
      <c r="R309" s="52" t="n">
        <f aca="false">K309*C309</f>
        <v>18523.2</v>
      </c>
    </row>
    <row r="310" customFormat="false" ht="15" hidden="false" customHeight="false" outlineLevel="0" collapsed="false">
      <c r="A310" s="1" t="s">
        <v>9060</v>
      </c>
      <c r="B310" s="1" t="s">
        <v>8759</v>
      </c>
      <c r="C310" s="17" t="n">
        <v>159.81</v>
      </c>
      <c r="D310" s="17" t="n">
        <v>398.9</v>
      </c>
      <c r="E310" s="1" t="n">
        <v>645</v>
      </c>
      <c r="F310" s="50" t="n">
        <v>12.404</v>
      </c>
      <c r="G310" s="51" t="n">
        <v>0.611</v>
      </c>
      <c r="H310" s="1" t="s">
        <v>9056</v>
      </c>
      <c r="I310" s="1" t="s">
        <v>90</v>
      </c>
      <c r="J310" s="1" t="n">
        <v>3</v>
      </c>
      <c r="K310" s="1" t="n">
        <v>46</v>
      </c>
      <c r="L310" s="52" t="n">
        <f aca="false">E310*D310</f>
        <v>257290.5</v>
      </c>
      <c r="M310" s="1" t="n">
        <f aca="false">IF(H310="A",1.65,IF(H310="B",1.28,0.84))</f>
        <v>1.28</v>
      </c>
      <c r="N310" s="1" t="n">
        <f aca="false">ROUNDUP(M310*G310*F310*SQRT(J310),0)</f>
        <v>17</v>
      </c>
      <c r="O310" s="1" t="n">
        <f aca="false">ROUNDUP(F310*J310+N310,0)</f>
        <v>55</v>
      </c>
      <c r="P310" s="50" t="n">
        <f aca="false">IF(F310&gt;0,K310/F310,99)</f>
        <v>3.7084811351177</v>
      </c>
      <c r="Q310" s="18" t="str">
        <f aca="false">IF(K310&lt;N310,"Stock-out risk",IF(K310&lt;O310,"Reorder now",IF(P310&gt;16,"Overstock","Healthy")))</f>
        <v>Reorder now</v>
      </c>
      <c r="R310" s="52" t="n">
        <f aca="false">K310*C310</f>
        <v>7351.26</v>
      </c>
    </row>
    <row r="311" customFormat="false" ht="15" hidden="false" customHeight="false" outlineLevel="0" collapsed="false">
      <c r="A311" s="1" t="s">
        <v>9061</v>
      </c>
      <c r="B311" s="1" t="s">
        <v>8764</v>
      </c>
      <c r="C311" s="17" t="n">
        <v>68.64</v>
      </c>
      <c r="D311" s="17" t="n">
        <v>163.48</v>
      </c>
      <c r="E311" s="1" t="n">
        <v>1572</v>
      </c>
      <c r="F311" s="50" t="n">
        <v>30.231</v>
      </c>
      <c r="G311" s="51" t="n">
        <v>0.378</v>
      </c>
      <c r="H311" s="1" t="s">
        <v>9056</v>
      </c>
      <c r="I311" s="1" t="s">
        <v>8746</v>
      </c>
      <c r="J311" s="1" t="n">
        <v>2</v>
      </c>
      <c r="K311" s="1" t="n">
        <v>95</v>
      </c>
      <c r="L311" s="52" t="n">
        <f aca="false">E311*D311</f>
        <v>256990.56</v>
      </c>
      <c r="M311" s="1" t="n">
        <f aca="false">IF(H311="A",1.65,IF(H311="B",1.28,0.84))</f>
        <v>1.28</v>
      </c>
      <c r="N311" s="1" t="n">
        <f aca="false">ROUNDUP(M311*G311*F311*SQRT(J311),0)</f>
        <v>21</v>
      </c>
      <c r="O311" s="1" t="n">
        <f aca="false">ROUNDUP(F311*J311+N311,0)</f>
        <v>82</v>
      </c>
      <c r="P311" s="50" t="n">
        <f aca="false">IF(F311&gt;0,K311/F311,99)</f>
        <v>3.1424696503589</v>
      </c>
      <c r="Q311" s="18" t="str">
        <f aca="false">IF(K311&lt;N311,"Stock-out risk",IF(K311&lt;O311,"Reorder now",IF(P311&gt;16,"Overstock","Healthy")))</f>
        <v>Healthy</v>
      </c>
      <c r="R311" s="52" t="n">
        <f aca="false">K311*C311</f>
        <v>6520.8</v>
      </c>
    </row>
    <row r="312" customFormat="false" ht="15" hidden="false" customHeight="false" outlineLevel="0" collapsed="false">
      <c r="A312" s="1" t="s">
        <v>9062</v>
      </c>
      <c r="B312" s="1" t="s">
        <v>8759</v>
      </c>
      <c r="C312" s="17" t="n">
        <v>208.11</v>
      </c>
      <c r="D312" s="17" t="n">
        <v>475.25</v>
      </c>
      <c r="E312" s="1" t="n">
        <v>537</v>
      </c>
      <c r="F312" s="50" t="n">
        <v>10.327</v>
      </c>
      <c r="G312" s="51" t="n">
        <v>0.761</v>
      </c>
      <c r="H312" s="1" t="s">
        <v>9056</v>
      </c>
      <c r="I312" s="1" t="s">
        <v>90</v>
      </c>
      <c r="J312" s="1" t="n">
        <v>6</v>
      </c>
      <c r="K312" s="1" t="n">
        <v>107</v>
      </c>
      <c r="L312" s="52" t="n">
        <f aca="false">E312*D312</f>
        <v>255209.25</v>
      </c>
      <c r="M312" s="1" t="n">
        <f aca="false">IF(H312="A",1.65,IF(H312="B",1.28,0.84))</f>
        <v>1.28</v>
      </c>
      <c r="N312" s="1" t="n">
        <f aca="false">ROUNDUP(M312*G312*F312*SQRT(J312),0)</f>
        <v>25</v>
      </c>
      <c r="O312" s="1" t="n">
        <f aca="false">ROUNDUP(F312*J312+N312,0)</f>
        <v>87</v>
      </c>
      <c r="P312" s="50" t="n">
        <f aca="false">IF(F312&gt;0,K312/F312,99)</f>
        <v>10.3611891159098</v>
      </c>
      <c r="Q312" s="18" t="str">
        <f aca="false">IF(K312&lt;N312,"Stock-out risk",IF(K312&lt;O312,"Reorder now",IF(P312&gt;16,"Overstock","Healthy")))</f>
        <v>Healthy</v>
      </c>
      <c r="R312" s="52" t="n">
        <f aca="false">K312*C312</f>
        <v>22267.77</v>
      </c>
    </row>
    <row r="313" customFormat="false" ht="15" hidden="false" customHeight="false" outlineLevel="0" collapsed="false">
      <c r="A313" s="1" t="s">
        <v>9063</v>
      </c>
      <c r="B313" s="1" t="s">
        <v>8749</v>
      </c>
      <c r="C313" s="17" t="n">
        <v>103.32</v>
      </c>
      <c r="D313" s="17" t="n">
        <v>258.02</v>
      </c>
      <c r="E313" s="1" t="n">
        <v>977</v>
      </c>
      <c r="F313" s="50" t="n">
        <v>18.788</v>
      </c>
      <c r="G313" s="51" t="n">
        <v>0.85</v>
      </c>
      <c r="H313" s="1" t="s">
        <v>9056</v>
      </c>
      <c r="I313" s="1" t="s">
        <v>90</v>
      </c>
      <c r="J313" s="1" t="n">
        <v>6</v>
      </c>
      <c r="K313" s="1" t="n">
        <v>475</v>
      </c>
      <c r="L313" s="52" t="n">
        <f aca="false">E313*D313</f>
        <v>252085.54</v>
      </c>
      <c r="M313" s="1" t="n">
        <f aca="false">IF(H313="A",1.65,IF(H313="B",1.28,0.84))</f>
        <v>1.28</v>
      </c>
      <c r="N313" s="1" t="n">
        <f aca="false">ROUNDUP(M313*G313*F313*SQRT(J313),0)</f>
        <v>51</v>
      </c>
      <c r="O313" s="1" t="n">
        <f aca="false">ROUNDUP(F313*J313+N313,0)</f>
        <v>164</v>
      </c>
      <c r="P313" s="50" t="n">
        <f aca="false">IF(F313&gt;0,K313/F313,99)</f>
        <v>25.2820949542261</v>
      </c>
      <c r="Q313" s="18" t="str">
        <f aca="false">IF(K313&lt;N313,"Stock-out risk",IF(K313&lt;O313,"Reorder now",IF(P313&gt;16,"Overstock","Healthy")))</f>
        <v>Overstock</v>
      </c>
      <c r="R313" s="52" t="n">
        <f aca="false">K313*C313</f>
        <v>49077</v>
      </c>
    </row>
    <row r="314" customFormat="false" ht="15" hidden="false" customHeight="false" outlineLevel="0" collapsed="false">
      <c r="A314" s="1" t="s">
        <v>9064</v>
      </c>
      <c r="B314" s="1" t="s">
        <v>8772</v>
      </c>
      <c r="C314" s="17" t="n">
        <v>91.04</v>
      </c>
      <c r="D314" s="17" t="n">
        <v>192.25</v>
      </c>
      <c r="E314" s="1" t="n">
        <v>1306</v>
      </c>
      <c r="F314" s="50" t="n">
        <v>25.115</v>
      </c>
      <c r="G314" s="51" t="n">
        <v>0.56</v>
      </c>
      <c r="H314" s="1" t="s">
        <v>9056</v>
      </c>
      <c r="I314" s="1" t="s">
        <v>90</v>
      </c>
      <c r="J314" s="1" t="n">
        <v>2</v>
      </c>
      <c r="K314" s="1" t="n">
        <v>69</v>
      </c>
      <c r="L314" s="52" t="n">
        <f aca="false">E314*D314</f>
        <v>251078.5</v>
      </c>
      <c r="M314" s="1" t="n">
        <f aca="false">IF(H314="A",1.65,IF(H314="B",1.28,0.84))</f>
        <v>1.28</v>
      </c>
      <c r="N314" s="1" t="n">
        <f aca="false">ROUNDUP(M314*G314*F314*SQRT(J314),0)</f>
        <v>26</v>
      </c>
      <c r="O314" s="1" t="n">
        <f aca="false">ROUNDUP(F314*J314+N314,0)</f>
        <v>77</v>
      </c>
      <c r="P314" s="50" t="n">
        <f aca="false">IF(F314&gt;0,K314/F314,99)</f>
        <v>2.74736213418276</v>
      </c>
      <c r="Q314" s="18" t="str">
        <f aca="false">IF(K314&lt;N314,"Stock-out risk",IF(K314&lt;O314,"Reorder now",IF(P314&gt;16,"Overstock","Healthy")))</f>
        <v>Reorder now</v>
      </c>
      <c r="R314" s="52" t="n">
        <f aca="false">K314*C314</f>
        <v>6281.76</v>
      </c>
    </row>
    <row r="315" customFormat="false" ht="15" hidden="false" customHeight="false" outlineLevel="0" collapsed="false">
      <c r="A315" s="1" t="s">
        <v>9065</v>
      </c>
      <c r="B315" s="1" t="s">
        <v>8749</v>
      </c>
      <c r="C315" s="17" t="n">
        <v>162.64</v>
      </c>
      <c r="D315" s="17" t="n">
        <v>296.39</v>
      </c>
      <c r="E315" s="1" t="n">
        <v>845</v>
      </c>
      <c r="F315" s="50" t="n">
        <v>16.25</v>
      </c>
      <c r="G315" s="51" t="n">
        <v>0.61</v>
      </c>
      <c r="H315" s="1" t="s">
        <v>9056</v>
      </c>
      <c r="I315" s="1" t="s">
        <v>90</v>
      </c>
      <c r="J315" s="1" t="n">
        <v>2</v>
      </c>
      <c r="K315" s="1" t="n">
        <v>155</v>
      </c>
      <c r="L315" s="52" t="n">
        <f aca="false">E315*D315</f>
        <v>250449.55</v>
      </c>
      <c r="M315" s="1" t="n">
        <f aca="false">IF(H315="A",1.65,IF(H315="B",1.28,0.84))</f>
        <v>1.28</v>
      </c>
      <c r="N315" s="1" t="n">
        <f aca="false">ROUNDUP(M315*G315*F315*SQRT(J315),0)</f>
        <v>18</v>
      </c>
      <c r="O315" s="1" t="n">
        <f aca="false">ROUNDUP(F315*J315+N315,0)</f>
        <v>51</v>
      </c>
      <c r="P315" s="50" t="n">
        <f aca="false">IF(F315&gt;0,K315/F315,99)</f>
        <v>9.53846153846154</v>
      </c>
      <c r="Q315" s="18" t="str">
        <f aca="false">IF(K315&lt;N315,"Stock-out risk",IF(K315&lt;O315,"Reorder now",IF(P315&gt;16,"Overstock","Healthy")))</f>
        <v>Healthy</v>
      </c>
      <c r="R315" s="52" t="n">
        <f aca="false">K315*C315</f>
        <v>25209.2</v>
      </c>
    </row>
    <row r="316" customFormat="false" ht="15" hidden="false" customHeight="false" outlineLevel="0" collapsed="false">
      <c r="A316" s="1" t="s">
        <v>9066</v>
      </c>
      <c r="B316" s="1" t="s">
        <v>8742</v>
      </c>
      <c r="C316" s="17" t="n">
        <v>122.55</v>
      </c>
      <c r="D316" s="17" t="n">
        <v>300.17</v>
      </c>
      <c r="E316" s="1" t="n">
        <v>833</v>
      </c>
      <c r="F316" s="50" t="n">
        <v>16.019</v>
      </c>
      <c r="G316" s="51" t="n">
        <v>0.355</v>
      </c>
      <c r="H316" s="1" t="s">
        <v>9056</v>
      </c>
      <c r="I316" s="1" t="s">
        <v>8746</v>
      </c>
      <c r="J316" s="1" t="n">
        <v>4</v>
      </c>
      <c r="K316" s="1" t="n">
        <v>97</v>
      </c>
      <c r="L316" s="52" t="n">
        <f aca="false">E316*D316</f>
        <v>250041.61</v>
      </c>
      <c r="M316" s="1" t="n">
        <f aca="false">IF(H316="A",1.65,IF(H316="B",1.28,0.84))</f>
        <v>1.28</v>
      </c>
      <c r="N316" s="1" t="n">
        <f aca="false">ROUNDUP(M316*G316*F316*SQRT(J316),0)</f>
        <v>15</v>
      </c>
      <c r="O316" s="1" t="n">
        <f aca="false">ROUNDUP(F316*J316+N316,0)</f>
        <v>80</v>
      </c>
      <c r="P316" s="50" t="n">
        <f aca="false">IF(F316&gt;0,K316/F316,99)</f>
        <v>6.05530932018228</v>
      </c>
      <c r="Q316" s="18" t="str">
        <f aca="false">IF(K316&lt;N316,"Stock-out risk",IF(K316&lt;O316,"Reorder now",IF(P316&gt;16,"Overstock","Healthy")))</f>
        <v>Healthy</v>
      </c>
      <c r="R316" s="52" t="n">
        <f aca="false">K316*C316</f>
        <v>11887.35</v>
      </c>
    </row>
    <row r="317" customFormat="false" ht="15" hidden="false" customHeight="false" outlineLevel="0" collapsed="false">
      <c r="A317" s="1" t="s">
        <v>9067</v>
      </c>
      <c r="B317" s="1" t="s">
        <v>8749</v>
      </c>
      <c r="C317" s="17" t="n">
        <v>191.91</v>
      </c>
      <c r="D317" s="17" t="n">
        <v>377.48</v>
      </c>
      <c r="E317" s="1" t="n">
        <v>662</v>
      </c>
      <c r="F317" s="50" t="n">
        <v>12.731</v>
      </c>
      <c r="G317" s="51" t="n">
        <v>0.337</v>
      </c>
      <c r="H317" s="1" t="s">
        <v>9056</v>
      </c>
      <c r="I317" s="1" t="s">
        <v>8746</v>
      </c>
      <c r="J317" s="1" t="n">
        <v>4</v>
      </c>
      <c r="K317" s="1" t="n">
        <v>101</v>
      </c>
      <c r="L317" s="52" t="n">
        <f aca="false">E317*D317</f>
        <v>249891.76</v>
      </c>
      <c r="M317" s="1" t="n">
        <f aca="false">IF(H317="A",1.65,IF(H317="B",1.28,0.84))</f>
        <v>1.28</v>
      </c>
      <c r="N317" s="1" t="n">
        <f aca="false">ROUNDUP(M317*G317*F317*SQRT(J317),0)</f>
        <v>11</v>
      </c>
      <c r="O317" s="1" t="n">
        <f aca="false">ROUNDUP(F317*J317+N317,0)</f>
        <v>62</v>
      </c>
      <c r="P317" s="50" t="n">
        <f aca="false">IF(F317&gt;0,K317/F317,99)</f>
        <v>7.93339093551174</v>
      </c>
      <c r="Q317" s="18" t="str">
        <f aca="false">IF(K317&lt;N317,"Stock-out risk",IF(K317&lt;O317,"Reorder now",IF(P317&gt;16,"Overstock","Healthy")))</f>
        <v>Healthy</v>
      </c>
      <c r="R317" s="52" t="n">
        <f aca="false">K317*C317</f>
        <v>19382.91</v>
      </c>
    </row>
    <row r="318" customFormat="false" ht="15" hidden="false" customHeight="false" outlineLevel="0" collapsed="false">
      <c r="A318" s="1" t="s">
        <v>9068</v>
      </c>
      <c r="B318" s="1" t="s">
        <v>8749</v>
      </c>
      <c r="C318" s="17" t="n">
        <v>159.7</v>
      </c>
      <c r="D318" s="17" t="n">
        <v>408.88</v>
      </c>
      <c r="E318" s="1" t="n">
        <v>611</v>
      </c>
      <c r="F318" s="50" t="n">
        <v>11.75</v>
      </c>
      <c r="G318" s="51" t="n">
        <v>0.353</v>
      </c>
      <c r="H318" s="1" t="s">
        <v>9056</v>
      </c>
      <c r="I318" s="1" t="s">
        <v>8746</v>
      </c>
      <c r="J318" s="1" t="n">
        <v>2</v>
      </c>
      <c r="K318" s="1" t="n">
        <v>29</v>
      </c>
      <c r="L318" s="52" t="n">
        <f aca="false">E318*D318</f>
        <v>249825.68</v>
      </c>
      <c r="M318" s="1" t="n">
        <f aca="false">IF(H318="A",1.65,IF(H318="B",1.28,0.84))</f>
        <v>1.28</v>
      </c>
      <c r="N318" s="1" t="n">
        <f aca="false">ROUNDUP(M318*G318*F318*SQRT(J318),0)</f>
        <v>8</v>
      </c>
      <c r="O318" s="1" t="n">
        <f aca="false">ROUNDUP(F318*J318+N318,0)</f>
        <v>32</v>
      </c>
      <c r="P318" s="50" t="n">
        <f aca="false">IF(F318&gt;0,K318/F318,99)</f>
        <v>2.46808510638298</v>
      </c>
      <c r="Q318" s="18" t="str">
        <f aca="false">IF(K318&lt;N318,"Stock-out risk",IF(K318&lt;O318,"Reorder now",IF(P318&gt;16,"Overstock","Healthy")))</f>
        <v>Reorder now</v>
      </c>
      <c r="R318" s="52" t="n">
        <f aca="false">K318*C318</f>
        <v>4631.3</v>
      </c>
    </row>
    <row r="319" customFormat="false" ht="15" hidden="false" customHeight="false" outlineLevel="0" collapsed="false">
      <c r="A319" s="1" t="s">
        <v>9069</v>
      </c>
      <c r="B319" s="1" t="s">
        <v>8749</v>
      </c>
      <c r="C319" s="17" t="n">
        <v>282.36</v>
      </c>
      <c r="D319" s="17" t="n">
        <v>696.68</v>
      </c>
      <c r="E319" s="1" t="n">
        <v>355</v>
      </c>
      <c r="F319" s="50" t="n">
        <v>6.827</v>
      </c>
      <c r="G319" s="51" t="n">
        <v>0.525</v>
      </c>
      <c r="H319" s="1" t="s">
        <v>9056</v>
      </c>
      <c r="I319" s="1" t="s">
        <v>90</v>
      </c>
      <c r="J319" s="1" t="n">
        <v>3</v>
      </c>
      <c r="K319" s="1" t="n">
        <v>34</v>
      </c>
      <c r="L319" s="52" t="n">
        <f aca="false">E319*D319</f>
        <v>247321.4</v>
      </c>
      <c r="M319" s="1" t="n">
        <f aca="false">IF(H319="A",1.65,IF(H319="B",1.28,0.84))</f>
        <v>1.28</v>
      </c>
      <c r="N319" s="1" t="n">
        <f aca="false">ROUNDUP(M319*G319*F319*SQRT(J319),0)</f>
        <v>8</v>
      </c>
      <c r="O319" s="1" t="n">
        <f aca="false">ROUNDUP(F319*J319+N319,0)</f>
        <v>29</v>
      </c>
      <c r="P319" s="50" t="n">
        <f aca="false">IF(F319&gt;0,K319/F319,99)</f>
        <v>4.9802255749231</v>
      </c>
      <c r="Q319" s="18" t="str">
        <f aca="false">IF(K319&lt;N319,"Stock-out risk",IF(K319&lt;O319,"Reorder now",IF(P319&gt;16,"Overstock","Healthy")))</f>
        <v>Healthy</v>
      </c>
      <c r="R319" s="52" t="n">
        <f aca="false">K319*C319</f>
        <v>9600.24</v>
      </c>
    </row>
    <row r="320" customFormat="false" ht="15" hidden="false" customHeight="false" outlineLevel="0" collapsed="false">
      <c r="A320" s="1" t="s">
        <v>9070</v>
      </c>
      <c r="B320" s="1" t="s">
        <v>8749</v>
      </c>
      <c r="C320" s="17" t="n">
        <v>137.96</v>
      </c>
      <c r="D320" s="17" t="n">
        <v>252.61</v>
      </c>
      <c r="E320" s="1" t="n">
        <v>979</v>
      </c>
      <c r="F320" s="50" t="n">
        <v>18.827</v>
      </c>
      <c r="G320" s="51" t="n">
        <v>0.49</v>
      </c>
      <c r="H320" s="1" t="s">
        <v>9056</v>
      </c>
      <c r="I320" s="1" t="s">
        <v>8746</v>
      </c>
      <c r="J320" s="1" t="n">
        <v>3</v>
      </c>
      <c r="K320" s="1" t="n">
        <v>191</v>
      </c>
      <c r="L320" s="52" t="n">
        <f aca="false">E320*D320</f>
        <v>247305.19</v>
      </c>
      <c r="M320" s="1" t="n">
        <f aca="false">IF(H320="A",1.65,IF(H320="B",1.28,0.84))</f>
        <v>1.28</v>
      </c>
      <c r="N320" s="1" t="n">
        <f aca="false">ROUNDUP(M320*G320*F320*SQRT(J320),0)</f>
        <v>21</v>
      </c>
      <c r="O320" s="1" t="n">
        <f aca="false">ROUNDUP(F320*J320+N320,0)</f>
        <v>78</v>
      </c>
      <c r="P320" s="50" t="n">
        <f aca="false">IF(F320&gt;0,K320/F320,99)</f>
        <v>10.1450045147926</v>
      </c>
      <c r="Q320" s="18" t="str">
        <f aca="false">IF(K320&lt;N320,"Stock-out risk",IF(K320&lt;O320,"Reorder now",IF(P320&gt;16,"Overstock","Healthy")))</f>
        <v>Healthy</v>
      </c>
      <c r="R320" s="52" t="n">
        <f aca="false">K320*C320</f>
        <v>26350.36</v>
      </c>
    </row>
    <row r="321" customFormat="false" ht="15" hidden="false" customHeight="false" outlineLevel="0" collapsed="false">
      <c r="A321" s="1" t="s">
        <v>9071</v>
      </c>
      <c r="B321" s="1" t="s">
        <v>8749</v>
      </c>
      <c r="C321" s="17" t="n">
        <v>168.27</v>
      </c>
      <c r="D321" s="17" t="n">
        <v>324.6</v>
      </c>
      <c r="E321" s="1" t="n">
        <v>760</v>
      </c>
      <c r="F321" s="50" t="n">
        <v>14.615</v>
      </c>
      <c r="G321" s="51" t="n">
        <v>0.873</v>
      </c>
      <c r="H321" s="1" t="s">
        <v>9056</v>
      </c>
      <c r="I321" s="1" t="s">
        <v>90</v>
      </c>
      <c r="J321" s="1" t="n">
        <v>3</v>
      </c>
      <c r="K321" s="1" t="n">
        <v>165</v>
      </c>
      <c r="L321" s="52" t="n">
        <f aca="false">E321*D321</f>
        <v>246696</v>
      </c>
      <c r="M321" s="1" t="n">
        <f aca="false">IF(H321="A",1.65,IF(H321="B",1.28,0.84))</f>
        <v>1.28</v>
      </c>
      <c r="N321" s="1" t="n">
        <f aca="false">ROUNDUP(M321*G321*F321*SQRT(J321),0)</f>
        <v>29</v>
      </c>
      <c r="O321" s="1" t="n">
        <f aca="false">ROUNDUP(F321*J321+N321,0)</f>
        <v>73</v>
      </c>
      <c r="P321" s="50" t="n">
        <f aca="false">IF(F321&gt;0,K321/F321,99)</f>
        <v>11.2897707834417</v>
      </c>
      <c r="Q321" s="18" t="str">
        <f aca="false">IF(K321&lt;N321,"Stock-out risk",IF(K321&lt;O321,"Reorder now",IF(P321&gt;16,"Overstock","Healthy")))</f>
        <v>Healthy</v>
      </c>
      <c r="R321" s="52" t="n">
        <f aca="false">K321*C321</f>
        <v>27764.55</v>
      </c>
    </row>
    <row r="322" customFormat="false" ht="15" hidden="false" customHeight="false" outlineLevel="0" collapsed="false">
      <c r="A322" s="1" t="s">
        <v>9072</v>
      </c>
      <c r="B322" s="1" t="s">
        <v>8772</v>
      </c>
      <c r="C322" s="17" t="n">
        <v>78.2</v>
      </c>
      <c r="D322" s="17" t="n">
        <v>177.07</v>
      </c>
      <c r="E322" s="1" t="n">
        <v>1390</v>
      </c>
      <c r="F322" s="50" t="n">
        <v>26.731</v>
      </c>
      <c r="G322" s="51" t="n">
        <v>0.826</v>
      </c>
      <c r="H322" s="1" t="s">
        <v>9056</v>
      </c>
      <c r="I322" s="1" t="s">
        <v>90</v>
      </c>
      <c r="J322" s="1" t="n">
        <v>3</v>
      </c>
      <c r="K322" s="1" t="n">
        <v>176</v>
      </c>
      <c r="L322" s="52" t="n">
        <f aca="false">E322*D322</f>
        <v>246127.3</v>
      </c>
      <c r="M322" s="1" t="n">
        <f aca="false">IF(H322="A",1.65,IF(H322="B",1.28,0.84))</f>
        <v>1.28</v>
      </c>
      <c r="N322" s="1" t="n">
        <f aca="false">ROUNDUP(M322*G322*F322*SQRT(J322),0)</f>
        <v>49</v>
      </c>
      <c r="O322" s="1" t="n">
        <f aca="false">ROUNDUP(F322*J322+N322,0)</f>
        <v>130</v>
      </c>
      <c r="P322" s="50" t="n">
        <f aca="false">IF(F322&gt;0,K322/F322,99)</f>
        <v>6.58411582058284</v>
      </c>
      <c r="Q322" s="18" t="str">
        <f aca="false">IF(K322&lt;N322,"Stock-out risk",IF(K322&lt;O322,"Reorder now",IF(P322&gt;16,"Overstock","Healthy")))</f>
        <v>Healthy</v>
      </c>
      <c r="R322" s="52" t="n">
        <f aca="false">K322*C322</f>
        <v>13763.2</v>
      </c>
    </row>
    <row r="323" customFormat="false" ht="15" hidden="false" customHeight="false" outlineLevel="0" collapsed="false">
      <c r="A323" s="1" t="s">
        <v>9073</v>
      </c>
      <c r="B323" s="1" t="s">
        <v>8764</v>
      </c>
      <c r="C323" s="17" t="n">
        <v>109.86</v>
      </c>
      <c r="D323" s="17" t="n">
        <v>284.48</v>
      </c>
      <c r="E323" s="1" t="n">
        <v>864</v>
      </c>
      <c r="F323" s="50" t="n">
        <v>16.615</v>
      </c>
      <c r="G323" s="51" t="n">
        <v>0.346</v>
      </c>
      <c r="H323" s="1" t="s">
        <v>9056</v>
      </c>
      <c r="I323" s="1" t="s">
        <v>8746</v>
      </c>
      <c r="J323" s="1" t="n">
        <v>3</v>
      </c>
      <c r="K323" s="1" t="n">
        <v>38</v>
      </c>
      <c r="L323" s="52" t="n">
        <f aca="false">E323*D323</f>
        <v>245790.72</v>
      </c>
      <c r="M323" s="1" t="n">
        <f aca="false">IF(H323="A",1.65,IF(H323="B",1.28,0.84))</f>
        <v>1.28</v>
      </c>
      <c r="N323" s="1" t="n">
        <f aca="false">ROUNDUP(M323*G323*F323*SQRT(J323),0)</f>
        <v>13</v>
      </c>
      <c r="O323" s="1" t="n">
        <f aca="false">ROUNDUP(F323*J323+N323,0)</f>
        <v>63</v>
      </c>
      <c r="P323" s="50" t="n">
        <f aca="false">IF(F323&gt;0,K323/F323,99)</f>
        <v>2.2870899789347</v>
      </c>
      <c r="Q323" s="18" t="str">
        <f aca="false">IF(K323&lt;N323,"Stock-out risk",IF(K323&lt;O323,"Reorder now",IF(P323&gt;16,"Overstock","Healthy")))</f>
        <v>Reorder now</v>
      </c>
      <c r="R323" s="52" t="n">
        <f aca="false">K323*C323</f>
        <v>4174.68</v>
      </c>
    </row>
    <row r="324" customFormat="false" ht="15" hidden="false" customHeight="false" outlineLevel="0" collapsed="false">
      <c r="A324" s="1" t="s">
        <v>9074</v>
      </c>
      <c r="B324" s="1" t="s">
        <v>8749</v>
      </c>
      <c r="C324" s="17" t="n">
        <v>29.5</v>
      </c>
      <c r="D324" s="17" t="n">
        <v>61.5</v>
      </c>
      <c r="E324" s="1" t="n">
        <v>3994</v>
      </c>
      <c r="F324" s="50" t="n">
        <v>76.808</v>
      </c>
      <c r="G324" s="51" t="n">
        <v>0.575</v>
      </c>
      <c r="H324" s="1" t="s">
        <v>9056</v>
      </c>
      <c r="I324" s="1" t="s">
        <v>90</v>
      </c>
      <c r="J324" s="1" t="n">
        <v>4</v>
      </c>
      <c r="K324" s="1" t="n">
        <v>1292</v>
      </c>
      <c r="L324" s="52" t="n">
        <f aca="false">E324*D324</f>
        <v>245631</v>
      </c>
      <c r="M324" s="1" t="n">
        <f aca="false">IF(H324="A",1.65,IF(H324="B",1.28,0.84))</f>
        <v>1.28</v>
      </c>
      <c r="N324" s="1" t="n">
        <f aca="false">ROUNDUP(M324*G324*F324*SQRT(J324),0)</f>
        <v>114</v>
      </c>
      <c r="O324" s="1" t="n">
        <f aca="false">ROUNDUP(F324*J324+N324,0)</f>
        <v>422</v>
      </c>
      <c r="P324" s="50" t="n">
        <f aca="false">IF(F324&gt;0,K324/F324,99)</f>
        <v>16.8211644620352</v>
      </c>
      <c r="Q324" s="18" t="str">
        <f aca="false">IF(K324&lt;N324,"Stock-out risk",IF(K324&lt;O324,"Reorder now",IF(P324&gt;16,"Overstock","Healthy")))</f>
        <v>Overstock</v>
      </c>
      <c r="R324" s="52" t="n">
        <f aca="false">K324*C324</f>
        <v>38114</v>
      </c>
    </row>
    <row r="325" customFormat="false" ht="15" hidden="false" customHeight="false" outlineLevel="0" collapsed="false">
      <c r="A325" s="1" t="s">
        <v>9075</v>
      </c>
      <c r="B325" s="1" t="s">
        <v>8772</v>
      </c>
      <c r="C325" s="17" t="n">
        <v>115.97</v>
      </c>
      <c r="D325" s="17" t="n">
        <v>294.12</v>
      </c>
      <c r="E325" s="1" t="n">
        <v>835</v>
      </c>
      <c r="F325" s="50" t="n">
        <v>16.058</v>
      </c>
      <c r="G325" s="51" t="n">
        <v>0.492</v>
      </c>
      <c r="H325" s="1" t="s">
        <v>9056</v>
      </c>
      <c r="I325" s="1" t="s">
        <v>8746</v>
      </c>
      <c r="J325" s="1" t="n">
        <v>4</v>
      </c>
      <c r="K325" s="1" t="n">
        <v>108</v>
      </c>
      <c r="L325" s="52" t="n">
        <f aca="false">E325*D325</f>
        <v>245590.2</v>
      </c>
      <c r="M325" s="1" t="n">
        <f aca="false">IF(H325="A",1.65,IF(H325="B",1.28,0.84))</f>
        <v>1.28</v>
      </c>
      <c r="N325" s="1" t="n">
        <f aca="false">ROUNDUP(M325*G325*F325*SQRT(J325),0)</f>
        <v>21</v>
      </c>
      <c r="O325" s="1" t="n">
        <f aca="false">ROUNDUP(F325*J325+N325,0)</f>
        <v>86</v>
      </c>
      <c r="P325" s="50" t="n">
        <f aca="false">IF(F325&gt;0,K325/F325,99)</f>
        <v>6.72561962884544</v>
      </c>
      <c r="Q325" s="18" t="str">
        <f aca="false">IF(K325&lt;N325,"Stock-out risk",IF(K325&lt;O325,"Reorder now",IF(P325&gt;16,"Overstock","Healthy")))</f>
        <v>Healthy</v>
      </c>
      <c r="R325" s="52" t="n">
        <f aca="false">K325*C325</f>
        <v>12524.76</v>
      </c>
    </row>
    <row r="326" customFormat="false" ht="15" hidden="false" customHeight="false" outlineLevel="0" collapsed="false">
      <c r="A326" s="1" t="s">
        <v>9076</v>
      </c>
      <c r="B326" s="1" t="s">
        <v>8759</v>
      </c>
      <c r="C326" s="17" t="n">
        <v>127.27</v>
      </c>
      <c r="D326" s="17" t="n">
        <v>300.93</v>
      </c>
      <c r="E326" s="1" t="n">
        <v>815</v>
      </c>
      <c r="F326" s="50" t="n">
        <v>15.673</v>
      </c>
      <c r="G326" s="51" t="n">
        <v>0.902</v>
      </c>
      <c r="H326" s="1" t="s">
        <v>9056</v>
      </c>
      <c r="I326" s="1" t="s">
        <v>90</v>
      </c>
      <c r="J326" s="1" t="n">
        <v>3</v>
      </c>
      <c r="K326" s="1" t="n">
        <v>137</v>
      </c>
      <c r="L326" s="52" t="n">
        <f aca="false">E326*D326</f>
        <v>245257.95</v>
      </c>
      <c r="M326" s="1" t="n">
        <f aca="false">IF(H326="A",1.65,IF(H326="B",1.28,0.84))</f>
        <v>1.28</v>
      </c>
      <c r="N326" s="1" t="n">
        <f aca="false">ROUNDUP(M326*G326*F326*SQRT(J326),0)</f>
        <v>32</v>
      </c>
      <c r="O326" s="1" t="n">
        <f aca="false">ROUNDUP(F326*J326+N326,0)</f>
        <v>80</v>
      </c>
      <c r="P326" s="50" t="n">
        <f aca="false">IF(F326&gt;0,K326/F326,99)</f>
        <v>8.74114719581446</v>
      </c>
      <c r="Q326" s="18" t="str">
        <f aca="false">IF(K326&lt;N326,"Stock-out risk",IF(K326&lt;O326,"Reorder now",IF(P326&gt;16,"Overstock","Healthy")))</f>
        <v>Healthy</v>
      </c>
      <c r="R326" s="52" t="n">
        <f aca="false">K326*C326</f>
        <v>17435.99</v>
      </c>
    </row>
    <row r="327" customFormat="false" ht="15" hidden="false" customHeight="false" outlineLevel="0" collapsed="false">
      <c r="A327" s="1" t="s">
        <v>9077</v>
      </c>
      <c r="B327" s="1" t="s">
        <v>8742</v>
      </c>
      <c r="C327" s="17" t="n">
        <v>178.76</v>
      </c>
      <c r="D327" s="17" t="n">
        <v>392.27</v>
      </c>
      <c r="E327" s="1" t="n">
        <v>623</v>
      </c>
      <c r="F327" s="50" t="n">
        <v>11.981</v>
      </c>
      <c r="G327" s="51" t="n">
        <v>0.529</v>
      </c>
      <c r="H327" s="1" t="s">
        <v>9056</v>
      </c>
      <c r="I327" s="1" t="s">
        <v>90</v>
      </c>
      <c r="J327" s="1" t="n">
        <v>6</v>
      </c>
      <c r="K327" s="1" t="n">
        <v>64</v>
      </c>
      <c r="L327" s="52" t="n">
        <f aca="false">E327*D327</f>
        <v>244384.21</v>
      </c>
      <c r="M327" s="1" t="n">
        <f aca="false">IF(H327="A",1.65,IF(H327="B",1.28,0.84))</f>
        <v>1.28</v>
      </c>
      <c r="N327" s="1" t="n">
        <f aca="false">ROUNDUP(M327*G327*F327*SQRT(J327),0)</f>
        <v>20</v>
      </c>
      <c r="O327" s="1" t="n">
        <f aca="false">ROUNDUP(F327*J327+N327,0)</f>
        <v>92</v>
      </c>
      <c r="P327" s="50" t="n">
        <f aca="false">IF(F327&gt;0,K327/F327,99)</f>
        <v>5.34179116935147</v>
      </c>
      <c r="Q327" s="18" t="str">
        <f aca="false">IF(K327&lt;N327,"Stock-out risk",IF(K327&lt;O327,"Reorder now",IF(P327&gt;16,"Overstock","Healthy")))</f>
        <v>Reorder now</v>
      </c>
      <c r="R327" s="52" t="n">
        <f aca="false">K327*C327</f>
        <v>11440.64</v>
      </c>
    </row>
    <row r="328" customFormat="false" ht="15" hidden="false" customHeight="false" outlineLevel="0" collapsed="false">
      <c r="A328" s="1" t="s">
        <v>9078</v>
      </c>
      <c r="B328" s="1" t="s">
        <v>8742</v>
      </c>
      <c r="C328" s="17" t="n">
        <v>75.25</v>
      </c>
      <c r="D328" s="17" t="n">
        <v>186.9</v>
      </c>
      <c r="E328" s="1" t="n">
        <v>1306</v>
      </c>
      <c r="F328" s="50" t="n">
        <v>25.115</v>
      </c>
      <c r="G328" s="51" t="n">
        <v>0.959</v>
      </c>
      <c r="H328" s="1" t="s">
        <v>9056</v>
      </c>
      <c r="I328" s="1" t="s">
        <v>90</v>
      </c>
      <c r="J328" s="1" t="n">
        <v>4</v>
      </c>
      <c r="K328" s="1" t="n">
        <v>298</v>
      </c>
      <c r="L328" s="52" t="n">
        <f aca="false">E328*D328</f>
        <v>244091.4</v>
      </c>
      <c r="M328" s="1" t="n">
        <f aca="false">IF(H328="A",1.65,IF(H328="B",1.28,0.84))</f>
        <v>1.28</v>
      </c>
      <c r="N328" s="1" t="n">
        <f aca="false">ROUNDUP(M328*G328*F328*SQRT(J328),0)</f>
        <v>62</v>
      </c>
      <c r="O328" s="1" t="n">
        <f aca="false">ROUNDUP(F328*J328+N328,0)</f>
        <v>163</v>
      </c>
      <c r="P328" s="50" t="n">
        <f aca="false">IF(F328&gt;0,K328/F328,99)</f>
        <v>11.8654190722676</v>
      </c>
      <c r="Q328" s="18" t="str">
        <f aca="false">IF(K328&lt;N328,"Stock-out risk",IF(K328&lt;O328,"Reorder now",IF(P328&gt;16,"Overstock","Healthy")))</f>
        <v>Healthy</v>
      </c>
      <c r="R328" s="52" t="n">
        <f aca="false">K328*C328</f>
        <v>22424.5</v>
      </c>
    </row>
    <row r="329" customFormat="false" ht="15" hidden="false" customHeight="false" outlineLevel="0" collapsed="false">
      <c r="A329" s="1" t="s">
        <v>9079</v>
      </c>
      <c r="B329" s="1" t="s">
        <v>8749</v>
      </c>
      <c r="C329" s="17" t="n">
        <v>148.97</v>
      </c>
      <c r="D329" s="17" t="n">
        <v>360.9</v>
      </c>
      <c r="E329" s="1" t="n">
        <v>673</v>
      </c>
      <c r="F329" s="50" t="n">
        <v>12.942</v>
      </c>
      <c r="G329" s="51" t="n">
        <v>0.558</v>
      </c>
      <c r="H329" s="1" t="s">
        <v>9056</v>
      </c>
      <c r="I329" s="1" t="s">
        <v>90</v>
      </c>
      <c r="J329" s="1" t="n">
        <v>2</v>
      </c>
      <c r="K329" s="1" t="n">
        <v>24</v>
      </c>
      <c r="L329" s="52" t="n">
        <f aca="false">E329*D329</f>
        <v>242885.7</v>
      </c>
      <c r="M329" s="1" t="n">
        <f aca="false">IF(H329="A",1.65,IF(H329="B",1.28,0.84))</f>
        <v>1.28</v>
      </c>
      <c r="N329" s="1" t="n">
        <f aca="false">ROUNDUP(M329*G329*F329*SQRT(J329),0)</f>
        <v>14</v>
      </c>
      <c r="O329" s="1" t="n">
        <f aca="false">ROUNDUP(F329*J329+N329,0)</f>
        <v>40</v>
      </c>
      <c r="P329" s="50" t="n">
        <f aca="false">IF(F329&gt;0,K329/F329,99)</f>
        <v>1.85442744552619</v>
      </c>
      <c r="Q329" s="18" t="str">
        <f aca="false">IF(K329&lt;N329,"Stock-out risk",IF(K329&lt;O329,"Reorder now",IF(P329&gt;16,"Overstock","Healthy")))</f>
        <v>Reorder now</v>
      </c>
      <c r="R329" s="52" t="n">
        <f aca="false">K329*C329</f>
        <v>3575.28</v>
      </c>
    </row>
    <row r="330" customFormat="false" ht="15" hidden="false" customHeight="false" outlineLevel="0" collapsed="false">
      <c r="A330" s="1" t="s">
        <v>9080</v>
      </c>
      <c r="B330" s="1" t="s">
        <v>8742</v>
      </c>
      <c r="C330" s="17" t="n">
        <v>62.1</v>
      </c>
      <c r="D330" s="17" t="n">
        <v>132.5</v>
      </c>
      <c r="E330" s="1" t="n">
        <v>1821</v>
      </c>
      <c r="F330" s="50" t="n">
        <v>35.019</v>
      </c>
      <c r="G330" s="51" t="n">
        <v>0.351</v>
      </c>
      <c r="H330" s="1" t="s">
        <v>9056</v>
      </c>
      <c r="I330" s="1" t="s">
        <v>8746</v>
      </c>
      <c r="J330" s="1" t="n">
        <v>3</v>
      </c>
      <c r="K330" s="1" t="n">
        <v>194</v>
      </c>
      <c r="L330" s="52" t="n">
        <f aca="false">E330*D330</f>
        <v>241282.5</v>
      </c>
      <c r="M330" s="1" t="n">
        <f aca="false">IF(H330="A",1.65,IF(H330="B",1.28,0.84))</f>
        <v>1.28</v>
      </c>
      <c r="N330" s="1" t="n">
        <f aca="false">ROUNDUP(M330*G330*F330*SQRT(J330),0)</f>
        <v>28</v>
      </c>
      <c r="O330" s="1" t="n">
        <f aca="false">ROUNDUP(F330*J330+N330,0)</f>
        <v>134</v>
      </c>
      <c r="P330" s="50" t="n">
        <f aca="false">IF(F330&gt;0,K330/F330,99)</f>
        <v>5.53984979582512</v>
      </c>
      <c r="Q330" s="18" t="str">
        <f aca="false">IF(K330&lt;N330,"Stock-out risk",IF(K330&lt;O330,"Reorder now",IF(P330&gt;16,"Overstock","Healthy")))</f>
        <v>Healthy</v>
      </c>
      <c r="R330" s="52" t="n">
        <f aca="false">K330*C330</f>
        <v>12047.4</v>
      </c>
    </row>
    <row r="331" customFormat="false" ht="15" hidden="false" customHeight="false" outlineLevel="0" collapsed="false">
      <c r="A331" s="1" t="s">
        <v>9081</v>
      </c>
      <c r="B331" s="1" t="s">
        <v>8755</v>
      </c>
      <c r="C331" s="17" t="n">
        <v>61.19</v>
      </c>
      <c r="D331" s="17" t="n">
        <v>130.33</v>
      </c>
      <c r="E331" s="1" t="n">
        <v>1825</v>
      </c>
      <c r="F331" s="50" t="n">
        <v>35.096</v>
      </c>
      <c r="G331" s="51" t="n">
        <v>0.872</v>
      </c>
      <c r="H331" s="1" t="s">
        <v>9056</v>
      </c>
      <c r="I331" s="1" t="s">
        <v>90</v>
      </c>
      <c r="J331" s="1" t="n">
        <v>3</v>
      </c>
      <c r="K331" s="1" t="n">
        <v>304</v>
      </c>
      <c r="L331" s="52" t="n">
        <f aca="false">E331*D331</f>
        <v>237852.25</v>
      </c>
      <c r="M331" s="1" t="n">
        <f aca="false">IF(H331="A",1.65,IF(H331="B",1.28,0.84))</f>
        <v>1.28</v>
      </c>
      <c r="N331" s="1" t="n">
        <f aca="false">ROUNDUP(M331*G331*F331*SQRT(J331),0)</f>
        <v>68</v>
      </c>
      <c r="O331" s="1" t="n">
        <f aca="false">ROUNDUP(F331*J331+N331,0)</f>
        <v>174</v>
      </c>
      <c r="P331" s="50" t="n">
        <f aca="false">IF(F331&gt;0,K331/F331,99)</f>
        <v>8.66195577843629</v>
      </c>
      <c r="Q331" s="18" t="str">
        <f aca="false">IF(K331&lt;N331,"Stock-out risk",IF(K331&lt;O331,"Reorder now",IF(P331&gt;16,"Overstock","Healthy")))</f>
        <v>Healthy</v>
      </c>
      <c r="R331" s="52" t="n">
        <f aca="false">K331*C331</f>
        <v>18601.76</v>
      </c>
    </row>
    <row r="332" customFormat="false" ht="15" hidden="false" customHeight="false" outlineLevel="0" collapsed="false">
      <c r="A332" s="1" t="s">
        <v>9082</v>
      </c>
      <c r="B332" s="1" t="s">
        <v>8742</v>
      </c>
      <c r="C332" s="17" t="n">
        <v>77.35</v>
      </c>
      <c r="D332" s="17" t="n">
        <v>200.01</v>
      </c>
      <c r="E332" s="1" t="n">
        <v>1189</v>
      </c>
      <c r="F332" s="50" t="n">
        <v>22.865</v>
      </c>
      <c r="G332" s="51" t="n">
        <v>1.177</v>
      </c>
      <c r="H332" s="1" t="s">
        <v>9056</v>
      </c>
      <c r="I332" s="1" t="s">
        <v>8752</v>
      </c>
      <c r="J332" s="1" t="n">
        <v>2</v>
      </c>
      <c r="K332" s="1" t="n">
        <v>160</v>
      </c>
      <c r="L332" s="52" t="n">
        <f aca="false">E332*D332</f>
        <v>237811.89</v>
      </c>
      <c r="M332" s="1" t="n">
        <f aca="false">IF(H332="A",1.65,IF(H332="B",1.28,0.84))</f>
        <v>1.28</v>
      </c>
      <c r="N332" s="1" t="n">
        <f aca="false">ROUNDUP(M332*G332*F332*SQRT(J332),0)</f>
        <v>49</v>
      </c>
      <c r="O332" s="1" t="n">
        <f aca="false">ROUNDUP(F332*J332+N332,0)</f>
        <v>95</v>
      </c>
      <c r="P332" s="50" t="n">
        <f aca="false">IF(F332&gt;0,K332/F332,99)</f>
        <v>6.9975945768642</v>
      </c>
      <c r="Q332" s="18" t="str">
        <f aca="false">IF(K332&lt;N332,"Stock-out risk",IF(K332&lt;O332,"Reorder now",IF(P332&gt;16,"Overstock","Healthy")))</f>
        <v>Healthy</v>
      </c>
      <c r="R332" s="52" t="n">
        <f aca="false">K332*C332</f>
        <v>12376</v>
      </c>
    </row>
    <row r="333" customFormat="false" ht="15" hidden="false" customHeight="false" outlineLevel="0" collapsed="false">
      <c r="A333" s="1" t="s">
        <v>9083</v>
      </c>
      <c r="B333" s="1" t="s">
        <v>8749</v>
      </c>
      <c r="C333" s="17" t="n">
        <v>154.17</v>
      </c>
      <c r="D333" s="17" t="n">
        <v>371.29</v>
      </c>
      <c r="E333" s="1" t="n">
        <v>639</v>
      </c>
      <c r="F333" s="50" t="n">
        <v>12.288</v>
      </c>
      <c r="G333" s="51" t="n">
        <v>0.498</v>
      </c>
      <c r="H333" s="1" t="s">
        <v>9056</v>
      </c>
      <c r="I333" s="1" t="s">
        <v>8746</v>
      </c>
      <c r="J333" s="1" t="n">
        <v>2</v>
      </c>
      <c r="K333" s="1" t="n">
        <v>47</v>
      </c>
      <c r="L333" s="52" t="n">
        <f aca="false">E333*D333</f>
        <v>237254.31</v>
      </c>
      <c r="M333" s="1" t="n">
        <f aca="false">IF(H333="A",1.65,IF(H333="B",1.28,0.84))</f>
        <v>1.28</v>
      </c>
      <c r="N333" s="1" t="n">
        <f aca="false">ROUNDUP(M333*G333*F333*SQRT(J333),0)</f>
        <v>12</v>
      </c>
      <c r="O333" s="1" t="n">
        <f aca="false">ROUNDUP(F333*J333+N333,0)</f>
        <v>37</v>
      </c>
      <c r="P333" s="50" t="n">
        <f aca="false">IF(F333&gt;0,K333/F333,99)</f>
        <v>3.82486979166667</v>
      </c>
      <c r="Q333" s="18" t="str">
        <f aca="false">IF(K333&lt;N333,"Stock-out risk",IF(K333&lt;O333,"Reorder now",IF(P333&gt;16,"Overstock","Healthy")))</f>
        <v>Healthy</v>
      </c>
      <c r="R333" s="52" t="n">
        <f aca="false">K333*C333</f>
        <v>7245.99</v>
      </c>
    </row>
    <row r="334" customFormat="false" ht="15" hidden="false" customHeight="false" outlineLevel="0" collapsed="false">
      <c r="A334" s="1" t="s">
        <v>9084</v>
      </c>
      <c r="B334" s="1" t="s">
        <v>8755</v>
      </c>
      <c r="C334" s="17" t="n">
        <v>51.21</v>
      </c>
      <c r="D334" s="17" t="n">
        <v>125.84</v>
      </c>
      <c r="E334" s="1" t="n">
        <v>1851</v>
      </c>
      <c r="F334" s="50" t="n">
        <v>35.596</v>
      </c>
      <c r="G334" s="51" t="n">
        <v>0.784</v>
      </c>
      <c r="H334" s="1" t="s">
        <v>9056</v>
      </c>
      <c r="I334" s="1" t="s">
        <v>90</v>
      </c>
      <c r="J334" s="1" t="n">
        <v>2</v>
      </c>
      <c r="K334" s="1" t="n">
        <v>329</v>
      </c>
      <c r="L334" s="52" t="n">
        <f aca="false">E334*D334</f>
        <v>232929.84</v>
      </c>
      <c r="M334" s="1" t="n">
        <f aca="false">IF(H334="A",1.65,IF(H334="B",1.28,0.84))</f>
        <v>1.28</v>
      </c>
      <c r="N334" s="1" t="n">
        <f aca="false">ROUNDUP(M334*G334*F334*SQRT(J334),0)</f>
        <v>51</v>
      </c>
      <c r="O334" s="1" t="n">
        <f aca="false">ROUNDUP(F334*J334+N334,0)</f>
        <v>123</v>
      </c>
      <c r="P334" s="50" t="n">
        <f aca="false">IF(F334&gt;0,K334/F334,99)</f>
        <v>9.24261152938533</v>
      </c>
      <c r="Q334" s="18" t="str">
        <f aca="false">IF(K334&lt;N334,"Stock-out risk",IF(K334&lt;O334,"Reorder now",IF(P334&gt;16,"Overstock","Healthy")))</f>
        <v>Healthy</v>
      </c>
      <c r="R334" s="52" t="n">
        <f aca="false">K334*C334</f>
        <v>16848.09</v>
      </c>
    </row>
    <row r="335" customFormat="false" ht="15" hidden="false" customHeight="false" outlineLevel="0" collapsed="false">
      <c r="A335" s="1" t="s">
        <v>9085</v>
      </c>
      <c r="B335" s="1" t="s">
        <v>8749</v>
      </c>
      <c r="C335" s="17" t="n">
        <v>167.34</v>
      </c>
      <c r="D335" s="17" t="n">
        <v>388.16</v>
      </c>
      <c r="E335" s="1" t="n">
        <v>600</v>
      </c>
      <c r="F335" s="50" t="n">
        <v>11.538</v>
      </c>
      <c r="G335" s="51" t="n">
        <v>1.021</v>
      </c>
      <c r="H335" s="1" t="s">
        <v>9056</v>
      </c>
      <c r="I335" s="1" t="s">
        <v>8752</v>
      </c>
      <c r="J335" s="1" t="n">
        <v>3</v>
      </c>
      <c r="K335" s="1" t="n">
        <v>19</v>
      </c>
      <c r="L335" s="52" t="n">
        <f aca="false">E335*D335</f>
        <v>232896</v>
      </c>
      <c r="M335" s="1" t="n">
        <f aca="false">IF(H335="A",1.65,IF(H335="B",1.28,0.84))</f>
        <v>1.28</v>
      </c>
      <c r="N335" s="1" t="n">
        <f aca="false">ROUNDUP(M335*G335*F335*SQRT(J335),0)</f>
        <v>27</v>
      </c>
      <c r="O335" s="1" t="n">
        <f aca="false">ROUNDUP(F335*J335+N335,0)</f>
        <v>62</v>
      </c>
      <c r="P335" s="50" t="n">
        <f aca="false">IF(F335&gt;0,K335/F335,99)</f>
        <v>1.64673253596811</v>
      </c>
      <c r="Q335" s="18" t="str">
        <f aca="false">IF(K335&lt;N335,"Stock-out risk",IF(K335&lt;O335,"Reorder now",IF(P335&gt;16,"Overstock","Healthy")))</f>
        <v>Stock-out risk</v>
      </c>
      <c r="R335" s="52" t="n">
        <f aca="false">K335*C335</f>
        <v>3179.46</v>
      </c>
    </row>
    <row r="336" customFormat="false" ht="15" hidden="false" customHeight="false" outlineLevel="0" collapsed="false">
      <c r="A336" s="1" t="s">
        <v>9086</v>
      </c>
      <c r="B336" s="1" t="s">
        <v>8749</v>
      </c>
      <c r="C336" s="17" t="n">
        <v>220.06</v>
      </c>
      <c r="D336" s="17" t="n">
        <v>527.93</v>
      </c>
      <c r="E336" s="1" t="n">
        <v>441</v>
      </c>
      <c r="F336" s="50" t="n">
        <v>8.481</v>
      </c>
      <c r="G336" s="51" t="n">
        <v>0.577</v>
      </c>
      <c r="H336" s="1" t="s">
        <v>9056</v>
      </c>
      <c r="I336" s="1" t="s">
        <v>90</v>
      </c>
      <c r="J336" s="1" t="n">
        <v>2</v>
      </c>
      <c r="K336" s="1" t="n">
        <v>34</v>
      </c>
      <c r="L336" s="52" t="n">
        <f aca="false">E336*D336</f>
        <v>232817.13</v>
      </c>
      <c r="M336" s="1" t="n">
        <f aca="false">IF(H336="A",1.65,IF(H336="B",1.28,0.84))</f>
        <v>1.28</v>
      </c>
      <c r="N336" s="1" t="n">
        <f aca="false">ROUNDUP(M336*G336*F336*SQRT(J336),0)</f>
        <v>9</v>
      </c>
      <c r="O336" s="1" t="n">
        <f aca="false">ROUNDUP(F336*J336+N336,0)</f>
        <v>26</v>
      </c>
      <c r="P336" s="50" t="n">
        <f aca="false">IF(F336&gt;0,K336/F336,99)</f>
        <v>4.00896120740479</v>
      </c>
      <c r="Q336" s="18" t="str">
        <f aca="false">IF(K336&lt;N336,"Stock-out risk",IF(K336&lt;O336,"Reorder now",IF(P336&gt;16,"Overstock","Healthy")))</f>
        <v>Healthy</v>
      </c>
      <c r="R336" s="52" t="n">
        <f aca="false">K336*C336</f>
        <v>7482.04</v>
      </c>
    </row>
    <row r="337" customFormat="false" ht="15" hidden="false" customHeight="false" outlineLevel="0" collapsed="false">
      <c r="A337" s="1" t="s">
        <v>9087</v>
      </c>
      <c r="B337" s="1" t="s">
        <v>8772</v>
      </c>
      <c r="C337" s="17" t="n">
        <v>100.92</v>
      </c>
      <c r="D337" s="17" t="n">
        <v>214.79</v>
      </c>
      <c r="E337" s="1" t="n">
        <v>1080</v>
      </c>
      <c r="F337" s="50" t="n">
        <v>20.769</v>
      </c>
      <c r="G337" s="51" t="n">
        <v>0.874</v>
      </c>
      <c r="H337" s="1" t="s">
        <v>9056</v>
      </c>
      <c r="I337" s="1" t="s">
        <v>90</v>
      </c>
      <c r="J337" s="1" t="n">
        <v>3</v>
      </c>
      <c r="K337" s="1" t="n">
        <v>130</v>
      </c>
      <c r="L337" s="52" t="n">
        <f aca="false">E337*D337</f>
        <v>231973.2</v>
      </c>
      <c r="M337" s="1" t="n">
        <f aca="false">IF(H337="A",1.65,IF(H337="B",1.28,0.84))</f>
        <v>1.28</v>
      </c>
      <c r="N337" s="1" t="n">
        <f aca="false">ROUNDUP(M337*G337*F337*SQRT(J337),0)</f>
        <v>41</v>
      </c>
      <c r="O337" s="1" t="n">
        <f aca="false">ROUNDUP(F337*J337+N337,0)</f>
        <v>104</v>
      </c>
      <c r="P337" s="50" t="n">
        <f aca="false">IF(F337&gt;0,K337/F337,99)</f>
        <v>6.25932880735712</v>
      </c>
      <c r="Q337" s="18" t="str">
        <f aca="false">IF(K337&lt;N337,"Stock-out risk",IF(K337&lt;O337,"Reorder now",IF(P337&gt;16,"Overstock","Healthy")))</f>
        <v>Healthy</v>
      </c>
      <c r="R337" s="52" t="n">
        <f aca="false">K337*C337</f>
        <v>13119.6</v>
      </c>
    </row>
    <row r="338" customFormat="false" ht="15" hidden="false" customHeight="false" outlineLevel="0" collapsed="false">
      <c r="A338" s="1" t="s">
        <v>9088</v>
      </c>
      <c r="B338" s="1" t="s">
        <v>8764</v>
      </c>
      <c r="C338" s="17" t="n">
        <v>43.5</v>
      </c>
      <c r="D338" s="17" t="n">
        <v>86.2</v>
      </c>
      <c r="E338" s="1" t="n">
        <v>2690</v>
      </c>
      <c r="F338" s="50" t="n">
        <v>51.731</v>
      </c>
      <c r="G338" s="51" t="n">
        <v>1.111</v>
      </c>
      <c r="H338" s="1" t="s">
        <v>9056</v>
      </c>
      <c r="I338" s="1" t="s">
        <v>8752</v>
      </c>
      <c r="J338" s="1" t="n">
        <v>3</v>
      </c>
      <c r="K338" s="1" t="n">
        <v>859</v>
      </c>
      <c r="L338" s="52" t="n">
        <f aca="false">E338*D338</f>
        <v>231878</v>
      </c>
      <c r="M338" s="1" t="n">
        <f aca="false">IF(H338="A",1.65,IF(H338="B",1.28,0.84))</f>
        <v>1.28</v>
      </c>
      <c r="N338" s="1" t="n">
        <f aca="false">ROUNDUP(M338*G338*F338*SQRT(J338),0)</f>
        <v>128</v>
      </c>
      <c r="O338" s="1" t="n">
        <f aca="false">ROUNDUP(F338*J338+N338,0)</f>
        <v>284</v>
      </c>
      <c r="P338" s="50" t="n">
        <f aca="false">IF(F338&gt;0,K338/F338,99)</f>
        <v>16.6051303860355</v>
      </c>
      <c r="Q338" s="18" t="str">
        <f aca="false">IF(K338&lt;N338,"Stock-out risk",IF(K338&lt;O338,"Reorder now",IF(P338&gt;16,"Overstock","Healthy")))</f>
        <v>Overstock</v>
      </c>
      <c r="R338" s="52" t="n">
        <f aca="false">K338*C338</f>
        <v>37366.5</v>
      </c>
    </row>
    <row r="339" customFormat="false" ht="15" hidden="false" customHeight="false" outlineLevel="0" collapsed="false">
      <c r="A339" s="1" t="s">
        <v>9089</v>
      </c>
      <c r="B339" s="1" t="s">
        <v>8755</v>
      </c>
      <c r="C339" s="17" t="n">
        <v>72.26</v>
      </c>
      <c r="D339" s="17" t="n">
        <v>162.75</v>
      </c>
      <c r="E339" s="1" t="n">
        <v>1424</v>
      </c>
      <c r="F339" s="50" t="n">
        <v>27.385</v>
      </c>
      <c r="G339" s="51" t="n">
        <v>0.943</v>
      </c>
      <c r="H339" s="1" t="s">
        <v>9056</v>
      </c>
      <c r="I339" s="1" t="s">
        <v>90</v>
      </c>
      <c r="J339" s="1" t="n">
        <v>4</v>
      </c>
      <c r="K339" s="1" t="n">
        <v>353</v>
      </c>
      <c r="L339" s="52" t="n">
        <f aca="false">E339*D339</f>
        <v>231756</v>
      </c>
      <c r="M339" s="1" t="n">
        <f aca="false">IF(H339="A",1.65,IF(H339="B",1.28,0.84))</f>
        <v>1.28</v>
      </c>
      <c r="N339" s="1" t="n">
        <f aca="false">ROUNDUP(M339*G339*F339*SQRT(J339),0)</f>
        <v>67</v>
      </c>
      <c r="O339" s="1" t="n">
        <f aca="false">ROUNDUP(F339*J339+N339,0)</f>
        <v>177</v>
      </c>
      <c r="P339" s="50" t="n">
        <f aca="false">IF(F339&gt;0,K339/F339,99)</f>
        <v>12.8902683951068</v>
      </c>
      <c r="Q339" s="18" t="str">
        <f aca="false">IF(K339&lt;N339,"Stock-out risk",IF(K339&lt;O339,"Reorder now",IF(P339&gt;16,"Overstock","Healthy")))</f>
        <v>Healthy</v>
      </c>
      <c r="R339" s="52" t="n">
        <f aca="false">K339*C339</f>
        <v>25507.78</v>
      </c>
    </row>
    <row r="340" customFormat="false" ht="15" hidden="false" customHeight="false" outlineLevel="0" collapsed="false">
      <c r="A340" s="1" t="s">
        <v>9090</v>
      </c>
      <c r="B340" s="1" t="s">
        <v>8749</v>
      </c>
      <c r="C340" s="17" t="n">
        <v>91.92</v>
      </c>
      <c r="D340" s="17" t="n">
        <v>231.17</v>
      </c>
      <c r="E340" s="1" t="n">
        <v>1000</v>
      </c>
      <c r="F340" s="50" t="n">
        <v>19.231</v>
      </c>
      <c r="G340" s="51" t="n">
        <v>0.277</v>
      </c>
      <c r="H340" s="1" t="s">
        <v>9056</v>
      </c>
      <c r="I340" s="1" t="s">
        <v>8746</v>
      </c>
      <c r="J340" s="1" t="n">
        <v>2</v>
      </c>
      <c r="K340" s="1" t="n">
        <v>36</v>
      </c>
      <c r="L340" s="52" t="n">
        <f aca="false">E340*D340</f>
        <v>231170</v>
      </c>
      <c r="M340" s="1" t="n">
        <f aca="false">IF(H340="A",1.65,IF(H340="B",1.28,0.84))</f>
        <v>1.28</v>
      </c>
      <c r="N340" s="1" t="n">
        <f aca="false">ROUNDUP(M340*G340*F340*SQRT(J340),0)</f>
        <v>10</v>
      </c>
      <c r="O340" s="1" t="n">
        <f aca="false">ROUNDUP(F340*J340+N340,0)</f>
        <v>49</v>
      </c>
      <c r="P340" s="50" t="n">
        <f aca="false">IF(F340&gt;0,K340/F340,99)</f>
        <v>1.87197753626956</v>
      </c>
      <c r="Q340" s="18" t="str">
        <f aca="false">IF(K340&lt;N340,"Stock-out risk",IF(K340&lt;O340,"Reorder now",IF(P340&gt;16,"Overstock","Healthy")))</f>
        <v>Reorder now</v>
      </c>
      <c r="R340" s="52" t="n">
        <f aca="false">K340*C340</f>
        <v>3309.12</v>
      </c>
    </row>
    <row r="341" customFormat="false" ht="15" hidden="false" customHeight="false" outlineLevel="0" collapsed="false">
      <c r="A341" s="1" t="s">
        <v>9091</v>
      </c>
      <c r="B341" s="1" t="s">
        <v>8764</v>
      </c>
      <c r="C341" s="17" t="n">
        <v>56.39</v>
      </c>
      <c r="D341" s="17" t="n">
        <v>110.89</v>
      </c>
      <c r="E341" s="1" t="n">
        <v>2071</v>
      </c>
      <c r="F341" s="50" t="n">
        <v>39.827</v>
      </c>
      <c r="G341" s="51" t="n">
        <v>0.343</v>
      </c>
      <c r="H341" s="1" t="s">
        <v>9056</v>
      </c>
      <c r="I341" s="1" t="s">
        <v>8746</v>
      </c>
      <c r="J341" s="1" t="n">
        <v>3</v>
      </c>
      <c r="K341" s="1" t="n">
        <v>833</v>
      </c>
      <c r="L341" s="52" t="n">
        <f aca="false">E341*D341</f>
        <v>229653.19</v>
      </c>
      <c r="M341" s="1" t="n">
        <f aca="false">IF(H341="A",1.65,IF(H341="B",1.28,0.84))</f>
        <v>1.28</v>
      </c>
      <c r="N341" s="1" t="n">
        <f aca="false">ROUNDUP(M341*G341*F341*SQRT(J341),0)</f>
        <v>31</v>
      </c>
      <c r="O341" s="1" t="n">
        <f aca="false">ROUNDUP(F341*J341+N341,0)</f>
        <v>151</v>
      </c>
      <c r="P341" s="50" t="n">
        <f aca="false">IF(F341&gt;0,K341/F341,99)</f>
        <v>20.9154593617395</v>
      </c>
      <c r="Q341" s="18" t="str">
        <f aca="false">IF(K341&lt;N341,"Stock-out risk",IF(K341&lt;O341,"Reorder now",IF(P341&gt;16,"Overstock","Healthy")))</f>
        <v>Overstock</v>
      </c>
      <c r="R341" s="52" t="n">
        <f aca="false">K341*C341</f>
        <v>46972.87</v>
      </c>
    </row>
    <row r="342" customFormat="false" ht="15" hidden="false" customHeight="false" outlineLevel="0" collapsed="false">
      <c r="A342" s="1" t="s">
        <v>9092</v>
      </c>
      <c r="B342" s="1" t="s">
        <v>8759</v>
      </c>
      <c r="C342" s="17" t="n">
        <v>146.02</v>
      </c>
      <c r="D342" s="17" t="n">
        <v>279.16</v>
      </c>
      <c r="E342" s="1" t="n">
        <v>821</v>
      </c>
      <c r="F342" s="50" t="n">
        <v>15.788</v>
      </c>
      <c r="G342" s="51" t="n">
        <v>0.305</v>
      </c>
      <c r="H342" s="1" t="s">
        <v>9056</v>
      </c>
      <c r="I342" s="1" t="s">
        <v>8746</v>
      </c>
      <c r="J342" s="1" t="n">
        <v>2</v>
      </c>
      <c r="K342" s="1" t="n">
        <v>29</v>
      </c>
      <c r="L342" s="52" t="n">
        <f aca="false">E342*D342</f>
        <v>229190.36</v>
      </c>
      <c r="M342" s="1" t="n">
        <f aca="false">IF(H342="A",1.65,IF(H342="B",1.28,0.84))</f>
        <v>1.28</v>
      </c>
      <c r="N342" s="1" t="n">
        <f aca="false">ROUNDUP(M342*G342*F342*SQRT(J342),0)</f>
        <v>9</v>
      </c>
      <c r="O342" s="1" t="n">
        <f aca="false">ROUNDUP(F342*J342+N342,0)</f>
        <v>41</v>
      </c>
      <c r="P342" s="50" t="n">
        <f aca="false">IF(F342&gt;0,K342/F342,99)</f>
        <v>1.83683810488979</v>
      </c>
      <c r="Q342" s="18" t="str">
        <f aca="false">IF(K342&lt;N342,"Stock-out risk",IF(K342&lt;O342,"Reorder now",IF(P342&gt;16,"Overstock","Healthy")))</f>
        <v>Reorder now</v>
      </c>
      <c r="R342" s="52" t="n">
        <f aca="false">K342*C342</f>
        <v>4234.58</v>
      </c>
    </row>
    <row r="343" customFormat="false" ht="15" hidden="false" customHeight="false" outlineLevel="0" collapsed="false">
      <c r="A343" s="1" t="s">
        <v>9093</v>
      </c>
      <c r="B343" s="1" t="s">
        <v>8764</v>
      </c>
      <c r="C343" s="17" t="n">
        <v>58.86</v>
      </c>
      <c r="D343" s="17" t="n">
        <v>124.45</v>
      </c>
      <c r="E343" s="1" t="n">
        <v>1841</v>
      </c>
      <c r="F343" s="50" t="n">
        <v>35.404</v>
      </c>
      <c r="G343" s="51" t="n">
        <v>0.905</v>
      </c>
      <c r="H343" s="1" t="s">
        <v>9056</v>
      </c>
      <c r="I343" s="1" t="s">
        <v>90</v>
      </c>
      <c r="J343" s="1" t="n">
        <v>3</v>
      </c>
      <c r="K343" s="1" t="n">
        <v>633</v>
      </c>
      <c r="L343" s="52" t="n">
        <f aca="false">E343*D343</f>
        <v>229112.45</v>
      </c>
      <c r="M343" s="1" t="n">
        <f aca="false">IF(H343="A",1.65,IF(H343="B",1.28,0.84))</f>
        <v>1.28</v>
      </c>
      <c r="N343" s="1" t="n">
        <f aca="false">ROUNDUP(M343*G343*F343*SQRT(J343),0)</f>
        <v>72</v>
      </c>
      <c r="O343" s="1" t="n">
        <f aca="false">ROUNDUP(F343*J343+N343,0)</f>
        <v>179</v>
      </c>
      <c r="P343" s="50" t="n">
        <f aca="false">IF(F343&gt;0,K343/F343,99)</f>
        <v>17.8793356682861</v>
      </c>
      <c r="Q343" s="18" t="str">
        <f aca="false">IF(K343&lt;N343,"Stock-out risk",IF(K343&lt;O343,"Reorder now",IF(P343&gt;16,"Overstock","Healthy")))</f>
        <v>Overstock</v>
      </c>
      <c r="R343" s="52" t="n">
        <f aca="false">K343*C343</f>
        <v>37258.38</v>
      </c>
    </row>
    <row r="344" customFormat="false" ht="15" hidden="false" customHeight="false" outlineLevel="0" collapsed="false">
      <c r="A344" s="1" t="s">
        <v>9094</v>
      </c>
      <c r="B344" s="1" t="s">
        <v>8772</v>
      </c>
      <c r="C344" s="17" t="n">
        <v>105.64</v>
      </c>
      <c r="D344" s="17" t="n">
        <v>216.36</v>
      </c>
      <c r="E344" s="1" t="n">
        <v>1049</v>
      </c>
      <c r="F344" s="50" t="n">
        <v>20.173</v>
      </c>
      <c r="G344" s="51" t="n">
        <v>0.298</v>
      </c>
      <c r="H344" s="1" t="s">
        <v>9056</v>
      </c>
      <c r="I344" s="1" t="s">
        <v>8746</v>
      </c>
      <c r="J344" s="1" t="n">
        <v>3</v>
      </c>
      <c r="K344" s="1" t="n">
        <v>217</v>
      </c>
      <c r="L344" s="52" t="n">
        <f aca="false">E344*D344</f>
        <v>226961.64</v>
      </c>
      <c r="M344" s="1" t="n">
        <f aca="false">IF(H344="A",1.65,IF(H344="B",1.28,0.84))</f>
        <v>1.28</v>
      </c>
      <c r="N344" s="1" t="n">
        <f aca="false">ROUNDUP(M344*G344*F344*SQRT(J344),0)</f>
        <v>14</v>
      </c>
      <c r="O344" s="1" t="n">
        <f aca="false">ROUNDUP(F344*J344+N344,0)</f>
        <v>75</v>
      </c>
      <c r="P344" s="50" t="n">
        <f aca="false">IF(F344&gt;0,K344/F344,99)</f>
        <v>10.7569523620681</v>
      </c>
      <c r="Q344" s="18" t="str">
        <f aca="false">IF(K344&lt;N344,"Stock-out risk",IF(K344&lt;O344,"Reorder now",IF(P344&gt;16,"Overstock","Healthy")))</f>
        <v>Healthy</v>
      </c>
      <c r="R344" s="52" t="n">
        <f aca="false">K344*C344</f>
        <v>22923.88</v>
      </c>
    </row>
    <row r="345" customFormat="false" ht="15" hidden="false" customHeight="false" outlineLevel="0" collapsed="false">
      <c r="A345" s="1" t="s">
        <v>9095</v>
      </c>
      <c r="B345" s="1" t="s">
        <v>8772</v>
      </c>
      <c r="C345" s="17" t="n">
        <v>62.43</v>
      </c>
      <c r="D345" s="17" t="n">
        <v>152.3</v>
      </c>
      <c r="E345" s="1" t="n">
        <v>1490</v>
      </c>
      <c r="F345" s="50" t="n">
        <v>28.654</v>
      </c>
      <c r="G345" s="51" t="n">
        <v>0.763</v>
      </c>
      <c r="H345" s="1" t="s">
        <v>9056</v>
      </c>
      <c r="I345" s="1" t="s">
        <v>90</v>
      </c>
      <c r="J345" s="1" t="n">
        <v>3</v>
      </c>
      <c r="K345" s="1" t="n">
        <v>120</v>
      </c>
      <c r="L345" s="52" t="n">
        <f aca="false">E345*D345</f>
        <v>226927</v>
      </c>
      <c r="M345" s="1" t="n">
        <f aca="false">IF(H345="A",1.65,IF(H345="B",1.28,0.84))</f>
        <v>1.28</v>
      </c>
      <c r="N345" s="1" t="n">
        <f aca="false">ROUNDUP(M345*G345*F345*SQRT(J345),0)</f>
        <v>49</v>
      </c>
      <c r="O345" s="1" t="n">
        <f aca="false">ROUNDUP(F345*J345+N345,0)</f>
        <v>135</v>
      </c>
      <c r="P345" s="50" t="n">
        <f aca="false">IF(F345&gt;0,K345/F345,99)</f>
        <v>4.18789697773435</v>
      </c>
      <c r="Q345" s="18" t="str">
        <f aca="false">IF(K345&lt;N345,"Stock-out risk",IF(K345&lt;O345,"Reorder now",IF(P345&gt;16,"Overstock","Healthy")))</f>
        <v>Reorder now</v>
      </c>
      <c r="R345" s="52" t="n">
        <f aca="false">K345*C345</f>
        <v>7491.6</v>
      </c>
    </row>
    <row r="346" customFormat="false" ht="15" hidden="false" customHeight="false" outlineLevel="0" collapsed="false">
      <c r="A346" s="1" t="s">
        <v>9096</v>
      </c>
      <c r="B346" s="1" t="s">
        <v>8772</v>
      </c>
      <c r="C346" s="17" t="n">
        <v>238.74</v>
      </c>
      <c r="D346" s="17" t="n">
        <v>478.1</v>
      </c>
      <c r="E346" s="1" t="n">
        <v>474</v>
      </c>
      <c r="F346" s="50" t="n">
        <v>9.115</v>
      </c>
      <c r="G346" s="51" t="n">
        <v>0.969</v>
      </c>
      <c r="H346" s="1" t="s">
        <v>9056</v>
      </c>
      <c r="I346" s="1" t="s">
        <v>90</v>
      </c>
      <c r="J346" s="1" t="n">
        <v>3</v>
      </c>
      <c r="K346" s="1" t="n">
        <v>79</v>
      </c>
      <c r="L346" s="52" t="n">
        <f aca="false">E346*D346</f>
        <v>226619.4</v>
      </c>
      <c r="M346" s="1" t="n">
        <f aca="false">IF(H346="A",1.65,IF(H346="B",1.28,0.84))</f>
        <v>1.28</v>
      </c>
      <c r="N346" s="1" t="n">
        <f aca="false">ROUNDUP(M346*G346*F346*SQRT(J346),0)</f>
        <v>20</v>
      </c>
      <c r="O346" s="1" t="n">
        <f aca="false">ROUNDUP(F346*J346+N346,0)</f>
        <v>48</v>
      </c>
      <c r="P346" s="50" t="n">
        <f aca="false">IF(F346&gt;0,K346/F346,99)</f>
        <v>8.66703236423478</v>
      </c>
      <c r="Q346" s="18" t="str">
        <f aca="false">IF(K346&lt;N346,"Stock-out risk",IF(K346&lt;O346,"Reorder now",IF(P346&gt;16,"Overstock","Healthy")))</f>
        <v>Healthy</v>
      </c>
      <c r="R346" s="52" t="n">
        <f aca="false">K346*C346</f>
        <v>18860.46</v>
      </c>
    </row>
    <row r="347" customFormat="false" ht="15" hidden="false" customHeight="false" outlineLevel="0" collapsed="false">
      <c r="A347" s="1" t="s">
        <v>9097</v>
      </c>
      <c r="B347" s="1" t="s">
        <v>8759</v>
      </c>
      <c r="C347" s="17" t="n">
        <v>52.57</v>
      </c>
      <c r="D347" s="17" t="n">
        <v>107.38</v>
      </c>
      <c r="E347" s="1" t="n">
        <v>2103</v>
      </c>
      <c r="F347" s="50" t="n">
        <v>40.442</v>
      </c>
      <c r="G347" s="51" t="n">
        <v>0.505</v>
      </c>
      <c r="H347" s="1" t="s">
        <v>9056</v>
      </c>
      <c r="I347" s="1" t="s">
        <v>90</v>
      </c>
      <c r="J347" s="1" t="n">
        <v>3</v>
      </c>
      <c r="K347" s="1" t="n">
        <v>295</v>
      </c>
      <c r="L347" s="52" t="n">
        <f aca="false">E347*D347</f>
        <v>225820.14</v>
      </c>
      <c r="M347" s="1" t="n">
        <f aca="false">IF(H347="A",1.65,IF(H347="B",1.28,0.84))</f>
        <v>1.28</v>
      </c>
      <c r="N347" s="1" t="n">
        <f aca="false">ROUNDUP(M347*G347*F347*SQRT(J347),0)</f>
        <v>46</v>
      </c>
      <c r="O347" s="1" t="n">
        <f aca="false">ROUNDUP(F347*J347+N347,0)</f>
        <v>168</v>
      </c>
      <c r="P347" s="50" t="n">
        <f aca="false">IF(F347&gt;0,K347/F347,99)</f>
        <v>7.2943969140992</v>
      </c>
      <c r="Q347" s="18" t="str">
        <f aca="false">IF(K347&lt;N347,"Stock-out risk",IF(K347&lt;O347,"Reorder now",IF(P347&gt;16,"Overstock","Healthy")))</f>
        <v>Healthy</v>
      </c>
      <c r="R347" s="52" t="n">
        <f aca="false">K347*C347</f>
        <v>15508.15</v>
      </c>
    </row>
    <row r="348" customFormat="false" ht="15" hidden="false" customHeight="false" outlineLevel="0" collapsed="false">
      <c r="A348" s="1" t="s">
        <v>9098</v>
      </c>
      <c r="B348" s="1" t="s">
        <v>8764</v>
      </c>
      <c r="C348" s="17" t="n">
        <v>172.45</v>
      </c>
      <c r="D348" s="17" t="n">
        <v>360.08</v>
      </c>
      <c r="E348" s="1" t="n">
        <v>626</v>
      </c>
      <c r="F348" s="50" t="n">
        <v>12.038</v>
      </c>
      <c r="G348" s="51" t="n">
        <v>0.649</v>
      </c>
      <c r="H348" s="1" t="s">
        <v>9056</v>
      </c>
      <c r="I348" s="1" t="s">
        <v>90</v>
      </c>
      <c r="J348" s="1" t="n">
        <v>6</v>
      </c>
      <c r="K348" s="1" t="n">
        <v>118</v>
      </c>
      <c r="L348" s="52" t="n">
        <f aca="false">E348*D348</f>
        <v>225410.08</v>
      </c>
      <c r="M348" s="1" t="n">
        <f aca="false">IF(H348="A",1.65,IF(H348="B",1.28,0.84))</f>
        <v>1.28</v>
      </c>
      <c r="N348" s="1" t="n">
        <f aca="false">ROUNDUP(M348*G348*F348*SQRT(J348),0)</f>
        <v>25</v>
      </c>
      <c r="O348" s="1" t="n">
        <f aca="false">ROUNDUP(F348*J348+N348,0)</f>
        <v>98</v>
      </c>
      <c r="P348" s="50" t="n">
        <f aca="false">IF(F348&gt;0,K348/F348,99)</f>
        <v>9.80229273965775</v>
      </c>
      <c r="Q348" s="18" t="str">
        <f aca="false">IF(K348&lt;N348,"Stock-out risk",IF(K348&lt;O348,"Reorder now",IF(P348&gt;16,"Overstock","Healthy")))</f>
        <v>Healthy</v>
      </c>
      <c r="R348" s="52" t="n">
        <f aca="false">K348*C348</f>
        <v>20349.1</v>
      </c>
    </row>
    <row r="349" customFormat="false" ht="15" hidden="false" customHeight="false" outlineLevel="0" collapsed="false">
      <c r="A349" s="1" t="s">
        <v>9099</v>
      </c>
      <c r="B349" s="1" t="s">
        <v>8755</v>
      </c>
      <c r="C349" s="17" t="n">
        <v>122.38</v>
      </c>
      <c r="D349" s="17" t="n">
        <v>288.7</v>
      </c>
      <c r="E349" s="1" t="n">
        <v>777</v>
      </c>
      <c r="F349" s="50" t="n">
        <v>14.942</v>
      </c>
      <c r="G349" s="51" t="n">
        <v>0.558</v>
      </c>
      <c r="H349" s="1" t="s">
        <v>9056</v>
      </c>
      <c r="I349" s="1" t="s">
        <v>90</v>
      </c>
      <c r="J349" s="1" t="n">
        <v>4</v>
      </c>
      <c r="K349" s="1" t="n">
        <v>120</v>
      </c>
      <c r="L349" s="52" t="n">
        <f aca="false">E349*D349</f>
        <v>224319.9</v>
      </c>
      <c r="M349" s="1" t="n">
        <f aca="false">IF(H349="A",1.65,IF(H349="B",1.28,0.84))</f>
        <v>1.28</v>
      </c>
      <c r="N349" s="1" t="n">
        <f aca="false">ROUNDUP(M349*G349*F349*SQRT(J349),0)</f>
        <v>22</v>
      </c>
      <c r="O349" s="1" t="n">
        <f aca="false">ROUNDUP(F349*J349+N349,0)</f>
        <v>82</v>
      </c>
      <c r="P349" s="50" t="n">
        <f aca="false">IF(F349&gt;0,K349/F349,99)</f>
        <v>8.03105340650515</v>
      </c>
      <c r="Q349" s="18" t="str">
        <f aca="false">IF(K349&lt;N349,"Stock-out risk",IF(K349&lt;O349,"Reorder now",IF(P349&gt;16,"Overstock","Healthy")))</f>
        <v>Healthy</v>
      </c>
      <c r="R349" s="52" t="n">
        <f aca="false">K349*C349</f>
        <v>14685.6</v>
      </c>
    </row>
    <row r="350" customFormat="false" ht="15" hidden="false" customHeight="false" outlineLevel="0" collapsed="false">
      <c r="A350" s="1" t="s">
        <v>9100</v>
      </c>
      <c r="B350" s="1" t="s">
        <v>8764</v>
      </c>
      <c r="C350" s="17" t="n">
        <v>256.71</v>
      </c>
      <c r="D350" s="17" t="n">
        <v>483.78</v>
      </c>
      <c r="E350" s="1" t="n">
        <v>463</v>
      </c>
      <c r="F350" s="50" t="n">
        <v>8.904</v>
      </c>
      <c r="G350" s="51" t="n">
        <v>0.496</v>
      </c>
      <c r="H350" s="1" t="s">
        <v>9056</v>
      </c>
      <c r="I350" s="1" t="s">
        <v>8746</v>
      </c>
      <c r="J350" s="1" t="n">
        <v>4</v>
      </c>
      <c r="K350" s="1" t="n">
        <v>63</v>
      </c>
      <c r="L350" s="52" t="n">
        <f aca="false">E350*D350</f>
        <v>223990.14</v>
      </c>
      <c r="M350" s="1" t="n">
        <f aca="false">IF(H350="A",1.65,IF(H350="B",1.28,0.84))</f>
        <v>1.28</v>
      </c>
      <c r="N350" s="1" t="n">
        <f aca="false">ROUNDUP(M350*G350*F350*SQRT(J350),0)</f>
        <v>12</v>
      </c>
      <c r="O350" s="1" t="n">
        <f aca="false">ROUNDUP(F350*J350+N350,0)</f>
        <v>48</v>
      </c>
      <c r="P350" s="50" t="n">
        <f aca="false">IF(F350&gt;0,K350/F350,99)</f>
        <v>7.07547169811321</v>
      </c>
      <c r="Q350" s="18" t="str">
        <f aca="false">IF(K350&lt;N350,"Stock-out risk",IF(K350&lt;O350,"Reorder now",IF(P350&gt;16,"Overstock","Healthy")))</f>
        <v>Healthy</v>
      </c>
      <c r="R350" s="52" t="n">
        <f aca="false">K350*C350</f>
        <v>16172.73</v>
      </c>
    </row>
    <row r="351" customFormat="false" ht="15" hidden="false" customHeight="false" outlineLevel="0" collapsed="false">
      <c r="A351" s="1" t="s">
        <v>9101</v>
      </c>
      <c r="B351" s="1" t="s">
        <v>8759</v>
      </c>
      <c r="C351" s="17" t="n">
        <v>39.63</v>
      </c>
      <c r="D351" s="17" t="n">
        <v>84.21</v>
      </c>
      <c r="E351" s="1" t="n">
        <v>2656</v>
      </c>
      <c r="F351" s="50" t="n">
        <v>51.077</v>
      </c>
      <c r="G351" s="51" t="n">
        <v>0.343</v>
      </c>
      <c r="H351" s="1" t="s">
        <v>9056</v>
      </c>
      <c r="I351" s="1" t="s">
        <v>8746</v>
      </c>
      <c r="J351" s="1" t="n">
        <v>2</v>
      </c>
      <c r="K351" s="1" t="n">
        <v>150</v>
      </c>
      <c r="L351" s="52" t="n">
        <f aca="false">E351*D351</f>
        <v>223661.76</v>
      </c>
      <c r="M351" s="1" t="n">
        <f aca="false">IF(H351="A",1.65,IF(H351="B",1.28,0.84))</f>
        <v>1.28</v>
      </c>
      <c r="N351" s="1" t="n">
        <f aca="false">ROUNDUP(M351*G351*F351*SQRT(J351),0)</f>
        <v>32</v>
      </c>
      <c r="O351" s="1" t="n">
        <f aca="false">ROUNDUP(F351*J351+N351,0)</f>
        <v>135</v>
      </c>
      <c r="P351" s="50" t="n">
        <f aca="false">IF(F351&gt;0,K351/F351,99)</f>
        <v>2.93674256514674</v>
      </c>
      <c r="Q351" s="18" t="str">
        <f aca="false">IF(K351&lt;N351,"Stock-out risk",IF(K351&lt;O351,"Reorder now",IF(P351&gt;16,"Overstock","Healthy")))</f>
        <v>Healthy</v>
      </c>
      <c r="R351" s="52" t="n">
        <f aca="false">K351*C351</f>
        <v>5944.5</v>
      </c>
    </row>
    <row r="352" customFormat="false" ht="15" hidden="false" customHeight="false" outlineLevel="0" collapsed="false">
      <c r="A352" s="1" t="s">
        <v>9102</v>
      </c>
      <c r="B352" s="1" t="s">
        <v>8759</v>
      </c>
      <c r="C352" s="17" t="n">
        <v>252.18</v>
      </c>
      <c r="D352" s="17" t="n">
        <v>573.31</v>
      </c>
      <c r="E352" s="1" t="n">
        <v>390</v>
      </c>
      <c r="F352" s="50" t="n">
        <v>7.5</v>
      </c>
      <c r="G352" s="51" t="n">
        <v>0.921</v>
      </c>
      <c r="H352" s="1" t="s">
        <v>9056</v>
      </c>
      <c r="I352" s="1" t="s">
        <v>90</v>
      </c>
      <c r="J352" s="1" t="n">
        <v>2</v>
      </c>
      <c r="K352" s="1" t="n">
        <v>44</v>
      </c>
      <c r="L352" s="52" t="n">
        <f aca="false">E352*D352</f>
        <v>223590.9</v>
      </c>
      <c r="M352" s="1" t="n">
        <f aca="false">IF(H352="A",1.65,IF(H352="B",1.28,0.84))</f>
        <v>1.28</v>
      </c>
      <c r="N352" s="1" t="n">
        <f aca="false">ROUNDUP(M352*G352*F352*SQRT(J352),0)</f>
        <v>13</v>
      </c>
      <c r="O352" s="1" t="n">
        <f aca="false">ROUNDUP(F352*J352+N352,0)</f>
        <v>28</v>
      </c>
      <c r="P352" s="50" t="n">
        <f aca="false">IF(F352&gt;0,K352/F352,99)</f>
        <v>5.86666666666667</v>
      </c>
      <c r="Q352" s="18" t="str">
        <f aca="false">IF(K352&lt;N352,"Stock-out risk",IF(K352&lt;O352,"Reorder now",IF(P352&gt;16,"Overstock","Healthy")))</f>
        <v>Healthy</v>
      </c>
      <c r="R352" s="52" t="n">
        <f aca="false">K352*C352</f>
        <v>11095.92</v>
      </c>
    </row>
    <row r="353" customFormat="false" ht="15" hidden="false" customHeight="false" outlineLevel="0" collapsed="false">
      <c r="A353" s="1" t="s">
        <v>9103</v>
      </c>
      <c r="B353" s="1" t="s">
        <v>8764</v>
      </c>
      <c r="C353" s="17" t="n">
        <v>131.97</v>
      </c>
      <c r="D353" s="17" t="n">
        <v>259.27</v>
      </c>
      <c r="E353" s="1" t="n">
        <v>855</v>
      </c>
      <c r="F353" s="50" t="n">
        <v>16.442</v>
      </c>
      <c r="G353" s="51" t="n">
        <v>0.593</v>
      </c>
      <c r="H353" s="1" t="s">
        <v>9056</v>
      </c>
      <c r="I353" s="1" t="s">
        <v>90</v>
      </c>
      <c r="J353" s="1" t="n">
        <v>4</v>
      </c>
      <c r="K353" s="1" t="n">
        <v>161</v>
      </c>
      <c r="L353" s="52" t="n">
        <f aca="false">E353*D353</f>
        <v>221675.85</v>
      </c>
      <c r="M353" s="1" t="n">
        <f aca="false">IF(H353="A",1.65,IF(H353="B",1.28,0.84))</f>
        <v>1.28</v>
      </c>
      <c r="N353" s="1" t="n">
        <f aca="false">ROUNDUP(M353*G353*F353*SQRT(J353),0)</f>
        <v>25</v>
      </c>
      <c r="O353" s="1" t="n">
        <f aca="false">ROUNDUP(F353*J353+N353,0)</f>
        <v>91</v>
      </c>
      <c r="P353" s="50" t="n">
        <f aca="false">IF(F353&gt;0,K353/F353,99)</f>
        <v>9.7919961075295</v>
      </c>
      <c r="Q353" s="18" t="str">
        <f aca="false">IF(K353&lt;N353,"Stock-out risk",IF(K353&lt;O353,"Reorder now",IF(P353&gt;16,"Overstock","Healthy")))</f>
        <v>Healthy</v>
      </c>
      <c r="R353" s="52" t="n">
        <f aca="false">K353*C353</f>
        <v>21247.17</v>
      </c>
    </row>
    <row r="354" customFormat="false" ht="15" hidden="false" customHeight="false" outlineLevel="0" collapsed="false">
      <c r="A354" s="1" t="s">
        <v>9104</v>
      </c>
      <c r="B354" s="1" t="s">
        <v>8749</v>
      </c>
      <c r="C354" s="17" t="n">
        <v>89.87</v>
      </c>
      <c r="D354" s="17" t="n">
        <v>167.43</v>
      </c>
      <c r="E354" s="1" t="n">
        <v>1322</v>
      </c>
      <c r="F354" s="50" t="n">
        <v>25.423</v>
      </c>
      <c r="G354" s="51" t="n">
        <v>0.345</v>
      </c>
      <c r="H354" s="1" t="s">
        <v>9056</v>
      </c>
      <c r="I354" s="1" t="s">
        <v>8746</v>
      </c>
      <c r="J354" s="1" t="n">
        <v>3</v>
      </c>
      <c r="K354" s="1" t="n">
        <v>83</v>
      </c>
      <c r="L354" s="52" t="n">
        <f aca="false">E354*D354</f>
        <v>221342.46</v>
      </c>
      <c r="M354" s="1" t="n">
        <f aca="false">IF(H354="A",1.65,IF(H354="B",1.28,0.84))</f>
        <v>1.28</v>
      </c>
      <c r="N354" s="1" t="n">
        <f aca="false">ROUNDUP(M354*G354*F354*SQRT(J354),0)</f>
        <v>20</v>
      </c>
      <c r="O354" s="1" t="n">
        <f aca="false">ROUNDUP(F354*J354+N354,0)</f>
        <v>97</v>
      </c>
      <c r="P354" s="50" t="n">
        <f aca="false">IF(F354&gt;0,K354/F354,99)</f>
        <v>3.26476025646069</v>
      </c>
      <c r="Q354" s="18" t="str">
        <f aca="false">IF(K354&lt;N354,"Stock-out risk",IF(K354&lt;O354,"Reorder now",IF(P354&gt;16,"Overstock","Healthy")))</f>
        <v>Reorder now</v>
      </c>
      <c r="R354" s="52" t="n">
        <f aca="false">K354*C354</f>
        <v>7459.21</v>
      </c>
    </row>
    <row r="355" customFormat="false" ht="15" hidden="false" customHeight="false" outlineLevel="0" collapsed="false">
      <c r="A355" s="1" t="s">
        <v>9105</v>
      </c>
      <c r="B355" s="1" t="s">
        <v>8759</v>
      </c>
      <c r="C355" s="17" t="n">
        <v>76.26</v>
      </c>
      <c r="D355" s="17" t="n">
        <v>156.56</v>
      </c>
      <c r="E355" s="1" t="n">
        <v>1410</v>
      </c>
      <c r="F355" s="50" t="n">
        <v>27.115</v>
      </c>
      <c r="G355" s="51" t="n">
        <v>0.37</v>
      </c>
      <c r="H355" s="1" t="s">
        <v>9056</v>
      </c>
      <c r="I355" s="1" t="s">
        <v>8746</v>
      </c>
      <c r="J355" s="1" t="n">
        <v>3</v>
      </c>
      <c r="K355" s="1" t="n">
        <v>154</v>
      </c>
      <c r="L355" s="52" t="n">
        <f aca="false">E355*D355</f>
        <v>220749.6</v>
      </c>
      <c r="M355" s="1" t="n">
        <f aca="false">IF(H355="A",1.65,IF(H355="B",1.28,0.84))</f>
        <v>1.28</v>
      </c>
      <c r="N355" s="1" t="n">
        <f aca="false">ROUNDUP(M355*G355*F355*SQRT(J355),0)</f>
        <v>23</v>
      </c>
      <c r="O355" s="1" t="n">
        <f aca="false">ROUNDUP(F355*J355+N355,0)</f>
        <v>105</v>
      </c>
      <c r="P355" s="50" t="n">
        <f aca="false">IF(F355&gt;0,K355/F355,99)</f>
        <v>5.67951318458418</v>
      </c>
      <c r="Q355" s="18" t="str">
        <f aca="false">IF(K355&lt;N355,"Stock-out risk",IF(K355&lt;O355,"Reorder now",IF(P355&gt;16,"Overstock","Healthy")))</f>
        <v>Healthy</v>
      </c>
      <c r="R355" s="52" t="n">
        <f aca="false">K355*C355</f>
        <v>11744.04</v>
      </c>
    </row>
    <row r="356" customFormat="false" ht="15" hidden="false" customHeight="false" outlineLevel="0" collapsed="false">
      <c r="A356" s="1" t="s">
        <v>9106</v>
      </c>
      <c r="B356" s="1" t="s">
        <v>8742</v>
      </c>
      <c r="C356" s="17" t="n">
        <v>139.17</v>
      </c>
      <c r="D356" s="17" t="n">
        <v>272.3</v>
      </c>
      <c r="E356" s="1" t="n">
        <v>810</v>
      </c>
      <c r="F356" s="50" t="n">
        <v>15.577</v>
      </c>
      <c r="G356" s="51" t="n">
        <v>0.329</v>
      </c>
      <c r="H356" s="1" t="s">
        <v>9056</v>
      </c>
      <c r="I356" s="1" t="s">
        <v>8746</v>
      </c>
      <c r="J356" s="1" t="n">
        <v>2</v>
      </c>
      <c r="K356" s="1" t="n">
        <v>55</v>
      </c>
      <c r="L356" s="52" t="n">
        <f aca="false">E356*D356</f>
        <v>220563</v>
      </c>
      <c r="M356" s="1" t="n">
        <f aca="false">IF(H356="A",1.65,IF(H356="B",1.28,0.84))</f>
        <v>1.28</v>
      </c>
      <c r="N356" s="1" t="n">
        <f aca="false">ROUNDUP(M356*G356*F356*SQRT(J356),0)</f>
        <v>10</v>
      </c>
      <c r="O356" s="1" t="n">
        <f aca="false">ROUNDUP(F356*J356+N356,0)</f>
        <v>42</v>
      </c>
      <c r="P356" s="50" t="n">
        <f aca="false">IF(F356&gt;0,K356/F356,99)</f>
        <v>3.53084676125056</v>
      </c>
      <c r="Q356" s="18" t="str">
        <f aca="false">IF(K356&lt;N356,"Stock-out risk",IF(K356&lt;O356,"Reorder now",IF(P356&gt;16,"Overstock","Healthy")))</f>
        <v>Healthy</v>
      </c>
      <c r="R356" s="52" t="n">
        <f aca="false">K356*C356</f>
        <v>7654.35</v>
      </c>
    </row>
    <row r="357" customFormat="false" ht="15" hidden="false" customHeight="false" outlineLevel="0" collapsed="false">
      <c r="A357" s="1" t="s">
        <v>9107</v>
      </c>
      <c r="B357" s="1" t="s">
        <v>8755</v>
      </c>
      <c r="C357" s="17" t="n">
        <v>115.34</v>
      </c>
      <c r="D357" s="17" t="n">
        <v>274.34</v>
      </c>
      <c r="E357" s="1" t="n">
        <v>801</v>
      </c>
      <c r="F357" s="50" t="n">
        <v>15.404</v>
      </c>
      <c r="G357" s="51" t="n">
        <v>0.355</v>
      </c>
      <c r="H357" s="1" t="s">
        <v>9056</v>
      </c>
      <c r="I357" s="1" t="s">
        <v>8746</v>
      </c>
      <c r="J357" s="1" t="n">
        <v>2</v>
      </c>
      <c r="K357" s="1" t="n">
        <v>18</v>
      </c>
      <c r="L357" s="52" t="n">
        <f aca="false">E357*D357</f>
        <v>219746.34</v>
      </c>
      <c r="M357" s="1" t="n">
        <f aca="false">IF(H357="A",1.65,IF(H357="B",1.28,0.84))</f>
        <v>1.28</v>
      </c>
      <c r="N357" s="1" t="n">
        <f aca="false">ROUNDUP(M357*G357*F357*SQRT(J357),0)</f>
        <v>10</v>
      </c>
      <c r="O357" s="1" t="n">
        <f aca="false">ROUNDUP(F357*J357+N357,0)</f>
        <v>41</v>
      </c>
      <c r="P357" s="50" t="n">
        <f aca="false">IF(F357&gt;0,K357/F357,99)</f>
        <v>1.16852765515451</v>
      </c>
      <c r="Q357" s="18" t="str">
        <f aca="false">IF(K357&lt;N357,"Stock-out risk",IF(K357&lt;O357,"Reorder now",IF(P357&gt;16,"Overstock","Healthy")))</f>
        <v>Reorder now</v>
      </c>
      <c r="R357" s="52" t="n">
        <f aca="false">K357*C357</f>
        <v>2076.12</v>
      </c>
    </row>
    <row r="358" customFormat="false" ht="15" hidden="false" customHeight="false" outlineLevel="0" collapsed="false">
      <c r="A358" s="1" t="s">
        <v>9108</v>
      </c>
      <c r="B358" s="1" t="s">
        <v>8764</v>
      </c>
      <c r="C358" s="17" t="n">
        <v>210.29</v>
      </c>
      <c r="D358" s="17" t="n">
        <v>528.2</v>
      </c>
      <c r="E358" s="1" t="n">
        <v>409</v>
      </c>
      <c r="F358" s="50" t="n">
        <v>7.865</v>
      </c>
      <c r="G358" s="51" t="n">
        <v>0.675</v>
      </c>
      <c r="H358" s="1" t="s">
        <v>9056</v>
      </c>
      <c r="I358" s="1" t="s">
        <v>90</v>
      </c>
      <c r="J358" s="1" t="n">
        <v>6</v>
      </c>
      <c r="K358" s="1" t="n">
        <v>42</v>
      </c>
      <c r="L358" s="52" t="n">
        <f aca="false">E358*D358</f>
        <v>216033.8</v>
      </c>
      <c r="M358" s="1" t="n">
        <f aca="false">IF(H358="A",1.65,IF(H358="B",1.28,0.84))</f>
        <v>1.28</v>
      </c>
      <c r="N358" s="1" t="n">
        <f aca="false">ROUNDUP(M358*G358*F358*SQRT(J358),0)</f>
        <v>17</v>
      </c>
      <c r="O358" s="1" t="n">
        <f aca="false">ROUNDUP(F358*J358+N358,0)</f>
        <v>65</v>
      </c>
      <c r="P358" s="50" t="n">
        <f aca="false">IF(F358&gt;0,K358/F358,99)</f>
        <v>5.34011443102352</v>
      </c>
      <c r="Q358" s="18" t="str">
        <f aca="false">IF(K358&lt;N358,"Stock-out risk",IF(K358&lt;O358,"Reorder now",IF(P358&gt;16,"Overstock","Healthy")))</f>
        <v>Reorder now</v>
      </c>
      <c r="R358" s="52" t="n">
        <f aca="false">K358*C358</f>
        <v>8832.18</v>
      </c>
    </row>
    <row r="359" customFormat="false" ht="15" hidden="false" customHeight="false" outlineLevel="0" collapsed="false">
      <c r="A359" s="1" t="s">
        <v>9109</v>
      </c>
      <c r="B359" s="1" t="s">
        <v>8749</v>
      </c>
      <c r="C359" s="17" t="n">
        <v>64.9</v>
      </c>
      <c r="D359" s="17" t="n">
        <v>134.31</v>
      </c>
      <c r="E359" s="1" t="n">
        <v>1608</v>
      </c>
      <c r="F359" s="50" t="n">
        <v>30.923</v>
      </c>
      <c r="G359" s="51" t="n">
        <v>0.769</v>
      </c>
      <c r="H359" s="1" t="s">
        <v>9056</v>
      </c>
      <c r="I359" s="1" t="s">
        <v>90</v>
      </c>
      <c r="J359" s="1" t="n">
        <v>6</v>
      </c>
      <c r="K359" s="1" t="n">
        <v>523</v>
      </c>
      <c r="L359" s="52" t="n">
        <f aca="false">E359*D359</f>
        <v>215970.48</v>
      </c>
      <c r="M359" s="1" t="n">
        <f aca="false">IF(H359="A",1.65,IF(H359="B",1.28,0.84))</f>
        <v>1.28</v>
      </c>
      <c r="N359" s="1" t="n">
        <f aca="false">ROUNDUP(M359*G359*F359*SQRT(J359),0)</f>
        <v>75</v>
      </c>
      <c r="O359" s="1" t="n">
        <f aca="false">ROUNDUP(F359*J359+N359,0)</f>
        <v>261</v>
      </c>
      <c r="P359" s="50" t="n">
        <f aca="false">IF(F359&gt;0,K359/F359,99)</f>
        <v>16.9129773954662</v>
      </c>
      <c r="Q359" s="18" t="str">
        <f aca="false">IF(K359&lt;N359,"Stock-out risk",IF(K359&lt;O359,"Reorder now",IF(P359&gt;16,"Overstock","Healthy")))</f>
        <v>Overstock</v>
      </c>
      <c r="R359" s="52" t="n">
        <f aca="false">K359*C359</f>
        <v>33942.7</v>
      </c>
    </row>
    <row r="360" customFormat="false" ht="15" hidden="false" customHeight="false" outlineLevel="0" collapsed="false">
      <c r="A360" s="1" t="s">
        <v>9110</v>
      </c>
      <c r="B360" s="1" t="s">
        <v>8764</v>
      </c>
      <c r="C360" s="17" t="n">
        <v>349.13</v>
      </c>
      <c r="D360" s="17" t="n">
        <v>891.65</v>
      </c>
      <c r="E360" s="1" t="n">
        <v>241</v>
      </c>
      <c r="F360" s="50" t="n">
        <v>4.635</v>
      </c>
      <c r="G360" s="51" t="n">
        <v>0.527</v>
      </c>
      <c r="H360" s="1" t="s">
        <v>9056</v>
      </c>
      <c r="I360" s="1" t="s">
        <v>90</v>
      </c>
      <c r="J360" s="1" t="n">
        <v>3</v>
      </c>
      <c r="K360" s="1" t="n">
        <v>76</v>
      </c>
      <c r="L360" s="52" t="n">
        <f aca="false">E360*D360</f>
        <v>214887.65</v>
      </c>
      <c r="M360" s="1" t="n">
        <f aca="false">IF(H360="A",1.65,IF(H360="B",1.28,0.84))</f>
        <v>1.28</v>
      </c>
      <c r="N360" s="1" t="n">
        <f aca="false">ROUNDUP(M360*G360*F360*SQRT(J360),0)</f>
        <v>6</v>
      </c>
      <c r="O360" s="1" t="n">
        <f aca="false">ROUNDUP(F360*J360+N360,0)</f>
        <v>20</v>
      </c>
      <c r="P360" s="50" t="n">
        <f aca="false">IF(F360&gt;0,K360/F360,99)</f>
        <v>16.3969795037756</v>
      </c>
      <c r="Q360" s="18" t="str">
        <f aca="false">IF(K360&lt;N360,"Stock-out risk",IF(K360&lt;O360,"Reorder now",IF(P360&gt;16,"Overstock","Healthy")))</f>
        <v>Overstock</v>
      </c>
      <c r="R360" s="52" t="n">
        <f aca="false">K360*C360</f>
        <v>26533.88</v>
      </c>
    </row>
    <row r="361" customFormat="false" ht="15" hidden="false" customHeight="false" outlineLevel="0" collapsed="false">
      <c r="A361" s="1" t="s">
        <v>9111</v>
      </c>
      <c r="B361" s="1" t="s">
        <v>8755</v>
      </c>
      <c r="C361" s="17" t="n">
        <v>625.27</v>
      </c>
      <c r="D361" s="17" t="n">
        <v>1159.46</v>
      </c>
      <c r="E361" s="1" t="n">
        <v>184</v>
      </c>
      <c r="F361" s="50" t="n">
        <v>3.538</v>
      </c>
      <c r="G361" s="51" t="n">
        <v>0.922</v>
      </c>
      <c r="H361" s="1" t="s">
        <v>9056</v>
      </c>
      <c r="I361" s="1" t="s">
        <v>90</v>
      </c>
      <c r="J361" s="1" t="n">
        <v>3</v>
      </c>
      <c r="K361" s="1" t="n">
        <v>32</v>
      </c>
      <c r="L361" s="52" t="n">
        <f aca="false">E361*D361</f>
        <v>213340.64</v>
      </c>
      <c r="M361" s="1" t="n">
        <f aca="false">IF(H361="A",1.65,IF(H361="B",1.28,0.84))</f>
        <v>1.28</v>
      </c>
      <c r="N361" s="1" t="n">
        <f aca="false">ROUNDUP(M361*G361*F361*SQRT(J361),0)</f>
        <v>8</v>
      </c>
      <c r="O361" s="1" t="n">
        <f aca="false">ROUNDUP(F361*J361+N361,0)</f>
        <v>19</v>
      </c>
      <c r="P361" s="50" t="n">
        <f aca="false">IF(F361&gt;0,K361/F361,99)</f>
        <v>9.04465799886942</v>
      </c>
      <c r="Q361" s="18" t="str">
        <f aca="false">IF(K361&lt;N361,"Stock-out risk",IF(K361&lt;O361,"Reorder now",IF(P361&gt;16,"Overstock","Healthy")))</f>
        <v>Healthy</v>
      </c>
      <c r="R361" s="52" t="n">
        <f aca="false">K361*C361</f>
        <v>20008.64</v>
      </c>
    </row>
    <row r="362" customFormat="false" ht="15" hidden="false" customHeight="false" outlineLevel="0" collapsed="false">
      <c r="A362" s="1" t="s">
        <v>9112</v>
      </c>
      <c r="B362" s="1" t="s">
        <v>8755</v>
      </c>
      <c r="C362" s="17" t="n">
        <v>128.39</v>
      </c>
      <c r="D362" s="17" t="n">
        <v>328.95</v>
      </c>
      <c r="E362" s="1" t="n">
        <v>647</v>
      </c>
      <c r="F362" s="50" t="n">
        <v>12.442</v>
      </c>
      <c r="G362" s="51" t="n">
        <v>0.339</v>
      </c>
      <c r="H362" s="1" t="s">
        <v>9056</v>
      </c>
      <c r="I362" s="1" t="s">
        <v>8746</v>
      </c>
      <c r="J362" s="1" t="n">
        <v>6</v>
      </c>
      <c r="K362" s="1" t="n">
        <v>104</v>
      </c>
      <c r="L362" s="52" t="n">
        <f aca="false">E362*D362</f>
        <v>212830.65</v>
      </c>
      <c r="M362" s="1" t="n">
        <f aca="false">IF(H362="A",1.65,IF(H362="B",1.28,0.84))</f>
        <v>1.28</v>
      </c>
      <c r="N362" s="1" t="n">
        <f aca="false">ROUNDUP(M362*G362*F362*SQRT(J362),0)</f>
        <v>14</v>
      </c>
      <c r="O362" s="1" t="n">
        <f aca="false">ROUNDUP(F362*J362+N362,0)</f>
        <v>89</v>
      </c>
      <c r="P362" s="50" t="n">
        <f aca="false">IF(F362&gt;0,K362/F362,99)</f>
        <v>8.3587847612924</v>
      </c>
      <c r="Q362" s="18" t="str">
        <f aca="false">IF(K362&lt;N362,"Stock-out risk",IF(K362&lt;O362,"Reorder now",IF(P362&gt;16,"Overstock","Healthy")))</f>
        <v>Healthy</v>
      </c>
      <c r="R362" s="52" t="n">
        <f aca="false">K362*C362</f>
        <v>13352.56</v>
      </c>
    </row>
    <row r="363" customFormat="false" ht="15" hidden="false" customHeight="false" outlineLevel="0" collapsed="false">
      <c r="A363" s="1" t="s">
        <v>9113</v>
      </c>
      <c r="B363" s="1" t="s">
        <v>8755</v>
      </c>
      <c r="C363" s="17" t="n">
        <v>144.74</v>
      </c>
      <c r="D363" s="17" t="n">
        <v>360.64</v>
      </c>
      <c r="E363" s="1" t="n">
        <v>589</v>
      </c>
      <c r="F363" s="50" t="n">
        <v>11.327</v>
      </c>
      <c r="G363" s="51" t="n">
        <v>0.596</v>
      </c>
      <c r="H363" s="1" t="s">
        <v>9056</v>
      </c>
      <c r="I363" s="1" t="s">
        <v>90</v>
      </c>
      <c r="J363" s="1" t="n">
        <v>3</v>
      </c>
      <c r="K363" s="1" t="n">
        <v>91</v>
      </c>
      <c r="L363" s="52" t="n">
        <f aca="false">E363*D363</f>
        <v>212416.96</v>
      </c>
      <c r="M363" s="1" t="n">
        <f aca="false">IF(H363="A",1.65,IF(H363="B",1.28,0.84))</f>
        <v>1.28</v>
      </c>
      <c r="N363" s="1" t="n">
        <f aca="false">ROUNDUP(M363*G363*F363*SQRT(J363),0)</f>
        <v>15</v>
      </c>
      <c r="O363" s="1" t="n">
        <f aca="false">ROUNDUP(F363*J363+N363,0)</f>
        <v>49</v>
      </c>
      <c r="P363" s="50" t="n">
        <f aca="false">IF(F363&gt;0,K363/F363,99)</f>
        <v>8.03390129778406</v>
      </c>
      <c r="Q363" s="18" t="str">
        <f aca="false">IF(K363&lt;N363,"Stock-out risk",IF(K363&lt;O363,"Reorder now",IF(P363&gt;16,"Overstock","Healthy")))</f>
        <v>Healthy</v>
      </c>
      <c r="R363" s="52" t="n">
        <f aca="false">K363*C363</f>
        <v>13171.34</v>
      </c>
    </row>
    <row r="364" customFormat="false" ht="15" hidden="false" customHeight="false" outlineLevel="0" collapsed="false">
      <c r="A364" s="1" t="s">
        <v>9114</v>
      </c>
      <c r="B364" s="1" t="s">
        <v>8764</v>
      </c>
      <c r="C364" s="17" t="n">
        <v>72.11</v>
      </c>
      <c r="D364" s="17" t="n">
        <v>182.41</v>
      </c>
      <c r="E364" s="1" t="n">
        <v>1158</v>
      </c>
      <c r="F364" s="50" t="n">
        <v>22.269</v>
      </c>
      <c r="G364" s="51" t="n">
        <v>0.464</v>
      </c>
      <c r="H364" s="1" t="s">
        <v>9056</v>
      </c>
      <c r="I364" s="1" t="s">
        <v>8746</v>
      </c>
      <c r="J364" s="1" t="n">
        <v>3</v>
      </c>
      <c r="K364" s="1" t="n">
        <v>128</v>
      </c>
      <c r="L364" s="52" t="n">
        <f aca="false">E364*D364</f>
        <v>211230.78</v>
      </c>
      <c r="M364" s="1" t="n">
        <f aca="false">IF(H364="A",1.65,IF(H364="B",1.28,0.84))</f>
        <v>1.28</v>
      </c>
      <c r="N364" s="1" t="n">
        <f aca="false">ROUNDUP(M364*G364*F364*SQRT(J364),0)</f>
        <v>23</v>
      </c>
      <c r="O364" s="1" t="n">
        <f aca="false">ROUNDUP(F364*J364+N364,0)</f>
        <v>90</v>
      </c>
      <c r="P364" s="50" t="n">
        <f aca="false">IF(F364&gt;0,K364/F364,99)</f>
        <v>5.74790066909156</v>
      </c>
      <c r="Q364" s="18" t="str">
        <f aca="false">IF(K364&lt;N364,"Stock-out risk",IF(K364&lt;O364,"Reorder now",IF(P364&gt;16,"Overstock","Healthy")))</f>
        <v>Healthy</v>
      </c>
      <c r="R364" s="52" t="n">
        <f aca="false">K364*C364</f>
        <v>9230.08</v>
      </c>
    </row>
    <row r="365" customFormat="false" ht="15" hidden="false" customHeight="false" outlineLevel="0" collapsed="false">
      <c r="A365" s="1" t="s">
        <v>9115</v>
      </c>
      <c r="B365" s="1" t="s">
        <v>8772</v>
      </c>
      <c r="C365" s="17" t="n">
        <v>54.99</v>
      </c>
      <c r="D365" s="17" t="n">
        <v>123.02</v>
      </c>
      <c r="E365" s="1" t="n">
        <v>1708</v>
      </c>
      <c r="F365" s="50" t="n">
        <v>32.846</v>
      </c>
      <c r="G365" s="51" t="n">
        <v>0.655</v>
      </c>
      <c r="H365" s="1" t="s">
        <v>9056</v>
      </c>
      <c r="I365" s="1" t="s">
        <v>90</v>
      </c>
      <c r="J365" s="1" t="n">
        <v>2</v>
      </c>
      <c r="K365" s="1" t="n">
        <v>267</v>
      </c>
      <c r="L365" s="52" t="n">
        <f aca="false">E365*D365</f>
        <v>210118.16</v>
      </c>
      <c r="M365" s="1" t="n">
        <f aca="false">IF(H365="A",1.65,IF(H365="B",1.28,0.84))</f>
        <v>1.28</v>
      </c>
      <c r="N365" s="1" t="n">
        <f aca="false">ROUNDUP(M365*G365*F365*SQRT(J365),0)</f>
        <v>39</v>
      </c>
      <c r="O365" s="1" t="n">
        <f aca="false">ROUNDUP(F365*J365+N365,0)</f>
        <v>105</v>
      </c>
      <c r="P365" s="50" t="n">
        <f aca="false">IF(F365&gt;0,K365/F365,99)</f>
        <v>8.12884369481824</v>
      </c>
      <c r="Q365" s="18" t="str">
        <f aca="false">IF(K365&lt;N365,"Stock-out risk",IF(K365&lt;O365,"Reorder now",IF(P365&gt;16,"Overstock","Healthy")))</f>
        <v>Healthy</v>
      </c>
      <c r="R365" s="52" t="n">
        <f aca="false">K365*C365</f>
        <v>14682.33</v>
      </c>
    </row>
    <row r="366" customFormat="false" ht="15" hidden="false" customHeight="false" outlineLevel="0" collapsed="false">
      <c r="A366" s="1" t="s">
        <v>9116</v>
      </c>
      <c r="B366" s="1" t="s">
        <v>8755</v>
      </c>
      <c r="C366" s="17" t="n">
        <v>55.75</v>
      </c>
      <c r="D366" s="17" t="n">
        <v>141.57</v>
      </c>
      <c r="E366" s="1" t="n">
        <v>1484</v>
      </c>
      <c r="F366" s="50" t="n">
        <v>28.538</v>
      </c>
      <c r="G366" s="51" t="n">
        <v>0.552</v>
      </c>
      <c r="H366" s="1" t="s">
        <v>9056</v>
      </c>
      <c r="I366" s="1" t="s">
        <v>90</v>
      </c>
      <c r="J366" s="1" t="n">
        <v>4</v>
      </c>
      <c r="K366" s="1" t="n">
        <v>221</v>
      </c>
      <c r="L366" s="52" t="n">
        <f aca="false">E366*D366</f>
        <v>210089.88</v>
      </c>
      <c r="M366" s="1" t="n">
        <f aca="false">IF(H366="A",1.65,IF(H366="B",1.28,0.84))</f>
        <v>1.28</v>
      </c>
      <c r="N366" s="1" t="n">
        <f aca="false">ROUNDUP(M366*G366*F366*SQRT(J366),0)</f>
        <v>41</v>
      </c>
      <c r="O366" s="1" t="n">
        <f aca="false">ROUNDUP(F366*J366+N366,0)</f>
        <v>156</v>
      </c>
      <c r="P366" s="50" t="n">
        <f aca="false">IF(F366&gt;0,K366/F366,99)</f>
        <v>7.74406055084449</v>
      </c>
      <c r="Q366" s="18" t="str">
        <f aca="false">IF(K366&lt;N366,"Stock-out risk",IF(K366&lt;O366,"Reorder now",IF(P366&gt;16,"Overstock","Healthy")))</f>
        <v>Healthy</v>
      </c>
      <c r="R366" s="52" t="n">
        <f aca="false">K366*C366</f>
        <v>12320.75</v>
      </c>
    </row>
    <row r="367" customFormat="false" ht="15" hidden="false" customHeight="false" outlineLevel="0" collapsed="false">
      <c r="A367" s="1" t="s">
        <v>9117</v>
      </c>
      <c r="B367" s="1" t="s">
        <v>8742</v>
      </c>
      <c r="C367" s="17" t="n">
        <v>127.78</v>
      </c>
      <c r="D367" s="17" t="n">
        <v>293.45</v>
      </c>
      <c r="E367" s="1" t="n">
        <v>711</v>
      </c>
      <c r="F367" s="50" t="n">
        <v>13.673</v>
      </c>
      <c r="G367" s="51" t="n">
        <v>0.345</v>
      </c>
      <c r="H367" s="1" t="s">
        <v>9056</v>
      </c>
      <c r="I367" s="1" t="s">
        <v>8746</v>
      </c>
      <c r="J367" s="1" t="n">
        <v>2</v>
      </c>
      <c r="K367" s="1" t="n">
        <v>45</v>
      </c>
      <c r="L367" s="52" t="n">
        <f aca="false">E367*D367</f>
        <v>208642.95</v>
      </c>
      <c r="M367" s="1" t="n">
        <f aca="false">IF(H367="A",1.65,IF(H367="B",1.28,0.84))</f>
        <v>1.28</v>
      </c>
      <c r="N367" s="1" t="n">
        <f aca="false">ROUNDUP(M367*G367*F367*SQRT(J367),0)</f>
        <v>9</v>
      </c>
      <c r="O367" s="1" t="n">
        <f aca="false">ROUNDUP(F367*J367+N367,0)</f>
        <v>37</v>
      </c>
      <c r="P367" s="50" t="n">
        <f aca="false">IF(F367&gt;0,K367/F367,99)</f>
        <v>3.29115775616178</v>
      </c>
      <c r="Q367" s="18" t="str">
        <f aca="false">IF(K367&lt;N367,"Stock-out risk",IF(K367&lt;O367,"Reorder now",IF(P367&gt;16,"Overstock","Healthy")))</f>
        <v>Healthy</v>
      </c>
      <c r="R367" s="52" t="n">
        <f aca="false">K367*C367</f>
        <v>5750.1</v>
      </c>
    </row>
    <row r="368" customFormat="false" ht="15" hidden="false" customHeight="false" outlineLevel="0" collapsed="false">
      <c r="A368" s="1" t="s">
        <v>9118</v>
      </c>
      <c r="B368" s="1" t="s">
        <v>8772</v>
      </c>
      <c r="C368" s="17" t="n">
        <v>225.17</v>
      </c>
      <c r="D368" s="17" t="n">
        <v>536.5</v>
      </c>
      <c r="E368" s="1" t="n">
        <v>387</v>
      </c>
      <c r="F368" s="50" t="n">
        <v>7.442</v>
      </c>
      <c r="G368" s="51" t="n">
        <v>0.894</v>
      </c>
      <c r="H368" s="1" t="s">
        <v>9056</v>
      </c>
      <c r="I368" s="1" t="s">
        <v>90</v>
      </c>
      <c r="J368" s="1" t="n">
        <v>3</v>
      </c>
      <c r="K368" s="1" t="n">
        <v>89</v>
      </c>
      <c r="L368" s="52" t="n">
        <f aca="false">E368*D368</f>
        <v>207625.5</v>
      </c>
      <c r="M368" s="1" t="n">
        <f aca="false">IF(H368="A",1.65,IF(H368="B",1.28,0.84))</f>
        <v>1.28</v>
      </c>
      <c r="N368" s="1" t="n">
        <f aca="false">ROUNDUP(M368*G368*F368*SQRT(J368),0)</f>
        <v>15</v>
      </c>
      <c r="O368" s="1" t="n">
        <f aca="false">ROUNDUP(F368*J368+N368,0)</f>
        <v>38</v>
      </c>
      <c r="P368" s="50" t="n">
        <f aca="false">IF(F368&gt;0,K368/F368,99)</f>
        <v>11.9591507659231</v>
      </c>
      <c r="Q368" s="18" t="str">
        <f aca="false">IF(K368&lt;N368,"Stock-out risk",IF(K368&lt;O368,"Reorder now",IF(P368&gt;16,"Overstock","Healthy")))</f>
        <v>Healthy</v>
      </c>
      <c r="R368" s="52" t="n">
        <f aca="false">K368*C368</f>
        <v>20040.13</v>
      </c>
    </row>
    <row r="369" customFormat="false" ht="15" hidden="false" customHeight="false" outlineLevel="0" collapsed="false">
      <c r="A369" s="1" t="s">
        <v>9119</v>
      </c>
      <c r="B369" s="1" t="s">
        <v>8764</v>
      </c>
      <c r="C369" s="17" t="n">
        <v>111.33</v>
      </c>
      <c r="D369" s="17" t="n">
        <v>209.06</v>
      </c>
      <c r="E369" s="1" t="n">
        <v>980</v>
      </c>
      <c r="F369" s="50" t="n">
        <v>18.846</v>
      </c>
      <c r="G369" s="51" t="n">
        <v>0.525</v>
      </c>
      <c r="H369" s="1" t="s">
        <v>9056</v>
      </c>
      <c r="I369" s="1" t="s">
        <v>90</v>
      </c>
      <c r="J369" s="1" t="n">
        <v>4</v>
      </c>
      <c r="K369" s="1" t="n">
        <v>222</v>
      </c>
      <c r="L369" s="52" t="n">
        <f aca="false">E369*D369</f>
        <v>204878.8</v>
      </c>
      <c r="M369" s="1" t="n">
        <f aca="false">IF(H369="A",1.65,IF(H369="B",1.28,0.84))</f>
        <v>1.28</v>
      </c>
      <c r="N369" s="1" t="n">
        <f aca="false">ROUNDUP(M369*G369*F369*SQRT(J369),0)</f>
        <v>26</v>
      </c>
      <c r="O369" s="1" t="n">
        <f aca="false">ROUNDUP(F369*J369+N369,0)</f>
        <v>102</v>
      </c>
      <c r="P369" s="50" t="n">
        <f aca="false">IF(F369&gt;0,K369/F369,99)</f>
        <v>11.779687997453</v>
      </c>
      <c r="Q369" s="18" t="str">
        <f aca="false">IF(K369&lt;N369,"Stock-out risk",IF(K369&lt;O369,"Reorder now",IF(P369&gt;16,"Overstock","Healthy")))</f>
        <v>Healthy</v>
      </c>
      <c r="R369" s="52" t="n">
        <f aca="false">K369*C369</f>
        <v>24715.26</v>
      </c>
    </row>
    <row r="370" customFormat="false" ht="15" hidden="false" customHeight="false" outlineLevel="0" collapsed="false">
      <c r="A370" s="1" t="s">
        <v>9120</v>
      </c>
      <c r="B370" s="1" t="s">
        <v>8755</v>
      </c>
      <c r="C370" s="17" t="n">
        <v>280.8</v>
      </c>
      <c r="D370" s="17" t="n">
        <v>719.87</v>
      </c>
      <c r="E370" s="1" t="n">
        <v>283</v>
      </c>
      <c r="F370" s="50" t="n">
        <v>5.442</v>
      </c>
      <c r="G370" s="51" t="n">
        <v>0.387</v>
      </c>
      <c r="H370" s="1" t="s">
        <v>9056</v>
      </c>
      <c r="I370" s="1" t="s">
        <v>8746</v>
      </c>
      <c r="J370" s="1" t="n">
        <v>2</v>
      </c>
      <c r="K370" s="1" t="n">
        <v>34</v>
      </c>
      <c r="L370" s="52" t="n">
        <f aca="false">E370*D370</f>
        <v>203723.21</v>
      </c>
      <c r="M370" s="1" t="n">
        <f aca="false">IF(H370="A",1.65,IF(H370="B",1.28,0.84))</f>
        <v>1.28</v>
      </c>
      <c r="N370" s="1" t="n">
        <f aca="false">ROUNDUP(M370*G370*F370*SQRT(J370),0)</f>
        <v>4</v>
      </c>
      <c r="O370" s="1" t="n">
        <f aca="false">ROUNDUP(F370*J370+N370,0)</f>
        <v>15</v>
      </c>
      <c r="P370" s="50" t="n">
        <f aca="false">IF(F370&gt;0,K370/F370,99)</f>
        <v>6.24770305034914</v>
      </c>
      <c r="Q370" s="18" t="str">
        <f aca="false">IF(K370&lt;N370,"Stock-out risk",IF(K370&lt;O370,"Reorder now",IF(P370&gt;16,"Overstock","Healthy")))</f>
        <v>Healthy</v>
      </c>
      <c r="R370" s="52" t="n">
        <f aca="false">K370*C370</f>
        <v>9547.2</v>
      </c>
    </row>
    <row r="371" customFormat="false" ht="15" hidden="false" customHeight="false" outlineLevel="0" collapsed="false">
      <c r="A371" s="1" t="s">
        <v>9121</v>
      </c>
      <c r="B371" s="1" t="s">
        <v>8749</v>
      </c>
      <c r="C371" s="17" t="n">
        <v>46.52</v>
      </c>
      <c r="D371" s="17" t="n">
        <v>105.03</v>
      </c>
      <c r="E371" s="1" t="n">
        <v>1932</v>
      </c>
      <c r="F371" s="50" t="n">
        <v>37.154</v>
      </c>
      <c r="G371" s="51" t="n">
        <v>0.609</v>
      </c>
      <c r="H371" s="1" t="s">
        <v>9056</v>
      </c>
      <c r="I371" s="1" t="s">
        <v>90</v>
      </c>
      <c r="J371" s="1" t="n">
        <v>3</v>
      </c>
      <c r="K371" s="1" t="n">
        <v>304</v>
      </c>
      <c r="L371" s="52" t="n">
        <f aca="false">E371*D371</f>
        <v>202917.96</v>
      </c>
      <c r="M371" s="1" t="n">
        <f aca="false">IF(H371="A",1.65,IF(H371="B",1.28,0.84))</f>
        <v>1.28</v>
      </c>
      <c r="N371" s="1" t="n">
        <f aca="false">ROUNDUP(M371*G371*F371*SQRT(J371),0)</f>
        <v>51</v>
      </c>
      <c r="O371" s="1" t="n">
        <f aca="false">ROUNDUP(F371*J371+N371,0)</f>
        <v>163</v>
      </c>
      <c r="P371" s="50" t="n">
        <f aca="false">IF(F371&gt;0,K371/F371,99)</f>
        <v>8.18216073639447</v>
      </c>
      <c r="Q371" s="18" t="str">
        <f aca="false">IF(K371&lt;N371,"Stock-out risk",IF(K371&lt;O371,"Reorder now",IF(P371&gt;16,"Overstock","Healthy")))</f>
        <v>Healthy</v>
      </c>
      <c r="R371" s="52" t="n">
        <f aca="false">K371*C371</f>
        <v>14142.08</v>
      </c>
    </row>
    <row r="372" customFormat="false" ht="15" hidden="false" customHeight="false" outlineLevel="0" collapsed="false">
      <c r="A372" s="1" t="s">
        <v>9122</v>
      </c>
      <c r="B372" s="1" t="s">
        <v>8759</v>
      </c>
      <c r="C372" s="17" t="n">
        <v>111.25</v>
      </c>
      <c r="D372" s="17" t="n">
        <v>242.5</v>
      </c>
      <c r="E372" s="1" t="n">
        <v>834</v>
      </c>
      <c r="F372" s="50" t="n">
        <v>16.038</v>
      </c>
      <c r="G372" s="51" t="n">
        <v>0.324</v>
      </c>
      <c r="H372" s="1" t="s">
        <v>9056</v>
      </c>
      <c r="I372" s="1" t="s">
        <v>8746</v>
      </c>
      <c r="J372" s="1" t="n">
        <v>4</v>
      </c>
      <c r="K372" s="1" t="n">
        <v>109</v>
      </c>
      <c r="L372" s="52" t="n">
        <f aca="false">E372*D372</f>
        <v>202245</v>
      </c>
      <c r="M372" s="1" t="n">
        <f aca="false">IF(H372="A",1.65,IF(H372="B",1.28,0.84))</f>
        <v>1.28</v>
      </c>
      <c r="N372" s="1" t="n">
        <f aca="false">ROUNDUP(M372*G372*F372*SQRT(J372),0)</f>
        <v>14</v>
      </c>
      <c r="O372" s="1" t="n">
        <f aca="false">ROUNDUP(F372*J372+N372,0)</f>
        <v>79</v>
      </c>
      <c r="P372" s="50" t="n">
        <f aca="false">IF(F372&gt;0,K372/F372,99)</f>
        <v>6.7963586482105</v>
      </c>
      <c r="Q372" s="18" t="str">
        <f aca="false">IF(K372&lt;N372,"Stock-out risk",IF(K372&lt;O372,"Reorder now",IF(P372&gt;16,"Overstock","Healthy")))</f>
        <v>Healthy</v>
      </c>
      <c r="R372" s="52" t="n">
        <f aca="false">K372*C372</f>
        <v>12126.25</v>
      </c>
    </row>
    <row r="373" customFormat="false" ht="15" hidden="false" customHeight="false" outlineLevel="0" collapsed="false">
      <c r="A373" s="1" t="s">
        <v>9123</v>
      </c>
      <c r="B373" s="1" t="s">
        <v>8759</v>
      </c>
      <c r="C373" s="17" t="n">
        <v>73.37</v>
      </c>
      <c r="D373" s="17" t="n">
        <v>187.17</v>
      </c>
      <c r="E373" s="1" t="n">
        <v>1073</v>
      </c>
      <c r="F373" s="50" t="n">
        <v>20.635</v>
      </c>
      <c r="G373" s="51" t="n">
        <v>0.333</v>
      </c>
      <c r="H373" s="1" t="s">
        <v>9056</v>
      </c>
      <c r="I373" s="1" t="s">
        <v>8746</v>
      </c>
      <c r="J373" s="1" t="n">
        <v>4</v>
      </c>
      <c r="K373" s="1" t="n">
        <v>239</v>
      </c>
      <c r="L373" s="52" t="n">
        <f aca="false">E373*D373</f>
        <v>200833.41</v>
      </c>
      <c r="M373" s="1" t="n">
        <f aca="false">IF(H373="A",1.65,IF(H373="B",1.28,0.84))</f>
        <v>1.28</v>
      </c>
      <c r="N373" s="1" t="n">
        <f aca="false">ROUNDUP(M373*G373*F373*SQRT(J373),0)</f>
        <v>18</v>
      </c>
      <c r="O373" s="1" t="n">
        <f aca="false">ROUNDUP(F373*J373+N373,0)</f>
        <v>101</v>
      </c>
      <c r="P373" s="50" t="n">
        <f aca="false">IF(F373&gt;0,K373/F373,99)</f>
        <v>11.5822631451417</v>
      </c>
      <c r="Q373" s="18" t="str">
        <f aca="false">IF(K373&lt;N373,"Stock-out risk",IF(K373&lt;O373,"Reorder now",IF(P373&gt;16,"Overstock","Healthy")))</f>
        <v>Healthy</v>
      </c>
      <c r="R373" s="52" t="n">
        <f aca="false">K373*C373</f>
        <v>17535.43</v>
      </c>
    </row>
    <row r="374" customFormat="false" ht="15" hidden="false" customHeight="false" outlineLevel="0" collapsed="false">
      <c r="A374" s="1" t="s">
        <v>9124</v>
      </c>
      <c r="B374" s="1" t="s">
        <v>8749</v>
      </c>
      <c r="C374" s="17" t="n">
        <v>69.78</v>
      </c>
      <c r="D374" s="17" t="n">
        <v>166.15</v>
      </c>
      <c r="E374" s="1" t="n">
        <v>1207</v>
      </c>
      <c r="F374" s="50" t="n">
        <v>23.212</v>
      </c>
      <c r="G374" s="51" t="n">
        <v>0.609</v>
      </c>
      <c r="H374" s="1" t="s">
        <v>9056</v>
      </c>
      <c r="I374" s="1" t="s">
        <v>90</v>
      </c>
      <c r="J374" s="1" t="n">
        <v>4</v>
      </c>
      <c r="K374" s="1" t="n">
        <v>75</v>
      </c>
      <c r="L374" s="52" t="n">
        <f aca="false">E374*D374</f>
        <v>200543.05</v>
      </c>
      <c r="M374" s="1" t="n">
        <f aca="false">IF(H374="A",1.65,IF(H374="B",1.28,0.84))</f>
        <v>1.28</v>
      </c>
      <c r="N374" s="1" t="n">
        <f aca="false">ROUNDUP(M374*G374*F374*SQRT(J374),0)</f>
        <v>37</v>
      </c>
      <c r="O374" s="1" t="n">
        <f aca="false">ROUNDUP(F374*J374+N374,0)</f>
        <v>130</v>
      </c>
      <c r="P374" s="50" t="n">
        <f aca="false">IF(F374&gt;0,K374/F374,99)</f>
        <v>3.23108736860245</v>
      </c>
      <c r="Q374" s="18" t="str">
        <f aca="false">IF(K374&lt;N374,"Stock-out risk",IF(K374&lt;O374,"Reorder now",IF(P374&gt;16,"Overstock","Healthy")))</f>
        <v>Reorder now</v>
      </c>
      <c r="R374" s="52" t="n">
        <f aca="false">K374*C374</f>
        <v>5233.5</v>
      </c>
    </row>
    <row r="375" customFormat="false" ht="15" hidden="false" customHeight="false" outlineLevel="0" collapsed="false">
      <c r="A375" s="1" t="s">
        <v>9125</v>
      </c>
      <c r="B375" s="1" t="s">
        <v>8759</v>
      </c>
      <c r="C375" s="17" t="n">
        <v>197.17</v>
      </c>
      <c r="D375" s="17" t="n">
        <v>504.76</v>
      </c>
      <c r="E375" s="1" t="n">
        <v>396</v>
      </c>
      <c r="F375" s="50" t="n">
        <v>7.615</v>
      </c>
      <c r="G375" s="51" t="n">
        <v>0.579</v>
      </c>
      <c r="H375" s="1" t="s">
        <v>9056</v>
      </c>
      <c r="I375" s="1" t="s">
        <v>90</v>
      </c>
      <c r="J375" s="1" t="n">
        <v>2</v>
      </c>
      <c r="K375" s="1" t="n">
        <v>47</v>
      </c>
      <c r="L375" s="52" t="n">
        <f aca="false">E375*D375</f>
        <v>199884.96</v>
      </c>
      <c r="M375" s="1" t="n">
        <f aca="false">IF(H375="A",1.65,IF(H375="B",1.28,0.84))</f>
        <v>1.28</v>
      </c>
      <c r="N375" s="1" t="n">
        <f aca="false">ROUNDUP(M375*G375*F375*SQRT(J375),0)</f>
        <v>8</v>
      </c>
      <c r="O375" s="1" t="n">
        <f aca="false">ROUNDUP(F375*J375+N375,0)</f>
        <v>24</v>
      </c>
      <c r="P375" s="50" t="n">
        <f aca="false">IF(F375&gt;0,K375/F375,99)</f>
        <v>6.172028890348</v>
      </c>
      <c r="Q375" s="18" t="str">
        <f aca="false">IF(K375&lt;N375,"Stock-out risk",IF(K375&lt;O375,"Reorder now",IF(P375&gt;16,"Overstock","Healthy")))</f>
        <v>Healthy</v>
      </c>
      <c r="R375" s="52" t="n">
        <f aca="false">K375*C375</f>
        <v>9266.99</v>
      </c>
    </row>
    <row r="376" customFormat="false" ht="15" hidden="false" customHeight="false" outlineLevel="0" collapsed="false">
      <c r="A376" s="1" t="s">
        <v>9126</v>
      </c>
      <c r="B376" s="1" t="s">
        <v>8742</v>
      </c>
      <c r="C376" s="17" t="n">
        <v>277.63</v>
      </c>
      <c r="D376" s="17" t="n">
        <v>711.1</v>
      </c>
      <c r="E376" s="1" t="n">
        <v>281</v>
      </c>
      <c r="F376" s="50" t="n">
        <v>5.404</v>
      </c>
      <c r="G376" s="51" t="n">
        <v>0.383</v>
      </c>
      <c r="H376" s="1" t="s">
        <v>9056</v>
      </c>
      <c r="I376" s="1" t="s">
        <v>8746</v>
      </c>
      <c r="J376" s="1" t="n">
        <v>3</v>
      </c>
      <c r="K376" s="1" t="n">
        <v>32</v>
      </c>
      <c r="L376" s="52" t="n">
        <f aca="false">E376*D376</f>
        <v>199819.1</v>
      </c>
      <c r="M376" s="1" t="n">
        <f aca="false">IF(H376="A",1.65,IF(H376="B",1.28,0.84))</f>
        <v>1.28</v>
      </c>
      <c r="N376" s="1" t="n">
        <f aca="false">ROUNDUP(M376*G376*F376*SQRT(J376),0)</f>
        <v>5</v>
      </c>
      <c r="O376" s="1" t="n">
        <f aca="false">ROUNDUP(F376*J376+N376,0)</f>
        <v>22</v>
      </c>
      <c r="P376" s="50" t="n">
        <f aca="false">IF(F376&gt;0,K376/F376,99)</f>
        <v>5.92153960029608</v>
      </c>
      <c r="Q376" s="18" t="str">
        <f aca="false">IF(K376&lt;N376,"Stock-out risk",IF(K376&lt;O376,"Reorder now",IF(P376&gt;16,"Overstock","Healthy")))</f>
        <v>Healthy</v>
      </c>
      <c r="R376" s="52" t="n">
        <f aca="false">K376*C376</f>
        <v>8884.16</v>
      </c>
    </row>
    <row r="377" customFormat="false" ht="15" hidden="false" customHeight="false" outlineLevel="0" collapsed="false">
      <c r="A377" s="1" t="s">
        <v>9127</v>
      </c>
      <c r="B377" s="1" t="s">
        <v>8755</v>
      </c>
      <c r="C377" s="17" t="n">
        <v>127.66</v>
      </c>
      <c r="D377" s="17" t="n">
        <v>328.04</v>
      </c>
      <c r="E377" s="1" t="n">
        <v>607</v>
      </c>
      <c r="F377" s="50" t="n">
        <v>11.673</v>
      </c>
      <c r="G377" s="51" t="n">
        <v>0.879</v>
      </c>
      <c r="H377" s="1" t="s">
        <v>9056</v>
      </c>
      <c r="I377" s="1" t="s">
        <v>90</v>
      </c>
      <c r="J377" s="1" t="n">
        <v>3</v>
      </c>
      <c r="K377" s="1" t="n">
        <v>75</v>
      </c>
      <c r="L377" s="52" t="n">
        <f aca="false">E377*D377</f>
        <v>199120.28</v>
      </c>
      <c r="M377" s="1" t="n">
        <f aca="false">IF(H377="A",1.65,IF(H377="B",1.28,0.84))</f>
        <v>1.28</v>
      </c>
      <c r="N377" s="1" t="n">
        <f aca="false">ROUNDUP(M377*G377*F377*SQRT(J377),0)</f>
        <v>23</v>
      </c>
      <c r="O377" s="1" t="n">
        <f aca="false">ROUNDUP(F377*J377+N377,0)</f>
        <v>59</v>
      </c>
      <c r="P377" s="50" t="n">
        <f aca="false">IF(F377&gt;0,K377/F377,99)</f>
        <v>6.42508352608584</v>
      </c>
      <c r="Q377" s="18" t="str">
        <f aca="false">IF(K377&lt;N377,"Stock-out risk",IF(K377&lt;O377,"Reorder now",IF(P377&gt;16,"Overstock","Healthy")))</f>
        <v>Healthy</v>
      </c>
      <c r="R377" s="52" t="n">
        <f aca="false">K377*C377</f>
        <v>9574.5</v>
      </c>
    </row>
    <row r="378" customFormat="false" ht="15" hidden="false" customHeight="false" outlineLevel="0" collapsed="false">
      <c r="A378" s="1" t="s">
        <v>9128</v>
      </c>
      <c r="B378" s="1" t="s">
        <v>8764</v>
      </c>
      <c r="C378" s="17" t="n">
        <v>129.41</v>
      </c>
      <c r="D378" s="17" t="n">
        <v>290.34</v>
      </c>
      <c r="E378" s="1" t="n">
        <v>683</v>
      </c>
      <c r="F378" s="50" t="n">
        <v>13.135</v>
      </c>
      <c r="G378" s="51" t="n">
        <v>0.915</v>
      </c>
      <c r="H378" s="1" t="s">
        <v>9056</v>
      </c>
      <c r="I378" s="1" t="s">
        <v>90</v>
      </c>
      <c r="J378" s="1" t="n">
        <v>3</v>
      </c>
      <c r="K378" s="1" t="n">
        <v>57</v>
      </c>
      <c r="L378" s="52" t="n">
        <f aca="false">E378*D378</f>
        <v>198302.22</v>
      </c>
      <c r="M378" s="1" t="n">
        <f aca="false">IF(H378="A",1.65,IF(H378="B",1.28,0.84))</f>
        <v>1.28</v>
      </c>
      <c r="N378" s="1" t="n">
        <f aca="false">ROUNDUP(M378*G378*F378*SQRT(J378),0)</f>
        <v>27</v>
      </c>
      <c r="O378" s="1" t="n">
        <f aca="false">ROUNDUP(F378*J378+N378,0)</f>
        <v>67</v>
      </c>
      <c r="P378" s="50" t="n">
        <f aca="false">IF(F378&gt;0,K378/F378,99)</f>
        <v>4.33955081842406</v>
      </c>
      <c r="Q378" s="18" t="str">
        <f aca="false">IF(K378&lt;N378,"Stock-out risk",IF(K378&lt;O378,"Reorder now",IF(P378&gt;16,"Overstock","Healthy")))</f>
        <v>Reorder now</v>
      </c>
      <c r="R378" s="52" t="n">
        <f aca="false">K378*C378</f>
        <v>7376.37</v>
      </c>
    </row>
    <row r="379" customFormat="false" ht="15" hidden="false" customHeight="false" outlineLevel="0" collapsed="false">
      <c r="A379" s="1" t="s">
        <v>9129</v>
      </c>
      <c r="B379" s="1" t="s">
        <v>8742</v>
      </c>
      <c r="C379" s="17" t="n">
        <v>240.07</v>
      </c>
      <c r="D379" s="17" t="n">
        <v>598.4</v>
      </c>
      <c r="E379" s="1" t="n">
        <v>331</v>
      </c>
      <c r="F379" s="50" t="n">
        <v>6.365</v>
      </c>
      <c r="G379" s="51" t="n">
        <v>0.319</v>
      </c>
      <c r="H379" s="1" t="s">
        <v>9056</v>
      </c>
      <c r="I379" s="1" t="s">
        <v>8746</v>
      </c>
      <c r="J379" s="1" t="n">
        <v>3</v>
      </c>
      <c r="K379" s="1" t="n">
        <v>29</v>
      </c>
      <c r="L379" s="52" t="n">
        <f aca="false">E379*D379</f>
        <v>198070.4</v>
      </c>
      <c r="M379" s="1" t="n">
        <f aca="false">IF(H379="A",1.65,IF(H379="B",1.28,0.84))</f>
        <v>1.28</v>
      </c>
      <c r="N379" s="1" t="n">
        <f aca="false">ROUNDUP(M379*G379*F379*SQRT(J379),0)</f>
        <v>5</v>
      </c>
      <c r="O379" s="1" t="n">
        <f aca="false">ROUNDUP(F379*J379+N379,0)</f>
        <v>25</v>
      </c>
      <c r="P379" s="50" t="n">
        <f aca="false">IF(F379&gt;0,K379/F379,99)</f>
        <v>4.55616653574234</v>
      </c>
      <c r="Q379" s="18" t="str">
        <f aca="false">IF(K379&lt;N379,"Stock-out risk",IF(K379&lt;O379,"Reorder now",IF(P379&gt;16,"Overstock","Healthy")))</f>
        <v>Healthy</v>
      </c>
      <c r="R379" s="52" t="n">
        <f aca="false">K379*C379</f>
        <v>6962.03</v>
      </c>
    </row>
    <row r="380" customFormat="false" ht="15" hidden="false" customHeight="false" outlineLevel="0" collapsed="false">
      <c r="A380" s="1" t="s">
        <v>9130</v>
      </c>
      <c r="B380" s="1" t="s">
        <v>8749</v>
      </c>
      <c r="C380" s="17" t="n">
        <v>212.46</v>
      </c>
      <c r="D380" s="17" t="n">
        <v>552.29</v>
      </c>
      <c r="E380" s="1" t="n">
        <v>358</v>
      </c>
      <c r="F380" s="50" t="n">
        <v>6.885</v>
      </c>
      <c r="G380" s="51" t="n">
        <v>0.476</v>
      </c>
      <c r="H380" s="1" t="s">
        <v>9056</v>
      </c>
      <c r="I380" s="1" t="s">
        <v>8746</v>
      </c>
      <c r="J380" s="1" t="n">
        <v>2</v>
      </c>
      <c r="K380" s="1" t="n">
        <v>27</v>
      </c>
      <c r="L380" s="52" t="n">
        <f aca="false">E380*D380</f>
        <v>197719.82</v>
      </c>
      <c r="M380" s="1" t="n">
        <f aca="false">IF(H380="A",1.65,IF(H380="B",1.28,0.84))</f>
        <v>1.28</v>
      </c>
      <c r="N380" s="1" t="n">
        <f aca="false">ROUNDUP(M380*G380*F380*SQRT(J380),0)</f>
        <v>6</v>
      </c>
      <c r="O380" s="1" t="n">
        <f aca="false">ROUNDUP(F380*J380+N380,0)</f>
        <v>20</v>
      </c>
      <c r="P380" s="50" t="n">
        <f aca="false">IF(F380&gt;0,K380/F380,99)</f>
        <v>3.92156862745098</v>
      </c>
      <c r="Q380" s="18" t="str">
        <f aca="false">IF(K380&lt;N380,"Stock-out risk",IF(K380&lt;O380,"Reorder now",IF(P380&gt;16,"Overstock","Healthy")))</f>
        <v>Healthy</v>
      </c>
      <c r="R380" s="52" t="n">
        <f aca="false">K380*C380</f>
        <v>5736.42</v>
      </c>
    </row>
    <row r="381" customFormat="false" ht="15" hidden="false" customHeight="false" outlineLevel="0" collapsed="false">
      <c r="A381" s="1" t="s">
        <v>9131</v>
      </c>
      <c r="B381" s="1" t="s">
        <v>8749</v>
      </c>
      <c r="C381" s="17" t="n">
        <v>98.49</v>
      </c>
      <c r="D381" s="17" t="n">
        <v>200.69</v>
      </c>
      <c r="E381" s="1" t="n">
        <v>981</v>
      </c>
      <c r="F381" s="50" t="n">
        <v>18.865</v>
      </c>
      <c r="G381" s="51" t="n">
        <v>0.517</v>
      </c>
      <c r="H381" s="1" t="s">
        <v>9056</v>
      </c>
      <c r="I381" s="1" t="s">
        <v>90</v>
      </c>
      <c r="J381" s="1" t="n">
        <v>3</v>
      </c>
      <c r="K381" s="1" t="n">
        <v>292</v>
      </c>
      <c r="L381" s="52" t="n">
        <f aca="false">E381*D381</f>
        <v>196876.89</v>
      </c>
      <c r="M381" s="1" t="n">
        <f aca="false">IF(H381="A",1.65,IF(H381="B",1.28,0.84))</f>
        <v>1.28</v>
      </c>
      <c r="N381" s="1" t="n">
        <f aca="false">ROUNDUP(M381*G381*F381*SQRT(J381),0)</f>
        <v>22</v>
      </c>
      <c r="O381" s="1" t="n">
        <f aca="false">ROUNDUP(F381*J381+N381,0)</f>
        <v>79</v>
      </c>
      <c r="P381" s="50" t="n">
        <f aca="false">IF(F381&gt;0,K381/F381,99)</f>
        <v>15.4783991518685</v>
      </c>
      <c r="Q381" s="18" t="str">
        <f aca="false">IF(K381&lt;N381,"Stock-out risk",IF(K381&lt;O381,"Reorder now",IF(P381&gt;16,"Overstock","Healthy")))</f>
        <v>Healthy</v>
      </c>
      <c r="R381" s="52" t="n">
        <f aca="false">K381*C381</f>
        <v>28759.08</v>
      </c>
    </row>
    <row r="382" customFormat="false" ht="15" hidden="false" customHeight="false" outlineLevel="0" collapsed="false">
      <c r="A382" s="1" t="s">
        <v>9132</v>
      </c>
      <c r="B382" s="1" t="s">
        <v>8772</v>
      </c>
      <c r="C382" s="17" t="n">
        <v>166.81</v>
      </c>
      <c r="D382" s="17" t="n">
        <v>363.57</v>
      </c>
      <c r="E382" s="1" t="n">
        <v>540</v>
      </c>
      <c r="F382" s="50" t="n">
        <v>10.385</v>
      </c>
      <c r="G382" s="51" t="n">
        <v>0.938</v>
      </c>
      <c r="H382" s="1" t="s">
        <v>9056</v>
      </c>
      <c r="I382" s="1" t="s">
        <v>90</v>
      </c>
      <c r="J382" s="1" t="n">
        <v>4</v>
      </c>
      <c r="K382" s="1" t="n">
        <v>31</v>
      </c>
      <c r="L382" s="52" t="n">
        <f aca="false">E382*D382</f>
        <v>196327.8</v>
      </c>
      <c r="M382" s="1" t="n">
        <f aca="false">IF(H382="A",1.65,IF(H382="B",1.28,0.84))</f>
        <v>1.28</v>
      </c>
      <c r="N382" s="1" t="n">
        <f aca="false">ROUNDUP(M382*G382*F382*SQRT(J382),0)</f>
        <v>25</v>
      </c>
      <c r="O382" s="1" t="n">
        <f aca="false">ROUNDUP(F382*J382+N382,0)</f>
        <v>67</v>
      </c>
      <c r="P382" s="50" t="n">
        <f aca="false">IF(F382&gt;0,K382/F382,99)</f>
        <v>2.98507462686567</v>
      </c>
      <c r="Q382" s="18" t="str">
        <f aca="false">IF(K382&lt;N382,"Stock-out risk",IF(K382&lt;O382,"Reorder now",IF(P382&gt;16,"Overstock","Healthy")))</f>
        <v>Reorder now</v>
      </c>
      <c r="R382" s="52" t="n">
        <f aca="false">K382*C382</f>
        <v>5171.11</v>
      </c>
    </row>
    <row r="383" customFormat="false" ht="15" hidden="false" customHeight="false" outlineLevel="0" collapsed="false">
      <c r="A383" s="1" t="s">
        <v>9133</v>
      </c>
      <c r="B383" s="1" t="s">
        <v>8755</v>
      </c>
      <c r="C383" s="17" t="n">
        <v>298.41</v>
      </c>
      <c r="D383" s="17" t="n">
        <v>630.45</v>
      </c>
      <c r="E383" s="1" t="n">
        <v>310</v>
      </c>
      <c r="F383" s="50" t="n">
        <v>5.962</v>
      </c>
      <c r="G383" s="51" t="n">
        <v>0.564</v>
      </c>
      <c r="H383" s="1" t="s">
        <v>9056</v>
      </c>
      <c r="I383" s="1" t="s">
        <v>90</v>
      </c>
      <c r="J383" s="1" t="n">
        <v>4</v>
      </c>
      <c r="K383" s="1" t="n">
        <v>42</v>
      </c>
      <c r="L383" s="52" t="n">
        <f aca="false">E383*D383</f>
        <v>195439.5</v>
      </c>
      <c r="M383" s="1" t="n">
        <f aca="false">IF(H383="A",1.65,IF(H383="B",1.28,0.84))</f>
        <v>1.28</v>
      </c>
      <c r="N383" s="1" t="n">
        <f aca="false">ROUNDUP(M383*G383*F383*SQRT(J383),0)</f>
        <v>9</v>
      </c>
      <c r="O383" s="1" t="n">
        <f aca="false">ROUNDUP(F383*J383+N383,0)</f>
        <v>33</v>
      </c>
      <c r="P383" s="50" t="n">
        <f aca="false">IF(F383&gt;0,K383/F383,99)</f>
        <v>7.04461590070446</v>
      </c>
      <c r="Q383" s="18" t="str">
        <f aca="false">IF(K383&lt;N383,"Stock-out risk",IF(K383&lt;O383,"Reorder now",IF(P383&gt;16,"Overstock","Healthy")))</f>
        <v>Healthy</v>
      </c>
      <c r="R383" s="52" t="n">
        <f aca="false">K383*C383</f>
        <v>12533.22</v>
      </c>
    </row>
    <row r="384" customFormat="false" ht="15" hidden="false" customHeight="false" outlineLevel="0" collapsed="false">
      <c r="A384" s="1" t="s">
        <v>9134</v>
      </c>
      <c r="B384" s="1" t="s">
        <v>8759</v>
      </c>
      <c r="C384" s="17" t="n">
        <v>73.5</v>
      </c>
      <c r="D384" s="17" t="n">
        <v>135.63</v>
      </c>
      <c r="E384" s="1" t="n">
        <v>1433</v>
      </c>
      <c r="F384" s="50" t="n">
        <v>27.558</v>
      </c>
      <c r="G384" s="51" t="n">
        <v>0.909</v>
      </c>
      <c r="H384" s="1" t="s">
        <v>9056</v>
      </c>
      <c r="I384" s="1" t="s">
        <v>90</v>
      </c>
      <c r="J384" s="1" t="n">
        <v>4</v>
      </c>
      <c r="K384" s="1" t="n">
        <v>345</v>
      </c>
      <c r="L384" s="52" t="n">
        <f aca="false">E384*D384</f>
        <v>194357.79</v>
      </c>
      <c r="M384" s="1" t="n">
        <f aca="false">IF(H384="A",1.65,IF(H384="B",1.28,0.84))</f>
        <v>1.28</v>
      </c>
      <c r="N384" s="1" t="n">
        <f aca="false">ROUNDUP(M384*G384*F384*SQRT(J384),0)</f>
        <v>65</v>
      </c>
      <c r="O384" s="1" t="n">
        <f aca="false">ROUNDUP(F384*J384+N384,0)</f>
        <v>176</v>
      </c>
      <c r="P384" s="50" t="n">
        <f aca="false">IF(F384&gt;0,K384/F384,99)</f>
        <v>12.5190507293708</v>
      </c>
      <c r="Q384" s="18" t="str">
        <f aca="false">IF(K384&lt;N384,"Stock-out risk",IF(K384&lt;O384,"Reorder now",IF(P384&gt;16,"Overstock","Healthy")))</f>
        <v>Healthy</v>
      </c>
      <c r="R384" s="52" t="n">
        <f aca="false">K384*C384</f>
        <v>25357.5</v>
      </c>
    </row>
    <row r="385" customFormat="false" ht="15" hidden="false" customHeight="false" outlineLevel="0" collapsed="false">
      <c r="A385" s="1" t="s">
        <v>9135</v>
      </c>
      <c r="B385" s="1" t="s">
        <v>8759</v>
      </c>
      <c r="C385" s="17" t="n">
        <v>46.69</v>
      </c>
      <c r="D385" s="17" t="n">
        <v>117.08</v>
      </c>
      <c r="E385" s="1" t="n">
        <v>1660</v>
      </c>
      <c r="F385" s="50" t="n">
        <v>31.923</v>
      </c>
      <c r="G385" s="51" t="n">
        <v>0.561</v>
      </c>
      <c r="H385" s="1" t="s">
        <v>9056</v>
      </c>
      <c r="I385" s="1" t="s">
        <v>90</v>
      </c>
      <c r="J385" s="1" t="n">
        <v>4</v>
      </c>
      <c r="K385" s="1" t="n">
        <v>181</v>
      </c>
      <c r="L385" s="52" t="n">
        <f aca="false">E385*D385</f>
        <v>194352.8</v>
      </c>
      <c r="M385" s="1" t="n">
        <f aca="false">IF(H385="A",1.65,IF(H385="B",1.28,0.84))</f>
        <v>1.28</v>
      </c>
      <c r="N385" s="1" t="n">
        <f aca="false">ROUNDUP(M385*G385*F385*SQRT(J385),0)</f>
        <v>46</v>
      </c>
      <c r="O385" s="1" t="n">
        <f aca="false">ROUNDUP(F385*J385+N385,0)</f>
        <v>174</v>
      </c>
      <c r="P385" s="50" t="n">
        <f aca="false">IF(F385&gt;0,K385/F385,99)</f>
        <v>5.6698931804655</v>
      </c>
      <c r="Q385" s="18" t="str">
        <f aca="false">IF(K385&lt;N385,"Stock-out risk",IF(K385&lt;O385,"Reorder now",IF(P385&gt;16,"Overstock","Healthy")))</f>
        <v>Healthy</v>
      </c>
      <c r="R385" s="52" t="n">
        <f aca="false">K385*C385</f>
        <v>8450.89</v>
      </c>
    </row>
    <row r="386" customFormat="false" ht="15" hidden="false" customHeight="false" outlineLevel="0" collapsed="false">
      <c r="A386" s="1" t="s">
        <v>9136</v>
      </c>
      <c r="B386" s="1" t="s">
        <v>8759</v>
      </c>
      <c r="C386" s="17" t="n">
        <v>153.81</v>
      </c>
      <c r="D386" s="17" t="n">
        <v>284.54</v>
      </c>
      <c r="E386" s="1" t="n">
        <v>677</v>
      </c>
      <c r="F386" s="50" t="n">
        <v>13.019</v>
      </c>
      <c r="G386" s="51" t="n">
        <v>0.323</v>
      </c>
      <c r="H386" s="1" t="s">
        <v>9056</v>
      </c>
      <c r="I386" s="1" t="s">
        <v>8746</v>
      </c>
      <c r="J386" s="1" t="n">
        <v>4</v>
      </c>
      <c r="K386" s="1" t="n">
        <v>42</v>
      </c>
      <c r="L386" s="52" t="n">
        <f aca="false">E386*D386</f>
        <v>192633.58</v>
      </c>
      <c r="M386" s="1" t="n">
        <f aca="false">IF(H386="A",1.65,IF(H386="B",1.28,0.84))</f>
        <v>1.28</v>
      </c>
      <c r="N386" s="1" t="n">
        <f aca="false">ROUNDUP(M386*G386*F386*SQRT(J386),0)</f>
        <v>11</v>
      </c>
      <c r="O386" s="1" t="n">
        <f aca="false">ROUNDUP(F386*J386+N386,0)</f>
        <v>64</v>
      </c>
      <c r="P386" s="50" t="n">
        <f aca="false">IF(F386&gt;0,K386/F386,99)</f>
        <v>3.22605422843536</v>
      </c>
      <c r="Q386" s="18" t="str">
        <f aca="false">IF(K386&lt;N386,"Stock-out risk",IF(K386&lt;O386,"Reorder now",IF(P386&gt;16,"Overstock","Healthy")))</f>
        <v>Reorder now</v>
      </c>
      <c r="R386" s="52" t="n">
        <f aca="false">K386*C386</f>
        <v>6460.02</v>
      </c>
    </row>
    <row r="387" customFormat="false" ht="15" hidden="false" customHeight="false" outlineLevel="0" collapsed="false">
      <c r="A387" s="1" t="s">
        <v>9137</v>
      </c>
      <c r="B387" s="1" t="s">
        <v>8742</v>
      </c>
      <c r="C387" s="17" t="n">
        <v>113.57</v>
      </c>
      <c r="D387" s="17" t="n">
        <v>223.8</v>
      </c>
      <c r="E387" s="1" t="n">
        <v>859</v>
      </c>
      <c r="F387" s="50" t="n">
        <v>16.519</v>
      </c>
      <c r="G387" s="51" t="n">
        <v>0.863</v>
      </c>
      <c r="H387" s="1" t="s">
        <v>9056</v>
      </c>
      <c r="I387" s="1" t="s">
        <v>90</v>
      </c>
      <c r="J387" s="1" t="n">
        <v>4</v>
      </c>
      <c r="K387" s="1" t="n">
        <v>140</v>
      </c>
      <c r="L387" s="52" t="n">
        <f aca="false">E387*D387</f>
        <v>192244.2</v>
      </c>
      <c r="M387" s="1" t="n">
        <f aca="false">IF(H387="A",1.65,IF(H387="B",1.28,0.84))</f>
        <v>1.28</v>
      </c>
      <c r="N387" s="1" t="n">
        <f aca="false">ROUNDUP(M387*G387*F387*SQRT(J387),0)</f>
        <v>37</v>
      </c>
      <c r="O387" s="1" t="n">
        <f aca="false">ROUNDUP(F387*J387+N387,0)</f>
        <v>104</v>
      </c>
      <c r="P387" s="50" t="n">
        <f aca="false">IF(F387&gt;0,K387/F387,99)</f>
        <v>8.47508929111932</v>
      </c>
      <c r="Q387" s="18" t="str">
        <f aca="false">IF(K387&lt;N387,"Stock-out risk",IF(K387&lt;O387,"Reorder now",IF(P387&gt;16,"Overstock","Healthy")))</f>
        <v>Healthy</v>
      </c>
      <c r="R387" s="52" t="n">
        <f aca="false">K387*C387</f>
        <v>15899.8</v>
      </c>
    </row>
    <row r="388" customFormat="false" ht="15" hidden="false" customHeight="false" outlineLevel="0" collapsed="false">
      <c r="A388" s="1" t="s">
        <v>9138</v>
      </c>
      <c r="B388" s="1" t="s">
        <v>8759</v>
      </c>
      <c r="C388" s="17" t="n">
        <v>174.28</v>
      </c>
      <c r="D388" s="17" t="n">
        <v>364.62</v>
      </c>
      <c r="E388" s="1" t="n">
        <v>527</v>
      </c>
      <c r="F388" s="50" t="n">
        <v>10.135</v>
      </c>
      <c r="G388" s="51" t="n">
        <v>0.803</v>
      </c>
      <c r="H388" s="1" t="s">
        <v>9056</v>
      </c>
      <c r="I388" s="1" t="s">
        <v>90</v>
      </c>
      <c r="J388" s="1" t="n">
        <v>4</v>
      </c>
      <c r="K388" s="1" t="n">
        <v>76</v>
      </c>
      <c r="L388" s="52" t="n">
        <f aca="false">E388*D388</f>
        <v>192154.74</v>
      </c>
      <c r="M388" s="1" t="n">
        <f aca="false">IF(H388="A",1.65,IF(H388="B",1.28,0.84))</f>
        <v>1.28</v>
      </c>
      <c r="N388" s="1" t="n">
        <f aca="false">ROUNDUP(M388*G388*F388*SQRT(J388),0)</f>
        <v>21</v>
      </c>
      <c r="O388" s="1" t="n">
        <f aca="false">ROUNDUP(F388*J388+N388,0)</f>
        <v>62</v>
      </c>
      <c r="P388" s="50" t="n">
        <f aca="false">IF(F388&gt;0,K388/F388,99)</f>
        <v>7.498766650222</v>
      </c>
      <c r="Q388" s="18" t="str">
        <f aca="false">IF(K388&lt;N388,"Stock-out risk",IF(K388&lt;O388,"Reorder now",IF(P388&gt;16,"Overstock","Healthy")))</f>
        <v>Healthy</v>
      </c>
      <c r="R388" s="52" t="n">
        <f aca="false">K388*C388</f>
        <v>13245.28</v>
      </c>
    </row>
    <row r="389" customFormat="false" ht="15" hidden="false" customHeight="false" outlineLevel="0" collapsed="false">
      <c r="A389" s="1" t="s">
        <v>9139</v>
      </c>
      <c r="B389" s="1" t="s">
        <v>8755</v>
      </c>
      <c r="C389" s="17" t="n">
        <v>158.04</v>
      </c>
      <c r="D389" s="17" t="n">
        <v>328.07</v>
      </c>
      <c r="E389" s="1" t="n">
        <v>584</v>
      </c>
      <c r="F389" s="50" t="n">
        <v>11.231</v>
      </c>
      <c r="G389" s="51" t="n">
        <v>0.56</v>
      </c>
      <c r="H389" s="1" t="s">
        <v>9056</v>
      </c>
      <c r="I389" s="1" t="s">
        <v>90</v>
      </c>
      <c r="J389" s="1" t="n">
        <v>3</v>
      </c>
      <c r="K389" s="1" t="n">
        <v>100</v>
      </c>
      <c r="L389" s="52" t="n">
        <f aca="false">E389*D389</f>
        <v>191592.88</v>
      </c>
      <c r="M389" s="1" t="n">
        <f aca="false">IF(H389="A",1.65,IF(H389="B",1.28,0.84))</f>
        <v>1.28</v>
      </c>
      <c r="N389" s="1" t="n">
        <f aca="false">ROUNDUP(M389*G389*F389*SQRT(J389),0)</f>
        <v>14</v>
      </c>
      <c r="O389" s="1" t="n">
        <f aca="false">ROUNDUP(F389*J389+N389,0)</f>
        <v>48</v>
      </c>
      <c r="P389" s="50" t="n">
        <f aca="false">IF(F389&gt;0,K389/F389,99)</f>
        <v>8.90392663164456</v>
      </c>
      <c r="Q389" s="18" t="str">
        <f aca="false">IF(K389&lt;N389,"Stock-out risk",IF(K389&lt;O389,"Reorder now",IF(P389&gt;16,"Overstock","Healthy")))</f>
        <v>Healthy</v>
      </c>
      <c r="R389" s="52" t="n">
        <f aca="false">K389*C389</f>
        <v>15804</v>
      </c>
    </row>
    <row r="390" customFormat="false" ht="15" hidden="false" customHeight="false" outlineLevel="0" collapsed="false">
      <c r="A390" s="1" t="s">
        <v>9140</v>
      </c>
      <c r="B390" s="1" t="s">
        <v>8755</v>
      </c>
      <c r="C390" s="17" t="n">
        <v>144.73</v>
      </c>
      <c r="D390" s="17" t="n">
        <v>329.74</v>
      </c>
      <c r="E390" s="1" t="n">
        <v>580</v>
      </c>
      <c r="F390" s="50" t="n">
        <v>11.154</v>
      </c>
      <c r="G390" s="51" t="n">
        <v>0.514</v>
      </c>
      <c r="H390" s="1" t="s">
        <v>9056</v>
      </c>
      <c r="I390" s="1" t="s">
        <v>90</v>
      </c>
      <c r="J390" s="1" t="n">
        <v>3</v>
      </c>
      <c r="K390" s="1" t="n">
        <v>47</v>
      </c>
      <c r="L390" s="52" t="n">
        <f aca="false">E390*D390</f>
        <v>191249.2</v>
      </c>
      <c r="M390" s="1" t="n">
        <f aca="false">IF(H390="A",1.65,IF(H390="B",1.28,0.84))</f>
        <v>1.28</v>
      </c>
      <c r="N390" s="1" t="n">
        <f aca="false">ROUNDUP(M390*G390*F390*SQRT(J390),0)</f>
        <v>13</v>
      </c>
      <c r="O390" s="1" t="n">
        <f aca="false">ROUNDUP(F390*J390+N390,0)</f>
        <v>47</v>
      </c>
      <c r="P390" s="50" t="n">
        <f aca="false">IF(F390&gt;0,K390/F390,99)</f>
        <v>4.21373498296575</v>
      </c>
      <c r="Q390" s="18" t="str">
        <f aca="false">IF(K390&lt;N390,"Stock-out risk",IF(K390&lt;O390,"Reorder now",IF(P390&gt;16,"Overstock","Healthy")))</f>
        <v>Healthy</v>
      </c>
      <c r="R390" s="52" t="n">
        <f aca="false">K390*C390</f>
        <v>6802.31</v>
      </c>
    </row>
    <row r="391" customFormat="false" ht="15" hidden="false" customHeight="false" outlineLevel="0" collapsed="false">
      <c r="A391" s="1" t="s">
        <v>9141</v>
      </c>
      <c r="B391" s="1" t="s">
        <v>8764</v>
      </c>
      <c r="C391" s="17" t="n">
        <v>149.6</v>
      </c>
      <c r="D391" s="17" t="n">
        <v>375.18</v>
      </c>
      <c r="E391" s="1" t="n">
        <v>509</v>
      </c>
      <c r="F391" s="50" t="n">
        <v>9.788</v>
      </c>
      <c r="G391" s="51" t="n">
        <v>0.551</v>
      </c>
      <c r="H391" s="1" t="s">
        <v>9056</v>
      </c>
      <c r="I391" s="1" t="s">
        <v>90</v>
      </c>
      <c r="J391" s="1" t="n">
        <v>2</v>
      </c>
      <c r="K391" s="1" t="n">
        <v>19</v>
      </c>
      <c r="L391" s="52" t="n">
        <f aca="false">E391*D391</f>
        <v>190966.62</v>
      </c>
      <c r="M391" s="1" t="n">
        <f aca="false">IF(H391="A",1.65,IF(H391="B",1.28,0.84))</f>
        <v>1.28</v>
      </c>
      <c r="N391" s="1" t="n">
        <f aca="false">ROUNDUP(M391*G391*F391*SQRT(J391),0)</f>
        <v>10</v>
      </c>
      <c r="O391" s="1" t="n">
        <f aca="false">ROUNDUP(F391*J391+N391,0)</f>
        <v>30</v>
      </c>
      <c r="P391" s="50" t="n">
        <f aca="false">IF(F391&gt;0,K391/F391,99)</f>
        <v>1.94115243154884</v>
      </c>
      <c r="Q391" s="18" t="str">
        <f aca="false">IF(K391&lt;N391,"Stock-out risk",IF(K391&lt;O391,"Reorder now",IF(P391&gt;16,"Overstock","Healthy")))</f>
        <v>Reorder now</v>
      </c>
      <c r="R391" s="52" t="n">
        <f aca="false">K391*C391</f>
        <v>2842.4</v>
      </c>
    </row>
    <row r="392" customFormat="false" ht="15" hidden="false" customHeight="false" outlineLevel="0" collapsed="false">
      <c r="A392" s="1" t="s">
        <v>9142</v>
      </c>
      <c r="B392" s="1" t="s">
        <v>8749</v>
      </c>
      <c r="C392" s="17" t="n">
        <v>39.34</v>
      </c>
      <c r="D392" s="17" t="n">
        <v>85.22</v>
      </c>
      <c r="E392" s="1" t="n">
        <v>2235</v>
      </c>
      <c r="F392" s="50" t="n">
        <v>42.981</v>
      </c>
      <c r="G392" s="51" t="n">
        <v>0.643</v>
      </c>
      <c r="H392" s="1" t="s">
        <v>9056</v>
      </c>
      <c r="I392" s="1" t="s">
        <v>90</v>
      </c>
      <c r="J392" s="1" t="n">
        <v>3</v>
      </c>
      <c r="K392" s="1" t="n">
        <v>152</v>
      </c>
      <c r="L392" s="52" t="n">
        <f aca="false">E392*D392</f>
        <v>190466.7</v>
      </c>
      <c r="M392" s="1" t="n">
        <f aca="false">IF(H392="A",1.65,IF(H392="B",1.28,0.84))</f>
        <v>1.28</v>
      </c>
      <c r="N392" s="1" t="n">
        <f aca="false">ROUNDUP(M392*G392*F392*SQRT(J392),0)</f>
        <v>62</v>
      </c>
      <c r="O392" s="1" t="n">
        <f aca="false">ROUNDUP(F392*J392+N392,0)</f>
        <v>191</v>
      </c>
      <c r="P392" s="50" t="n">
        <f aca="false">IF(F392&gt;0,K392/F392,99)</f>
        <v>3.53644633675345</v>
      </c>
      <c r="Q392" s="18" t="str">
        <f aca="false">IF(K392&lt;N392,"Stock-out risk",IF(K392&lt;O392,"Reorder now",IF(P392&gt;16,"Overstock","Healthy")))</f>
        <v>Reorder now</v>
      </c>
      <c r="R392" s="52" t="n">
        <f aca="false">K392*C392</f>
        <v>5979.68</v>
      </c>
    </row>
    <row r="393" customFormat="false" ht="15" hidden="false" customHeight="false" outlineLevel="0" collapsed="false">
      <c r="A393" s="1" t="s">
        <v>9143</v>
      </c>
      <c r="B393" s="1" t="s">
        <v>8764</v>
      </c>
      <c r="C393" s="17" t="n">
        <v>111.94</v>
      </c>
      <c r="D393" s="17" t="n">
        <v>289.04</v>
      </c>
      <c r="E393" s="1" t="n">
        <v>654</v>
      </c>
      <c r="F393" s="50" t="n">
        <v>12.577</v>
      </c>
      <c r="G393" s="51" t="n">
        <v>1.069</v>
      </c>
      <c r="H393" s="1" t="s">
        <v>9056</v>
      </c>
      <c r="I393" s="1" t="s">
        <v>8752</v>
      </c>
      <c r="J393" s="1" t="n">
        <v>6</v>
      </c>
      <c r="K393" s="1" t="n">
        <v>174</v>
      </c>
      <c r="L393" s="52" t="n">
        <f aca="false">E393*D393</f>
        <v>189032.16</v>
      </c>
      <c r="M393" s="1" t="n">
        <f aca="false">IF(H393="A",1.65,IF(H393="B",1.28,0.84))</f>
        <v>1.28</v>
      </c>
      <c r="N393" s="1" t="n">
        <f aca="false">ROUNDUP(M393*G393*F393*SQRT(J393),0)</f>
        <v>43</v>
      </c>
      <c r="O393" s="1" t="n">
        <f aca="false">ROUNDUP(F393*J393+N393,0)</f>
        <v>119</v>
      </c>
      <c r="P393" s="50" t="n">
        <f aca="false">IF(F393&gt;0,K393/F393,99)</f>
        <v>13.8347777689433</v>
      </c>
      <c r="Q393" s="18" t="str">
        <f aca="false">IF(K393&lt;N393,"Stock-out risk",IF(K393&lt;O393,"Reorder now",IF(P393&gt;16,"Overstock","Healthy")))</f>
        <v>Healthy</v>
      </c>
      <c r="R393" s="52" t="n">
        <f aca="false">K393*C393</f>
        <v>19477.56</v>
      </c>
    </row>
    <row r="394" customFormat="false" ht="15" hidden="false" customHeight="false" outlineLevel="0" collapsed="false">
      <c r="A394" s="1" t="s">
        <v>9144</v>
      </c>
      <c r="B394" s="1" t="s">
        <v>8742</v>
      </c>
      <c r="C394" s="17" t="n">
        <v>132.07</v>
      </c>
      <c r="D394" s="17" t="n">
        <v>249.41</v>
      </c>
      <c r="E394" s="1" t="n">
        <v>756</v>
      </c>
      <c r="F394" s="50" t="n">
        <v>14.538</v>
      </c>
      <c r="G394" s="51" t="n">
        <v>0.3</v>
      </c>
      <c r="H394" s="1" t="s">
        <v>9056</v>
      </c>
      <c r="I394" s="1" t="s">
        <v>8746</v>
      </c>
      <c r="J394" s="1" t="n">
        <v>2</v>
      </c>
      <c r="K394" s="1" t="n">
        <v>152</v>
      </c>
      <c r="L394" s="52" t="n">
        <f aca="false">E394*D394</f>
        <v>188553.96</v>
      </c>
      <c r="M394" s="1" t="n">
        <f aca="false">IF(H394="A",1.65,IF(H394="B",1.28,0.84))</f>
        <v>1.28</v>
      </c>
      <c r="N394" s="1" t="n">
        <f aca="false">ROUNDUP(M394*G394*F394*SQRT(J394),0)</f>
        <v>8</v>
      </c>
      <c r="O394" s="1" t="n">
        <f aca="false">ROUNDUP(F394*J394+N394,0)</f>
        <v>38</v>
      </c>
      <c r="P394" s="50" t="n">
        <f aca="false">IF(F394&gt;0,K394/F394,99)</f>
        <v>10.4553583711652</v>
      </c>
      <c r="Q394" s="18" t="str">
        <f aca="false">IF(K394&lt;N394,"Stock-out risk",IF(K394&lt;O394,"Reorder now",IF(P394&gt;16,"Overstock","Healthy")))</f>
        <v>Healthy</v>
      </c>
      <c r="R394" s="52" t="n">
        <f aca="false">K394*C394</f>
        <v>20074.64</v>
      </c>
    </row>
    <row r="395" customFormat="false" ht="15" hidden="false" customHeight="false" outlineLevel="0" collapsed="false">
      <c r="A395" s="1" t="s">
        <v>9145</v>
      </c>
      <c r="B395" s="1" t="s">
        <v>8764</v>
      </c>
      <c r="C395" s="17" t="n">
        <v>198.61</v>
      </c>
      <c r="D395" s="17" t="n">
        <v>382.13</v>
      </c>
      <c r="E395" s="1" t="n">
        <v>491</v>
      </c>
      <c r="F395" s="50" t="n">
        <v>9.442</v>
      </c>
      <c r="G395" s="51" t="n">
        <v>0.807</v>
      </c>
      <c r="H395" s="1" t="s">
        <v>9056</v>
      </c>
      <c r="I395" s="1" t="s">
        <v>90</v>
      </c>
      <c r="J395" s="1" t="n">
        <v>2</v>
      </c>
      <c r="K395" s="1" t="n">
        <v>27</v>
      </c>
      <c r="L395" s="52" t="n">
        <f aca="false">E395*D395</f>
        <v>187625.83</v>
      </c>
      <c r="M395" s="1" t="n">
        <f aca="false">IF(H395="A",1.65,IF(H395="B",1.28,0.84))</f>
        <v>1.28</v>
      </c>
      <c r="N395" s="1" t="n">
        <f aca="false">ROUNDUP(M395*G395*F395*SQRT(J395),0)</f>
        <v>14</v>
      </c>
      <c r="O395" s="1" t="n">
        <f aca="false">ROUNDUP(F395*J395+N395,0)</f>
        <v>33</v>
      </c>
      <c r="P395" s="50" t="n">
        <f aca="false">IF(F395&gt;0,K395/F395,99)</f>
        <v>2.85956365176869</v>
      </c>
      <c r="Q395" s="18" t="str">
        <f aca="false">IF(K395&lt;N395,"Stock-out risk",IF(K395&lt;O395,"Reorder now",IF(P395&gt;16,"Overstock","Healthy")))</f>
        <v>Reorder now</v>
      </c>
      <c r="R395" s="52" t="n">
        <f aca="false">K395*C395</f>
        <v>5362.47</v>
      </c>
    </row>
    <row r="396" customFormat="false" ht="15" hidden="false" customHeight="false" outlineLevel="0" collapsed="false">
      <c r="A396" s="1" t="s">
        <v>9146</v>
      </c>
      <c r="B396" s="1" t="s">
        <v>8749</v>
      </c>
      <c r="C396" s="17" t="n">
        <v>93.85</v>
      </c>
      <c r="D396" s="17" t="n">
        <v>222.91</v>
      </c>
      <c r="E396" s="1" t="n">
        <v>839</v>
      </c>
      <c r="F396" s="50" t="n">
        <v>16.135</v>
      </c>
      <c r="G396" s="51" t="n">
        <v>0.299</v>
      </c>
      <c r="H396" s="1" t="s">
        <v>9056</v>
      </c>
      <c r="I396" s="1" t="s">
        <v>8746</v>
      </c>
      <c r="J396" s="1" t="n">
        <v>2</v>
      </c>
      <c r="K396" s="1" t="n">
        <v>114</v>
      </c>
      <c r="L396" s="52" t="n">
        <f aca="false">E396*D396</f>
        <v>187021.49</v>
      </c>
      <c r="M396" s="1" t="n">
        <f aca="false">IF(H396="A",1.65,IF(H396="B",1.28,0.84))</f>
        <v>1.28</v>
      </c>
      <c r="N396" s="1" t="n">
        <f aca="false">ROUNDUP(M396*G396*F396*SQRT(J396),0)</f>
        <v>9</v>
      </c>
      <c r="O396" s="1" t="n">
        <f aca="false">ROUNDUP(F396*J396+N396,0)</f>
        <v>42</v>
      </c>
      <c r="P396" s="50" t="n">
        <f aca="false">IF(F396&gt;0,K396/F396,99)</f>
        <v>7.06538580725132</v>
      </c>
      <c r="Q396" s="18" t="str">
        <f aca="false">IF(K396&lt;N396,"Stock-out risk",IF(K396&lt;O396,"Reorder now",IF(P396&gt;16,"Overstock","Healthy")))</f>
        <v>Healthy</v>
      </c>
      <c r="R396" s="52" t="n">
        <f aca="false">K396*C396</f>
        <v>10698.9</v>
      </c>
    </row>
    <row r="397" customFormat="false" ht="15" hidden="false" customHeight="false" outlineLevel="0" collapsed="false">
      <c r="A397" s="1" t="s">
        <v>9147</v>
      </c>
      <c r="B397" s="1" t="s">
        <v>8772</v>
      </c>
      <c r="C397" s="17" t="n">
        <v>160.08</v>
      </c>
      <c r="D397" s="17" t="n">
        <v>325.72</v>
      </c>
      <c r="E397" s="1" t="n">
        <v>574</v>
      </c>
      <c r="F397" s="50" t="n">
        <v>11.038</v>
      </c>
      <c r="G397" s="51" t="n">
        <v>0.907</v>
      </c>
      <c r="H397" s="1" t="s">
        <v>9056</v>
      </c>
      <c r="I397" s="1" t="s">
        <v>90</v>
      </c>
      <c r="J397" s="1" t="n">
        <v>3</v>
      </c>
      <c r="K397" s="1" t="n">
        <v>90</v>
      </c>
      <c r="L397" s="52" t="n">
        <f aca="false">E397*D397</f>
        <v>186963.28</v>
      </c>
      <c r="M397" s="1" t="n">
        <f aca="false">IF(H397="A",1.65,IF(H397="B",1.28,0.84))</f>
        <v>1.28</v>
      </c>
      <c r="N397" s="1" t="n">
        <f aca="false">ROUNDUP(M397*G397*F397*SQRT(J397),0)</f>
        <v>23</v>
      </c>
      <c r="O397" s="1" t="n">
        <f aca="false">ROUNDUP(F397*J397+N397,0)</f>
        <v>57</v>
      </c>
      <c r="P397" s="50" t="n">
        <f aca="false">IF(F397&gt;0,K397/F397,99)</f>
        <v>8.15365102373619</v>
      </c>
      <c r="Q397" s="18" t="str">
        <f aca="false">IF(K397&lt;N397,"Stock-out risk",IF(K397&lt;O397,"Reorder now",IF(P397&gt;16,"Overstock","Healthy")))</f>
        <v>Healthy</v>
      </c>
      <c r="R397" s="52" t="n">
        <f aca="false">K397*C397</f>
        <v>14407.2</v>
      </c>
    </row>
    <row r="398" customFormat="false" ht="15" hidden="false" customHeight="false" outlineLevel="0" collapsed="false">
      <c r="A398" s="1" t="s">
        <v>9148</v>
      </c>
      <c r="B398" s="1" t="s">
        <v>8772</v>
      </c>
      <c r="C398" s="17" t="n">
        <v>76.67</v>
      </c>
      <c r="D398" s="17" t="n">
        <v>187.39</v>
      </c>
      <c r="E398" s="1" t="n">
        <v>995</v>
      </c>
      <c r="F398" s="50" t="n">
        <v>19.135</v>
      </c>
      <c r="G398" s="51" t="n">
        <v>0.753</v>
      </c>
      <c r="H398" s="1" t="s">
        <v>9056</v>
      </c>
      <c r="I398" s="1" t="s">
        <v>90</v>
      </c>
      <c r="J398" s="1" t="n">
        <v>4</v>
      </c>
      <c r="K398" s="1" t="n">
        <v>192</v>
      </c>
      <c r="L398" s="52" t="n">
        <f aca="false">E398*D398</f>
        <v>186453.05</v>
      </c>
      <c r="M398" s="1" t="n">
        <f aca="false">IF(H398="A",1.65,IF(H398="B",1.28,0.84))</f>
        <v>1.28</v>
      </c>
      <c r="N398" s="1" t="n">
        <f aca="false">ROUNDUP(M398*G398*F398*SQRT(J398),0)</f>
        <v>37</v>
      </c>
      <c r="O398" s="1" t="n">
        <f aca="false">ROUNDUP(F398*J398+N398,0)</f>
        <v>114</v>
      </c>
      <c r="P398" s="50" t="n">
        <f aca="false">IF(F398&gt;0,K398/F398,99)</f>
        <v>10.0339691664489</v>
      </c>
      <c r="Q398" s="18" t="str">
        <f aca="false">IF(K398&lt;N398,"Stock-out risk",IF(K398&lt;O398,"Reorder now",IF(P398&gt;16,"Overstock","Healthy")))</f>
        <v>Healthy</v>
      </c>
      <c r="R398" s="52" t="n">
        <f aca="false">K398*C398</f>
        <v>14720.64</v>
      </c>
    </row>
    <row r="399" customFormat="false" ht="15" hidden="false" customHeight="false" outlineLevel="0" collapsed="false">
      <c r="A399" s="1" t="s">
        <v>9149</v>
      </c>
      <c r="B399" s="1" t="s">
        <v>8749</v>
      </c>
      <c r="C399" s="17" t="n">
        <v>195.75</v>
      </c>
      <c r="D399" s="17" t="n">
        <v>417.12</v>
      </c>
      <c r="E399" s="1" t="n">
        <v>445</v>
      </c>
      <c r="F399" s="50" t="n">
        <v>8.558</v>
      </c>
      <c r="G399" s="51" t="n">
        <v>0.272</v>
      </c>
      <c r="H399" s="1" t="s">
        <v>9056</v>
      </c>
      <c r="I399" s="1" t="s">
        <v>8746</v>
      </c>
      <c r="J399" s="1" t="n">
        <v>4</v>
      </c>
      <c r="K399" s="1" t="n">
        <v>55</v>
      </c>
      <c r="L399" s="52" t="n">
        <f aca="false">E399*D399</f>
        <v>185618.4</v>
      </c>
      <c r="M399" s="1" t="n">
        <f aca="false">IF(H399="A",1.65,IF(H399="B",1.28,0.84))</f>
        <v>1.28</v>
      </c>
      <c r="N399" s="1" t="n">
        <f aca="false">ROUNDUP(M399*G399*F399*SQRT(J399),0)</f>
        <v>6</v>
      </c>
      <c r="O399" s="1" t="n">
        <f aca="false">ROUNDUP(F399*J399+N399,0)</f>
        <v>41</v>
      </c>
      <c r="P399" s="50" t="n">
        <f aca="false">IF(F399&gt;0,K399/F399,99)</f>
        <v>6.426735218509</v>
      </c>
      <c r="Q399" s="18" t="str">
        <f aca="false">IF(K399&lt;N399,"Stock-out risk",IF(K399&lt;O399,"Reorder now",IF(P399&gt;16,"Overstock","Healthy")))</f>
        <v>Healthy</v>
      </c>
      <c r="R399" s="52" t="n">
        <f aca="false">K399*C399</f>
        <v>10766.25</v>
      </c>
    </row>
    <row r="400" customFormat="false" ht="15" hidden="false" customHeight="false" outlineLevel="0" collapsed="false">
      <c r="A400" s="1" t="s">
        <v>9150</v>
      </c>
      <c r="B400" s="1" t="s">
        <v>8772</v>
      </c>
      <c r="C400" s="17" t="n">
        <v>44.78</v>
      </c>
      <c r="D400" s="17" t="n">
        <v>92.26</v>
      </c>
      <c r="E400" s="1" t="n">
        <v>1998</v>
      </c>
      <c r="F400" s="50" t="n">
        <v>38.423</v>
      </c>
      <c r="G400" s="51" t="n">
        <v>0.631</v>
      </c>
      <c r="H400" s="1" t="s">
        <v>9056</v>
      </c>
      <c r="I400" s="1" t="s">
        <v>90</v>
      </c>
      <c r="J400" s="1" t="n">
        <v>4</v>
      </c>
      <c r="K400" s="1" t="n">
        <v>196</v>
      </c>
      <c r="L400" s="52" t="n">
        <f aca="false">E400*D400</f>
        <v>184335.48</v>
      </c>
      <c r="M400" s="1" t="n">
        <f aca="false">IF(H400="A",1.65,IF(H400="B",1.28,0.84))</f>
        <v>1.28</v>
      </c>
      <c r="N400" s="1" t="n">
        <f aca="false">ROUNDUP(M400*G400*F400*SQRT(J400),0)</f>
        <v>63</v>
      </c>
      <c r="O400" s="1" t="n">
        <f aca="false">ROUNDUP(F400*J400+N400,0)</f>
        <v>217</v>
      </c>
      <c r="P400" s="50" t="n">
        <f aca="false">IF(F400&gt;0,K400/F400,99)</f>
        <v>5.10111131353616</v>
      </c>
      <c r="Q400" s="18" t="str">
        <f aca="false">IF(K400&lt;N400,"Stock-out risk",IF(K400&lt;O400,"Reorder now",IF(P400&gt;16,"Overstock","Healthy")))</f>
        <v>Reorder now</v>
      </c>
      <c r="R400" s="52" t="n">
        <f aca="false">K400*C400</f>
        <v>8776.88</v>
      </c>
    </row>
    <row r="401" customFormat="false" ht="15" hidden="false" customHeight="false" outlineLevel="0" collapsed="false">
      <c r="A401" s="1" t="s">
        <v>9151</v>
      </c>
      <c r="B401" s="1" t="s">
        <v>8749</v>
      </c>
      <c r="C401" s="17" t="n">
        <v>84.3</v>
      </c>
      <c r="D401" s="17" t="n">
        <v>175.51</v>
      </c>
      <c r="E401" s="1" t="n">
        <v>1050</v>
      </c>
      <c r="F401" s="50" t="n">
        <v>20.192</v>
      </c>
      <c r="G401" s="51" t="n">
        <v>0.496</v>
      </c>
      <c r="H401" s="1" t="s">
        <v>9056</v>
      </c>
      <c r="I401" s="1" t="s">
        <v>8746</v>
      </c>
      <c r="J401" s="1" t="n">
        <v>4</v>
      </c>
      <c r="K401" s="1" t="n">
        <v>164</v>
      </c>
      <c r="L401" s="52" t="n">
        <f aca="false">E401*D401</f>
        <v>184285.5</v>
      </c>
      <c r="M401" s="1" t="n">
        <f aca="false">IF(H401="A",1.65,IF(H401="B",1.28,0.84))</f>
        <v>1.28</v>
      </c>
      <c r="N401" s="1" t="n">
        <f aca="false">ROUNDUP(M401*G401*F401*SQRT(J401),0)</f>
        <v>26</v>
      </c>
      <c r="O401" s="1" t="n">
        <f aca="false">ROUNDUP(F401*J401+N401,0)</f>
        <v>107</v>
      </c>
      <c r="P401" s="50" t="n">
        <f aca="false">IF(F401&gt;0,K401/F401,99)</f>
        <v>8.12202852614897</v>
      </c>
      <c r="Q401" s="18" t="str">
        <f aca="false">IF(K401&lt;N401,"Stock-out risk",IF(K401&lt;O401,"Reorder now",IF(P401&gt;16,"Overstock","Healthy")))</f>
        <v>Healthy</v>
      </c>
      <c r="R401" s="52" t="n">
        <f aca="false">K401*C401</f>
        <v>13825.2</v>
      </c>
    </row>
    <row r="402" customFormat="false" ht="15" hidden="false" customHeight="false" outlineLevel="0" collapsed="false">
      <c r="A402" s="1" t="s">
        <v>9152</v>
      </c>
      <c r="B402" s="1" t="s">
        <v>8742</v>
      </c>
      <c r="C402" s="17" t="n">
        <v>132.89</v>
      </c>
      <c r="D402" s="17" t="n">
        <v>254.34</v>
      </c>
      <c r="E402" s="1" t="n">
        <v>722</v>
      </c>
      <c r="F402" s="50" t="n">
        <v>13.885</v>
      </c>
      <c r="G402" s="51" t="n">
        <v>0.885</v>
      </c>
      <c r="H402" s="1" t="s">
        <v>9056</v>
      </c>
      <c r="I402" s="1" t="s">
        <v>90</v>
      </c>
      <c r="J402" s="1" t="n">
        <v>3</v>
      </c>
      <c r="K402" s="1" t="n">
        <v>79</v>
      </c>
      <c r="L402" s="52" t="n">
        <f aca="false">E402*D402</f>
        <v>183633.48</v>
      </c>
      <c r="M402" s="1" t="n">
        <f aca="false">IF(H402="A",1.65,IF(H402="B",1.28,0.84))</f>
        <v>1.28</v>
      </c>
      <c r="N402" s="1" t="n">
        <f aca="false">ROUNDUP(M402*G402*F402*SQRT(J402),0)</f>
        <v>28</v>
      </c>
      <c r="O402" s="1" t="n">
        <f aca="false">ROUNDUP(F402*J402+N402,0)</f>
        <v>70</v>
      </c>
      <c r="P402" s="50" t="n">
        <f aca="false">IF(F402&gt;0,K402/F402,99)</f>
        <v>5.6895930860641</v>
      </c>
      <c r="Q402" s="18" t="str">
        <f aca="false">IF(K402&lt;N402,"Stock-out risk",IF(K402&lt;O402,"Reorder now",IF(P402&gt;16,"Overstock","Healthy")))</f>
        <v>Healthy</v>
      </c>
      <c r="R402" s="52" t="n">
        <f aca="false">K402*C402</f>
        <v>10498.31</v>
      </c>
    </row>
    <row r="403" customFormat="false" ht="15" hidden="false" customHeight="false" outlineLevel="0" collapsed="false">
      <c r="A403" s="1" t="s">
        <v>9153</v>
      </c>
      <c r="B403" s="1" t="s">
        <v>8742</v>
      </c>
      <c r="C403" s="17" t="n">
        <v>139.23</v>
      </c>
      <c r="D403" s="17" t="n">
        <v>309.64</v>
      </c>
      <c r="E403" s="1" t="n">
        <v>582</v>
      </c>
      <c r="F403" s="50" t="n">
        <v>11.192</v>
      </c>
      <c r="G403" s="51" t="n">
        <v>0.34</v>
      </c>
      <c r="H403" s="1" t="s">
        <v>9056</v>
      </c>
      <c r="I403" s="1" t="s">
        <v>8746</v>
      </c>
      <c r="J403" s="1" t="n">
        <v>2</v>
      </c>
      <c r="K403" s="1" t="n">
        <v>31</v>
      </c>
      <c r="L403" s="52" t="n">
        <f aca="false">E403*D403</f>
        <v>180210.48</v>
      </c>
      <c r="M403" s="1" t="n">
        <f aca="false">IF(H403="A",1.65,IF(H403="B",1.28,0.84))</f>
        <v>1.28</v>
      </c>
      <c r="N403" s="1" t="n">
        <f aca="false">ROUNDUP(M403*G403*F403*SQRT(J403),0)</f>
        <v>7</v>
      </c>
      <c r="O403" s="1" t="n">
        <f aca="false">ROUNDUP(F403*J403+N403,0)</f>
        <v>30</v>
      </c>
      <c r="P403" s="50" t="n">
        <f aca="false">IF(F403&gt;0,K403/F403,99)</f>
        <v>2.7698355968549</v>
      </c>
      <c r="Q403" s="18" t="str">
        <f aca="false">IF(K403&lt;N403,"Stock-out risk",IF(K403&lt;O403,"Reorder now",IF(P403&gt;16,"Overstock","Healthy")))</f>
        <v>Healthy</v>
      </c>
      <c r="R403" s="52" t="n">
        <f aca="false">K403*C403</f>
        <v>4316.13</v>
      </c>
    </row>
    <row r="404" customFormat="false" ht="15" hidden="false" customHeight="false" outlineLevel="0" collapsed="false">
      <c r="A404" s="1" t="s">
        <v>9154</v>
      </c>
      <c r="B404" s="1" t="s">
        <v>8764</v>
      </c>
      <c r="C404" s="17" t="n">
        <v>124.97</v>
      </c>
      <c r="D404" s="17" t="n">
        <v>304.62</v>
      </c>
      <c r="E404" s="1" t="n">
        <v>591</v>
      </c>
      <c r="F404" s="50" t="n">
        <v>11.365</v>
      </c>
      <c r="G404" s="51" t="n">
        <v>0.325</v>
      </c>
      <c r="H404" s="1" t="s">
        <v>9056</v>
      </c>
      <c r="I404" s="1" t="s">
        <v>8746</v>
      </c>
      <c r="J404" s="1" t="n">
        <v>2</v>
      </c>
      <c r="K404" s="1" t="n">
        <v>57</v>
      </c>
      <c r="L404" s="52" t="n">
        <f aca="false">E404*D404</f>
        <v>180030.42</v>
      </c>
      <c r="M404" s="1" t="n">
        <f aca="false">IF(H404="A",1.65,IF(H404="B",1.28,0.84))</f>
        <v>1.28</v>
      </c>
      <c r="N404" s="1" t="n">
        <f aca="false">ROUNDUP(M404*G404*F404*SQRT(J404),0)</f>
        <v>7</v>
      </c>
      <c r="O404" s="1" t="n">
        <f aca="false">ROUNDUP(F404*J404+N404,0)</f>
        <v>30</v>
      </c>
      <c r="P404" s="50" t="n">
        <f aca="false">IF(F404&gt;0,K404/F404,99)</f>
        <v>5.01539815222173</v>
      </c>
      <c r="Q404" s="18" t="str">
        <f aca="false">IF(K404&lt;N404,"Stock-out risk",IF(K404&lt;O404,"Reorder now",IF(P404&gt;16,"Overstock","Healthy")))</f>
        <v>Healthy</v>
      </c>
      <c r="R404" s="52" t="n">
        <f aca="false">K404*C404</f>
        <v>7123.29</v>
      </c>
    </row>
    <row r="405" customFormat="false" ht="15" hidden="false" customHeight="false" outlineLevel="0" collapsed="false">
      <c r="A405" s="1" t="s">
        <v>9155</v>
      </c>
      <c r="B405" s="1" t="s">
        <v>8742</v>
      </c>
      <c r="C405" s="17" t="n">
        <v>42.89</v>
      </c>
      <c r="D405" s="17" t="n">
        <v>93.07</v>
      </c>
      <c r="E405" s="1" t="n">
        <v>1930</v>
      </c>
      <c r="F405" s="50" t="n">
        <v>37.115</v>
      </c>
      <c r="G405" s="51" t="n">
        <v>0.372</v>
      </c>
      <c r="H405" s="1" t="s">
        <v>9056</v>
      </c>
      <c r="I405" s="1" t="s">
        <v>8746</v>
      </c>
      <c r="J405" s="1" t="n">
        <v>4</v>
      </c>
      <c r="K405" s="1" t="n">
        <v>613</v>
      </c>
      <c r="L405" s="52" t="n">
        <f aca="false">E405*D405</f>
        <v>179625.1</v>
      </c>
      <c r="M405" s="1" t="n">
        <f aca="false">IF(H405="A",1.65,IF(H405="B",1.28,0.84))</f>
        <v>1.28</v>
      </c>
      <c r="N405" s="1" t="n">
        <f aca="false">ROUNDUP(M405*G405*F405*SQRT(J405),0)</f>
        <v>36</v>
      </c>
      <c r="O405" s="1" t="n">
        <f aca="false">ROUNDUP(F405*J405+N405,0)</f>
        <v>185</v>
      </c>
      <c r="P405" s="50" t="n">
        <f aca="false">IF(F405&gt;0,K405/F405,99)</f>
        <v>16.5162333288428</v>
      </c>
      <c r="Q405" s="18" t="str">
        <f aca="false">IF(K405&lt;N405,"Stock-out risk",IF(K405&lt;O405,"Reorder now",IF(P405&gt;16,"Overstock","Healthy")))</f>
        <v>Overstock</v>
      </c>
      <c r="R405" s="52" t="n">
        <f aca="false">K405*C405</f>
        <v>26291.57</v>
      </c>
    </row>
    <row r="406" customFormat="false" ht="15" hidden="false" customHeight="false" outlineLevel="0" collapsed="false">
      <c r="A406" s="1" t="s">
        <v>9156</v>
      </c>
      <c r="B406" s="1" t="s">
        <v>8772</v>
      </c>
      <c r="C406" s="17" t="n">
        <v>322.58</v>
      </c>
      <c r="D406" s="17" t="n">
        <v>678.5</v>
      </c>
      <c r="E406" s="1" t="n">
        <v>263</v>
      </c>
      <c r="F406" s="50" t="n">
        <v>5.058</v>
      </c>
      <c r="G406" s="51" t="n">
        <v>1.171</v>
      </c>
      <c r="H406" s="1" t="s">
        <v>9056</v>
      </c>
      <c r="I406" s="1" t="s">
        <v>8752</v>
      </c>
      <c r="J406" s="1" t="n">
        <v>2</v>
      </c>
      <c r="K406" s="1" t="n">
        <v>40</v>
      </c>
      <c r="L406" s="52" t="n">
        <f aca="false">E406*D406</f>
        <v>178445.5</v>
      </c>
      <c r="M406" s="1" t="n">
        <f aca="false">IF(H406="A",1.65,IF(H406="B",1.28,0.84))</f>
        <v>1.28</v>
      </c>
      <c r="N406" s="1" t="n">
        <f aca="false">ROUNDUP(M406*G406*F406*SQRT(J406),0)</f>
        <v>11</v>
      </c>
      <c r="O406" s="1" t="n">
        <f aca="false">ROUNDUP(F406*J406+N406,0)</f>
        <v>22</v>
      </c>
      <c r="P406" s="50" t="n">
        <f aca="false">IF(F406&gt;0,K406/F406,99)</f>
        <v>7.90826413602214</v>
      </c>
      <c r="Q406" s="18" t="str">
        <f aca="false">IF(K406&lt;N406,"Stock-out risk",IF(K406&lt;O406,"Reorder now",IF(P406&gt;16,"Overstock","Healthy")))</f>
        <v>Healthy</v>
      </c>
      <c r="R406" s="52" t="n">
        <f aca="false">K406*C406</f>
        <v>12903.2</v>
      </c>
    </row>
    <row r="407" customFormat="false" ht="15" hidden="false" customHeight="false" outlineLevel="0" collapsed="false">
      <c r="A407" s="1" t="s">
        <v>9157</v>
      </c>
      <c r="B407" s="1" t="s">
        <v>8759</v>
      </c>
      <c r="C407" s="17" t="n">
        <v>136.61</v>
      </c>
      <c r="D407" s="17" t="n">
        <v>313.95</v>
      </c>
      <c r="E407" s="1" t="n">
        <v>568</v>
      </c>
      <c r="F407" s="50" t="n">
        <v>10.923</v>
      </c>
      <c r="G407" s="51" t="n">
        <v>0.483</v>
      </c>
      <c r="H407" s="1" t="s">
        <v>9056</v>
      </c>
      <c r="I407" s="1" t="s">
        <v>8746</v>
      </c>
      <c r="J407" s="1" t="n">
        <v>4</v>
      </c>
      <c r="K407" s="1" t="n">
        <v>163</v>
      </c>
      <c r="L407" s="52" t="n">
        <f aca="false">E407*D407</f>
        <v>178323.6</v>
      </c>
      <c r="M407" s="1" t="n">
        <f aca="false">IF(H407="A",1.65,IF(H407="B",1.28,0.84))</f>
        <v>1.28</v>
      </c>
      <c r="N407" s="1" t="n">
        <f aca="false">ROUNDUP(M407*G407*F407*SQRT(J407),0)</f>
        <v>14</v>
      </c>
      <c r="O407" s="1" t="n">
        <f aca="false">ROUNDUP(F407*J407+N407,0)</f>
        <v>58</v>
      </c>
      <c r="P407" s="50" t="n">
        <f aca="false">IF(F407&gt;0,K407/F407,99)</f>
        <v>14.9226403002838</v>
      </c>
      <c r="Q407" s="18" t="str">
        <f aca="false">IF(K407&lt;N407,"Stock-out risk",IF(K407&lt;O407,"Reorder now",IF(P407&gt;16,"Overstock","Healthy")))</f>
        <v>Healthy</v>
      </c>
      <c r="R407" s="52" t="n">
        <f aca="false">K407*C407</f>
        <v>22267.43</v>
      </c>
    </row>
    <row r="408" customFormat="false" ht="15" hidden="false" customHeight="false" outlineLevel="0" collapsed="false">
      <c r="A408" s="1" t="s">
        <v>9158</v>
      </c>
      <c r="B408" s="1" t="s">
        <v>8749</v>
      </c>
      <c r="C408" s="17" t="n">
        <v>151.79</v>
      </c>
      <c r="D408" s="17" t="n">
        <v>342.62</v>
      </c>
      <c r="E408" s="1" t="n">
        <v>520</v>
      </c>
      <c r="F408" s="50" t="n">
        <v>10</v>
      </c>
      <c r="G408" s="51" t="n">
        <v>0.843</v>
      </c>
      <c r="H408" s="1" t="s">
        <v>9056</v>
      </c>
      <c r="I408" s="1" t="s">
        <v>90</v>
      </c>
      <c r="J408" s="1" t="n">
        <v>3</v>
      </c>
      <c r="K408" s="1" t="n">
        <v>80</v>
      </c>
      <c r="L408" s="52" t="n">
        <f aca="false">E408*D408</f>
        <v>178162.4</v>
      </c>
      <c r="M408" s="1" t="n">
        <f aca="false">IF(H408="A",1.65,IF(H408="B",1.28,0.84))</f>
        <v>1.28</v>
      </c>
      <c r="N408" s="1" t="n">
        <f aca="false">ROUNDUP(M408*G408*F408*SQRT(J408),0)</f>
        <v>19</v>
      </c>
      <c r="O408" s="1" t="n">
        <f aca="false">ROUNDUP(F408*J408+N408,0)</f>
        <v>49</v>
      </c>
      <c r="P408" s="50" t="n">
        <f aca="false">IF(F408&gt;0,K408/F408,99)</f>
        <v>8</v>
      </c>
      <c r="Q408" s="18" t="str">
        <f aca="false">IF(K408&lt;N408,"Stock-out risk",IF(K408&lt;O408,"Reorder now",IF(P408&gt;16,"Overstock","Healthy")))</f>
        <v>Healthy</v>
      </c>
      <c r="R408" s="52" t="n">
        <f aca="false">K408*C408</f>
        <v>12143.2</v>
      </c>
    </row>
    <row r="409" customFormat="false" ht="15" hidden="false" customHeight="false" outlineLevel="0" collapsed="false">
      <c r="A409" s="1" t="s">
        <v>9159</v>
      </c>
      <c r="B409" s="1" t="s">
        <v>8749</v>
      </c>
      <c r="C409" s="17" t="n">
        <v>87.8</v>
      </c>
      <c r="D409" s="17" t="n">
        <v>201.09</v>
      </c>
      <c r="E409" s="1" t="n">
        <v>884</v>
      </c>
      <c r="F409" s="50" t="n">
        <v>17</v>
      </c>
      <c r="G409" s="51" t="n">
        <v>0.35</v>
      </c>
      <c r="H409" s="1" t="s">
        <v>9056</v>
      </c>
      <c r="I409" s="1" t="s">
        <v>8746</v>
      </c>
      <c r="J409" s="1" t="n">
        <v>3</v>
      </c>
      <c r="K409" s="1" t="n">
        <v>90</v>
      </c>
      <c r="L409" s="52" t="n">
        <f aca="false">E409*D409</f>
        <v>177763.56</v>
      </c>
      <c r="M409" s="1" t="n">
        <f aca="false">IF(H409="A",1.65,IF(H409="B",1.28,0.84))</f>
        <v>1.28</v>
      </c>
      <c r="N409" s="1" t="n">
        <f aca="false">ROUNDUP(M409*G409*F409*SQRT(J409),0)</f>
        <v>14</v>
      </c>
      <c r="O409" s="1" t="n">
        <f aca="false">ROUNDUP(F409*J409+N409,0)</f>
        <v>65</v>
      </c>
      <c r="P409" s="50" t="n">
        <f aca="false">IF(F409&gt;0,K409/F409,99)</f>
        <v>5.29411764705882</v>
      </c>
      <c r="Q409" s="18" t="str">
        <f aca="false">IF(K409&lt;N409,"Stock-out risk",IF(K409&lt;O409,"Reorder now",IF(P409&gt;16,"Overstock","Healthy")))</f>
        <v>Healthy</v>
      </c>
      <c r="R409" s="52" t="n">
        <f aca="false">K409*C409</f>
        <v>7902</v>
      </c>
    </row>
    <row r="410" customFormat="false" ht="15" hidden="false" customHeight="false" outlineLevel="0" collapsed="false">
      <c r="A410" s="1" t="s">
        <v>9160</v>
      </c>
      <c r="B410" s="1" t="s">
        <v>8759</v>
      </c>
      <c r="C410" s="17" t="n">
        <v>73.56</v>
      </c>
      <c r="D410" s="17" t="n">
        <v>184.89</v>
      </c>
      <c r="E410" s="1" t="n">
        <v>957</v>
      </c>
      <c r="F410" s="50" t="n">
        <v>18.404</v>
      </c>
      <c r="G410" s="51" t="n">
        <v>0.967</v>
      </c>
      <c r="H410" s="1" t="s">
        <v>9056</v>
      </c>
      <c r="I410" s="1" t="s">
        <v>90</v>
      </c>
      <c r="J410" s="1" t="n">
        <v>4</v>
      </c>
      <c r="K410" s="1" t="n">
        <v>333</v>
      </c>
      <c r="L410" s="52" t="n">
        <f aca="false">E410*D410</f>
        <v>176939.73</v>
      </c>
      <c r="M410" s="1" t="n">
        <f aca="false">IF(H410="A",1.65,IF(H410="B",1.28,0.84))</f>
        <v>1.28</v>
      </c>
      <c r="N410" s="1" t="n">
        <f aca="false">ROUNDUP(M410*G410*F410*SQRT(J410),0)</f>
        <v>46</v>
      </c>
      <c r="O410" s="1" t="n">
        <f aca="false">ROUNDUP(F410*J410+N410,0)</f>
        <v>120</v>
      </c>
      <c r="P410" s="50" t="n">
        <f aca="false">IF(F410&gt;0,K410/F410,99)</f>
        <v>18.0938926320365</v>
      </c>
      <c r="Q410" s="18" t="str">
        <f aca="false">IF(K410&lt;N410,"Stock-out risk",IF(K410&lt;O410,"Reorder now",IF(P410&gt;16,"Overstock","Healthy")))</f>
        <v>Overstock</v>
      </c>
      <c r="R410" s="52" t="n">
        <f aca="false">K410*C410</f>
        <v>24495.48</v>
      </c>
    </row>
    <row r="411" customFormat="false" ht="15" hidden="false" customHeight="false" outlineLevel="0" collapsed="false">
      <c r="A411" s="1" t="s">
        <v>9161</v>
      </c>
      <c r="B411" s="1" t="s">
        <v>8764</v>
      </c>
      <c r="C411" s="17" t="n">
        <v>56.5</v>
      </c>
      <c r="D411" s="17" t="n">
        <v>138.58</v>
      </c>
      <c r="E411" s="1" t="n">
        <v>1276</v>
      </c>
      <c r="F411" s="50" t="n">
        <v>24.538</v>
      </c>
      <c r="G411" s="51" t="n">
        <v>0.825</v>
      </c>
      <c r="H411" s="1" t="s">
        <v>9056</v>
      </c>
      <c r="I411" s="1" t="s">
        <v>90</v>
      </c>
      <c r="J411" s="1" t="n">
        <v>3</v>
      </c>
      <c r="K411" s="1" t="n">
        <v>398</v>
      </c>
      <c r="L411" s="52" t="n">
        <f aca="false">E411*D411</f>
        <v>176828.08</v>
      </c>
      <c r="M411" s="1" t="n">
        <f aca="false">IF(H411="A",1.65,IF(H411="B",1.28,0.84))</f>
        <v>1.28</v>
      </c>
      <c r="N411" s="1" t="n">
        <f aca="false">ROUNDUP(M411*G411*F411*SQRT(J411),0)</f>
        <v>45</v>
      </c>
      <c r="O411" s="1" t="n">
        <f aca="false">ROUNDUP(F411*J411+N411,0)</f>
        <v>119</v>
      </c>
      <c r="P411" s="50" t="n">
        <f aca="false">IF(F411&gt;0,K411/F411,99)</f>
        <v>16.219740810172</v>
      </c>
      <c r="Q411" s="18" t="str">
        <f aca="false">IF(K411&lt;N411,"Stock-out risk",IF(K411&lt;O411,"Reorder now",IF(P411&gt;16,"Overstock","Healthy")))</f>
        <v>Overstock</v>
      </c>
      <c r="R411" s="52" t="n">
        <f aca="false">K411*C411</f>
        <v>22487</v>
      </c>
    </row>
    <row r="412" customFormat="false" ht="15" hidden="false" customHeight="false" outlineLevel="0" collapsed="false">
      <c r="A412" s="1" t="s">
        <v>9162</v>
      </c>
      <c r="B412" s="1" t="s">
        <v>8755</v>
      </c>
      <c r="C412" s="17" t="n">
        <v>238.98</v>
      </c>
      <c r="D412" s="17" t="n">
        <v>573.56</v>
      </c>
      <c r="E412" s="1" t="n">
        <v>306</v>
      </c>
      <c r="F412" s="50" t="n">
        <v>5.885</v>
      </c>
      <c r="G412" s="51" t="n">
        <v>0.472</v>
      </c>
      <c r="H412" s="1" t="s">
        <v>9056</v>
      </c>
      <c r="I412" s="1" t="s">
        <v>8746</v>
      </c>
      <c r="J412" s="1" t="n">
        <v>2</v>
      </c>
      <c r="K412" s="1" t="n">
        <v>32</v>
      </c>
      <c r="L412" s="52" t="n">
        <f aca="false">E412*D412</f>
        <v>175509.36</v>
      </c>
      <c r="M412" s="1" t="n">
        <f aca="false">IF(H412="A",1.65,IF(H412="B",1.28,0.84))</f>
        <v>1.28</v>
      </c>
      <c r="N412" s="1" t="n">
        <f aca="false">ROUNDUP(M412*G412*F412*SQRT(J412),0)</f>
        <v>6</v>
      </c>
      <c r="O412" s="1" t="n">
        <f aca="false">ROUNDUP(F412*J412+N412,0)</f>
        <v>18</v>
      </c>
      <c r="P412" s="50" t="n">
        <f aca="false">IF(F412&gt;0,K412/F412,99)</f>
        <v>5.4375531011045</v>
      </c>
      <c r="Q412" s="18" t="str">
        <f aca="false">IF(K412&lt;N412,"Stock-out risk",IF(K412&lt;O412,"Reorder now",IF(P412&gt;16,"Overstock","Healthy")))</f>
        <v>Healthy</v>
      </c>
      <c r="R412" s="52" t="n">
        <f aca="false">K412*C412</f>
        <v>7647.36</v>
      </c>
    </row>
    <row r="413" customFormat="false" ht="15" hidden="false" customHeight="false" outlineLevel="0" collapsed="false">
      <c r="A413" s="1" t="s">
        <v>9163</v>
      </c>
      <c r="B413" s="1" t="s">
        <v>8764</v>
      </c>
      <c r="C413" s="17" t="n">
        <v>134.86</v>
      </c>
      <c r="D413" s="17" t="n">
        <v>246.54</v>
      </c>
      <c r="E413" s="1" t="n">
        <v>708</v>
      </c>
      <c r="F413" s="50" t="n">
        <v>13.615</v>
      </c>
      <c r="G413" s="51" t="n">
        <v>0.351</v>
      </c>
      <c r="H413" s="1" t="s">
        <v>9056</v>
      </c>
      <c r="I413" s="1" t="s">
        <v>8746</v>
      </c>
      <c r="J413" s="1" t="n">
        <v>2</v>
      </c>
      <c r="K413" s="1" t="n">
        <v>60</v>
      </c>
      <c r="L413" s="52" t="n">
        <f aca="false">E413*D413</f>
        <v>174550.32</v>
      </c>
      <c r="M413" s="1" t="n">
        <f aca="false">IF(H413="A",1.65,IF(H413="B",1.28,0.84))</f>
        <v>1.28</v>
      </c>
      <c r="N413" s="1" t="n">
        <f aca="false">ROUNDUP(M413*G413*F413*SQRT(J413),0)</f>
        <v>9</v>
      </c>
      <c r="O413" s="1" t="n">
        <f aca="false">ROUNDUP(F413*J413+N413,0)</f>
        <v>37</v>
      </c>
      <c r="P413" s="50" t="n">
        <f aca="false">IF(F413&gt;0,K413/F413,99)</f>
        <v>4.40690414983474</v>
      </c>
      <c r="Q413" s="18" t="str">
        <f aca="false">IF(K413&lt;N413,"Stock-out risk",IF(K413&lt;O413,"Reorder now",IF(P413&gt;16,"Overstock","Healthy")))</f>
        <v>Healthy</v>
      </c>
      <c r="R413" s="52" t="n">
        <f aca="false">K413*C413</f>
        <v>8091.6</v>
      </c>
    </row>
    <row r="414" customFormat="false" ht="15" hidden="false" customHeight="false" outlineLevel="0" collapsed="false">
      <c r="A414" s="1" t="s">
        <v>9164</v>
      </c>
      <c r="B414" s="1" t="s">
        <v>8749</v>
      </c>
      <c r="C414" s="17" t="n">
        <v>397.03</v>
      </c>
      <c r="D414" s="17" t="n">
        <v>1000.86</v>
      </c>
      <c r="E414" s="1" t="n">
        <v>174</v>
      </c>
      <c r="F414" s="50" t="n">
        <v>3.346</v>
      </c>
      <c r="G414" s="51" t="n">
        <v>0.617</v>
      </c>
      <c r="H414" s="1" t="s">
        <v>9056</v>
      </c>
      <c r="I414" s="1" t="s">
        <v>90</v>
      </c>
      <c r="J414" s="1" t="n">
        <v>4</v>
      </c>
      <c r="K414" s="1" t="n">
        <v>37</v>
      </c>
      <c r="L414" s="52" t="n">
        <f aca="false">E414*D414</f>
        <v>174149.64</v>
      </c>
      <c r="M414" s="1" t="n">
        <f aca="false">IF(H414="A",1.65,IF(H414="B",1.28,0.84))</f>
        <v>1.28</v>
      </c>
      <c r="N414" s="1" t="n">
        <f aca="false">ROUNDUP(M414*G414*F414*SQRT(J414),0)</f>
        <v>6</v>
      </c>
      <c r="O414" s="1" t="n">
        <f aca="false">ROUNDUP(F414*J414+N414,0)</f>
        <v>20</v>
      </c>
      <c r="P414" s="50" t="n">
        <f aca="false">IF(F414&gt;0,K414/F414,99)</f>
        <v>11.0579796772265</v>
      </c>
      <c r="Q414" s="18" t="str">
        <f aca="false">IF(K414&lt;N414,"Stock-out risk",IF(K414&lt;O414,"Reorder now",IF(P414&gt;16,"Overstock","Healthy")))</f>
        <v>Healthy</v>
      </c>
      <c r="R414" s="52" t="n">
        <f aca="false">K414*C414</f>
        <v>14690.11</v>
      </c>
    </row>
    <row r="415" customFormat="false" ht="15" hidden="false" customHeight="false" outlineLevel="0" collapsed="false">
      <c r="A415" s="1" t="s">
        <v>9165</v>
      </c>
      <c r="B415" s="1" t="s">
        <v>8759</v>
      </c>
      <c r="C415" s="17" t="n">
        <v>55.3</v>
      </c>
      <c r="D415" s="17" t="n">
        <v>114.01</v>
      </c>
      <c r="E415" s="1" t="n">
        <v>1508</v>
      </c>
      <c r="F415" s="50" t="n">
        <v>29</v>
      </c>
      <c r="G415" s="51" t="n">
        <v>0.327</v>
      </c>
      <c r="H415" s="1" t="s">
        <v>9056</v>
      </c>
      <c r="I415" s="1" t="s">
        <v>8746</v>
      </c>
      <c r="J415" s="1" t="n">
        <v>6</v>
      </c>
      <c r="K415" s="1" t="n">
        <v>510</v>
      </c>
      <c r="L415" s="52" t="n">
        <f aca="false">E415*D415</f>
        <v>171927.08</v>
      </c>
      <c r="M415" s="1" t="n">
        <f aca="false">IF(H415="A",1.65,IF(H415="B",1.28,0.84))</f>
        <v>1.28</v>
      </c>
      <c r="N415" s="1" t="n">
        <f aca="false">ROUNDUP(M415*G415*F415*SQRT(J415),0)</f>
        <v>30</v>
      </c>
      <c r="O415" s="1" t="n">
        <f aca="false">ROUNDUP(F415*J415+N415,0)</f>
        <v>204</v>
      </c>
      <c r="P415" s="50" t="n">
        <f aca="false">IF(F415&gt;0,K415/F415,99)</f>
        <v>17.5862068965517</v>
      </c>
      <c r="Q415" s="18" t="str">
        <f aca="false">IF(K415&lt;N415,"Stock-out risk",IF(K415&lt;O415,"Reorder now",IF(P415&gt;16,"Overstock","Healthy")))</f>
        <v>Overstock</v>
      </c>
      <c r="R415" s="52" t="n">
        <f aca="false">K415*C415</f>
        <v>28203</v>
      </c>
    </row>
    <row r="416" customFormat="false" ht="15" hidden="false" customHeight="false" outlineLevel="0" collapsed="false">
      <c r="A416" s="1" t="s">
        <v>9166</v>
      </c>
      <c r="B416" s="1" t="s">
        <v>8755</v>
      </c>
      <c r="C416" s="17" t="n">
        <v>110.24</v>
      </c>
      <c r="D416" s="17" t="n">
        <v>210.82</v>
      </c>
      <c r="E416" s="1" t="n">
        <v>815</v>
      </c>
      <c r="F416" s="50" t="n">
        <v>15.673</v>
      </c>
      <c r="G416" s="51" t="n">
        <v>0.568</v>
      </c>
      <c r="H416" s="1" t="s">
        <v>9056</v>
      </c>
      <c r="I416" s="1" t="s">
        <v>90</v>
      </c>
      <c r="J416" s="1" t="n">
        <v>6</v>
      </c>
      <c r="K416" s="1" t="n">
        <v>187</v>
      </c>
      <c r="L416" s="52" t="n">
        <f aca="false">E416*D416</f>
        <v>171818.3</v>
      </c>
      <c r="M416" s="1" t="n">
        <f aca="false">IF(H416="A",1.65,IF(H416="B",1.28,0.84))</f>
        <v>1.28</v>
      </c>
      <c r="N416" s="1" t="n">
        <f aca="false">ROUNDUP(M416*G416*F416*SQRT(J416),0)</f>
        <v>28</v>
      </c>
      <c r="O416" s="1" t="n">
        <f aca="false">ROUNDUP(F416*J416+N416,0)</f>
        <v>123</v>
      </c>
      <c r="P416" s="50" t="n">
        <f aca="false">IF(F416&gt;0,K416/F416,99)</f>
        <v>11.9313469023161</v>
      </c>
      <c r="Q416" s="18" t="str">
        <f aca="false">IF(K416&lt;N416,"Stock-out risk",IF(K416&lt;O416,"Reorder now",IF(P416&gt;16,"Overstock","Healthy")))</f>
        <v>Healthy</v>
      </c>
      <c r="R416" s="52" t="n">
        <f aca="false">K416*C416</f>
        <v>20614.88</v>
      </c>
    </row>
    <row r="417" customFormat="false" ht="15" hidden="false" customHeight="false" outlineLevel="0" collapsed="false">
      <c r="A417" s="1" t="s">
        <v>9167</v>
      </c>
      <c r="B417" s="1" t="s">
        <v>8742</v>
      </c>
      <c r="C417" s="17" t="n">
        <v>239.97</v>
      </c>
      <c r="D417" s="17" t="n">
        <v>531.63</v>
      </c>
      <c r="E417" s="1" t="n">
        <v>319</v>
      </c>
      <c r="F417" s="50" t="n">
        <v>6.135</v>
      </c>
      <c r="G417" s="51" t="n">
        <v>0.583</v>
      </c>
      <c r="H417" s="1" t="s">
        <v>9056</v>
      </c>
      <c r="I417" s="1" t="s">
        <v>90</v>
      </c>
      <c r="J417" s="1" t="n">
        <v>3</v>
      </c>
      <c r="K417" s="1" t="n">
        <v>39</v>
      </c>
      <c r="L417" s="52" t="n">
        <f aca="false">E417*D417</f>
        <v>169589.97</v>
      </c>
      <c r="M417" s="1" t="n">
        <f aca="false">IF(H417="A",1.65,IF(H417="B",1.28,0.84))</f>
        <v>1.28</v>
      </c>
      <c r="N417" s="1" t="n">
        <f aca="false">ROUNDUP(M417*G417*F417*SQRT(J417),0)</f>
        <v>8</v>
      </c>
      <c r="O417" s="1" t="n">
        <f aca="false">ROUNDUP(F417*J417+N417,0)</f>
        <v>27</v>
      </c>
      <c r="P417" s="50" t="n">
        <f aca="false">IF(F417&gt;0,K417/F417,99)</f>
        <v>6.35696821515893</v>
      </c>
      <c r="Q417" s="18" t="str">
        <f aca="false">IF(K417&lt;N417,"Stock-out risk",IF(K417&lt;O417,"Reorder now",IF(P417&gt;16,"Overstock","Healthy")))</f>
        <v>Healthy</v>
      </c>
      <c r="R417" s="52" t="n">
        <f aca="false">K417*C417</f>
        <v>9358.83</v>
      </c>
    </row>
    <row r="418" customFormat="false" ht="15" hidden="false" customHeight="false" outlineLevel="0" collapsed="false">
      <c r="A418" s="1" t="s">
        <v>9168</v>
      </c>
      <c r="B418" s="1" t="s">
        <v>8755</v>
      </c>
      <c r="C418" s="17" t="n">
        <v>111.77</v>
      </c>
      <c r="D418" s="17" t="n">
        <v>225.59</v>
      </c>
      <c r="E418" s="1" t="n">
        <v>751</v>
      </c>
      <c r="F418" s="50" t="n">
        <v>14.442</v>
      </c>
      <c r="G418" s="51" t="n">
        <v>1.001</v>
      </c>
      <c r="H418" s="1" t="s">
        <v>9056</v>
      </c>
      <c r="I418" s="1" t="s">
        <v>8752</v>
      </c>
      <c r="J418" s="1" t="n">
        <v>3</v>
      </c>
      <c r="K418" s="1" t="n">
        <v>89</v>
      </c>
      <c r="L418" s="52" t="n">
        <f aca="false">E418*D418</f>
        <v>169418.09</v>
      </c>
      <c r="M418" s="1" t="n">
        <f aca="false">IF(H418="A",1.65,IF(H418="B",1.28,0.84))</f>
        <v>1.28</v>
      </c>
      <c r="N418" s="1" t="n">
        <f aca="false">ROUNDUP(M418*G418*F418*SQRT(J418),0)</f>
        <v>33</v>
      </c>
      <c r="O418" s="1" t="n">
        <f aca="false">ROUNDUP(F418*J418+N418,0)</f>
        <v>77</v>
      </c>
      <c r="P418" s="50" t="n">
        <f aca="false">IF(F418&gt;0,K418/F418,99)</f>
        <v>6.16258135992245</v>
      </c>
      <c r="Q418" s="18" t="str">
        <f aca="false">IF(K418&lt;N418,"Stock-out risk",IF(K418&lt;O418,"Reorder now",IF(P418&gt;16,"Overstock","Healthy")))</f>
        <v>Healthy</v>
      </c>
      <c r="R418" s="52" t="n">
        <f aca="false">K418*C418</f>
        <v>9947.53</v>
      </c>
    </row>
    <row r="419" customFormat="false" ht="15" hidden="false" customHeight="false" outlineLevel="0" collapsed="false">
      <c r="A419" s="1" t="s">
        <v>9169</v>
      </c>
      <c r="B419" s="1" t="s">
        <v>8755</v>
      </c>
      <c r="C419" s="17" t="n">
        <v>133.45</v>
      </c>
      <c r="D419" s="17" t="n">
        <v>297.17</v>
      </c>
      <c r="E419" s="1" t="n">
        <v>567</v>
      </c>
      <c r="F419" s="50" t="n">
        <v>10.904</v>
      </c>
      <c r="G419" s="51" t="n">
        <v>0.48</v>
      </c>
      <c r="H419" s="1" t="s">
        <v>9056</v>
      </c>
      <c r="I419" s="1" t="s">
        <v>8746</v>
      </c>
      <c r="J419" s="1" t="n">
        <v>4</v>
      </c>
      <c r="K419" s="1" t="n">
        <v>82</v>
      </c>
      <c r="L419" s="52" t="n">
        <f aca="false">E419*D419</f>
        <v>168495.39</v>
      </c>
      <c r="M419" s="1" t="n">
        <f aca="false">IF(H419="A",1.65,IF(H419="B",1.28,0.84))</f>
        <v>1.28</v>
      </c>
      <c r="N419" s="1" t="n">
        <f aca="false">ROUNDUP(M419*G419*F419*SQRT(J419),0)</f>
        <v>14</v>
      </c>
      <c r="O419" s="1" t="n">
        <f aca="false">ROUNDUP(F419*J419+N419,0)</f>
        <v>58</v>
      </c>
      <c r="P419" s="50" t="n">
        <f aca="false">IF(F419&gt;0,K419/F419,99)</f>
        <v>7.52017608217168</v>
      </c>
      <c r="Q419" s="18" t="str">
        <f aca="false">IF(K419&lt;N419,"Stock-out risk",IF(K419&lt;O419,"Reorder now",IF(P419&gt;16,"Overstock","Healthy")))</f>
        <v>Healthy</v>
      </c>
      <c r="R419" s="52" t="n">
        <f aca="false">K419*C419</f>
        <v>10942.9</v>
      </c>
    </row>
    <row r="420" customFormat="false" ht="15" hidden="false" customHeight="false" outlineLevel="0" collapsed="false">
      <c r="A420" s="1" t="s">
        <v>9170</v>
      </c>
      <c r="B420" s="1" t="s">
        <v>8764</v>
      </c>
      <c r="C420" s="17" t="n">
        <v>73.42</v>
      </c>
      <c r="D420" s="17" t="n">
        <v>185.43</v>
      </c>
      <c r="E420" s="1" t="n">
        <v>908</v>
      </c>
      <c r="F420" s="50" t="n">
        <v>17.462</v>
      </c>
      <c r="G420" s="51" t="n">
        <v>1.002</v>
      </c>
      <c r="H420" s="1" t="s">
        <v>9056</v>
      </c>
      <c r="I420" s="1" t="s">
        <v>8752</v>
      </c>
      <c r="J420" s="1" t="n">
        <v>6</v>
      </c>
      <c r="K420" s="1" t="n">
        <v>286</v>
      </c>
      <c r="L420" s="52" t="n">
        <f aca="false">E420*D420</f>
        <v>168370.44</v>
      </c>
      <c r="M420" s="1" t="n">
        <f aca="false">IF(H420="A",1.65,IF(H420="B",1.28,0.84))</f>
        <v>1.28</v>
      </c>
      <c r="N420" s="1" t="n">
        <f aca="false">ROUNDUP(M420*G420*F420*SQRT(J420),0)</f>
        <v>55</v>
      </c>
      <c r="O420" s="1" t="n">
        <f aca="false">ROUNDUP(F420*J420+N420,0)</f>
        <v>160</v>
      </c>
      <c r="P420" s="50" t="n">
        <f aca="false">IF(F420&gt;0,K420/F420,99)</f>
        <v>16.3784217157256</v>
      </c>
      <c r="Q420" s="18" t="str">
        <f aca="false">IF(K420&lt;N420,"Stock-out risk",IF(K420&lt;O420,"Reorder now",IF(P420&gt;16,"Overstock","Healthy")))</f>
        <v>Overstock</v>
      </c>
      <c r="R420" s="52" t="n">
        <f aca="false">K420*C420</f>
        <v>20998.12</v>
      </c>
    </row>
    <row r="421" customFormat="false" ht="15" hidden="false" customHeight="false" outlineLevel="0" collapsed="false">
      <c r="A421" s="1" t="s">
        <v>9171</v>
      </c>
      <c r="B421" s="1" t="s">
        <v>8755</v>
      </c>
      <c r="C421" s="17" t="n">
        <v>127.28</v>
      </c>
      <c r="D421" s="17" t="n">
        <v>246.19</v>
      </c>
      <c r="E421" s="1" t="n">
        <v>683</v>
      </c>
      <c r="F421" s="50" t="n">
        <v>13.135</v>
      </c>
      <c r="G421" s="51" t="n">
        <v>0.551</v>
      </c>
      <c r="H421" s="1" t="s">
        <v>9056</v>
      </c>
      <c r="I421" s="1" t="s">
        <v>90</v>
      </c>
      <c r="J421" s="1" t="n">
        <v>4</v>
      </c>
      <c r="K421" s="1" t="n">
        <v>136</v>
      </c>
      <c r="L421" s="52" t="n">
        <f aca="false">E421*D421</f>
        <v>168147.77</v>
      </c>
      <c r="M421" s="1" t="n">
        <f aca="false">IF(H421="A",1.65,IF(H421="B",1.28,0.84))</f>
        <v>1.28</v>
      </c>
      <c r="N421" s="1" t="n">
        <f aca="false">ROUNDUP(M421*G421*F421*SQRT(J421),0)</f>
        <v>19</v>
      </c>
      <c r="O421" s="1" t="n">
        <f aca="false">ROUNDUP(F421*J421+N421,0)</f>
        <v>72</v>
      </c>
      <c r="P421" s="50" t="n">
        <f aca="false">IF(F421&gt;0,K421/F421,99)</f>
        <v>10.3540159878188</v>
      </c>
      <c r="Q421" s="18" t="str">
        <f aca="false">IF(K421&lt;N421,"Stock-out risk",IF(K421&lt;O421,"Reorder now",IF(P421&gt;16,"Overstock","Healthy")))</f>
        <v>Healthy</v>
      </c>
      <c r="R421" s="52" t="n">
        <f aca="false">K421*C421</f>
        <v>17310.08</v>
      </c>
    </row>
    <row r="422" customFormat="false" ht="15" hidden="false" customHeight="false" outlineLevel="0" collapsed="false">
      <c r="A422" s="1" t="s">
        <v>9172</v>
      </c>
      <c r="B422" s="1" t="s">
        <v>8742</v>
      </c>
      <c r="C422" s="17" t="n">
        <v>275.16</v>
      </c>
      <c r="D422" s="17" t="n">
        <v>543.36</v>
      </c>
      <c r="E422" s="1" t="n">
        <v>308</v>
      </c>
      <c r="F422" s="50" t="n">
        <v>5.923</v>
      </c>
      <c r="G422" s="51" t="n">
        <v>0.355</v>
      </c>
      <c r="H422" s="1" t="s">
        <v>9056</v>
      </c>
      <c r="I422" s="1" t="s">
        <v>8746</v>
      </c>
      <c r="J422" s="1" t="n">
        <v>2</v>
      </c>
      <c r="K422" s="1" t="n">
        <v>16</v>
      </c>
      <c r="L422" s="52" t="n">
        <f aca="false">E422*D422</f>
        <v>167354.88</v>
      </c>
      <c r="M422" s="1" t="n">
        <f aca="false">IF(H422="A",1.65,IF(H422="B",1.28,0.84))</f>
        <v>1.28</v>
      </c>
      <c r="N422" s="1" t="n">
        <f aca="false">ROUNDUP(M422*G422*F422*SQRT(J422),0)</f>
        <v>4</v>
      </c>
      <c r="O422" s="1" t="n">
        <f aca="false">ROUNDUP(F422*J422+N422,0)</f>
        <v>16</v>
      </c>
      <c r="P422" s="50" t="n">
        <f aca="false">IF(F422&gt;0,K422/F422,99)</f>
        <v>2.70133378355563</v>
      </c>
      <c r="Q422" s="18" t="str">
        <f aca="false">IF(K422&lt;N422,"Stock-out risk",IF(K422&lt;O422,"Reorder now",IF(P422&gt;16,"Overstock","Healthy")))</f>
        <v>Healthy</v>
      </c>
      <c r="R422" s="52" t="n">
        <f aca="false">K422*C422</f>
        <v>4402.56</v>
      </c>
    </row>
    <row r="423" customFormat="false" ht="15" hidden="false" customHeight="false" outlineLevel="0" collapsed="false">
      <c r="A423" s="1" t="s">
        <v>9173</v>
      </c>
      <c r="B423" s="1" t="s">
        <v>8755</v>
      </c>
      <c r="C423" s="17" t="n">
        <v>153.85</v>
      </c>
      <c r="D423" s="17" t="n">
        <v>286.56</v>
      </c>
      <c r="E423" s="1" t="n">
        <v>583</v>
      </c>
      <c r="F423" s="50" t="n">
        <v>11.212</v>
      </c>
      <c r="G423" s="51" t="n">
        <v>0.522</v>
      </c>
      <c r="H423" s="1" t="s">
        <v>9056</v>
      </c>
      <c r="I423" s="1" t="s">
        <v>90</v>
      </c>
      <c r="J423" s="1" t="n">
        <v>2</v>
      </c>
      <c r="K423" s="1" t="n">
        <v>60</v>
      </c>
      <c r="L423" s="52" t="n">
        <f aca="false">E423*D423</f>
        <v>167064.48</v>
      </c>
      <c r="M423" s="1" t="n">
        <f aca="false">IF(H423="A",1.65,IF(H423="B",1.28,0.84))</f>
        <v>1.28</v>
      </c>
      <c r="N423" s="1" t="n">
        <f aca="false">ROUNDUP(M423*G423*F423*SQRT(J423),0)</f>
        <v>11</v>
      </c>
      <c r="O423" s="1" t="n">
        <f aca="false">ROUNDUP(F423*J423+N423,0)</f>
        <v>34</v>
      </c>
      <c r="P423" s="50" t="n">
        <f aca="false">IF(F423&gt;0,K423/F423,99)</f>
        <v>5.35140920442383</v>
      </c>
      <c r="Q423" s="18" t="str">
        <f aca="false">IF(K423&lt;N423,"Stock-out risk",IF(K423&lt;O423,"Reorder now",IF(P423&gt;16,"Overstock","Healthy")))</f>
        <v>Healthy</v>
      </c>
      <c r="R423" s="52" t="n">
        <f aca="false">K423*C423</f>
        <v>9231</v>
      </c>
    </row>
    <row r="424" customFormat="false" ht="15" hidden="false" customHeight="false" outlineLevel="0" collapsed="false">
      <c r="A424" s="1" t="s">
        <v>9174</v>
      </c>
      <c r="B424" s="1" t="s">
        <v>8755</v>
      </c>
      <c r="C424" s="17" t="n">
        <v>110.46</v>
      </c>
      <c r="D424" s="17" t="n">
        <v>244.73</v>
      </c>
      <c r="E424" s="1" t="n">
        <v>682</v>
      </c>
      <c r="F424" s="50" t="n">
        <v>13.115</v>
      </c>
      <c r="G424" s="51" t="n">
        <v>0.338</v>
      </c>
      <c r="H424" s="1" t="s">
        <v>9056</v>
      </c>
      <c r="I424" s="1" t="s">
        <v>8746</v>
      </c>
      <c r="J424" s="1" t="n">
        <v>2</v>
      </c>
      <c r="K424" s="1" t="n">
        <v>77</v>
      </c>
      <c r="L424" s="52" t="n">
        <f aca="false">E424*D424</f>
        <v>166905.86</v>
      </c>
      <c r="M424" s="1" t="n">
        <f aca="false">IF(H424="A",1.65,IF(H424="B",1.28,0.84))</f>
        <v>1.28</v>
      </c>
      <c r="N424" s="1" t="n">
        <f aca="false">ROUNDUP(M424*G424*F424*SQRT(J424),0)</f>
        <v>9</v>
      </c>
      <c r="O424" s="1" t="n">
        <f aca="false">ROUNDUP(F424*J424+N424,0)</f>
        <v>36</v>
      </c>
      <c r="P424" s="50" t="n">
        <f aca="false">IF(F424&gt;0,K424/F424,99)</f>
        <v>5.87113991612657</v>
      </c>
      <c r="Q424" s="18" t="str">
        <f aca="false">IF(K424&lt;N424,"Stock-out risk",IF(K424&lt;O424,"Reorder now",IF(P424&gt;16,"Overstock","Healthy")))</f>
        <v>Healthy</v>
      </c>
      <c r="R424" s="52" t="n">
        <f aca="false">K424*C424</f>
        <v>8505.42</v>
      </c>
    </row>
    <row r="425" customFormat="false" ht="15" hidden="false" customHeight="false" outlineLevel="0" collapsed="false">
      <c r="A425" s="1" t="s">
        <v>9175</v>
      </c>
      <c r="B425" s="1" t="s">
        <v>8755</v>
      </c>
      <c r="C425" s="17" t="n">
        <v>134.57</v>
      </c>
      <c r="D425" s="17" t="n">
        <v>246.31</v>
      </c>
      <c r="E425" s="1" t="n">
        <v>672</v>
      </c>
      <c r="F425" s="50" t="n">
        <v>12.923</v>
      </c>
      <c r="G425" s="51" t="n">
        <v>0.96</v>
      </c>
      <c r="H425" s="1" t="s">
        <v>9056</v>
      </c>
      <c r="I425" s="1" t="s">
        <v>90</v>
      </c>
      <c r="J425" s="1" t="n">
        <v>3</v>
      </c>
      <c r="K425" s="1" t="n">
        <v>148</v>
      </c>
      <c r="L425" s="52" t="n">
        <f aca="false">E425*D425</f>
        <v>165520.32</v>
      </c>
      <c r="M425" s="1" t="n">
        <f aca="false">IF(H425="A",1.65,IF(H425="B",1.28,0.84))</f>
        <v>1.28</v>
      </c>
      <c r="N425" s="1" t="n">
        <f aca="false">ROUNDUP(M425*G425*F425*SQRT(J425),0)</f>
        <v>28</v>
      </c>
      <c r="O425" s="1" t="n">
        <f aca="false">ROUNDUP(F425*J425+N425,0)</f>
        <v>67</v>
      </c>
      <c r="P425" s="50" t="n">
        <f aca="false">IF(F425&gt;0,K425/F425,99)</f>
        <v>11.452449121721</v>
      </c>
      <c r="Q425" s="18" t="str">
        <f aca="false">IF(K425&lt;N425,"Stock-out risk",IF(K425&lt;O425,"Reorder now",IF(P425&gt;16,"Overstock","Healthy")))</f>
        <v>Healthy</v>
      </c>
      <c r="R425" s="52" t="n">
        <f aca="false">K425*C425</f>
        <v>19916.36</v>
      </c>
    </row>
    <row r="426" customFormat="false" ht="15" hidden="false" customHeight="false" outlineLevel="0" collapsed="false">
      <c r="A426" s="1" t="s">
        <v>9176</v>
      </c>
      <c r="B426" s="1" t="s">
        <v>8759</v>
      </c>
      <c r="C426" s="17" t="n">
        <v>56.2</v>
      </c>
      <c r="D426" s="17" t="n">
        <v>125.35</v>
      </c>
      <c r="E426" s="1" t="n">
        <v>1319</v>
      </c>
      <c r="F426" s="50" t="n">
        <v>25.365</v>
      </c>
      <c r="G426" s="51" t="n">
        <v>0.345</v>
      </c>
      <c r="H426" s="1" t="s">
        <v>9056</v>
      </c>
      <c r="I426" s="1" t="s">
        <v>8746</v>
      </c>
      <c r="J426" s="1" t="n">
        <v>2</v>
      </c>
      <c r="K426" s="1" t="n">
        <v>73</v>
      </c>
      <c r="L426" s="52" t="n">
        <f aca="false">E426*D426</f>
        <v>165336.65</v>
      </c>
      <c r="M426" s="1" t="n">
        <f aca="false">IF(H426="A",1.65,IF(H426="B",1.28,0.84))</f>
        <v>1.28</v>
      </c>
      <c r="N426" s="1" t="n">
        <f aca="false">ROUNDUP(M426*G426*F426*SQRT(J426),0)</f>
        <v>16</v>
      </c>
      <c r="O426" s="1" t="n">
        <f aca="false">ROUNDUP(F426*J426+N426,0)</f>
        <v>67</v>
      </c>
      <c r="P426" s="50" t="n">
        <f aca="false">IF(F426&gt;0,K426/F426,99)</f>
        <v>2.87798147053026</v>
      </c>
      <c r="Q426" s="18" t="str">
        <f aca="false">IF(K426&lt;N426,"Stock-out risk",IF(K426&lt;O426,"Reorder now",IF(P426&gt;16,"Overstock","Healthy")))</f>
        <v>Healthy</v>
      </c>
      <c r="R426" s="52" t="n">
        <f aca="false">K426*C426</f>
        <v>4102.6</v>
      </c>
    </row>
    <row r="427" customFormat="false" ht="15" hidden="false" customHeight="false" outlineLevel="0" collapsed="false">
      <c r="A427" s="1" t="s">
        <v>9177</v>
      </c>
      <c r="B427" s="1" t="s">
        <v>8772</v>
      </c>
      <c r="C427" s="17" t="n">
        <v>144.27</v>
      </c>
      <c r="D427" s="17" t="n">
        <v>374.76</v>
      </c>
      <c r="E427" s="1" t="n">
        <v>440</v>
      </c>
      <c r="F427" s="50" t="n">
        <v>8.462</v>
      </c>
      <c r="G427" s="51" t="n">
        <v>0.319</v>
      </c>
      <c r="H427" s="1" t="s">
        <v>9056</v>
      </c>
      <c r="I427" s="1" t="s">
        <v>8746</v>
      </c>
      <c r="J427" s="1" t="n">
        <v>4</v>
      </c>
      <c r="K427" s="1" t="n">
        <v>23</v>
      </c>
      <c r="L427" s="52" t="n">
        <f aca="false">E427*D427</f>
        <v>164894.4</v>
      </c>
      <c r="M427" s="1" t="n">
        <f aca="false">IF(H427="A",1.65,IF(H427="B",1.28,0.84))</f>
        <v>1.28</v>
      </c>
      <c r="N427" s="1" t="n">
        <f aca="false">ROUNDUP(M427*G427*F427*SQRT(J427),0)</f>
        <v>7</v>
      </c>
      <c r="O427" s="1" t="n">
        <f aca="false">ROUNDUP(F427*J427+N427,0)</f>
        <v>41</v>
      </c>
      <c r="P427" s="50" t="n">
        <f aca="false">IF(F427&gt;0,K427/F427,99)</f>
        <v>2.71803356180572</v>
      </c>
      <c r="Q427" s="18" t="str">
        <f aca="false">IF(K427&lt;N427,"Stock-out risk",IF(K427&lt;O427,"Reorder now",IF(P427&gt;16,"Overstock","Healthy")))</f>
        <v>Reorder now</v>
      </c>
      <c r="R427" s="52" t="n">
        <f aca="false">K427*C427</f>
        <v>3318.21</v>
      </c>
    </row>
    <row r="428" customFormat="false" ht="15" hidden="false" customHeight="false" outlineLevel="0" collapsed="false">
      <c r="A428" s="1" t="s">
        <v>9178</v>
      </c>
      <c r="B428" s="1" t="s">
        <v>8759</v>
      </c>
      <c r="C428" s="17" t="n">
        <v>168.09</v>
      </c>
      <c r="D428" s="17" t="n">
        <v>325.05</v>
      </c>
      <c r="E428" s="1" t="n">
        <v>507</v>
      </c>
      <c r="F428" s="50" t="n">
        <v>9.75</v>
      </c>
      <c r="G428" s="51" t="n">
        <v>0.467</v>
      </c>
      <c r="H428" s="1" t="s">
        <v>9056</v>
      </c>
      <c r="I428" s="1" t="s">
        <v>8746</v>
      </c>
      <c r="J428" s="1" t="n">
        <v>2</v>
      </c>
      <c r="K428" s="1" t="n">
        <v>42</v>
      </c>
      <c r="L428" s="52" t="n">
        <f aca="false">E428*D428</f>
        <v>164800.35</v>
      </c>
      <c r="M428" s="1" t="n">
        <f aca="false">IF(H428="A",1.65,IF(H428="B",1.28,0.84))</f>
        <v>1.28</v>
      </c>
      <c r="N428" s="1" t="n">
        <f aca="false">ROUNDUP(M428*G428*F428*SQRT(J428),0)</f>
        <v>9</v>
      </c>
      <c r="O428" s="1" t="n">
        <f aca="false">ROUNDUP(F428*J428+N428,0)</f>
        <v>29</v>
      </c>
      <c r="P428" s="50" t="n">
        <f aca="false">IF(F428&gt;0,K428/F428,99)</f>
        <v>4.30769230769231</v>
      </c>
      <c r="Q428" s="18" t="str">
        <f aca="false">IF(K428&lt;N428,"Stock-out risk",IF(K428&lt;O428,"Reorder now",IF(P428&gt;16,"Overstock","Healthy")))</f>
        <v>Healthy</v>
      </c>
      <c r="R428" s="52" t="n">
        <f aca="false">K428*C428</f>
        <v>7059.78</v>
      </c>
    </row>
    <row r="429" customFormat="false" ht="15" hidden="false" customHeight="false" outlineLevel="0" collapsed="false">
      <c r="A429" s="1" t="s">
        <v>9179</v>
      </c>
      <c r="B429" s="1" t="s">
        <v>8755</v>
      </c>
      <c r="C429" s="17" t="n">
        <v>75.42</v>
      </c>
      <c r="D429" s="17" t="n">
        <v>170</v>
      </c>
      <c r="E429" s="1" t="n">
        <v>968</v>
      </c>
      <c r="F429" s="50" t="n">
        <v>18.615</v>
      </c>
      <c r="G429" s="51" t="n">
        <v>0.319</v>
      </c>
      <c r="H429" s="1" t="s">
        <v>9056</v>
      </c>
      <c r="I429" s="1" t="s">
        <v>8746</v>
      </c>
      <c r="J429" s="1" t="n">
        <v>3</v>
      </c>
      <c r="K429" s="1" t="n">
        <v>62</v>
      </c>
      <c r="L429" s="52" t="n">
        <f aca="false">E429*D429</f>
        <v>164560</v>
      </c>
      <c r="M429" s="1" t="n">
        <f aca="false">IF(H429="A",1.65,IF(H429="B",1.28,0.84))</f>
        <v>1.28</v>
      </c>
      <c r="N429" s="1" t="n">
        <f aca="false">ROUNDUP(M429*G429*F429*SQRT(J429),0)</f>
        <v>14</v>
      </c>
      <c r="O429" s="1" t="n">
        <f aca="false">ROUNDUP(F429*J429+N429,0)</f>
        <v>70</v>
      </c>
      <c r="P429" s="50" t="n">
        <f aca="false">IF(F429&gt;0,K429/F429,99)</f>
        <v>3.33064732742412</v>
      </c>
      <c r="Q429" s="18" t="str">
        <f aca="false">IF(K429&lt;N429,"Stock-out risk",IF(K429&lt;O429,"Reorder now",IF(P429&gt;16,"Overstock","Healthy")))</f>
        <v>Reorder now</v>
      </c>
      <c r="R429" s="52" t="n">
        <f aca="false">K429*C429</f>
        <v>4676.04</v>
      </c>
    </row>
    <row r="430" customFormat="false" ht="15" hidden="false" customHeight="false" outlineLevel="0" collapsed="false">
      <c r="A430" s="1" t="s">
        <v>9180</v>
      </c>
      <c r="B430" s="1" t="s">
        <v>8742</v>
      </c>
      <c r="C430" s="17" t="n">
        <v>105.46</v>
      </c>
      <c r="D430" s="17" t="n">
        <v>210.95</v>
      </c>
      <c r="E430" s="1" t="n">
        <v>777</v>
      </c>
      <c r="F430" s="50" t="n">
        <v>14.942</v>
      </c>
      <c r="G430" s="51" t="n">
        <v>0.461</v>
      </c>
      <c r="H430" s="1" t="s">
        <v>9056</v>
      </c>
      <c r="I430" s="1" t="s">
        <v>8746</v>
      </c>
      <c r="J430" s="1" t="n">
        <v>4</v>
      </c>
      <c r="K430" s="1" t="n">
        <v>145</v>
      </c>
      <c r="L430" s="52" t="n">
        <f aca="false">E430*D430</f>
        <v>163908.15</v>
      </c>
      <c r="M430" s="1" t="n">
        <f aca="false">IF(H430="A",1.65,IF(H430="B",1.28,0.84))</f>
        <v>1.28</v>
      </c>
      <c r="N430" s="1" t="n">
        <f aca="false">ROUNDUP(M430*G430*F430*SQRT(J430),0)</f>
        <v>18</v>
      </c>
      <c r="O430" s="1" t="n">
        <f aca="false">ROUNDUP(F430*J430+N430,0)</f>
        <v>78</v>
      </c>
      <c r="P430" s="50" t="n">
        <f aca="false">IF(F430&gt;0,K430/F430,99)</f>
        <v>9.70418953286039</v>
      </c>
      <c r="Q430" s="18" t="str">
        <f aca="false">IF(K430&lt;N430,"Stock-out risk",IF(K430&lt;O430,"Reorder now",IF(P430&gt;16,"Overstock","Healthy")))</f>
        <v>Healthy</v>
      </c>
      <c r="R430" s="52" t="n">
        <f aca="false">K430*C430</f>
        <v>15291.7</v>
      </c>
    </row>
    <row r="431" customFormat="false" ht="15" hidden="false" customHeight="false" outlineLevel="0" collapsed="false">
      <c r="A431" s="1" t="s">
        <v>9181</v>
      </c>
      <c r="B431" s="1" t="s">
        <v>8759</v>
      </c>
      <c r="C431" s="17" t="n">
        <v>119.82</v>
      </c>
      <c r="D431" s="17" t="n">
        <v>297.91</v>
      </c>
      <c r="E431" s="1" t="n">
        <v>550</v>
      </c>
      <c r="F431" s="50" t="n">
        <v>10.577</v>
      </c>
      <c r="G431" s="51" t="n">
        <v>0.493</v>
      </c>
      <c r="H431" s="1" t="s">
        <v>9056</v>
      </c>
      <c r="I431" s="1" t="s">
        <v>8746</v>
      </c>
      <c r="J431" s="1" t="n">
        <v>3</v>
      </c>
      <c r="K431" s="1" t="n">
        <v>61</v>
      </c>
      <c r="L431" s="52" t="n">
        <f aca="false">E431*D431</f>
        <v>163850.5</v>
      </c>
      <c r="M431" s="1" t="n">
        <f aca="false">IF(H431="A",1.65,IF(H431="B",1.28,0.84))</f>
        <v>1.28</v>
      </c>
      <c r="N431" s="1" t="n">
        <f aca="false">ROUNDUP(M431*G431*F431*SQRT(J431),0)</f>
        <v>12</v>
      </c>
      <c r="O431" s="1" t="n">
        <f aca="false">ROUNDUP(F431*J431+N431,0)</f>
        <v>44</v>
      </c>
      <c r="P431" s="50" t="n">
        <f aca="false">IF(F431&gt;0,K431/F431,99)</f>
        <v>5.76723078377612</v>
      </c>
      <c r="Q431" s="18" t="str">
        <f aca="false">IF(K431&lt;N431,"Stock-out risk",IF(K431&lt;O431,"Reorder now",IF(P431&gt;16,"Overstock","Healthy")))</f>
        <v>Healthy</v>
      </c>
      <c r="R431" s="52" t="n">
        <f aca="false">K431*C431</f>
        <v>7309.02</v>
      </c>
    </row>
    <row r="432" customFormat="false" ht="15" hidden="false" customHeight="false" outlineLevel="0" collapsed="false">
      <c r="A432" s="1" t="s">
        <v>9182</v>
      </c>
      <c r="B432" s="1" t="s">
        <v>8764</v>
      </c>
      <c r="C432" s="17" t="n">
        <v>121.85</v>
      </c>
      <c r="D432" s="17" t="n">
        <v>263.75</v>
      </c>
      <c r="E432" s="1" t="n">
        <v>621</v>
      </c>
      <c r="F432" s="50" t="n">
        <v>11.942</v>
      </c>
      <c r="G432" s="51" t="n">
        <v>0.567</v>
      </c>
      <c r="H432" s="1" t="s">
        <v>9056</v>
      </c>
      <c r="I432" s="1" t="s">
        <v>90</v>
      </c>
      <c r="J432" s="1" t="n">
        <v>2</v>
      </c>
      <c r="K432" s="1" t="n">
        <v>61</v>
      </c>
      <c r="L432" s="52" t="n">
        <f aca="false">E432*D432</f>
        <v>163788.75</v>
      </c>
      <c r="M432" s="1" t="n">
        <f aca="false">IF(H432="A",1.65,IF(H432="B",1.28,0.84))</f>
        <v>1.28</v>
      </c>
      <c r="N432" s="1" t="n">
        <f aca="false">ROUNDUP(M432*G432*F432*SQRT(J432),0)</f>
        <v>13</v>
      </c>
      <c r="O432" s="1" t="n">
        <f aca="false">ROUNDUP(F432*J432+N432,0)</f>
        <v>37</v>
      </c>
      <c r="P432" s="50" t="n">
        <f aca="false">IF(F432&gt;0,K432/F432,99)</f>
        <v>5.10802210684977</v>
      </c>
      <c r="Q432" s="18" t="str">
        <f aca="false">IF(K432&lt;N432,"Stock-out risk",IF(K432&lt;O432,"Reorder now",IF(P432&gt;16,"Overstock","Healthy")))</f>
        <v>Healthy</v>
      </c>
      <c r="R432" s="52" t="n">
        <f aca="false">K432*C432</f>
        <v>7432.85</v>
      </c>
    </row>
    <row r="433" customFormat="false" ht="15" hidden="false" customHeight="false" outlineLevel="0" collapsed="false">
      <c r="A433" s="1" t="s">
        <v>9183</v>
      </c>
      <c r="B433" s="1" t="s">
        <v>8759</v>
      </c>
      <c r="C433" s="17" t="n">
        <v>85.82</v>
      </c>
      <c r="D433" s="17" t="n">
        <v>182.1</v>
      </c>
      <c r="E433" s="1" t="n">
        <v>899</v>
      </c>
      <c r="F433" s="50" t="n">
        <v>17.288</v>
      </c>
      <c r="G433" s="51" t="n">
        <v>0.871</v>
      </c>
      <c r="H433" s="1" t="s">
        <v>9056</v>
      </c>
      <c r="I433" s="1" t="s">
        <v>90</v>
      </c>
      <c r="J433" s="1" t="n">
        <v>2</v>
      </c>
      <c r="K433" s="1" t="n">
        <v>49</v>
      </c>
      <c r="L433" s="52" t="n">
        <f aca="false">E433*D433</f>
        <v>163707.9</v>
      </c>
      <c r="M433" s="1" t="n">
        <f aca="false">IF(H433="A",1.65,IF(H433="B",1.28,0.84))</f>
        <v>1.28</v>
      </c>
      <c r="N433" s="1" t="n">
        <f aca="false">ROUNDUP(M433*G433*F433*SQRT(J433),0)</f>
        <v>28</v>
      </c>
      <c r="O433" s="1" t="n">
        <f aca="false">ROUNDUP(F433*J433+N433,0)</f>
        <v>63</v>
      </c>
      <c r="P433" s="50" t="n">
        <f aca="false">IF(F433&gt;0,K433/F433,99)</f>
        <v>2.83433595557612</v>
      </c>
      <c r="Q433" s="18" t="str">
        <f aca="false">IF(K433&lt;N433,"Stock-out risk",IF(K433&lt;O433,"Reorder now",IF(P433&gt;16,"Overstock","Healthy")))</f>
        <v>Reorder now</v>
      </c>
      <c r="R433" s="52" t="n">
        <f aca="false">K433*C433</f>
        <v>4205.18</v>
      </c>
    </row>
    <row r="434" customFormat="false" ht="15" hidden="false" customHeight="false" outlineLevel="0" collapsed="false">
      <c r="A434" s="1" t="s">
        <v>9184</v>
      </c>
      <c r="B434" s="1" t="s">
        <v>8742</v>
      </c>
      <c r="C434" s="17" t="n">
        <v>99.9</v>
      </c>
      <c r="D434" s="17" t="n">
        <v>225.81</v>
      </c>
      <c r="E434" s="1" t="n">
        <v>721</v>
      </c>
      <c r="F434" s="50" t="n">
        <v>13.865</v>
      </c>
      <c r="G434" s="51" t="n">
        <v>0.449</v>
      </c>
      <c r="H434" s="1" t="s">
        <v>9056</v>
      </c>
      <c r="I434" s="1" t="s">
        <v>8746</v>
      </c>
      <c r="J434" s="1" t="n">
        <v>3</v>
      </c>
      <c r="K434" s="1" t="n">
        <v>104</v>
      </c>
      <c r="L434" s="52" t="n">
        <f aca="false">E434*D434</f>
        <v>162809.01</v>
      </c>
      <c r="M434" s="1" t="n">
        <f aca="false">IF(H434="A",1.65,IF(H434="B",1.28,0.84))</f>
        <v>1.28</v>
      </c>
      <c r="N434" s="1" t="n">
        <f aca="false">ROUNDUP(M434*G434*F434*SQRT(J434),0)</f>
        <v>14</v>
      </c>
      <c r="O434" s="1" t="n">
        <f aca="false">ROUNDUP(F434*J434+N434,0)</f>
        <v>56</v>
      </c>
      <c r="P434" s="50" t="n">
        <f aca="false">IF(F434&gt;0,K434/F434,99)</f>
        <v>7.50090155066715</v>
      </c>
      <c r="Q434" s="18" t="str">
        <f aca="false">IF(K434&lt;N434,"Stock-out risk",IF(K434&lt;O434,"Reorder now",IF(P434&gt;16,"Overstock","Healthy")))</f>
        <v>Healthy</v>
      </c>
      <c r="R434" s="52" t="n">
        <f aca="false">K434*C434</f>
        <v>10389.6</v>
      </c>
    </row>
    <row r="435" customFormat="false" ht="15" hidden="false" customHeight="false" outlineLevel="0" collapsed="false">
      <c r="A435" s="1" t="s">
        <v>9185</v>
      </c>
      <c r="B435" s="1" t="s">
        <v>8759</v>
      </c>
      <c r="C435" s="17" t="n">
        <v>103.38</v>
      </c>
      <c r="D435" s="17" t="n">
        <v>187.44</v>
      </c>
      <c r="E435" s="1" t="n">
        <v>867</v>
      </c>
      <c r="F435" s="50" t="n">
        <v>16.673</v>
      </c>
      <c r="G435" s="51" t="n">
        <v>0.546</v>
      </c>
      <c r="H435" s="1" t="s">
        <v>9056</v>
      </c>
      <c r="I435" s="1" t="s">
        <v>90</v>
      </c>
      <c r="J435" s="1" t="n">
        <v>3</v>
      </c>
      <c r="K435" s="1" t="n">
        <v>153</v>
      </c>
      <c r="L435" s="52" t="n">
        <f aca="false">E435*D435</f>
        <v>162510.48</v>
      </c>
      <c r="M435" s="1" t="n">
        <f aca="false">IF(H435="A",1.65,IF(H435="B",1.28,0.84))</f>
        <v>1.28</v>
      </c>
      <c r="N435" s="1" t="n">
        <f aca="false">ROUNDUP(M435*G435*F435*SQRT(J435),0)</f>
        <v>21</v>
      </c>
      <c r="O435" s="1" t="n">
        <f aca="false">ROUNDUP(F435*J435+N435,0)</f>
        <v>72</v>
      </c>
      <c r="P435" s="50" t="n">
        <f aca="false">IF(F435&gt;0,K435/F435,99)</f>
        <v>9.17651292508847</v>
      </c>
      <c r="Q435" s="18" t="str">
        <f aca="false">IF(K435&lt;N435,"Stock-out risk",IF(K435&lt;O435,"Reorder now",IF(P435&gt;16,"Overstock","Healthy")))</f>
        <v>Healthy</v>
      </c>
      <c r="R435" s="52" t="n">
        <f aca="false">K435*C435</f>
        <v>15817.14</v>
      </c>
    </row>
    <row r="436" customFormat="false" ht="15" hidden="false" customHeight="false" outlineLevel="0" collapsed="false">
      <c r="A436" s="1" t="s">
        <v>9186</v>
      </c>
      <c r="B436" s="1" t="s">
        <v>8764</v>
      </c>
      <c r="C436" s="17" t="n">
        <v>110.07</v>
      </c>
      <c r="D436" s="17" t="n">
        <v>265.51</v>
      </c>
      <c r="E436" s="1" t="n">
        <v>612</v>
      </c>
      <c r="F436" s="50" t="n">
        <v>11.769</v>
      </c>
      <c r="G436" s="51" t="n">
        <v>0.594</v>
      </c>
      <c r="H436" s="1" t="s">
        <v>9056</v>
      </c>
      <c r="I436" s="1" t="s">
        <v>90</v>
      </c>
      <c r="J436" s="1" t="n">
        <v>4</v>
      </c>
      <c r="K436" s="1" t="n">
        <v>63</v>
      </c>
      <c r="L436" s="52" t="n">
        <f aca="false">E436*D436</f>
        <v>162492.12</v>
      </c>
      <c r="M436" s="1" t="n">
        <f aca="false">IF(H436="A",1.65,IF(H436="B",1.28,0.84))</f>
        <v>1.28</v>
      </c>
      <c r="N436" s="1" t="n">
        <f aca="false">ROUNDUP(M436*G436*F436*SQRT(J436),0)</f>
        <v>18</v>
      </c>
      <c r="O436" s="1" t="n">
        <f aca="false">ROUNDUP(F436*J436+N436,0)</f>
        <v>66</v>
      </c>
      <c r="P436" s="50" t="n">
        <f aca="false">IF(F436&gt;0,K436/F436,99)</f>
        <v>5.35304613815957</v>
      </c>
      <c r="Q436" s="18" t="str">
        <f aca="false">IF(K436&lt;N436,"Stock-out risk",IF(K436&lt;O436,"Reorder now",IF(P436&gt;16,"Overstock","Healthy")))</f>
        <v>Reorder now</v>
      </c>
      <c r="R436" s="52" t="n">
        <f aca="false">K436*C436</f>
        <v>6934.41</v>
      </c>
    </row>
    <row r="437" customFormat="false" ht="15" hidden="false" customHeight="false" outlineLevel="0" collapsed="false">
      <c r="A437" s="1" t="s">
        <v>9187</v>
      </c>
      <c r="B437" s="1" t="s">
        <v>8742</v>
      </c>
      <c r="C437" s="17" t="n">
        <v>118.12</v>
      </c>
      <c r="D437" s="17" t="n">
        <v>247.07</v>
      </c>
      <c r="E437" s="1" t="n">
        <v>655</v>
      </c>
      <c r="F437" s="50" t="n">
        <v>12.596</v>
      </c>
      <c r="G437" s="51" t="n">
        <v>0.82</v>
      </c>
      <c r="H437" s="1" t="s">
        <v>9056</v>
      </c>
      <c r="I437" s="1" t="s">
        <v>90</v>
      </c>
      <c r="J437" s="1" t="n">
        <v>2</v>
      </c>
      <c r="K437" s="1" t="n">
        <v>114</v>
      </c>
      <c r="L437" s="52" t="n">
        <f aca="false">E437*D437</f>
        <v>161830.85</v>
      </c>
      <c r="M437" s="1" t="n">
        <f aca="false">IF(H437="A",1.65,IF(H437="B",1.28,0.84))</f>
        <v>1.28</v>
      </c>
      <c r="N437" s="1" t="n">
        <f aca="false">ROUNDUP(M437*G437*F437*SQRT(J437),0)</f>
        <v>19</v>
      </c>
      <c r="O437" s="1" t="n">
        <f aca="false">ROUNDUP(F437*J437+N437,0)</f>
        <v>45</v>
      </c>
      <c r="P437" s="50" t="n">
        <f aca="false">IF(F437&gt;0,K437/F437,99)</f>
        <v>9.0504922197523</v>
      </c>
      <c r="Q437" s="18" t="str">
        <f aca="false">IF(K437&lt;N437,"Stock-out risk",IF(K437&lt;O437,"Reorder now",IF(P437&gt;16,"Overstock","Healthy")))</f>
        <v>Healthy</v>
      </c>
      <c r="R437" s="52" t="n">
        <f aca="false">K437*C437</f>
        <v>13465.68</v>
      </c>
    </row>
    <row r="438" customFormat="false" ht="15" hidden="false" customHeight="false" outlineLevel="0" collapsed="false">
      <c r="A438" s="1" t="s">
        <v>9188</v>
      </c>
      <c r="B438" s="1" t="s">
        <v>8755</v>
      </c>
      <c r="C438" s="17" t="n">
        <v>203.68</v>
      </c>
      <c r="D438" s="17" t="n">
        <v>498.95</v>
      </c>
      <c r="E438" s="1" t="n">
        <v>324</v>
      </c>
      <c r="F438" s="50" t="n">
        <v>6.231</v>
      </c>
      <c r="G438" s="51" t="n">
        <v>0.915</v>
      </c>
      <c r="H438" s="1" t="s">
        <v>9056</v>
      </c>
      <c r="I438" s="1" t="s">
        <v>90</v>
      </c>
      <c r="J438" s="1" t="n">
        <v>2</v>
      </c>
      <c r="K438" s="1" t="n">
        <v>45</v>
      </c>
      <c r="L438" s="52" t="n">
        <f aca="false">E438*D438</f>
        <v>161659.8</v>
      </c>
      <c r="M438" s="1" t="n">
        <f aca="false">IF(H438="A",1.65,IF(H438="B",1.28,0.84))</f>
        <v>1.28</v>
      </c>
      <c r="N438" s="1" t="n">
        <f aca="false">ROUNDUP(M438*G438*F438*SQRT(J438),0)</f>
        <v>11</v>
      </c>
      <c r="O438" s="1" t="n">
        <f aca="false">ROUNDUP(F438*J438+N438,0)</f>
        <v>24</v>
      </c>
      <c r="P438" s="50" t="n">
        <f aca="false">IF(F438&gt;0,K438/F438,99)</f>
        <v>7.22195474241695</v>
      </c>
      <c r="Q438" s="18" t="str">
        <f aca="false">IF(K438&lt;N438,"Stock-out risk",IF(K438&lt;O438,"Reorder now",IF(P438&gt;16,"Overstock","Healthy")))</f>
        <v>Healthy</v>
      </c>
      <c r="R438" s="52" t="n">
        <f aca="false">K438*C438</f>
        <v>9165.6</v>
      </c>
    </row>
    <row r="439" customFormat="false" ht="15" hidden="false" customHeight="false" outlineLevel="0" collapsed="false">
      <c r="A439" s="1" t="s">
        <v>9189</v>
      </c>
      <c r="B439" s="1" t="s">
        <v>8764</v>
      </c>
      <c r="C439" s="17" t="n">
        <v>134.69</v>
      </c>
      <c r="D439" s="17" t="n">
        <v>303.77</v>
      </c>
      <c r="E439" s="1" t="n">
        <v>532</v>
      </c>
      <c r="F439" s="50" t="n">
        <v>10.231</v>
      </c>
      <c r="G439" s="51" t="n">
        <v>0.33</v>
      </c>
      <c r="H439" s="1" t="s">
        <v>9056</v>
      </c>
      <c r="I439" s="1" t="s">
        <v>8746</v>
      </c>
      <c r="J439" s="1" t="n">
        <v>2</v>
      </c>
      <c r="K439" s="1" t="n">
        <v>44</v>
      </c>
      <c r="L439" s="52" t="n">
        <f aca="false">E439*D439</f>
        <v>161605.64</v>
      </c>
      <c r="M439" s="1" t="n">
        <f aca="false">IF(H439="A",1.65,IF(H439="B",1.28,0.84))</f>
        <v>1.28</v>
      </c>
      <c r="N439" s="1" t="n">
        <f aca="false">ROUNDUP(M439*G439*F439*SQRT(J439),0)</f>
        <v>7</v>
      </c>
      <c r="O439" s="1" t="n">
        <f aca="false">ROUNDUP(F439*J439+N439,0)</f>
        <v>28</v>
      </c>
      <c r="P439" s="50" t="n">
        <f aca="false">IF(F439&gt;0,K439/F439,99)</f>
        <v>4.30065487244649</v>
      </c>
      <c r="Q439" s="18" t="str">
        <f aca="false">IF(K439&lt;N439,"Stock-out risk",IF(K439&lt;O439,"Reorder now",IF(P439&gt;16,"Overstock","Healthy")))</f>
        <v>Healthy</v>
      </c>
      <c r="R439" s="52" t="n">
        <f aca="false">K439*C439</f>
        <v>5926.36</v>
      </c>
    </row>
    <row r="440" customFormat="false" ht="15" hidden="false" customHeight="false" outlineLevel="0" collapsed="false">
      <c r="A440" s="1" t="s">
        <v>9190</v>
      </c>
      <c r="B440" s="1" t="s">
        <v>8742</v>
      </c>
      <c r="C440" s="17" t="n">
        <v>84.37</v>
      </c>
      <c r="D440" s="17" t="n">
        <v>210.3</v>
      </c>
      <c r="E440" s="1" t="n">
        <v>767</v>
      </c>
      <c r="F440" s="50" t="n">
        <v>14.75</v>
      </c>
      <c r="G440" s="51" t="n">
        <v>0.545</v>
      </c>
      <c r="H440" s="1" t="s">
        <v>9056</v>
      </c>
      <c r="I440" s="1" t="s">
        <v>90</v>
      </c>
      <c r="J440" s="1" t="n">
        <v>3</v>
      </c>
      <c r="K440" s="1" t="n">
        <v>63</v>
      </c>
      <c r="L440" s="52" t="n">
        <f aca="false">E440*D440</f>
        <v>161300.1</v>
      </c>
      <c r="M440" s="1" t="n">
        <f aca="false">IF(H440="A",1.65,IF(H440="B",1.28,0.84))</f>
        <v>1.28</v>
      </c>
      <c r="N440" s="1" t="n">
        <f aca="false">ROUNDUP(M440*G440*F440*SQRT(J440),0)</f>
        <v>18</v>
      </c>
      <c r="O440" s="1" t="n">
        <f aca="false">ROUNDUP(F440*J440+N440,0)</f>
        <v>63</v>
      </c>
      <c r="P440" s="50" t="n">
        <f aca="false">IF(F440&gt;0,K440/F440,99)</f>
        <v>4.27118644067797</v>
      </c>
      <c r="Q440" s="18" t="str">
        <f aca="false">IF(K440&lt;N440,"Stock-out risk",IF(K440&lt;O440,"Reorder now",IF(P440&gt;16,"Overstock","Healthy")))</f>
        <v>Healthy</v>
      </c>
      <c r="R440" s="52" t="n">
        <f aca="false">K440*C440</f>
        <v>5315.31</v>
      </c>
    </row>
    <row r="441" customFormat="false" ht="15" hidden="false" customHeight="false" outlineLevel="0" collapsed="false">
      <c r="A441" s="1" t="s">
        <v>9191</v>
      </c>
      <c r="B441" s="1" t="s">
        <v>8749</v>
      </c>
      <c r="C441" s="17" t="n">
        <v>103.86</v>
      </c>
      <c r="D441" s="17" t="n">
        <v>234.02</v>
      </c>
      <c r="E441" s="1" t="n">
        <v>688</v>
      </c>
      <c r="F441" s="50" t="n">
        <v>13.231</v>
      </c>
      <c r="G441" s="51" t="n">
        <v>0.349</v>
      </c>
      <c r="H441" s="1" t="s">
        <v>9056</v>
      </c>
      <c r="I441" s="1" t="s">
        <v>8746</v>
      </c>
      <c r="J441" s="1" t="n">
        <v>2</v>
      </c>
      <c r="K441" s="1" t="n">
        <v>95</v>
      </c>
      <c r="L441" s="52" t="n">
        <f aca="false">E441*D441</f>
        <v>161005.76</v>
      </c>
      <c r="M441" s="1" t="n">
        <f aca="false">IF(H441="A",1.65,IF(H441="B",1.28,0.84))</f>
        <v>1.28</v>
      </c>
      <c r="N441" s="1" t="n">
        <f aca="false">ROUNDUP(M441*G441*F441*SQRT(J441),0)</f>
        <v>9</v>
      </c>
      <c r="O441" s="1" t="n">
        <f aca="false">ROUNDUP(F441*J441+N441,0)</f>
        <v>36</v>
      </c>
      <c r="P441" s="50" t="n">
        <f aca="false">IF(F441&gt;0,K441/F441,99)</f>
        <v>7.18010732370947</v>
      </c>
      <c r="Q441" s="18" t="str">
        <f aca="false">IF(K441&lt;N441,"Stock-out risk",IF(K441&lt;O441,"Reorder now",IF(P441&gt;16,"Overstock","Healthy")))</f>
        <v>Healthy</v>
      </c>
      <c r="R441" s="52" t="n">
        <f aca="false">K441*C441</f>
        <v>9866.7</v>
      </c>
    </row>
    <row r="442" customFormat="false" ht="15" hidden="false" customHeight="false" outlineLevel="0" collapsed="false">
      <c r="A442" s="1" t="s">
        <v>9192</v>
      </c>
      <c r="B442" s="1" t="s">
        <v>8764</v>
      </c>
      <c r="C442" s="17" t="n">
        <v>129.17</v>
      </c>
      <c r="D442" s="17" t="n">
        <v>256.49</v>
      </c>
      <c r="E442" s="1" t="n">
        <v>622</v>
      </c>
      <c r="F442" s="50" t="n">
        <v>11.962</v>
      </c>
      <c r="G442" s="51" t="n">
        <v>0.525</v>
      </c>
      <c r="H442" s="1" t="s">
        <v>9056</v>
      </c>
      <c r="I442" s="1" t="s">
        <v>90</v>
      </c>
      <c r="J442" s="1" t="n">
        <v>3</v>
      </c>
      <c r="K442" s="1" t="n">
        <v>37</v>
      </c>
      <c r="L442" s="52" t="n">
        <f aca="false">E442*D442</f>
        <v>159536.78</v>
      </c>
      <c r="M442" s="1" t="n">
        <f aca="false">IF(H442="A",1.65,IF(H442="B",1.28,0.84))</f>
        <v>1.28</v>
      </c>
      <c r="N442" s="1" t="n">
        <f aca="false">ROUNDUP(M442*G442*F442*SQRT(J442),0)</f>
        <v>14</v>
      </c>
      <c r="O442" s="1" t="n">
        <f aca="false">ROUNDUP(F442*J442+N442,0)</f>
        <v>50</v>
      </c>
      <c r="P442" s="50" t="n">
        <f aca="false">IF(F442&gt;0,K442/F442,99)</f>
        <v>3.09312823942485</v>
      </c>
      <c r="Q442" s="18" t="str">
        <f aca="false">IF(K442&lt;N442,"Stock-out risk",IF(K442&lt;O442,"Reorder now",IF(P442&gt;16,"Overstock","Healthy")))</f>
        <v>Reorder now</v>
      </c>
      <c r="R442" s="52" t="n">
        <f aca="false">K442*C442</f>
        <v>4779.29</v>
      </c>
    </row>
    <row r="443" customFormat="false" ht="15" hidden="false" customHeight="false" outlineLevel="0" collapsed="false">
      <c r="A443" s="1" t="s">
        <v>9193</v>
      </c>
      <c r="B443" s="1" t="s">
        <v>8742</v>
      </c>
      <c r="C443" s="17" t="n">
        <v>122.82</v>
      </c>
      <c r="D443" s="17" t="n">
        <v>283.67</v>
      </c>
      <c r="E443" s="1" t="n">
        <v>561</v>
      </c>
      <c r="F443" s="50" t="n">
        <v>10.788</v>
      </c>
      <c r="G443" s="51" t="n">
        <v>0.501</v>
      </c>
      <c r="H443" s="1" t="s">
        <v>9056</v>
      </c>
      <c r="I443" s="1" t="s">
        <v>90</v>
      </c>
      <c r="J443" s="1" t="n">
        <v>2</v>
      </c>
      <c r="K443" s="1" t="n">
        <v>114</v>
      </c>
      <c r="L443" s="52" t="n">
        <f aca="false">E443*D443</f>
        <v>159138.87</v>
      </c>
      <c r="M443" s="1" t="n">
        <f aca="false">IF(H443="A",1.65,IF(H443="B",1.28,0.84))</f>
        <v>1.28</v>
      </c>
      <c r="N443" s="1" t="n">
        <f aca="false">ROUNDUP(M443*G443*F443*SQRT(J443),0)</f>
        <v>10</v>
      </c>
      <c r="O443" s="1" t="n">
        <f aca="false">ROUNDUP(F443*J443+N443,0)</f>
        <v>32</v>
      </c>
      <c r="P443" s="50" t="n">
        <f aca="false">IF(F443&gt;0,K443/F443,99)</f>
        <v>10.567296996663</v>
      </c>
      <c r="Q443" s="18" t="str">
        <f aca="false">IF(K443&lt;N443,"Stock-out risk",IF(K443&lt;O443,"Reorder now",IF(P443&gt;16,"Overstock","Healthy")))</f>
        <v>Healthy</v>
      </c>
      <c r="R443" s="52" t="n">
        <f aca="false">K443*C443</f>
        <v>14001.48</v>
      </c>
    </row>
    <row r="444" customFormat="false" ht="15" hidden="false" customHeight="false" outlineLevel="0" collapsed="false">
      <c r="A444" s="1" t="s">
        <v>9194</v>
      </c>
      <c r="B444" s="1" t="s">
        <v>8755</v>
      </c>
      <c r="C444" s="17" t="n">
        <v>83.71</v>
      </c>
      <c r="D444" s="17" t="n">
        <v>166.36</v>
      </c>
      <c r="E444" s="1" t="n">
        <v>948</v>
      </c>
      <c r="F444" s="50" t="n">
        <v>18.231</v>
      </c>
      <c r="G444" s="51" t="n">
        <v>0.937</v>
      </c>
      <c r="H444" s="1" t="s">
        <v>9056</v>
      </c>
      <c r="I444" s="1" t="s">
        <v>90</v>
      </c>
      <c r="J444" s="1" t="n">
        <v>4</v>
      </c>
      <c r="K444" s="1" t="n">
        <v>273</v>
      </c>
      <c r="L444" s="52" t="n">
        <f aca="false">E444*D444</f>
        <v>157709.28</v>
      </c>
      <c r="M444" s="1" t="n">
        <f aca="false">IF(H444="A",1.65,IF(H444="B",1.28,0.84))</f>
        <v>1.28</v>
      </c>
      <c r="N444" s="1" t="n">
        <f aca="false">ROUNDUP(M444*G444*F444*SQRT(J444),0)</f>
        <v>44</v>
      </c>
      <c r="O444" s="1" t="n">
        <f aca="false">ROUNDUP(F444*J444+N444,0)</f>
        <v>117</v>
      </c>
      <c r="P444" s="50" t="n">
        <f aca="false">IF(F444&gt;0,K444/F444,99)</f>
        <v>14.9744939937469</v>
      </c>
      <c r="Q444" s="18" t="str">
        <f aca="false">IF(K444&lt;N444,"Stock-out risk",IF(K444&lt;O444,"Reorder now",IF(P444&gt;16,"Overstock","Healthy")))</f>
        <v>Healthy</v>
      </c>
      <c r="R444" s="52" t="n">
        <f aca="false">K444*C444</f>
        <v>22852.83</v>
      </c>
    </row>
    <row r="445" customFormat="false" ht="15" hidden="false" customHeight="false" outlineLevel="0" collapsed="false">
      <c r="A445" s="1" t="s">
        <v>9195</v>
      </c>
      <c r="B445" s="1" t="s">
        <v>8772</v>
      </c>
      <c r="C445" s="17" t="n">
        <v>133.34</v>
      </c>
      <c r="D445" s="17" t="n">
        <v>261.92</v>
      </c>
      <c r="E445" s="1" t="n">
        <v>597</v>
      </c>
      <c r="F445" s="50" t="n">
        <v>11.481</v>
      </c>
      <c r="G445" s="51" t="n">
        <v>0.615</v>
      </c>
      <c r="H445" s="1" t="s">
        <v>9056</v>
      </c>
      <c r="I445" s="1" t="s">
        <v>90</v>
      </c>
      <c r="J445" s="1" t="n">
        <v>3</v>
      </c>
      <c r="K445" s="1" t="n">
        <v>95</v>
      </c>
      <c r="L445" s="52" t="n">
        <f aca="false">E445*D445</f>
        <v>156366.24</v>
      </c>
      <c r="M445" s="1" t="n">
        <f aca="false">IF(H445="A",1.65,IF(H445="B",1.28,0.84))</f>
        <v>1.28</v>
      </c>
      <c r="N445" s="1" t="n">
        <f aca="false">ROUNDUP(M445*G445*F445*SQRT(J445),0)</f>
        <v>16</v>
      </c>
      <c r="O445" s="1" t="n">
        <f aca="false">ROUNDUP(F445*J445+N445,0)</f>
        <v>51</v>
      </c>
      <c r="P445" s="50" t="n">
        <f aca="false">IF(F445&gt;0,K445/F445,99)</f>
        <v>8.27454054524867</v>
      </c>
      <c r="Q445" s="18" t="str">
        <f aca="false">IF(K445&lt;N445,"Stock-out risk",IF(K445&lt;O445,"Reorder now",IF(P445&gt;16,"Overstock","Healthy")))</f>
        <v>Healthy</v>
      </c>
      <c r="R445" s="52" t="n">
        <f aca="false">K445*C445</f>
        <v>12667.3</v>
      </c>
    </row>
    <row r="446" customFormat="false" ht="15" hidden="false" customHeight="false" outlineLevel="0" collapsed="false">
      <c r="A446" s="1" t="s">
        <v>9196</v>
      </c>
      <c r="B446" s="1" t="s">
        <v>8759</v>
      </c>
      <c r="C446" s="17" t="n">
        <v>67.73</v>
      </c>
      <c r="D446" s="17" t="n">
        <v>161.15</v>
      </c>
      <c r="E446" s="1" t="n">
        <v>965</v>
      </c>
      <c r="F446" s="50" t="n">
        <v>18.558</v>
      </c>
      <c r="G446" s="51" t="n">
        <v>0.526</v>
      </c>
      <c r="H446" s="1" t="s">
        <v>9056</v>
      </c>
      <c r="I446" s="1" t="s">
        <v>90</v>
      </c>
      <c r="J446" s="1" t="n">
        <v>4</v>
      </c>
      <c r="K446" s="1" t="n">
        <v>113</v>
      </c>
      <c r="L446" s="52" t="n">
        <f aca="false">E446*D446</f>
        <v>155509.75</v>
      </c>
      <c r="M446" s="1" t="n">
        <f aca="false">IF(H446="A",1.65,IF(H446="B",1.28,0.84))</f>
        <v>1.28</v>
      </c>
      <c r="N446" s="1" t="n">
        <f aca="false">ROUNDUP(M446*G446*F446*SQRT(J446),0)</f>
        <v>25</v>
      </c>
      <c r="O446" s="1" t="n">
        <f aca="false">ROUNDUP(F446*J446+N446,0)</f>
        <v>100</v>
      </c>
      <c r="P446" s="50" t="n">
        <f aca="false">IF(F446&gt;0,K446/F446,99)</f>
        <v>6.08901821316952</v>
      </c>
      <c r="Q446" s="18" t="str">
        <f aca="false">IF(K446&lt;N446,"Stock-out risk",IF(K446&lt;O446,"Reorder now",IF(P446&gt;16,"Overstock","Healthy")))</f>
        <v>Healthy</v>
      </c>
      <c r="R446" s="52" t="n">
        <f aca="false">K446*C446</f>
        <v>7653.49</v>
      </c>
    </row>
    <row r="447" customFormat="false" ht="15" hidden="false" customHeight="false" outlineLevel="0" collapsed="false">
      <c r="A447" s="1" t="s">
        <v>9197</v>
      </c>
      <c r="B447" s="1" t="s">
        <v>8742</v>
      </c>
      <c r="C447" s="17" t="n">
        <v>287.18</v>
      </c>
      <c r="D447" s="17" t="n">
        <v>671.93</v>
      </c>
      <c r="E447" s="1" t="n">
        <v>230</v>
      </c>
      <c r="F447" s="50" t="n">
        <v>4.423</v>
      </c>
      <c r="G447" s="51" t="n">
        <v>0.336</v>
      </c>
      <c r="H447" s="1" t="s">
        <v>9056</v>
      </c>
      <c r="I447" s="1" t="s">
        <v>8746</v>
      </c>
      <c r="J447" s="1" t="n">
        <v>4</v>
      </c>
      <c r="K447" s="1" t="n">
        <v>16</v>
      </c>
      <c r="L447" s="52" t="n">
        <f aca="false">E447*D447</f>
        <v>154543.9</v>
      </c>
      <c r="M447" s="1" t="n">
        <f aca="false">IF(H447="A",1.65,IF(H447="B",1.28,0.84))</f>
        <v>1.28</v>
      </c>
      <c r="N447" s="1" t="n">
        <f aca="false">ROUNDUP(M447*G447*F447*SQRT(J447),0)</f>
        <v>4</v>
      </c>
      <c r="O447" s="1" t="n">
        <f aca="false">ROUNDUP(F447*J447+N447,0)</f>
        <v>22</v>
      </c>
      <c r="P447" s="50" t="n">
        <f aca="false">IF(F447&gt;0,K447/F447,99)</f>
        <v>3.61745421659507</v>
      </c>
      <c r="Q447" s="18" t="str">
        <f aca="false">IF(K447&lt;N447,"Stock-out risk",IF(K447&lt;O447,"Reorder now",IF(P447&gt;16,"Overstock","Healthy")))</f>
        <v>Reorder now</v>
      </c>
      <c r="R447" s="52" t="n">
        <f aca="false">K447*C447</f>
        <v>4594.88</v>
      </c>
    </row>
    <row r="448" customFormat="false" ht="15" hidden="false" customHeight="false" outlineLevel="0" collapsed="false">
      <c r="A448" s="1" t="s">
        <v>9198</v>
      </c>
      <c r="B448" s="1" t="s">
        <v>8759</v>
      </c>
      <c r="C448" s="17" t="n">
        <v>105.12</v>
      </c>
      <c r="D448" s="17" t="n">
        <v>266.05</v>
      </c>
      <c r="E448" s="1" t="n">
        <v>580</v>
      </c>
      <c r="F448" s="50" t="n">
        <v>11.154</v>
      </c>
      <c r="G448" s="51" t="n">
        <v>0.342</v>
      </c>
      <c r="H448" s="1" t="s">
        <v>9056</v>
      </c>
      <c r="I448" s="1" t="s">
        <v>8746</v>
      </c>
      <c r="J448" s="1" t="n">
        <v>3</v>
      </c>
      <c r="K448" s="1" t="n">
        <v>103</v>
      </c>
      <c r="L448" s="52" t="n">
        <f aca="false">E448*D448</f>
        <v>154309</v>
      </c>
      <c r="M448" s="1" t="n">
        <f aca="false">IF(H448="A",1.65,IF(H448="B",1.28,0.84))</f>
        <v>1.28</v>
      </c>
      <c r="N448" s="1" t="n">
        <f aca="false">ROUNDUP(M448*G448*F448*SQRT(J448),0)</f>
        <v>9</v>
      </c>
      <c r="O448" s="1" t="n">
        <f aca="false">ROUNDUP(F448*J448+N448,0)</f>
        <v>43</v>
      </c>
      <c r="P448" s="50" t="n">
        <f aca="false">IF(F448&gt;0,K448/F448,99)</f>
        <v>9.23435538820154</v>
      </c>
      <c r="Q448" s="18" t="str">
        <f aca="false">IF(K448&lt;N448,"Stock-out risk",IF(K448&lt;O448,"Reorder now",IF(P448&gt;16,"Overstock","Healthy")))</f>
        <v>Healthy</v>
      </c>
      <c r="R448" s="52" t="n">
        <f aca="false">K448*C448</f>
        <v>10827.36</v>
      </c>
    </row>
    <row r="449" customFormat="false" ht="15" hidden="false" customHeight="false" outlineLevel="0" collapsed="false">
      <c r="A449" s="1" t="s">
        <v>9199</v>
      </c>
      <c r="B449" s="1" t="s">
        <v>8764</v>
      </c>
      <c r="C449" s="17" t="n">
        <v>101.39</v>
      </c>
      <c r="D449" s="17" t="n">
        <v>212.74</v>
      </c>
      <c r="E449" s="1" t="n">
        <v>724</v>
      </c>
      <c r="F449" s="50" t="n">
        <v>13.923</v>
      </c>
      <c r="G449" s="51" t="n">
        <v>0.485</v>
      </c>
      <c r="H449" s="1" t="s">
        <v>9056</v>
      </c>
      <c r="I449" s="1" t="s">
        <v>8746</v>
      </c>
      <c r="J449" s="1" t="n">
        <v>3</v>
      </c>
      <c r="K449" s="1" t="n">
        <v>129</v>
      </c>
      <c r="L449" s="52" t="n">
        <f aca="false">E449*D449</f>
        <v>154023.76</v>
      </c>
      <c r="M449" s="1" t="n">
        <f aca="false">IF(H449="A",1.65,IF(H449="B",1.28,0.84))</f>
        <v>1.28</v>
      </c>
      <c r="N449" s="1" t="n">
        <f aca="false">ROUNDUP(M449*G449*F449*SQRT(J449),0)</f>
        <v>15</v>
      </c>
      <c r="O449" s="1" t="n">
        <f aca="false">ROUNDUP(F449*J449+N449,0)</f>
        <v>57</v>
      </c>
      <c r="P449" s="50" t="n">
        <f aca="false">IF(F449&gt;0,K449/F449,99)</f>
        <v>9.26524455936221</v>
      </c>
      <c r="Q449" s="18" t="str">
        <f aca="false">IF(K449&lt;N449,"Stock-out risk",IF(K449&lt;O449,"Reorder now",IF(P449&gt;16,"Overstock","Healthy")))</f>
        <v>Healthy</v>
      </c>
      <c r="R449" s="52" t="n">
        <f aca="false">K449*C449</f>
        <v>13079.31</v>
      </c>
    </row>
    <row r="450" customFormat="false" ht="15" hidden="false" customHeight="false" outlineLevel="0" collapsed="false">
      <c r="A450" s="1" t="s">
        <v>9200</v>
      </c>
      <c r="B450" s="1" t="s">
        <v>8749</v>
      </c>
      <c r="C450" s="17" t="n">
        <v>66.81</v>
      </c>
      <c r="D450" s="17" t="n">
        <v>169.8</v>
      </c>
      <c r="E450" s="1" t="n">
        <v>907</v>
      </c>
      <c r="F450" s="50" t="n">
        <v>17.442</v>
      </c>
      <c r="G450" s="51" t="n">
        <v>0.925</v>
      </c>
      <c r="H450" s="1" t="s">
        <v>9056</v>
      </c>
      <c r="I450" s="1" t="s">
        <v>90</v>
      </c>
      <c r="J450" s="1" t="n">
        <v>4</v>
      </c>
      <c r="K450" s="1" t="n">
        <v>154</v>
      </c>
      <c r="L450" s="52" t="n">
        <f aca="false">E450*D450</f>
        <v>154008.6</v>
      </c>
      <c r="M450" s="1" t="n">
        <f aca="false">IF(H450="A",1.65,IF(H450="B",1.28,0.84))</f>
        <v>1.28</v>
      </c>
      <c r="N450" s="1" t="n">
        <f aca="false">ROUNDUP(M450*G450*F450*SQRT(J450),0)</f>
        <v>42</v>
      </c>
      <c r="O450" s="1" t="n">
        <f aca="false">ROUNDUP(F450*J450+N450,0)</f>
        <v>112</v>
      </c>
      <c r="P450" s="50" t="n">
        <f aca="false">IF(F450&gt;0,K450/F450,99)</f>
        <v>8.82926269923174</v>
      </c>
      <c r="Q450" s="18" t="str">
        <f aca="false">IF(K450&lt;N450,"Stock-out risk",IF(K450&lt;O450,"Reorder now",IF(P450&gt;16,"Overstock","Healthy")))</f>
        <v>Healthy</v>
      </c>
      <c r="R450" s="52" t="n">
        <f aca="false">K450*C450</f>
        <v>10288.74</v>
      </c>
    </row>
    <row r="451" customFormat="false" ht="15" hidden="false" customHeight="false" outlineLevel="0" collapsed="false">
      <c r="A451" s="1" t="s">
        <v>9201</v>
      </c>
      <c r="B451" s="1" t="s">
        <v>8755</v>
      </c>
      <c r="C451" s="17" t="n">
        <v>84.66</v>
      </c>
      <c r="D451" s="17" t="n">
        <v>177.86</v>
      </c>
      <c r="E451" s="1" t="n">
        <v>864</v>
      </c>
      <c r="F451" s="50" t="n">
        <v>16.615</v>
      </c>
      <c r="G451" s="51" t="n">
        <v>0.817</v>
      </c>
      <c r="H451" s="1" t="s">
        <v>9056</v>
      </c>
      <c r="I451" s="1" t="s">
        <v>90</v>
      </c>
      <c r="J451" s="1" t="n">
        <v>4</v>
      </c>
      <c r="K451" s="1" t="n">
        <v>63</v>
      </c>
      <c r="L451" s="52" t="n">
        <f aca="false">E451*D451</f>
        <v>153671.04</v>
      </c>
      <c r="M451" s="1" t="n">
        <f aca="false">IF(H451="A",1.65,IF(H451="B",1.28,0.84))</f>
        <v>1.28</v>
      </c>
      <c r="N451" s="1" t="n">
        <f aca="false">ROUNDUP(M451*G451*F451*SQRT(J451),0)</f>
        <v>35</v>
      </c>
      <c r="O451" s="1" t="n">
        <f aca="false">ROUNDUP(F451*J451+N451,0)</f>
        <v>102</v>
      </c>
      <c r="P451" s="50" t="n">
        <f aca="false">IF(F451&gt;0,K451/F451,99)</f>
        <v>3.79175443876016</v>
      </c>
      <c r="Q451" s="18" t="str">
        <f aca="false">IF(K451&lt;N451,"Stock-out risk",IF(K451&lt;O451,"Reorder now",IF(P451&gt;16,"Overstock","Healthy")))</f>
        <v>Reorder now</v>
      </c>
      <c r="R451" s="52" t="n">
        <f aca="false">K451*C451</f>
        <v>5333.58</v>
      </c>
    </row>
    <row r="452" customFormat="false" ht="15" hidden="false" customHeight="false" outlineLevel="0" collapsed="false">
      <c r="A452" s="1" t="s">
        <v>9202</v>
      </c>
      <c r="B452" s="1" t="s">
        <v>8742</v>
      </c>
      <c r="C452" s="17" t="n">
        <v>115.19</v>
      </c>
      <c r="D452" s="17" t="n">
        <v>232.65</v>
      </c>
      <c r="E452" s="1" t="n">
        <v>659</v>
      </c>
      <c r="F452" s="50" t="n">
        <v>12.673</v>
      </c>
      <c r="G452" s="51" t="n">
        <v>0.489</v>
      </c>
      <c r="H452" s="1" t="s">
        <v>9056</v>
      </c>
      <c r="I452" s="1" t="s">
        <v>8746</v>
      </c>
      <c r="J452" s="1" t="n">
        <v>6</v>
      </c>
      <c r="K452" s="1" t="n">
        <v>289</v>
      </c>
      <c r="L452" s="52" t="n">
        <f aca="false">E452*D452</f>
        <v>153316.35</v>
      </c>
      <c r="M452" s="1" t="n">
        <f aca="false">IF(H452="A",1.65,IF(H452="B",1.28,0.84))</f>
        <v>1.28</v>
      </c>
      <c r="N452" s="1" t="n">
        <f aca="false">ROUNDUP(M452*G452*F452*SQRT(J452),0)</f>
        <v>20</v>
      </c>
      <c r="O452" s="1" t="n">
        <f aca="false">ROUNDUP(F452*J452+N452,0)</f>
        <v>97</v>
      </c>
      <c r="P452" s="50" t="n">
        <f aca="false">IF(F452&gt;0,K452/F452,99)</f>
        <v>22.8043872800442</v>
      </c>
      <c r="Q452" s="18" t="str">
        <f aca="false">IF(K452&lt;N452,"Stock-out risk",IF(K452&lt;O452,"Reorder now",IF(P452&gt;16,"Overstock","Healthy")))</f>
        <v>Overstock</v>
      </c>
      <c r="R452" s="52" t="n">
        <f aca="false">K452*C452</f>
        <v>33289.91</v>
      </c>
    </row>
    <row r="453" customFormat="false" ht="15" hidden="false" customHeight="false" outlineLevel="0" collapsed="false">
      <c r="A453" s="1" t="s">
        <v>9203</v>
      </c>
      <c r="B453" s="1" t="s">
        <v>8759</v>
      </c>
      <c r="C453" s="17" t="n">
        <v>123.82</v>
      </c>
      <c r="D453" s="17" t="n">
        <v>270.33</v>
      </c>
      <c r="E453" s="1" t="n">
        <v>567</v>
      </c>
      <c r="F453" s="50" t="n">
        <v>10.904</v>
      </c>
      <c r="G453" s="51" t="n">
        <v>0.498</v>
      </c>
      <c r="H453" s="1" t="s">
        <v>9056</v>
      </c>
      <c r="I453" s="1" t="s">
        <v>8746</v>
      </c>
      <c r="J453" s="1" t="n">
        <v>6</v>
      </c>
      <c r="K453" s="1" t="n">
        <v>198</v>
      </c>
      <c r="L453" s="52" t="n">
        <f aca="false">E453*D453</f>
        <v>153277.11</v>
      </c>
      <c r="M453" s="1" t="n">
        <f aca="false">IF(H453="A",1.65,IF(H453="B",1.28,0.84))</f>
        <v>1.28</v>
      </c>
      <c r="N453" s="1" t="n">
        <f aca="false">ROUNDUP(M453*G453*F453*SQRT(J453),0)</f>
        <v>18</v>
      </c>
      <c r="O453" s="1" t="n">
        <f aca="false">ROUNDUP(F453*J453+N453,0)</f>
        <v>84</v>
      </c>
      <c r="P453" s="50" t="n">
        <f aca="false">IF(F453&gt;0,K453/F453,99)</f>
        <v>18.1584739545121</v>
      </c>
      <c r="Q453" s="18" t="str">
        <f aca="false">IF(K453&lt;N453,"Stock-out risk",IF(K453&lt;O453,"Reorder now",IF(P453&gt;16,"Overstock","Healthy")))</f>
        <v>Overstock</v>
      </c>
      <c r="R453" s="52" t="n">
        <f aca="false">K453*C453</f>
        <v>24516.36</v>
      </c>
    </row>
    <row r="454" customFormat="false" ht="15" hidden="false" customHeight="false" outlineLevel="0" collapsed="false">
      <c r="A454" s="1" t="s">
        <v>9204</v>
      </c>
      <c r="B454" s="1" t="s">
        <v>8749</v>
      </c>
      <c r="C454" s="17" t="n">
        <v>110.67</v>
      </c>
      <c r="D454" s="17" t="n">
        <v>274.14</v>
      </c>
      <c r="E454" s="1" t="n">
        <v>559</v>
      </c>
      <c r="F454" s="50" t="n">
        <v>10.75</v>
      </c>
      <c r="G454" s="51" t="n">
        <v>1.036</v>
      </c>
      <c r="H454" s="1" t="s">
        <v>9056</v>
      </c>
      <c r="I454" s="1" t="s">
        <v>8752</v>
      </c>
      <c r="J454" s="1" t="n">
        <v>2</v>
      </c>
      <c r="K454" s="1" t="n">
        <v>82</v>
      </c>
      <c r="L454" s="52" t="n">
        <f aca="false">E454*D454</f>
        <v>153244.26</v>
      </c>
      <c r="M454" s="1" t="n">
        <f aca="false">IF(H454="A",1.65,IF(H454="B",1.28,0.84))</f>
        <v>1.28</v>
      </c>
      <c r="N454" s="1" t="n">
        <f aca="false">ROUNDUP(M454*G454*F454*SQRT(J454),0)</f>
        <v>21</v>
      </c>
      <c r="O454" s="1" t="n">
        <f aca="false">ROUNDUP(F454*J454+N454,0)</f>
        <v>43</v>
      </c>
      <c r="P454" s="50" t="n">
        <f aca="false">IF(F454&gt;0,K454/F454,99)</f>
        <v>7.62790697674419</v>
      </c>
      <c r="Q454" s="18" t="str">
        <f aca="false">IF(K454&lt;N454,"Stock-out risk",IF(K454&lt;O454,"Reorder now",IF(P454&gt;16,"Overstock","Healthy")))</f>
        <v>Healthy</v>
      </c>
      <c r="R454" s="52" t="n">
        <f aca="false">K454*C454</f>
        <v>9074.94</v>
      </c>
    </row>
    <row r="455" customFormat="false" ht="15" hidden="false" customHeight="false" outlineLevel="0" collapsed="false">
      <c r="A455" s="1" t="s">
        <v>9205</v>
      </c>
      <c r="B455" s="1" t="s">
        <v>8755</v>
      </c>
      <c r="C455" s="17" t="n">
        <v>90.32</v>
      </c>
      <c r="D455" s="17" t="n">
        <v>176.25</v>
      </c>
      <c r="E455" s="1" t="n">
        <v>863</v>
      </c>
      <c r="F455" s="50" t="n">
        <v>16.596</v>
      </c>
      <c r="G455" s="51" t="n">
        <v>0.345</v>
      </c>
      <c r="H455" s="1" t="s">
        <v>9056</v>
      </c>
      <c r="I455" s="1" t="s">
        <v>8746</v>
      </c>
      <c r="J455" s="1" t="n">
        <v>2</v>
      </c>
      <c r="K455" s="1" t="n">
        <v>119</v>
      </c>
      <c r="L455" s="52" t="n">
        <f aca="false">E455*D455</f>
        <v>152103.75</v>
      </c>
      <c r="M455" s="1" t="n">
        <f aca="false">IF(H455="A",1.65,IF(H455="B",1.28,0.84))</f>
        <v>1.28</v>
      </c>
      <c r="N455" s="1" t="n">
        <f aca="false">ROUNDUP(M455*G455*F455*SQRT(J455),0)</f>
        <v>11</v>
      </c>
      <c r="O455" s="1" t="n">
        <f aca="false">ROUNDUP(F455*J455+N455,0)</f>
        <v>45</v>
      </c>
      <c r="P455" s="50" t="n">
        <f aca="false">IF(F455&gt;0,K455/F455,99)</f>
        <v>7.1704025066281</v>
      </c>
      <c r="Q455" s="18" t="str">
        <f aca="false">IF(K455&lt;N455,"Stock-out risk",IF(K455&lt;O455,"Reorder now",IF(P455&gt;16,"Overstock","Healthy")))</f>
        <v>Healthy</v>
      </c>
      <c r="R455" s="52" t="n">
        <f aca="false">K455*C455</f>
        <v>10748.08</v>
      </c>
    </row>
    <row r="456" customFormat="false" ht="15" hidden="false" customHeight="false" outlineLevel="0" collapsed="false">
      <c r="A456" s="1" t="s">
        <v>9206</v>
      </c>
      <c r="B456" s="1" t="s">
        <v>8772</v>
      </c>
      <c r="C456" s="17" t="n">
        <v>141.27</v>
      </c>
      <c r="D456" s="17" t="n">
        <v>359.79</v>
      </c>
      <c r="E456" s="1" t="n">
        <v>422</v>
      </c>
      <c r="F456" s="50" t="n">
        <v>8.115</v>
      </c>
      <c r="G456" s="51" t="n">
        <v>0.778</v>
      </c>
      <c r="H456" s="1" t="s">
        <v>9056</v>
      </c>
      <c r="I456" s="1" t="s">
        <v>90</v>
      </c>
      <c r="J456" s="1" t="n">
        <v>3</v>
      </c>
      <c r="K456" s="1" t="n">
        <v>89</v>
      </c>
      <c r="L456" s="52" t="n">
        <f aca="false">E456*D456</f>
        <v>151831.38</v>
      </c>
      <c r="M456" s="1" t="n">
        <f aca="false">IF(H456="A",1.65,IF(H456="B",1.28,0.84))</f>
        <v>1.28</v>
      </c>
      <c r="N456" s="1" t="n">
        <f aca="false">ROUNDUP(M456*G456*F456*SQRT(J456),0)</f>
        <v>14</v>
      </c>
      <c r="O456" s="1" t="n">
        <f aca="false">ROUNDUP(F456*J456+N456,0)</f>
        <v>39</v>
      </c>
      <c r="P456" s="50" t="n">
        <f aca="false">IF(F456&gt;0,K456/F456,99)</f>
        <v>10.9673444239063</v>
      </c>
      <c r="Q456" s="18" t="str">
        <f aca="false">IF(K456&lt;N456,"Stock-out risk",IF(K456&lt;O456,"Reorder now",IF(P456&gt;16,"Overstock","Healthy")))</f>
        <v>Healthy</v>
      </c>
      <c r="R456" s="52" t="n">
        <f aca="false">K456*C456</f>
        <v>12573.03</v>
      </c>
    </row>
    <row r="457" customFormat="false" ht="15" hidden="false" customHeight="false" outlineLevel="0" collapsed="false">
      <c r="A457" s="1" t="s">
        <v>9207</v>
      </c>
      <c r="B457" s="1" t="s">
        <v>8759</v>
      </c>
      <c r="C457" s="17" t="n">
        <v>120.61</v>
      </c>
      <c r="D457" s="17" t="n">
        <v>295.17</v>
      </c>
      <c r="E457" s="1" t="n">
        <v>513</v>
      </c>
      <c r="F457" s="50" t="n">
        <v>9.865</v>
      </c>
      <c r="G457" s="51" t="n">
        <v>0.345</v>
      </c>
      <c r="H457" s="1" t="s">
        <v>9056</v>
      </c>
      <c r="I457" s="1" t="s">
        <v>8746</v>
      </c>
      <c r="J457" s="1" t="n">
        <v>2</v>
      </c>
      <c r="K457" s="1" t="n">
        <v>74</v>
      </c>
      <c r="L457" s="52" t="n">
        <f aca="false">E457*D457</f>
        <v>151422.21</v>
      </c>
      <c r="M457" s="1" t="n">
        <f aca="false">IF(H457="A",1.65,IF(H457="B",1.28,0.84))</f>
        <v>1.28</v>
      </c>
      <c r="N457" s="1" t="n">
        <f aca="false">ROUNDUP(M457*G457*F457*SQRT(J457),0)</f>
        <v>7</v>
      </c>
      <c r="O457" s="1" t="n">
        <f aca="false">ROUNDUP(F457*J457+N457,0)</f>
        <v>27</v>
      </c>
      <c r="P457" s="50" t="n">
        <f aca="false">IF(F457&gt;0,K457/F457,99)</f>
        <v>7.50126710593006</v>
      </c>
      <c r="Q457" s="18" t="str">
        <f aca="false">IF(K457&lt;N457,"Stock-out risk",IF(K457&lt;O457,"Reorder now",IF(P457&gt;16,"Overstock","Healthy")))</f>
        <v>Healthy</v>
      </c>
      <c r="R457" s="52" t="n">
        <f aca="false">K457*C457</f>
        <v>8925.14</v>
      </c>
    </row>
    <row r="458" customFormat="false" ht="15" hidden="false" customHeight="false" outlineLevel="0" collapsed="false">
      <c r="A458" s="1" t="s">
        <v>9208</v>
      </c>
      <c r="B458" s="1" t="s">
        <v>8772</v>
      </c>
      <c r="C458" s="17" t="n">
        <v>75.62</v>
      </c>
      <c r="D458" s="17" t="n">
        <v>195.27</v>
      </c>
      <c r="E458" s="1" t="n">
        <v>769</v>
      </c>
      <c r="F458" s="50" t="n">
        <v>14.788</v>
      </c>
      <c r="G458" s="51" t="n">
        <v>0.329</v>
      </c>
      <c r="H458" s="1" t="s">
        <v>9056</v>
      </c>
      <c r="I458" s="1" t="s">
        <v>8746</v>
      </c>
      <c r="J458" s="1" t="n">
        <v>3</v>
      </c>
      <c r="K458" s="1" t="n">
        <v>100</v>
      </c>
      <c r="L458" s="52" t="n">
        <f aca="false">E458*D458</f>
        <v>150162.63</v>
      </c>
      <c r="M458" s="1" t="n">
        <f aca="false">IF(H458="A",1.65,IF(H458="B",1.28,0.84))</f>
        <v>1.28</v>
      </c>
      <c r="N458" s="1" t="n">
        <f aca="false">ROUNDUP(M458*G458*F458*SQRT(J458),0)</f>
        <v>11</v>
      </c>
      <c r="O458" s="1" t="n">
        <f aca="false">ROUNDUP(F458*J458+N458,0)</f>
        <v>56</v>
      </c>
      <c r="P458" s="50" t="n">
        <f aca="false">IF(F458&gt;0,K458/F458,99)</f>
        <v>6.76223965377333</v>
      </c>
      <c r="Q458" s="18" t="str">
        <f aca="false">IF(K458&lt;N458,"Stock-out risk",IF(K458&lt;O458,"Reorder now",IF(P458&gt;16,"Overstock","Healthy")))</f>
        <v>Healthy</v>
      </c>
      <c r="R458" s="52" t="n">
        <f aca="false">K458*C458</f>
        <v>7562</v>
      </c>
    </row>
    <row r="459" customFormat="false" ht="15" hidden="false" customHeight="false" outlineLevel="0" collapsed="false">
      <c r="A459" s="1" t="s">
        <v>9209</v>
      </c>
      <c r="B459" s="1" t="s">
        <v>8749</v>
      </c>
      <c r="C459" s="17" t="n">
        <v>93.81</v>
      </c>
      <c r="D459" s="17" t="n">
        <v>185.78</v>
      </c>
      <c r="E459" s="1" t="n">
        <v>808</v>
      </c>
      <c r="F459" s="50" t="n">
        <v>15.538</v>
      </c>
      <c r="G459" s="51" t="n">
        <v>0.304</v>
      </c>
      <c r="H459" s="1" t="s">
        <v>9056</v>
      </c>
      <c r="I459" s="1" t="s">
        <v>8746</v>
      </c>
      <c r="J459" s="1" t="n">
        <v>2</v>
      </c>
      <c r="K459" s="1" t="n">
        <v>69</v>
      </c>
      <c r="L459" s="52" t="n">
        <f aca="false">E459*D459</f>
        <v>150110.24</v>
      </c>
      <c r="M459" s="1" t="n">
        <f aca="false">IF(H459="A",1.65,IF(H459="B",1.28,0.84))</f>
        <v>1.28</v>
      </c>
      <c r="N459" s="1" t="n">
        <f aca="false">ROUNDUP(M459*G459*F459*SQRT(J459),0)</f>
        <v>9</v>
      </c>
      <c r="O459" s="1" t="n">
        <f aca="false">ROUNDUP(F459*J459+N459,0)</f>
        <v>41</v>
      </c>
      <c r="P459" s="50" t="n">
        <f aca="false">IF(F459&gt;0,K459/F459,99)</f>
        <v>4.44072596215729</v>
      </c>
      <c r="Q459" s="18" t="str">
        <f aca="false">IF(K459&lt;N459,"Stock-out risk",IF(K459&lt;O459,"Reorder now",IF(P459&gt;16,"Overstock","Healthy")))</f>
        <v>Healthy</v>
      </c>
      <c r="R459" s="52" t="n">
        <f aca="false">K459*C459</f>
        <v>6472.89</v>
      </c>
    </row>
    <row r="460" customFormat="false" ht="15" hidden="false" customHeight="false" outlineLevel="0" collapsed="false">
      <c r="A460" s="1" t="s">
        <v>9210</v>
      </c>
      <c r="B460" s="1" t="s">
        <v>8749</v>
      </c>
      <c r="C460" s="17" t="n">
        <v>103.85</v>
      </c>
      <c r="D460" s="17" t="n">
        <v>242.57</v>
      </c>
      <c r="E460" s="1" t="n">
        <v>617</v>
      </c>
      <c r="F460" s="50" t="n">
        <v>11.865</v>
      </c>
      <c r="G460" s="51" t="n">
        <v>0.879</v>
      </c>
      <c r="H460" s="1" t="s">
        <v>9056</v>
      </c>
      <c r="I460" s="1" t="s">
        <v>90</v>
      </c>
      <c r="J460" s="1" t="n">
        <v>3</v>
      </c>
      <c r="K460" s="1" t="n">
        <v>54</v>
      </c>
      <c r="L460" s="52" t="n">
        <f aca="false">E460*D460</f>
        <v>149665.69</v>
      </c>
      <c r="M460" s="1" t="n">
        <f aca="false">IF(H460="A",1.65,IF(H460="B",1.28,0.84))</f>
        <v>1.28</v>
      </c>
      <c r="N460" s="1" t="n">
        <f aca="false">ROUNDUP(M460*G460*F460*SQRT(J460),0)</f>
        <v>24</v>
      </c>
      <c r="O460" s="1" t="n">
        <f aca="false">ROUNDUP(F460*J460+N460,0)</f>
        <v>60</v>
      </c>
      <c r="P460" s="50" t="n">
        <f aca="false">IF(F460&gt;0,K460/F460,99)</f>
        <v>4.551201011378</v>
      </c>
      <c r="Q460" s="18" t="str">
        <f aca="false">IF(K460&lt;N460,"Stock-out risk",IF(K460&lt;O460,"Reorder now",IF(P460&gt;16,"Overstock","Healthy")))</f>
        <v>Reorder now</v>
      </c>
      <c r="R460" s="52" t="n">
        <f aca="false">K460*C460</f>
        <v>5607.9</v>
      </c>
    </row>
    <row r="461" customFormat="false" ht="15" hidden="false" customHeight="false" outlineLevel="0" collapsed="false">
      <c r="A461" s="1" t="s">
        <v>9211</v>
      </c>
      <c r="B461" s="1" t="s">
        <v>8764</v>
      </c>
      <c r="C461" s="17" t="n">
        <v>126.66</v>
      </c>
      <c r="D461" s="17" t="n">
        <v>262.37</v>
      </c>
      <c r="E461" s="1" t="n">
        <v>570</v>
      </c>
      <c r="F461" s="50" t="n">
        <v>10.962</v>
      </c>
      <c r="G461" s="51" t="n">
        <v>0.577</v>
      </c>
      <c r="H461" s="1" t="s">
        <v>9056</v>
      </c>
      <c r="I461" s="1" t="s">
        <v>90</v>
      </c>
      <c r="J461" s="1" t="n">
        <v>4</v>
      </c>
      <c r="K461" s="1" t="n">
        <v>123</v>
      </c>
      <c r="L461" s="52" t="n">
        <f aca="false">E461*D461</f>
        <v>149550.9</v>
      </c>
      <c r="M461" s="1" t="n">
        <f aca="false">IF(H461="A",1.65,IF(H461="B",1.28,0.84))</f>
        <v>1.28</v>
      </c>
      <c r="N461" s="1" t="n">
        <f aca="false">ROUNDUP(M461*G461*F461*SQRT(J461),0)</f>
        <v>17</v>
      </c>
      <c r="O461" s="1" t="n">
        <f aca="false">ROUNDUP(F461*J461+N461,0)</f>
        <v>61</v>
      </c>
      <c r="P461" s="50" t="n">
        <f aca="false">IF(F461&gt;0,K461/F461,99)</f>
        <v>11.2205801860974</v>
      </c>
      <c r="Q461" s="18" t="str">
        <f aca="false">IF(K461&lt;N461,"Stock-out risk",IF(K461&lt;O461,"Reorder now",IF(P461&gt;16,"Overstock","Healthy")))</f>
        <v>Healthy</v>
      </c>
      <c r="R461" s="52" t="n">
        <f aca="false">K461*C461</f>
        <v>15579.18</v>
      </c>
    </row>
    <row r="462" customFormat="false" ht="15" hidden="false" customHeight="false" outlineLevel="0" collapsed="false">
      <c r="A462" s="1" t="s">
        <v>9212</v>
      </c>
      <c r="B462" s="1" t="s">
        <v>8755</v>
      </c>
      <c r="C462" s="17" t="n">
        <v>182.98</v>
      </c>
      <c r="D462" s="17" t="n">
        <v>339</v>
      </c>
      <c r="E462" s="1" t="n">
        <v>441</v>
      </c>
      <c r="F462" s="50" t="n">
        <v>8.481</v>
      </c>
      <c r="G462" s="51" t="n">
        <v>0.567</v>
      </c>
      <c r="H462" s="1" t="s">
        <v>9056</v>
      </c>
      <c r="I462" s="1" t="s">
        <v>90</v>
      </c>
      <c r="J462" s="1" t="n">
        <v>6</v>
      </c>
      <c r="K462" s="1" t="n">
        <v>76</v>
      </c>
      <c r="L462" s="52" t="n">
        <f aca="false">E462*D462</f>
        <v>149499</v>
      </c>
      <c r="M462" s="1" t="n">
        <f aca="false">IF(H462="A",1.65,IF(H462="B",1.28,0.84))</f>
        <v>1.28</v>
      </c>
      <c r="N462" s="1" t="n">
        <f aca="false">ROUNDUP(M462*G462*F462*SQRT(J462),0)</f>
        <v>16</v>
      </c>
      <c r="O462" s="1" t="n">
        <f aca="false">ROUNDUP(F462*J462+N462,0)</f>
        <v>67</v>
      </c>
      <c r="P462" s="50" t="n">
        <f aca="false">IF(F462&gt;0,K462/F462,99)</f>
        <v>8.96120740478717</v>
      </c>
      <c r="Q462" s="18" t="str">
        <f aca="false">IF(K462&lt;N462,"Stock-out risk",IF(K462&lt;O462,"Reorder now",IF(P462&gt;16,"Overstock","Healthy")))</f>
        <v>Healthy</v>
      </c>
      <c r="R462" s="52" t="n">
        <f aca="false">K462*C462</f>
        <v>13906.48</v>
      </c>
    </row>
    <row r="463" customFormat="false" ht="15" hidden="false" customHeight="false" outlineLevel="0" collapsed="false">
      <c r="A463" s="1" t="s">
        <v>9213</v>
      </c>
      <c r="B463" s="1" t="s">
        <v>8755</v>
      </c>
      <c r="C463" s="17" t="n">
        <v>190.35</v>
      </c>
      <c r="D463" s="17" t="n">
        <v>428.75</v>
      </c>
      <c r="E463" s="1" t="n">
        <v>345</v>
      </c>
      <c r="F463" s="50" t="n">
        <v>6.635</v>
      </c>
      <c r="G463" s="51" t="n">
        <v>0.864</v>
      </c>
      <c r="H463" s="1" t="s">
        <v>9056</v>
      </c>
      <c r="I463" s="1" t="s">
        <v>90</v>
      </c>
      <c r="J463" s="1" t="n">
        <v>3</v>
      </c>
      <c r="K463" s="1" t="n">
        <v>39</v>
      </c>
      <c r="L463" s="52" t="n">
        <f aca="false">E463*D463</f>
        <v>147918.75</v>
      </c>
      <c r="M463" s="1" t="n">
        <f aca="false">IF(H463="A",1.65,IF(H463="B",1.28,0.84))</f>
        <v>1.28</v>
      </c>
      <c r="N463" s="1" t="n">
        <f aca="false">ROUNDUP(M463*G463*F463*SQRT(J463),0)</f>
        <v>13</v>
      </c>
      <c r="O463" s="1" t="n">
        <f aca="false">ROUNDUP(F463*J463+N463,0)</f>
        <v>33</v>
      </c>
      <c r="P463" s="50" t="n">
        <f aca="false">IF(F463&gt;0,K463/F463,99)</f>
        <v>5.87792012057272</v>
      </c>
      <c r="Q463" s="18" t="str">
        <f aca="false">IF(K463&lt;N463,"Stock-out risk",IF(K463&lt;O463,"Reorder now",IF(P463&gt;16,"Overstock","Healthy")))</f>
        <v>Healthy</v>
      </c>
      <c r="R463" s="52" t="n">
        <f aca="false">K463*C463</f>
        <v>7423.65</v>
      </c>
    </row>
    <row r="464" customFormat="false" ht="15" hidden="false" customHeight="false" outlineLevel="0" collapsed="false">
      <c r="A464" s="1" t="s">
        <v>9214</v>
      </c>
      <c r="B464" s="1" t="s">
        <v>8755</v>
      </c>
      <c r="C464" s="17" t="n">
        <v>67.22</v>
      </c>
      <c r="D464" s="17" t="n">
        <v>122.11</v>
      </c>
      <c r="E464" s="1" t="n">
        <v>1210</v>
      </c>
      <c r="F464" s="50" t="n">
        <v>23.269</v>
      </c>
      <c r="G464" s="51" t="n">
        <v>0.551</v>
      </c>
      <c r="H464" s="1" t="s">
        <v>9056</v>
      </c>
      <c r="I464" s="1" t="s">
        <v>90</v>
      </c>
      <c r="J464" s="1" t="n">
        <v>4</v>
      </c>
      <c r="K464" s="1" t="n">
        <v>108</v>
      </c>
      <c r="L464" s="52" t="n">
        <f aca="false">E464*D464</f>
        <v>147753.1</v>
      </c>
      <c r="M464" s="1" t="n">
        <f aca="false">IF(H464="A",1.65,IF(H464="B",1.28,0.84))</f>
        <v>1.28</v>
      </c>
      <c r="N464" s="1" t="n">
        <f aca="false">ROUNDUP(M464*G464*F464*SQRT(J464),0)</f>
        <v>33</v>
      </c>
      <c r="O464" s="1" t="n">
        <f aca="false">ROUNDUP(F464*J464+N464,0)</f>
        <v>127</v>
      </c>
      <c r="P464" s="50" t="n">
        <f aca="false">IF(F464&gt;0,K464/F464,99)</f>
        <v>4.64136834414887</v>
      </c>
      <c r="Q464" s="18" t="str">
        <f aca="false">IF(K464&lt;N464,"Stock-out risk",IF(K464&lt;O464,"Reorder now",IF(P464&gt;16,"Overstock","Healthy")))</f>
        <v>Reorder now</v>
      </c>
      <c r="R464" s="52" t="n">
        <f aca="false">K464*C464</f>
        <v>7259.76</v>
      </c>
    </row>
    <row r="465" customFormat="false" ht="15" hidden="false" customHeight="false" outlineLevel="0" collapsed="false">
      <c r="A465" s="1" t="s">
        <v>9215</v>
      </c>
      <c r="B465" s="1" t="s">
        <v>8764</v>
      </c>
      <c r="C465" s="17" t="n">
        <v>163.15</v>
      </c>
      <c r="D465" s="17" t="n">
        <v>406.59</v>
      </c>
      <c r="E465" s="1" t="n">
        <v>362</v>
      </c>
      <c r="F465" s="50" t="n">
        <v>6.962</v>
      </c>
      <c r="G465" s="51" t="n">
        <v>0.536</v>
      </c>
      <c r="H465" s="1" t="s">
        <v>9056</v>
      </c>
      <c r="I465" s="1" t="s">
        <v>90</v>
      </c>
      <c r="J465" s="1" t="n">
        <v>4</v>
      </c>
      <c r="K465" s="1" t="n">
        <v>64</v>
      </c>
      <c r="L465" s="52" t="n">
        <f aca="false">E465*D465</f>
        <v>147185.58</v>
      </c>
      <c r="M465" s="1" t="n">
        <f aca="false">IF(H465="A",1.65,IF(H465="B",1.28,0.84))</f>
        <v>1.28</v>
      </c>
      <c r="N465" s="1" t="n">
        <f aca="false">ROUNDUP(M465*G465*F465*SQRT(J465),0)</f>
        <v>10</v>
      </c>
      <c r="O465" s="1" t="n">
        <f aca="false">ROUNDUP(F465*J465+N465,0)</f>
        <v>38</v>
      </c>
      <c r="P465" s="50" t="n">
        <f aca="false">IF(F465&gt;0,K465/F465,99)</f>
        <v>9.192760700948</v>
      </c>
      <c r="Q465" s="18" t="str">
        <f aca="false">IF(K465&lt;N465,"Stock-out risk",IF(K465&lt;O465,"Reorder now",IF(P465&gt;16,"Overstock","Healthy")))</f>
        <v>Healthy</v>
      </c>
      <c r="R465" s="52" t="n">
        <f aca="false">K465*C465</f>
        <v>10441.6</v>
      </c>
    </row>
    <row r="466" customFormat="false" ht="15" hidden="false" customHeight="false" outlineLevel="0" collapsed="false">
      <c r="A466" s="1" t="s">
        <v>9216</v>
      </c>
      <c r="B466" s="1" t="s">
        <v>8749</v>
      </c>
      <c r="C466" s="17" t="n">
        <v>97.04</v>
      </c>
      <c r="D466" s="17" t="n">
        <v>214.48</v>
      </c>
      <c r="E466" s="1" t="n">
        <v>684</v>
      </c>
      <c r="F466" s="50" t="n">
        <v>13.154</v>
      </c>
      <c r="G466" s="51" t="n">
        <v>0.723</v>
      </c>
      <c r="H466" s="1" t="s">
        <v>9056</v>
      </c>
      <c r="I466" s="1" t="s">
        <v>90</v>
      </c>
      <c r="J466" s="1" t="n">
        <v>3</v>
      </c>
      <c r="K466" s="1" t="n">
        <v>56</v>
      </c>
      <c r="L466" s="52" t="n">
        <f aca="false">E466*D466</f>
        <v>146704.32</v>
      </c>
      <c r="M466" s="1" t="n">
        <f aca="false">IF(H466="A",1.65,IF(H466="B",1.28,0.84))</f>
        <v>1.28</v>
      </c>
      <c r="N466" s="1" t="n">
        <f aca="false">ROUNDUP(M466*G466*F466*SQRT(J466),0)</f>
        <v>22</v>
      </c>
      <c r="O466" s="1" t="n">
        <f aca="false">ROUNDUP(F466*J466+N466,0)</f>
        <v>62</v>
      </c>
      <c r="P466" s="50" t="n">
        <f aca="false">IF(F466&gt;0,K466/F466,99)</f>
        <v>4.25726014900411</v>
      </c>
      <c r="Q466" s="18" t="str">
        <f aca="false">IF(K466&lt;N466,"Stock-out risk",IF(K466&lt;O466,"Reorder now",IF(P466&gt;16,"Overstock","Healthy")))</f>
        <v>Reorder now</v>
      </c>
      <c r="R466" s="52" t="n">
        <f aca="false">K466*C466</f>
        <v>5434.24</v>
      </c>
    </row>
    <row r="467" customFormat="false" ht="15" hidden="false" customHeight="false" outlineLevel="0" collapsed="false">
      <c r="A467" s="1" t="s">
        <v>9217</v>
      </c>
      <c r="B467" s="1" t="s">
        <v>8755</v>
      </c>
      <c r="C467" s="17" t="n">
        <v>98.07</v>
      </c>
      <c r="D467" s="17" t="n">
        <v>203.53</v>
      </c>
      <c r="E467" s="1" t="n">
        <v>718</v>
      </c>
      <c r="F467" s="50" t="n">
        <v>13.808</v>
      </c>
      <c r="G467" s="51" t="n">
        <v>0.613</v>
      </c>
      <c r="H467" s="1" t="s">
        <v>9056</v>
      </c>
      <c r="I467" s="1" t="s">
        <v>90</v>
      </c>
      <c r="J467" s="1" t="n">
        <v>3</v>
      </c>
      <c r="K467" s="1" t="n">
        <v>60</v>
      </c>
      <c r="L467" s="52" t="n">
        <f aca="false">E467*D467</f>
        <v>146134.54</v>
      </c>
      <c r="M467" s="1" t="n">
        <f aca="false">IF(H467="A",1.65,IF(H467="B",1.28,0.84))</f>
        <v>1.28</v>
      </c>
      <c r="N467" s="1" t="n">
        <f aca="false">ROUNDUP(M467*G467*F467*SQRT(J467),0)</f>
        <v>19</v>
      </c>
      <c r="O467" s="1" t="n">
        <f aca="false">ROUNDUP(F467*J467+N467,0)</f>
        <v>61</v>
      </c>
      <c r="P467" s="50" t="n">
        <f aca="false">IF(F467&gt;0,K467/F467,99)</f>
        <v>4.34530706836616</v>
      </c>
      <c r="Q467" s="18" t="str">
        <f aca="false">IF(K467&lt;N467,"Stock-out risk",IF(K467&lt;O467,"Reorder now",IF(P467&gt;16,"Overstock","Healthy")))</f>
        <v>Reorder now</v>
      </c>
      <c r="R467" s="52" t="n">
        <f aca="false">K467*C467</f>
        <v>5884.2</v>
      </c>
    </row>
    <row r="468" customFormat="false" ht="15" hidden="false" customHeight="false" outlineLevel="0" collapsed="false">
      <c r="A468" s="1" t="s">
        <v>9218</v>
      </c>
      <c r="B468" s="1" t="s">
        <v>8764</v>
      </c>
      <c r="C468" s="17" t="n">
        <v>154.98</v>
      </c>
      <c r="D468" s="17" t="n">
        <v>385.63</v>
      </c>
      <c r="E468" s="1" t="n">
        <v>377</v>
      </c>
      <c r="F468" s="50" t="n">
        <v>7.25</v>
      </c>
      <c r="G468" s="51" t="n">
        <v>0.576</v>
      </c>
      <c r="H468" s="1" t="s">
        <v>9056</v>
      </c>
      <c r="I468" s="1" t="s">
        <v>90</v>
      </c>
      <c r="J468" s="1" t="n">
        <v>6</v>
      </c>
      <c r="K468" s="1" t="n">
        <v>86</v>
      </c>
      <c r="L468" s="52" t="n">
        <f aca="false">E468*D468</f>
        <v>145382.51</v>
      </c>
      <c r="M468" s="1" t="n">
        <f aca="false">IF(H468="A",1.65,IF(H468="B",1.28,0.84))</f>
        <v>1.28</v>
      </c>
      <c r="N468" s="1" t="n">
        <f aca="false">ROUNDUP(M468*G468*F468*SQRT(J468),0)</f>
        <v>14</v>
      </c>
      <c r="O468" s="1" t="n">
        <f aca="false">ROUNDUP(F468*J468+N468,0)</f>
        <v>58</v>
      </c>
      <c r="P468" s="50" t="n">
        <f aca="false">IF(F468&gt;0,K468/F468,99)</f>
        <v>11.8620689655172</v>
      </c>
      <c r="Q468" s="18" t="str">
        <f aca="false">IF(K468&lt;N468,"Stock-out risk",IF(K468&lt;O468,"Reorder now",IF(P468&gt;16,"Overstock","Healthy")))</f>
        <v>Healthy</v>
      </c>
      <c r="R468" s="52" t="n">
        <f aca="false">K468*C468</f>
        <v>13328.28</v>
      </c>
    </row>
    <row r="469" customFormat="false" ht="15" hidden="false" customHeight="false" outlineLevel="0" collapsed="false">
      <c r="A469" s="1" t="s">
        <v>9219</v>
      </c>
      <c r="B469" s="1" t="s">
        <v>8759</v>
      </c>
      <c r="C469" s="17" t="n">
        <v>149.64</v>
      </c>
      <c r="D469" s="17" t="n">
        <v>368.35</v>
      </c>
      <c r="E469" s="1" t="n">
        <v>392</v>
      </c>
      <c r="F469" s="50" t="n">
        <v>7.538</v>
      </c>
      <c r="G469" s="51" t="n">
        <v>0.321</v>
      </c>
      <c r="H469" s="1" t="s">
        <v>9056</v>
      </c>
      <c r="I469" s="1" t="s">
        <v>8746</v>
      </c>
      <c r="J469" s="1" t="n">
        <v>3</v>
      </c>
      <c r="K469" s="1" t="n">
        <v>19</v>
      </c>
      <c r="L469" s="52" t="n">
        <f aca="false">E469*D469</f>
        <v>144393.2</v>
      </c>
      <c r="M469" s="1" t="n">
        <f aca="false">IF(H469="A",1.65,IF(H469="B",1.28,0.84))</f>
        <v>1.28</v>
      </c>
      <c r="N469" s="1" t="n">
        <f aca="false">ROUNDUP(M469*G469*F469*SQRT(J469),0)</f>
        <v>6</v>
      </c>
      <c r="O469" s="1" t="n">
        <f aca="false">ROUNDUP(F469*J469+N469,0)</f>
        <v>29</v>
      </c>
      <c r="P469" s="50" t="n">
        <f aca="false">IF(F469&gt;0,K469/F469,99)</f>
        <v>2.52056248341735</v>
      </c>
      <c r="Q469" s="18" t="str">
        <f aca="false">IF(K469&lt;N469,"Stock-out risk",IF(K469&lt;O469,"Reorder now",IF(P469&gt;16,"Overstock","Healthy")))</f>
        <v>Reorder now</v>
      </c>
      <c r="R469" s="52" t="n">
        <f aca="false">K469*C469</f>
        <v>2843.16</v>
      </c>
    </row>
    <row r="470" customFormat="false" ht="15" hidden="false" customHeight="false" outlineLevel="0" collapsed="false">
      <c r="A470" s="1" t="s">
        <v>9220</v>
      </c>
      <c r="B470" s="1" t="s">
        <v>8755</v>
      </c>
      <c r="C470" s="17" t="n">
        <v>160.15</v>
      </c>
      <c r="D470" s="17" t="n">
        <v>316.92</v>
      </c>
      <c r="E470" s="1" t="n">
        <v>454</v>
      </c>
      <c r="F470" s="50" t="n">
        <v>8.731</v>
      </c>
      <c r="G470" s="51" t="n">
        <v>0.389</v>
      </c>
      <c r="H470" s="1" t="s">
        <v>9056</v>
      </c>
      <c r="I470" s="1" t="s">
        <v>8746</v>
      </c>
      <c r="J470" s="1" t="n">
        <v>2</v>
      </c>
      <c r="K470" s="1" t="n">
        <v>27</v>
      </c>
      <c r="L470" s="52" t="n">
        <f aca="false">E470*D470</f>
        <v>143881.68</v>
      </c>
      <c r="M470" s="1" t="n">
        <f aca="false">IF(H470="A",1.65,IF(H470="B",1.28,0.84))</f>
        <v>1.28</v>
      </c>
      <c r="N470" s="1" t="n">
        <f aca="false">ROUNDUP(M470*G470*F470*SQRT(J470),0)</f>
        <v>7</v>
      </c>
      <c r="O470" s="1" t="n">
        <f aca="false">ROUNDUP(F470*J470+N470,0)</f>
        <v>25</v>
      </c>
      <c r="P470" s="50" t="n">
        <f aca="false">IF(F470&gt;0,K470/F470,99)</f>
        <v>3.09242927499714</v>
      </c>
      <c r="Q470" s="18" t="str">
        <f aca="false">IF(K470&lt;N470,"Stock-out risk",IF(K470&lt;O470,"Reorder now",IF(P470&gt;16,"Overstock","Healthy")))</f>
        <v>Healthy</v>
      </c>
      <c r="R470" s="52" t="n">
        <f aca="false">K470*C470</f>
        <v>4324.05</v>
      </c>
    </row>
    <row r="471" customFormat="false" ht="15" hidden="false" customHeight="false" outlineLevel="0" collapsed="false">
      <c r="A471" s="1" t="s">
        <v>9221</v>
      </c>
      <c r="B471" s="1" t="s">
        <v>8755</v>
      </c>
      <c r="C471" s="17" t="n">
        <v>53.85</v>
      </c>
      <c r="D471" s="17" t="n">
        <v>121.26</v>
      </c>
      <c r="E471" s="1" t="n">
        <v>1183</v>
      </c>
      <c r="F471" s="50" t="n">
        <v>22.75</v>
      </c>
      <c r="G471" s="51" t="n">
        <v>0.827</v>
      </c>
      <c r="H471" s="1" t="s">
        <v>9056</v>
      </c>
      <c r="I471" s="1" t="s">
        <v>90</v>
      </c>
      <c r="J471" s="1" t="n">
        <v>2</v>
      </c>
      <c r="K471" s="1" t="n">
        <v>99</v>
      </c>
      <c r="L471" s="52" t="n">
        <f aca="false">E471*D471</f>
        <v>143450.58</v>
      </c>
      <c r="M471" s="1" t="n">
        <f aca="false">IF(H471="A",1.65,IF(H471="B",1.28,0.84))</f>
        <v>1.28</v>
      </c>
      <c r="N471" s="1" t="n">
        <f aca="false">ROUNDUP(M471*G471*F471*SQRT(J471),0)</f>
        <v>35</v>
      </c>
      <c r="O471" s="1" t="n">
        <f aca="false">ROUNDUP(F471*J471+N471,0)</f>
        <v>81</v>
      </c>
      <c r="P471" s="50" t="n">
        <f aca="false">IF(F471&gt;0,K471/F471,99)</f>
        <v>4.35164835164835</v>
      </c>
      <c r="Q471" s="18" t="str">
        <f aca="false">IF(K471&lt;N471,"Stock-out risk",IF(K471&lt;O471,"Reorder now",IF(P471&gt;16,"Overstock","Healthy")))</f>
        <v>Healthy</v>
      </c>
      <c r="R471" s="52" t="n">
        <f aca="false">K471*C471</f>
        <v>5331.15</v>
      </c>
    </row>
    <row r="472" customFormat="false" ht="15" hidden="false" customHeight="false" outlineLevel="0" collapsed="false">
      <c r="A472" s="1" t="s">
        <v>9222</v>
      </c>
      <c r="B472" s="1" t="s">
        <v>8742</v>
      </c>
      <c r="C472" s="17" t="n">
        <v>75.18</v>
      </c>
      <c r="D472" s="17" t="n">
        <v>187.28</v>
      </c>
      <c r="E472" s="1" t="n">
        <v>764</v>
      </c>
      <c r="F472" s="50" t="n">
        <v>14.692</v>
      </c>
      <c r="G472" s="51" t="n">
        <v>0.3</v>
      </c>
      <c r="H472" s="1" t="s">
        <v>9056</v>
      </c>
      <c r="I472" s="1" t="s">
        <v>8746</v>
      </c>
      <c r="J472" s="1" t="n">
        <v>6</v>
      </c>
      <c r="K472" s="1" t="n">
        <v>315</v>
      </c>
      <c r="L472" s="52" t="n">
        <f aca="false">E472*D472</f>
        <v>143081.92</v>
      </c>
      <c r="M472" s="1" t="n">
        <f aca="false">IF(H472="A",1.65,IF(H472="B",1.28,0.84))</f>
        <v>1.28</v>
      </c>
      <c r="N472" s="1" t="n">
        <f aca="false">ROUNDUP(M472*G472*F472*SQRT(J472),0)</f>
        <v>14</v>
      </c>
      <c r="O472" s="1" t="n">
        <f aca="false">ROUNDUP(F472*J472+N472,0)</f>
        <v>103</v>
      </c>
      <c r="P472" s="50" t="n">
        <f aca="false">IF(F472&gt;0,K472/F472,99)</f>
        <v>21.4402395861693</v>
      </c>
      <c r="Q472" s="18" t="str">
        <f aca="false">IF(K472&lt;N472,"Stock-out risk",IF(K472&lt;O472,"Reorder now",IF(P472&gt;16,"Overstock","Healthy")))</f>
        <v>Overstock</v>
      </c>
      <c r="R472" s="52" t="n">
        <f aca="false">K472*C472</f>
        <v>23681.7</v>
      </c>
    </row>
    <row r="473" customFormat="false" ht="15" hidden="false" customHeight="false" outlineLevel="0" collapsed="false">
      <c r="A473" s="1" t="s">
        <v>9223</v>
      </c>
      <c r="B473" s="1" t="s">
        <v>8749</v>
      </c>
      <c r="C473" s="17" t="n">
        <v>73.63</v>
      </c>
      <c r="D473" s="17" t="n">
        <v>180.53</v>
      </c>
      <c r="E473" s="1" t="n">
        <v>789</v>
      </c>
      <c r="F473" s="50" t="n">
        <v>15.173</v>
      </c>
      <c r="G473" s="51" t="n">
        <v>0.514</v>
      </c>
      <c r="H473" s="1" t="s">
        <v>9056</v>
      </c>
      <c r="I473" s="1" t="s">
        <v>90</v>
      </c>
      <c r="J473" s="1" t="n">
        <v>4</v>
      </c>
      <c r="K473" s="1" t="n">
        <v>78</v>
      </c>
      <c r="L473" s="52" t="n">
        <f aca="false">E473*D473</f>
        <v>142438.17</v>
      </c>
      <c r="M473" s="1" t="n">
        <f aca="false">IF(H473="A",1.65,IF(H473="B",1.28,0.84))</f>
        <v>1.28</v>
      </c>
      <c r="N473" s="1" t="n">
        <f aca="false">ROUNDUP(M473*G473*F473*SQRT(J473),0)</f>
        <v>20</v>
      </c>
      <c r="O473" s="1" t="n">
        <f aca="false">ROUNDUP(F473*J473+N473,0)</f>
        <v>81</v>
      </c>
      <c r="P473" s="50" t="n">
        <f aca="false">IF(F473&gt;0,K473/F473,99)</f>
        <v>5.14071047254992</v>
      </c>
      <c r="Q473" s="18" t="str">
        <f aca="false">IF(K473&lt;N473,"Stock-out risk",IF(K473&lt;O473,"Reorder now",IF(P473&gt;16,"Overstock","Healthy")))</f>
        <v>Reorder now</v>
      </c>
      <c r="R473" s="52" t="n">
        <f aca="false">K473*C473</f>
        <v>5743.14</v>
      </c>
    </row>
    <row r="474" customFormat="false" ht="15" hidden="false" customHeight="false" outlineLevel="0" collapsed="false">
      <c r="A474" s="1" t="s">
        <v>9224</v>
      </c>
      <c r="B474" s="1" t="s">
        <v>8742</v>
      </c>
      <c r="C474" s="17" t="n">
        <v>117.7</v>
      </c>
      <c r="D474" s="17" t="n">
        <v>248.18</v>
      </c>
      <c r="E474" s="1" t="n">
        <v>573</v>
      </c>
      <c r="F474" s="50" t="n">
        <v>11.019</v>
      </c>
      <c r="G474" s="51" t="n">
        <v>0.522</v>
      </c>
      <c r="H474" s="1" t="s">
        <v>9056</v>
      </c>
      <c r="I474" s="1" t="s">
        <v>90</v>
      </c>
      <c r="J474" s="1" t="n">
        <v>4</v>
      </c>
      <c r="K474" s="1" t="n">
        <v>112</v>
      </c>
      <c r="L474" s="52" t="n">
        <f aca="false">E474*D474</f>
        <v>142207.14</v>
      </c>
      <c r="M474" s="1" t="n">
        <f aca="false">IF(H474="A",1.65,IF(H474="B",1.28,0.84))</f>
        <v>1.28</v>
      </c>
      <c r="N474" s="1" t="n">
        <f aca="false">ROUNDUP(M474*G474*F474*SQRT(J474),0)</f>
        <v>15</v>
      </c>
      <c r="O474" s="1" t="n">
        <f aca="false">ROUNDUP(F474*J474+N474,0)</f>
        <v>60</v>
      </c>
      <c r="P474" s="50" t="n">
        <f aca="false">IF(F474&gt;0,K474/F474,99)</f>
        <v>10.1642617297395</v>
      </c>
      <c r="Q474" s="18" t="str">
        <f aca="false">IF(K474&lt;N474,"Stock-out risk",IF(K474&lt;O474,"Reorder now",IF(P474&gt;16,"Overstock","Healthy")))</f>
        <v>Healthy</v>
      </c>
      <c r="R474" s="52" t="n">
        <f aca="false">K474*C474</f>
        <v>13182.4</v>
      </c>
    </row>
    <row r="475" customFormat="false" ht="15" hidden="false" customHeight="false" outlineLevel="0" collapsed="false">
      <c r="A475" s="1" t="s">
        <v>9225</v>
      </c>
      <c r="B475" s="1" t="s">
        <v>8749</v>
      </c>
      <c r="C475" s="17" t="n">
        <v>98.32</v>
      </c>
      <c r="D475" s="17" t="n">
        <v>177.93</v>
      </c>
      <c r="E475" s="1" t="n">
        <v>797</v>
      </c>
      <c r="F475" s="50" t="n">
        <v>15.327</v>
      </c>
      <c r="G475" s="51" t="n">
        <v>0.33</v>
      </c>
      <c r="H475" s="1" t="s">
        <v>9056</v>
      </c>
      <c r="I475" s="1" t="s">
        <v>8746</v>
      </c>
      <c r="J475" s="1" t="n">
        <v>3</v>
      </c>
      <c r="K475" s="1" t="n">
        <v>81</v>
      </c>
      <c r="L475" s="52" t="n">
        <f aca="false">E475*D475</f>
        <v>141810.21</v>
      </c>
      <c r="M475" s="1" t="n">
        <f aca="false">IF(H475="A",1.65,IF(H475="B",1.28,0.84))</f>
        <v>1.28</v>
      </c>
      <c r="N475" s="1" t="n">
        <f aca="false">ROUNDUP(M475*G475*F475*SQRT(J475),0)</f>
        <v>12</v>
      </c>
      <c r="O475" s="1" t="n">
        <f aca="false">ROUNDUP(F475*J475+N475,0)</f>
        <v>58</v>
      </c>
      <c r="P475" s="50" t="n">
        <f aca="false">IF(F475&gt;0,K475/F475,99)</f>
        <v>5.28479154433353</v>
      </c>
      <c r="Q475" s="18" t="str">
        <f aca="false">IF(K475&lt;N475,"Stock-out risk",IF(K475&lt;O475,"Reorder now",IF(P475&gt;16,"Overstock","Healthy")))</f>
        <v>Healthy</v>
      </c>
      <c r="R475" s="52" t="n">
        <f aca="false">K475*C475</f>
        <v>7963.92</v>
      </c>
    </row>
    <row r="476" customFormat="false" ht="15" hidden="false" customHeight="false" outlineLevel="0" collapsed="false">
      <c r="A476" s="1" t="s">
        <v>9226</v>
      </c>
      <c r="B476" s="1" t="s">
        <v>8772</v>
      </c>
      <c r="C476" s="17" t="n">
        <v>135.52</v>
      </c>
      <c r="D476" s="17" t="n">
        <v>289.89</v>
      </c>
      <c r="E476" s="1" t="n">
        <v>489</v>
      </c>
      <c r="F476" s="50" t="n">
        <v>9.404</v>
      </c>
      <c r="G476" s="51" t="n">
        <v>0.978</v>
      </c>
      <c r="H476" s="1" t="s">
        <v>9056</v>
      </c>
      <c r="I476" s="1" t="s">
        <v>90</v>
      </c>
      <c r="J476" s="1" t="n">
        <v>4</v>
      </c>
      <c r="K476" s="1" t="n">
        <v>105</v>
      </c>
      <c r="L476" s="52" t="n">
        <f aca="false">E476*D476</f>
        <v>141756.21</v>
      </c>
      <c r="M476" s="1" t="n">
        <f aca="false">IF(H476="A",1.65,IF(H476="B",1.28,0.84))</f>
        <v>1.28</v>
      </c>
      <c r="N476" s="1" t="n">
        <f aca="false">ROUNDUP(M476*G476*F476*SQRT(J476),0)</f>
        <v>24</v>
      </c>
      <c r="O476" s="1" t="n">
        <f aca="false">ROUNDUP(F476*J476+N476,0)</f>
        <v>62</v>
      </c>
      <c r="P476" s="50" t="n">
        <f aca="false">IF(F476&gt;0,K476/F476,99)</f>
        <v>11.1654615057422</v>
      </c>
      <c r="Q476" s="18" t="str">
        <f aca="false">IF(K476&lt;N476,"Stock-out risk",IF(K476&lt;O476,"Reorder now",IF(P476&gt;16,"Overstock","Healthy")))</f>
        <v>Healthy</v>
      </c>
      <c r="R476" s="52" t="n">
        <f aca="false">K476*C476</f>
        <v>14229.6</v>
      </c>
    </row>
    <row r="477" customFormat="false" ht="15" hidden="false" customHeight="false" outlineLevel="0" collapsed="false">
      <c r="A477" s="1" t="s">
        <v>9227</v>
      </c>
      <c r="B477" s="1" t="s">
        <v>8759</v>
      </c>
      <c r="C477" s="17" t="n">
        <v>57.86</v>
      </c>
      <c r="D477" s="17" t="n">
        <v>148.64</v>
      </c>
      <c r="E477" s="1" t="n">
        <v>952</v>
      </c>
      <c r="F477" s="50" t="n">
        <v>18.308</v>
      </c>
      <c r="G477" s="51" t="n">
        <v>0.35</v>
      </c>
      <c r="H477" s="1" t="s">
        <v>9056</v>
      </c>
      <c r="I477" s="1" t="s">
        <v>8746</v>
      </c>
      <c r="J477" s="1" t="n">
        <v>6</v>
      </c>
      <c r="K477" s="1" t="n">
        <v>240</v>
      </c>
      <c r="L477" s="52" t="n">
        <f aca="false">E477*D477</f>
        <v>141505.28</v>
      </c>
      <c r="M477" s="1" t="n">
        <f aca="false">IF(H477="A",1.65,IF(H477="B",1.28,0.84))</f>
        <v>1.28</v>
      </c>
      <c r="N477" s="1" t="n">
        <f aca="false">ROUNDUP(M477*G477*F477*SQRT(J477),0)</f>
        <v>21</v>
      </c>
      <c r="O477" s="1" t="n">
        <f aca="false">ROUNDUP(F477*J477+N477,0)</f>
        <v>131</v>
      </c>
      <c r="P477" s="50" t="n">
        <f aca="false">IF(F477&gt;0,K477/F477,99)</f>
        <v>13.1090233777584</v>
      </c>
      <c r="Q477" s="18" t="str">
        <f aca="false">IF(K477&lt;N477,"Stock-out risk",IF(K477&lt;O477,"Reorder now",IF(P477&gt;16,"Overstock","Healthy")))</f>
        <v>Healthy</v>
      </c>
      <c r="R477" s="52" t="n">
        <f aca="false">K477*C477</f>
        <v>13886.4</v>
      </c>
    </row>
    <row r="478" customFormat="false" ht="15" hidden="false" customHeight="false" outlineLevel="0" collapsed="false">
      <c r="A478" s="1" t="s">
        <v>9228</v>
      </c>
      <c r="B478" s="1" t="s">
        <v>8772</v>
      </c>
      <c r="C478" s="17" t="n">
        <v>79.22</v>
      </c>
      <c r="D478" s="17" t="n">
        <v>152.73</v>
      </c>
      <c r="E478" s="1" t="n">
        <v>924</v>
      </c>
      <c r="F478" s="50" t="n">
        <v>17.769</v>
      </c>
      <c r="G478" s="51" t="n">
        <v>0.312</v>
      </c>
      <c r="H478" s="1" t="s">
        <v>9056</v>
      </c>
      <c r="I478" s="1" t="s">
        <v>8746</v>
      </c>
      <c r="J478" s="1" t="n">
        <v>2</v>
      </c>
      <c r="K478" s="1" t="n">
        <v>57</v>
      </c>
      <c r="L478" s="52" t="n">
        <f aca="false">E478*D478</f>
        <v>141122.52</v>
      </c>
      <c r="M478" s="1" t="n">
        <f aca="false">IF(H478="A",1.65,IF(H478="B",1.28,0.84))</f>
        <v>1.28</v>
      </c>
      <c r="N478" s="1" t="n">
        <f aca="false">ROUNDUP(M478*G478*F478*SQRT(J478),0)</f>
        <v>11</v>
      </c>
      <c r="O478" s="1" t="n">
        <f aca="false">ROUNDUP(F478*J478+N478,0)</f>
        <v>47</v>
      </c>
      <c r="P478" s="50" t="n">
        <f aca="false">IF(F478&gt;0,K478/F478,99)</f>
        <v>3.20783386797231</v>
      </c>
      <c r="Q478" s="18" t="str">
        <f aca="false">IF(K478&lt;N478,"Stock-out risk",IF(K478&lt;O478,"Reorder now",IF(P478&gt;16,"Overstock","Healthy")))</f>
        <v>Healthy</v>
      </c>
      <c r="R478" s="52" t="n">
        <f aca="false">K478*C478</f>
        <v>4515.54</v>
      </c>
    </row>
    <row r="479" customFormat="false" ht="15" hidden="false" customHeight="false" outlineLevel="0" collapsed="false">
      <c r="A479" s="1" t="s">
        <v>9229</v>
      </c>
      <c r="B479" s="1" t="s">
        <v>8759</v>
      </c>
      <c r="C479" s="17" t="n">
        <v>181.25</v>
      </c>
      <c r="D479" s="17" t="n">
        <v>348.08</v>
      </c>
      <c r="E479" s="1" t="n">
        <v>405</v>
      </c>
      <c r="F479" s="50" t="n">
        <v>7.788</v>
      </c>
      <c r="G479" s="51" t="n">
        <v>0.572</v>
      </c>
      <c r="H479" s="1" t="s">
        <v>9056</v>
      </c>
      <c r="I479" s="1" t="s">
        <v>90</v>
      </c>
      <c r="J479" s="1" t="n">
        <v>3</v>
      </c>
      <c r="K479" s="1" t="n">
        <v>31</v>
      </c>
      <c r="L479" s="52" t="n">
        <f aca="false">E479*D479</f>
        <v>140972.4</v>
      </c>
      <c r="M479" s="1" t="n">
        <f aca="false">IF(H479="A",1.65,IF(H479="B",1.28,0.84))</f>
        <v>1.28</v>
      </c>
      <c r="N479" s="1" t="n">
        <f aca="false">ROUNDUP(M479*G479*F479*SQRT(J479),0)</f>
        <v>10</v>
      </c>
      <c r="O479" s="1" t="n">
        <f aca="false">ROUNDUP(F479*J479+N479,0)</f>
        <v>34</v>
      </c>
      <c r="P479" s="50" t="n">
        <f aca="false">IF(F479&gt;0,K479/F479,99)</f>
        <v>3.98048279404212</v>
      </c>
      <c r="Q479" s="18" t="str">
        <f aca="false">IF(K479&lt;N479,"Stock-out risk",IF(K479&lt;O479,"Reorder now",IF(P479&gt;16,"Overstock","Healthy")))</f>
        <v>Reorder now</v>
      </c>
      <c r="R479" s="52" t="n">
        <f aca="false">K479*C479</f>
        <v>5618.75</v>
      </c>
    </row>
    <row r="480" customFormat="false" ht="15" hidden="false" customHeight="false" outlineLevel="0" collapsed="false">
      <c r="A480" s="1" t="s">
        <v>9230</v>
      </c>
      <c r="B480" s="1" t="s">
        <v>8759</v>
      </c>
      <c r="C480" s="17" t="n">
        <v>183.07</v>
      </c>
      <c r="D480" s="17" t="n">
        <v>393.27</v>
      </c>
      <c r="E480" s="1" t="n">
        <v>358</v>
      </c>
      <c r="F480" s="50" t="n">
        <v>6.885</v>
      </c>
      <c r="G480" s="51" t="n">
        <v>0.321</v>
      </c>
      <c r="H480" s="1" t="s">
        <v>9056</v>
      </c>
      <c r="I480" s="1" t="s">
        <v>8746</v>
      </c>
      <c r="J480" s="1" t="n">
        <v>3</v>
      </c>
      <c r="K480" s="1" t="n">
        <v>35</v>
      </c>
      <c r="L480" s="52" t="n">
        <f aca="false">E480*D480</f>
        <v>140790.66</v>
      </c>
      <c r="M480" s="1" t="n">
        <f aca="false">IF(H480="A",1.65,IF(H480="B",1.28,0.84))</f>
        <v>1.28</v>
      </c>
      <c r="N480" s="1" t="n">
        <f aca="false">ROUNDUP(M480*G480*F480*SQRT(J480),0)</f>
        <v>5</v>
      </c>
      <c r="O480" s="1" t="n">
        <f aca="false">ROUNDUP(F480*J480+N480,0)</f>
        <v>26</v>
      </c>
      <c r="P480" s="50" t="n">
        <f aca="false">IF(F480&gt;0,K480/F480,99)</f>
        <v>5.08351488743646</v>
      </c>
      <c r="Q480" s="18" t="str">
        <f aca="false">IF(K480&lt;N480,"Stock-out risk",IF(K480&lt;O480,"Reorder now",IF(P480&gt;16,"Overstock","Healthy")))</f>
        <v>Healthy</v>
      </c>
      <c r="R480" s="52" t="n">
        <f aca="false">K480*C480</f>
        <v>6407.45</v>
      </c>
    </row>
    <row r="481" customFormat="false" ht="15" hidden="false" customHeight="false" outlineLevel="0" collapsed="false">
      <c r="A481" s="1" t="s">
        <v>9231</v>
      </c>
      <c r="B481" s="1" t="s">
        <v>8764</v>
      </c>
      <c r="C481" s="17" t="n">
        <v>133.55</v>
      </c>
      <c r="D481" s="17" t="n">
        <v>327.73</v>
      </c>
      <c r="E481" s="1" t="n">
        <v>428</v>
      </c>
      <c r="F481" s="50" t="n">
        <v>8.231</v>
      </c>
      <c r="G481" s="51" t="n">
        <v>0.338</v>
      </c>
      <c r="H481" s="1" t="s">
        <v>9056</v>
      </c>
      <c r="I481" s="1" t="s">
        <v>8746</v>
      </c>
      <c r="J481" s="1" t="n">
        <v>2</v>
      </c>
      <c r="K481" s="1" t="n">
        <v>42</v>
      </c>
      <c r="L481" s="52" t="n">
        <f aca="false">E481*D481</f>
        <v>140268.44</v>
      </c>
      <c r="M481" s="1" t="n">
        <f aca="false">IF(H481="A",1.65,IF(H481="B",1.28,0.84))</f>
        <v>1.28</v>
      </c>
      <c r="N481" s="1" t="n">
        <f aca="false">ROUNDUP(M481*G481*F481*SQRT(J481),0)</f>
        <v>6</v>
      </c>
      <c r="O481" s="1" t="n">
        <f aca="false">ROUNDUP(F481*J481+N481,0)</f>
        <v>23</v>
      </c>
      <c r="P481" s="50" t="n">
        <f aca="false">IF(F481&gt;0,K481/F481,99)</f>
        <v>5.10266067306524</v>
      </c>
      <c r="Q481" s="18" t="str">
        <f aca="false">IF(K481&lt;N481,"Stock-out risk",IF(K481&lt;O481,"Reorder now",IF(P481&gt;16,"Overstock","Healthy")))</f>
        <v>Healthy</v>
      </c>
      <c r="R481" s="52" t="n">
        <f aca="false">K481*C481</f>
        <v>5609.1</v>
      </c>
    </row>
    <row r="482" customFormat="false" ht="15" hidden="false" customHeight="false" outlineLevel="0" collapsed="false">
      <c r="A482" s="1" t="s">
        <v>9232</v>
      </c>
      <c r="B482" s="1" t="s">
        <v>8755</v>
      </c>
      <c r="C482" s="17" t="n">
        <v>59.47</v>
      </c>
      <c r="D482" s="17" t="n">
        <v>127.11</v>
      </c>
      <c r="E482" s="1" t="n">
        <v>1078</v>
      </c>
      <c r="F482" s="50" t="n">
        <v>20.731</v>
      </c>
      <c r="G482" s="51" t="n">
        <v>1.029</v>
      </c>
      <c r="H482" s="1" t="s">
        <v>9056</v>
      </c>
      <c r="I482" s="1" t="s">
        <v>8752</v>
      </c>
      <c r="J482" s="1" t="n">
        <v>2</v>
      </c>
      <c r="K482" s="1" t="n">
        <v>126</v>
      </c>
      <c r="L482" s="52" t="n">
        <f aca="false">E482*D482</f>
        <v>137024.58</v>
      </c>
      <c r="M482" s="1" t="n">
        <f aca="false">IF(H482="A",1.65,IF(H482="B",1.28,0.84))</f>
        <v>1.28</v>
      </c>
      <c r="N482" s="1" t="n">
        <f aca="false">ROUNDUP(M482*G482*F482*SQRT(J482),0)</f>
        <v>39</v>
      </c>
      <c r="O482" s="1" t="n">
        <f aca="false">ROUNDUP(F482*J482+N482,0)</f>
        <v>81</v>
      </c>
      <c r="P482" s="50" t="n">
        <f aca="false">IF(F482&gt;0,K482/F482,99)</f>
        <v>6.07785442091554</v>
      </c>
      <c r="Q482" s="18" t="str">
        <f aca="false">IF(K482&lt;N482,"Stock-out risk",IF(K482&lt;O482,"Reorder now",IF(P482&gt;16,"Overstock","Healthy")))</f>
        <v>Healthy</v>
      </c>
      <c r="R482" s="52" t="n">
        <f aca="false">K482*C482</f>
        <v>7493.22</v>
      </c>
    </row>
    <row r="483" customFormat="false" ht="15" hidden="false" customHeight="false" outlineLevel="0" collapsed="false">
      <c r="A483" s="1" t="s">
        <v>9233</v>
      </c>
      <c r="B483" s="1" t="s">
        <v>8742</v>
      </c>
      <c r="C483" s="17" t="n">
        <v>56.07</v>
      </c>
      <c r="D483" s="17" t="n">
        <v>109.05</v>
      </c>
      <c r="E483" s="1" t="n">
        <v>1245</v>
      </c>
      <c r="F483" s="50" t="n">
        <v>23.942</v>
      </c>
      <c r="G483" s="51" t="n">
        <v>0.324</v>
      </c>
      <c r="H483" s="1" t="s">
        <v>9056</v>
      </c>
      <c r="I483" s="1" t="s">
        <v>8746</v>
      </c>
      <c r="J483" s="1" t="n">
        <v>3</v>
      </c>
      <c r="K483" s="1" t="n">
        <v>118</v>
      </c>
      <c r="L483" s="52" t="n">
        <f aca="false">E483*D483</f>
        <v>135767.25</v>
      </c>
      <c r="M483" s="1" t="n">
        <f aca="false">IF(H483="A",1.65,IF(H483="B",1.28,0.84))</f>
        <v>1.28</v>
      </c>
      <c r="N483" s="1" t="n">
        <f aca="false">ROUNDUP(M483*G483*F483*SQRT(J483),0)</f>
        <v>18</v>
      </c>
      <c r="O483" s="1" t="n">
        <f aca="false">ROUNDUP(F483*J483+N483,0)</f>
        <v>90</v>
      </c>
      <c r="P483" s="50" t="n">
        <f aca="false">IF(F483&gt;0,K483/F483,99)</f>
        <v>4.92857739537215</v>
      </c>
      <c r="Q483" s="18" t="str">
        <f aca="false">IF(K483&lt;N483,"Stock-out risk",IF(K483&lt;O483,"Reorder now",IF(P483&gt;16,"Overstock","Healthy")))</f>
        <v>Healthy</v>
      </c>
      <c r="R483" s="52" t="n">
        <f aca="false">K483*C483</f>
        <v>6616.26</v>
      </c>
    </row>
    <row r="484" customFormat="false" ht="15" hidden="false" customHeight="false" outlineLevel="0" collapsed="false">
      <c r="A484" s="1" t="s">
        <v>9234</v>
      </c>
      <c r="B484" s="1" t="s">
        <v>8764</v>
      </c>
      <c r="C484" s="17" t="n">
        <v>72.07</v>
      </c>
      <c r="D484" s="17" t="n">
        <v>133.48</v>
      </c>
      <c r="E484" s="1" t="n">
        <v>1015</v>
      </c>
      <c r="F484" s="50" t="n">
        <v>19.519</v>
      </c>
      <c r="G484" s="51" t="n">
        <v>0.48</v>
      </c>
      <c r="H484" s="1" t="s">
        <v>9056</v>
      </c>
      <c r="I484" s="1" t="s">
        <v>8746</v>
      </c>
      <c r="J484" s="1" t="n">
        <v>4</v>
      </c>
      <c r="K484" s="1" t="n">
        <v>100</v>
      </c>
      <c r="L484" s="52" t="n">
        <f aca="false">E484*D484</f>
        <v>135482.2</v>
      </c>
      <c r="M484" s="1" t="n">
        <f aca="false">IF(H484="A",1.65,IF(H484="B",1.28,0.84))</f>
        <v>1.28</v>
      </c>
      <c r="N484" s="1" t="n">
        <f aca="false">ROUNDUP(M484*G484*F484*SQRT(J484),0)</f>
        <v>24</v>
      </c>
      <c r="O484" s="1" t="n">
        <f aca="false">ROUNDUP(F484*J484+N484,0)</f>
        <v>103</v>
      </c>
      <c r="P484" s="50" t="n">
        <f aca="false">IF(F484&gt;0,K484/F484,99)</f>
        <v>5.12321327936882</v>
      </c>
      <c r="Q484" s="18" t="str">
        <f aca="false">IF(K484&lt;N484,"Stock-out risk",IF(K484&lt;O484,"Reorder now",IF(P484&gt;16,"Overstock","Healthy")))</f>
        <v>Reorder now</v>
      </c>
      <c r="R484" s="52" t="n">
        <f aca="false">K484*C484</f>
        <v>7207</v>
      </c>
    </row>
    <row r="485" customFormat="false" ht="15" hidden="false" customHeight="false" outlineLevel="0" collapsed="false">
      <c r="A485" s="1" t="s">
        <v>9235</v>
      </c>
      <c r="B485" s="1" t="s">
        <v>8749</v>
      </c>
      <c r="C485" s="17" t="n">
        <v>123.31</v>
      </c>
      <c r="D485" s="17" t="n">
        <v>240.19</v>
      </c>
      <c r="E485" s="1" t="n">
        <v>563</v>
      </c>
      <c r="F485" s="50" t="n">
        <v>10.827</v>
      </c>
      <c r="G485" s="51" t="n">
        <v>0.546</v>
      </c>
      <c r="H485" s="1" t="s">
        <v>9056</v>
      </c>
      <c r="I485" s="1" t="s">
        <v>90</v>
      </c>
      <c r="J485" s="1" t="n">
        <v>3</v>
      </c>
      <c r="K485" s="1" t="n">
        <v>44</v>
      </c>
      <c r="L485" s="52" t="n">
        <f aca="false">E485*D485</f>
        <v>135226.97</v>
      </c>
      <c r="M485" s="1" t="n">
        <f aca="false">IF(H485="A",1.65,IF(H485="B",1.28,0.84))</f>
        <v>1.28</v>
      </c>
      <c r="N485" s="1" t="n">
        <f aca="false">ROUNDUP(M485*G485*F485*SQRT(J485),0)</f>
        <v>14</v>
      </c>
      <c r="O485" s="1" t="n">
        <f aca="false">ROUNDUP(F485*J485+N485,0)</f>
        <v>47</v>
      </c>
      <c r="P485" s="50" t="n">
        <f aca="false">IF(F485&gt;0,K485/F485,99)</f>
        <v>4.06391428835319</v>
      </c>
      <c r="Q485" s="18" t="str">
        <f aca="false">IF(K485&lt;N485,"Stock-out risk",IF(K485&lt;O485,"Reorder now",IF(P485&gt;16,"Overstock","Healthy")))</f>
        <v>Reorder now</v>
      </c>
      <c r="R485" s="52" t="n">
        <f aca="false">K485*C485</f>
        <v>5425.64</v>
      </c>
    </row>
    <row r="486" customFormat="false" ht="15" hidden="false" customHeight="false" outlineLevel="0" collapsed="false">
      <c r="A486" s="1" t="s">
        <v>9236</v>
      </c>
      <c r="B486" s="1" t="s">
        <v>8764</v>
      </c>
      <c r="C486" s="17" t="n">
        <v>104.89</v>
      </c>
      <c r="D486" s="17" t="n">
        <v>253.88</v>
      </c>
      <c r="E486" s="1" t="n">
        <v>528</v>
      </c>
      <c r="F486" s="50" t="n">
        <v>10.154</v>
      </c>
      <c r="G486" s="51" t="n">
        <v>0.941</v>
      </c>
      <c r="H486" s="1" t="s">
        <v>9056</v>
      </c>
      <c r="I486" s="1" t="s">
        <v>90</v>
      </c>
      <c r="J486" s="1" t="n">
        <v>3</v>
      </c>
      <c r="K486" s="1" t="n">
        <v>140</v>
      </c>
      <c r="L486" s="52" t="n">
        <f aca="false">E486*D486</f>
        <v>134048.64</v>
      </c>
      <c r="M486" s="1" t="n">
        <f aca="false">IF(H486="A",1.65,IF(H486="B",1.28,0.84))</f>
        <v>1.28</v>
      </c>
      <c r="N486" s="1" t="n">
        <f aca="false">ROUNDUP(M486*G486*F486*SQRT(J486),0)</f>
        <v>22</v>
      </c>
      <c r="O486" s="1" t="n">
        <f aca="false">ROUNDUP(F486*J486+N486,0)</f>
        <v>53</v>
      </c>
      <c r="P486" s="50" t="n">
        <f aca="false">IF(F486&gt;0,K486/F486,99)</f>
        <v>13.7876698837896</v>
      </c>
      <c r="Q486" s="18" t="str">
        <f aca="false">IF(K486&lt;N486,"Stock-out risk",IF(K486&lt;O486,"Reorder now",IF(P486&gt;16,"Overstock","Healthy")))</f>
        <v>Healthy</v>
      </c>
      <c r="R486" s="52" t="n">
        <f aca="false">K486*C486</f>
        <v>14684.6</v>
      </c>
    </row>
    <row r="487" customFormat="false" ht="15" hidden="false" customHeight="false" outlineLevel="0" collapsed="false">
      <c r="A487" s="1" t="s">
        <v>9237</v>
      </c>
      <c r="B487" s="1" t="s">
        <v>8764</v>
      </c>
      <c r="C487" s="17" t="n">
        <v>160.69</v>
      </c>
      <c r="D487" s="17" t="n">
        <v>403.05</v>
      </c>
      <c r="E487" s="1" t="n">
        <v>332</v>
      </c>
      <c r="F487" s="50" t="n">
        <v>6.385</v>
      </c>
      <c r="G487" s="51" t="n">
        <v>0.285</v>
      </c>
      <c r="H487" s="1" t="s">
        <v>9056</v>
      </c>
      <c r="I487" s="1" t="s">
        <v>8746</v>
      </c>
      <c r="J487" s="1" t="n">
        <v>3</v>
      </c>
      <c r="K487" s="1" t="n">
        <v>27</v>
      </c>
      <c r="L487" s="52" t="n">
        <f aca="false">E487*D487</f>
        <v>133812.6</v>
      </c>
      <c r="M487" s="1" t="n">
        <f aca="false">IF(H487="A",1.65,IF(H487="B",1.28,0.84))</f>
        <v>1.28</v>
      </c>
      <c r="N487" s="1" t="n">
        <f aca="false">ROUNDUP(M487*G487*F487*SQRT(J487),0)</f>
        <v>5</v>
      </c>
      <c r="O487" s="1" t="n">
        <f aca="false">ROUNDUP(F487*J487+N487,0)</f>
        <v>25</v>
      </c>
      <c r="P487" s="50" t="n">
        <f aca="false">IF(F487&gt;0,K487/F487,99)</f>
        <v>4.22866092404072</v>
      </c>
      <c r="Q487" s="18" t="str">
        <f aca="false">IF(K487&lt;N487,"Stock-out risk",IF(K487&lt;O487,"Reorder now",IF(P487&gt;16,"Overstock","Healthy")))</f>
        <v>Healthy</v>
      </c>
      <c r="R487" s="52" t="n">
        <f aca="false">K487*C487</f>
        <v>4338.63</v>
      </c>
    </row>
    <row r="488" customFormat="false" ht="15" hidden="false" customHeight="false" outlineLevel="0" collapsed="false">
      <c r="A488" s="1" t="s">
        <v>9238</v>
      </c>
      <c r="B488" s="1" t="s">
        <v>8742</v>
      </c>
      <c r="C488" s="17" t="n">
        <v>59.96</v>
      </c>
      <c r="D488" s="17" t="n">
        <v>126.19</v>
      </c>
      <c r="E488" s="1" t="n">
        <v>1060</v>
      </c>
      <c r="F488" s="50" t="n">
        <v>20.385</v>
      </c>
      <c r="G488" s="51" t="n">
        <v>0.336</v>
      </c>
      <c r="H488" s="1" t="s">
        <v>9056</v>
      </c>
      <c r="I488" s="1" t="s">
        <v>8746</v>
      </c>
      <c r="J488" s="1" t="n">
        <v>4</v>
      </c>
      <c r="K488" s="1" t="n">
        <v>192</v>
      </c>
      <c r="L488" s="52" t="n">
        <f aca="false">E488*D488</f>
        <v>133761.4</v>
      </c>
      <c r="M488" s="1" t="n">
        <f aca="false">IF(H488="A",1.65,IF(H488="B",1.28,0.84))</f>
        <v>1.28</v>
      </c>
      <c r="N488" s="1" t="n">
        <f aca="false">ROUNDUP(M488*G488*F488*SQRT(J488),0)</f>
        <v>18</v>
      </c>
      <c r="O488" s="1" t="n">
        <f aca="false">ROUNDUP(F488*J488+N488,0)</f>
        <v>100</v>
      </c>
      <c r="P488" s="50" t="n">
        <f aca="false">IF(F488&gt;0,K488/F488,99)</f>
        <v>9.4186902133922</v>
      </c>
      <c r="Q488" s="18" t="str">
        <f aca="false">IF(K488&lt;N488,"Stock-out risk",IF(K488&lt;O488,"Reorder now",IF(P488&gt;16,"Overstock","Healthy")))</f>
        <v>Healthy</v>
      </c>
      <c r="R488" s="52" t="n">
        <f aca="false">K488*C488</f>
        <v>11512.32</v>
      </c>
    </row>
    <row r="489" customFormat="false" ht="15" hidden="false" customHeight="false" outlineLevel="0" collapsed="false">
      <c r="A489" s="1" t="s">
        <v>9239</v>
      </c>
      <c r="B489" s="1" t="s">
        <v>8742</v>
      </c>
      <c r="C489" s="17" t="n">
        <v>55.47</v>
      </c>
      <c r="D489" s="17" t="n">
        <v>131.57</v>
      </c>
      <c r="E489" s="1" t="n">
        <v>1013</v>
      </c>
      <c r="F489" s="50" t="n">
        <v>19.481</v>
      </c>
      <c r="G489" s="51" t="n">
        <v>0.363</v>
      </c>
      <c r="H489" s="1" t="s">
        <v>9056</v>
      </c>
      <c r="I489" s="1" t="s">
        <v>8746</v>
      </c>
      <c r="J489" s="1" t="n">
        <v>4</v>
      </c>
      <c r="K489" s="1" t="n">
        <v>88</v>
      </c>
      <c r="L489" s="52" t="n">
        <f aca="false">E489*D489</f>
        <v>133280.41</v>
      </c>
      <c r="M489" s="1" t="n">
        <f aca="false">IF(H489="A",1.65,IF(H489="B",1.28,0.84))</f>
        <v>1.28</v>
      </c>
      <c r="N489" s="1" t="n">
        <f aca="false">ROUNDUP(M489*G489*F489*SQRT(J489),0)</f>
        <v>19</v>
      </c>
      <c r="O489" s="1" t="n">
        <f aca="false">ROUNDUP(F489*J489+N489,0)</f>
        <v>97</v>
      </c>
      <c r="P489" s="50" t="n">
        <f aca="false">IF(F489&gt;0,K489/F489,99)</f>
        <v>4.51722190852626</v>
      </c>
      <c r="Q489" s="18" t="str">
        <f aca="false">IF(K489&lt;N489,"Stock-out risk",IF(K489&lt;O489,"Reorder now",IF(P489&gt;16,"Overstock","Healthy")))</f>
        <v>Reorder now</v>
      </c>
      <c r="R489" s="52" t="n">
        <f aca="false">K489*C489</f>
        <v>4881.36</v>
      </c>
    </row>
    <row r="490" customFormat="false" ht="15" hidden="false" customHeight="false" outlineLevel="0" collapsed="false">
      <c r="A490" s="1" t="s">
        <v>9240</v>
      </c>
      <c r="B490" s="1" t="s">
        <v>8759</v>
      </c>
      <c r="C490" s="17" t="n">
        <v>49.93</v>
      </c>
      <c r="D490" s="17" t="n">
        <v>125.28</v>
      </c>
      <c r="E490" s="1" t="n">
        <v>1063</v>
      </c>
      <c r="F490" s="50" t="n">
        <v>20.442</v>
      </c>
      <c r="G490" s="51" t="n">
        <v>0.689</v>
      </c>
      <c r="H490" s="1" t="s">
        <v>9056</v>
      </c>
      <c r="I490" s="1" t="s">
        <v>90</v>
      </c>
      <c r="J490" s="1" t="n">
        <v>4</v>
      </c>
      <c r="K490" s="1" t="n">
        <v>157</v>
      </c>
      <c r="L490" s="52" t="n">
        <f aca="false">E490*D490</f>
        <v>133172.64</v>
      </c>
      <c r="M490" s="1" t="n">
        <f aca="false">IF(H490="A",1.65,IF(H490="B",1.28,0.84))</f>
        <v>1.28</v>
      </c>
      <c r="N490" s="1" t="n">
        <f aca="false">ROUNDUP(M490*G490*F490*SQRT(J490),0)</f>
        <v>37</v>
      </c>
      <c r="O490" s="1" t="n">
        <f aca="false">ROUNDUP(F490*J490+N490,0)</f>
        <v>119</v>
      </c>
      <c r="P490" s="50" t="n">
        <f aca="false">IF(F490&gt;0,K490/F490,99)</f>
        <v>7.68026611877507</v>
      </c>
      <c r="Q490" s="18" t="str">
        <f aca="false">IF(K490&lt;N490,"Stock-out risk",IF(K490&lt;O490,"Reorder now",IF(P490&gt;16,"Overstock","Healthy")))</f>
        <v>Healthy</v>
      </c>
      <c r="R490" s="52" t="n">
        <f aca="false">K490*C490</f>
        <v>7839.01</v>
      </c>
    </row>
    <row r="491" customFormat="false" ht="15" hidden="false" customHeight="false" outlineLevel="0" collapsed="false">
      <c r="A491" s="1" t="s">
        <v>9241</v>
      </c>
      <c r="B491" s="1" t="s">
        <v>8764</v>
      </c>
      <c r="C491" s="17" t="n">
        <v>166.26</v>
      </c>
      <c r="D491" s="17" t="n">
        <v>301.04</v>
      </c>
      <c r="E491" s="1" t="n">
        <v>441</v>
      </c>
      <c r="F491" s="50" t="n">
        <v>8.481</v>
      </c>
      <c r="G491" s="51" t="n">
        <v>0.536</v>
      </c>
      <c r="H491" s="1" t="s">
        <v>9056</v>
      </c>
      <c r="I491" s="1" t="s">
        <v>90</v>
      </c>
      <c r="J491" s="1" t="n">
        <v>4</v>
      </c>
      <c r="K491" s="1" t="n">
        <v>101</v>
      </c>
      <c r="L491" s="52" t="n">
        <f aca="false">E491*D491</f>
        <v>132758.64</v>
      </c>
      <c r="M491" s="1" t="n">
        <f aca="false">IF(H491="A",1.65,IF(H491="B",1.28,0.84))</f>
        <v>1.28</v>
      </c>
      <c r="N491" s="1" t="n">
        <f aca="false">ROUNDUP(M491*G491*F491*SQRT(J491),0)</f>
        <v>12</v>
      </c>
      <c r="O491" s="1" t="n">
        <f aca="false">ROUNDUP(F491*J491+N491,0)</f>
        <v>46</v>
      </c>
      <c r="P491" s="50" t="n">
        <f aca="false">IF(F491&gt;0,K491/F491,99)</f>
        <v>11.9089729984672</v>
      </c>
      <c r="Q491" s="18" t="str">
        <f aca="false">IF(K491&lt;N491,"Stock-out risk",IF(K491&lt;O491,"Reorder now",IF(P491&gt;16,"Overstock","Healthy")))</f>
        <v>Healthy</v>
      </c>
      <c r="R491" s="52" t="n">
        <f aca="false">K491*C491</f>
        <v>16792.26</v>
      </c>
    </row>
    <row r="492" customFormat="false" ht="15" hidden="false" customHeight="false" outlineLevel="0" collapsed="false">
      <c r="A492" s="1" t="s">
        <v>9242</v>
      </c>
      <c r="B492" s="1" t="s">
        <v>8755</v>
      </c>
      <c r="C492" s="17" t="n">
        <v>75.51</v>
      </c>
      <c r="D492" s="17" t="n">
        <v>161.19</v>
      </c>
      <c r="E492" s="1" t="n">
        <v>822</v>
      </c>
      <c r="F492" s="50" t="n">
        <v>15.808</v>
      </c>
      <c r="G492" s="51" t="n">
        <v>0.3</v>
      </c>
      <c r="H492" s="1" t="s">
        <v>9056</v>
      </c>
      <c r="I492" s="1" t="s">
        <v>8746</v>
      </c>
      <c r="J492" s="1" t="n">
        <v>3</v>
      </c>
      <c r="K492" s="1" t="n">
        <v>91</v>
      </c>
      <c r="L492" s="52" t="n">
        <f aca="false">E492*D492</f>
        <v>132498.18</v>
      </c>
      <c r="M492" s="1" t="n">
        <f aca="false">IF(H492="A",1.65,IF(H492="B",1.28,0.84))</f>
        <v>1.28</v>
      </c>
      <c r="N492" s="1" t="n">
        <f aca="false">ROUNDUP(M492*G492*F492*SQRT(J492),0)</f>
        <v>11</v>
      </c>
      <c r="O492" s="1" t="n">
        <f aca="false">ROUNDUP(F492*J492+N492,0)</f>
        <v>59</v>
      </c>
      <c r="P492" s="50" t="n">
        <f aca="false">IF(F492&gt;0,K492/F492,99)</f>
        <v>5.75657894736842</v>
      </c>
      <c r="Q492" s="18" t="str">
        <f aca="false">IF(K492&lt;N492,"Stock-out risk",IF(K492&lt;O492,"Reorder now",IF(P492&gt;16,"Overstock","Healthy")))</f>
        <v>Healthy</v>
      </c>
      <c r="R492" s="52" t="n">
        <f aca="false">K492*C492</f>
        <v>6871.41</v>
      </c>
    </row>
    <row r="493" customFormat="false" ht="15" hidden="false" customHeight="false" outlineLevel="0" collapsed="false">
      <c r="A493" s="1" t="s">
        <v>9243</v>
      </c>
      <c r="B493" s="1" t="s">
        <v>8759</v>
      </c>
      <c r="C493" s="17" t="n">
        <v>106.03</v>
      </c>
      <c r="D493" s="17" t="n">
        <v>222.89</v>
      </c>
      <c r="E493" s="1" t="n">
        <v>592</v>
      </c>
      <c r="F493" s="50" t="n">
        <v>11.385</v>
      </c>
      <c r="G493" s="51" t="n">
        <v>0.561</v>
      </c>
      <c r="H493" s="1" t="s">
        <v>9056</v>
      </c>
      <c r="I493" s="1" t="s">
        <v>90</v>
      </c>
      <c r="J493" s="1" t="n">
        <v>6</v>
      </c>
      <c r="K493" s="1" t="n">
        <v>177</v>
      </c>
      <c r="L493" s="52" t="n">
        <f aca="false">E493*D493</f>
        <v>131950.88</v>
      </c>
      <c r="M493" s="1" t="n">
        <f aca="false">IF(H493="A",1.65,IF(H493="B",1.28,0.84))</f>
        <v>1.28</v>
      </c>
      <c r="N493" s="1" t="n">
        <f aca="false">ROUNDUP(M493*G493*F493*SQRT(J493),0)</f>
        <v>21</v>
      </c>
      <c r="O493" s="1" t="n">
        <f aca="false">ROUNDUP(F493*J493+N493,0)</f>
        <v>90</v>
      </c>
      <c r="P493" s="50" t="n">
        <f aca="false">IF(F493&gt;0,K493/F493,99)</f>
        <v>15.5467720685112</v>
      </c>
      <c r="Q493" s="18" t="str">
        <f aca="false">IF(K493&lt;N493,"Stock-out risk",IF(K493&lt;O493,"Reorder now",IF(P493&gt;16,"Overstock","Healthy")))</f>
        <v>Healthy</v>
      </c>
      <c r="R493" s="52" t="n">
        <f aca="false">K493*C493</f>
        <v>18767.31</v>
      </c>
    </row>
    <row r="494" customFormat="false" ht="15" hidden="false" customHeight="false" outlineLevel="0" collapsed="false">
      <c r="A494" s="1" t="s">
        <v>9244</v>
      </c>
      <c r="B494" s="1" t="s">
        <v>8755</v>
      </c>
      <c r="C494" s="17" t="n">
        <v>65.63</v>
      </c>
      <c r="D494" s="17" t="n">
        <v>123.28</v>
      </c>
      <c r="E494" s="1" t="n">
        <v>1063</v>
      </c>
      <c r="F494" s="50" t="n">
        <v>20.442</v>
      </c>
      <c r="G494" s="51" t="n">
        <v>0.354</v>
      </c>
      <c r="H494" s="1" t="s">
        <v>9056</v>
      </c>
      <c r="I494" s="1" t="s">
        <v>8746</v>
      </c>
      <c r="J494" s="1" t="n">
        <v>2</v>
      </c>
      <c r="K494" s="1" t="n">
        <v>73</v>
      </c>
      <c r="L494" s="52" t="n">
        <f aca="false">E494*D494</f>
        <v>131046.64</v>
      </c>
      <c r="M494" s="1" t="n">
        <f aca="false">IF(H494="A",1.65,IF(H494="B",1.28,0.84))</f>
        <v>1.28</v>
      </c>
      <c r="N494" s="1" t="n">
        <f aca="false">ROUNDUP(M494*G494*F494*SQRT(J494),0)</f>
        <v>14</v>
      </c>
      <c r="O494" s="1" t="n">
        <f aca="false">ROUNDUP(F494*J494+N494,0)</f>
        <v>55</v>
      </c>
      <c r="P494" s="50" t="n">
        <f aca="false">IF(F494&gt;0,K494/F494,99)</f>
        <v>3.57107915076803</v>
      </c>
      <c r="Q494" s="18" t="str">
        <f aca="false">IF(K494&lt;N494,"Stock-out risk",IF(K494&lt;O494,"Reorder now",IF(P494&gt;16,"Overstock","Healthy")))</f>
        <v>Healthy</v>
      </c>
      <c r="R494" s="52" t="n">
        <f aca="false">K494*C494</f>
        <v>4790.99</v>
      </c>
    </row>
    <row r="495" customFormat="false" ht="15" hidden="false" customHeight="false" outlineLevel="0" collapsed="false">
      <c r="A495" s="1" t="s">
        <v>9245</v>
      </c>
      <c r="B495" s="1" t="s">
        <v>8759</v>
      </c>
      <c r="C495" s="17" t="n">
        <v>31.92</v>
      </c>
      <c r="D495" s="17" t="n">
        <v>57.71</v>
      </c>
      <c r="E495" s="1" t="n">
        <v>2266</v>
      </c>
      <c r="F495" s="50" t="n">
        <v>43.577</v>
      </c>
      <c r="G495" s="51" t="n">
        <v>0.956</v>
      </c>
      <c r="H495" s="1" t="s">
        <v>9056</v>
      </c>
      <c r="I495" s="1" t="s">
        <v>90</v>
      </c>
      <c r="J495" s="1" t="n">
        <v>3</v>
      </c>
      <c r="K495" s="1" t="n">
        <v>252</v>
      </c>
      <c r="L495" s="52" t="n">
        <f aca="false">E495*D495</f>
        <v>130770.86</v>
      </c>
      <c r="M495" s="1" t="n">
        <f aca="false">IF(H495="A",1.65,IF(H495="B",1.28,0.84))</f>
        <v>1.28</v>
      </c>
      <c r="N495" s="1" t="n">
        <f aca="false">ROUNDUP(M495*G495*F495*SQRT(J495),0)</f>
        <v>93</v>
      </c>
      <c r="O495" s="1" t="n">
        <f aca="false">ROUNDUP(F495*J495+N495,0)</f>
        <v>224</v>
      </c>
      <c r="P495" s="50" t="n">
        <f aca="false">IF(F495&gt;0,K495/F495,99)</f>
        <v>5.78286710879593</v>
      </c>
      <c r="Q495" s="18" t="str">
        <f aca="false">IF(K495&lt;N495,"Stock-out risk",IF(K495&lt;O495,"Reorder now",IF(P495&gt;16,"Overstock","Healthy")))</f>
        <v>Healthy</v>
      </c>
      <c r="R495" s="52" t="n">
        <f aca="false">K495*C495</f>
        <v>8043.84</v>
      </c>
    </row>
    <row r="496" customFormat="false" ht="15" hidden="false" customHeight="false" outlineLevel="0" collapsed="false">
      <c r="A496" s="1" t="s">
        <v>9246</v>
      </c>
      <c r="B496" s="1" t="s">
        <v>8759</v>
      </c>
      <c r="C496" s="17" t="n">
        <v>65.74</v>
      </c>
      <c r="D496" s="17" t="n">
        <v>169.79</v>
      </c>
      <c r="E496" s="1" t="n">
        <v>769</v>
      </c>
      <c r="F496" s="50" t="n">
        <v>14.788</v>
      </c>
      <c r="G496" s="51" t="n">
        <v>1.106</v>
      </c>
      <c r="H496" s="1" t="s">
        <v>9056</v>
      </c>
      <c r="I496" s="1" t="s">
        <v>8752</v>
      </c>
      <c r="J496" s="1" t="n">
        <v>3</v>
      </c>
      <c r="K496" s="1" t="n">
        <v>173</v>
      </c>
      <c r="L496" s="52" t="n">
        <f aca="false">E496*D496</f>
        <v>130568.51</v>
      </c>
      <c r="M496" s="1" t="n">
        <f aca="false">IF(H496="A",1.65,IF(H496="B",1.28,0.84))</f>
        <v>1.28</v>
      </c>
      <c r="N496" s="1" t="n">
        <f aca="false">ROUNDUP(M496*G496*F496*SQRT(J496),0)</f>
        <v>37</v>
      </c>
      <c r="O496" s="1" t="n">
        <f aca="false">ROUNDUP(F496*J496+N496,0)</f>
        <v>82</v>
      </c>
      <c r="P496" s="50" t="n">
        <f aca="false">IF(F496&gt;0,K496/F496,99)</f>
        <v>11.6986746010279</v>
      </c>
      <c r="Q496" s="18" t="str">
        <f aca="false">IF(K496&lt;N496,"Stock-out risk",IF(K496&lt;O496,"Reorder now",IF(P496&gt;16,"Overstock","Healthy")))</f>
        <v>Healthy</v>
      </c>
      <c r="R496" s="52" t="n">
        <f aca="false">K496*C496</f>
        <v>11373.02</v>
      </c>
    </row>
    <row r="497" customFormat="false" ht="15" hidden="false" customHeight="false" outlineLevel="0" collapsed="false">
      <c r="A497" s="1" t="s">
        <v>9247</v>
      </c>
      <c r="B497" s="1" t="s">
        <v>8755</v>
      </c>
      <c r="C497" s="17" t="n">
        <v>184.69</v>
      </c>
      <c r="D497" s="17" t="n">
        <v>369.96</v>
      </c>
      <c r="E497" s="1" t="n">
        <v>352</v>
      </c>
      <c r="F497" s="50" t="n">
        <v>6.769</v>
      </c>
      <c r="G497" s="51" t="n">
        <v>0.603</v>
      </c>
      <c r="H497" s="1" t="s">
        <v>9056</v>
      </c>
      <c r="I497" s="1" t="s">
        <v>90</v>
      </c>
      <c r="J497" s="1" t="n">
        <v>3</v>
      </c>
      <c r="K497" s="1" t="n">
        <v>63</v>
      </c>
      <c r="L497" s="52" t="n">
        <f aca="false">E497*D497</f>
        <v>130225.92</v>
      </c>
      <c r="M497" s="1" t="n">
        <f aca="false">IF(H497="A",1.65,IF(H497="B",1.28,0.84))</f>
        <v>1.28</v>
      </c>
      <c r="N497" s="1" t="n">
        <f aca="false">ROUNDUP(M497*G497*F497*SQRT(J497),0)</f>
        <v>10</v>
      </c>
      <c r="O497" s="1" t="n">
        <f aca="false">ROUNDUP(F497*J497+N497,0)</f>
        <v>31</v>
      </c>
      <c r="P497" s="50" t="n">
        <f aca="false">IF(F497&gt;0,K497/F497,99)</f>
        <v>9.3071354705274</v>
      </c>
      <c r="Q497" s="18" t="str">
        <f aca="false">IF(K497&lt;N497,"Stock-out risk",IF(K497&lt;O497,"Reorder now",IF(P497&gt;16,"Overstock","Healthy")))</f>
        <v>Healthy</v>
      </c>
      <c r="R497" s="52" t="n">
        <f aca="false">K497*C497</f>
        <v>11635.47</v>
      </c>
    </row>
    <row r="498" customFormat="false" ht="15" hidden="false" customHeight="false" outlineLevel="0" collapsed="false">
      <c r="A498" s="1" t="s">
        <v>9248</v>
      </c>
      <c r="B498" s="1" t="s">
        <v>8742</v>
      </c>
      <c r="C498" s="17" t="n">
        <v>76.43</v>
      </c>
      <c r="D498" s="17" t="n">
        <v>196.7</v>
      </c>
      <c r="E498" s="1" t="n">
        <v>657</v>
      </c>
      <c r="F498" s="50" t="n">
        <v>12.635</v>
      </c>
      <c r="G498" s="51" t="n">
        <v>0.44</v>
      </c>
      <c r="H498" s="1" t="s">
        <v>9056</v>
      </c>
      <c r="I498" s="1" t="s">
        <v>8746</v>
      </c>
      <c r="J498" s="1" t="n">
        <v>3</v>
      </c>
      <c r="K498" s="1" t="n">
        <v>80</v>
      </c>
      <c r="L498" s="52" t="n">
        <f aca="false">E498*D498</f>
        <v>129231.9</v>
      </c>
      <c r="M498" s="1" t="n">
        <f aca="false">IF(H498="A",1.65,IF(H498="B",1.28,0.84))</f>
        <v>1.28</v>
      </c>
      <c r="N498" s="1" t="n">
        <f aca="false">ROUNDUP(M498*G498*F498*SQRT(J498),0)</f>
        <v>13</v>
      </c>
      <c r="O498" s="1" t="n">
        <f aca="false">ROUNDUP(F498*J498+N498,0)</f>
        <v>51</v>
      </c>
      <c r="P498" s="50" t="n">
        <f aca="false">IF(F498&gt;0,K498/F498,99)</f>
        <v>6.33161851998417</v>
      </c>
      <c r="Q498" s="18" t="str">
        <f aca="false">IF(K498&lt;N498,"Stock-out risk",IF(K498&lt;O498,"Reorder now",IF(P498&gt;16,"Overstock","Healthy")))</f>
        <v>Healthy</v>
      </c>
      <c r="R498" s="52" t="n">
        <f aca="false">K498*C498</f>
        <v>6114.4</v>
      </c>
    </row>
    <row r="499" customFormat="false" ht="15" hidden="false" customHeight="false" outlineLevel="0" collapsed="false">
      <c r="A499" s="1" t="s">
        <v>9249</v>
      </c>
      <c r="B499" s="1" t="s">
        <v>8772</v>
      </c>
      <c r="C499" s="17" t="n">
        <v>122.33</v>
      </c>
      <c r="D499" s="17" t="n">
        <v>246.71</v>
      </c>
      <c r="E499" s="1" t="n">
        <v>519</v>
      </c>
      <c r="F499" s="50" t="n">
        <v>9.981</v>
      </c>
      <c r="G499" s="51" t="n">
        <v>1.115</v>
      </c>
      <c r="H499" s="1" t="s">
        <v>9056</v>
      </c>
      <c r="I499" s="1" t="s">
        <v>8752</v>
      </c>
      <c r="J499" s="1" t="n">
        <v>4</v>
      </c>
      <c r="K499" s="1" t="n">
        <v>96</v>
      </c>
      <c r="L499" s="52" t="n">
        <f aca="false">E499*D499</f>
        <v>128042.49</v>
      </c>
      <c r="M499" s="1" t="n">
        <f aca="false">IF(H499="A",1.65,IF(H499="B",1.28,0.84))</f>
        <v>1.28</v>
      </c>
      <c r="N499" s="1" t="n">
        <f aca="false">ROUNDUP(M499*G499*F499*SQRT(J499),0)</f>
        <v>29</v>
      </c>
      <c r="O499" s="1" t="n">
        <f aca="false">ROUNDUP(F499*J499+N499,0)</f>
        <v>69</v>
      </c>
      <c r="P499" s="50" t="n">
        <f aca="false">IF(F499&gt;0,K499/F499,99)</f>
        <v>9.61827472197175</v>
      </c>
      <c r="Q499" s="18" t="str">
        <f aca="false">IF(K499&lt;N499,"Stock-out risk",IF(K499&lt;O499,"Reorder now",IF(P499&gt;16,"Overstock","Healthy")))</f>
        <v>Healthy</v>
      </c>
      <c r="R499" s="52" t="n">
        <f aca="false">K499*C499</f>
        <v>11743.68</v>
      </c>
    </row>
    <row r="500" customFormat="false" ht="15" hidden="false" customHeight="false" outlineLevel="0" collapsed="false">
      <c r="A500" s="1" t="s">
        <v>9250</v>
      </c>
      <c r="B500" s="1" t="s">
        <v>8742</v>
      </c>
      <c r="C500" s="17" t="n">
        <v>128.37</v>
      </c>
      <c r="D500" s="17" t="n">
        <v>315.64</v>
      </c>
      <c r="E500" s="1" t="n">
        <v>405</v>
      </c>
      <c r="F500" s="50" t="n">
        <v>7.788</v>
      </c>
      <c r="G500" s="51" t="n">
        <v>0.495</v>
      </c>
      <c r="H500" s="1" t="s">
        <v>9056</v>
      </c>
      <c r="I500" s="1" t="s">
        <v>8746</v>
      </c>
      <c r="J500" s="1" t="n">
        <v>6</v>
      </c>
      <c r="K500" s="1" t="n">
        <v>176</v>
      </c>
      <c r="L500" s="52" t="n">
        <f aca="false">E500*D500</f>
        <v>127834.2</v>
      </c>
      <c r="M500" s="1" t="n">
        <f aca="false">IF(H500="A",1.65,IF(H500="B",1.28,0.84))</f>
        <v>1.28</v>
      </c>
      <c r="N500" s="1" t="n">
        <f aca="false">ROUNDUP(M500*G500*F500*SQRT(J500),0)</f>
        <v>13</v>
      </c>
      <c r="O500" s="1" t="n">
        <f aca="false">ROUNDUP(F500*J500+N500,0)</f>
        <v>60</v>
      </c>
      <c r="P500" s="50" t="n">
        <f aca="false">IF(F500&gt;0,K500/F500,99)</f>
        <v>22.5988700564972</v>
      </c>
      <c r="Q500" s="18" t="str">
        <f aca="false">IF(K500&lt;N500,"Stock-out risk",IF(K500&lt;O500,"Reorder now",IF(P500&gt;16,"Overstock","Healthy")))</f>
        <v>Overstock</v>
      </c>
      <c r="R500" s="52" t="n">
        <f aca="false">K500*C500</f>
        <v>22593.12</v>
      </c>
    </row>
    <row r="501" customFormat="false" ht="15" hidden="false" customHeight="false" outlineLevel="0" collapsed="false">
      <c r="A501" s="1" t="s">
        <v>9251</v>
      </c>
      <c r="B501" s="1" t="s">
        <v>8749</v>
      </c>
      <c r="C501" s="17" t="n">
        <v>212.27</v>
      </c>
      <c r="D501" s="17" t="n">
        <v>454.4</v>
      </c>
      <c r="E501" s="1" t="n">
        <v>281</v>
      </c>
      <c r="F501" s="50" t="n">
        <v>5.404</v>
      </c>
      <c r="G501" s="51" t="n">
        <v>0.335</v>
      </c>
      <c r="H501" s="1" t="s">
        <v>9056</v>
      </c>
      <c r="I501" s="1" t="s">
        <v>8746</v>
      </c>
      <c r="J501" s="1" t="n">
        <v>2</v>
      </c>
      <c r="K501" s="1" t="n">
        <v>16</v>
      </c>
      <c r="L501" s="52" t="n">
        <f aca="false">E501*D501</f>
        <v>127686.4</v>
      </c>
      <c r="M501" s="1" t="n">
        <f aca="false">IF(H501="A",1.65,IF(H501="B",1.28,0.84))</f>
        <v>1.28</v>
      </c>
      <c r="N501" s="1" t="n">
        <f aca="false">ROUNDUP(M501*G501*F501*SQRT(J501),0)</f>
        <v>4</v>
      </c>
      <c r="O501" s="1" t="n">
        <f aca="false">ROUNDUP(F501*J501+N501,0)</f>
        <v>15</v>
      </c>
      <c r="P501" s="50" t="n">
        <f aca="false">IF(F501&gt;0,K501/F501,99)</f>
        <v>2.96076980014804</v>
      </c>
      <c r="Q501" s="18" t="str">
        <f aca="false">IF(K501&lt;N501,"Stock-out risk",IF(K501&lt;O501,"Reorder now",IF(P501&gt;16,"Overstock","Healthy")))</f>
        <v>Healthy</v>
      </c>
      <c r="R501" s="52" t="n">
        <f aca="false">K501*C501</f>
        <v>3396.32</v>
      </c>
    </row>
    <row r="502" customFormat="false" ht="15" hidden="false" customHeight="false" outlineLevel="0" collapsed="false">
      <c r="A502" s="1" t="s">
        <v>9252</v>
      </c>
      <c r="B502" s="1" t="s">
        <v>8764</v>
      </c>
      <c r="C502" s="17" t="n">
        <v>51.53</v>
      </c>
      <c r="D502" s="17" t="n">
        <v>100.24</v>
      </c>
      <c r="E502" s="1" t="n">
        <v>1273</v>
      </c>
      <c r="F502" s="50" t="n">
        <v>24.481</v>
      </c>
      <c r="G502" s="51" t="n">
        <v>0.927</v>
      </c>
      <c r="H502" s="1" t="s">
        <v>9056</v>
      </c>
      <c r="I502" s="1" t="s">
        <v>90</v>
      </c>
      <c r="J502" s="1" t="n">
        <v>2</v>
      </c>
      <c r="K502" s="1" t="n">
        <v>99</v>
      </c>
      <c r="L502" s="52" t="n">
        <f aca="false">E502*D502</f>
        <v>127605.52</v>
      </c>
      <c r="M502" s="1" t="n">
        <f aca="false">IF(H502="A",1.65,IF(H502="B",1.28,0.84))</f>
        <v>1.28</v>
      </c>
      <c r="N502" s="1" t="n">
        <f aca="false">ROUNDUP(M502*G502*F502*SQRT(J502),0)</f>
        <v>42</v>
      </c>
      <c r="O502" s="1" t="n">
        <f aca="false">ROUNDUP(F502*J502+N502,0)</f>
        <v>91</v>
      </c>
      <c r="P502" s="50" t="n">
        <f aca="false">IF(F502&gt;0,K502/F502,99)</f>
        <v>4.04395245292267</v>
      </c>
      <c r="Q502" s="18" t="str">
        <f aca="false">IF(K502&lt;N502,"Stock-out risk",IF(K502&lt;O502,"Reorder now",IF(P502&gt;16,"Overstock","Healthy")))</f>
        <v>Healthy</v>
      </c>
      <c r="R502" s="52" t="n">
        <f aca="false">K502*C502</f>
        <v>5101.47</v>
      </c>
    </row>
    <row r="503" customFormat="false" ht="15" hidden="false" customHeight="false" outlineLevel="0" collapsed="false">
      <c r="A503" s="1" t="s">
        <v>9253</v>
      </c>
      <c r="B503" s="1" t="s">
        <v>8759</v>
      </c>
      <c r="C503" s="17" t="n">
        <v>108.14</v>
      </c>
      <c r="D503" s="17" t="n">
        <v>268.97</v>
      </c>
      <c r="E503" s="1" t="n">
        <v>474</v>
      </c>
      <c r="F503" s="50" t="n">
        <v>9.115</v>
      </c>
      <c r="G503" s="51" t="n">
        <v>0.457</v>
      </c>
      <c r="H503" s="1" t="s">
        <v>9056</v>
      </c>
      <c r="I503" s="1" t="s">
        <v>8746</v>
      </c>
      <c r="J503" s="1" t="n">
        <v>3</v>
      </c>
      <c r="K503" s="1" t="n">
        <v>74</v>
      </c>
      <c r="L503" s="52" t="n">
        <f aca="false">E503*D503</f>
        <v>127491.78</v>
      </c>
      <c r="M503" s="1" t="n">
        <f aca="false">IF(H503="A",1.65,IF(H503="B",1.28,0.84))</f>
        <v>1.28</v>
      </c>
      <c r="N503" s="1" t="n">
        <f aca="false">ROUNDUP(M503*G503*F503*SQRT(J503),0)</f>
        <v>10</v>
      </c>
      <c r="O503" s="1" t="n">
        <f aca="false">ROUNDUP(F503*J503+N503,0)</f>
        <v>38</v>
      </c>
      <c r="P503" s="50" t="n">
        <f aca="false">IF(F503&gt;0,K503/F503,99)</f>
        <v>8.11848601206802</v>
      </c>
      <c r="Q503" s="18" t="str">
        <f aca="false">IF(K503&lt;N503,"Stock-out risk",IF(K503&lt;O503,"Reorder now",IF(P503&gt;16,"Overstock","Healthy")))</f>
        <v>Healthy</v>
      </c>
      <c r="R503" s="52" t="n">
        <f aca="false">K503*C503</f>
        <v>8002.36</v>
      </c>
    </row>
    <row r="504" customFormat="false" ht="15" hidden="false" customHeight="false" outlineLevel="0" collapsed="false">
      <c r="A504" s="1" t="s">
        <v>9254</v>
      </c>
      <c r="B504" s="1" t="s">
        <v>8755</v>
      </c>
      <c r="C504" s="17" t="n">
        <v>146.91</v>
      </c>
      <c r="D504" s="17" t="n">
        <v>267.77</v>
      </c>
      <c r="E504" s="1" t="n">
        <v>475</v>
      </c>
      <c r="F504" s="50" t="n">
        <v>9.135</v>
      </c>
      <c r="G504" s="51" t="n">
        <v>0.313</v>
      </c>
      <c r="H504" s="1" t="s">
        <v>9056</v>
      </c>
      <c r="I504" s="1" t="s">
        <v>8746</v>
      </c>
      <c r="J504" s="1" t="n">
        <v>2</v>
      </c>
      <c r="K504" s="1" t="n">
        <v>56</v>
      </c>
      <c r="L504" s="52" t="n">
        <f aca="false">E504*D504</f>
        <v>127190.75</v>
      </c>
      <c r="M504" s="1" t="n">
        <f aca="false">IF(H504="A",1.65,IF(H504="B",1.28,0.84))</f>
        <v>1.28</v>
      </c>
      <c r="N504" s="1" t="n">
        <f aca="false">ROUNDUP(M504*G504*F504*SQRT(J504),0)</f>
        <v>6</v>
      </c>
      <c r="O504" s="1" t="n">
        <f aca="false">ROUNDUP(F504*J504+N504,0)</f>
        <v>25</v>
      </c>
      <c r="P504" s="50" t="n">
        <f aca="false">IF(F504&gt;0,K504/F504,99)</f>
        <v>6.13026819923372</v>
      </c>
      <c r="Q504" s="18" t="str">
        <f aca="false">IF(K504&lt;N504,"Stock-out risk",IF(K504&lt;O504,"Reorder now",IF(P504&gt;16,"Overstock","Healthy")))</f>
        <v>Healthy</v>
      </c>
      <c r="R504" s="52" t="n">
        <f aca="false">K504*C504</f>
        <v>8226.96</v>
      </c>
    </row>
    <row r="505" customFormat="false" ht="15" hidden="false" customHeight="false" outlineLevel="0" collapsed="false">
      <c r="A505" s="1" t="s">
        <v>9255</v>
      </c>
      <c r="B505" s="1" t="s">
        <v>8749</v>
      </c>
      <c r="C505" s="17" t="n">
        <v>138.82</v>
      </c>
      <c r="D505" s="17" t="n">
        <v>334.57</v>
      </c>
      <c r="E505" s="1" t="n">
        <v>379</v>
      </c>
      <c r="F505" s="50" t="n">
        <v>7.288</v>
      </c>
      <c r="G505" s="51" t="n">
        <v>0.995</v>
      </c>
      <c r="H505" s="1" t="s">
        <v>9056</v>
      </c>
      <c r="I505" s="1" t="s">
        <v>90</v>
      </c>
      <c r="J505" s="1" t="n">
        <v>4</v>
      </c>
      <c r="K505" s="1" t="n">
        <v>49</v>
      </c>
      <c r="L505" s="52" t="n">
        <f aca="false">E505*D505</f>
        <v>126802.03</v>
      </c>
      <c r="M505" s="1" t="n">
        <f aca="false">IF(H505="A",1.65,IF(H505="B",1.28,0.84))</f>
        <v>1.28</v>
      </c>
      <c r="N505" s="1" t="n">
        <f aca="false">ROUNDUP(M505*G505*F505*SQRT(J505),0)</f>
        <v>19</v>
      </c>
      <c r="O505" s="1" t="n">
        <f aca="false">ROUNDUP(F505*J505+N505,0)</f>
        <v>49</v>
      </c>
      <c r="P505" s="50" t="n">
        <f aca="false">IF(F505&gt;0,K505/F505,99)</f>
        <v>6.72338090010977</v>
      </c>
      <c r="Q505" s="18" t="str">
        <f aca="false">IF(K505&lt;N505,"Stock-out risk",IF(K505&lt;O505,"Reorder now",IF(P505&gt;16,"Overstock","Healthy")))</f>
        <v>Healthy</v>
      </c>
      <c r="R505" s="52" t="n">
        <f aca="false">K505*C505</f>
        <v>6802.18</v>
      </c>
    </row>
    <row r="506" customFormat="false" ht="15" hidden="false" customHeight="false" outlineLevel="0" collapsed="false">
      <c r="A506" s="1" t="s">
        <v>9256</v>
      </c>
      <c r="B506" s="1" t="s">
        <v>8764</v>
      </c>
      <c r="C506" s="17" t="n">
        <v>299.23</v>
      </c>
      <c r="D506" s="17" t="n">
        <v>714.48</v>
      </c>
      <c r="E506" s="1" t="n">
        <v>177</v>
      </c>
      <c r="F506" s="50" t="n">
        <v>3.404</v>
      </c>
      <c r="G506" s="51" t="n">
        <v>0.37</v>
      </c>
      <c r="H506" s="1" t="s">
        <v>9056</v>
      </c>
      <c r="I506" s="1" t="s">
        <v>8746</v>
      </c>
      <c r="J506" s="1" t="n">
        <v>3</v>
      </c>
      <c r="K506" s="1" t="n">
        <v>39</v>
      </c>
      <c r="L506" s="52" t="n">
        <f aca="false">E506*D506</f>
        <v>126462.96</v>
      </c>
      <c r="M506" s="1" t="n">
        <f aca="false">IF(H506="A",1.65,IF(H506="B",1.28,0.84))</f>
        <v>1.28</v>
      </c>
      <c r="N506" s="1" t="n">
        <f aca="false">ROUNDUP(M506*G506*F506*SQRT(J506),0)</f>
        <v>3</v>
      </c>
      <c r="O506" s="1" t="n">
        <f aca="false">ROUNDUP(F506*J506+N506,0)</f>
        <v>14</v>
      </c>
      <c r="P506" s="50" t="n">
        <f aca="false">IF(F506&gt;0,K506/F506,99)</f>
        <v>11.4571092831962</v>
      </c>
      <c r="Q506" s="18" t="str">
        <f aca="false">IF(K506&lt;N506,"Stock-out risk",IF(K506&lt;O506,"Reorder now",IF(P506&gt;16,"Overstock","Healthy")))</f>
        <v>Healthy</v>
      </c>
      <c r="R506" s="52" t="n">
        <f aca="false">K506*C506</f>
        <v>11669.97</v>
      </c>
    </row>
    <row r="507" customFormat="false" ht="15" hidden="false" customHeight="false" outlineLevel="0" collapsed="false">
      <c r="A507" s="1" t="s">
        <v>9257</v>
      </c>
      <c r="B507" s="1" t="s">
        <v>8772</v>
      </c>
      <c r="C507" s="17" t="n">
        <v>177.77</v>
      </c>
      <c r="D507" s="17" t="n">
        <v>387.13</v>
      </c>
      <c r="E507" s="1" t="n">
        <v>326</v>
      </c>
      <c r="F507" s="50" t="n">
        <v>6.269</v>
      </c>
      <c r="G507" s="51" t="n">
        <v>0.337</v>
      </c>
      <c r="H507" s="1" t="s">
        <v>9056</v>
      </c>
      <c r="I507" s="1" t="s">
        <v>8746</v>
      </c>
      <c r="J507" s="1" t="n">
        <v>4</v>
      </c>
      <c r="K507" s="1" t="n">
        <v>81</v>
      </c>
      <c r="L507" s="52" t="n">
        <f aca="false">E507*D507</f>
        <v>126204.38</v>
      </c>
      <c r="M507" s="1" t="n">
        <f aca="false">IF(H507="A",1.65,IF(H507="B",1.28,0.84))</f>
        <v>1.28</v>
      </c>
      <c r="N507" s="1" t="n">
        <f aca="false">ROUNDUP(M507*G507*F507*SQRT(J507),0)</f>
        <v>6</v>
      </c>
      <c r="O507" s="1" t="n">
        <f aca="false">ROUNDUP(F507*J507+N507,0)</f>
        <v>32</v>
      </c>
      <c r="P507" s="50" t="n">
        <f aca="false">IF(F507&gt;0,K507/F507,99)</f>
        <v>12.9207210081353</v>
      </c>
      <c r="Q507" s="18" t="str">
        <f aca="false">IF(K507&lt;N507,"Stock-out risk",IF(K507&lt;O507,"Reorder now",IF(P507&gt;16,"Overstock","Healthy")))</f>
        <v>Healthy</v>
      </c>
      <c r="R507" s="52" t="n">
        <f aca="false">K507*C507</f>
        <v>14399.37</v>
      </c>
    </row>
    <row r="508" customFormat="false" ht="15" hidden="false" customHeight="false" outlineLevel="0" collapsed="false">
      <c r="A508" s="1" t="s">
        <v>9258</v>
      </c>
      <c r="B508" s="1" t="s">
        <v>8764</v>
      </c>
      <c r="C508" s="17" t="n">
        <v>93.56</v>
      </c>
      <c r="D508" s="17" t="n">
        <v>220.13</v>
      </c>
      <c r="E508" s="1" t="n">
        <v>573</v>
      </c>
      <c r="F508" s="50" t="n">
        <v>11.019</v>
      </c>
      <c r="G508" s="51" t="n">
        <v>0.458</v>
      </c>
      <c r="H508" s="1" t="s">
        <v>9056</v>
      </c>
      <c r="I508" s="1" t="s">
        <v>8746</v>
      </c>
      <c r="J508" s="1" t="n">
        <v>6</v>
      </c>
      <c r="K508" s="1" t="n">
        <v>143</v>
      </c>
      <c r="L508" s="52" t="n">
        <f aca="false">E508*D508</f>
        <v>126134.49</v>
      </c>
      <c r="M508" s="1" t="n">
        <f aca="false">IF(H508="A",1.65,IF(H508="B",1.28,0.84))</f>
        <v>1.28</v>
      </c>
      <c r="N508" s="1" t="n">
        <f aca="false">ROUNDUP(M508*G508*F508*SQRT(J508),0)</f>
        <v>16</v>
      </c>
      <c r="O508" s="1" t="n">
        <f aca="false">ROUNDUP(F508*J508+N508,0)</f>
        <v>83</v>
      </c>
      <c r="P508" s="50" t="n">
        <f aca="false">IF(F508&gt;0,K508/F508,99)</f>
        <v>12.9775841727924</v>
      </c>
      <c r="Q508" s="18" t="str">
        <f aca="false">IF(K508&lt;N508,"Stock-out risk",IF(K508&lt;O508,"Reorder now",IF(P508&gt;16,"Overstock","Healthy")))</f>
        <v>Healthy</v>
      </c>
      <c r="R508" s="52" t="n">
        <f aca="false">K508*C508</f>
        <v>13379.08</v>
      </c>
    </row>
    <row r="509" customFormat="false" ht="15" hidden="false" customHeight="false" outlineLevel="0" collapsed="false">
      <c r="A509" s="1" t="s">
        <v>9259</v>
      </c>
      <c r="B509" s="1" t="s">
        <v>8749</v>
      </c>
      <c r="C509" s="17" t="n">
        <v>63.99</v>
      </c>
      <c r="D509" s="17" t="n">
        <v>119.24</v>
      </c>
      <c r="E509" s="1" t="n">
        <v>1055</v>
      </c>
      <c r="F509" s="50" t="n">
        <v>20.288</v>
      </c>
      <c r="G509" s="51" t="n">
        <v>0.343</v>
      </c>
      <c r="H509" s="1" t="s">
        <v>9056</v>
      </c>
      <c r="I509" s="1" t="s">
        <v>8746</v>
      </c>
      <c r="J509" s="1" t="n">
        <v>6</v>
      </c>
      <c r="K509" s="1" t="n">
        <v>224</v>
      </c>
      <c r="L509" s="52" t="n">
        <f aca="false">E509*D509</f>
        <v>125798.2</v>
      </c>
      <c r="M509" s="1" t="n">
        <f aca="false">IF(H509="A",1.65,IF(H509="B",1.28,0.84))</f>
        <v>1.28</v>
      </c>
      <c r="N509" s="1" t="n">
        <f aca="false">ROUNDUP(M509*G509*F509*SQRT(J509),0)</f>
        <v>22</v>
      </c>
      <c r="O509" s="1" t="n">
        <f aca="false">ROUNDUP(F509*J509+N509,0)</f>
        <v>144</v>
      </c>
      <c r="P509" s="50" t="n">
        <f aca="false">IF(F509&gt;0,K509/F509,99)</f>
        <v>11.0410094637224</v>
      </c>
      <c r="Q509" s="18" t="str">
        <f aca="false">IF(K509&lt;N509,"Stock-out risk",IF(K509&lt;O509,"Reorder now",IF(P509&gt;16,"Overstock","Healthy")))</f>
        <v>Healthy</v>
      </c>
      <c r="R509" s="52" t="n">
        <f aca="false">K509*C509</f>
        <v>14333.76</v>
      </c>
    </row>
    <row r="510" customFormat="false" ht="15" hidden="false" customHeight="false" outlineLevel="0" collapsed="false">
      <c r="A510" s="1" t="s">
        <v>9260</v>
      </c>
      <c r="B510" s="1" t="s">
        <v>8759</v>
      </c>
      <c r="C510" s="17" t="n">
        <v>91.67</v>
      </c>
      <c r="D510" s="17" t="n">
        <v>175.73</v>
      </c>
      <c r="E510" s="1" t="n">
        <v>710</v>
      </c>
      <c r="F510" s="50" t="n">
        <v>13.654</v>
      </c>
      <c r="G510" s="51" t="n">
        <v>0.986</v>
      </c>
      <c r="H510" s="1" t="s">
        <v>9056</v>
      </c>
      <c r="I510" s="1" t="s">
        <v>90</v>
      </c>
      <c r="J510" s="1" t="n">
        <v>2</v>
      </c>
      <c r="K510" s="1" t="n">
        <v>100</v>
      </c>
      <c r="L510" s="52" t="n">
        <f aca="false">E510*D510</f>
        <v>124768.3</v>
      </c>
      <c r="M510" s="1" t="n">
        <f aca="false">IF(H510="A",1.65,IF(H510="B",1.28,0.84))</f>
        <v>1.28</v>
      </c>
      <c r="N510" s="1" t="n">
        <f aca="false">ROUNDUP(M510*G510*F510*SQRT(J510),0)</f>
        <v>25</v>
      </c>
      <c r="O510" s="1" t="n">
        <f aca="false">ROUNDUP(F510*J510+N510,0)</f>
        <v>53</v>
      </c>
      <c r="P510" s="50" t="n">
        <f aca="false">IF(F510&gt;0,K510/F510,99)</f>
        <v>7.32386113959279</v>
      </c>
      <c r="Q510" s="18" t="str">
        <f aca="false">IF(K510&lt;N510,"Stock-out risk",IF(K510&lt;O510,"Reorder now",IF(P510&gt;16,"Overstock","Healthy")))</f>
        <v>Healthy</v>
      </c>
      <c r="R510" s="52" t="n">
        <f aca="false">K510*C510</f>
        <v>9167</v>
      </c>
    </row>
    <row r="511" customFormat="false" ht="15" hidden="false" customHeight="false" outlineLevel="0" collapsed="false">
      <c r="A511" s="1" t="s">
        <v>9261</v>
      </c>
      <c r="B511" s="1" t="s">
        <v>8764</v>
      </c>
      <c r="C511" s="17" t="n">
        <v>105.67</v>
      </c>
      <c r="D511" s="17" t="n">
        <v>265.17</v>
      </c>
      <c r="E511" s="1" t="n">
        <v>467</v>
      </c>
      <c r="F511" s="50" t="n">
        <v>8.981</v>
      </c>
      <c r="G511" s="51" t="n">
        <v>0.661</v>
      </c>
      <c r="H511" s="1" t="s">
        <v>9056</v>
      </c>
      <c r="I511" s="1" t="s">
        <v>90</v>
      </c>
      <c r="J511" s="1" t="n">
        <v>3</v>
      </c>
      <c r="K511" s="1" t="n">
        <v>113</v>
      </c>
      <c r="L511" s="52" t="n">
        <f aca="false">E511*D511</f>
        <v>123834.39</v>
      </c>
      <c r="M511" s="1" t="n">
        <f aca="false">IF(H511="A",1.65,IF(H511="B",1.28,0.84))</f>
        <v>1.28</v>
      </c>
      <c r="N511" s="1" t="n">
        <f aca="false">ROUNDUP(M511*G511*F511*SQRT(J511),0)</f>
        <v>14</v>
      </c>
      <c r="O511" s="1" t="n">
        <f aca="false">ROUNDUP(F511*J511+N511,0)</f>
        <v>41</v>
      </c>
      <c r="P511" s="50" t="n">
        <f aca="false">IF(F511&gt;0,K511/F511,99)</f>
        <v>12.5821178042534</v>
      </c>
      <c r="Q511" s="18" t="str">
        <f aca="false">IF(K511&lt;N511,"Stock-out risk",IF(K511&lt;O511,"Reorder now",IF(P511&gt;16,"Overstock","Healthy")))</f>
        <v>Healthy</v>
      </c>
      <c r="R511" s="52" t="n">
        <f aca="false">K511*C511</f>
        <v>11940.71</v>
      </c>
    </row>
    <row r="512" customFormat="false" ht="15" hidden="false" customHeight="false" outlineLevel="0" collapsed="false">
      <c r="A512" s="1" t="s">
        <v>9262</v>
      </c>
      <c r="B512" s="1" t="s">
        <v>8759</v>
      </c>
      <c r="C512" s="17" t="n">
        <v>56.27</v>
      </c>
      <c r="D512" s="17" t="n">
        <v>109.73</v>
      </c>
      <c r="E512" s="1" t="n">
        <v>1127</v>
      </c>
      <c r="F512" s="50" t="n">
        <v>21.673</v>
      </c>
      <c r="G512" s="51" t="n">
        <v>0.361</v>
      </c>
      <c r="H512" s="1" t="s">
        <v>9056</v>
      </c>
      <c r="I512" s="1" t="s">
        <v>8746</v>
      </c>
      <c r="J512" s="1" t="n">
        <v>3</v>
      </c>
      <c r="K512" s="1" t="n">
        <v>202</v>
      </c>
      <c r="L512" s="52" t="n">
        <f aca="false">E512*D512</f>
        <v>123665.71</v>
      </c>
      <c r="M512" s="1" t="n">
        <f aca="false">IF(H512="A",1.65,IF(H512="B",1.28,0.84))</f>
        <v>1.28</v>
      </c>
      <c r="N512" s="1" t="n">
        <f aca="false">ROUNDUP(M512*G512*F512*SQRT(J512),0)</f>
        <v>18</v>
      </c>
      <c r="O512" s="1" t="n">
        <f aca="false">ROUNDUP(F512*J512+N512,0)</f>
        <v>84</v>
      </c>
      <c r="P512" s="50" t="n">
        <f aca="false">IF(F512&gt;0,K512/F512,99)</f>
        <v>9.32035251234255</v>
      </c>
      <c r="Q512" s="18" t="str">
        <f aca="false">IF(K512&lt;N512,"Stock-out risk",IF(K512&lt;O512,"Reorder now",IF(P512&gt;16,"Overstock","Healthy")))</f>
        <v>Healthy</v>
      </c>
      <c r="R512" s="52" t="n">
        <f aca="false">K512*C512</f>
        <v>11366.54</v>
      </c>
    </row>
    <row r="513" customFormat="false" ht="15" hidden="false" customHeight="false" outlineLevel="0" collapsed="false">
      <c r="A513" s="1" t="s">
        <v>9263</v>
      </c>
      <c r="B513" s="1" t="s">
        <v>8764</v>
      </c>
      <c r="C513" s="17" t="n">
        <v>296.72</v>
      </c>
      <c r="D513" s="17" t="n">
        <v>536.47</v>
      </c>
      <c r="E513" s="1" t="n">
        <v>230</v>
      </c>
      <c r="F513" s="50" t="n">
        <v>4.423</v>
      </c>
      <c r="G513" s="51" t="n">
        <v>0.518</v>
      </c>
      <c r="H513" s="1" t="s">
        <v>9056</v>
      </c>
      <c r="I513" s="1" t="s">
        <v>90</v>
      </c>
      <c r="J513" s="1" t="n">
        <v>3</v>
      </c>
      <c r="K513" s="1" t="n">
        <v>21</v>
      </c>
      <c r="L513" s="52" t="n">
        <f aca="false">E513*D513</f>
        <v>123388.1</v>
      </c>
      <c r="M513" s="1" t="n">
        <f aca="false">IF(H513="A",1.65,IF(H513="B",1.28,0.84))</f>
        <v>1.28</v>
      </c>
      <c r="N513" s="1" t="n">
        <f aca="false">ROUNDUP(M513*G513*F513*SQRT(J513),0)</f>
        <v>6</v>
      </c>
      <c r="O513" s="1" t="n">
        <f aca="false">ROUNDUP(F513*J513+N513,0)</f>
        <v>20</v>
      </c>
      <c r="P513" s="50" t="n">
        <f aca="false">IF(F513&gt;0,K513/F513,99)</f>
        <v>4.74790865928103</v>
      </c>
      <c r="Q513" s="18" t="str">
        <f aca="false">IF(K513&lt;N513,"Stock-out risk",IF(K513&lt;O513,"Reorder now",IF(P513&gt;16,"Overstock","Healthy")))</f>
        <v>Healthy</v>
      </c>
      <c r="R513" s="52" t="n">
        <f aca="false">K513*C513</f>
        <v>6231.12</v>
      </c>
    </row>
    <row r="514" customFormat="false" ht="15" hidden="false" customHeight="false" outlineLevel="0" collapsed="false">
      <c r="A514" s="1" t="s">
        <v>9264</v>
      </c>
      <c r="B514" s="1" t="s">
        <v>8764</v>
      </c>
      <c r="C514" s="17" t="n">
        <v>161.71</v>
      </c>
      <c r="D514" s="17" t="n">
        <v>296.46</v>
      </c>
      <c r="E514" s="1" t="n">
        <v>415</v>
      </c>
      <c r="F514" s="50" t="n">
        <v>7.981</v>
      </c>
      <c r="G514" s="51" t="n">
        <v>0.873</v>
      </c>
      <c r="H514" s="1" t="s">
        <v>9056</v>
      </c>
      <c r="I514" s="1" t="s">
        <v>90</v>
      </c>
      <c r="J514" s="1" t="n">
        <v>3</v>
      </c>
      <c r="K514" s="1" t="n">
        <v>51</v>
      </c>
      <c r="L514" s="52" t="n">
        <f aca="false">E514*D514</f>
        <v>123030.9</v>
      </c>
      <c r="M514" s="1" t="n">
        <f aca="false">IF(H514="A",1.65,IF(H514="B",1.28,0.84))</f>
        <v>1.28</v>
      </c>
      <c r="N514" s="1" t="n">
        <f aca="false">ROUNDUP(M514*G514*F514*SQRT(J514),0)</f>
        <v>16</v>
      </c>
      <c r="O514" s="1" t="n">
        <f aca="false">ROUNDUP(F514*J514+N514,0)</f>
        <v>40</v>
      </c>
      <c r="P514" s="50" t="n">
        <f aca="false">IF(F514&gt;0,K514/F514,99)</f>
        <v>6.39017666959028</v>
      </c>
      <c r="Q514" s="18" t="str">
        <f aca="false">IF(K514&lt;N514,"Stock-out risk",IF(K514&lt;O514,"Reorder now",IF(P514&gt;16,"Overstock","Healthy")))</f>
        <v>Healthy</v>
      </c>
      <c r="R514" s="52" t="n">
        <f aca="false">K514*C514</f>
        <v>8247.21</v>
      </c>
    </row>
    <row r="515" customFormat="false" ht="15" hidden="false" customHeight="false" outlineLevel="0" collapsed="false">
      <c r="A515" s="1" t="s">
        <v>9265</v>
      </c>
      <c r="B515" s="1" t="s">
        <v>8742</v>
      </c>
      <c r="C515" s="17" t="n">
        <v>90.66</v>
      </c>
      <c r="D515" s="17" t="n">
        <v>219.62</v>
      </c>
      <c r="E515" s="1" t="n">
        <v>558</v>
      </c>
      <c r="F515" s="50" t="n">
        <v>10.731</v>
      </c>
      <c r="G515" s="51" t="n">
        <v>0.44</v>
      </c>
      <c r="H515" s="1" t="s">
        <v>9056</v>
      </c>
      <c r="I515" s="1" t="s">
        <v>8746</v>
      </c>
      <c r="J515" s="1" t="n">
        <v>4</v>
      </c>
      <c r="K515" s="1" t="n">
        <v>94</v>
      </c>
      <c r="L515" s="52" t="n">
        <f aca="false">E515*D515</f>
        <v>122547.96</v>
      </c>
      <c r="M515" s="1" t="n">
        <f aca="false">IF(H515="A",1.65,IF(H515="B",1.28,0.84))</f>
        <v>1.28</v>
      </c>
      <c r="N515" s="1" t="n">
        <f aca="false">ROUNDUP(M515*G515*F515*SQRT(J515),0)</f>
        <v>13</v>
      </c>
      <c r="O515" s="1" t="n">
        <f aca="false">ROUNDUP(F515*J515+N515,0)</f>
        <v>56</v>
      </c>
      <c r="P515" s="50" t="n">
        <f aca="false">IF(F515&gt;0,K515/F515,99)</f>
        <v>8.75966825086199</v>
      </c>
      <c r="Q515" s="18" t="str">
        <f aca="false">IF(K515&lt;N515,"Stock-out risk",IF(K515&lt;O515,"Reorder now",IF(P515&gt;16,"Overstock","Healthy")))</f>
        <v>Healthy</v>
      </c>
      <c r="R515" s="52" t="n">
        <f aca="false">K515*C515</f>
        <v>8522.04</v>
      </c>
    </row>
    <row r="516" customFormat="false" ht="15" hidden="false" customHeight="false" outlineLevel="0" collapsed="false">
      <c r="A516" s="1" t="s">
        <v>9266</v>
      </c>
      <c r="B516" s="1" t="s">
        <v>8764</v>
      </c>
      <c r="C516" s="17" t="n">
        <v>116.69</v>
      </c>
      <c r="D516" s="17" t="n">
        <v>297.32</v>
      </c>
      <c r="E516" s="1" t="n">
        <v>411</v>
      </c>
      <c r="F516" s="50" t="n">
        <v>7.904</v>
      </c>
      <c r="G516" s="51" t="n">
        <v>0.543</v>
      </c>
      <c r="H516" s="1" t="s">
        <v>9056</v>
      </c>
      <c r="I516" s="1" t="s">
        <v>90</v>
      </c>
      <c r="J516" s="1" t="n">
        <v>4</v>
      </c>
      <c r="K516" s="1" t="n">
        <v>57</v>
      </c>
      <c r="L516" s="52" t="n">
        <f aca="false">E516*D516</f>
        <v>122198.52</v>
      </c>
      <c r="M516" s="1" t="n">
        <f aca="false">IF(H516="A",1.65,IF(H516="B",1.28,0.84))</f>
        <v>1.28</v>
      </c>
      <c r="N516" s="1" t="n">
        <f aca="false">ROUNDUP(M516*G516*F516*SQRT(J516),0)</f>
        <v>11</v>
      </c>
      <c r="O516" s="1" t="n">
        <f aca="false">ROUNDUP(F516*J516+N516,0)</f>
        <v>43</v>
      </c>
      <c r="P516" s="50" t="n">
        <f aca="false">IF(F516&gt;0,K516/F516,99)</f>
        <v>7.21153846153846</v>
      </c>
      <c r="Q516" s="18" t="str">
        <f aca="false">IF(K516&lt;N516,"Stock-out risk",IF(K516&lt;O516,"Reorder now",IF(P516&gt;16,"Overstock","Healthy")))</f>
        <v>Healthy</v>
      </c>
      <c r="R516" s="52" t="n">
        <f aca="false">K516*C516</f>
        <v>6651.33</v>
      </c>
    </row>
    <row r="517" customFormat="false" ht="15" hidden="false" customHeight="false" outlineLevel="0" collapsed="false">
      <c r="A517" s="1" t="s">
        <v>9267</v>
      </c>
      <c r="B517" s="1" t="s">
        <v>8759</v>
      </c>
      <c r="C517" s="17" t="n">
        <v>108.02</v>
      </c>
      <c r="D517" s="17" t="n">
        <v>205.58</v>
      </c>
      <c r="E517" s="1" t="n">
        <v>591</v>
      </c>
      <c r="F517" s="50" t="n">
        <v>11.365</v>
      </c>
      <c r="G517" s="51" t="n">
        <v>0.457</v>
      </c>
      <c r="H517" s="1" t="s">
        <v>9056</v>
      </c>
      <c r="I517" s="1" t="s">
        <v>8746</v>
      </c>
      <c r="J517" s="1" t="n">
        <v>4</v>
      </c>
      <c r="K517" s="1" t="n">
        <v>74</v>
      </c>
      <c r="L517" s="52" t="n">
        <f aca="false">E517*D517</f>
        <v>121497.78</v>
      </c>
      <c r="M517" s="1" t="n">
        <f aca="false">IF(H517="A",1.65,IF(H517="B",1.28,0.84))</f>
        <v>1.28</v>
      </c>
      <c r="N517" s="1" t="n">
        <f aca="false">ROUNDUP(M517*G517*F517*SQRT(J517),0)</f>
        <v>14</v>
      </c>
      <c r="O517" s="1" t="n">
        <f aca="false">ROUNDUP(F517*J517+N517,0)</f>
        <v>60</v>
      </c>
      <c r="P517" s="50" t="n">
        <f aca="false">IF(F517&gt;0,K517/F517,99)</f>
        <v>6.51121865376155</v>
      </c>
      <c r="Q517" s="18" t="str">
        <f aca="false">IF(K517&lt;N517,"Stock-out risk",IF(K517&lt;O517,"Reorder now",IF(P517&gt;16,"Overstock","Healthy")))</f>
        <v>Healthy</v>
      </c>
      <c r="R517" s="52" t="n">
        <f aca="false">K517*C517</f>
        <v>7993.48</v>
      </c>
    </row>
    <row r="518" customFormat="false" ht="15" hidden="false" customHeight="false" outlineLevel="0" collapsed="false">
      <c r="A518" s="1" t="s">
        <v>9268</v>
      </c>
      <c r="B518" s="1" t="s">
        <v>8742</v>
      </c>
      <c r="C518" s="17" t="n">
        <v>70.83</v>
      </c>
      <c r="D518" s="17" t="n">
        <v>159.74</v>
      </c>
      <c r="E518" s="1" t="n">
        <v>757</v>
      </c>
      <c r="F518" s="50" t="n">
        <v>14.558</v>
      </c>
      <c r="G518" s="51" t="n">
        <v>0.337</v>
      </c>
      <c r="H518" s="1" t="s">
        <v>9056</v>
      </c>
      <c r="I518" s="1" t="s">
        <v>8746</v>
      </c>
      <c r="J518" s="1" t="n">
        <v>2</v>
      </c>
      <c r="K518" s="1" t="n">
        <v>48</v>
      </c>
      <c r="L518" s="52" t="n">
        <f aca="false">E518*D518</f>
        <v>120923.18</v>
      </c>
      <c r="M518" s="1" t="n">
        <f aca="false">IF(H518="A",1.65,IF(H518="B",1.28,0.84))</f>
        <v>1.28</v>
      </c>
      <c r="N518" s="1" t="n">
        <f aca="false">ROUNDUP(M518*G518*F518*SQRT(J518),0)</f>
        <v>9</v>
      </c>
      <c r="O518" s="1" t="n">
        <f aca="false">ROUNDUP(F518*J518+N518,0)</f>
        <v>39</v>
      </c>
      <c r="P518" s="50" t="n">
        <f aca="false">IF(F518&gt;0,K518/F518,99)</f>
        <v>3.29715620277511</v>
      </c>
      <c r="Q518" s="18" t="str">
        <f aca="false">IF(K518&lt;N518,"Stock-out risk",IF(K518&lt;O518,"Reorder now",IF(P518&gt;16,"Overstock","Healthy")))</f>
        <v>Healthy</v>
      </c>
      <c r="R518" s="52" t="n">
        <f aca="false">K518*C518</f>
        <v>3399.84</v>
      </c>
    </row>
    <row r="519" customFormat="false" ht="15" hidden="false" customHeight="false" outlineLevel="0" collapsed="false">
      <c r="A519" s="1" t="s">
        <v>9269</v>
      </c>
      <c r="B519" s="1" t="s">
        <v>8749</v>
      </c>
      <c r="C519" s="17" t="n">
        <v>79.33</v>
      </c>
      <c r="D519" s="17" t="n">
        <v>148.91</v>
      </c>
      <c r="E519" s="1" t="n">
        <v>810</v>
      </c>
      <c r="F519" s="50" t="n">
        <v>15.577</v>
      </c>
      <c r="G519" s="51" t="n">
        <v>0.964</v>
      </c>
      <c r="H519" s="1" t="s">
        <v>9056</v>
      </c>
      <c r="I519" s="1" t="s">
        <v>90</v>
      </c>
      <c r="J519" s="1" t="n">
        <v>3</v>
      </c>
      <c r="K519" s="1" t="n">
        <v>224</v>
      </c>
      <c r="L519" s="52" t="n">
        <f aca="false">E519*D519</f>
        <v>120617.1</v>
      </c>
      <c r="M519" s="1" t="n">
        <f aca="false">IF(H519="A",1.65,IF(H519="B",1.28,0.84))</f>
        <v>1.28</v>
      </c>
      <c r="N519" s="1" t="n">
        <f aca="false">ROUNDUP(M519*G519*F519*SQRT(J519),0)</f>
        <v>34</v>
      </c>
      <c r="O519" s="1" t="n">
        <f aca="false">ROUNDUP(F519*J519+N519,0)</f>
        <v>81</v>
      </c>
      <c r="P519" s="50" t="n">
        <f aca="false">IF(F519&gt;0,K519/F519,99)</f>
        <v>14.3801759003659</v>
      </c>
      <c r="Q519" s="18" t="str">
        <f aca="false">IF(K519&lt;N519,"Stock-out risk",IF(K519&lt;O519,"Reorder now",IF(P519&gt;16,"Overstock","Healthy")))</f>
        <v>Healthy</v>
      </c>
      <c r="R519" s="52" t="n">
        <f aca="false">K519*C519</f>
        <v>17769.92</v>
      </c>
    </row>
    <row r="520" customFormat="false" ht="15" hidden="false" customHeight="false" outlineLevel="0" collapsed="false">
      <c r="A520" s="1" t="s">
        <v>9270</v>
      </c>
      <c r="B520" s="1" t="s">
        <v>8749</v>
      </c>
      <c r="C520" s="17" t="n">
        <v>71.37</v>
      </c>
      <c r="D520" s="17" t="n">
        <v>145.34</v>
      </c>
      <c r="E520" s="1" t="n">
        <v>828</v>
      </c>
      <c r="F520" s="50" t="n">
        <v>15.923</v>
      </c>
      <c r="G520" s="51" t="n">
        <v>0.659</v>
      </c>
      <c r="H520" s="1" t="s">
        <v>9056</v>
      </c>
      <c r="I520" s="1" t="s">
        <v>90</v>
      </c>
      <c r="J520" s="1" t="n">
        <v>2</v>
      </c>
      <c r="K520" s="1" t="n">
        <v>53</v>
      </c>
      <c r="L520" s="52" t="n">
        <f aca="false">E520*D520</f>
        <v>120341.52</v>
      </c>
      <c r="M520" s="1" t="n">
        <f aca="false">IF(H520="A",1.65,IF(H520="B",1.28,0.84))</f>
        <v>1.28</v>
      </c>
      <c r="N520" s="1" t="n">
        <f aca="false">ROUNDUP(M520*G520*F520*SQRT(J520),0)</f>
        <v>19</v>
      </c>
      <c r="O520" s="1" t="n">
        <f aca="false">ROUNDUP(F520*J520+N520,0)</f>
        <v>51</v>
      </c>
      <c r="P520" s="50" t="n">
        <f aca="false">IF(F520&gt;0,K520/F520,99)</f>
        <v>3.32851849525843</v>
      </c>
      <c r="Q520" s="18" t="str">
        <f aca="false">IF(K520&lt;N520,"Stock-out risk",IF(K520&lt;O520,"Reorder now",IF(P520&gt;16,"Overstock","Healthy")))</f>
        <v>Healthy</v>
      </c>
      <c r="R520" s="52" t="n">
        <f aca="false">K520*C520</f>
        <v>3782.61</v>
      </c>
    </row>
    <row r="521" customFormat="false" ht="15" hidden="false" customHeight="false" outlineLevel="0" collapsed="false">
      <c r="A521" s="1" t="s">
        <v>9271</v>
      </c>
      <c r="B521" s="1" t="s">
        <v>8759</v>
      </c>
      <c r="C521" s="17" t="n">
        <v>189.16</v>
      </c>
      <c r="D521" s="17" t="n">
        <v>341.8</v>
      </c>
      <c r="E521" s="1" t="n">
        <v>352</v>
      </c>
      <c r="F521" s="50" t="n">
        <v>6.769</v>
      </c>
      <c r="G521" s="51" t="n">
        <v>0.351</v>
      </c>
      <c r="H521" s="1" t="s">
        <v>9056</v>
      </c>
      <c r="I521" s="1" t="s">
        <v>8746</v>
      </c>
      <c r="J521" s="1" t="n">
        <v>4</v>
      </c>
      <c r="K521" s="1" t="n">
        <v>37</v>
      </c>
      <c r="L521" s="52" t="n">
        <f aca="false">E521*D521</f>
        <v>120313.6</v>
      </c>
      <c r="M521" s="1" t="n">
        <f aca="false">IF(H521="A",1.65,IF(H521="B",1.28,0.84))</f>
        <v>1.28</v>
      </c>
      <c r="N521" s="1" t="n">
        <f aca="false">ROUNDUP(M521*G521*F521*SQRT(J521),0)</f>
        <v>7</v>
      </c>
      <c r="O521" s="1" t="n">
        <f aca="false">ROUNDUP(F521*J521+N521,0)</f>
        <v>35</v>
      </c>
      <c r="P521" s="50" t="n">
        <f aca="false">IF(F521&gt;0,K521/F521,99)</f>
        <v>5.46609543507165</v>
      </c>
      <c r="Q521" s="18" t="str">
        <f aca="false">IF(K521&lt;N521,"Stock-out risk",IF(K521&lt;O521,"Reorder now",IF(P521&gt;16,"Overstock","Healthy")))</f>
        <v>Healthy</v>
      </c>
      <c r="R521" s="52" t="n">
        <f aca="false">K521*C521</f>
        <v>6998.92</v>
      </c>
    </row>
    <row r="522" customFormat="false" ht="15" hidden="false" customHeight="false" outlineLevel="0" collapsed="false">
      <c r="A522" s="1" t="s">
        <v>9272</v>
      </c>
      <c r="B522" s="1" t="s">
        <v>8749</v>
      </c>
      <c r="C522" s="17" t="n">
        <v>188.22</v>
      </c>
      <c r="D522" s="17" t="n">
        <v>471.21</v>
      </c>
      <c r="E522" s="1" t="n">
        <v>255</v>
      </c>
      <c r="F522" s="50" t="n">
        <v>4.904</v>
      </c>
      <c r="G522" s="51" t="n">
        <v>0.878</v>
      </c>
      <c r="H522" s="1" t="s">
        <v>9056</v>
      </c>
      <c r="I522" s="1" t="s">
        <v>90</v>
      </c>
      <c r="J522" s="1" t="n">
        <v>2</v>
      </c>
      <c r="K522" s="1" t="n">
        <v>14</v>
      </c>
      <c r="L522" s="52" t="n">
        <f aca="false">E522*D522</f>
        <v>120158.55</v>
      </c>
      <c r="M522" s="1" t="n">
        <f aca="false">IF(H522="A",1.65,IF(H522="B",1.28,0.84))</f>
        <v>1.28</v>
      </c>
      <c r="N522" s="1" t="n">
        <f aca="false">ROUNDUP(M522*G522*F522*SQRT(J522),0)</f>
        <v>8</v>
      </c>
      <c r="O522" s="1" t="n">
        <f aca="false">ROUNDUP(F522*J522+N522,0)</f>
        <v>18</v>
      </c>
      <c r="P522" s="50" t="n">
        <f aca="false">IF(F522&gt;0,K522/F522,99)</f>
        <v>2.85481239804241</v>
      </c>
      <c r="Q522" s="18" t="str">
        <f aca="false">IF(K522&lt;N522,"Stock-out risk",IF(K522&lt;O522,"Reorder now",IF(P522&gt;16,"Overstock","Healthy")))</f>
        <v>Reorder now</v>
      </c>
      <c r="R522" s="52" t="n">
        <f aca="false">K522*C522</f>
        <v>2635.08</v>
      </c>
    </row>
    <row r="523" customFormat="false" ht="15" hidden="false" customHeight="false" outlineLevel="0" collapsed="false">
      <c r="A523" s="1" t="s">
        <v>9273</v>
      </c>
      <c r="B523" s="1" t="s">
        <v>8764</v>
      </c>
      <c r="C523" s="17" t="n">
        <v>190.93</v>
      </c>
      <c r="D523" s="17" t="n">
        <v>364.02</v>
      </c>
      <c r="E523" s="1" t="n">
        <v>329</v>
      </c>
      <c r="F523" s="50" t="n">
        <v>6.327</v>
      </c>
      <c r="G523" s="51" t="n">
        <v>0.435</v>
      </c>
      <c r="H523" s="1" t="s">
        <v>9056</v>
      </c>
      <c r="I523" s="1" t="s">
        <v>8746</v>
      </c>
      <c r="J523" s="1" t="n">
        <v>2</v>
      </c>
      <c r="K523" s="1" t="n">
        <v>33</v>
      </c>
      <c r="L523" s="52" t="n">
        <f aca="false">E523*D523</f>
        <v>119762.58</v>
      </c>
      <c r="M523" s="1" t="n">
        <f aca="false">IF(H523="A",1.65,IF(H523="B",1.28,0.84))</f>
        <v>1.28</v>
      </c>
      <c r="N523" s="1" t="n">
        <f aca="false">ROUNDUP(M523*G523*F523*SQRT(J523),0)</f>
        <v>5</v>
      </c>
      <c r="O523" s="1" t="n">
        <f aca="false">ROUNDUP(F523*J523+N523,0)</f>
        <v>18</v>
      </c>
      <c r="P523" s="50" t="n">
        <f aca="false">IF(F523&gt;0,K523/F523,99)</f>
        <v>5.21574205784732</v>
      </c>
      <c r="Q523" s="18" t="str">
        <f aca="false">IF(K523&lt;N523,"Stock-out risk",IF(K523&lt;O523,"Reorder now",IF(P523&gt;16,"Overstock","Healthy")))</f>
        <v>Healthy</v>
      </c>
      <c r="R523" s="52" t="n">
        <f aca="false">K523*C523</f>
        <v>6300.69</v>
      </c>
    </row>
    <row r="524" customFormat="false" ht="15" hidden="false" customHeight="false" outlineLevel="0" collapsed="false">
      <c r="A524" s="1" t="s">
        <v>9274</v>
      </c>
      <c r="B524" s="1" t="s">
        <v>8742</v>
      </c>
      <c r="C524" s="17" t="n">
        <v>66.37</v>
      </c>
      <c r="D524" s="17" t="n">
        <v>154.32</v>
      </c>
      <c r="E524" s="1" t="n">
        <v>776</v>
      </c>
      <c r="F524" s="50" t="n">
        <v>14.923</v>
      </c>
      <c r="G524" s="51" t="n">
        <v>0.312</v>
      </c>
      <c r="H524" s="1" t="s">
        <v>9056</v>
      </c>
      <c r="I524" s="1" t="s">
        <v>8746</v>
      </c>
      <c r="J524" s="1" t="n">
        <v>2</v>
      </c>
      <c r="K524" s="1" t="n">
        <v>30</v>
      </c>
      <c r="L524" s="52" t="n">
        <f aca="false">E524*D524</f>
        <v>119752.32</v>
      </c>
      <c r="M524" s="1" t="n">
        <f aca="false">IF(H524="A",1.65,IF(H524="B",1.28,0.84))</f>
        <v>1.28</v>
      </c>
      <c r="N524" s="1" t="n">
        <f aca="false">ROUNDUP(M524*G524*F524*SQRT(J524),0)</f>
        <v>9</v>
      </c>
      <c r="O524" s="1" t="n">
        <f aca="false">ROUNDUP(F524*J524+N524,0)</f>
        <v>39</v>
      </c>
      <c r="P524" s="50" t="n">
        <f aca="false">IF(F524&gt;0,K524/F524,99)</f>
        <v>2.01031964082289</v>
      </c>
      <c r="Q524" s="18" t="str">
        <f aca="false">IF(K524&lt;N524,"Stock-out risk",IF(K524&lt;O524,"Reorder now",IF(P524&gt;16,"Overstock","Healthy")))</f>
        <v>Reorder now</v>
      </c>
      <c r="R524" s="52" t="n">
        <f aca="false">K524*C524</f>
        <v>1991.1</v>
      </c>
    </row>
    <row r="525" customFormat="false" ht="15" hidden="false" customHeight="false" outlineLevel="0" collapsed="false">
      <c r="A525" s="1" t="s">
        <v>9275</v>
      </c>
      <c r="B525" s="1" t="s">
        <v>8764</v>
      </c>
      <c r="C525" s="17" t="n">
        <v>55.63</v>
      </c>
      <c r="D525" s="17" t="n">
        <v>100.72</v>
      </c>
      <c r="E525" s="1" t="n">
        <v>1188</v>
      </c>
      <c r="F525" s="50" t="n">
        <v>22.846</v>
      </c>
      <c r="G525" s="51" t="n">
        <v>0.479</v>
      </c>
      <c r="H525" s="1" t="s">
        <v>9056</v>
      </c>
      <c r="I525" s="1" t="s">
        <v>8746</v>
      </c>
      <c r="J525" s="1" t="n">
        <v>2</v>
      </c>
      <c r="K525" s="1" t="n">
        <v>94</v>
      </c>
      <c r="L525" s="52" t="n">
        <f aca="false">E525*D525</f>
        <v>119655.36</v>
      </c>
      <c r="M525" s="1" t="n">
        <f aca="false">IF(H525="A",1.65,IF(H525="B",1.28,0.84))</f>
        <v>1.28</v>
      </c>
      <c r="N525" s="1" t="n">
        <f aca="false">ROUNDUP(M525*G525*F525*SQRT(J525),0)</f>
        <v>20</v>
      </c>
      <c r="O525" s="1" t="n">
        <f aca="false">ROUNDUP(F525*J525+N525,0)</f>
        <v>66</v>
      </c>
      <c r="P525" s="50" t="n">
        <f aca="false">IF(F525&gt;0,K525/F525,99)</f>
        <v>4.11450582158803</v>
      </c>
      <c r="Q525" s="18" t="str">
        <f aca="false">IF(K525&lt;N525,"Stock-out risk",IF(K525&lt;O525,"Reorder now",IF(P525&gt;16,"Overstock","Healthy")))</f>
        <v>Healthy</v>
      </c>
      <c r="R525" s="52" t="n">
        <f aca="false">K525*C525</f>
        <v>5229.22</v>
      </c>
    </row>
    <row r="526" customFormat="false" ht="15" hidden="false" customHeight="false" outlineLevel="0" collapsed="false">
      <c r="A526" s="1" t="s">
        <v>9276</v>
      </c>
      <c r="B526" s="1" t="s">
        <v>8764</v>
      </c>
      <c r="C526" s="17" t="n">
        <v>53.9</v>
      </c>
      <c r="D526" s="17" t="n">
        <v>109.76</v>
      </c>
      <c r="E526" s="1" t="n">
        <v>1090</v>
      </c>
      <c r="F526" s="50" t="n">
        <v>20.962</v>
      </c>
      <c r="G526" s="51" t="n">
        <v>0.332</v>
      </c>
      <c r="H526" s="1" t="s">
        <v>9056</v>
      </c>
      <c r="I526" s="1" t="s">
        <v>8746</v>
      </c>
      <c r="J526" s="1" t="n">
        <v>2</v>
      </c>
      <c r="K526" s="1" t="n">
        <v>79</v>
      </c>
      <c r="L526" s="52" t="n">
        <f aca="false">E526*D526</f>
        <v>119638.4</v>
      </c>
      <c r="M526" s="1" t="n">
        <f aca="false">IF(H526="A",1.65,IF(H526="B",1.28,0.84))</f>
        <v>1.28</v>
      </c>
      <c r="N526" s="1" t="n">
        <f aca="false">ROUNDUP(M526*G526*F526*SQRT(J526),0)</f>
        <v>13</v>
      </c>
      <c r="O526" s="1" t="n">
        <f aca="false">ROUNDUP(F526*J526+N526,0)</f>
        <v>55</v>
      </c>
      <c r="P526" s="50" t="n">
        <f aca="false">IF(F526&gt;0,K526/F526,99)</f>
        <v>3.76872435836275</v>
      </c>
      <c r="Q526" s="18" t="str">
        <f aca="false">IF(K526&lt;N526,"Stock-out risk",IF(K526&lt;O526,"Reorder now",IF(P526&gt;16,"Overstock","Healthy")))</f>
        <v>Healthy</v>
      </c>
      <c r="R526" s="52" t="n">
        <f aca="false">K526*C526</f>
        <v>4258.1</v>
      </c>
    </row>
    <row r="527" customFormat="false" ht="15" hidden="false" customHeight="false" outlineLevel="0" collapsed="false">
      <c r="A527" s="1" t="s">
        <v>9277</v>
      </c>
      <c r="B527" s="1" t="s">
        <v>8742</v>
      </c>
      <c r="C527" s="17" t="n">
        <v>133.06</v>
      </c>
      <c r="D527" s="17" t="n">
        <v>250.79</v>
      </c>
      <c r="E527" s="1" t="n">
        <v>477</v>
      </c>
      <c r="F527" s="50" t="n">
        <v>9.173</v>
      </c>
      <c r="G527" s="51" t="n">
        <v>0.863</v>
      </c>
      <c r="H527" s="1" t="s">
        <v>9056</v>
      </c>
      <c r="I527" s="1" t="s">
        <v>90</v>
      </c>
      <c r="J527" s="1" t="n">
        <v>2</v>
      </c>
      <c r="K527" s="1" t="n">
        <v>101</v>
      </c>
      <c r="L527" s="52" t="n">
        <f aca="false">E527*D527</f>
        <v>119626.83</v>
      </c>
      <c r="M527" s="1" t="n">
        <f aca="false">IF(H527="A",1.65,IF(H527="B",1.28,0.84))</f>
        <v>1.28</v>
      </c>
      <c r="N527" s="1" t="n">
        <f aca="false">ROUNDUP(M527*G527*F527*SQRT(J527),0)</f>
        <v>15</v>
      </c>
      <c r="O527" s="1" t="n">
        <f aca="false">ROUNDUP(F527*J527+N527,0)</f>
        <v>34</v>
      </c>
      <c r="P527" s="50" t="n">
        <f aca="false">IF(F527&gt;0,K527/F527,99)</f>
        <v>11.0105745121552</v>
      </c>
      <c r="Q527" s="18" t="str">
        <f aca="false">IF(K527&lt;N527,"Stock-out risk",IF(K527&lt;O527,"Reorder now",IF(P527&gt;16,"Overstock","Healthy")))</f>
        <v>Healthy</v>
      </c>
      <c r="R527" s="52" t="n">
        <f aca="false">K527*C527</f>
        <v>13439.06</v>
      </c>
    </row>
    <row r="528" customFormat="false" ht="15" hidden="false" customHeight="false" outlineLevel="0" collapsed="false">
      <c r="A528" s="1" t="s">
        <v>9278</v>
      </c>
      <c r="B528" s="1" t="s">
        <v>8749</v>
      </c>
      <c r="C528" s="17" t="n">
        <v>110.05</v>
      </c>
      <c r="D528" s="17" t="n">
        <v>225.66</v>
      </c>
      <c r="E528" s="1" t="n">
        <v>527</v>
      </c>
      <c r="F528" s="50" t="n">
        <v>10.135</v>
      </c>
      <c r="G528" s="51" t="n">
        <v>0.376</v>
      </c>
      <c r="H528" s="1" t="s">
        <v>9056</v>
      </c>
      <c r="I528" s="1" t="s">
        <v>8746</v>
      </c>
      <c r="J528" s="1" t="n">
        <v>3</v>
      </c>
      <c r="K528" s="1" t="n">
        <v>106</v>
      </c>
      <c r="L528" s="52" t="n">
        <f aca="false">E528*D528</f>
        <v>118922.82</v>
      </c>
      <c r="M528" s="1" t="n">
        <f aca="false">IF(H528="A",1.65,IF(H528="B",1.28,0.84))</f>
        <v>1.28</v>
      </c>
      <c r="N528" s="1" t="n">
        <f aca="false">ROUNDUP(M528*G528*F528*SQRT(J528),0)</f>
        <v>9</v>
      </c>
      <c r="O528" s="1" t="n">
        <f aca="false">ROUNDUP(F528*J528+N528,0)</f>
        <v>40</v>
      </c>
      <c r="P528" s="50" t="n">
        <f aca="false">IF(F528&gt;0,K528/F528,99)</f>
        <v>10.4588061174149</v>
      </c>
      <c r="Q528" s="18" t="str">
        <f aca="false">IF(K528&lt;N528,"Stock-out risk",IF(K528&lt;O528,"Reorder now",IF(P528&gt;16,"Overstock","Healthy")))</f>
        <v>Healthy</v>
      </c>
      <c r="R528" s="52" t="n">
        <f aca="false">K528*C528</f>
        <v>11665.3</v>
      </c>
    </row>
    <row r="529" customFormat="false" ht="15" hidden="false" customHeight="false" outlineLevel="0" collapsed="false">
      <c r="A529" s="1" t="s">
        <v>9279</v>
      </c>
      <c r="B529" s="1" t="s">
        <v>8772</v>
      </c>
      <c r="C529" s="17" t="n">
        <v>115.69</v>
      </c>
      <c r="D529" s="17" t="n">
        <v>216.6</v>
      </c>
      <c r="E529" s="1" t="n">
        <v>549</v>
      </c>
      <c r="F529" s="50" t="n">
        <v>10.558</v>
      </c>
      <c r="G529" s="51" t="n">
        <v>0.312</v>
      </c>
      <c r="H529" s="1" t="s">
        <v>9056</v>
      </c>
      <c r="I529" s="1" t="s">
        <v>8746</v>
      </c>
      <c r="J529" s="1" t="n">
        <v>4</v>
      </c>
      <c r="K529" s="1" t="n">
        <v>54</v>
      </c>
      <c r="L529" s="52" t="n">
        <f aca="false">E529*D529</f>
        <v>118913.4</v>
      </c>
      <c r="M529" s="1" t="n">
        <f aca="false">IF(H529="A",1.65,IF(H529="B",1.28,0.84))</f>
        <v>1.28</v>
      </c>
      <c r="N529" s="1" t="n">
        <f aca="false">ROUNDUP(M529*G529*F529*SQRT(J529),0)</f>
        <v>9</v>
      </c>
      <c r="O529" s="1" t="n">
        <f aca="false">ROUNDUP(F529*J529+N529,0)</f>
        <v>52</v>
      </c>
      <c r="P529" s="50" t="n">
        <f aca="false">IF(F529&gt;0,K529/F529,99)</f>
        <v>5.11460503883311</v>
      </c>
      <c r="Q529" s="18" t="str">
        <f aca="false">IF(K529&lt;N529,"Stock-out risk",IF(K529&lt;O529,"Reorder now",IF(P529&gt;16,"Overstock","Healthy")))</f>
        <v>Healthy</v>
      </c>
      <c r="R529" s="52" t="n">
        <f aca="false">K529*C529</f>
        <v>6247.26</v>
      </c>
    </row>
    <row r="530" customFormat="false" ht="15" hidden="false" customHeight="false" outlineLevel="0" collapsed="false">
      <c r="A530" s="1" t="s">
        <v>9280</v>
      </c>
      <c r="B530" s="1" t="s">
        <v>8755</v>
      </c>
      <c r="C530" s="17" t="n">
        <v>65.81</v>
      </c>
      <c r="D530" s="17" t="n">
        <v>153.94</v>
      </c>
      <c r="E530" s="1" t="n">
        <v>772</v>
      </c>
      <c r="F530" s="50" t="n">
        <v>14.846</v>
      </c>
      <c r="G530" s="51" t="n">
        <v>0.823</v>
      </c>
      <c r="H530" s="1" t="s">
        <v>9056</v>
      </c>
      <c r="I530" s="1" t="s">
        <v>90</v>
      </c>
      <c r="J530" s="1" t="n">
        <v>3</v>
      </c>
      <c r="K530" s="1" t="n">
        <v>138</v>
      </c>
      <c r="L530" s="52" t="n">
        <f aca="false">E530*D530</f>
        <v>118841.68</v>
      </c>
      <c r="M530" s="1" t="n">
        <f aca="false">IF(H530="A",1.65,IF(H530="B",1.28,0.84))</f>
        <v>1.28</v>
      </c>
      <c r="N530" s="1" t="n">
        <f aca="false">ROUNDUP(M530*G530*F530*SQRT(J530),0)</f>
        <v>28</v>
      </c>
      <c r="O530" s="1" t="n">
        <f aca="false">ROUNDUP(F530*J530+N530,0)</f>
        <v>73</v>
      </c>
      <c r="P530" s="50" t="n">
        <f aca="false">IF(F530&gt;0,K530/F530,99)</f>
        <v>9.29543311329651</v>
      </c>
      <c r="Q530" s="18" t="str">
        <f aca="false">IF(K530&lt;N530,"Stock-out risk",IF(K530&lt;O530,"Reorder now",IF(P530&gt;16,"Overstock","Healthy")))</f>
        <v>Healthy</v>
      </c>
      <c r="R530" s="52" t="n">
        <f aca="false">K530*C530</f>
        <v>9081.78</v>
      </c>
    </row>
    <row r="531" customFormat="false" ht="15" hidden="false" customHeight="false" outlineLevel="0" collapsed="false">
      <c r="A531" s="1" t="s">
        <v>9281</v>
      </c>
      <c r="B531" s="1" t="s">
        <v>8755</v>
      </c>
      <c r="C531" s="17" t="n">
        <v>62.85</v>
      </c>
      <c r="D531" s="17" t="n">
        <v>123.56</v>
      </c>
      <c r="E531" s="1" t="n">
        <v>960</v>
      </c>
      <c r="F531" s="50" t="n">
        <v>18.462</v>
      </c>
      <c r="G531" s="51" t="n">
        <v>0.511</v>
      </c>
      <c r="H531" s="1" t="s">
        <v>9056</v>
      </c>
      <c r="I531" s="1" t="s">
        <v>90</v>
      </c>
      <c r="J531" s="1" t="n">
        <v>3</v>
      </c>
      <c r="K531" s="1" t="n">
        <v>124</v>
      </c>
      <c r="L531" s="52" t="n">
        <f aca="false">E531*D531</f>
        <v>118617.6</v>
      </c>
      <c r="M531" s="1" t="n">
        <f aca="false">IF(H531="A",1.65,IF(H531="B",1.28,0.84))</f>
        <v>1.28</v>
      </c>
      <c r="N531" s="1" t="n">
        <f aca="false">ROUNDUP(M531*G531*F531*SQRT(J531),0)</f>
        <v>21</v>
      </c>
      <c r="O531" s="1" t="n">
        <f aca="false">ROUNDUP(F531*J531+N531,0)</f>
        <v>77</v>
      </c>
      <c r="P531" s="50" t="n">
        <f aca="false">IF(F531&gt;0,K531/F531,99)</f>
        <v>6.71649875419781</v>
      </c>
      <c r="Q531" s="18" t="str">
        <f aca="false">IF(K531&lt;N531,"Stock-out risk",IF(K531&lt;O531,"Reorder now",IF(P531&gt;16,"Overstock","Healthy")))</f>
        <v>Healthy</v>
      </c>
      <c r="R531" s="52" t="n">
        <f aca="false">K531*C531</f>
        <v>7793.4</v>
      </c>
    </row>
    <row r="532" customFormat="false" ht="15" hidden="false" customHeight="false" outlineLevel="0" collapsed="false">
      <c r="A532" s="1" t="s">
        <v>9282</v>
      </c>
      <c r="B532" s="1" t="s">
        <v>8749</v>
      </c>
      <c r="C532" s="17" t="n">
        <v>33.98</v>
      </c>
      <c r="D532" s="17" t="n">
        <v>79.67</v>
      </c>
      <c r="E532" s="1" t="n">
        <v>1488</v>
      </c>
      <c r="F532" s="50" t="n">
        <v>28.615</v>
      </c>
      <c r="G532" s="51" t="n">
        <v>0.607</v>
      </c>
      <c r="H532" s="1" t="s">
        <v>9056</v>
      </c>
      <c r="I532" s="1" t="s">
        <v>90</v>
      </c>
      <c r="J532" s="1" t="n">
        <v>4</v>
      </c>
      <c r="K532" s="1" t="n">
        <v>364</v>
      </c>
      <c r="L532" s="52" t="n">
        <f aca="false">E532*D532</f>
        <v>118548.96</v>
      </c>
      <c r="M532" s="1" t="n">
        <f aca="false">IF(H532="A",1.65,IF(H532="B",1.28,0.84))</f>
        <v>1.28</v>
      </c>
      <c r="N532" s="1" t="n">
        <f aca="false">ROUNDUP(M532*G532*F532*SQRT(J532),0)</f>
        <v>45</v>
      </c>
      <c r="O532" s="1" t="n">
        <f aca="false">ROUNDUP(F532*J532+N532,0)</f>
        <v>160</v>
      </c>
      <c r="P532" s="50" t="n">
        <f aca="false">IF(F532&gt;0,K532/F532,99)</f>
        <v>12.7206010833479</v>
      </c>
      <c r="Q532" s="18" t="str">
        <f aca="false">IF(K532&lt;N532,"Stock-out risk",IF(K532&lt;O532,"Reorder now",IF(P532&gt;16,"Overstock","Healthy")))</f>
        <v>Healthy</v>
      </c>
      <c r="R532" s="52" t="n">
        <f aca="false">K532*C532</f>
        <v>12368.72</v>
      </c>
    </row>
    <row r="533" customFormat="false" ht="15" hidden="false" customHeight="false" outlineLevel="0" collapsed="false">
      <c r="A533" s="1" t="s">
        <v>9283</v>
      </c>
      <c r="B533" s="1" t="s">
        <v>8742</v>
      </c>
      <c r="C533" s="17" t="n">
        <v>215.87</v>
      </c>
      <c r="D533" s="17" t="n">
        <v>454.44</v>
      </c>
      <c r="E533" s="1" t="n">
        <v>260</v>
      </c>
      <c r="F533" s="50" t="n">
        <v>5</v>
      </c>
      <c r="G533" s="51" t="n">
        <v>0.634</v>
      </c>
      <c r="H533" s="1" t="s">
        <v>9056</v>
      </c>
      <c r="I533" s="1" t="s">
        <v>90</v>
      </c>
      <c r="J533" s="1" t="n">
        <v>3</v>
      </c>
      <c r="K533" s="1" t="n">
        <v>25</v>
      </c>
      <c r="L533" s="52" t="n">
        <f aca="false">E533*D533</f>
        <v>118154.4</v>
      </c>
      <c r="M533" s="1" t="n">
        <f aca="false">IF(H533="A",1.65,IF(H533="B",1.28,0.84))</f>
        <v>1.28</v>
      </c>
      <c r="N533" s="1" t="n">
        <f aca="false">ROUNDUP(M533*G533*F533*SQRT(J533),0)</f>
        <v>8</v>
      </c>
      <c r="O533" s="1" t="n">
        <f aca="false">ROUNDUP(F533*J533+N533,0)</f>
        <v>23</v>
      </c>
      <c r="P533" s="50" t="n">
        <f aca="false">IF(F533&gt;0,K533/F533,99)</f>
        <v>5</v>
      </c>
      <c r="Q533" s="18" t="str">
        <f aca="false">IF(K533&lt;N533,"Stock-out risk",IF(K533&lt;O533,"Reorder now",IF(P533&gt;16,"Overstock","Healthy")))</f>
        <v>Healthy</v>
      </c>
      <c r="R533" s="52" t="n">
        <f aca="false">K533*C533</f>
        <v>5396.75</v>
      </c>
    </row>
    <row r="534" customFormat="false" ht="15" hidden="false" customHeight="false" outlineLevel="0" collapsed="false">
      <c r="A534" s="1" t="s">
        <v>9284</v>
      </c>
      <c r="B534" s="1" t="s">
        <v>8755</v>
      </c>
      <c r="C534" s="17" t="n">
        <v>97.77</v>
      </c>
      <c r="D534" s="17" t="n">
        <v>186.88</v>
      </c>
      <c r="E534" s="1" t="n">
        <v>631</v>
      </c>
      <c r="F534" s="50" t="n">
        <v>12.135</v>
      </c>
      <c r="G534" s="51" t="n">
        <v>0.996</v>
      </c>
      <c r="H534" s="1" t="s">
        <v>9056</v>
      </c>
      <c r="I534" s="1" t="s">
        <v>90</v>
      </c>
      <c r="J534" s="1" t="n">
        <v>3</v>
      </c>
      <c r="K534" s="1" t="n">
        <v>79</v>
      </c>
      <c r="L534" s="52" t="n">
        <f aca="false">E534*D534</f>
        <v>117921.28</v>
      </c>
      <c r="M534" s="1" t="n">
        <f aca="false">IF(H534="A",1.65,IF(H534="B",1.28,0.84))</f>
        <v>1.28</v>
      </c>
      <c r="N534" s="1" t="n">
        <f aca="false">ROUNDUP(M534*G534*F534*SQRT(J534),0)</f>
        <v>27</v>
      </c>
      <c r="O534" s="1" t="n">
        <f aca="false">ROUNDUP(F534*J534+N534,0)</f>
        <v>64</v>
      </c>
      <c r="P534" s="50" t="n">
        <f aca="false">IF(F534&gt;0,K534/F534,99)</f>
        <v>6.51009476720231</v>
      </c>
      <c r="Q534" s="18" t="str">
        <f aca="false">IF(K534&lt;N534,"Stock-out risk",IF(K534&lt;O534,"Reorder now",IF(P534&gt;16,"Overstock","Healthy")))</f>
        <v>Healthy</v>
      </c>
      <c r="R534" s="52" t="n">
        <f aca="false">K534*C534</f>
        <v>7723.83</v>
      </c>
    </row>
    <row r="535" customFormat="false" ht="15" hidden="false" customHeight="false" outlineLevel="0" collapsed="false">
      <c r="A535" s="1" t="s">
        <v>9285</v>
      </c>
      <c r="B535" s="1" t="s">
        <v>8749</v>
      </c>
      <c r="C535" s="17" t="n">
        <v>136.19</v>
      </c>
      <c r="D535" s="17" t="n">
        <v>347.39</v>
      </c>
      <c r="E535" s="1" t="n">
        <v>337</v>
      </c>
      <c r="F535" s="50" t="n">
        <v>6.481</v>
      </c>
      <c r="G535" s="51" t="n">
        <v>0.469</v>
      </c>
      <c r="H535" s="1" t="s">
        <v>9056</v>
      </c>
      <c r="I535" s="1" t="s">
        <v>8746</v>
      </c>
      <c r="J535" s="1" t="n">
        <v>2</v>
      </c>
      <c r="K535" s="1" t="n">
        <v>19</v>
      </c>
      <c r="L535" s="52" t="n">
        <f aca="false">E535*D535</f>
        <v>117070.43</v>
      </c>
      <c r="M535" s="1" t="n">
        <f aca="false">IF(H535="A",1.65,IF(H535="B",1.28,0.84))</f>
        <v>1.28</v>
      </c>
      <c r="N535" s="1" t="n">
        <f aca="false">ROUNDUP(M535*G535*F535*SQRT(J535),0)</f>
        <v>6</v>
      </c>
      <c r="O535" s="1" t="n">
        <f aca="false">ROUNDUP(F535*J535+N535,0)</f>
        <v>19</v>
      </c>
      <c r="P535" s="50" t="n">
        <f aca="false">IF(F535&gt;0,K535/F535,99)</f>
        <v>2.93164635087178</v>
      </c>
      <c r="Q535" s="18" t="str">
        <f aca="false">IF(K535&lt;N535,"Stock-out risk",IF(K535&lt;O535,"Reorder now",IF(P535&gt;16,"Overstock","Healthy")))</f>
        <v>Healthy</v>
      </c>
      <c r="R535" s="52" t="n">
        <f aca="false">K535*C535</f>
        <v>2587.61</v>
      </c>
    </row>
    <row r="536" customFormat="false" ht="15" hidden="false" customHeight="false" outlineLevel="0" collapsed="false">
      <c r="A536" s="1" t="s">
        <v>9286</v>
      </c>
      <c r="B536" s="1" t="s">
        <v>8749</v>
      </c>
      <c r="C536" s="17" t="n">
        <v>76.4</v>
      </c>
      <c r="D536" s="17" t="n">
        <v>193.06</v>
      </c>
      <c r="E536" s="1" t="n">
        <v>602</v>
      </c>
      <c r="F536" s="50" t="n">
        <v>11.577</v>
      </c>
      <c r="G536" s="51" t="n">
        <v>0.996</v>
      </c>
      <c r="H536" s="1" t="s">
        <v>9056</v>
      </c>
      <c r="I536" s="1" t="s">
        <v>90</v>
      </c>
      <c r="J536" s="1" t="n">
        <v>6</v>
      </c>
      <c r="K536" s="1" t="n">
        <v>64</v>
      </c>
      <c r="L536" s="52" t="n">
        <f aca="false">E536*D536</f>
        <v>116222.12</v>
      </c>
      <c r="M536" s="1" t="n">
        <f aca="false">IF(H536="A",1.65,IF(H536="B",1.28,0.84))</f>
        <v>1.28</v>
      </c>
      <c r="N536" s="1" t="n">
        <f aca="false">ROUNDUP(M536*G536*F536*SQRT(J536),0)</f>
        <v>37</v>
      </c>
      <c r="O536" s="1" t="n">
        <f aca="false">ROUNDUP(F536*J536+N536,0)</f>
        <v>107</v>
      </c>
      <c r="P536" s="50" t="n">
        <f aca="false">IF(F536&gt;0,K536/F536,99)</f>
        <v>5.52820247041548</v>
      </c>
      <c r="Q536" s="18" t="str">
        <f aca="false">IF(K536&lt;N536,"Stock-out risk",IF(K536&lt;O536,"Reorder now",IF(P536&gt;16,"Overstock","Healthy")))</f>
        <v>Reorder now</v>
      </c>
      <c r="R536" s="52" t="n">
        <f aca="false">K536*C536</f>
        <v>4889.6</v>
      </c>
    </row>
    <row r="537" customFormat="false" ht="15" hidden="false" customHeight="false" outlineLevel="0" collapsed="false">
      <c r="A537" s="1" t="s">
        <v>9287</v>
      </c>
      <c r="B537" s="1" t="s">
        <v>8759</v>
      </c>
      <c r="C537" s="17" t="n">
        <v>96.23</v>
      </c>
      <c r="D537" s="17" t="n">
        <v>207.52</v>
      </c>
      <c r="E537" s="1" t="n">
        <v>559</v>
      </c>
      <c r="F537" s="50" t="n">
        <v>10.75</v>
      </c>
      <c r="G537" s="51" t="n">
        <v>0.328</v>
      </c>
      <c r="H537" s="1" t="s">
        <v>9056</v>
      </c>
      <c r="I537" s="1" t="s">
        <v>8746</v>
      </c>
      <c r="J537" s="1" t="n">
        <v>6</v>
      </c>
      <c r="K537" s="1" t="n">
        <v>113</v>
      </c>
      <c r="L537" s="52" t="n">
        <f aca="false">E537*D537</f>
        <v>116003.68</v>
      </c>
      <c r="M537" s="1" t="n">
        <f aca="false">IF(H537="A",1.65,IF(H537="B",1.28,0.84))</f>
        <v>1.28</v>
      </c>
      <c r="N537" s="1" t="n">
        <f aca="false">ROUNDUP(M537*G537*F537*SQRT(J537),0)</f>
        <v>12</v>
      </c>
      <c r="O537" s="1" t="n">
        <f aca="false">ROUNDUP(F537*J537+N537,0)</f>
        <v>77</v>
      </c>
      <c r="P537" s="50" t="n">
        <f aca="false">IF(F537&gt;0,K537/F537,99)</f>
        <v>10.5116279069767</v>
      </c>
      <c r="Q537" s="18" t="str">
        <f aca="false">IF(K537&lt;N537,"Stock-out risk",IF(K537&lt;O537,"Reorder now",IF(P537&gt;16,"Overstock","Healthy")))</f>
        <v>Healthy</v>
      </c>
      <c r="R537" s="52" t="n">
        <f aca="false">K537*C537</f>
        <v>10873.99</v>
      </c>
    </row>
    <row r="538" customFormat="false" ht="15" hidden="false" customHeight="false" outlineLevel="0" collapsed="false">
      <c r="A538" s="1" t="s">
        <v>9288</v>
      </c>
      <c r="B538" s="1" t="s">
        <v>8759</v>
      </c>
      <c r="C538" s="17" t="n">
        <v>120.55</v>
      </c>
      <c r="D538" s="17" t="n">
        <v>300.95</v>
      </c>
      <c r="E538" s="1" t="n">
        <v>384</v>
      </c>
      <c r="F538" s="50" t="n">
        <v>7.385</v>
      </c>
      <c r="G538" s="51" t="n">
        <v>0.284</v>
      </c>
      <c r="H538" s="1" t="s">
        <v>9056</v>
      </c>
      <c r="I538" s="1" t="s">
        <v>8746</v>
      </c>
      <c r="J538" s="1" t="n">
        <v>3</v>
      </c>
      <c r="K538" s="1" t="n">
        <v>52</v>
      </c>
      <c r="L538" s="52" t="n">
        <f aca="false">E538*D538</f>
        <v>115564.8</v>
      </c>
      <c r="M538" s="1" t="n">
        <f aca="false">IF(H538="A",1.65,IF(H538="B",1.28,0.84))</f>
        <v>1.28</v>
      </c>
      <c r="N538" s="1" t="n">
        <f aca="false">ROUNDUP(M538*G538*F538*SQRT(J538),0)</f>
        <v>5</v>
      </c>
      <c r="O538" s="1" t="n">
        <f aca="false">ROUNDUP(F538*J538+N538,0)</f>
        <v>28</v>
      </c>
      <c r="P538" s="50" t="n">
        <f aca="false">IF(F538&gt;0,K538/F538,99)</f>
        <v>7.04129993229519</v>
      </c>
      <c r="Q538" s="18" t="str">
        <f aca="false">IF(K538&lt;N538,"Stock-out risk",IF(K538&lt;O538,"Reorder now",IF(P538&gt;16,"Overstock","Healthy")))</f>
        <v>Healthy</v>
      </c>
      <c r="R538" s="52" t="n">
        <f aca="false">K538*C538</f>
        <v>6268.6</v>
      </c>
    </row>
    <row r="539" customFormat="false" ht="15" hidden="false" customHeight="false" outlineLevel="0" collapsed="false">
      <c r="A539" s="1" t="s">
        <v>9289</v>
      </c>
      <c r="B539" s="1" t="s">
        <v>8764</v>
      </c>
      <c r="C539" s="17" t="n">
        <v>57.09</v>
      </c>
      <c r="D539" s="17" t="n">
        <v>139.58</v>
      </c>
      <c r="E539" s="1" t="n">
        <v>821</v>
      </c>
      <c r="F539" s="50" t="n">
        <v>15.788</v>
      </c>
      <c r="G539" s="51" t="n">
        <v>0.95</v>
      </c>
      <c r="H539" s="1" t="s">
        <v>9056</v>
      </c>
      <c r="I539" s="1" t="s">
        <v>90</v>
      </c>
      <c r="J539" s="1" t="n">
        <v>2</v>
      </c>
      <c r="K539" s="1" t="n">
        <v>99</v>
      </c>
      <c r="L539" s="52" t="n">
        <f aca="false">E539*D539</f>
        <v>114595.18</v>
      </c>
      <c r="M539" s="1" t="n">
        <f aca="false">IF(H539="A",1.65,IF(H539="B",1.28,0.84))</f>
        <v>1.28</v>
      </c>
      <c r="N539" s="1" t="n">
        <f aca="false">ROUNDUP(M539*G539*F539*SQRT(J539),0)</f>
        <v>28</v>
      </c>
      <c r="O539" s="1" t="n">
        <f aca="false">ROUNDUP(F539*J539+N539,0)</f>
        <v>60</v>
      </c>
      <c r="P539" s="50" t="n">
        <f aca="false">IF(F539&gt;0,K539/F539,99)</f>
        <v>6.27058525462376</v>
      </c>
      <c r="Q539" s="18" t="str">
        <f aca="false">IF(K539&lt;N539,"Stock-out risk",IF(K539&lt;O539,"Reorder now",IF(P539&gt;16,"Overstock","Healthy")))</f>
        <v>Healthy</v>
      </c>
      <c r="R539" s="52" t="n">
        <f aca="false">K539*C539</f>
        <v>5651.91</v>
      </c>
    </row>
    <row r="540" customFormat="false" ht="15" hidden="false" customHeight="false" outlineLevel="0" collapsed="false">
      <c r="A540" s="1" t="s">
        <v>9290</v>
      </c>
      <c r="B540" s="1" t="s">
        <v>8759</v>
      </c>
      <c r="C540" s="17" t="n">
        <v>65.65</v>
      </c>
      <c r="D540" s="17" t="n">
        <v>137.13</v>
      </c>
      <c r="E540" s="1" t="n">
        <v>834</v>
      </c>
      <c r="F540" s="50" t="n">
        <v>16.038</v>
      </c>
      <c r="G540" s="51" t="n">
        <v>0.674</v>
      </c>
      <c r="H540" s="1" t="s">
        <v>9056</v>
      </c>
      <c r="I540" s="1" t="s">
        <v>90</v>
      </c>
      <c r="J540" s="1" t="n">
        <v>3</v>
      </c>
      <c r="K540" s="1" t="n">
        <v>88</v>
      </c>
      <c r="L540" s="52" t="n">
        <f aca="false">E540*D540</f>
        <v>114366.42</v>
      </c>
      <c r="M540" s="1" t="n">
        <f aca="false">IF(H540="A",1.65,IF(H540="B",1.28,0.84))</f>
        <v>1.28</v>
      </c>
      <c r="N540" s="1" t="n">
        <f aca="false">ROUNDUP(M540*G540*F540*SQRT(J540),0)</f>
        <v>24</v>
      </c>
      <c r="O540" s="1" t="n">
        <f aca="false">ROUNDUP(F540*J540+N540,0)</f>
        <v>73</v>
      </c>
      <c r="P540" s="50" t="n">
        <f aca="false">IF(F540&gt;0,K540/F540,99)</f>
        <v>5.48696844993141</v>
      </c>
      <c r="Q540" s="18" t="str">
        <f aca="false">IF(K540&lt;N540,"Stock-out risk",IF(K540&lt;O540,"Reorder now",IF(P540&gt;16,"Overstock","Healthy")))</f>
        <v>Healthy</v>
      </c>
      <c r="R540" s="52" t="n">
        <f aca="false">K540*C540</f>
        <v>5777.2</v>
      </c>
    </row>
    <row r="541" customFormat="false" ht="15" hidden="false" customHeight="false" outlineLevel="0" collapsed="false">
      <c r="A541" s="1" t="s">
        <v>9291</v>
      </c>
      <c r="B541" s="1" t="s">
        <v>8772</v>
      </c>
      <c r="C541" s="17" t="n">
        <v>32.89</v>
      </c>
      <c r="D541" s="17" t="n">
        <v>74.06</v>
      </c>
      <c r="E541" s="1" t="n">
        <v>1544</v>
      </c>
      <c r="F541" s="50" t="n">
        <v>29.692</v>
      </c>
      <c r="G541" s="51" t="n">
        <v>0.318</v>
      </c>
      <c r="H541" s="1" t="s">
        <v>9056</v>
      </c>
      <c r="I541" s="1" t="s">
        <v>8746</v>
      </c>
      <c r="J541" s="1" t="n">
        <v>3</v>
      </c>
      <c r="K541" s="1" t="n">
        <v>220</v>
      </c>
      <c r="L541" s="52" t="n">
        <f aca="false">E541*D541</f>
        <v>114348.64</v>
      </c>
      <c r="M541" s="1" t="n">
        <f aca="false">IF(H541="A",1.65,IF(H541="B",1.28,0.84))</f>
        <v>1.28</v>
      </c>
      <c r="N541" s="1" t="n">
        <f aca="false">ROUNDUP(M541*G541*F541*SQRT(J541),0)</f>
        <v>21</v>
      </c>
      <c r="O541" s="1" t="n">
        <f aca="false">ROUNDUP(F541*J541+N541,0)</f>
        <v>111</v>
      </c>
      <c r="P541" s="50" t="n">
        <f aca="false">IF(F541&gt;0,K541/F541,99)</f>
        <v>7.40940320625084</v>
      </c>
      <c r="Q541" s="18" t="str">
        <f aca="false">IF(K541&lt;N541,"Stock-out risk",IF(K541&lt;O541,"Reorder now",IF(P541&gt;16,"Overstock","Healthy")))</f>
        <v>Healthy</v>
      </c>
      <c r="R541" s="52" t="n">
        <f aca="false">K541*C541</f>
        <v>7235.8</v>
      </c>
    </row>
    <row r="542" customFormat="false" ht="15" hidden="false" customHeight="false" outlineLevel="0" collapsed="false">
      <c r="A542" s="1" t="s">
        <v>9292</v>
      </c>
      <c r="B542" s="1" t="s">
        <v>8764</v>
      </c>
      <c r="C542" s="17" t="n">
        <v>67.16</v>
      </c>
      <c r="D542" s="17" t="n">
        <v>159.86</v>
      </c>
      <c r="E542" s="1" t="n">
        <v>712</v>
      </c>
      <c r="F542" s="50" t="n">
        <v>13.692</v>
      </c>
      <c r="G542" s="51" t="n">
        <v>0.345</v>
      </c>
      <c r="H542" s="1" t="s">
        <v>9056</v>
      </c>
      <c r="I542" s="1" t="s">
        <v>8746</v>
      </c>
      <c r="J542" s="1" t="n">
        <v>6</v>
      </c>
      <c r="K542" s="1" t="n">
        <v>140</v>
      </c>
      <c r="L542" s="52" t="n">
        <f aca="false">E542*D542</f>
        <v>113820.32</v>
      </c>
      <c r="M542" s="1" t="n">
        <f aca="false">IF(H542="A",1.65,IF(H542="B",1.28,0.84))</f>
        <v>1.28</v>
      </c>
      <c r="N542" s="1" t="n">
        <f aca="false">ROUNDUP(M542*G542*F542*SQRT(J542),0)</f>
        <v>15</v>
      </c>
      <c r="O542" s="1" t="n">
        <f aca="false">ROUNDUP(F542*J542+N542,0)</f>
        <v>98</v>
      </c>
      <c r="P542" s="50" t="n">
        <f aca="false">IF(F542&gt;0,K542/F542,99)</f>
        <v>10.2249488752556</v>
      </c>
      <c r="Q542" s="18" t="str">
        <f aca="false">IF(K542&lt;N542,"Stock-out risk",IF(K542&lt;O542,"Reorder now",IF(P542&gt;16,"Overstock","Healthy")))</f>
        <v>Healthy</v>
      </c>
      <c r="R542" s="52" t="n">
        <f aca="false">K542*C542</f>
        <v>9402.4</v>
      </c>
    </row>
    <row r="543" customFormat="false" ht="15" hidden="false" customHeight="false" outlineLevel="0" collapsed="false">
      <c r="A543" s="1" t="s">
        <v>9293</v>
      </c>
      <c r="B543" s="1" t="s">
        <v>8764</v>
      </c>
      <c r="C543" s="17" t="n">
        <v>48.97</v>
      </c>
      <c r="D543" s="17" t="n">
        <v>120.53</v>
      </c>
      <c r="E543" s="1" t="n">
        <v>944</v>
      </c>
      <c r="F543" s="50" t="n">
        <v>18.154</v>
      </c>
      <c r="G543" s="51" t="n">
        <v>0.465</v>
      </c>
      <c r="H543" s="1" t="s">
        <v>9056</v>
      </c>
      <c r="I543" s="1" t="s">
        <v>8746</v>
      </c>
      <c r="J543" s="1" t="n">
        <v>4</v>
      </c>
      <c r="K543" s="1" t="n">
        <v>105</v>
      </c>
      <c r="L543" s="52" t="n">
        <f aca="false">E543*D543</f>
        <v>113780.32</v>
      </c>
      <c r="M543" s="1" t="n">
        <f aca="false">IF(H543="A",1.65,IF(H543="B",1.28,0.84))</f>
        <v>1.28</v>
      </c>
      <c r="N543" s="1" t="n">
        <f aca="false">ROUNDUP(M543*G543*F543*SQRT(J543),0)</f>
        <v>22</v>
      </c>
      <c r="O543" s="1" t="n">
        <f aca="false">ROUNDUP(F543*J543+N543,0)</f>
        <v>95</v>
      </c>
      <c r="P543" s="50" t="n">
        <f aca="false">IF(F543&gt;0,K543/F543,99)</f>
        <v>5.7838492894128</v>
      </c>
      <c r="Q543" s="18" t="str">
        <f aca="false">IF(K543&lt;N543,"Stock-out risk",IF(K543&lt;O543,"Reorder now",IF(P543&gt;16,"Overstock","Healthy")))</f>
        <v>Healthy</v>
      </c>
      <c r="R543" s="52" t="n">
        <f aca="false">K543*C543</f>
        <v>5141.85</v>
      </c>
    </row>
    <row r="544" customFormat="false" ht="15" hidden="false" customHeight="false" outlineLevel="0" collapsed="false">
      <c r="A544" s="1" t="s">
        <v>9294</v>
      </c>
      <c r="B544" s="1" t="s">
        <v>8764</v>
      </c>
      <c r="C544" s="17" t="n">
        <v>182.03</v>
      </c>
      <c r="D544" s="17" t="n">
        <v>413.46</v>
      </c>
      <c r="E544" s="1" t="n">
        <v>275</v>
      </c>
      <c r="F544" s="50" t="n">
        <v>5.288</v>
      </c>
      <c r="G544" s="51" t="n">
        <v>0.36</v>
      </c>
      <c r="H544" s="1" t="s">
        <v>9056</v>
      </c>
      <c r="I544" s="1" t="s">
        <v>8746</v>
      </c>
      <c r="J544" s="1" t="n">
        <v>3</v>
      </c>
      <c r="K544" s="1" t="n">
        <v>38</v>
      </c>
      <c r="L544" s="52" t="n">
        <f aca="false">E544*D544</f>
        <v>113701.5</v>
      </c>
      <c r="M544" s="1" t="n">
        <f aca="false">IF(H544="A",1.65,IF(H544="B",1.28,0.84))</f>
        <v>1.28</v>
      </c>
      <c r="N544" s="1" t="n">
        <f aca="false">ROUNDUP(M544*G544*F544*SQRT(J544),0)</f>
        <v>5</v>
      </c>
      <c r="O544" s="1" t="n">
        <f aca="false">ROUNDUP(F544*J544+N544,0)</f>
        <v>21</v>
      </c>
      <c r="P544" s="50" t="n">
        <f aca="false">IF(F544&gt;0,K544/F544,99)</f>
        <v>7.18608169440242</v>
      </c>
      <c r="Q544" s="18" t="str">
        <f aca="false">IF(K544&lt;N544,"Stock-out risk",IF(K544&lt;O544,"Reorder now",IF(P544&gt;16,"Overstock","Healthy")))</f>
        <v>Healthy</v>
      </c>
      <c r="R544" s="52" t="n">
        <f aca="false">K544*C544</f>
        <v>6917.14</v>
      </c>
    </row>
    <row r="545" customFormat="false" ht="15" hidden="false" customHeight="false" outlineLevel="0" collapsed="false">
      <c r="A545" s="1" t="s">
        <v>9295</v>
      </c>
      <c r="B545" s="1" t="s">
        <v>8742</v>
      </c>
      <c r="C545" s="17" t="n">
        <v>357.08</v>
      </c>
      <c r="D545" s="17" t="n">
        <v>718.19</v>
      </c>
      <c r="E545" s="1" t="n">
        <v>158</v>
      </c>
      <c r="F545" s="50" t="n">
        <v>3.038</v>
      </c>
      <c r="G545" s="51" t="n">
        <v>0.335</v>
      </c>
      <c r="H545" s="1" t="s">
        <v>9056</v>
      </c>
      <c r="I545" s="1" t="s">
        <v>8746</v>
      </c>
      <c r="J545" s="1" t="n">
        <v>4</v>
      </c>
      <c r="K545" s="1" t="n">
        <v>17</v>
      </c>
      <c r="L545" s="52" t="n">
        <f aca="false">E545*D545</f>
        <v>113474.02</v>
      </c>
      <c r="M545" s="1" t="n">
        <f aca="false">IF(H545="A",1.65,IF(H545="B",1.28,0.84))</f>
        <v>1.28</v>
      </c>
      <c r="N545" s="1" t="n">
        <f aca="false">ROUNDUP(M545*G545*F545*SQRT(J545),0)</f>
        <v>3</v>
      </c>
      <c r="O545" s="1" t="n">
        <f aca="false">ROUNDUP(F545*J545+N545,0)</f>
        <v>16</v>
      </c>
      <c r="P545" s="50" t="n">
        <f aca="false">IF(F545&gt;0,K545/F545,99)</f>
        <v>5.59578670177749</v>
      </c>
      <c r="Q545" s="18" t="str">
        <f aca="false">IF(K545&lt;N545,"Stock-out risk",IF(K545&lt;O545,"Reorder now",IF(P545&gt;16,"Overstock","Healthy")))</f>
        <v>Healthy</v>
      </c>
      <c r="R545" s="52" t="n">
        <f aca="false">K545*C545</f>
        <v>6070.36</v>
      </c>
    </row>
    <row r="546" customFormat="false" ht="15" hidden="false" customHeight="false" outlineLevel="0" collapsed="false">
      <c r="A546" s="1" t="s">
        <v>9296</v>
      </c>
      <c r="B546" s="1" t="s">
        <v>8742</v>
      </c>
      <c r="C546" s="17" t="n">
        <v>42.15</v>
      </c>
      <c r="D546" s="17" t="n">
        <v>100.52</v>
      </c>
      <c r="E546" s="1" t="n">
        <v>1124</v>
      </c>
      <c r="F546" s="50" t="n">
        <v>21.615</v>
      </c>
      <c r="G546" s="51" t="n">
        <v>0.333</v>
      </c>
      <c r="H546" s="1" t="s">
        <v>9056</v>
      </c>
      <c r="I546" s="1" t="s">
        <v>8746</v>
      </c>
      <c r="J546" s="1" t="n">
        <v>3</v>
      </c>
      <c r="K546" s="1" t="n">
        <v>103</v>
      </c>
      <c r="L546" s="52" t="n">
        <f aca="false">E546*D546</f>
        <v>112984.48</v>
      </c>
      <c r="M546" s="1" t="n">
        <f aca="false">IF(H546="A",1.65,IF(H546="B",1.28,0.84))</f>
        <v>1.28</v>
      </c>
      <c r="N546" s="1" t="n">
        <f aca="false">ROUNDUP(M546*G546*F546*SQRT(J546),0)</f>
        <v>16</v>
      </c>
      <c r="O546" s="1" t="n">
        <f aca="false">ROUNDUP(F546*J546+N546,0)</f>
        <v>81</v>
      </c>
      <c r="P546" s="50" t="n">
        <f aca="false">IF(F546&gt;0,K546/F546,99)</f>
        <v>4.76520934536202</v>
      </c>
      <c r="Q546" s="18" t="str">
        <f aca="false">IF(K546&lt;N546,"Stock-out risk",IF(K546&lt;O546,"Reorder now",IF(P546&gt;16,"Overstock","Healthy")))</f>
        <v>Healthy</v>
      </c>
      <c r="R546" s="52" t="n">
        <f aca="false">K546*C546</f>
        <v>4341.45</v>
      </c>
    </row>
    <row r="547" customFormat="false" ht="15" hidden="false" customHeight="false" outlineLevel="0" collapsed="false">
      <c r="A547" s="1" t="s">
        <v>9297</v>
      </c>
      <c r="B547" s="1" t="s">
        <v>8772</v>
      </c>
      <c r="C547" s="17" t="n">
        <v>62.68</v>
      </c>
      <c r="D547" s="17" t="n">
        <v>143.38</v>
      </c>
      <c r="E547" s="1" t="n">
        <v>788</v>
      </c>
      <c r="F547" s="50" t="n">
        <v>15.154</v>
      </c>
      <c r="G547" s="51" t="n">
        <v>0.457</v>
      </c>
      <c r="H547" s="1" t="s">
        <v>9056</v>
      </c>
      <c r="I547" s="1" t="s">
        <v>8746</v>
      </c>
      <c r="J547" s="1" t="n">
        <v>3</v>
      </c>
      <c r="K547" s="1" t="n">
        <v>142</v>
      </c>
      <c r="L547" s="52" t="n">
        <f aca="false">E547*D547</f>
        <v>112983.44</v>
      </c>
      <c r="M547" s="1" t="n">
        <f aca="false">IF(H547="A",1.65,IF(H547="B",1.28,0.84))</f>
        <v>1.28</v>
      </c>
      <c r="N547" s="1" t="n">
        <f aca="false">ROUNDUP(M547*G547*F547*SQRT(J547),0)</f>
        <v>16</v>
      </c>
      <c r="O547" s="1" t="n">
        <f aca="false">ROUNDUP(F547*J547+N547,0)</f>
        <v>62</v>
      </c>
      <c r="P547" s="50" t="n">
        <f aca="false">IF(F547&gt;0,K547/F547,99)</f>
        <v>9.37046324402798</v>
      </c>
      <c r="Q547" s="18" t="str">
        <f aca="false">IF(K547&lt;N547,"Stock-out risk",IF(K547&lt;O547,"Reorder now",IF(P547&gt;16,"Overstock","Healthy")))</f>
        <v>Healthy</v>
      </c>
      <c r="R547" s="52" t="n">
        <f aca="false">K547*C547</f>
        <v>8900.56</v>
      </c>
    </row>
    <row r="548" customFormat="false" ht="15" hidden="false" customHeight="false" outlineLevel="0" collapsed="false">
      <c r="A548" s="1" t="s">
        <v>9298</v>
      </c>
      <c r="B548" s="1" t="s">
        <v>8749</v>
      </c>
      <c r="C548" s="17" t="n">
        <v>86.7</v>
      </c>
      <c r="D548" s="17" t="n">
        <v>183.36</v>
      </c>
      <c r="E548" s="1" t="n">
        <v>613</v>
      </c>
      <c r="F548" s="50" t="n">
        <v>11.788</v>
      </c>
      <c r="G548" s="51" t="n">
        <v>0.582</v>
      </c>
      <c r="H548" s="1" t="s">
        <v>9056</v>
      </c>
      <c r="I548" s="1" t="s">
        <v>90</v>
      </c>
      <c r="J548" s="1" t="n">
        <v>4</v>
      </c>
      <c r="K548" s="1" t="n">
        <v>125</v>
      </c>
      <c r="L548" s="52" t="n">
        <f aca="false">E548*D548</f>
        <v>112399.68</v>
      </c>
      <c r="M548" s="1" t="n">
        <f aca="false">IF(H548="A",1.65,IF(H548="B",1.28,0.84))</f>
        <v>1.28</v>
      </c>
      <c r="N548" s="1" t="n">
        <f aca="false">ROUNDUP(M548*G548*F548*SQRT(J548),0)</f>
        <v>18</v>
      </c>
      <c r="O548" s="1" t="n">
        <f aca="false">ROUNDUP(F548*J548+N548,0)</f>
        <v>66</v>
      </c>
      <c r="P548" s="50" t="n">
        <f aca="false">IF(F548&gt;0,K548/F548,99)</f>
        <v>10.6040040719376</v>
      </c>
      <c r="Q548" s="18" t="str">
        <f aca="false">IF(K548&lt;N548,"Stock-out risk",IF(K548&lt;O548,"Reorder now",IF(P548&gt;16,"Overstock","Healthy")))</f>
        <v>Healthy</v>
      </c>
      <c r="R548" s="52" t="n">
        <f aca="false">K548*C548</f>
        <v>10837.5</v>
      </c>
    </row>
    <row r="549" customFormat="false" ht="15" hidden="false" customHeight="false" outlineLevel="0" collapsed="false">
      <c r="A549" s="1" t="s">
        <v>9299</v>
      </c>
      <c r="B549" s="1" t="s">
        <v>8755</v>
      </c>
      <c r="C549" s="17" t="n">
        <v>98.29</v>
      </c>
      <c r="D549" s="17" t="n">
        <v>191</v>
      </c>
      <c r="E549" s="1" t="n">
        <v>587</v>
      </c>
      <c r="F549" s="50" t="n">
        <v>11.288</v>
      </c>
      <c r="G549" s="51" t="n">
        <v>0.296</v>
      </c>
      <c r="H549" s="1" t="s">
        <v>9056</v>
      </c>
      <c r="I549" s="1" t="s">
        <v>8746</v>
      </c>
      <c r="J549" s="1" t="n">
        <v>4</v>
      </c>
      <c r="K549" s="1" t="n">
        <v>38</v>
      </c>
      <c r="L549" s="52" t="n">
        <f aca="false">E549*D549</f>
        <v>112117</v>
      </c>
      <c r="M549" s="1" t="n">
        <f aca="false">IF(H549="A",1.65,IF(H549="B",1.28,0.84))</f>
        <v>1.28</v>
      </c>
      <c r="N549" s="1" t="n">
        <f aca="false">ROUNDUP(M549*G549*F549*SQRT(J549),0)</f>
        <v>9</v>
      </c>
      <c r="O549" s="1" t="n">
        <f aca="false">ROUNDUP(F549*J549+N549,0)</f>
        <v>55</v>
      </c>
      <c r="P549" s="50" t="n">
        <f aca="false">IF(F549&gt;0,K549/F549,99)</f>
        <v>3.36640680368533</v>
      </c>
      <c r="Q549" s="18" t="str">
        <f aca="false">IF(K549&lt;N549,"Stock-out risk",IF(K549&lt;O549,"Reorder now",IF(P549&gt;16,"Overstock","Healthy")))</f>
        <v>Reorder now</v>
      </c>
      <c r="R549" s="52" t="n">
        <f aca="false">K549*C549</f>
        <v>3735.02</v>
      </c>
    </row>
    <row r="550" customFormat="false" ht="15" hidden="false" customHeight="false" outlineLevel="0" collapsed="false">
      <c r="A550" s="1" t="s">
        <v>9300</v>
      </c>
      <c r="B550" s="1" t="s">
        <v>8759</v>
      </c>
      <c r="C550" s="17" t="n">
        <v>87.97</v>
      </c>
      <c r="D550" s="17" t="n">
        <v>205.39</v>
      </c>
      <c r="E550" s="1" t="n">
        <v>544</v>
      </c>
      <c r="F550" s="50" t="n">
        <v>10.462</v>
      </c>
      <c r="G550" s="51" t="n">
        <v>0.582</v>
      </c>
      <c r="H550" s="1" t="s">
        <v>9056</v>
      </c>
      <c r="I550" s="1" t="s">
        <v>90</v>
      </c>
      <c r="J550" s="1" t="n">
        <v>4</v>
      </c>
      <c r="K550" s="1" t="n">
        <v>59</v>
      </c>
      <c r="L550" s="52" t="n">
        <f aca="false">E550*D550</f>
        <v>111732.16</v>
      </c>
      <c r="M550" s="1" t="n">
        <f aca="false">IF(H550="A",1.65,IF(H550="B",1.28,0.84))</f>
        <v>1.28</v>
      </c>
      <c r="N550" s="1" t="n">
        <f aca="false">ROUNDUP(M550*G550*F550*SQRT(J550),0)</f>
        <v>16</v>
      </c>
      <c r="O550" s="1" t="n">
        <f aca="false">ROUNDUP(F550*J550+N550,0)</f>
        <v>58</v>
      </c>
      <c r="P550" s="50" t="n">
        <f aca="false">IF(F550&gt;0,K550/F550,99)</f>
        <v>5.63945708277576</v>
      </c>
      <c r="Q550" s="18" t="str">
        <f aca="false">IF(K550&lt;N550,"Stock-out risk",IF(K550&lt;O550,"Reorder now",IF(P550&gt;16,"Overstock","Healthy")))</f>
        <v>Healthy</v>
      </c>
      <c r="R550" s="52" t="n">
        <f aca="false">K550*C550</f>
        <v>5190.23</v>
      </c>
    </row>
    <row r="551" customFormat="false" ht="15" hidden="false" customHeight="false" outlineLevel="0" collapsed="false">
      <c r="A551" s="1" t="s">
        <v>9301</v>
      </c>
      <c r="B551" s="1" t="s">
        <v>8742</v>
      </c>
      <c r="C551" s="17" t="n">
        <v>103.7</v>
      </c>
      <c r="D551" s="17" t="n">
        <v>212.85</v>
      </c>
      <c r="E551" s="1" t="n">
        <v>523</v>
      </c>
      <c r="F551" s="50" t="n">
        <v>10.058</v>
      </c>
      <c r="G551" s="51" t="n">
        <v>0.82</v>
      </c>
      <c r="H551" s="1" t="s">
        <v>9056</v>
      </c>
      <c r="I551" s="1" t="s">
        <v>90</v>
      </c>
      <c r="J551" s="1" t="n">
        <v>3</v>
      </c>
      <c r="K551" s="1" t="n">
        <v>76</v>
      </c>
      <c r="L551" s="52" t="n">
        <f aca="false">E551*D551</f>
        <v>111320.55</v>
      </c>
      <c r="M551" s="1" t="n">
        <f aca="false">IF(H551="A",1.65,IF(H551="B",1.28,0.84))</f>
        <v>1.28</v>
      </c>
      <c r="N551" s="1" t="n">
        <f aca="false">ROUNDUP(M551*G551*F551*SQRT(J551),0)</f>
        <v>19</v>
      </c>
      <c r="O551" s="1" t="n">
        <f aca="false">ROUNDUP(F551*J551+N551,0)</f>
        <v>50</v>
      </c>
      <c r="P551" s="50" t="n">
        <f aca="false">IF(F551&gt;0,K551/F551,99)</f>
        <v>7.55617418969974</v>
      </c>
      <c r="Q551" s="18" t="str">
        <f aca="false">IF(K551&lt;N551,"Stock-out risk",IF(K551&lt;O551,"Reorder now",IF(P551&gt;16,"Overstock","Healthy")))</f>
        <v>Healthy</v>
      </c>
      <c r="R551" s="52" t="n">
        <f aca="false">K551*C551</f>
        <v>7881.2</v>
      </c>
    </row>
    <row r="552" customFormat="false" ht="15" hidden="false" customHeight="false" outlineLevel="0" collapsed="false">
      <c r="A552" s="1" t="s">
        <v>9302</v>
      </c>
      <c r="B552" s="1" t="s">
        <v>8755</v>
      </c>
      <c r="C552" s="17" t="n">
        <v>176.9</v>
      </c>
      <c r="D552" s="17" t="n">
        <v>404.63</v>
      </c>
      <c r="E552" s="1" t="n">
        <v>274</v>
      </c>
      <c r="F552" s="50" t="n">
        <v>5.269</v>
      </c>
      <c r="G552" s="51" t="n">
        <v>0.459</v>
      </c>
      <c r="H552" s="1" t="s">
        <v>9056</v>
      </c>
      <c r="I552" s="1" t="s">
        <v>8746</v>
      </c>
      <c r="J552" s="1" t="n">
        <v>4</v>
      </c>
      <c r="K552" s="1" t="n">
        <v>75</v>
      </c>
      <c r="L552" s="52" t="n">
        <f aca="false">E552*D552</f>
        <v>110868.62</v>
      </c>
      <c r="M552" s="1" t="n">
        <f aca="false">IF(H552="A",1.65,IF(H552="B",1.28,0.84))</f>
        <v>1.28</v>
      </c>
      <c r="N552" s="1" t="n">
        <f aca="false">ROUNDUP(M552*G552*F552*SQRT(J552),0)</f>
        <v>7</v>
      </c>
      <c r="O552" s="1" t="n">
        <f aca="false">ROUNDUP(F552*J552+N552,0)</f>
        <v>29</v>
      </c>
      <c r="P552" s="50" t="n">
        <f aca="false">IF(F552&gt;0,K552/F552,99)</f>
        <v>14.2342000379579</v>
      </c>
      <c r="Q552" s="18" t="str">
        <f aca="false">IF(K552&lt;N552,"Stock-out risk",IF(K552&lt;O552,"Reorder now",IF(P552&gt;16,"Overstock","Healthy")))</f>
        <v>Healthy</v>
      </c>
      <c r="R552" s="52" t="n">
        <f aca="false">K552*C552</f>
        <v>13267.5</v>
      </c>
    </row>
    <row r="553" customFormat="false" ht="15" hidden="false" customHeight="false" outlineLevel="0" collapsed="false">
      <c r="A553" s="1" t="s">
        <v>9303</v>
      </c>
      <c r="B553" s="1" t="s">
        <v>8759</v>
      </c>
      <c r="C553" s="17" t="n">
        <v>139.39</v>
      </c>
      <c r="D553" s="17" t="n">
        <v>296.86</v>
      </c>
      <c r="E553" s="1" t="n">
        <v>373</v>
      </c>
      <c r="F553" s="50" t="n">
        <v>7.173</v>
      </c>
      <c r="G553" s="51" t="n">
        <v>0.315</v>
      </c>
      <c r="H553" s="1" t="s">
        <v>9056</v>
      </c>
      <c r="I553" s="1" t="s">
        <v>8746</v>
      </c>
      <c r="J553" s="1" t="n">
        <v>3</v>
      </c>
      <c r="K553" s="1" t="n">
        <v>36</v>
      </c>
      <c r="L553" s="52" t="n">
        <f aca="false">E553*D553</f>
        <v>110728.78</v>
      </c>
      <c r="M553" s="1" t="n">
        <f aca="false">IF(H553="A",1.65,IF(H553="B",1.28,0.84))</f>
        <v>1.28</v>
      </c>
      <c r="N553" s="1" t="n">
        <f aca="false">ROUNDUP(M553*G553*F553*SQRT(J553),0)</f>
        <v>6</v>
      </c>
      <c r="O553" s="1" t="n">
        <f aca="false">ROUNDUP(F553*J553+N553,0)</f>
        <v>28</v>
      </c>
      <c r="P553" s="50" t="n">
        <f aca="false">IF(F553&gt;0,K553/F553,99)</f>
        <v>5.01882057716437</v>
      </c>
      <c r="Q553" s="18" t="str">
        <f aca="false">IF(K553&lt;N553,"Stock-out risk",IF(K553&lt;O553,"Reorder now",IF(P553&gt;16,"Overstock","Healthy")))</f>
        <v>Healthy</v>
      </c>
      <c r="R553" s="52" t="n">
        <f aca="false">K553*C553</f>
        <v>5018.04</v>
      </c>
    </row>
    <row r="554" customFormat="false" ht="15" hidden="false" customHeight="false" outlineLevel="0" collapsed="false">
      <c r="A554" s="1" t="s">
        <v>9304</v>
      </c>
      <c r="B554" s="1" t="s">
        <v>8755</v>
      </c>
      <c r="C554" s="17" t="n">
        <v>57.09</v>
      </c>
      <c r="D554" s="17" t="n">
        <v>123.42</v>
      </c>
      <c r="E554" s="1" t="n">
        <v>897</v>
      </c>
      <c r="F554" s="50" t="n">
        <v>17.25</v>
      </c>
      <c r="G554" s="51" t="n">
        <v>0.897</v>
      </c>
      <c r="H554" s="1" t="s">
        <v>9056</v>
      </c>
      <c r="I554" s="1" t="s">
        <v>90</v>
      </c>
      <c r="J554" s="1" t="n">
        <v>4</v>
      </c>
      <c r="K554" s="1" t="n">
        <v>73</v>
      </c>
      <c r="L554" s="52" t="n">
        <f aca="false">E554*D554</f>
        <v>110707.74</v>
      </c>
      <c r="M554" s="1" t="n">
        <f aca="false">IF(H554="A",1.65,IF(H554="B",1.28,0.84))</f>
        <v>1.28</v>
      </c>
      <c r="N554" s="1" t="n">
        <f aca="false">ROUNDUP(M554*G554*F554*SQRT(J554),0)</f>
        <v>40</v>
      </c>
      <c r="O554" s="1" t="n">
        <f aca="false">ROUNDUP(F554*J554+N554,0)</f>
        <v>109</v>
      </c>
      <c r="P554" s="50" t="n">
        <f aca="false">IF(F554&gt;0,K554/F554,99)</f>
        <v>4.23188405797102</v>
      </c>
      <c r="Q554" s="18" t="str">
        <f aca="false">IF(K554&lt;N554,"Stock-out risk",IF(K554&lt;O554,"Reorder now",IF(P554&gt;16,"Overstock","Healthy")))</f>
        <v>Reorder now</v>
      </c>
      <c r="R554" s="52" t="n">
        <f aca="false">K554*C554</f>
        <v>4167.57</v>
      </c>
    </row>
    <row r="555" customFormat="false" ht="15" hidden="false" customHeight="false" outlineLevel="0" collapsed="false">
      <c r="A555" s="1" t="s">
        <v>9305</v>
      </c>
      <c r="B555" s="1" t="s">
        <v>8764</v>
      </c>
      <c r="C555" s="17" t="n">
        <v>101.19</v>
      </c>
      <c r="D555" s="17" t="n">
        <v>198.67</v>
      </c>
      <c r="E555" s="1" t="n">
        <v>555</v>
      </c>
      <c r="F555" s="50" t="n">
        <v>10.673</v>
      </c>
      <c r="G555" s="51" t="n">
        <v>0.4</v>
      </c>
      <c r="H555" s="1" t="s">
        <v>9056</v>
      </c>
      <c r="I555" s="1" t="s">
        <v>8746</v>
      </c>
      <c r="J555" s="1" t="n">
        <v>6</v>
      </c>
      <c r="K555" s="1" t="n">
        <v>151</v>
      </c>
      <c r="L555" s="52" t="n">
        <f aca="false">E555*D555</f>
        <v>110261.85</v>
      </c>
      <c r="M555" s="1" t="n">
        <f aca="false">IF(H555="A",1.65,IF(H555="B",1.28,0.84))</f>
        <v>1.28</v>
      </c>
      <c r="N555" s="1" t="n">
        <f aca="false">ROUNDUP(M555*G555*F555*SQRT(J555),0)</f>
        <v>14</v>
      </c>
      <c r="O555" s="1" t="n">
        <f aca="false">ROUNDUP(F555*J555+N555,0)</f>
        <v>79</v>
      </c>
      <c r="P555" s="50" t="n">
        <f aca="false">IF(F555&gt;0,K555/F555,99)</f>
        <v>14.1478497142322</v>
      </c>
      <c r="Q555" s="18" t="str">
        <f aca="false">IF(K555&lt;N555,"Stock-out risk",IF(K555&lt;O555,"Reorder now",IF(P555&gt;16,"Overstock","Healthy")))</f>
        <v>Healthy</v>
      </c>
      <c r="R555" s="52" t="n">
        <f aca="false">K555*C555</f>
        <v>15279.69</v>
      </c>
    </row>
    <row r="556" customFormat="false" ht="15" hidden="false" customHeight="false" outlineLevel="0" collapsed="false">
      <c r="A556" s="1" t="s">
        <v>9306</v>
      </c>
      <c r="B556" s="1" t="s">
        <v>8742</v>
      </c>
      <c r="C556" s="17" t="n">
        <v>349.2</v>
      </c>
      <c r="D556" s="17" t="n">
        <v>809.76</v>
      </c>
      <c r="E556" s="1" t="n">
        <v>136</v>
      </c>
      <c r="F556" s="50" t="n">
        <v>2.615</v>
      </c>
      <c r="G556" s="51" t="n">
        <v>0.282</v>
      </c>
      <c r="H556" s="1" t="s">
        <v>9056</v>
      </c>
      <c r="I556" s="1" t="s">
        <v>8746</v>
      </c>
      <c r="J556" s="1" t="n">
        <v>3</v>
      </c>
      <c r="K556" s="1" t="n">
        <v>15</v>
      </c>
      <c r="L556" s="52" t="n">
        <f aca="false">E556*D556</f>
        <v>110127.36</v>
      </c>
      <c r="M556" s="1" t="n">
        <f aca="false">IF(H556="A",1.65,IF(H556="B",1.28,0.84))</f>
        <v>1.28</v>
      </c>
      <c r="N556" s="1" t="n">
        <f aca="false">ROUNDUP(M556*G556*F556*SQRT(J556),0)</f>
        <v>2</v>
      </c>
      <c r="O556" s="1" t="n">
        <f aca="false">ROUNDUP(F556*J556+N556,0)</f>
        <v>10</v>
      </c>
      <c r="P556" s="50" t="n">
        <f aca="false">IF(F556&gt;0,K556/F556,99)</f>
        <v>5.73613766730402</v>
      </c>
      <c r="Q556" s="18" t="str">
        <f aca="false">IF(K556&lt;N556,"Stock-out risk",IF(K556&lt;O556,"Reorder now",IF(P556&gt;16,"Overstock","Healthy")))</f>
        <v>Healthy</v>
      </c>
      <c r="R556" s="52" t="n">
        <f aca="false">K556*C556</f>
        <v>5238</v>
      </c>
    </row>
    <row r="557" customFormat="false" ht="15" hidden="false" customHeight="false" outlineLevel="0" collapsed="false">
      <c r="A557" s="1" t="s">
        <v>9307</v>
      </c>
      <c r="B557" s="1" t="s">
        <v>8755</v>
      </c>
      <c r="C557" s="17" t="n">
        <v>40.5</v>
      </c>
      <c r="D557" s="17" t="n">
        <v>96.98</v>
      </c>
      <c r="E557" s="1" t="n">
        <v>1129</v>
      </c>
      <c r="F557" s="50" t="n">
        <v>21.712</v>
      </c>
      <c r="G557" s="51" t="n">
        <v>0.844</v>
      </c>
      <c r="H557" s="1" t="s">
        <v>9056</v>
      </c>
      <c r="I557" s="1" t="s">
        <v>90</v>
      </c>
      <c r="J557" s="1" t="n">
        <v>4</v>
      </c>
      <c r="K557" s="1" t="n">
        <v>127</v>
      </c>
      <c r="L557" s="52" t="n">
        <f aca="false">E557*D557</f>
        <v>109490.42</v>
      </c>
      <c r="M557" s="1" t="n">
        <f aca="false">IF(H557="A",1.65,IF(H557="B",1.28,0.84))</f>
        <v>1.28</v>
      </c>
      <c r="N557" s="1" t="n">
        <f aca="false">ROUNDUP(M557*G557*F557*SQRT(J557),0)</f>
        <v>47</v>
      </c>
      <c r="O557" s="1" t="n">
        <f aca="false">ROUNDUP(F557*J557+N557,0)</f>
        <v>134</v>
      </c>
      <c r="P557" s="50" t="n">
        <f aca="false">IF(F557&gt;0,K557/F557,99)</f>
        <v>5.84929992630803</v>
      </c>
      <c r="Q557" s="18" t="str">
        <f aca="false">IF(K557&lt;N557,"Stock-out risk",IF(K557&lt;O557,"Reorder now",IF(P557&gt;16,"Overstock","Healthy")))</f>
        <v>Reorder now</v>
      </c>
      <c r="R557" s="52" t="n">
        <f aca="false">K557*C557</f>
        <v>5143.5</v>
      </c>
    </row>
    <row r="558" customFormat="false" ht="15" hidden="false" customHeight="false" outlineLevel="0" collapsed="false">
      <c r="A558" s="1" t="s">
        <v>9308</v>
      </c>
      <c r="B558" s="1" t="s">
        <v>8764</v>
      </c>
      <c r="C558" s="17" t="n">
        <v>144.87</v>
      </c>
      <c r="D558" s="17" t="n">
        <v>358.46</v>
      </c>
      <c r="E558" s="1" t="n">
        <v>302</v>
      </c>
      <c r="F558" s="50" t="n">
        <v>5.808</v>
      </c>
      <c r="G558" s="51" t="n">
        <v>0.559</v>
      </c>
      <c r="H558" s="1" t="s">
        <v>9056</v>
      </c>
      <c r="I558" s="1" t="s">
        <v>90</v>
      </c>
      <c r="J558" s="1" t="n">
        <v>4</v>
      </c>
      <c r="K558" s="1" t="n">
        <v>78</v>
      </c>
      <c r="L558" s="52" t="n">
        <f aca="false">E558*D558</f>
        <v>108254.92</v>
      </c>
      <c r="M558" s="1" t="n">
        <f aca="false">IF(H558="A",1.65,IF(H558="B",1.28,0.84))</f>
        <v>1.28</v>
      </c>
      <c r="N558" s="1" t="n">
        <f aca="false">ROUNDUP(M558*G558*F558*SQRT(J558),0)</f>
        <v>9</v>
      </c>
      <c r="O558" s="1" t="n">
        <f aca="false">ROUNDUP(F558*J558+N558,0)</f>
        <v>33</v>
      </c>
      <c r="P558" s="50" t="n">
        <f aca="false">IF(F558&gt;0,K558/F558,99)</f>
        <v>13.4297520661157</v>
      </c>
      <c r="Q558" s="18" t="str">
        <f aca="false">IF(K558&lt;N558,"Stock-out risk",IF(K558&lt;O558,"Reorder now",IF(P558&gt;16,"Overstock","Healthy")))</f>
        <v>Healthy</v>
      </c>
      <c r="R558" s="52" t="n">
        <f aca="false">K558*C558</f>
        <v>11299.86</v>
      </c>
    </row>
    <row r="559" customFormat="false" ht="15" hidden="false" customHeight="false" outlineLevel="0" collapsed="false">
      <c r="A559" s="1" t="s">
        <v>9309</v>
      </c>
      <c r="B559" s="1" t="s">
        <v>8755</v>
      </c>
      <c r="C559" s="17" t="n">
        <v>98.37</v>
      </c>
      <c r="D559" s="17" t="n">
        <v>232.41</v>
      </c>
      <c r="E559" s="1" t="n">
        <v>463</v>
      </c>
      <c r="F559" s="50" t="n">
        <v>8.904</v>
      </c>
      <c r="G559" s="51" t="n">
        <v>0.897</v>
      </c>
      <c r="H559" s="1" t="s">
        <v>9056</v>
      </c>
      <c r="I559" s="1" t="s">
        <v>90</v>
      </c>
      <c r="J559" s="1" t="n">
        <v>6</v>
      </c>
      <c r="K559" s="1" t="n">
        <v>54</v>
      </c>
      <c r="L559" s="52" t="n">
        <f aca="false">E559*D559</f>
        <v>107605.83</v>
      </c>
      <c r="M559" s="1" t="n">
        <f aca="false">IF(H559="A",1.65,IF(H559="B",1.28,0.84))</f>
        <v>1.28</v>
      </c>
      <c r="N559" s="1" t="n">
        <f aca="false">ROUNDUP(M559*G559*F559*SQRT(J559),0)</f>
        <v>26</v>
      </c>
      <c r="O559" s="1" t="n">
        <f aca="false">ROUNDUP(F559*J559+N559,0)</f>
        <v>80</v>
      </c>
      <c r="P559" s="50" t="n">
        <f aca="false">IF(F559&gt;0,K559/F559,99)</f>
        <v>6.06469002695418</v>
      </c>
      <c r="Q559" s="18" t="str">
        <f aca="false">IF(K559&lt;N559,"Stock-out risk",IF(K559&lt;O559,"Reorder now",IF(P559&gt;16,"Overstock","Healthy")))</f>
        <v>Reorder now</v>
      </c>
      <c r="R559" s="52" t="n">
        <f aca="false">K559*C559</f>
        <v>5311.98</v>
      </c>
    </row>
    <row r="560" customFormat="false" ht="15" hidden="false" customHeight="false" outlineLevel="0" collapsed="false">
      <c r="A560" s="1" t="s">
        <v>9310</v>
      </c>
      <c r="B560" s="1" t="s">
        <v>8764</v>
      </c>
      <c r="C560" s="17" t="n">
        <v>112.55</v>
      </c>
      <c r="D560" s="17" t="n">
        <v>224.57</v>
      </c>
      <c r="E560" s="1" t="n">
        <v>478</v>
      </c>
      <c r="F560" s="50" t="n">
        <v>9.192</v>
      </c>
      <c r="G560" s="51" t="n">
        <v>0.881</v>
      </c>
      <c r="H560" s="1" t="s">
        <v>9056</v>
      </c>
      <c r="I560" s="1" t="s">
        <v>90</v>
      </c>
      <c r="J560" s="1" t="n">
        <v>6</v>
      </c>
      <c r="K560" s="1" t="n">
        <v>268</v>
      </c>
      <c r="L560" s="52" t="n">
        <f aca="false">E560*D560</f>
        <v>107344.46</v>
      </c>
      <c r="M560" s="1" t="n">
        <f aca="false">IF(H560="A",1.65,IF(H560="B",1.28,0.84))</f>
        <v>1.28</v>
      </c>
      <c r="N560" s="1" t="n">
        <f aca="false">ROUNDUP(M560*G560*F560*SQRT(J560),0)</f>
        <v>26</v>
      </c>
      <c r="O560" s="1" t="n">
        <f aca="false">ROUNDUP(F560*J560+N560,0)</f>
        <v>82</v>
      </c>
      <c r="P560" s="50" t="n">
        <f aca="false">IF(F560&gt;0,K560/F560,99)</f>
        <v>29.1557876414273</v>
      </c>
      <c r="Q560" s="18" t="str">
        <f aca="false">IF(K560&lt;N560,"Stock-out risk",IF(K560&lt;O560,"Reorder now",IF(P560&gt;16,"Overstock","Healthy")))</f>
        <v>Overstock</v>
      </c>
      <c r="R560" s="52" t="n">
        <f aca="false">K560*C560</f>
        <v>30163.4</v>
      </c>
    </row>
    <row r="561" customFormat="false" ht="15" hidden="false" customHeight="false" outlineLevel="0" collapsed="false">
      <c r="A561" s="1" t="s">
        <v>9311</v>
      </c>
      <c r="B561" s="1" t="s">
        <v>8755</v>
      </c>
      <c r="C561" s="17" t="n">
        <v>184.07</v>
      </c>
      <c r="D561" s="17" t="n">
        <v>372.91</v>
      </c>
      <c r="E561" s="1" t="n">
        <v>287</v>
      </c>
      <c r="F561" s="50" t="n">
        <v>5.519</v>
      </c>
      <c r="G561" s="51" t="n">
        <v>1.036</v>
      </c>
      <c r="H561" s="1" t="s">
        <v>9056</v>
      </c>
      <c r="I561" s="1" t="s">
        <v>8752</v>
      </c>
      <c r="J561" s="1" t="n">
        <v>6</v>
      </c>
      <c r="K561" s="1" t="n">
        <v>77</v>
      </c>
      <c r="L561" s="52" t="n">
        <f aca="false">E561*D561</f>
        <v>107025.17</v>
      </c>
      <c r="M561" s="1" t="n">
        <f aca="false">IF(H561="A",1.65,IF(H561="B",1.28,0.84))</f>
        <v>1.28</v>
      </c>
      <c r="N561" s="1" t="n">
        <f aca="false">ROUNDUP(M561*G561*F561*SQRT(J561),0)</f>
        <v>18</v>
      </c>
      <c r="O561" s="1" t="n">
        <f aca="false">ROUNDUP(F561*J561+N561,0)</f>
        <v>52</v>
      </c>
      <c r="P561" s="50" t="n">
        <f aca="false">IF(F561&gt;0,K561/F561,99)</f>
        <v>13.9518028628375</v>
      </c>
      <c r="Q561" s="18" t="str">
        <f aca="false">IF(K561&lt;N561,"Stock-out risk",IF(K561&lt;O561,"Reorder now",IF(P561&gt;16,"Overstock","Healthy")))</f>
        <v>Healthy</v>
      </c>
      <c r="R561" s="52" t="n">
        <f aca="false">K561*C561</f>
        <v>14173.39</v>
      </c>
    </row>
    <row r="562" customFormat="false" ht="15" hidden="false" customHeight="false" outlineLevel="0" collapsed="false">
      <c r="A562" s="1" t="s">
        <v>9312</v>
      </c>
      <c r="B562" s="1" t="s">
        <v>8759</v>
      </c>
      <c r="C562" s="17" t="n">
        <v>65.5</v>
      </c>
      <c r="D562" s="17" t="n">
        <v>167.42</v>
      </c>
      <c r="E562" s="1" t="n">
        <v>639</v>
      </c>
      <c r="F562" s="50" t="n">
        <v>12.288</v>
      </c>
      <c r="G562" s="51" t="n">
        <v>0.603</v>
      </c>
      <c r="H562" s="1" t="s">
        <v>9056</v>
      </c>
      <c r="I562" s="1" t="s">
        <v>90</v>
      </c>
      <c r="J562" s="1" t="n">
        <v>3</v>
      </c>
      <c r="K562" s="1" t="n">
        <v>56</v>
      </c>
      <c r="L562" s="52" t="n">
        <f aca="false">E562*D562</f>
        <v>106981.38</v>
      </c>
      <c r="M562" s="1" t="n">
        <f aca="false">IF(H562="A",1.65,IF(H562="B",1.28,0.84))</f>
        <v>1.28</v>
      </c>
      <c r="N562" s="1" t="n">
        <f aca="false">ROUNDUP(M562*G562*F562*SQRT(J562),0)</f>
        <v>17</v>
      </c>
      <c r="O562" s="1" t="n">
        <f aca="false">ROUNDUP(F562*J562+N562,0)</f>
        <v>54</v>
      </c>
      <c r="P562" s="50" t="n">
        <f aca="false">IF(F562&gt;0,K562/F562,99)</f>
        <v>4.55729166666667</v>
      </c>
      <c r="Q562" s="18" t="str">
        <f aca="false">IF(K562&lt;N562,"Stock-out risk",IF(K562&lt;O562,"Reorder now",IF(P562&gt;16,"Overstock","Healthy")))</f>
        <v>Healthy</v>
      </c>
      <c r="R562" s="52" t="n">
        <f aca="false">K562*C562</f>
        <v>3668</v>
      </c>
    </row>
    <row r="563" customFormat="false" ht="15" hidden="false" customHeight="false" outlineLevel="0" collapsed="false">
      <c r="A563" s="1" t="s">
        <v>9313</v>
      </c>
      <c r="B563" s="1" t="s">
        <v>8764</v>
      </c>
      <c r="C563" s="17" t="n">
        <v>34.41</v>
      </c>
      <c r="D563" s="17" t="n">
        <v>81.79</v>
      </c>
      <c r="E563" s="1" t="n">
        <v>1308</v>
      </c>
      <c r="F563" s="50" t="n">
        <v>25.154</v>
      </c>
      <c r="G563" s="51" t="n">
        <v>0.812</v>
      </c>
      <c r="H563" s="1" t="s">
        <v>9056</v>
      </c>
      <c r="I563" s="1" t="s">
        <v>90</v>
      </c>
      <c r="J563" s="1" t="n">
        <v>3</v>
      </c>
      <c r="K563" s="1" t="n">
        <v>140</v>
      </c>
      <c r="L563" s="52" t="n">
        <f aca="false">E563*D563</f>
        <v>106981.32</v>
      </c>
      <c r="M563" s="1" t="n">
        <f aca="false">IF(H563="A",1.65,IF(H563="B",1.28,0.84))</f>
        <v>1.28</v>
      </c>
      <c r="N563" s="1" t="n">
        <f aca="false">ROUNDUP(M563*G563*F563*SQRT(J563),0)</f>
        <v>46</v>
      </c>
      <c r="O563" s="1" t="n">
        <f aca="false">ROUNDUP(F563*J563+N563,0)</f>
        <v>122</v>
      </c>
      <c r="P563" s="50" t="n">
        <f aca="false">IF(F563&gt;0,K563/F563,99)</f>
        <v>5.56571519440248</v>
      </c>
      <c r="Q563" s="18" t="str">
        <f aca="false">IF(K563&lt;N563,"Stock-out risk",IF(K563&lt;O563,"Reorder now",IF(P563&gt;16,"Overstock","Healthy")))</f>
        <v>Healthy</v>
      </c>
      <c r="R563" s="52" t="n">
        <f aca="false">K563*C563</f>
        <v>4817.4</v>
      </c>
    </row>
    <row r="564" customFormat="false" ht="15" hidden="false" customHeight="false" outlineLevel="0" collapsed="false">
      <c r="A564" s="1" t="s">
        <v>9314</v>
      </c>
      <c r="B564" s="1" t="s">
        <v>8742</v>
      </c>
      <c r="C564" s="17" t="n">
        <v>34.64</v>
      </c>
      <c r="D564" s="17" t="n">
        <v>85</v>
      </c>
      <c r="E564" s="1" t="n">
        <v>1257</v>
      </c>
      <c r="F564" s="50" t="n">
        <v>24.173</v>
      </c>
      <c r="G564" s="51" t="n">
        <v>0.473</v>
      </c>
      <c r="H564" s="1" t="s">
        <v>9056</v>
      </c>
      <c r="I564" s="1" t="s">
        <v>8746</v>
      </c>
      <c r="J564" s="1" t="n">
        <v>3</v>
      </c>
      <c r="K564" s="1" t="n">
        <v>274</v>
      </c>
      <c r="L564" s="52" t="n">
        <f aca="false">E564*D564</f>
        <v>106845</v>
      </c>
      <c r="M564" s="1" t="n">
        <f aca="false">IF(H564="A",1.65,IF(H564="B",1.28,0.84))</f>
        <v>1.28</v>
      </c>
      <c r="N564" s="1" t="n">
        <f aca="false">ROUNDUP(M564*G564*F564*SQRT(J564),0)</f>
        <v>26</v>
      </c>
      <c r="O564" s="1" t="n">
        <f aca="false">ROUNDUP(F564*J564+N564,0)</f>
        <v>99</v>
      </c>
      <c r="P564" s="50" t="n">
        <f aca="false">IF(F564&gt;0,K564/F564,99)</f>
        <v>11.3349604931122</v>
      </c>
      <c r="Q564" s="18" t="str">
        <f aca="false">IF(K564&lt;N564,"Stock-out risk",IF(K564&lt;O564,"Reorder now",IF(P564&gt;16,"Overstock","Healthy")))</f>
        <v>Healthy</v>
      </c>
      <c r="R564" s="52" t="n">
        <f aca="false">K564*C564</f>
        <v>9491.36</v>
      </c>
    </row>
    <row r="565" customFormat="false" ht="15" hidden="false" customHeight="false" outlineLevel="0" collapsed="false">
      <c r="A565" s="1" t="s">
        <v>9315</v>
      </c>
      <c r="B565" s="1" t="s">
        <v>8742</v>
      </c>
      <c r="C565" s="17" t="n">
        <v>114.65</v>
      </c>
      <c r="D565" s="17" t="n">
        <v>241.92</v>
      </c>
      <c r="E565" s="1" t="n">
        <v>441</v>
      </c>
      <c r="F565" s="50" t="n">
        <v>8.481</v>
      </c>
      <c r="G565" s="51" t="n">
        <v>0.296</v>
      </c>
      <c r="H565" s="1" t="s">
        <v>9056</v>
      </c>
      <c r="I565" s="1" t="s">
        <v>8746</v>
      </c>
      <c r="J565" s="1" t="n">
        <v>2</v>
      </c>
      <c r="K565" s="1" t="n">
        <v>22</v>
      </c>
      <c r="L565" s="52" t="n">
        <f aca="false">E565*D565</f>
        <v>106686.72</v>
      </c>
      <c r="M565" s="1" t="n">
        <f aca="false">IF(H565="A",1.65,IF(H565="B",1.28,0.84))</f>
        <v>1.28</v>
      </c>
      <c r="N565" s="1" t="n">
        <f aca="false">ROUNDUP(M565*G565*F565*SQRT(J565),0)</f>
        <v>5</v>
      </c>
      <c r="O565" s="1" t="n">
        <f aca="false">ROUNDUP(F565*J565+N565,0)</f>
        <v>22</v>
      </c>
      <c r="P565" s="50" t="n">
        <f aca="false">IF(F565&gt;0,K565/F565,99)</f>
        <v>2.59403372243839</v>
      </c>
      <c r="Q565" s="18" t="str">
        <f aca="false">IF(K565&lt;N565,"Stock-out risk",IF(K565&lt;O565,"Reorder now",IF(P565&gt;16,"Overstock","Healthy")))</f>
        <v>Healthy</v>
      </c>
      <c r="R565" s="52" t="n">
        <f aca="false">K565*C565</f>
        <v>2522.3</v>
      </c>
    </row>
    <row r="566" customFormat="false" ht="15" hidden="false" customHeight="false" outlineLevel="0" collapsed="false">
      <c r="A566" s="1" t="s">
        <v>9316</v>
      </c>
      <c r="B566" s="1" t="s">
        <v>8764</v>
      </c>
      <c r="C566" s="17" t="n">
        <v>124.93</v>
      </c>
      <c r="D566" s="17" t="n">
        <v>294.12</v>
      </c>
      <c r="E566" s="1" t="n">
        <v>360</v>
      </c>
      <c r="F566" s="50" t="n">
        <v>6.923</v>
      </c>
      <c r="G566" s="51" t="n">
        <v>0.465</v>
      </c>
      <c r="H566" s="1" t="s">
        <v>9056</v>
      </c>
      <c r="I566" s="1" t="s">
        <v>8746</v>
      </c>
      <c r="J566" s="1" t="n">
        <v>4</v>
      </c>
      <c r="K566" s="1" t="n">
        <v>42</v>
      </c>
      <c r="L566" s="52" t="n">
        <f aca="false">E566*D566</f>
        <v>105883.2</v>
      </c>
      <c r="M566" s="1" t="n">
        <f aca="false">IF(H566="A",1.65,IF(H566="B",1.28,0.84))</f>
        <v>1.28</v>
      </c>
      <c r="N566" s="1" t="n">
        <f aca="false">ROUNDUP(M566*G566*F566*SQRT(J566),0)</f>
        <v>9</v>
      </c>
      <c r="O566" s="1" t="n">
        <f aca="false">ROUNDUP(F566*J566+N566,0)</f>
        <v>37</v>
      </c>
      <c r="P566" s="50" t="n">
        <f aca="false">IF(F566&gt;0,K566/F566,99)</f>
        <v>6.06673407482305</v>
      </c>
      <c r="Q566" s="18" t="str">
        <f aca="false">IF(K566&lt;N566,"Stock-out risk",IF(K566&lt;O566,"Reorder now",IF(P566&gt;16,"Overstock","Healthy")))</f>
        <v>Healthy</v>
      </c>
      <c r="R566" s="52" t="n">
        <f aca="false">K566*C566</f>
        <v>5247.06</v>
      </c>
    </row>
    <row r="567" customFormat="false" ht="15" hidden="false" customHeight="false" outlineLevel="0" collapsed="false">
      <c r="A567" s="1" t="s">
        <v>9317</v>
      </c>
      <c r="B567" s="1" t="s">
        <v>8749</v>
      </c>
      <c r="C567" s="17" t="n">
        <v>143.15</v>
      </c>
      <c r="D567" s="17" t="n">
        <v>316.38</v>
      </c>
      <c r="E567" s="1" t="n">
        <v>333</v>
      </c>
      <c r="F567" s="50" t="n">
        <v>6.404</v>
      </c>
      <c r="G567" s="51" t="n">
        <v>0.535</v>
      </c>
      <c r="H567" s="1" t="s">
        <v>9056</v>
      </c>
      <c r="I567" s="1" t="s">
        <v>90</v>
      </c>
      <c r="J567" s="1" t="n">
        <v>2</v>
      </c>
      <c r="K567" s="1" t="n">
        <v>49</v>
      </c>
      <c r="L567" s="52" t="n">
        <f aca="false">E567*D567</f>
        <v>105354.54</v>
      </c>
      <c r="M567" s="1" t="n">
        <f aca="false">IF(H567="A",1.65,IF(H567="B",1.28,0.84))</f>
        <v>1.28</v>
      </c>
      <c r="N567" s="1" t="n">
        <f aca="false">ROUNDUP(M567*G567*F567*SQRT(J567),0)</f>
        <v>7</v>
      </c>
      <c r="O567" s="1" t="n">
        <f aca="false">ROUNDUP(F567*J567+N567,0)</f>
        <v>20</v>
      </c>
      <c r="P567" s="50" t="n">
        <f aca="false">IF(F567&gt;0,K567/F567,99)</f>
        <v>7.65146783260462</v>
      </c>
      <c r="Q567" s="18" t="str">
        <f aca="false">IF(K567&lt;N567,"Stock-out risk",IF(K567&lt;O567,"Reorder now",IF(P567&gt;16,"Overstock","Healthy")))</f>
        <v>Healthy</v>
      </c>
      <c r="R567" s="52" t="n">
        <f aca="false">K567*C567</f>
        <v>7014.35</v>
      </c>
    </row>
    <row r="568" customFormat="false" ht="15" hidden="false" customHeight="false" outlineLevel="0" collapsed="false">
      <c r="A568" s="1" t="s">
        <v>9318</v>
      </c>
      <c r="B568" s="1" t="s">
        <v>8759</v>
      </c>
      <c r="C568" s="17" t="n">
        <v>72.5</v>
      </c>
      <c r="D568" s="17" t="n">
        <v>152.37</v>
      </c>
      <c r="E568" s="1" t="n">
        <v>691</v>
      </c>
      <c r="F568" s="50" t="n">
        <v>13.288</v>
      </c>
      <c r="G568" s="51" t="n">
        <v>0.601</v>
      </c>
      <c r="H568" s="1" t="s">
        <v>9056</v>
      </c>
      <c r="I568" s="1" t="s">
        <v>90</v>
      </c>
      <c r="J568" s="1" t="n">
        <v>4</v>
      </c>
      <c r="K568" s="1" t="n">
        <v>57</v>
      </c>
      <c r="L568" s="52" t="n">
        <f aca="false">E568*D568</f>
        <v>105287.67</v>
      </c>
      <c r="M568" s="1" t="n">
        <f aca="false">IF(H568="A",1.65,IF(H568="B",1.28,0.84))</f>
        <v>1.28</v>
      </c>
      <c r="N568" s="1" t="n">
        <f aca="false">ROUNDUP(M568*G568*F568*SQRT(J568),0)</f>
        <v>21</v>
      </c>
      <c r="O568" s="1" t="n">
        <f aca="false">ROUNDUP(F568*J568+N568,0)</f>
        <v>75</v>
      </c>
      <c r="P568" s="50" t="n">
        <f aca="false">IF(F568&gt;0,K568/F568,99)</f>
        <v>4.28958458759783</v>
      </c>
      <c r="Q568" s="18" t="str">
        <f aca="false">IF(K568&lt;N568,"Stock-out risk",IF(K568&lt;O568,"Reorder now",IF(P568&gt;16,"Overstock","Healthy")))</f>
        <v>Reorder now</v>
      </c>
      <c r="R568" s="52" t="n">
        <f aca="false">K568*C568</f>
        <v>4132.5</v>
      </c>
    </row>
    <row r="569" customFormat="false" ht="15" hidden="false" customHeight="false" outlineLevel="0" collapsed="false">
      <c r="A569" s="1" t="s">
        <v>9319</v>
      </c>
      <c r="B569" s="1" t="s">
        <v>8742</v>
      </c>
      <c r="C569" s="17" t="n">
        <v>85.06</v>
      </c>
      <c r="D569" s="17" t="n">
        <v>161.83</v>
      </c>
      <c r="E569" s="1" t="n">
        <v>649</v>
      </c>
      <c r="F569" s="50" t="n">
        <v>12.481</v>
      </c>
      <c r="G569" s="51" t="n">
        <v>0.548</v>
      </c>
      <c r="H569" s="1" t="s">
        <v>9056</v>
      </c>
      <c r="I569" s="1" t="s">
        <v>90</v>
      </c>
      <c r="J569" s="1" t="n">
        <v>3</v>
      </c>
      <c r="K569" s="1" t="n">
        <v>83</v>
      </c>
      <c r="L569" s="52" t="n">
        <f aca="false">E569*D569</f>
        <v>105027.67</v>
      </c>
      <c r="M569" s="1" t="n">
        <f aca="false">IF(H569="A",1.65,IF(H569="B",1.28,0.84))</f>
        <v>1.28</v>
      </c>
      <c r="N569" s="1" t="n">
        <f aca="false">ROUNDUP(M569*G569*F569*SQRT(J569),0)</f>
        <v>16</v>
      </c>
      <c r="O569" s="1" t="n">
        <f aca="false">ROUNDUP(F569*J569+N569,0)</f>
        <v>54</v>
      </c>
      <c r="P569" s="50" t="n">
        <f aca="false">IF(F569&gt;0,K569/F569,99)</f>
        <v>6.6501081644099</v>
      </c>
      <c r="Q569" s="18" t="str">
        <f aca="false">IF(K569&lt;N569,"Stock-out risk",IF(K569&lt;O569,"Reorder now",IF(P569&gt;16,"Overstock","Healthy")))</f>
        <v>Healthy</v>
      </c>
      <c r="R569" s="52" t="n">
        <f aca="false">K569*C569</f>
        <v>7059.98</v>
      </c>
    </row>
    <row r="570" customFormat="false" ht="15" hidden="false" customHeight="false" outlineLevel="0" collapsed="false">
      <c r="A570" s="1" t="s">
        <v>9320</v>
      </c>
      <c r="B570" s="1" t="s">
        <v>8764</v>
      </c>
      <c r="C570" s="17" t="n">
        <v>45.74</v>
      </c>
      <c r="D570" s="17" t="n">
        <v>116.95</v>
      </c>
      <c r="E570" s="1" t="n">
        <v>896</v>
      </c>
      <c r="F570" s="50" t="n">
        <v>17.231</v>
      </c>
      <c r="G570" s="51" t="n">
        <v>0.501</v>
      </c>
      <c r="H570" s="1" t="s">
        <v>9056</v>
      </c>
      <c r="I570" s="1" t="s">
        <v>90</v>
      </c>
      <c r="J570" s="1" t="n">
        <v>3</v>
      </c>
      <c r="K570" s="1" t="n">
        <v>95</v>
      </c>
      <c r="L570" s="52" t="n">
        <f aca="false">E570*D570</f>
        <v>104787.2</v>
      </c>
      <c r="M570" s="1" t="n">
        <f aca="false">IF(H570="A",1.65,IF(H570="B",1.28,0.84))</f>
        <v>1.28</v>
      </c>
      <c r="N570" s="1" t="n">
        <f aca="false">ROUNDUP(M570*G570*F570*SQRT(J570),0)</f>
        <v>20</v>
      </c>
      <c r="O570" s="1" t="n">
        <f aca="false">ROUNDUP(F570*J570+N570,0)</f>
        <v>72</v>
      </c>
      <c r="P570" s="50" t="n">
        <f aca="false">IF(F570&gt;0,K570/F570,99)</f>
        <v>5.51331901804887</v>
      </c>
      <c r="Q570" s="18" t="str">
        <f aca="false">IF(K570&lt;N570,"Stock-out risk",IF(K570&lt;O570,"Reorder now",IF(P570&gt;16,"Overstock","Healthy")))</f>
        <v>Healthy</v>
      </c>
      <c r="R570" s="52" t="n">
        <f aca="false">K570*C570</f>
        <v>4345.3</v>
      </c>
    </row>
    <row r="571" customFormat="false" ht="15" hidden="false" customHeight="false" outlineLevel="0" collapsed="false">
      <c r="A571" s="1" t="s">
        <v>9321</v>
      </c>
      <c r="B571" s="1" t="s">
        <v>8755</v>
      </c>
      <c r="C571" s="17" t="n">
        <v>216.23</v>
      </c>
      <c r="D571" s="17" t="n">
        <v>497.1</v>
      </c>
      <c r="E571" s="1" t="n">
        <v>210</v>
      </c>
      <c r="F571" s="50" t="n">
        <v>4.038</v>
      </c>
      <c r="G571" s="51" t="n">
        <v>0.541</v>
      </c>
      <c r="H571" s="1" t="s">
        <v>9056</v>
      </c>
      <c r="I571" s="1" t="s">
        <v>90</v>
      </c>
      <c r="J571" s="1" t="n">
        <v>6</v>
      </c>
      <c r="K571" s="1" t="n">
        <v>53</v>
      </c>
      <c r="L571" s="52" t="n">
        <f aca="false">E571*D571</f>
        <v>104391</v>
      </c>
      <c r="M571" s="1" t="n">
        <f aca="false">IF(H571="A",1.65,IF(H571="B",1.28,0.84))</f>
        <v>1.28</v>
      </c>
      <c r="N571" s="1" t="n">
        <f aca="false">ROUNDUP(M571*G571*F571*SQRT(J571),0)</f>
        <v>7</v>
      </c>
      <c r="O571" s="1" t="n">
        <f aca="false">ROUNDUP(F571*J571+N571,0)</f>
        <v>32</v>
      </c>
      <c r="P571" s="50" t="n">
        <f aca="false">IF(F571&gt;0,K571/F571,99)</f>
        <v>13.1253095591877</v>
      </c>
      <c r="Q571" s="18" t="str">
        <f aca="false">IF(K571&lt;N571,"Stock-out risk",IF(K571&lt;O571,"Reorder now",IF(P571&gt;16,"Overstock","Healthy")))</f>
        <v>Healthy</v>
      </c>
      <c r="R571" s="52" t="n">
        <f aca="false">K571*C571</f>
        <v>11460.19</v>
      </c>
    </row>
    <row r="572" customFormat="false" ht="15" hidden="false" customHeight="false" outlineLevel="0" collapsed="false">
      <c r="A572" s="1" t="s">
        <v>9322</v>
      </c>
      <c r="B572" s="1" t="s">
        <v>8742</v>
      </c>
      <c r="C572" s="17" t="n">
        <v>167.65</v>
      </c>
      <c r="D572" s="17" t="n">
        <v>403.21</v>
      </c>
      <c r="E572" s="1" t="n">
        <v>258</v>
      </c>
      <c r="F572" s="50" t="n">
        <v>4.962</v>
      </c>
      <c r="G572" s="51" t="n">
        <v>0.331</v>
      </c>
      <c r="H572" s="1" t="s">
        <v>9056</v>
      </c>
      <c r="I572" s="1" t="s">
        <v>8746</v>
      </c>
      <c r="J572" s="1" t="n">
        <v>3</v>
      </c>
      <c r="K572" s="1" t="n">
        <v>18</v>
      </c>
      <c r="L572" s="52" t="n">
        <f aca="false">E572*D572</f>
        <v>104028.18</v>
      </c>
      <c r="M572" s="1" t="n">
        <f aca="false">IF(H572="A",1.65,IF(H572="B",1.28,0.84))</f>
        <v>1.28</v>
      </c>
      <c r="N572" s="1" t="n">
        <f aca="false">ROUNDUP(M572*G572*F572*SQRT(J572),0)</f>
        <v>4</v>
      </c>
      <c r="O572" s="1" t="n">
        <f aca="false">ROUNDUP(F572*J572+N572,0)</f>
        <v>19</v>
      </c>
      <c r="P572" s="50" t="n">
        <f aca="false">IF(F572&gt;0,K572/F572,99)</f>
        <v>3.62756952841596</v>
      </c>
      <c r="Q572" s="18" t="str">
        <f aca="false">IF(K572&lt;N572,"Stock-out risk",IF(K572&lt;O572,"Reorder now",IF(P572&gt;16,"Overstock","Healthy")))</f>
        <v>Reorder now</v>
      </c>
      <c r="R572" s="52" t="n">
        <f aca="false">K572*C572</f>
        <v>3017.7</v>
      </c>
    </row>
    <row r="573" customFormat="false" ht="15" hidden="false" customHeight="false" outlineLevel="0" collapsed="false">
      <c r="A573" s="1" t="s">
        <v>9323</v>
      </c>
      <c r="B573" s="1" t="s">
        <v>8772</v>
      </c>
      <c r="C573" s="17" t="n">
        <v>90.9</v>
      </c>
      <c r="D573" s="17" t="n">
        <v>182.17</v>
      </c>
      <c r="E573" s="1" t="n">
        <v>567</v>
      </c>
      <c r="F573" s="50" t="n">
        <v>10.904</v>
      </c>
      <c r="G573" s="51" t="n">
        <v>0.556</v>
      </c>
      <c r="H573" s="1" t="s">
        <v>9056</v>
      </c>
      <c r="I573" s="1" t="s">
        <v>90</v>
      </c>
      <c r="J573" s="1" t="n">
        <v>4</v>
      </c>
      <c r="K573" s="1" t="n">
        <v>110</v>
      </c>
      <c r="L573" s="52" t="n">
        <f aca="false">E573*D573</f>
        <v>103290.39</v>
      </c>
      <c r="M573" s="1" t="n">
        <f aca="false">IF(H573="A",1.65,IF(H573="B",1.28,0.84))</f>
        <v>1.28</v>
      </c>
      <c r="N573" s="1" t="n">
        <f aca="false">ROUNDUP(M573*G573*F573*SQRT(J573),0)</f>
        <v>16</v>
      </c>
      <c r="O573" s="1" t="n">
        <f aca="false">ROUNDUP(F573*J573+N573,0)</f>
        <v>60</v>
      </c>
      <c r="P573" s="50" t="n">
        <f aca="false">IF(F573&gt;0,K573/F573,99)</f>
        <v>10.0880410858401</v>
      </c>
      <c r="Q573" s="18" t="str">
        <f aca="false">IF(K573&lt;N573,"Stock-out risk",IF(K573&lt;O573,"Reorder now",IF(P573&gt;16,"Overstock","Healthy")))</f>
        <v>Healthy</v>
      </c>
      <c r="R573" s="52" t="n">
        <f aca="false">K573*C573</f>
        <v>9999</v>
      </c>
    </row>
    <row r="574" customFormat="false" ht="15" hidden="false" customHeight="false" outlineLevel="0" collapsed="false">
      <c r="A574" s="1" t="s">
        <v>9324</v>
      </c>
      <c r="B574" s="1" t="s">
        <v>8772</v>
      </c>
      <c r="C574" s="17" t="n">
        <v>98.21</v>
      </c>
      <c r="D574" s="17" t="n">
        <v>219.27</v>
      </c>
      <c r="E574" s="1" t="n">
        <v>471</v>
      </c>
      <c r="F574" s="50" t="n">
        <v>9.058</v>
      </c>
      <c r="G574" s="51" t="n">
        <v>0.7</v>
      </c>
      <c r="H574" s="1" t="s">
        <v>9056</v>
      </c>
      <c r="I574" s="1" t="s">
        <v>90</v>
      </c>
      <c r="J574" s="1" t="n">
        <v>4</v>
      </c>
      <c r="K574" s="1" t="n">
        <v>57</v>
      </c>
      <c r="L574" s="52" t="n">
        <f aca="false">E574*D574</f>
        <v>103276.17</v>
      </c>
      <c r="M574" s="1" t="n">
        <f aca="false">IF(H574="A",1.65,IF(H574="B",1.28,0.84))</f>
        <v>1.28</v>
      </c>
      <c r="N574" s="1" t="n">
        <f aca="false">ROUNDUP(M574*G574*F574*SQRT(J574),0)</f>
        <v>17</v>
      </c>
      <c r="O574" s="1" t="n">
        <f aca="false">ROUNDUP(F574*J574+N574,0)</f>
        <v>54</v>
      </c>
      <c r="P574" s="50" t="n">
        <f aca="false">IF(F574&gt;0,K574/F574,99)</f>
        <v>6.29277986310444</v>
      </c>
      <c r="Q574" s="18" t="str">
        <f aca="false">IF(K574&lt;N574,"Stock-out risk",IF(K574&lt;O574,"Reorder now",IF(P574&gt;16,"Overstock","Healthy")))</f>
        <v>Healthy</v>
      </c>
      <c r="R574" s="52" t="n">
        <f aca="false">K574*C574</f>
        <v>5597.97</v>
      </c>
    </row>
    <row r="575" customFormat="false" ht="15" hidden="false" customHeight="false" outlineLevel="0" collapsed="false">
      <c r="A575" s="1" t="s">
        <v>9325</v>
      </c>
      <c r="B575" s="1" t="s">
        <v>8759</v>
      </c>
      <c r="C575" s="17" t="n">
        <v>74.08</v>
      </c>
      <c r="D575" s="17" t="n">
        <v>163.34</v>
      </c>
      <c r="E575" s="1" t="n">
        <v>632</v>
      </c>
      <c r="F575" s="50" t="n">
        <v>12.154</v>
      </c>
      <c r="G575" s="51" t="n">
        <v>0.933</v>
      </c>
      <c r="H575" s="1" t="s">
        <v>9056</v>
      </c>
      <c r="I575" s="1" t="s">
        <v>90</v>
      </c>
      <c r="J575" s="1" t="n">
        <v>4</v>
      </c>
      <c r="K575" s="1" t="n">
        <v>197</v>
      </c>
      <c r="L575" s="52" t="n">
        <f aca="false">E575*D575</f>
        <v>103230.88</v>
      </c>
      <c r="M575" s="1" t="n">
        <f aca="false">IF(H575="A",1.65,IF(H575="B",1.28,0.84))</f>
        <v>1.28</v>
      </c>
      <c r="N575" s="1" t="n">
        <f aca="false">ROUNDUP(M575*G575*F575*SQRT(J575),0)</f>
        <v>30</v>
      </c>
      <c r="O575" s="1" t="n">
        <f aca="false">ROUNDUP(F575*J575+N575,0)</f>
        <v>79</v>
      </c>
      <c r="P575" s="50" t="n">
        <f aca="false">IF(F575&gt;0,K575/F575,99)</f>
        <v>16.2086555866381</v>
      </c>
      <c r="Q575" s="18" t="str">
        <f aca="false">IF(K575&lt;N575,"Stock-out risk",IF(K575&lt;O575,"Reorder now",IF(P575&gt;16,"Overstock","Healthy")))</f>
        <v>Overstock</v>
      </c>
      <c r="R575" s="52" t="n">
        <f aca="false">K575*C575</f>
        <v>14593.76</v>
      </c>
    </row>
    <row r="576" customFormat="false" ht="15" hidden="false" customHeight="false" outlineLevel="0" collapsed="false">
      <c r="A576" s="1" t="s">
        <v>9326</v>
      </c>
      <c r="B576" s="1" t="s">
        <v>8772</v>
      </c>
      <c r="C576" s="17" t="n">
        <v>183.77</v>
      </c>
      <c r="D576" s="17" t="n">
        <v>389.33</v>
      </c>
      <c r="E576" s="1" t="n">
        <v>265</v>
      </c>
      <c r="F576" s="50" t="n">
        <v>5.096</v>
      </c>
      <c r="G576" s="51" t="n">
        <v>0.364</v>
      </c>
      <c r="H576" s="1" t="s">
        <v>9056</v>
      </c>
      <c r="I576" s="1" t="s">
        <v>8746</v>
      </c>
      <c r="J576" s="1" t="n">
        <v>6</v>
      </c>
      <c r="K576" s="1" t="n">
        <v>98</v>
      </c>
      <c r="L576" s="52" t="n">
        <f aca="false">E576*D576</f>
        <v>103172.45</v>
      </c>
      <c r="M576" s="1" t="n">
        <f aca="false">IF(H576="A",1.65,IF(H576="B",1.28,0.84))</f>
        <v>1.28</v>
      </c>
      <c r="N576" s="1" t="n">
        <f aca="false">ROUNDUP(M576*G576*F576*SQRT(J576),0)</f>
        <v>6</v>
      </c>
      <c r="O576" s="1" t="n">
        <f aca="false">ROUNDUP(F576*J576+N576,0)</f>
        <v>37</v>
      </c>
      <c r="P576" s="50" t="n">
        <f aca="false">IF(F576&gt;0,K576/F576,99)</f>
        <v>19.2307692307692</v>
      </c>
      <c r="Q576" s="18" t="str">
        <f aca="false">IF(K576&lt;N576,"Stock-out risk",IF(K576&lt;O576,"Reorder now",IF(P576&gt;16,"Overstock","Healthy")))</f>
        <v>Overstock</v>
      </c>
      <c r="R576" s="52" t="n">
        <f aca="false">K576*C576</f>
        <v>18009.46</v>
      </c>
    </row>
    <row r="577" customFormat="false" ht="15" hidden="false" customHeight="false" outlineLevel="0" collapsed="false">
      <c r="A577" s="1" t="s">
        <v>9327</v>
      </c>
      <c r="B577" s="1" t="s">
        <v>8764</v>
      </c>
      <c r="C577" s="17" t="n">
        <v>245.89</v>
      </c>
      <c r="D577" s="17" t="n">
        <v>456.78</v>
      </c>
      <c r="E577" s="1" t="n">
        <v>225</v>
      </c>
      <c r="F577" s="50" t="n">
        <v>4.327</v>
      </c>
      <c r="G577" s="51" t="n">
        <v>0.576</v>
      </c>
      <c r="H577" s="1" t="s">
        <v>9056</v>
      </c>
      <c r="I577" s="1" t="s">
        <v>90</v>
      </c>
      <c r="J577" s="1" t="n">
        <v>4</v>
      </c>
      <c r="K577" s="1" t="n">
        <v>25</v>
      </c>
      <c r="L577" s="52" t="n">
        <f aca="false">E577*D577</f>
        <v>102775.5</v>
      </c>
      <c r="M577" s="1" t="n">
        <f aca="false">IF(H577="A",1.65,IF(H577="B",1.28,0.84))</f>
        <v>1.28</v>
      </c>
      <c r="N577" s="1" t="n">
        <f aca="false">ROUNDUP(M577*G577*F577*SQRT(J577),0)</f>
        <v>7</v>
      </c>
      <c r="O577" s="1" t="n">
        <f aca="false">ROUNDUP(F577*J577+N577,0)</f>
        <v>25</v>
      </c>
      <c r="P577" s="50" t="n">
        <f aca="false">IF(F577&gt;0,K577/F577,99)</f>
        <v>5.77767506355443</v>
      </c>
      <c r="Q577" s="18" t="str">
        <f aca="false">IF(K577&lt;N577,"Stock-out risk",IF(K577&lt;O577,"Reorder now",IF(P577&gt;16,"Overstock","Healthy")))</f>
        <v>Healthy</v>
      </c>
      <c r="R577" s="52" t="n">
        <f aca="false">K577*C577</f>
        <v>6147.25</v>
      </c>
    </row>
    <row r="578" customFormat="false" ht="15" hidden="false" customHeight="false" outlineLevel="0" collapsed="false">
      <c r="A578" s="1" t="s">
        <v>9328</v>
      </c>
      <c r="B578" s="1" t="s">
        <v>8749</v>
      </c>
      <c r="C578" s="17" t="n">
        <v>46.57</v>
      </c>
      <c r="D578" s="17" t="n">
        <v>111.11</v>
      </c>
      <c r="E578" s="1" t="n">
        <v>921</v>
      </c>
      <c r="F578" s="50" t="n">
        <v>17.712</v>
      </c>
      <c r="G578" s="51" t="n">
        <v>0.534</v>
      </c>
      <c r="H578" s="1" t="s">
        <v>9056</v>
      </c>
      <c r="I578" s="1" t="s">
        <v>90</v>
      </c>
      <c r="J578" s="1" t="n">
        <v>2</v>
      </c>
      <c r="K578" s="1" t="n">
        <v>80</v>
      </c>
      <c r="L578" s="52" t="n">
        <f aca="false">E578*D578</f>
        <v>102332.31</v>
      </c>
      <c r="M578" s="1" t="n">
        <f aca="false">IF(H578="A",1.65,IF(H578="B",1.28,0.84))</f>
        <v>1.28</v>
      </c>
      <c r="N578" s="1" t="n">
        <f aca="false">ROUNDUP(M578*G578*F578*SQRT(J578),0)</f>
        <v>18</v>
      </c>
      <c r="O578" s="1" t="n">
        <f aca="false">ROUNDUP(F578*J578+N578,0)</f>
        <v>54</v>
      </c>
      <c r="P578" s="50" t="n">
        <f aca="false">IF(F578&gt;0,K578/F578,99)</f>
        <v>4.516711833785</v>
      </c>
      <c r="Q578" s="18" t="str">
        <f aca="false">IF(K578&lt;N578,"Stock-out risk",IF(K578&lt;O578,"Reorder now",IF(P578&gt;16,"Overstock","Healthy")))</f>
        <v>Healthy</v>
      </c>
      <c r="R578" s="52" t="n">
        <f aca="false">K578*C578</f>
        <v>3725.6</v>
      </c>
    </row>
    <row r="579" customFormat="false" ht="15" hidden="false" customHeight="false" outlineLevel="0" collapsed="false">
      <c r="A579" s="1" t="s">
        <v>9329</v>
      </c>
      <c r="B579" s="1" t="s">
        <v>8772</v>
      </c>
      <c r="C579" s="17" t="n">
        <v>135.27</v>
      </c>
      <c r="D579" s="17" t="n">
        <v>244.49</v>
      </c>
      <c r="E579" s="1" t="n">
        <v>418</v>
      </c>
      <c r="F579" s="50" t="n">
        <v>8.038</v>
      </c>
      <c r="G579" s="51" t="n">
        <v>0.767</v>
      </c>
      <c r="H579" s="1" t="s">
        <v>9056</v>
      </c>
      <c r="I579" s="1" t="s">
        <v>90</v>
      </c>
      <c r="J579" s="1" t="n">
        <v>3</v>
      </c>
      <c r="K579" s="1" t="n">
        <v>27</v>
      </c>
      <c r="L579" s="52" t="n">
        <f aca="false">E579*D579</f>
        <v>102196.82</v>
      </c>
      <c r="M579" s="1" t="n">
        <f aca="false">IF(H579="A",1.65,IF(H579="B",1.28,0.84))</f>
        <v>1.28</v>
      </c>
      <c r="N579" s="1" t="n">
        <f aca="false">ROUNDUP(M579*G579*F579*SQRT(J579),0)</f>
        <v>14</v>
      </c>
      <c r="O579" s="1" t="n">
        <f aca="false">ROUNDUP(F579*J579+N579,0)</f>
        <v>39</v>
      </c>
      <c r="P579" s="50" t="n">
        <f aca="false">IF(F579&gt;0,K579/F579,99)</f>
        <v>3.3590445384424</v>
      </c>
      <c r="Q579" s="18" t="str">
        <f aca="false">IF(K579&lt;N579,"Stock-out risk",IF(K579&lt;O579,"Reorder now",IF(P579&gt;16,"Overstock","Healthy")))</f>
        <v>Reorder now</v>
      </c>
      <c r="R579" s="52" t="n">
        <f aca="false">K579*C579</f>
        <v>3652.29</v>
      </c>
    </row>
    <row r="580" customFormat="false" ht="15" hidden="false" customHeight="false" outlineLevel="0" collapsed="false">
      <c r="A580" s="1" t="s">
        <v>9330</v>
      </c>
      <c r="B580" s="1" t="s">
        <v>8764</v>
      </c>
      <c r="C580" s="17" t="n">
        <v>75.49</v>
      </c>
      <c r="D580" s="17" t="n">
        <v>184.14</v>
      </c>
      <c r="E580" s="1" t="n">
        <v>554</v>
      </c>
      <c r="F580" s="50" t="n">
        <v>10.654</v>
      </c>
      <c r="G580" s="51" t="n">
        <v>0.596</v>
      </c>
      <c r="H580" s="1" t="s">
        <v>9056</v>
      </c>
      <c r="I580" s="1" t="s">
        <v>90</v>
      </c>
      <c r="J580" s="1" t="n">
        <v>6</v>
      </c>
      <c r="K580" s="1" t="n">
        <v>192</v>
      </c>
      <c r="L580" s="52" t="n">
        <f aca="false">E580*D580</f>
        <v>102013.56</v>
      </c>
      <c r="M580" s="1" t="n">
        <f aca="false">IF(H580="A",1.65,IF(H580="B",1.28,0.84))</f>
        <v>1.28</v>
      </c>
      <c r="N580" s="1" t="n">
        <f aca="false">ROUNDUP(M580*G580*F580*SQRT(J580),0)</f>
        <v>20</v>
      </c>
      <c r="O580" s="1" t="n">
        <f aca="false">ROUNDUP(F580*J580+N580,0)</f>
        <v>84</v>
      </c>
      <c r="P580" s="50" t="n">
        <f aca="false">IF(F580&gt;0,K580/F580,99)</f>
        <v>18.0214004129904</v>
      </c>
      <c r="Q580" s="18" t="str">
        <f aca="false">IF(K580&lt;N580,"Stock-out risk",IF(K580&lt;O580,"Reorder now",IF(P580&gt;16,"Overstock","Healthy")))</f>
        <v>Overstock</v>
      </c>
      <c r="R580" s="52" t="n">
        <f aca="false">K580*C580</f>
        <v>14494.08</v>
      </c>
    </row>
    <row r="581" customFormat="false" ht="15" hidden="false" customHeight="false" outlineLevel="0" collapsed="false">
      <c r="A581" s="1" t="s">
        <v>9331</v>
      </c>
      <c r="B581" s="1" t="s">
        <v>8749</v>
      </c>
      <c r="C581" s="17" t="n">
        <v>44.31</v>
      </c>
      <c r="D581" s="17" t="n">
        <v>103.18</v>
      </c>
      <c r="E581" s="1" t="n">
        <v>988</v>
      </c>
      <c r="F581" s="50" t="n">
        <v>19</v>
      </c>
      <c r="G581" s="51" t="n">
        <v>0.564</v>
      </c>
      <c r="H581" s="1" t="s">
        <v>9056</v>
      </c>
      <c r="I581" s="1" t="s">
        <v>90</v>
      </c>
      <c r="J581" s="1" t="n">
        <v>4</v>
      </c>
      <c r="K581" s="1" t="n">
        <v>141</v>
      </c>
      <c r="L581" s="52" t="n">
        <f aca="false">E581*D581</f>
        <v>101941.84</v>
      </c>
      <c r="M581" s="1" t="n">
        <f aca="false">IF(H581="A",1.65,IF(H581="B",1.28,0.84))</f>
        <v>1.28</v>
      </c>
      <c r="N581" s="1" t="n">
        <f aca="false">ROUNDUP(M581*G581*F581*SQRT(J581),0)</f>
        <v>28</v>
      </c>
      <c r="O581" s="1" t="n">
        <f aca="false">ROUNDUP(F581*J581+N581,0)</f>
        <v>104</v>
      </c>
      <c r="P581" s="50" t="n">
        <f aca="false">IF(F581&gt;0,K581/F581,99)</f>
        <v>7.42105263157895</v>
      </c>
      <c r="Q581" s="18" t="str">
        <f aca="false">IF(K581&lt;N581,"Stock-out risk",IF(K581&lt;O581,"Reorder now",IF(P581&gt;16,"Overstock","Healthy")))</f>
        <v>Healthy</v>
      </c>
      <c r="R581" s="52" t="n">
        <f aca="false">K581*C581</f>
        <v>6247.71</v>
      </c>
    </row>
    <row r="582" customFormat="false" ht="15" hidden="false" customHeight="false" outlineLevel="0" collapsed="false">
      <c r="A582" s="1" t="s">
        <v>9332</v>
      </c>
      <c r="B582" s="1" t="s">
        <v>8759</v>
      </c>
      <c r="C582" s="17" t="n">
        <v>204.62</v>
      </c>
      <c r="D582" s="17" t="n">
        <v>387.16</v>
      </c>
      <c r="E582" s="1" t="n">
        <v>263</v>
      </c>
      <c r="F582" s="50" t="n">
        <v>5.058</v>
      </c>
      <c r="G582" s="51" t="n">
        <v>0.496</v>
      </c>
      <c r="H582" s="1" t="s">
        <v>9056</v>
      </c>
      <c r="I582" s="1" t="s">
        <v>8746</v>
      </c>
      <c r="J582" s="1" t="n">
        <v>3</v>
      </c>
      <c r="K582" s="1" t="n">
        <v>45</v>
      </c>
      <c r="L582" s="52" t="n">
        <f aca="false">E582*D582</f>
        <v>101823.08</v>
      </c>
      <c r="M582" s="1" t="n">
        <f aca="false">IF(H582="A",1.65,IF(H582="B",1.28,0.84))</f>
        <v>1.28</v>
      </c>
      <c r="N582" s="1" t="n">
        <f aca="false">ROUNDUP(M582*G582*F582*SQRT(J582),0)</f>
        <v>6</v>
      </c>
      <c r="O582" s="1" t="n">
        <f aca="false">ROUNDUP(F582*J582+N582,0)</f>
        <v>22</v>
      </c>
      <c r="P582" s="50" t="n">
        <f aca="false">IF(F582&gt;0,K582/F582,99)</f>
        <v>8.89679715302491</v>
      </c>
      <c r="Q582" s="18" t="str">
        <f aca="false">IF(K582&lt;N582,"Stock-out risk",IF(K582&lt;O582,"Reorder now",IF(P582&gt;16,"Overstock","Healthy")))</f>
        <v>Healthy</v>
      </c>
      <c r="R582" s="52" t="n">
        <f aca="false">K582*C582</f>
        <v>9207.9</v>
      </c>
    </row>
    <row r="583" customFormat="false" ht="15" hidden="false" customHeight="false" outlineLevel="0" collapsed="false">
      <c r="A583" s="1" t="s">
        <v>9333</v>
      </c>
      <c r="B583" s="1" t="s">
        <v>8742</v>
      </c>
      <c r="C583" s="17" t="n">
        <v>70.79</v>
      </c>
      <c r="D583" s="17" t="n">
        <v>178.57</v>
      </c>
      <c r="E583" s="1" t="n">
        <v>570</v>
      </c>
      <c r="F583" s="50" t="n">
        <v>10.962</v>
      </c>
      <c r="G583" s="51" t="n">
        <v>0.5</v>
      </c>
      <c r="H583" s="1" t="s">
        <v>9056</v>
      </c>
      <c r="I583" s="1" t="s">
        <v>90</v>
      </c>
      <c r="J583" s="1" t="n">
        <v>4</v>
      </c>
      <c r="K583" s="1" t="n">
        <v>49</v>
      </c>
      <c r="L583" s="52" t="n">
        <f aca="false">E583*D583</f>
        <v>101784.9</v>
      </c>
      <c r="M583" s="1" t="n">
        <f aca="false">IF(H583="A",1.65,IF(H583="B",1.28,0.84))</f>
        <v>1.28</v>
      </c>
      <c r="N583" s="1" t="n">
        <f aca="false">ROUNDUP(M583*G583*F583*SQRT(J583),0)</f>
        <v>15</v>
      </c>
      <c r="O583" s="1" t="n">
        <f aca="false">ROUNDUP(F583*J583+N583,0)</f>
        <v>59</v>
      </c>
      <c r="P583" s="50" t="n">
        <f aca="false">IF(F583&gt;0,K583/F583,99)</f>
        <v>4.46998722860792</v>
      </c>
      <c r="Q583" s="18" t="str">
        <f aca="false">IF(K583&lt;N583,"Stock-out risk",IF(K583&lt;O583,"Reorder now",IF(P583&gt;16,"Overstock","Healthy")))</f>
        <v>Reorder now</v>
      </c>
      <c r="R583" s="52" t="n">
        <f aca="false">K583*C583</f>
        <v>3468.71</v>
      </c>
    </row>
    <row r="584" customFormat="false" ht="15" hidden="false" customHeight="false" outlineLevel="0" collapsed="false">
      <c r="A584" s="1" t="s">
        <v>9334</v>
      </c>
      <c r="B584" s="1" t="s">
        <v>8742</v>
      </c>
      <c r="C584" s="17" t="n">
        <v>80.22</v>
      </c>
      <c r="D584" s="17" t="n">
        <v>168.74</v>
      </c>
      <c r="E584" s="1" t="n">
        <v>603</v>
      </c>
      <c r="F584" s="50" t="n">
        <v>11.596</v>
      </c>
      <c r="G584" s="51" t="n">
        <v>0.339</v>
      </c>
      <c r="H584" s="1" t="s">
        <v>9056</v>
      </c>
      <c r="I584" s="1" t="s">
        <v>8746</v>
      </c>
      <c r="J584" s="1" t="n">
        <v>4</v>
      </c>
      <c r="K584" s="1" t="n">
        <v>57</v>
      </c>
      <c r="L584" s="52" t="n">
        <f aca="false">E584*D584</f>
        <v>101750.22</v>
      </c>
      <c r="M584" s="1" t="n">
        <f aca="false">IF(H584="A",1.65,IF(H584="B",1.28,0.84))</f>
        <v>1.28</v>
      </c>
      <c r="N584" s="1" t="n">
        <f aca="false">ROUNDUP(M584*G584*F584*SQRT(J584),0)</f>
        <v>11</v>
      </c>
      <c r="O584" s="1" t="n">
        <f aca="false">ROUNDUP(F584*J584+N584,0)</f>
        <v>58</v>
      </c>
      <c r="P584" s="50" t="n">
        <f aca="false">IF(F584&gt;0,K584/F584,99)</f>
        <v>4.9154880993446</v>
      </c>
      <c r="Q584" s="18" t="str">
        <f aca="false">IF(K584&lt;N584,"Stock-out risk",IF(K584&lt;O584,"Reorder now",IF(P584&gt;16,"Overstock","Healthy")))</f>
        <v>Reorder now</v>
      </c>
      <c r="R584" s="52" t="n">
        <f aca="false">K584*C584</f>
        <v>4572.54</v>
      </c>
    </row>
    <row r="585" customFormat="false" ht="15" hidden="false" customHeight="false" outlineLevel="0" collapsed="false">
      <c r="A585" s="1" t="s">
        <v>9335</v>
      </c>
      <c r="B585" s="1" t="s">
        <v>8749</v>
      </c>
      <c r="C585" s="17" t="n">
        <v>128.41</v>
      </c>
      <c r="D585" s="17" t="n">
        <v>320.44</v>
      </c>
      <c r="E585" s="1" t="n">
        <v>317</v>
      </c>
      <c r="F585" s="50" t="n">
        <v>6.096</v>
      </c>
      <c r="G585" s="51" t="n">
        <v>1.055</v>
      </c>
      <c r="H585" s="1" t="s">
        <v>9056</v>
      </c>
      <c r="I585" s="1" t="s">
        <v>8752</v>
      </c>
      <c r="J585" s="1" t="n">
        <v>2</v>
      </c>
      <c r="K585" s="1" t="n">
        <v>15</v>
      </c>
      <c r="L585" s="52" t="n">
        <f aca="false">E585*D585</f>
        <v>101579.48</v>
      </c>
      <c r="M585" s="1" t="n">
        <f aca="false">IF(H585="A",1.65,IF(H585="B",1.28,0.84))</f>
        <v>1.28</v>
      </c>
      <c r="N585" s="1" t="n">
        <f aca="false">ROUNDUP(M585*G585*F585*SQRT(J585),0)</f>
        <v>12</v>
      </c>
      <c r="O585" s="1" t="n">
        <f aca="false">ROUNDUP(F585*J585+N585,0)</f>
        <v>25</v>
      </c>
      <c r="P585" s="50" t="n">
        <f aca="false">IF(F585&gt;0,K585/F585,99)</f>
        <v>2.46062992125984</v>
      </c>
      <c r="Q585" s="18" t="str">
        <f aca="false">IF(K585&lt;N585,"Stock-out risk",IF(K585&lt;O585,"Reorder now",IF(P585&gt;16,"Overstock","Healthy")))</f>
        <v>Reorder now</v>
      </c>
      <c r="R585" s="52" t="n">
        <f aca="false">K585*C585</f>
        <v>1926.15</v>
      </c>
    </row>
    <row r="586" customFormat="false" ht="15" hidden="false" customHeight="false" outlineLevel="0" collapsed="false">
      <c r="A586" s="1" t="s">
        <v>9336</v>
      </c>
      <c r="B586" s="1" t="s">
        <v>8764</v>
      </c>
      <c r="C586" s="17" t="n">
        <v>156.68</v>
      </c>
      <c r="D586" s="17" t="n">
        <v>346.82</v>
      </c>
      <c r="E586" s="1" t="n">
        <v>292</v>
      </c>
      <c r="F586" s="50" t="n">
        <v>5.615</v>
      </c>
      <c r="G586" s="51" t="n">
        <v>0.33</v>
      </c>
      <c r="H586" s="1" t="s">
        <v>9056</v>
      </c>
      <c r="I586" s="1" t="s">
        <v>8746</v>
      </c>
      <c r="J586" s="1" t="n">
        <v>4</v>
      </c>
      <c r="K586" s="1" t="n">
        <v>60</v>
      </c>
      <c r="L586" s="52" t="n">
        <f aca="false">E586*D586</f>
        <v>101271.44</v>
      </c>
      <c r="M586" s="1" t="n">
        <f aca="false">IF(H586="A",1.65,IF(H586="B",1.28,0.84))</f>
        <v>1.28</v>
      </c>
      <c r="N586" s="1" t="n">
        <f aca="false">ROUNDUP(M586*G586*F586*SQRT(J586),0)</f>
        <v>5</v>
      </c>
      <c r="O586" s="1" t="n">
        <f aca="false">ROUNDUP(F586*J586+N586,0)</f>
        <v>28</v>
      </c>
      <c r="P586" s="50" t="n">
        <f aca="false">IF(F586&gt;0,K586/F586,99)</f>
        <v>10.6856634016028</v>
      </c>
      <c r="Q586" s="18" t="str">
        <f aca="false">IF(K586&lt;N586,"Stock-out risk",IF(K586&lt;O586,"Reorder now",IF(P586&gt;16,"Overstock","Healthy")))</f>
        <v>Healthy</v>
      </c>
      <c r="R586" s="52" t="n">
        <f aca="false">K586*C586</f>
        <v>9400.8</v>
      </c>
    </row>
    <row r="587" customFormat="false" ht="15" hidden="false" customHeight="false" outlineLevel="0" collapsed="false">
      <c r="A587" s="1" t="s">
        <v>9337</v>
      </c>
      <c r="B587" s="1" t="s">
        <v>8764</v>
      </c>
      <c r="C587" s="17" t="n">
        <v>115.17</v>
      </c>
      <c r="D587" s="17" t="n">
        <v>243.28</v>
      </c>
      <c r="E587" s="1" t="n">
        <v>410</v>
      </c>
      <c r="F587" s="50" t="n">
        <v>7.885</v>
      </c>
      <c r="G587" s="51" t="n">
        <v>0.955</v>
      </c>
      <c r="H587" s="1" t="s">
        <v>9056</v>
      </c>
      <c r="I587" s="1" t="s">
        <v>90</v>
      </c>
      <c r="J587" s="1" t="n">
        <v>4</v>
      </c>
      <c r="K587" s="1" t="n">
        <v>140</v>
      </c>
      <c r="L587" s="52" t="n">
        <f aca="false">E587*D587</f>
        <v>99744.8</v>
      </c>
      <c r="M587" s="1" t="n">
        <f aca="false">IF(H587="A",1.65,IF(H587="B",1.28,0.84))</f>
        <v>1.28</v>
      </c>
      <c r="N587" s="1" t="n">
        <f aca="false">ROUNDUP(M587*G587*F587*SQRT(J587),0)</f>
        <v>20</v>
      </c>
      <c r="O587" s="1" t="n">
        <f aca="false">ROUNDUP(F587*J587+N587,0)</f>
        <v>52</v>
      </c>
      <c r="P587" s="50" t="n">
        <f aca="false">IF(F587&gt;0,K587/F587,99)</f>
        <v>17.7552314521243</v>
      </c>
      <c r="Q587" s="18" t="str">
        <f aca="false">IF(K587&lt;N587,"Stock-out risk",IF(K587&lt;O587,"Reorder now",IF(P587&gt;16,"Overstock","Healthy")))</f>
        <v>Overstock</v>
      </c>
      <c r="R587" s="52" t="n">
        <f aca="false">K587*C587</f>
        <v>16123.8</v>
      </c>
    </row>
    <row r="588" customFormat="false" ht="15" hidden="false" customHeight="false" outlineLevel="0" collapsed="false">
      <c r="A588" s="1" t="s">
        <v>9338</v>
      </c>
      <c r="B588" s="1" t="s">
        <v>8755</v>
      </c>
      <c r="C588" s="17" t="n">
        <v>110.01</v>
      </c>
      <c r="D588" s="17" t="n">
        <v>226.96</v>
      </c>
      <c r="E588" s="1" t="n">
        <v>438</v>
      </c>
      <c r="F588" s="50" t="n">
        <v>8.423</v>
      </c>
      <c r="G588" s="51" t="n">
        <v>0.589</v>
      </c>
      <c r="H588" s="1" t="s">
        <v>9056</v>
      </c>
      <c r="I588" s="1" t="s">
        <v>90</v>
      </c>
      <c r="J588" s="1" t="n">
        <v>4</v>
      </c>
      <c r="K588" s="1" t="n">
        <v>96</v>
      </c>
      <c r="L588" s="52" t="n">
        <f aca="false">E588*D588</f>
        <v>99408.48</v>
      </c>
      <c r="M588" s="1" t="n">
        <f aca="false">IF(H588="A",1.65,IF(H588="B",1.28,0.84))</f>
        <v>1.28</v>
      </c>
      <c r="N588" s="1" t="n">
        <f aca="false">ROUNDUP(M588*G588*F588*SQRT(J588),0)</f>
        <v>13</v>
      </c>
      <c r="O588" s="1" t="n">
        <f aca="false">ROUNDUP(F588*J588+N588,0)</f>
        <v>47</v>
      </c>
      <c r="P588" s="50" t="n">
        <f aca="false">IF(F588&gt;0,K588/F588,99)</f>
        <v>11.3973643594919</v>
      </c>
      <c r="Q588" s="18" t="str">
        <f aca="false">IF(K588&lt;N588,"Stock-out risk",IF(K588&lt;O588,"Reorder now",IF(P588&gt;16,"Overstock","Healthy")))</f>
        <v>Healthy</v>
      </c>
      <c r="R588" s="52" t="n">
        <f aca="false">K588*C588</f>
        <v>10560.96</v>
      </c>
    </row>
    <row r="589" customFormat="false" ht="15" hidden="false" customHeight="false" outlineLevel="0" collapsed="false">
      <c r="A589" s="1" t="s">
        <v>9339</v>
      </c>
      <c r="B589" s="1" t="s">
        <v>8749</v>
      </c>
      <c r="C589" s="17" t="n">
        <v>88.34</v>
      </c>
      <c r="D589" s="17" t="n">
        <v>218.61</v>
      </c>
      <c r="E589" s="1" t="n">
        <v>454</v>
      </c>
      <c r="F589" s="50" t="n">
        <v>8.731</v>
      </c>
      <c r="G589" s="51" t="n">
        <v>0.318</v>
      </c>
      <c r="H589" s="1" t="s">
        <v>9056</v>
      </c>
      <c r="I589" s="1" t="s">
        <v>8746</v>
      </c>
      <c r="J589" s="1" t="n">
        <v>3</v>
      </c>
      <c r="K589" s="1" t="n">
        <v>50</v>
      </c>
      <c r="L589" s="52" t="n">
        <f aca="false">E589*D589</f>
        <v>99248.94</v>
      </c>
      <c r="M589" s="1" t="n">
        <f aca="false">IF(H589="A",1.65,IF(H589="B",1.28,0.84))</f>
        <v>1.28</v>
      </c>
      <c r="N589" s="1" t="n">
        <f aca="false">ROUNDUP(M589*G589*F589*SQRT(J589),0)</f>
        <v>7</v>
      </c>
      <c r="O589" s="1" t="n">
        <f aca="false">ROUNDUP(F589*J589+N589,0)</f>
        <v>34</v>
      </c>
      <c r="P589" s="50" t="n">
        <f aca="false">IF(F589&gt;0,K589/F589,99)</f>
        <v>5.72672087962433</v>
      </c>
      <c r="Q589" s="18" t="str">
        <f aca="false">IF(K589&lt;N589,"Stock-out risk",IF(K589&lt;O589,"Reorder now",IF(P589&gt;16,"Overstock","Healthy")))</f>
        <v>Healthy</v>
      </c>
      <c r="R589" s="52" t="n">
        <f aca="false">K589*C589</f>
        <v>4417</v>
      </c>
    </row>
    <row r="590" customFormat="false" ht="15" hidden="false" customHeight="false" outlineLevel="0" collapsed="false">
      <c r="A590" s="1" t="s">
        <v>9340</v>
      </c>
      <c r="B590" s="1" t="s">
        <v>8764</v>
      </c>
      <c r="C590" s="17" t="n">
        <v>199.51</v>
      </c>
      <c r="D590" s="17" t="n">
        <v>511.24</v>
      </c>
      <c r="E590" s="1" t="n">
        <v>194</v>
      </c>
      <c r="F590" s="50" t="n">
        <v>3.731</v>
      </c>
      <c r="G590" s="51" t="n">
        <v>0.552</v>
      </c>
      <c r="H590" s="1" t="s">
        <v>9056</v>
      </c>
      <c r="I590" s="1" t="s">
        <v>90</v>
      </c>
      <c r="J590" s="1" t="n">
        <v>4</v>
      </c>
      <c r="K590" s="1" t="n">
        <v>48</v>
      </c>
      <c r="L590" s="52" t="n">
        <f aca="false">E590*D590</f>
        <v>99180.56</v>
      </c>
      <c r="M590" s="1" t="n">
        <f aca="false">IF(H590="A",1.65,IF(H590="B",1.28,0.84))</f>
        <v>1.28</v>
      </c>
      <c r="N590" s="1" t="n">
        <f aca="false">ROUNDUP(M590*G590*F590*SQRT(J590),0)</f>
        <v>6</v>
      </c>
      <c r="O590" s="1" t="n">
        <f aca="false">ROUNDUP(F590*J590+N590,0)</f>
        <v>21</v>
      </c>
      <c r="P590" s="50" t="n">
        <f aca="false">IF(F590&gt;0,K590/F590,99)</f>
        <v>12.8651835968909</v>
      </c>
      <c r="Q590" s="18" t="str">
        <f aca="false">IF(K590&lt;N590,"Stock-out risk",IF(K590&lt;O590,"Reorder now",IF(P590&gt;16,"Overstock","Healthy")))</f>
        <v>Healthy</v>
      </c>
      <c r="R590" s="52" t="n">
        <f aca="false">K590*C590</f>
        <v>9576.48</v>
      </c>
    </row>
    <row r="591" customFormat="false" ht="15" hidden="false" customHeight="false" outlineLevel="0" collapsed="false">
      <c r="A591" s="1" t="s">
        <v>9341</v>
      </c>
      <c r="B591" s="1" t="s">
        <v>8759</v>
      </c>
      <c r="C591" s="17" t="n">
        <v>146.86</v>
      </c>
      <c r="D591" s="17" t="n">
        <v>288.3</v>
      </c>
      <c r="E591" s="1" t="n">
        <v>342</v>
      </c>
      <c r="F591" s="50" t="n">
        <v>6.577</v>
      </c>
      <c r="G591" s="51" t="n">
        <v>0.67</v>
      </c>
      <c r="H591" s="1" t="s">
        <v>9056</v>
      </c>
      <c r="I591" s="1" t="s">
        <v>90</v>
      </c>
      <c r="J591" s="1" t="n">
        <v>3</v>
      </c>
      <c r="K591" s="1" t="n">
        <v>225</v>
      </c>
      <c r="L591" s="52" t="n">
        <f aca="false">E591*D591</f>
        <v>98598.6</v>
      </c>
      <c r="M591" s="1" t="n">
        <f aca="false">IF(H591="A",1.65,IF(H591="B",1.28,0.84))</f>
        <v>1.28</v>
      </c>
      <c r="N591" s="1" t="n">
        <f aca="false">ROUNDUP(M591*G591*F591*SQRT(J591),0)</f>
        <v>10</v>
      </c>
      <c r="O591" s="1" t="n">
        <f aca="false">ROUNDUP(F591*J591+N591,0)</f>
        <v>30</v>
      </c>
      <c r="P591" s="50" t="n">
        <f aca="false">IF(F591&gt;0,K591/F591,99)</f>
        <v>34.2101261973544</v>
      </c>
      <c r="Q591" s="18" t="str">
        <f aca="false">IF(K591&lt;N591,"Stock-out risk",IF(K591&lt;O591,"Reorder now",IF(P591&gt;16,"Overstock","Healthy")))</f>
        <v>Overstock</v>
      </c>
      <c r="R591" s="52" t="n">
        <f aca="false">K591*C591</f>
        <v>33043.5</v>
      </c>
    </row>
    <row r="592" customFormat="false" ht="15" hidden="false" customHeight="false" outlineLevel="0" collapsed="false">
      <c r="A592" s="1" t="s">
        <v>9342</v>
      </c>
      <c r="B592" s="1" t="s">
        <v>8772</v>
      </c>
      <c r="C592" s="17" t="n">
        <v>54.48</v>
      </c>
      <c r="D592" s="17" t="n">
        <v>114.72</v>
      </c>
      <c r="E592" s="1" t="n">
        <v>849</v>
      </c>
      <c r="F592" s="50" t="n">
        <v>16.327</v>
      </c>
      <c r="G592" s="51" t="n">
        <v>0.541</v>
      </c>
      <c r="H592" s="1" t="s">
        <v>9056</v>
      </c>
      <c r="I592" s="1" t="s">
        <v>90</v>
      </c>
      <c r="J592" s="1" t="n">
        <v>4</v>
      </c>
      <c r="K592" s="1" t="n">
        <v>177</v>
      </c>
      <c r="L592" s="52" t="n">
        <f aca="false">E592*D592</f>
        <v>97397.28</v>
      </c>
      <c r="M592" s="1" t="n">
        <f aca="false">IF(H592="A",1.65,IF(H592="B",1.28,0.84))</f>
        <v>1.28</v>
      </c>
      <c r="N592" s="1" t="n">
        <f aca="false">ROUNDUP(M592*G592*F592*SQRT(J592),0)</f>
        <v>23</v>
      </c>
      <c r="O592" s="1" t="n">
        <f aca="false">ROUNDUP(F592*J592+N592,0)</f>
        <v>89</v>
      </c>
      <c r="P592" s="50" t="n">
        <f aca="false">IF(F592&gt;0,K592/F592,99)</f>
        <v>10.8409383230232</v>
      </c>
      <c r="Q592" s="18" t="str">
        <f aca="false">IF(K592&lt;N592,"Stock-out risk",IF(K592&lt;O592,"Reorder now",IF(P592&gt;16,"Overstock","Healthy")))</f>
        <v>Healthy</v>
      </c>
      <c r="R592" s="52" t="n">
        <f aca="false">K592*C592</f>
        <v>9642.96</v>
      </c>
    </row>
    <row r="593" customFormat="false" ht="15" hidden="false" customHeight="false" outlineLevel="0" collapsed="false">
      <c r="A593" s="1" t="s">
        <v>9343</v>
      </c>
      <c r="B593" s="1" t="s">
        <v>8755</v>
      </c>
      <c r="C593" s="17" t="n">
        <v>55.41</v>
      </c>
      <c r="D593" s="17" t="n">
        <v>118.62</v>
      </c>
      <c r="E593" s="1" t="n">
        <v>820</v>
      </c>
      <c r="F593" s="50" t="n">
        <v>15.769</v>
      </c>
      <c r="G593" s="51" t="n">
        <v>0.366</v>
      </c>
      <c r="H593" s="1" t="s">
        <v>9056</v>
      </c>
      <c r="I593" s="1" t="s">
        <v>8746</v>
      </c>
      <c r="J593" s="1" t="n">
        <v>3</v>
      </c>
      <c r="K593" s="1" t="n">
        <v>34</v>
      </c>
      <c r="L593" s="52" t="n">
        <f aca="false">E593*D593</f>
        <v>97268.4</v>
      </c>
      <c r="M593" s="1" t="n">
        <f aca="false">IF(H593="A",1.65,IF(H593="B",1.28,0.84))</f>
        <v>1.28</v>
      </c>
      <c r="N593" s="1" t="n">
        <f aca="false">ROUNDUP(M593*G593*F593*SQRT(J593),0)</f>
        <v>13</v>
      </c>
      <c r="O593" s="1" t="n">
        <f aca="false">ROUNDUP(F593*J593+N593,0)</f>
        <v>61</v>
      </c>
      <c r="P593" s="50" t="n">
        <f aca="false">IF(F593&gt;0,K593/F593,99)</f>
        <v>2.1561291140846</v>
      </c>
      <c r="Q593" s="18" t="str">
        <f aca="false">IF(K593&lt;N593,"Stock-out risk",IF(K593&lt;O593,"Reorder now",IF(P593&gt;16,"Overstock","Healthy")))</f>
        <v>Reorder now</v>
      </c>
      <c r="R593" s="52" t="n">
        <f aca="false">K593*C593</f>
        <v>1883.94</v>
      </c>
    </row>
    <row r="594" customFormat="false" ht="15" hidden="false" customHeight="false" outlineLevel="0" collapsed="false">
      <c r="A594" s="1" t="s">
        <v>9344</v>
      </c>
      <c r="B594" s="1" t="s">
        <v>8755</v>
      </c>
      <c r="C594" s="17" t="n">
        <v>77.59</v>
      </c>
      <c r="D594" s="17" t="n">
        <v>164.72</v>
      </c>
      <c r="E594" s="1" t="n">
        <v>590</v>
      </c>
      <c r="F594" s="50" t="n">
        <v>11.346</v>
      </c>
      <c r="G594" s="51" t="n">
        <v>1.059</v>
      </c>
      <c r="H594" s="1" t="s">
        <v>9056</v>
      </c>
      <c r="I594" s="1" t="s">
        <v>8752</v>
      </c>
      <c r="J594" s="1" t="n">
        <v>3</v>
      </c>
      <c r="K594" s="1" t="n">
        <v>125</v>
      </c>
      <c r="L594" s="52" t="n">
        <f aca="false">E594*D594</f>
        <v>97184.8</v>
      </c>
      <c r="M594" s="1" t="n">
        <f aca="false">IF(H594="A",1.65,IF(H594="B",1.28,0.84))</f>
        <v>1.28</v>
      </c>
      <c r="N594" s="1" t="n">
        <f aca="false">ROUNDUP(M594*G594*F594*SQRT(J594),0)</f>
        <v>27</v>
      </c>
      <c r="O594" s="1" t="n">
        <f aca="false">ROUNDUP(F594*J594+N594,0)</f>
        <v>62</v>
      </c>
      <c r="P594" s="50" t="n">
        <f aca="false">IF(F594&gt;0,K594/F594,99)</f>
        <v>11.0170985369293</v>
      </c>
      <c r="Q594" s="18" t="str">
        <f aca="false">IF(K594&lt;N594,"Stock-out risk",IF(K594&lt;O594,"Reorder now",IF(P594&gt;16,"Overstock","Healthy")))</f>
        <v>Healthy</v>
      </c>
      <c r="R594" s="52" t="n">
        <f aca="false">K594*C594</f>
        <v>9698.75</v>
      </c>
    </row>
    <row r="595" customFormat="false" ht="15" hidden="false" customHeight="false" outlineLevel="0" collapsed="false">
      <c r="A595" s="1" t="s">
        <v>9345</v>
      </c>
      <c r="B595" s="1" t="s">
        <v>8759</v>
      </c>
      <c r="C595" s="17" t="n">
        <v>76.22</v>
      </c>
      <c r="D595" s="17" t="n">
        <v>197.66</v>
      </c>
      <c r="E595" s="1" t="n">
        <v>491</v>
      </c>
      <c r="F595" s="50" t="n">
        <v>9.442</v>
      </c>
      <c r="G595" s="51" t="n">
        <v>0.461</v>
      </c>
      <c r="H595" s="1" t="s">
        <v>9056</v>
      </c>
      <c r="I595" s="1" t="s">
        <v>8746</v>
      </c>
      <c r="J595" s="1" t="n">
        <v>4</v>
      </c>
      <c r="K595" s="1" t="n">
        <v>124</v>
      </c>
      <c r="L595" s="52" t="n">
        <f aca="false">E595*D595</f>
        <v>97051.06</v>
      </c>
      <c r="M595" s="1" t="n">
        <f aca="false">IF(H595="A",1.65,IF(H595="B",1.28,0.84))</f>
        <v>1.28</v>
      </c>
      <c r="N595" s="1" t="n">
        <f aca="false">ROUNDUP(M595*G595*F595*SQRT(J595),0)</f>
        <v>12</v>
      </c>
      <c r="O595" s="1" t="n">
        <f aca="false">ROUNDUP(F595*J595+N595,0)</f>
        <v>50</v>
      </c>
      <c r="P595" s="50" t="n">
        <f aca="false">IF(F595&gt;0,K595/F595,99)</f>
        <v>13.1328108451599</v>
      </c>
      <c r="Q595" s="18" t="str">
        <f aca="false">IF(K595&lt;N595,"Stock-out risk",IF(K595&lt;O595,"Reorder now",IF(P595&gt;16,"Overstock","Healthy")))</f>
        <v>Healthy</v>
      </c>
      <c r="R595" s="52" t="n">
        <f aca="false">K595*C595</f>
        <v>9451.28</v>
      </c>
    </row>
    <row r="596" customFormat="false" ht="15" hidden="false" customHeight="false" outlineLevel="0" collapsed="false">
      <c r="A596" s="1" t="s">
        <v>9346</v>
      </c>
      <c r="B596" s="1" t="s">
        <v>8759</v>
      </c>
      <c r="C596" s="17" t="n">
        <v>90.77</v>
      </c>
      <c r="D596" s="17" t="n">
        <v>163.54</v>
      </c>
      <c r="E596" s="1" t="n">
        <v>592</v>
      </c>
      <c r="F596" s="50" t="n">
        <v>11.385</v>
      </c>
      <c r="G596" s="51" t="n">
        <v>0.333</v>
      </c>
      <c r="H596" s="1" t="s">
        <v>9056</v>
      </c>
      <c r="I596" s="1" t="s">
        <v>8746</v>
      </c>
      <c r="J596" s="1" t="n">
        <v>3</v>
      </c>
      <c r="K596" s="1" t="n">
        <v>86</v>
      </c>
      <c r="L596" s="52" t="n">
        <f aca="false">E596*D596</f>
        <v>96815.68</v>
      </c>
      <c r="M596" s="1" t="n">
        <f aca="false">IF(H596="A",1.65,IF(H596="B",1.28,0.84))</f>
        <v>1.28</v>
      </c>
      <c r="N596" s="1" t="n">
        <f aca="false">ROUNDUP(M596*G596*F596*SQRT(J596),0)</f>
        <v>9</v>
      </c>
      <c r="O596" s="1" t="n">
        <f aca="false">ROUNDUP(F596*J596+N596,0)</f>
        <v>44</v>
      </c>
      <c r="P596" s="50" t="n">
        <f aca="false">IF(F596&gt;0,K596/F596,99)</f>
        <v>7.55379885814668</v>
      </c>
      <c r="Q596" s="18" t="str">
        <f aca="false">IF(K596&lt;N596,"Stock-out risk",IF(K596&lt;O596,"Reorder now",IF(P596&gt;16,"Overstock","Healthy")))</f>
        <v>Healthy</v>
      </c>
      <c r="R596" s="52" t="n">
        <f aca="false">K596*C596</f>
        <v>7806.22</v>
      </c>
    </row>
    <row r="597" customFormat="false" ht="15" hidden="false" customHeight="false" outlineLevel="0" collapsed="false">
      <c r="A597" s="1" t="s">
        <v>9347</v>
      </c>
      <c r="B597" s="1" t="s">
        <v>8749</v>
      </c>
      <c r="C597" s="17" t="n">
        <v>137.85</v>
      </c>
      <c r="D597" s="17" t="n">
        <v>266.12</v>
      </c>
      <c r="E597" s="1" t="n">
        <v>362</v>
      </c>
      <c r="F597" s="50" t="n">
        <v>6.962</v>
      </c>
      <c r="G597" s="51" t="n">
        <v>0.839</v>
      </c>
      <c r="H597" s="1" t="s">
        <v>9056</v>
      </c>
      <c r="I597" s="1" t="s">
        <v>90</v>
      </c>
      <c r="J597" s="1" t="n">
        <v>4</v>
      </c>
      <c r="K597" s="1" t="n">
        <v>77</v>
      </c>
      <c r="L597" s="52" t="n">
        <f aca="false">E597*D597</f>
        <v>96335.44</v>
      </c>
      <c r="M597" s="1" t="n">
        <f aca="false">IF(H597="A",1.65,IF(H597="B",1.28,0.84))</f>
        <v>1.28</v>
      </c>
      <c r="N597" s="1" t="n">
        <f aca="false">ROUNDUP(M597*G597*F597*SQRT(J597),0)</f>
        <v>15</v>
      </c>
      <c r="O597" s="1" t="n">
        <f aca="false">ROUNDUP(F597*J597+N597,0)</f>
        <v>43</v>
      </c>
      <c r="P597" s="50" t="n">
        <f aca="false">IF(F597&gt;0,K597/F597,99)</f>
        <v>11.0600402183281</v>
      </c>
      <c r="Q597" s="18" t="str">
        <f aca="false">IF(K597&lt;N597,"Stock-out risk",IF(K597&lt;O597,"Reorder now",IF(P597&gt;16,"Overstock","Healthy")))</f>
        <v>Healthy</v>
      </c>
      <c r="R597" s="52" t="n">
        <f aca="false">K597*C597</f>
        <v>10614.45</v>
      </c>
    </row>
    <row r="598" customFormat="false" ht="15" hidden="false" customHeight="false" outlineLevel="0" collapsed="false">
      <c r="A598" s="1" t="s">
        <v>9348</v>
      </c>
      <c r="B598" s="1" t="s">
        <v>8749</v>
      </c>
      <c r="C598" s="17" t="n">
        <v>159.24</v>
      </c>
      <c r="D598" s="17" t="n">
        <v>413.09</v>
      </c>
      <c r="E598" s="1" t="n">
        <v>233</v>
      </c>
      <c r="F598" s="50" t="n">
        <v>4.481</v>
      </c>
      <c r="G598" s="51" t="n">
        <v>0.551</v>
      </c>
      <c r="H598" s="1" t="s">
        <v>9056</v>
      </c>
      <c r="I598" s="1" t="s">
        <v>90</v>
      </c>
      <c r="J598" s="1" t="n">
        <v>3</v>
      </c>
      <c r="K598" s="1" t="n">
        <v>27</v>
      </c>
      <c r="L598" s="52" t="n">
        <f aca="false">E598*D598</f>
        <v>96249.97</v>
      </c>
      <c r="M598" s="1" t="n">
        <f aca="false">IF(H598="A",1.65,IF(H598="B",1.28,0.84))</f>
        <v>1.28</v>
      </c>
      <c r="N598" s="1" t="n">
        <f aca="false">ROUNDUP(M598*G598*F598*SQRT(J598),0)</f>
        <v>6</v>
      </c>
      <c r="O598" s="1" t="n">
        <f aca="false">ROUNDUP(F598*J598+N598,0)</f>
        <v>20</v>
      </c>
      <c r="P598" s="50" t="n">
        <f aca="false">IF(F598&gt;0,K598/F598,99)</f>
        <v>6.02544074983263</v>
      </c>
      <c r="Q598" s="18" t="str">
        <f aca="false">IF(K598&lt;N598,"Stock-out risk",IF(K598&lt;O598,"Reorder now",IF(P598&gt;16,"Overstock","Healthy")))</f>
        <v>Healthy</v>
      </c>
      <c r="R598" s="52" t="n">
        <f aca="false">K598*C598</f>
        <v>4299.48</v>
      </c>
    </row>
    <row r="599" customFormat="false" ht="15" hidden="false" customHeight="false" outlineLevel="0" collapsed="false">
      <c r="A599" s="1" t="s">
        <v>9349</v>
      </c>
      <c r="B599" s="1" t="s">
        <v>8749</v>
      </c>
      <c r="C599" s="17" t="n">
        <v>56.17</v>
      </c>
      <c r="D599" s="17" t="n">
        <v>109.37</v>
      </c>
      <c r="E599" s="1" t="n">
        <v>878</v>
      </c>
      <c r="F599" s="50" t="n">
        <v>16.885</v>
      </c>
      <c r="G599" s="51" t="n">
        <v>1.064</v>
      </c>
      <c r="H599" s="1" t="s">
        <v>9056</v>
      </c>
      <c r="I599" s="1" t="s">
        <v>8752</v>
      </c>
      <c r="J599" s="1" t="n">
        <v>2</v>
      </c>
      <c r="K599" s="1" t="n">
        <v>159</v>
      </c>
      <c r="L599" s="52" t="n">
        <f aca="false">E599*D599</f>
        <v>96026.86</v>
      </c>
      <c r="M599" s="1" t="n">
        <f aca="false">IF(H599="A",1.65,IF(H599="B",1.28,0.84))</f>
        <v>1.28</v>
      </c>
      <c r="N599" s="1" t="n">
        <f aca="false">ROUNDUP(M599*G599*F599*SQRT(J599),0)</f>
        <v>33</v>
      </c>
      <c r="O599" s="1" t="n">
        <f aca="false">ROUNDUP(F599*J599+N599,0)</f>
        <v>67</v>
      </c>
      <c r="P599" s="50" t="n">
        <f aca="false">IF(F599&gt;0,K599/F599,99)</f>
        <v>9.41664198993189</v>
      </c>
      <c r="Q599" s="18" t="str">
        <f aca="false">IF(K599&lt;N599,"Stock-out risk",IF(K599&lt;O599,"Reorder now",IF(P599&gt;16,"Overstock","Healthy")))</f>
        <v>Healthy</v>
      </c>
      <c r="R599" s="52" t="n">
        <f aca="false">K599*C599</f>
        <v>8931.03</v>
      </c>
    </row>
    <row r="600" customFormat="false" ht="15" hidden="false" customHeight="false" outlineLevel="0" collapsed="false">
      <c r="A600" s="1" t="s">
        <v>9350</v>
      </c>
      <c r="B600" s="1" t="s">
        <v>8759</v>
      </c>
      <c r="C600" s="17" t="n">
        <v>111.25</v>
      </c>
      <c r="D600" s="17" t="n">
        <v>209.63</v>
      </c>
      <c r="E600" s="1" t="n">
        <v>457</v>
      </c>
      <c r="F600" s="50" t="n">
        <v>8.788</v>
      </c>
      <c r="G600" s="51" t="n">
        <v>0.336</v>
      </c>
      <c r="H600" s="1" t="s">
        <v>9056</v>
      </c>
      <c r="I600" s="1" t="s">
        <v>8746</v>
      </c>
      <c r="J600" s="1" t="n">
        <v>3</v>
      </c>
      <c r="K600" s="1" t="n">
        <v>33</v>
      </c>
      <c r="L600" s="52" t="n">
        <f aca="false">E600*D600</f>
        <v>95800.91</v>
      </c>
      <c r="M600" s="1" t="n">
        <f aca="false">IF(H600="A",1.65,IF(H600="B",1.28,0.84))</f>
        <v>1.28</v>
      </c>
      <c r="N600" s="1" t="n">
        <f aca="false">ROUNDUP(M600*G600*F600*SQRT(J600),0)</f>
        <v>7</v>
      </c>
      <c r="O600" s="1" t="n">
        <f aca="false">ROUNDUP(F600*J600+N600,0)</f>
        <v>34</v>
      </c>
      <c r="P600" s="50" t="n">
        <f aca="false">IF(F600&gt;0,K600/F600,99)</f>
        <v>3.75512061902594</v>
      </c>
      <c r="Q600" s="18" t="str">
        <f aca="false">IF(K600&lt;N600,"Stock-out risk",IF(K600&lt;O600,"Reorder now",IF(P600&gt;16,"Overstock","Healthy")))</f>
        <v>Reorder now</v>
      </c>
      <c r="R600" s="52" t="n">
        <f aca="false">K600*C600</f>
        <v>3671.25</v>
      </c>
    </row>
    <row r="601" customFormat="false" ht="15" hidden="false" customHeight="false" outlineLevel="0" collapsed="false">
      <c r="A601" s="1" t="s">
        <v>9351</v>
      </c>
      <c r="B601" s="1" t="s">
        <v>8759</v>
      </c>
      <c r="C601" s="17" t="n">
        <v>38.34</v>
      </c>
      <c r="D601" s="17" t="n">
        <v>72.45</v>
      </c>
      <c r="E601" s="1" t="n">
        <v>1320</v>
      </c>
      <c r="F601" s="50" t="n">
        <v>25.385</v>
      </c>
      <c r="G601" s="51" t="n">
        <v>0.305</v>
      </c>
      <c r="H601" s="1" t="s">
        <v>9056</v>
      </c>
      <c r="I601" s="1" t="s">
        <v>8746</v>
      </c>
      <c r="J601" s="1" t="n">
        <v>2</v>
      </c>
      <c r="K601" s="1" t="n">
        <v>50</v>
      </c>
      <c r="L601" s="52" t="n">
        <f aca="false">E601*D601</f>
        <v>95634</v>
      </c>
      <c r="M601" s="1" t="n">
        <f aca="false">IF(H601="A",1.65,IF(H601="B",1.28,0.84))</f>
        <v>1.28</v>
      </c>
      <c r="N601" s="1" t="n">
        <f aca="false">ROUNDUP(M601*G601*F601*SQRT(J601),0)</f>
        <v>15</v>
      </c>
      <c r="O601" s="1" t="n">
        <f aca="false">ROUNDUP(F601*J601+N601,0)</f>
        <v>66</v>
      </c>
      <c r="P601" s="50" t="n">
        <f aca="false">IF(F601&gt;0,K601/F601,99)</f>
        <v>1.96966712625566</v>
      </c>
      <c r="Q601" s="18" t="str">
        <f aca="false">IF(K601&lt;N601,"Stock-out risk",IF(K601&lt;O601,"Reorder now",IF(P601&gt;16,"Overstock","Healthy")))</f>
        <v>Reorder now</v>
      </c>
      <c r="R601" s="52" t="n">
        <f aca="false">K601*C601</f>
        <v>1917</v>
      </c>
    </row>
    <row r="602" customFormat="false" ht="15" hidden="false" customHeight="false" outlineLevel="0" collapsed="false">
      <c r="A602" s="1" t="s">
        <v>9352</v>
      </c>
      <c r="B602" s="1" t="s">
        <v>8742</v>
      </c>
      <c r="C602" s="17" t="n">
        <v>48.22</v>
      </c>
      <c r="D602" s="17" t="n">
        <v>115.63</v>
      </c>
      <c r="E602" s="1" t="n">
        <v>819</v>
      </c>
      <c r="F602" s="50" t="n">
        <v>15.75</v>
      </c>
      <c r="G602" s="51" t="n">
        <v>0.511</v>
      </c>
      <c r="H602" s="1" t="s">
        <v>9056</v>
      </c>
      <c r="I602" s="1" t="s">
        <v>90</v>
      </c>
      <c r="J602" s="1" t="n">
        <v>4</v>
      </c>
      <c r="K602" s="1" t="n">
        <v>78</v>
      </c>
      <c r="L602" s="52" t="n">
        <f aca="false">E602*D602</f>
        <v>94700.97</v>
      </c>
      <c r="M602" s="1" t="n">
        <f aca="false">IF(H602="A",1.65,IF(H602="B",1.28,0.84))</f>
        <v>1.28</v>
      </c>
      <c r="N602" s="1" t="n">
        <f aca="false">ROUNDUP(M602*G602*F602*SQRT(J602),0)</f>
        <v>21</v>
      </c>
      <c r="O602" s="1" t="n">
        <f aca="false">ROUNDUP(F602*J602+N602,0)</f>
        <v>84</v>
      </c>
      <c r="P602" s="50" t="n">
        <f aca="false">IF(F602&gt;0,K602/F602,99)</f>
        <v>4.95238095238095</v>
      </c>
      <c r="Q602" s="18" t="str">
        <f aca="false">IF(K602&lt;N602,"Stock-out risk",IF(K602&lt;O602,"Reorder now",IF(P602&gt;16,"Overstock","Healthy")))</f>
        <v>Reorder now</v>
      </c>
      <c r="R602" s="52" t="n">
        <f aca="false">K602*C602</f>
        <v>3761.16</v>
      </c>
    </row>
    <row r="603" customFormat="false" ht="15" hidden="false" customHeight="false" outlineLevel="0" collapsed="false">
      <c r="A603" s="1" t="s">
        <v>9353</v>
      </c>
      <c r="B603" s="1" t="s">
        <v>8749</v>
      </c>
      <c r="C603" s="17" t="n">
        <v>446.73</v>
      </c>
      <c r="D603" s="17" t="n">
        <v>1113.49</v>
      </c>
      <c r="E603" s="1" t="n">
        <v>85</v>
      </c>
      <c r="F603" s="50" t="n">
        <v>1.635</v>
      </c>
      <c r="G603" s="51" t="n">
        <v>0.906</v>
      </c>
      <c r="H603" s="1" t="s">
        <v>9056</v>
      </c>
      <c r="I603" s="1" t="s">
        <v>90</v>
      </c>
      <c r="J603" s="1" t="n">
        <v>2</v>
      </c>
      <c r="K603" s="1" t="n">
        <v>3</v>
      </c>
      <c r="L603" s="52" t="n">
        <f aca="false">E603*D603</f>
        <v>94646.65</v>
      </c>
      <c r="M603" s="1" t="n">
        <f aca="false">IF(H603="A",1.65,IF(H603="B",1.28,0.84))</f>
        <v>1.28</v>
      </c>
      <c r="N603" s="1" t="n">
        <f aca="false">ROUNDUP(M603*G603*F603*SQRT(J603),0)</f>
        <v>3</v>
      </c>
      <c r="O603" s="1" t="n">
        <f aca="false">ROUNDUP(F603*J603+N603,0)</f>
        <v>7</v>
      </c>
      <c r="P603" s="50" t="n">
        <f aca="false">IF(F603&gt;0,K603/F603,99)</f>
        <v>1.8348623853211</v>
      </c>
      <c r="Q603" s="18" t="str">
        <f aca="false">IF(K603&lt;N603,"Stock-out risk",IF(K603&lt;O603,"Reorder now",IF(P603&gt;16,"Overstock","Healthy")))</f>
        <v>Reorder now</v>
      </c>
      <c r="R603" s="52" t="n">
        <f aca="false">K603*C603</f>
        <v>1340.19</v>
      </c>
    </row>
    <row r="604" customFormat="false" ht="15" hidden="false" customHeight="false" outlineLevel="0" collapsed="false">
      <c r="A604" s="1" t="s">
        <v>9354</v>
      </c>
      <c r="B604" s="1" t="s">
        <v>8749</v>
      </c>
      <c r="C604" s="17" t="n">
        <v>53.09</v>
      </c>
      <c r="D604" s="17" t="n">
        <v>134.43</v>
      </c>
      <c r="E604" s="1" t="n">
        <v>704</v>
      </c>
      <c r="F604" s="50" t="n">
        <v>13.538</v>
      </c>
      <c r="G604" s="51" t="n">
        <v>0.331</v>
      </c>
      <c r="H604" s="1" t="s">
        <v>9056</v>
      </c>
      <c r="I604" s="1" t="s">
        <v>8746</v>
      </c>
      <c r="J604" s="1" t="n">
        <v>3</v>
      </c>
      <c r="K604" s="1" t="n">
        <v>65</v>
      </c>
      <c r="L604" s="52" t="n">
        <f aca="false">E604*D604</f>
        <v>94638.72</v>
      </c>
      <c r="M604" s="1" t="n">
        <f aca="false">IF(H604="A",1.65,IF(H604="B",1.28,0.84))</f>
        <v>1.28</v>
      </c>
      <c r="N604" s="1" t="n">
        <f aca="false">ROUNDUP(M604*G604*F604*SQRT(J604),0)</f>
        <v>10</v>
      </c>
      <c r="O604" s="1" t="n">
        <f aca="false">ROUNDUP(F604*J604+N604,0)</f>
        <v>51</v>
      </c>
      <c r="P604" s="50" t="n">
        <f aca="false">IF(F604&gt;0,K604/F604,99)</f>
        <v>4.80130004431969</v>
      </c>
      <c r="Q604" s="18" t="str">
        <f aca="false">IF(K604&lt;N604,"Stock-out risk",IF(K604&lt;O604,"Reorder now",IF(P604&gt;16,"Overstock","Healthy")))</f>
        <v>Healthy</v>
      </c>
      <c r="R604" s="52" t="n">
        <f aca="false">K604*C604</f>
        <v>3450.85</v>
      </c>
    </row>
    <row r="605" customFormat="false" ht="15" hidden="false" customHeight="false" outlineLevel="0" collapsed="false">
      <c r="A605" s="1" t="s">
        <v>9355</v>
      </c>
      <c r="B605" s="1" t="s">
        <v>8755</v>
      </c>
      <c r="C605" s="17" t="n">
        <v>101.54</v>
      </c>
      <c r="D605" s="17" t="n">
        <v>229.24</v>
      </c>
      <c r="E605" s="1" t="n">
        <v>412</v>
      </c>
      <c r="F605" s="50" t="n">
        <v>7.923</v>
      </c>
      <c r="G605" s="51" t="n">
        <v>0.298</v>
      </c>
      <c r="H605" s="1" t="s">
        <v>9056</v>
      </c>
      <c r="I605" s="1" t="s">
        <v>8746</v>
      </c>
      <c r="J605" s="1" t="n">
        <v>2</v>
      </c>
      <c r="K605" s="1" t="n">
        <v>43</v>
      </c>
      <c r="L605" s="52" t="n">
        <f aca="false">E605*D605</f>
        <v>94446.88</v>
      </c>
      <c r="M605" s="1" t="n">
        <f aca="false">IF(H605="A",1.65,IF(H605="B",1.28,0.84))</f>
        <v>1.28</v>
      </c>
      <c r="N605" s="1" t="n">
        <f aca="false">ROUNDUP(M605*G605*F605*SQRT(J605),0)</f>
        <v>5</v>
      </c>
      <c r="O605" s="1" t="n">
        <f aca="false">ROUNDUP(F605*J605+N605,0)</f>
        <v>21</v>
      </c>
      <c r="P605" s="50" t="n">
        <f aca="false">IF(F605&gt;0,K605/F605,99)</f>
        <v>5.42723715764231</v>
      </c>
      <c r="Q605" s="18" t="str">
        <f aca="false">IF(K605&lt;N605,"Stock-out risk",IF(K605&lt;O605,"Reorder now",IF(P605&gt;16,"Overstock","Healthy")))</f>
        <v>Healthy</v>
      </c>
      <c r="R605" s="52" t="n">
        <f aca="false">K605*C605</f>
        <v>4366.22</v>
      </c>
    </row>
    <row r="606" customFormat="false" ht="15" hidden="false" customHeight="false" outlineLevel="0" collapsed="false">
      <c r="A606" s="1" t="s">
        <v>9356</v>
      </c>
      <c r="B606" s="1" t="s">
        <v>8742</v>
      </c>
      <c r="C606" s="17" t="n">
        <v>223.19</v>
      </c>
      <c r="D606" s="17" t="n">
        <v>439.04</v>
      </c>
      <c r="E606" s="1" t="n">
        <v>215</v>
      </c>
      <c r="F606" s="50" t="n">
        <v>4.135</v>
      </c>
      <c r="G606" s="51" t="n">
        <v>0.889</v>
      </c>
      <c r="H606" s="1" t="s">
        <v>9056</v>
      </c>
      <c r="I606" s="1" t="s">
        <v>90</v>
      </c>
      <c r="J606" s="1" t="n">
        <v>4</v>
      </c>
      <c r="K606" s="1" t="n">
        <v>37</v>
      </c>
      <c r="L606" s="52" t="n">
        <f aca="false">E606*D606</f>
        <v>94393.6</v>
      </c>
      <c r="M606" s="1" t="n">
        <f aca="false">IF(H606="A",1.65,IF(H606="B",1.28,0.84))</f>
        <v>1.28</v>
      </c>
      <c r="N606" s="1" t="n">
        <f aca="false">ROUNDUP(M606*G606*F606*SQRT(J606),0)</f>
        <v>10</v>
      </c>
      <c r="O606" s="1" t="n">
        <f aca="false">ROUNDUP(F606*J606+N606,0)</f>
        <v>27</v>
      </c>
      <c r="P606" s="50" t="n">
        <f aca="false">IF(F606&gt;0,K606/F606,99)</f>
        <v>8.94800483675937</v>
      </c>
      <c r="Q606" s="18" t="str">
        <f aca="false">IF(K606&lt;N606,"Stock-out risk",IF(K606&lt;O606,"Reorder now",IF(P606&gt;16,"Overstock","Healthy")))</f>
        <v>Healthy</v>
      </c>
      <c r="R606" s="52" t="n">
        <f aca="false">K606*C606</f>
        <v>8258.03</v>
      </c>
    </row>
    <row r="607" customFormat="false" ht="15" hidden="false" customHeight="false" outlineLevel="0" collapsed="false">
      <c r="A607" s="1" t="s">
        <v>9357</v>
      </c>
      <c r="B607" s="1" t="s">
        <v>8749</v>
      </c>
      <c r="C607" s="17" t="n">
        <v>44.54</v>
      </c>
      <c r="D607" s="17" t="n">
        <v>115.11</v>
      </c>
      <c r="E607" s="1" t="n">
        <v>818</v>
      </c>
      <c r="F607" s="50" t="n">
        <v>15.731</v>
      </c>
      <c r="G607" s="51" t="n">
        <v>0.48</v>
      </c>
      <c r="H607" s="1" t="s">
        <v>9056</v>
      </c>
      <c r="I607" s="1" t="s">
        <v>8746</v>
      </c>
      <c r="J607" s="1" t="n">
        <v>4</v>
      </c>
      <c r="K607" s="1" t="n">
        <v>108</v>
      </c>
      <c r="L607" s="52" t="n">
        <f aca="false">E607*D607</f>
        <v>94159.98</v>
      </c>
      <c r="M607" s="1" t="n">
        <f aca="false">IF(H607="A",1.65,IF(H607="B",1.28,0.84))</f>
        <v>1.28</v>
      </c>
      <c r="N607" s="1" t="n">
        <f aca="false">ROUNDUP(M607*G607*F607*SQRT(J607),0)</f>
        <v>20</v>
      </c>
      <c r="O607" s="1" t="n">
        <f aca="false">ROUNDUP(F607*J607+N607,0)</f>
        <v>83</v>
      </c>
      <c r="P607" s="50" t="n">
        <f aca="false">IF(F607&gt;0,K607/F607,99)</f>
        <v>6.86542495709109</v>
      </c>
      <c r="Q607" s="18" t="str">
        <f aca="false">IF(K607&lt;N607,"Stock-out risk",IF(K607&lt;O607,"Reorder now",IF(P607&gt;16,"Overstock","Healthy")))</f>
        <v>Healthy</v>
      </c>
      <c r="R607" s="52" t="n">
        <f aca="false">K607*C607</f>
        <v>4810.32</v>
      </c>
    </row>
    <row r="608" customFormat="false" ht="15" hidden="false" customHeight="false" outlineLevel="0" collapsed="false">
      <c r="A608" s="1" t="s">
        <v>9358</v>
      </c>
      <c r="B608" s="1" t="s">
        <v>8764</v>
      </c>
      <c r="C608" s="17" t="n">
        <v>164.06</v>
      </c>
      <c r="D608" s="17" t="n">
        <v>297.33</v>
      </c>
      <c r="E608" s="1" t="n">
        <v>315</v>
      </c>
      <c r="F608" s="50" t="n">
        <v>6.058</v>
      </c>
      <c r="G608" s="51" t="n">
        <v>0.329</v>
      </c>
      <c r="H608" s="1" t="s">
        <v>9056</v>
      </c>
      <c r="I608" s="1" t="s">
        <v>8746</v>
      </c>
      <c r="J608" s="1" t="n">
        <v>3</v>
      </c>
      <c r="K608" s="1" t="n">
        <v>41</v>
      </c>
      <c r="L608" s="52" t="n">
        <f aca="false">E608*D608</f>
        <v>93658.95</v>
      </c>
      <c r="M608" s="1" t="n">
        <f aca="false">IF(H608="A",1.65,IF(H608="B",1.28,0.84))</f>
        <v>1.28</v>
      </c>
      <c r="N608" s="1" t="n">
        <f aca="false">ROUNDUP(M608*G608*F608*SQRT(J608),0)</f>
        <v>5</v>
      </c>
      <c r="O608" s="1" t="n">
        <f aca="false">ROUNDUP(F608*J608+N608,0)</f>
        <v>24</v>
      </c>
      <c r="P608" s="50" t="n">
        <f aca="false">IF(F608&gt;0,K608/F608,99)</f>
        <v>6.7679102013866</v>
      </c>
      <c r="Q608" s="18" t="str">
        <f aca="false">IF(K608&lt;N608,"Stock-out risk",IF(K608&lt;O608,"Reorder now",IF(P608&gt;16,"Overstock","Healthy")))</f>
        <v>Healthy</v>
      </c>
      <c r="R608" s="52" t="n">
        <f aca="false">K608*C608</f>
        <v>6726.46</v>
      </c>
    </row>
    <row r="609" customFormat="false" ht="15" hidden="false" customHeight="false" outlineLevel="0" collapsed="false">
      <c r="A609" s="1" t="s">
        <v>9359</v>
      </c>
      <c r="B609" s="1" t="s">
        <v>8759</v>
      </c>
      <c r="C609" s="17" t="n">
        <v>178.1</v>
      </c>
      <c r="D609" s="17" t="n">
        <v>372.16</v>
      </c>
      <c r="E609" s="1" t="n">
        <v>250</v>
      </c>
      <c r="F609" s="50" t="n">
        <v>4.808</v>
      </c>
      <c r="G609" s="51" t="n">
        <v>0.311</v>
      </c>
      <c r="H609" s="1" t="s">
        <v>9056</v>
      </c>
      <c r="I609" s="1" t="s">
        <v>8746</v>
      </c>
      <c r="J609" s="1" t="n">
        <v>3</v>
      </c>
      <c r="K609" s="1" t="n">
        <v>23</v>
      </c>
      <c r="L609" s="52" t="n">
        <f aca="false">E609*D609</f>
        <v>93040</v>
      </c>
      <c r="M609" s="1" t="n">
        <f aca="false">IF(H609="A",1.65,IF(H609="B",1.28,0.84))</f>
        <v>1.28</v>
      </c>
      <c r="N609" s="1" t="n">
        <f aca="false">ROUNDUP(M609*G609*F609*SQRT(J609),0)</f>
        <v>4</v>
      </c>
      <c r="O609" s="1" t="n">
        <f aca="false">ROUNDUP(F609*J609+N609,0)</f>
        <v>19</v>
      </c>
      <c r="P609" s="50" t="n">
        <f aca="false">IF(F609&gt;0,K609/F609,99)</f>
        <v>4.78369384359401</v>
      </c>
      <c r="Q609" s="18" t="str">
        <f aca="false">IF(K609&lt;N609,"Stock-out risk",IF(K609&lt;O609,"Reorder now",IF(P609&gt;16,"Overstock","Healthy")))</f>
        <v>Healthy</v>
      </c>
      <c r="R609" s="52" t="n">
        <f aca="false">K609*C609</f>
        <v>4096.3</v>
      </c>
    </row>
    <row r="610" customFormat="false" ht="15" hidden="false" customHeight="false" outlineLevel="0" collapsed="false">
      <c r="A610" s="1" t="s">
        <v>9360</v>
      </c>
      <c r="B610" s="1" t="s">
        <v>8755</v>
      </c>
      <c r="C610" s="17" t="n">
        <v>72.97</v>
      </c>
      <c r="D610" s="17" t="n">
        <v>140.39</v>
      </c>
      <c r="E610" s="1" t="n">
        <v>660</v>
      </c>
      <c r="F610" s="50" t="n">
        <v>12.692</v>
      </c>
      <c r="G610" s="51" t="n">
        <v>0.316</v>
      </c>
      <c r="H610" s="1" t="s">
        <v>9056</v>
      </c>
      <c r="I610" s="1" t="s">
        <v>8746</v>
      </c>
      <c r="J610" s="1" t="n">
        <v>3</v>
      </c>
      <c r="K610" s="1" t="n">
        <v>45</v>
      </c>
      <c r="L610" s="52" t="n">
        <f aca="false">E610*D610</f>
        <v>92657.4</v>
      </c>
      <c r="M610" s="1" t="n">
        <f aca="false">IF(H610="A",1.65,IF(H610="B",1.28,0.84))</f>
        <v>1.28</v>
      </c>
      <c r="N610" s="1" t="n">
        <f aca="false">ROUNDUP(M610*G610*F610*SQRT(J610),0)</f>
        <v>9</v>
      </c>
      <c r="O610" s="1" t="n">
        <f aca="false">ROUNDUP(F610*J610+N610,0)</f>
        <v>48</v>
      </c>
      <c r="P610" s="50" t="n">
        <f aca="false">IF(F610&gt;0,K610/F610,99)</f>
        <v>3.54554049795147</v>
      </c>
      <c r="Q610" s="18" t="str">
        <f aca="false">IF(K610&lt;N610,"Stock-out risk",IF(K610&lt;O610,"Reorder now",IF(P610&gt;16,"Overstock","Healthy")))</f>
        <v>Reorder now</v>
      </c>
      <c r="R610" s="52" t="n">
        <f aca="false">K610*C610</f>
        <v>3283.65</v>
      </c>
    </row>
    <row r="611" customFormat="false" ht="15" hidden="false" customHeight="false" outlineLevel="0" collapsed="false">
      <c r="A611" s="1" t="s">
        <v>9361</v>
      </c>
      <c r="B611" s="1" t="s">
        <v>8759</v>
      </c>
      <c r="C611" s="17" t="n">
        <v>88.99</v>
      </c>
      <c r="D611" s="17" t="n">
        <v>165.54</v>
      </c>
      <c r="E611" s="1" t="n">
        <v>559</v>
      </c>
      <c r="F611" s="50" t="n">
        <v>10.75</v>
      </c>
      <c r="G611" s="51" t="n">
        <v>0.525</v>
      </c>
      <c r="H611" s="1" t="s">
        <v>9056</v>
      </c>
      <c r="I611" s="1" t="s">
        <v>90</v>
      </c>
      <c r="J611" s="1" t="n">
        <v>2</v>
      </c>
      <c r="K611" s="1" t="n">
        <v>57</v>
      </c>
      <c r="L611" s="52" t="n">
        <f aca="false">E611*D611</f>
        <v>92536.86</v>
      </c>
      <c r="M611" s="1" t="n">
        <f aca="false">IF(H611="A",1.65,IF(H611="B",1.28,0.84))</f>
        <v>1.28</v>
      </c>
      <c r="N611" s="1" t="n">
        <f aca="false">ROUNDUP(M611*G611*F611*SQRT(J611),0)</f>
        <v>11</v>
      </c>
      <c r="O611" s="1" t="n">
        <f aca="false">ROUNDUP(F611*J611+N611,0)</f>
        <v>33</v>
      </c>
      <c r="P611" s="50" t="n">
        <f aca="false">IF(F611&gt;0,K611/F611,99)</f>
        <v>5.30232558139535</v>
      </c>
      <c r="Q611" s="18" t="str">
        <f aca="false">IF(K611&lt;N611,"Stock-out risk",IF(K611&lt;O611,"Reorder now",IF(P611&gt;16,"Overstock","Healthy")))</f>
        <v>Healthy</v>
      </c>
      <c r="R611" s="52" t="n">
        <f aca="false">K611*C611</f>
        <v>5072.43</v>
      </c>
    </row>
    <row r="612" customFormat="false" ht="15" hidden="false" customHeight="false" outlineLevel="0" collapsed="false">
      <c r="A612" s="1" t="s">
        <v>9362</v>
      </c>
      <c r="B612" s="1" t="s">
        <v>8759</v>
      </c>
      <c r="C612" s="17" t="n">
        <v>88.24</v>
      </c>
      <c r="D612" s="17" t="n">
        <v>184.98</v>
      </c>
      <c r="E612" s="1" t="n">
        <v>498</v>
      </c>
      <c r="F612" s="50" t="n">
        <v>9.577</v>
      </c>
      <c r="G612" s="51" t="n">
        <v>0.294</v>
      </c>
      <c r="H612" s="1" t="s">
        <v>9056</v>
      </c>
      <c r="I612" s="1" t="s">
        <v>8746</v>
      </c>
      <c r="J612" s="1" t="n">
        <v>3</v>
      </c>
      <c r="K612" s="1" t="n">
        <v>66</v>
      </c>
      <c r="L612" s="52" t="n">
        <f aca="false">E612*D612</f>
        <v>92120.04</v>
      </c>
      <c r="M612" s="1" t="n">
        <f aca="false">IF(H612="A",1.65,IF(H612="B",1.28,0.84))</f>
        <v>1.28</v>
      </c>
      <c r="N612" s="1" t="n">
        <f aca="false">ROUNDUP(M612*G612*F612*SQRT(J612),0)</f>
        <v>7</v>
      </c>
      <c r="O612" s="1" t="n">
        <f aca="false">ROUNDUP(F612*J612+N612,0)</f>
        <v>36</v>
      </c>
      <c r="P612" s="50" t="n">
        <f aca="false">IF(F612&gt;0,K612/F612,99)</f>
        <v>6.89151091155894</v>
      </c>
      <c r="Q612" s="18" t="str">
        <f aca="false">IF(K612&lt;N612,"Stock-out risk",IF(K612&lt;O612,"Reorder now",IF(P612&gt;16,"Overstock","Healthy")))</f>
        <v>Healthy</v>
      </c>
      <c r="R612" s="52" t="n">
        <f aca="false">K612*C612</f>
        <v>5823.84</v>
      </c>
    </row>
    <row r="613" customFormat="false" ht="15" hidden="false" customHeight="false" outlineLevel="0" collapsed="false">
      <c r="A613" s="1" t="s">
        <v>9363</v>
      </c>
      <c r="B613" s="1" t="s">
        <v>8742</v>
      </c>
      <c r="C613" s="17" t="n">
        <v>232.88</v>
      </c>
      <c r="D613" s="17" t="n">
        <v>491.52</v>
      </c>
      <c r="E613" s="1" t="n">
        <v>187</v>
      </c>
      <c r="F613" s="50" t="n">
        <v>3.596</v>
      </c>
      <c r="G613" s="51" t="n">
        <v>0.46</v>
      </c>
      <c r="H613" s="1" t="s">
        <v>9056</v>
      </c>
      <c r="I613" s="1" t="s">
        <v>8746</v>
      </c>
      <c r="J613" s="1" t="n">
        <v>4</v>
      </c>
      <c r="K613" s="1" t="n">
        <v>18</v>
      </c>
      <c r="L613" s="52" t="n">
        <f aca="false">E613*D613</f>
        <v>91914.24</v>
      </c>
      <c r="M613" s="1" t="n">
        <f aca="false">IF(H613="A",1.65,IF(H613="B",1.28,0.84))</f>
        <v>1.28</v>
      </c>
      <c r="N613" s="1" t="n">
        <f aca="false">ROUNDUP(M613*G613*F613*SQRT(J613),0)</f>
        <v>5</v>
      </c>
      <c r="O613" s="1" t="n">
        <f aca="false">ROUNDUP(F613*J613+N613,0)</f>
        <v>20</v>
      </c>
      <c r="P613" s="50" t="n">
        <f aca="false">IF(F613&gt;0,K613/F613,99)</f>
        <v>5.0055617352614</v>
      </c>
      <c r="Q613" s="18" t="str">
        <f aca="false">IF(K613&lt;N613,"Stock-out risk",IF(K613&lt;O613,"Reorder now",IF(P613&gt;16,"Overstock","Healthy")))</f>
        <v>Reorder now</v>
      </c>
      <c r="R613" s="52" t="n">
        <f aca="false">K613*C613</f>
        <v>4191.84</v>
      </c>
    </row>
    <row r="614" customFormat="false" ht="15" hidden="false" customHeight="false" outlineLevel="0" collapsed="false">
      <c r="A614" s="1" t="s">
        <v>9364</v>
      </c>
      <c r="B614" s="1" t="s">
        <v>8742</v>
      </c>
      <c r="C614" s="17" t="n">
        <v>137.67</v>
      </c>
      <c r="D614" s="17" t="n">
        <v>356.74</v>
      </c>
      <c r="E614" s="1" t="n">
        <v>257</v>
      </c>
      <c r="F614" s="50" t="n">
        <v>4.942</v>
      </c>
      <c r="G614" s="51" t="n">
        <v>0.577</v>
      </c>
      <c r="H614" s="1" t="s">
        <v>9056</v>
      </c>
      <c r="I614" s="1" t="s">
        <v>90</v>
      </c>
      <c r="J614" s="1" t="n">
        <v>6</v>
      </c>
      <c r="K614" s="1" t="n">
        <v>93</v>
      </c>
      <c r="L614" s="52" t="n">
        <f aca="false">E614*D614</f>
        <v>91682.18</v>
      </c>
      <c r="M614" s="1" t="n">
        <f aca="false">IF(H614="A",1.65,IF(H614="B",1.28,0.84))</f>
        <v>1.28</v>
      </c>
      <c r="N614" s="1" t="n">
        <f aca="false">ROUNDUP(M614*G614*F614*SQRT(J614),0)</f>
        <v>9</v>
      </c>
      <c r="O614" s="1" t="n">
        <f aca="false">ROUNDUP(F614*J614+N614,0)</f>
        <v>39</v>
      </c>
      <c r="P614" s="50" t="n">
        <f aca="false">IF(F614&gt;0,K614/F614,99)</f>
        <v>18.818292189397</v>
      </c>
      <c r="Q614" s="18" t="str">
        <f aca="false">IF(K614&lt;N614,"Stock-out risk",IF(K614&lt;O614,"Reorder now",IF(P614&gt;16,"Overstock","Healthy")))</f>
        <v>Overstock</v>
      </c>
      <c r="R614" s="52" t="n">
        <f aca="false">K614*C614</f>
        <v>12803.31</v>
      </c>
    </row>
    <row r="615" customFormat="false" ht="15" hidden="false" customHeight="false" outlineLevel="0" collapsed="false">
      <c r="A615" s="1" t="s">
        <v>9365</v>
      </c>
      <c r="B615" s="1" t="s">
        <v>8759</v>
      </c>
      <c r="C615" s="17" t="n">
        <v>153.45</v>
      </c>
      <c r="D615" s="17" t="n">
        <v>373.89</v>
      </c>
      <c r="E615" s="1" t="n">
        <v>245</v>
      </c>
      <c r="F615" s="50" t="n">
        <v>4.712</v>
      </c>
      <c r="G615" s="51" t="n">
        <v>0.323</v>
      </c>
      <c r="H615" s="1" t="s">
        <v>9056</v>
      </c>
      <c r="I615" s="1" t="s">
        <v>8746</v>
      </c>
      <c r="J615" s="1" t="n">
        <v>2</v>
      </c>
      <c r="K615" s="1" t="n">
        <v>38</v>
      </c>
      <c r="L615" s="52" t="n">
        <f aca="false">E615*D615</f>
        <v>91603.05</v>
      </c>
      <c r="M615" s="1" t="n">
        <f aca="false">IF(H615="A",1.65,IF(H615="B",1.28,0.84))</f>
        <v>1.28</v>
      </c>
      <c r="N615" s="1" t="n">
        <f aca="false">ROUNDUP(M615*G615*F615*SQRT(J615),0)</f>
        <v>3</v>
      </c>
      <c r="O615" s="1" t="n">
        <f aca="false">ROUNDUP(F615*J615+N615,0)</f>
        <v>13</v>
      </c>
      <c r="P615" s="50" t="n">
        <f aca="false">IF(F615&gt;0,K615/F615,99)</f>
        <v>8.06451612903226</v>
      </c>
      <c r="Q615" s="18" t="str">
        <f aca="false">IF(K615&lt;N615,"Stock-out risk",IF(K615&lt;O615,"Reorder now",IF(P615&gt;16,"Overstock","Healthy")))</f>
        <v>Healthy</v>
      </c>
      <c r="R615" s="52" t="n">
        <f aca="false">K615*C615</f>
        <v>5831.1</v>
      </c>
    </row>
    <row r="616" customFormat="false" ht="15" hidden="false" customHeight="false" outlineLevel="0" collapsed="false">
      <c r="A616" s="1" t="s">
        <v>9366</v>
      </c>
      <c r="B616" s="1" t="s">
        <v>8759</v>
      </c>
      <c r="C616" s="17" t="n">
        <v>140</v>
      </c>
      <c r="D616" s="17" t="n">
        <v>338.45</v>
      </c>
      <c r="E616" s="1" t="n">
        <v>270</v>
      </c>
      <c r="F616" s="50" t="n">
        <v>5.192</v>
      </c>
      <c r="G616" s="51" t="n">
        <v>0.962</v>
      </c>
      <c r="H616" s="1" t="s">
        <v>9056</v>
      </c>
      <c r="I616" s="1" t="s">
        <v>90</v>
      </c>
      <c r="J616" s="1" t="n">
        <v>4</v>
      </c>
      <c r="K616" s="1" t="n">
        <v>77</v>
      </c>
      <c r="L616" s="52" t="n">
        <f aca="false">E616*D616</f>
        <v>91381.5</v>
      </c>
      <c r="M616" s="1" t="n">
        <f aca="false">IF(H616="A",1.65,IF(H616="B",1.28,0.84))</f>
        <v>1.28</v>
      </c>
      <c r="N616" s="1" t="n">
        <f aca="false">ROUNDUP(M616*G616*F616*SQRT(J616),0)</f>
        <v>13</v>
      </c>
      <c r="O616" s="1" t="n">
        <f aca="false">ROUNDUP(F616*J616+N616,0)</f>
        <v>34</v>
      </c>
      <c r="P616" s="50" t="n">
        <f aca="false">IF(F616&gt;0,K616/F616,99)</f>
        <v>14.8305084745763</v>
      </c>
      <c r="Q616" s="18" t="str">
        <f aca="false">IF(K616&lt;N616,"Stock-out risk",IF(K616&lt;O616,"Reorder now",IF(P616&gt;16,"Overstock","Healthy")))</f>
        <v>Healthy</v>
      </c>
      <c r="R616" s="52" t="n">
        <f aca="false">K616*C616</f>
        <v>10780</v>
      </c>
    </row>
    <row r="617" customFormat="false" ht="15" hidden="false" customHeight="false" outlineLevel="0" collapsed="false">
      <c r="A617" s="1" t="s">
        <v>9367</v>
      </c>
      <c r="B617" s="1" t="s">
        <v>8759</v>
      </c>
      <c r="C617" s="17" t="n">
        <v>136.87</v>
      </c>
      <c r="D617" s="17" t="n">
        <v>295.68</v>
      </c>
      <c r="E617" s="1" t="n">
        <v>309</v>
      </c>
      <c r="F617" s="50" t="n">
        <v>5.942</v>
      </c>
      <c r="G617" s="51" t="n">
        <v>0.656</v>
      </c>
      <c r="H617" s="1" t="s">
        <v>9056</v>
      </c>
      <c r="I617" s="1" t="s">
        <v>90</v>
      </c>
      <c r="J617" s="1" t="n">
        <v>3</v>
      </c>
      <c r="K617" s="1" t="n">
        <v>79</v>
      </c>
      <c r="L617" s="52" t="n">
        <f aca="false">E617*D617</f>
        <v>91365.12</v>
      </c>
      <c r="M617" s="1" t="n">
        <f aca="false">IF(H617="A",1.65,IF(H617="B",1.28,0.84))</f>
        <v>1.28</v>
      </c>
      <c r="N617" s="1" t="n">
        <f aca="false">ROUNDUP(M617*G617*F617*SQRT(J617),0)</f>
        <v>9</v>
      </c>
      <c r="O617" s="1" t="n">
        <f aca="false">ROUNDUP(F617*J617+N617,0)</f>
        <v>27</v>
      </c>
      <c r="P617" s="50" t="n">
        <f aca="false">IF(F617&gt;0,K617/F617,99)</f>
        <v>13.2951868057893</v>
      </c>
      <c r="Q617" s="18" t="str">
        <f aca="false">IF(K617&lt;N617,"Stock-out risk",IF(K617&lt;O617,"Reorder now",IF(P617&gt;16,"Overstock","Healthy")))</f>
        <v>Healthy</v>
      </c>
      <c r="R617" s="52" t="n">
        <f aca="false">K617*C617</f>
        <v>10812.73</v>
      </c>
    </row>
    <row r="618" customFormat="false" ht="15" hidden="false" customHeight="false" outlineLevel="0" collapsed="false">
      <c r="A618" s="1" t="s">
        <v>9368</v>
      </c>
      <c r="B618" s="1" t="s">
        <v>8764</v>
      </c>
      <c r="C618" s="17" t="n">
        <v>67.96</v>
      </c>
      <c r="D618" s="17" t="n">
        <v>175.96</v>
      </c>
      <c r="E618" s="1" t="n">
        <v>518</v>
      </c>
      <c r="F618" s="50" t="n">
        <v>9.962</v>
      </c>
      <c r="G618" s="51" t="n">
        <v>0.507</v>
      </c>
      <c r="H618" s="1" t="s">
        <v>9056</v>
      </c>
      <c r="I618" s="1" t="s">
        <v>90</v>
      </c>
      <c r="J618" s="1" t="n">
        <v>6</v>
      </c>
      <c r="K618" s="1" t="n">
        <v>52</v>
      </c>
      <c r="L618" s="52" t="n">
        <f aca="false">E618*D618</f>
        <v>91147.28</v>
      </c>
      <c r="M618" s="1" t="n">
        <f aca="false">IF(H618="A",1.65,IF(H618="B",1.28,0.84))</f>
        <v>1.28</v>
      </c>
      <c r="N618" s="1" t="n">
        <f aca="false">ROUNDUP(M618*G618*F618*SQRT(J618),0)</f>
        <v>16</v>
      </c>
      <c r="O618" s="1" t="n">
        <f aca="false">ROUNDUP(F618*J618+N618,0)</f>
        <v>76</v>
      </c>
      <c r="P618" s="50" t="n">
        <f aca="false">IF(F618&gt;0,K618/F618,99)</f>
        <v>5.21983537442281</v>
      </c>
      <c r="Q618" s="18" t="str">
        <f aca="false">IF(K618&lt;N618,"Stock-out risk",IF(K618&lt;O618,"Reorder now",IF(P618&gt;16,"Overstock","Healthy")))</f>
        <v>Reorder now</v>
      </c>
      <c r="R618" s="52" t="n">
        <f aca="false">K618*C618</f>
        <v>3533.92</v>
      </c>
    </row>
    <row r="619" customFormat="false" ht="15" hidden="false" customHeight="false" outlineLevel="0" collapsed="false">
      <c r="A619" s="1" t="s">
        <v>9369</v>
      </c>
      <c r="B619" s="1" t="s">
        <v>8759</v>
      </c>
      <c r="C619" s="17" t="n">
        <v>150.52</v>
      </c>
      <c r="D619" s="17" t="n">
        <v>381.51</v>
      </c>
      <c r="E619" s="1" t="n">
        <v>238</v>
      </c>
      <c r="F619" s="50" t="n">
        <v>4.577</v>
      </c>
      <c r="G619" s="51" t="n">
        <v>0.427</v>
      </c>
      <c r="H619" s="1" t="s">
        <v>9056</v>
      </c>
      <c r="I619" s="1" t="s">
        <v>8746</v>
      </c>
      <c r="J619" s="1" t="n">
        <v>3</v>
      </c>
      <c r="K619" s="1" t="n">
        <v>35</v>
      </c>
      <c r="L619" s="52" t="n">
        <f aca="false">E619*D619</f>
        <v>90799.38</v>
      </c>
      <c r="M619" s="1" t="n">
        <f aca="false">IF(H619="A",1.65,IF(H619="B",1.28,0.84))</f>
        <v>1.28</v>
      </c>
      <c r="N619" s="1" t="n">
        <f aca="false">ROUNDUP(M619*G619*F619*SQRT(J619),0)</f>
        <v>5</v>
      </c>
      <c r="O619" s="1" t="n">
        <f aca="false">ROUNDUP(F619*J619+N619,0)</f>
        <v>19</v>
      </c>
      <c r="P619" s="50" t="n">
        <f aca="false">IF(F619&gt;0,K619/F619,99)</f>
        <v>7.64693030369238</v>
      </c>
      <c r="Q619" s="18" t="str">
        <f aca="false">IF(K619&lt;N619,"Stock-out risk",IF(K619&lt;O619,"Reorder now",IF(P619&gt;16,"Overstock","Healthy")))</f>
        <v>Healthy</v>
      </c>
      <c r="R619" s="52" t="n">
        <f aca="false">K619*C619</f>
        <v>5268.2</v>
      </c>
    </row>
    <row r="620" customFormat="false" ht="15" hidden="false" customHeight="false" outlineLevel="0" collapsed="false">
      <c r="A620" s="1" t="s">
        <v>9370</v>
      </c>
      <c r="B620" s="1" t="s">
        <v>8764</v>
      </c>
      <c r="C620" s="17" t="n">
        <v>61.28</v>
      </c>
      <c r="D620" s="17" t="n">
        <v>128.02</v>
      </c>
      <c r="E620" s="1" t="n">
        <v>709</v>
      </c>
      <c r="F620" s="50" t="n">
        <v>13.635</v>
      </c>
      <c r="G620" s="51" t="n">
        <v>0.526</v>
      </c>
      <c r="H620" s="1" t="s">
        <v>9056</v>
      </c>
      <c r="I620" s="1" t="s">
        <v>90</v>
      </c>
      <c r="J620" s="1" t="n">
        <v>2</v>
      </c>
      <c r="K620" s="1" t="n">
        <v>80</v>
      </c>
      <c r="L620" s="52" t="n">
        <f aca="false">E620*D620</f>
        <v>90766.18</v>
      </c>
      <c r="M620" s="1" t="n">
        <f aca="false">IF(H620="A",1.65,IF(H620="B",1.28,0.84))</f>
        <v>1.28</v>
      </c>
      <c r="N620" s="1" t="n">
        <f aca="false">ROUNDUP(M620*G620*F620*SQRT(J620),0)</f>
        <v>13</v>
      </c>
      <c r="O620" s="1" t="n">
        <f aca="false">ROUNDUP(F620*J620+N620,0)</f>
        <v>41</v>
      </c>
      <c r="P620" s="50" t="n">
        <f aca="false">IF(F620&gt;0,K620/F620,99)</f>
        <v>5.86725339200587</v>
      </c>
      <c r="Q620" s="18" t="str">
        <f aca="false">IF(K620&lt;N620,"Stock-out risk",IF(K620&lt;O620,"Reorder now",IF(P620&gt;16,"Overstock","Healthy")))</f>
        <v>Healthy</v>
      </c>
      <c r="R620" s="52" t="n">
        <f aca="false">K620*C620</f>
        <v>4902.4</v>
      </c>
    </row>
    <row r="621" customFormat="false" ht="15" hidden="false" customHeight="false" outlineLevel="0" collapsed="false">
      <c r="A621" s="1" t="s">
        <v>9371</v>
      </c>
      <c r="B621" s="1" t="s">
        <v>8749</v>
      </c>
      <c r="C621" s="17" t="n">
        <v>68.26</v>
      </c>
      <c r="D621" s="17" t="n">
        <v>172.12</v>
      </c>
      <c r="E621" s="1" t="n">
        <v>526</v>
      </c>
      <c r="F621" s="50" t="n">
        <v>10.115</v>
      </c>
      <c r="G621" s="51" t="n">
        <v>0.832</v>
      </c>
      <c r="H621" s="1" t="s">
        <v>9056</v>
      </c>
      <c r="I621" s="1" t="s">
        <v>90</v>
      </c>
      <c r="J621" s="1" t="n">
        <v>4</v>
      </c>
      <c r="K621" s="1" t="n">
        <v>149</v>
      </c>
      <c r="L621" s="52" t="n">
        <f aca="false">E621*D621</f>
        <v>90535.12</v>
      </c>
      <c r="M621" s="1" t="n">
        <f aca="false">IF(H621="A",1.65,IF(H621="B",1.28,0.84))</f>
        <v>1.28</v>
      </c>
      <c r="N621" s="1" t="n">
        <f aca="false">ROUNDUP(M621*G621*F621*SQRT(J621),0)</f>
        <v>22</v>
      </c>
      <c r="O621" s="1" t="n">
        <f aca="false">ROUNDUP(F621*J621+N621,0)</f>
        <v>63</v>
      </c>
      <c r="P621" s="50" t="n">
        <f aca="false">IF(F621&gt;0,K621/F621,99)</f>
        <v>14.7305981216016</v>
      </c>
      <c r="Q621" s="18" t="str">
        <f aca="false">IF(K621&lt;N621,"Stock-out risk",IF(K621&lt;O621,"Reorder now",IF(P621&gt;16,"Overstock","Healthy")))</f>
        <v>Healthy</v>
      </c>
      <c r="R621" s="52" t="n">
        <f aca="false">K621*C621</f>
        <v>10170.74</v>
      </c>
    </row>
    <row r="622" customFormat="false" ht="15" hidden="false" customHeight="false" outlineLevel="0" collapsed="false">
      <c r="A622" s="1" t="s">
        <v>9372</v>
      </c>
      <c r="B622" s="1" t="s">
        <v>8764</v>
      </c>
      <c r="C622" s="17" t="n">
        <v>81.48</v>
      </c>
      <c r="D622" s="17" t="n">
        <v>187.75</v>
      </c>
      <c r="E622" s="1" t="n">
        <v>482</v>
      </c>
      <c r="F622" s="50" t="n">
        <v>9.269</v>
      </c>
      <c r="G622" s="51" t="n">
        <v>0.537</v>
      </c>
      <c r="H622" s="1" t="s">
        <v>9056</v>
      </c>
      <c r="I622" s="1" t="s">
        <v>90</v>
      </c>
      <c r="J622" s="1" t="n">
        <v>3</v>
      </c>
      <c r="K622" s="1" t="n">
        <v>28</v>
      </c>
      <c r="L622" s="52" t="n">
        <f aca="false">E622*D622</f>
        <v>90495.5</v>
      </c>
      <c r="M622" s="1" t="n">
        <f aca="false">IF(H622="A",1.65,IF(H622="B",1.28,0.84))</f>
        <v>1.28</v>
      </c>
      <c r="N622" s="1" t="n">
        <f aca="false">ROUNDUP(M622*G622*F622*SQRT(J622),0)</f>
        <v>12</v>
      </c>
      <c r="O622" s="1" t="n">
        <f aca="false">ROUNDUP(F622*J622+N622,0)</f>
        <v>40</v>
      </c>
      <c r="P622" s="50" t="n">
        <f aca="false">IF(F622&gt;0,K622/F622,99)</f>
        <v>3.0208220951559</v>
      </c>
      <c r="Q622" s="18" t="str">
        <f aca="false">IF(K622&lt;N622,"Stock-out risk",IF(K622&lt;O622,"Reorder now",IF(P622&gt;16,"Overstock","Healthy")))</f>
        <v>Reorder now</v>
      </c>
      <c r="R622" s="52" t="n">
        <f aca="false">K622*C622</f>
        <v>2281.44</v>
      </c>
    </row>
    <row r="623" customFormat="false" ht="15" hidden="false" customHeight="false" outlineLevel="0" collapsed="false">
      <c r="A623" s="1" t="s">
        <v>9373</v>
      </c>
      <c r="B623" s="1" t="s">
        <v>8772</v>
      </c>
      <c r="C623" s="17" t="n">
        <v>134.19</v>
      </c>
      <c r="D623" s="17" t="n">
        <v>336.55</v>
      </c>
      <c r="E623" s="1" t="n">
        <v>268</v>
      </c>
      <c r="F623" s="50" t="n">
        <v>5.154</v>
      </c>
      <c r="G623" s="51" t="n">
        <v>0.702</v>
      </c>
      <c r="H623" s="1" t="s">
        <v>9056</v>
      </c>
      <c r="I623" s="1" t="s">
        <v>90</v>
      </c>
      <c r="J623" s="1" t="n">
        <v>2</v>
      </c>
      <c r="K623" s="1" t="n">
        <v>27</v>
      </c>
      <c r="L623" s="52" t="n">
        <f aca="false">E623*D623</f>
        <v>90195.4</v>
      </c>
      <c r="M623" s="1" t="n">
        <f aca="false">IF(H623="A",1.65,IF(H623="B",1.28,0.84))</f>
        <v>1.28</v>
      </c>
      <c r="N623" s="1" t="n">
        <f aca="false">ROUNDUP(M623*G623*F623*SQRT(J623),0)</f>
        <v>7</v>
      </c>
      <c r="O623" s="1" t="n">
        <f aca="false">ROUNDUP(F623*J623+N623,0)</f>
        <v>18</v>
      </c>
      <c r="P623" s="50" t="n">
        <f aca="false">IF(F623&gt;0,K623/F623,99)</f>
        <v>5.23864959254948</v>
      </c>
      <c r="Q623" s="18" t="str">
        <f aca="false">IF(K623&lt;N623,"Stock-out risk",IF(K623&lt;O623,"Reorder now",IF(P623&gt;16,"Overstock","Healthy")))</f>
        <v>Healthy</v>
      </c>
      <c r="R623" s="52" t="n">
        <f aca="false">K623*C623</f>
        <v>3623.13</v>
      </c>
    </row>
    <row r="624" customFormat="false" ht="15" hidden="false" customHeight="false" outlineLevel="0" collapsed="false">
      <c r="A624" s="1" t="s">
        <v>9374</v>
      </c>
      <c r="B624" s="1" t="s">
        <v>8764</v>
      </c>
      <c r="C624" s="17" t="n">
        <v>67.63</v>
      </c>
      <c r="D624" s="17" t="n">
        <v>122</v>
      </c>
      <c r="E624" s="1" t="n">
        <v>739</v>
      </c>
      <c r="F624" s="50" t="n">
        <v>14.212</v>
      </c>
      <c r="G624" s="51" t="n">
        <v>1.018</v>
      </c>
      <c r="H624" s="1" t="s">
        <v>9056</v>
      </c>
      <c r="I624" s="1" t="s">
        <v>8752</v>
      </c>
      <c r="J624" s="1" t="n">
        <v>3</v>
      </c>
      <c r="K624" s="1" t="n">
        <v>147</v>
      </c>
      <c r="L624" s="52" t="n">
        <f aca="false">E624*D624</f>
        <v>90158</v>
      </c>
      <c r="M624" s="1" t="n">
        <f aca="false">IF(H624="A",1.65,IF(H624="B",1.28,0.84))</f>
        <v>1.28</v>
      </c>
      <c r="N624" s="1" t="n">
        <f aca="false">ROUNDUP(M624*G624*F624*SQRT(J624),0)</f>
        <v>33</v>
      </c>
      <c r="O624" s="1" t="n">
        <f aca="false">ROUNDUP(F624*J624+N624,0)</f>
        <v>76</v>
      </c>
      <c r="P624" s="50" t="n">
        <f aca="false">IF(F624&gt;0,K624/F624,99)</f>
        <v>10.3433717984802</v>
      </c>
      <c r="Q624" s="18" t="str">
        <f aca="false">IF(K624&lt;N624,"Stock-out risk",IF(K624&lt;O624,"Reorder now",IF(P624&gt;16,"Overstock","Healthy")))</f>
        <v>Healthy</v>
      </c>
      <c r="R624" s="52" t="n">
        <f aca="false">K624*C624</f>
        <v>9941.61</v>
      </c>
    </row>
    <row r="625" customFormat="false" ht="15" hidden="false" customHeight="false" outlineLevel="0" collapsed="false">
      <c r="A625" s="1" t="s">
        <v>9375</v>
      </c>
      <c r="B625" s="1" t="s">
        <v>8764</v>
      </c>
      <c r="C625" s="17" t="n">
        <v>117.47</v>
      </c>
      <c r="D625" s="17" t="n">
        <v>264.89</v>
      </c>
      <c r="E625" s="1" t="n">
        <v>340</v>
      </c>
      <c r="F625" s="50" t="n">
        <v>6.538</v>
      </c>
      <c r="G625" s="51" t="n">
        <v>0.503</v>
      </c>
      <c r="H625" s="1" t="s">
        <v>9056</v>
      </c>
      <c r="I625" s="1" t="s">
        <v>90</v>
      </c>
      <c r="J625" s="1" t="n">
        <v>2</v>
      </c>
      <c r="K625" s="1" t="n">
        <v>44</v>
      </c>
      <c r="L625" s="52" t="n">
        <f aca="false">E625*D625</f>
        <v>90062.6</v>
      </c>
      <c r="M625" s="1" t="n">
        <f aca="false">IF(H625="A",1.65,IF(H625="B",1.28,0.84))</f>
        <v>1.28</v>
      </c>
      <c r="N625" s="1" t="n">
        <f aca="false">ROUNDUP(M625*G625*F625*SQRT(J625),0)</f>
        <v>6</v>
      </c>
      <c r="O625" s="1" t="n">
        <f aca="false">ROUNDUP(F625*J625+N625,0)</f>
        <v>20</v>
      </c>
      <c r="P625" s="50" t="n">
        <f aca="false">IF(F625&gt;0,K625/F625,99)</f>
        <v>6.72988681553992</v>
      </c>
      <c r="Q625" s="18" t="str">
        <f aca="false">IF(K625&lt;N625,"Stock-out risk",IF(K625&lt;O625,"Reorder now",IF(P625&gt;16,"Overstock","Healthy")))</f>
        <v>Healthy</v>
      </c>
      <c r="R625" s="52" t="n">
        <f aca="false">K625*C625</f>
        <v>5168.68</v>
      </c>
    </row>
    <row r="626" customFormat="false" ht="15" hidden="false" customHeight="false" outlineLevel="0" collapsed="false">
      <c r="A626" s="1" t="s">
        <v>9376</v>
      </c>
      <c r="B626" s="1" t="s">
        <v>8749</v>
      </c>
      <c r="C626" s="17" t="n">
        <v>208.83</v>
      </c>
      <c r="D626" s="17" t="n">
        <v>428.2</v>
      </c>
      <c r="E626" s="1" t="n">
        <v>210</v>
      </c>
      <c r="F626" s="50" t="n">
        <v>4.038</v>
      </c>
      <c r="G626" s="51" t="n">
        <v>0.347</v>
      </c>
      <c r="H626" s="1" t="s">
        <v>9056</v>
      </c>
      <c r="I626" s="1" t="s">
        <v>8746</v>
      </c>
      <c r="J626" s="1" t="n">
        <v>2</v>
      </c>
      <c r="K626" s="1" t="n">
        <v>17</v>
      </c>
      <c r="L626" s="52" t="n">
        <f aca="false">E626*D626</f>
        <v>89922</v>
      </c>
      <c r="M626" s="1" t="n">
        <f aca="false">IF(H626="A",1.65,IF(H626="B",1.28,0.84))</f>
        <v>1.28</v>
      </c>
      <c r="N626" s="1" t="n">
        <f aca="false">ROUNDUP(M626*G626*F626*SQRT(J626),0)</f>
        <v>3</v>
      </c>
      <c r="O626" s="1" t="n">
        <f aca="false">ROUNDUP(F626*J626+N626,0)</f>
        <v>12</v>
      </c>
      <c r="P626" s="50" t="n">
        <f aca="false">IF(F626&gt;0,K626/F626,99)</f>
        <v>4.210004952947</v>
      </c>
      <c r="Q626" s="18" t="str">
        <f aca="false">IF(K626&lt;N626,"Stock-out risk",IF(K626&lt;O626,"Reorder now",IF(P626&gt;16,"Overstock","Healthy")))</f>
        <v>Healthy</v>
      </c>
      <c r="R626" s="52" t="n">
        <f aca="false">K626*C626</f>
        <v>3550.11</v>
      </c>
    </row>
    <row r="627" customFormat="false" ht="15" hidden="false" customHeight="false" outlineLevel="0" collapsed="false">
      <c r="A627" s="1" t="s">
        <v>9377</v>
      </c>
      <c r="B627" s="1" t="s">
        <v>8755</v>
      </c>
      <c r="C627" s="17" t="n">
        <v>21.58</v>
      </c>
      <c r="D627" s="17" t="n">
        <v>49.7</v>
      </c>
      <c r="E627" s="1" t="n">
        <v>1806</v>
      </c>
      <c r="F627" s="50" t="n">
        <v>34.731</v>
      </c>
      <c r="G627" s="51" t="n">
        <v>0.324</v>
      </c>
      <c r="H627" s="1" t="s">
        <v>9056</v>
      </c>
      <c r="I627" s="1" t="s">
        <v>8746</v>
      </c>
      <c r="J627" s="1" t="n">
        <v>2</v>
      </c>
      <c r="K627" s="1" t="n">
        <v>88</v>
      </c>
      <c r="L627" s="52" t="n">
        <f aca="false">E627*D627</f>
        <v>89758.2</v>
      </c>
      <c r="M627" s="1" t="n">
        <f aca="false">IF(H627="A",1.65,IF(H627="B",1.28,0.84))</f>
        <v>1.28</v>
      </c>
      <c r="N627" s="1" t="n">
        <f aca="false">ROUNDUP(M627*G627*F627*SQRT(J627),0)</f>
        <v>21</v>
      </c>
      <c r="O627" s="1" t="n">
        <f aca="false">ROUNDUP(F627*J627+N627,0)</f>
        <v>91</v>
      </c>
      <c r="P627" s="50" t="n">
        <f aca="false">IF(F627&gt;0,K627/F627,99)</f>
        <v>2.53375946560709</v>
      </c>
      <c r="Q627" s="18" t="str">
        <f aca="false">IF(K627&lt;N627,"Stock-out risk",IF(K627&lt;O627,"Reorder now",IF(P627&gt;16,"Overstock","Healthy")))</f>
        <v>Reorder now</v>
      </c>
      <c r="R627" s="52" t="n">
        <f aca="false">K627*C627</f>
        <v>1899.04</v>
      </c>
    </row>
    <row r="628" customFormat="false" ht="15" hidden="false" customHeight="false" outlineLevel="0" collapsed="false">
      <c r="A628" s="1" t="s">
        <v>9378</v>
      </c>
      <c r="B628" s="1" t="s">
        <v>8749</v>
      </c>
      <c r="C628" s="17" t="n">
        <v>133.33</v>
      </c>
      <c r="D628" s="17" t="n">
        <v>323.71</v>
      </c>
      <c r="E628" s="1" t="n">
        <v>277</v>
      </c>
      <c r="F628" s="50" t="n">
        <v>5.327</v>
      </c>
      <c r="G628" s="51" t="n">
        <v>0.596</v>
      </c>
      <c r="H628" s="1" t="s">
        <v>9056</v>
      </c>
      <c r="I628" s="1" t="s">
        <v>90</v>
      </c>
      <c r="J628" s="1" t="n">
        <v>2</v>
      </c>
      <c r="K628" s="1" t="n">
        <v>14</v>
      </c>
      <c r="L628" s="52" t="n">
        <f aca="false">E628*D628</f>
        <v>89667.67</v>
      </c>
      <c r="M628" s="1" t="n">
        <f aca="false">IF(H628="A",1.65,IF(H628="B",1.28,0.84))</f>
        <v>1.28</v>
      </c>
      <c r="N628" s="1" t="n">
        <f aca="false">ROUNDUP(M628*G628*F628*SQRT(J628),0)</f>
        <v>6</v>
      </c>
      <c r="O628" s="1" t="n">
        <f aca="false">ROUNDUP(F628*J628+N628,0)</f>
        <v>17</v>
      </c>
      <c r="P628" s="50" t="n">
        <f aca="false">IF(F628&gt;0,K628/F628,99)</f>
        <v>2.6281208935611</v>
      </c>
      <c r="Q628" s="18" t="str">
        <f aca="false">IF(K628&lt;N628,"Stock-out risk",IF(K628&lt;O628,"Reorder now",IF(P628&gt;16,"Overstock","Healthy")))</f>
        <v>Reorder now</v>
      </c>
      <c r="R628" s="52" t="n">
        <f aca="false">K628*C628</f>
        <v>1866.62</v>
      </c>
    </row>
    <row r="629" customFormat="false" ht="15" hidden="false" customHeight="false" outlineLevel="0" collapsed="false">
      <c r="A629" s="1" t="s">
        <v>9379</v>
      </c>
      <c r="B629" s="1" t="s">
        <v>8759</v>
      </c>
      <c r="C629" s="17" t="n">
        <v>183.62</v>
      </c>
      <c r="D629" s="17" t="n">
        <v>397.38</v>
      </c>
      <c r="E629" s="1" t="n">
        <v>225</v>
      </c>
      <c r="F629" s="50" t="n">
        <v>4.327</v>
      </c>
      <c r="G629" s="51" t="n">
        <v>0.5</v>
      </c>
      <c r="H629" s="1" t="s">
        <v>9056</v>
      </c>
      <c r="I629" s="1" t="s">
        <v>90</v>
      </c>
      <c r="J629" s="1" t="n">
        <v>2</v>
      </c>
      <c r="K629" s="1" t="n">
        <v>8</v>
      </c>
      <c r="L629" s="52" t="n">
        <f aca="false">E629*D629</f>
        <v>89410.5</v>
      </c>
      <c r="M629" s="1" t="n">
        <f aca="false">IF(H629="A",1.65,IF(H629="B",1.28,0.84))</f>
        <v>1.28</v>
      </c>
      <c r="N629" s="1" t="n">
        <f aca="false">ROUNDUP(M629*G629*F629*SQRT(J629),0)</f>
        <v>4</v>
      </c>
      <c r="O629" s="1" t="n">
        <f aca="false">ROUNDUP(F629*J629+N629,0)</f>
        <v>13</v>
      </c>
      <c r="P629" s="50" t="n">
        <f aca="false">IF(F629&gt;0,K629/F629,99)</f>
        <v>1.84885602033742</v>
      </c>
      <c r="Q629" s="18" t="str">
        <f aca="false">IF(K629&lt;N629,"Stock-out risk",IF(K629&lt;O629,"Reorder now",IF(P629&gt;16,"Overstock","Healthy")))</f>
        <v>Reorder now</v>
      </c>
      <c r="R629" s="52" t="n">
        <f aca="false">K629*C629</f>
        <v>1468.96</v>
      </c>
    </row>
    <row r="630" customFormat="false" ht="15" hidden="false" customHeight="false" outlineLevel="0" collapsed="false">
      <c r="A630" s="1" t="s">
        <v>9380</v>
      </c>
      <c r="B630" s="1" t="s">
        <v>8759</v>
      </c>
      <c r="C630" s="17" t="n">
        <v>82.95</v>
      </c>
      <c r="D630" s="17" t="n">
        <v>167.82</v>
      </c>
      <c r="E630" s="1" t="n">
        <v>532</v>
      </c>
      <c r="F630" s="50" t="n">
        <v>10.231</v>
      </c>
      <c r="G630" s="51" t="n">
        <v>0.754</v>
      </c>
      <c r="H630" s="1" t="s">
        <v>9056</v>
      </c>
      <c r="I630" s="1" t="s">
        <v>90</v>
      </c>
      <c r="J630" s="1" t="n">
        <v>3</v>
      </c>
      <c r="K630" s="1" t="n">
        <v>44</v>
      </c>
      <c r="L630" s="52" t="n">
        <f aca="false">E630*D630</f>
        <v>89280.24</v>
      </c>
      <c r="M630" s="1" t="n">
        <f aca="false">IF(H630="A",1.65,IF(H630="B",1.28,0.84))</f>
        <v>1.28</v>
      </c>
      <c r="N630" s="1" t="n">
        <f aca="false">ROUNDUP(M630*G630*F630*SQRT(J630),0)</f>
        <v>18</v>
      </c>
      <c r="O630" s="1" t="n">
        <f aca="false">ROUNDUP(F630*J630+N630,0)</f>
        <v>49</v>
      </c>
      <c r="P630" s="50" t="n">
        <f aca="false">IF(F630&gt;0,K630/F630,99)</f>
        <v>4.30065487244649</v>
      </c>
      <c r="Q630" s="18" t="str">
        <f aca="false">IF(K630&lt;N630,"Stock-out risk",IF(K630&lt;O630,"Reorder now",IF(P630&gt;16,"Overstock","Healthy")))</f>
        <v>Reorder now</v>
      </c>
      <c r="R630" s="52" t="n">
        <f aca="false">K630*C630</f>
        <v>3649.8</v>
      </c>
    </row>
    <row r="631" customFormat="false" ht="15" hidden="false" customHeight="false" outlineLevel="0" collapsed="false">
      <c r="A631" s="1" t="s">
        <v>9381</v>
      </c>
      <c r="B631" s="1" t="s">
        <v>8772</v>
      </c>
      <c r="C631" s="17" t="n">
        <v>66.69</v>
      </c>
      <c r="D631" s="17" t="n">
        <v>146.99</v>
      </c>
      <c r="E631" s="1" t="n">
        <v>607</v>
      </c>
      <c r="F631" s="50" t="n">
        <v>11.673</v>
      </c>
      <c r="G631" s="51" t="n">
        <v>0.325</v>
      </c>
      <c r="H631" s="1" t="s">
        <v>9056</v>
      </c>
      <c r="I631" s="1" t="s">
        <v>8746</v>
      </c>
      <c r="J631" s="1" t="n">
        <v>2</v>
      </c>
      <c r="K631" s="1" t="n">
        <v>35</v>
      </c>
      <c r="L631" s="52" t="n">
        <f aca="false">E631*D631</f>
        <v>89222.93</v>
      </c>
      <c r="M631" s="1" t="n">
        <f aca="false">IF(H631="A",1.65,IF(H631="B",1.28,0.84))</f>
        <v>1.28</v>
      </c>
      <c r="N631" s="1" t="n">
        <f aca="false">ROUNDUP(M631*G631*F631*SQRT(J631),0)</f>
        <v>7</v>
      </c>
      <c r="O631" s="1" t="n">
        <f aca="false">ROUNDUP(F631*J631+N631,0)</f>
        <v>31</v>
      </c>
      <c r="P631" s="50" t="n">
        <f aca="false">IF(F631&gt;0,K631/F631,99)</f>
        <v>2.99837231217339</v>
      </c>
      <c r="Q631" s="18" t="str">
        <f aca="false">IF(K631&lt;N631,"Stock-out risk",IF(K631&lt;O631,"Reorder now",IF(P631&gt;16,"Overstock","Healthy")))</f>
        <v>Healthy</v>
      </c>
      <c r="R631" s="52" t="n">
        <f aca="false">K631*C631</f>
        <v>2334.15</v>
      </c>
    </row>
    <row r="632" customFormat="false" ht="15" hidden="false" customHeight="false" outlineLevel="0" collapsed="false">
      <c r="A632" s="1" t="s">
        <v>9382</v>
      </c>
      <c r="B632" s="1" t="s">
        <v>8749</v>
      </c>
      <c r="C632" s="17" t="n">
        <v>159.36</v>
      </c>
      <c r="D632" s="17" t="n">
        <v>331.66</v>
      </c>
      <c r="E632" s="1" t="n">
        <v>266</v>
      </c>
      <c r="F632" s="50" t="n">
        <v>5.115</v>
      </c>
      <c r="G632" s="51" t="n">
        <v>0.508</v>
      </c>
      <c r="H632" s="1" t="s">
        <v>9056</v>
      </c>
      <c r="I632" s="1" t="s">
        <v>90</v>
      </c>
      <c r="J632" s="1" t="n">
        <v>2</v>
      </c>
      <c r="K632" s="1" t="n">
        <v>12</v>
      </c>
      <c r="L632" s="52" t="n">
        <f aca="false">E632*D632</f>
        <v>88221.56</v>
      </c>
      <c r="M632" s="1" t="n">
        <f aca="false">IF(H632="A",1.65,IF(H632="B",1.28,0.84))</f>
        <v>1.28</v>
      </c>
      <c r="N632" s="1" t="n">
        <f aca="false">ROUNDUP(M632*G632*F632*SQRT(J632),0)</f>
        <v>5</v>
      </c>
      <c r="O632" s="1" t="n">
        <f aca="false">ROUNDUP(F632*J632+N632,0)</f>
        <v>16</v>
      </c>
      <c r="P632" s="50" t="n">
        <f aca="false">IF(F632&gt;0,K632/F632,99)</f>
        <v>2.34604105571847</v>
      </c>
      <c r="Q632" s="18" t="str">
        <f aca="false">IF(K632&lt;N632,"Stock-out risk",IF(K632&lt;O632,"Reorder now",IF(P632&gt;16,"Overstock","Healthy")))</f>
        <v>Reorder now</v>
      </c>
      <c r="R632" s="52" t="n">
        <f aca="false">K632*C632</f>
        <v>1912.32</v>
      </c>
    </row>
    <row r="633" customFormat="false" ht="15" hidden="false" customHeight="false" outlineLevel="0" collapsed="false">
      <c r="A633" s="1" t="s">
        <v>9383</v>
      </c>
      <c r="B633" s="1" t="s">
        <v>8749</v>
      </c>
      <c r="C633" s="17" t="n">
        <v>31.25</v>
      </c>
      <c r="D633" s="17" t="n">
        <v>73.32</v>
      </c>
      <c r="E633" s="1" t="n">
        <v>1194</v>
      </c>
      <c r="F633" s="50" t="n">
        <v>22.962</v>
      </c>
      <c r="G633" s="51" t="n">
        <v>0.691</v>
      </c>
      <c r="H633" s="1" t="s">
        <v>9056</v>
      </c>
      <c r="I633" s="1" t="s">
        <v>90</v>
      </c>
      <c r="J633" s="1" t="n">
        <v>4</v>
      </c>
      <c r="K633" s="1" t="n">
        <v>112</v>
      </c>
      <c r="L633" s="52" t="n">
        <f aca="false">E633*D633</f>
        <v>87544.08</v>
      </c>
      <c r="M633" s="1" t="n">
        <f aca="false">IF(H633="A",1.65,IF(H633="B",1.28,0.84))</f>
        <v>1.28</v>
      </c>
      <c r="N633" s="1" t="n">
        <f aca="false">ROUNDUP(M633*G633*F633*SQRT(J633),0)</f>
        <v>41</v>
      </c>
      <c r="O633" s="1" t="n">
        <f aca="false">ROUNDUP(F633*J633+N633,0)</f>
        <v>133</v>
      </c>
      <c r="P633" s="50" t="n">
        <f aca="false">IF(F633&gt;0,K633/F633,99)</f>
        <v>4.87762390035711</v>
      </c>
      <c r="Q633" s="18" t="str">
        <f aca="false">IF(K633&lt;N633,"Stock-out risk",IF(K633&lt;O633,"Reorder now",IF(P633&gt;16,"Overstock","Healthy")))</f>
        <v>Reorder now</v>
      </c>
      <c r="R633" s="52" t="n">
        <f aca="false">K633*C633</f>
        <v>3500</v>
      </c>
    </row>
    <row r="634" customFormat="false" ht="15" hidden="false" customHeight="false" outlineLevel="0" collapsed="false">
      <c r="A634" s="1" t="s">
        <v>9384</v>
      </c>
      <c r="B634" s="1" t="s">
        <v>8749</v>
      </c>
      <c r="C634" s="17" t="n">
        <v>71.12</v>
      </c>
      <c r="D634" s="17" t="n">
        <v>128.63</v>
      </c>
      <c r="E634" s="1" t="n">
        <v>675</v>
      </c>
      <c r="F634" s="50" t="n">
        <v>12.981</v>
      </c>
      <c r="G634" s="51" t="n">
        <v>0.635</v>
      </c>
      <c r="H634" s="1" t="s">
        <v>9056</v>
      </c>
      <c r="I634" s="1" t="s">
        <v>90</v>
      </c>
      <c r="J634" s="1" t="n">
        <v>2</v>
      </c>
      <c r="K634" s="1" t="n">
        <v>53</v>
      </c>
      <c r="L634" s="52" t="n">
        <f aca="false">E634*D634</f>
        <v>86825.25</v>
      </c>
      <c r="M634" s="1" t="n">
        <f aca="false">IF(H634="A",1.65,IF(H634="B",1.28,0.84))</f>
        <v>1.28</v>
      </c>
      <c r="N634" s="1" t="n">
        <f aca="false">ROUNDUP(M634*G634*F634*SQRT(J634),0)</f>
        <v>15</v>
      </c>
      <c r="O634" s="1" t="n">
        <f aca="false">ROUNDUP(F634*J634+N634,0)</f>
        <v>41</v>
      </c>
      <c r="P634" s="50" t="n">
        <f aca="false">IF(F634&gt;0,K634/F634,99)</f>
        <v>4.08289037824513</v>
      </c>
      <c r="Q634" s="18" t="str">
        <f aca="false">IF(K634&lt;N634,"Stock-out risk",IF(K634&lt;O634,"Reorder now",IF(P634&gt;16,"Overstock","Healthy")))</f>
        <v>Healthy</v>
      </c>
      <c r="R634" s="52" t="n">
        <f aca="false">K634*C634</f>
        <v>3769.36</v>
      </c>
    </row>
    <row r="635" customFormat="false" ht="15" hidden="false" customHeight="false" outlineLevel="0" collapsed="false">
      <c r="A635" s="1" t="s">
        <v>9385</v>
      </c>
      <c r="B635" s="1" t="s">
        <v>8772</v>
      </c>
      <c r="C635" s="17" t="n">
        <v>72.61</v>
      </c>
      <c r="D635" s="17" t="n">
        <v>154.01</v>
      </c>
      <c r="E635" s="1" t="n">
        <v>561</v>
      </c>
      <c r="F635" s="50" t="n">
        <v>10.788</v>
      </c>
      <c r="G635" s="51" t="n">
        <v>1.02</v>
      </c>
      <c r="H635" s="1" t="s">
        <v>9056</v>
      </c>
      <c r="I635" s="1" t="s">
        <v>8752</v>
      </c>
      <c r="J635" s="1" t="n">
        <v>3</v>
      </c>
      <c r="K635" s="1" t="n">
        <v>69</v>
      </c>
      <c r="L635" s="52" t="n">
        <f aca="false">E635*D635</f>
        <v>86399.61</v>
      </c>
      <c r="M635" s="1" t="n">
        <f aca="false">IF(H635="A",1.65,IF(H635="B",1.28,0.84))</f>
        <v>1.28</v>
      </c>
      <c r="N635" s="1" t="n">
        <f aca="false">ROUNDUP(M635*G635*F635*SQRT(J635),0)</f>
        <v>25</v>
      </c>
      <c r="O635" s="1" t="n">
        <f aca="false">ROUNDUP(F635*J635+N635,0)</f>
        <v>58</v>
      </c>
      <c r="P635" s="50" t="n">
        <f aca="false">IF(F635&gt;0,K635/F635,99)</f>
        <v>6.39599555061179</v>
      </c>
      <c r="Q635" s="18" t="str">
        <f aca="false">IF(K635&lt;N635,"Stock-out risk",IF(K635&lt;O635,"Reorder now",IF(P635&gt;16,"Overstock","Healthy")))</f>
        <v>Healthy</v>
      </c>
      <c r="R635" s="52" t="n">
        <f aca="false">K635*C635</f>
        <v>5010.09</v>
      </c>
    </row>
    <row r="636" customFormat="false" ht="15" hidden="false" customHeight="false" outlineLevel="0" collapsed="false">
      <c r="A636" s="1" t="s">
        <v>9386</v>
      </c>
      <c r="B636" s="1" t="s">
        <v>8759</v>
      </c>
      <c r="C636" s="17" t="n">
        <v>158.68</v>
      </c>
      <c r="D636" s="17" t="n">
        <v>312.3</v>
      </c>
      <c r="E636" s="1" t="n">
        <v>276</v>
      </c>
      <c r="F636" s="50" t="n">
        <v>5.308</v>
      </c>
      <c r="G636" s="51" t="n">
        <v>0.321</v>
      </c>
      <c r="H636" s="1" t="s">
        <v>9056</v>
      </c>
      <c r="I636" s="1" t="s">
        <v>8746</v>
      </c>
      <c r="J636" s="1" t="n">
        <v>2</v>
      </c>
      <c r="K636" s="1" t="n">
        <v>31</v>
      </c>
      <c r="L636" s="52" t="n">
        <f aca="false">E636*D636</f>
        <v>86194.8</v>
      </c>
      <c r="M636" s="1" t="n">
        <f aca="false">IF(H636="A",1.65,IF(H636="B",1.28,0.84))</f>
        <v>1.28</v>
      </c>
      <c r="N636" s="1" t="n">
        <f aca="false">ROUNDUP(M636*G636*F636*SQRT(J636),0)</f>
        <v>4</v>
      </c>
      <c r="O636" s="1" t="n">
        <f aca="false">ROUNDUP(F636*J636+N636,0)</f>
        <v>15</v>
      </c>
      <c r="P636" s="50" t="n">
        <f aca="false">IF(F636&gt;0,K636/F636,99)</f>
        <v>5.84024114544084</v>
      </c>
      <c r="Q636" s="18" t="str">
        <f aca="false">IF(K636&lt;N636,"Stock-out risk",IF(K636&lt;O636,"Reorder now",IF(P636&gt;16,"Overstock","Healthy")))</f>
        <v>Healthy</v>
      </c>
      <c r="R636" s="52" t="n">
        <f aca="false">K636*C636</f>
        <v>4919.08</v>
      </c>
    </row>
    <row r="637" customFormat="false" ht="15" hidden="false" customHeight="false" outlineLevel="0" collapsed="false">
      <c r="A637" s="1" t="s">
        <v>9387</v>
      </c>
      <c r="B637" s="1" t="s">
        <v>8742</v>
      </c>
      <c r="C637" s="17" t="n">
        <v>117.62</v>
      </c>
      <c r="D637" s="17" t="n">
        <v>244.21</v>
      </c>
      <c r="E637" s="1" t="n">
        <v>352</v>
      </c>
      <c r="F637" s="50" t="n">
        <v>6.769</v>
      </c>
      <c r="G637" s="51" t="n">
        <v>1.018</v>
      </c>
      <c r="H637" s="1" t="s">
        <v>9056</v>
      </c>
      <c r="I637" s="1" t="s">
        <v>8752</v>
      </c>
      <c r="J637" s="1" t="n">
        <v>3</v>
      </c>
      <c r="K637" s="1" t="n">
        <v>19</v>
      </c>
      <c r="L637" s="52" t="n">
        <f aca="false">E637*D637</f>
        <v>85961.92</v>
      </c>
      <c r="M637" s="1" t="n">
        <f aca="false">IF(H637="A",1.65,IF(H637="B",1.28,0.84))</f>
        <v>1.28</v>
      </c>
      <c r="N637" s="1" t="n">
        <f aca="false">ROUNDUP(M637*G637*F637*SQRT(J637),0)</f>
        <v>16</v>
      </c>
      <c r="O637" s="1" t="n">
        <f aca="false">ROUNDUP(F637*J637+N637,0)</f>
        <v>37</v>
      </c>
      <c r="P637" s="50" t="n">
        <f aca="false">IF(F637&gt;0,K637/F637,99)</f>
        <v>2.80691387206382</v>
      </c>
      <c r="Q637" s="18" t="str">
        <f aca="false">IF(K637&lt;N637,"Stock-out risk",IF(K637&lt;O637,"Reorder now",IF(P637&gt;16,"Overstock","Healthy")))</f>
        <v>Reorder now</v>
      </c>
      <c r="R637" s="52" t="n">
        <f aca="false">K637*C637</f>
        <v>2234.78</v>
      </c>
    </row>
    <row r="638" customFormat="false" ht="15" hidden="false" customHeight="false" outlineLevel="0" collapsed="false">
      <c r="A638" s="1" t="s">
        <v>9388</v>
      </c>
      <c r="B638" s="1" t="s">
        <v>8759</v>
      </c>
      <c r="C638" s="17" t="n">
        <v>86.21</v>
      </c>
      <c r="D638" s="17" t="n">
        <v>178.43</v>
      </c>
      <c r="E638" s="1" t="n">
        <v>478</v>
      </c>
      <c r="F638" s="50" t="n">
        <v>9.192</v>
      </c>
      <c r="G638" s="51" t="n">
        <v>0.284</v>
      </c>
      <c r="H638" s="1" t="s">
        <v>9056</v>
      </c>
      <c r="I638" s="1" t="s">
        <v>8746</v>
      </c>
      <c r="J638" s="1" t="n">
        <v>4</v>
      </c>
      <c r="K638" s="1" t="n">
        <v>170</v>
      </c>
      <c r="L638" s="52" t="n">
        <f aca="false">E638*D638</f>
        <v>85289.54</v>
      </c>
      <c r="M638" s="1" t="n">
        <f aca="false">IF(H638="A",1.65,IF(H638="B",1.28,0.84))</f>
        <v>1.28</v>
      </c>
      <c r="N638" s="1" t="n">
        <f aca="false">ROUNDUP(M638*G638*F638*SQRT(J638),0)</f>
        <v>7</v>
      </c>
      <c r="O638" s="1" t="n">
        <f aca="false">ROUNDUP(F638*J638+N638,0)</f>
        <v>44</v>
      </c>
      <c r="P638" s="50" t="n">
        <f aca="false">IF(F638&gt;0,K638/F638,99)</f>
        <v>18.4943429068755</v>
      </c>
      <c r="Q638" s="18" t="str">
        <f aca="false">IF(K638&lt;N638,"Stock-out risk",IF(K638&lt;O638,"Reorder now",IF(P638&gt;16,"Overstock","Healthy")))</f>
        <v>Overstock</v>
      </c>
      <c r="R638" s="52" t="n">
        <f aca="false">K638*C638</f>
        <v>14655.7</v>
      </c>
    </row>
    <row r="639" customFormat="false" ht="15" hidden="false" customHeight="false" outlineLevel="0" collapsed="false">
      <c r="A639" s="1" t="s">
        <v>9389</v>
      </c>
      <c r="B639" s="1" t="s">
        <v>8749</v>
      </c>
      <c r="C639" s="17" t="n">
        <v>50.24</v>
      </c>
      <c r="D639" s="17" t="n">
        <v>103.86</v>
      </c>
      <c r="E639" s="1" t="n">
        <v>821</v>
      </c>
      <c r="F639" s="50" t="n">
        <v>15.788</v>
      </c>
      <c r="G639" s="51" t="n">
        <v>0.821</v>
      </c>
      <c r="H639" s="1" t="s">
        <v>9056</v>
      </c>
      <c r="I639" s="1" t="s">
        <v>90</v>
      </c>
      <c r="J639" s="1" t="n">
        <v>2</v>
      </c>
      <c r="K639" s="1" t="n">
        <v>249</v>
      </c>
      <c r="L639" s="52" t="n">
        <f aca="false">E639*D639</f>
        <v>85269.06</v>
      </c>
      <c r="M639" s="1" t="n">
        <f aca="false">IF(H639="A",1.65,IF(H639="B",1.28,0.84))</f>
        <v>1.28</v>
      </c>
      <c r="N639" s="1" t="n">
        <f aca="false">ROUNDUP(M639*G639*F639*SQRT(J639),0)</f>
        <v>24</v>
      </c>
      <c r="O639" s="1" t="n">
        <f aca="false">ROUNDUP(F639*J639+N639,0)</f>
        <v>56</v>
      </c>
      <c r="P639" s="50" t="n">
        <f aca="false">IF(F639&gt;0,K639/F639,99)</f>
        <v>15.7714720040537</v>
      </c>
      <c r="Q639" s="18" t="str">
        <f aca="false">IF(K639&lt;N639,"Stock-out risk",IF(K639&lt;O639,"Reorder now",IF(P639&gt;16,"Overstock","Healthy")))</f>
        <v>Healthy</v>
      </c>
      <c r="R639" s="52" t="n">
        <f aca="false">K639*C639</f>
        <v>12509.76</v>
      </c>
    </row>
    <row r="640" customFormat="false" ht="15" hidden="false" customHeight="false" outlineLevel="0" collapsed="false">
      <c r="A640" s="1" t="s">
        <v>9390</v>
      </c>
      <c r="B640" s="1" t="s">
        <v>8749</v>
      </c>
      <c r="C640" s="17" t="n">
        <v>113.63</v>
      </c>
      <c r="D640" s="17" t="n">
        <v>208.9</v>
      </c>
      <c r="E640" s="1" t="n">
        <v>408</v>
      </c>
      <c r="F640" s="50" t="n">
        <v>7.846</v>
      </c>
      <c r="G640" s="51" t="n">
        <v>0.288</v>
      </c>
      <c r="H640" s="1" t="s">
        <v>9056</v>
      </c>
      <c r="I640" s="1" t="s">
        <v>8746</v>
      </c>
      <c r="J640" s="1" t="n">
        <v>4</v>
      </c>
      <c r="K640" s="1" t="n">
        <v>73</v>
      </c>
      <c r="L640" s="52" t="n">
        <f aca="false">E640*D640</f>
        <v>85231.2</v>
      </c>
      <c r="M640" s="1" t="n">
        <f aca="false">IF(H640="A",1.65,IF(H640="B",1.28,0.84))</f>
        <v>1.28</v>
      </c>
      <c r="N640" s="1" t="n">
        <f aca="false">ROUNDUP(M640*G640*F640*SQRT(J640),0)</f>
        <v>6</v>
      </c>
      <c r="O640" s="1" t="n">
        <f aca="false">ROUNDUP(F640*J640+N640,0)</f>
        <v>38</v>
      </c>
      <c r="P640" s="50" t="n">
        <f aca="false">IF(F640&gt;0,K640/F640,99)</f>
        <v>9.30410400203926</v>
      </c>
      <c r="Q640" s="18" t="str">
        <f aca="false">IF(K640&lt;N640,"Stock-out risk",IF(K640&lt;O640,"Reorder now",IF(P640&gt;16,"Overstock","Healthy")))</f>
        <v>Healthy</v>
      </c>
      <c r="R640" s="52" t="n">
        <f aca="false">K640*C640</f>
        <v>8294.99</v>
      </c>
    </row>
    <row r="641" customFormat="false" ht="15" hidden="false" customHeight="false" outlineLevel="0" collapsed="false">
      <c r="A641" s="1" t="s">
        <v>9391</v>
      </c>
      <c r="B641" s="1" t="s">
        <v>8772</v>
      </c>
      <c r="C641" s="17" t="n">
        <v>35.04</v>
      </c>
      <c r="D641" s="17" t="n">
        <v>68.8</v>
      </c>
      <c r="E641" s="1" t="n">
        <v>1229</v>
      </c>
      <c r="F641" s="50" t="n">
        <v>23.635</v>
      </c>
      <c r="G641" s="51" t="n">
        <v>0.368</v>
      </c>
      <c r="H641" s="1" t="s">
        <v>9056</v>
      </c>
      <c r="I641" s="1" t="s">
        <v>8746</v>
      </c>
      <c r="J641" s="1" t="n">
        <v>2</v>
      </c>
      <c r="K641" s="1" t="n">
        <v>55</v>
      </c>
      <c r="L641" s="52" t="n">
        <f aca="false">E641*D641</f>
        <v>84555.2</v>
      </c>
      <c r="M641" s="1" t="n">
        <f aca="false">IF(H641="A",1.65,IF(H641="B",1.28,0.84))</f>
        <v>1.28</v>
      </c>
      <c r="N641" s="1" t="n">
        <f aca="false">ROUNDUP(M641*G641*F641*SQRT(J641),0)</f>
        <v>16</v>
      </c>
      <c r="O641" s="1" t="n">
        <f aca="false">ROUNDUP(F641*J641+N641,0)</f>
        <v>64</v>
      </c>
      <c r="P641" s="50" t="n">
        <f aca="false">IF(F641&gt;0,K641/F641,99)</f>
        <v>2.32705733023059</v>
      </c>
      <c r="Q641" s="18" t="str">
        <f aca="false">IF(K641&lt;N641,"Stock-out risk",IF(K641&lt;O641,"Reorder now",IF(P641&gt;16,"Overstock","Healthy")))</f>
        <v>Reorder now</v>
      </c>
      <c r="R641" s="52" t="n">
        <f aca="false">K641*C641</f>
        <v>1927.2</v>
      </c>
    </row>
    <row r="642" customFormat="false" ht="15" hidden="false" customHeight="false" outlineLevel="0" collapsed="false">
      <c r="A642" s="1" t="s">
        <v>9392</v>
      </c>
      <c r="B642" s="1" t="s">
        <v>8772</v>
      </c>
      <c r="C642" s="17" t="n">
        <v>194.87</v>
      </c>
      <c r="D642" s="17" t="n">
        <v>400.8</v>
      </c>
      <c r="E642" s="1" t="n">
        <v>210</v>
      </c>
      <c r="F642" s="50" t="n">
        <v>4.038</v>
      </c>
      <c r="G642" s="51" t="n">
        <v>0.379</v>
      </c>
      <c r="H642" s="1" t="s">
        <v>9056</v>
      </c>
      <c r="I642" s="1" t="s">
        <v>8746</v>
      </c>
      <c r="J642" s="1" t="n">
        <v>4</v>
      </c>
      <c r="K642" s="1" t="n">
        <v>19</v>
      </c>
      <c r="L642" s="52" t="n">
        <f aca="false">E642*D642</f>
        <v>84168</v>
      </c>
      <c r="M642" s="1" t="n">
        <f aca="false">IF(H642="A",1.65,IF(H642="B",1.28,0.84))</f>
        <v>1.28</v>
      </c>
      <c r="N642" s="1" t="n">
        <f aca="false">ROUNDUP(M642*G642*F642*SQRT(J642),0)</f>
        <v>4</v>
      </c>
      <c r="O642" s="1" t="n">
        <f aca="false">ROUNDUP(F642*J642+N642,0)</f>
        <v>21</v>
      </c>
      <c r="P642" s="50" t="n">
        <f aca="false">IF(F642&gt;0,K642/F642,99)</f>
        <v>4.70529965329371</v>
      </c>
      <c r="Q642" s="18" t="str">
        <f aca="false">IF(K642&lt;N642,"Stock-out risk",IF(K642&lt;O642,"Reorder now",IF(P642&gt;16,"Overstock","Healthy")))</f>
        <v>Reorder now</v>
      </c>
      <c r="R642" s="52" t="n">
        <f aca="false">K642*C642</f>
        <v>3702.53</v>
      </c>
    </row>
    <row r="643" customFormat="false" ht="15" hidden="false" customHeight="false" outlineLevel="0" collapsed="false">
      <c r="A643" s="1" t="s">
        <v>9393</v>
      </c>
      <c r="B643" s="1" t="s">
        <v>8759</v>
      </c>
      <c r="C643" s="17" t="n">
        <v>233.65</v>
      </c>
      <c r="D643" s="17" t="n">
        <v>535.63</v>
      </c>
      <c r="E643" s="1" t="n">
        <v>157</v>
      </c>
      <c r="F643" s="50" t="n">
        <v>3.019</v>
      </c>
      <c r="G643" s="51" t="n">
        <v>0.328</v>
      </c>
      <c r="H643" s="1" t="s">
        <v>9056</v>
      </c>
      <c r="I643" s="1" t="s">
        <v>8746</v>
      </c>
      <c r="J643" s="1" t="n">
        <v>6</v>
      </c>
      <c r="K643" s="1" t="n">
        <v>67</v>
      </c>
      <c r="L643" s="52" t="n">
        <f aca="false">E643*D643</f>
        <v>84093.91</v>
      </c>
      <c r="M643" s="1" t="n">
        <f aca="false">IF(H643="A",1.65,IF(H643="B",1.28,0.84))</f>
        <v>1.28</v>
      </c>
      <c r="N643" s="1" t="n">
        <f aca="false">ROUNDUP(M643*G643*F643*SQRT(J643),0)</f>
        <v>4</v>
      </c>
      <c r="O643" s="1" t="n">
        <f aca="false">ROUNDUP(F643*J643+N643,0)</f>
        <v>23</v>
      </c>
      <c r="P643" s="50" t="n">
        <f aca="false">IF(F643&gt;0,K643/F643,99)</f>
        <v>22.1927790659159</v>
      </c>
      <c r="Q643" s="18" t="str">
        <f aca="false">IF(K643&lt;N643,"Stock-out risk",IF(K643&lt;O643,"Reorder now",IF(P643&gt;16,"Overstock","Healthy")))</f>
        <v>Overstock</v>
      </c>
      <c r="R643" s="52" t="n">
        <f aca="false">K643*C643</f>
        <v>15654.55</v>
      </c>
    </row>
    <row r="644" customFormat="false" ht="15" hidden="false" customHeight="false" outlineLevel="0" collapsed="false">
      <c r="A644" s="1" t="s">
        <v>9394</v>
      </c>
      <c r="B644" s="1" t="s">
        <v>8764</v>
      </c>
      <c r="C644" s="17" t="n">
        <v>164.58</v>
      </c>
      <c r="D644" s="17" t="n">
        <v>365.81</v>
      </c>
      <c r="E644" s="1" t="n">
        <v>228</v>
      </c>
      <c r="F644" s="50" t="n">
        <v>4.385</v>
      </c>
      <c r="G644" s="51" t="n">
        <v>0.557</v>
      </c>
      <c r="H644" s="1" t="s">
        <v>9056</v>
      </c>
      <c r="I644" s="1" t="s">
        <v>90</v>
      </c>
      <c r="J644" s="1" t="n">
        <v>6</v>
      </c>
      <c r="K644" s="1" t="n">
        <v>57</v>
      </c>
      <c r="L644" s="52" t="n">
        <f aca="false">E644*D644</f>
        <v>83404.68</v>
      </c>
      <c r="M644" s="1" t="n">
        <f aca="false">IF(H644="A",1.65,IF(H644="B",1.28,0.84))</f>
        <v>1.28</v>
      </c>
      <c r="N644" s="1" t="n">
        <f aca="false">ROUNDUP(M644*G644*F644*SQRT(J644),0)</f>
        <v>8</v>
      </c>
      <c r="O644" s="1" t="n">
        <f aca="false">ROUNDUP(F644*J644+N644,0)</f>
        <v>35</v>
      </c>
      <c r="P644" s="50" t="n">
        <f aca="false">IF(F644&gt;0,K644/F644,99)</f>
        <v>12.9988597491448</v>
      </c>
      <c r="Q644" s="18" t="str">
        <f aca="false">IF(K644&lt;N644,"Stock-out risk",IF(K644&lt;O644,"Reorder now",IF(P644&gt;16,"Overstock","Healthy")))</f>
        <v>Healthy</v>
      </c>
      <c r="R644" s="52" t="n">
        <f aca="false">K644*C644</f>
        <v>9381.06</v>
      </c>
    </row>
    <row r="645" customFormat="false" ht="15" hidden="false" customHeight="false" outlineLevel="0" collapsed="false">
      <c r="A645" s="1" t="s">
        <v>9395</v>
      </c>
      <c r="B645" s="1" t="s">
        <v>8772</v>
      </c>
      <c r="C645" s="17" t="n">
        <v>150.31</v>
      </c>
      <c r="D645" s="17" t="n">
        <v>378.85</v>
      </c>
      <c r="E645" s="1" t="n">
        <v>220</v>
      </c>
      <c r="F645" s="50" t="n">
        <v>4.231</v>
      </c>
      <c r="G645" s="51" t="n">
        <v>0.441</v>
      </c>
      <c r="H645" s="1" t="s">
        <v>9056</v>
      </c>
      <c r="I645" s="1" t="s">
        <v>8746</v>
      </c>
      <c r="J645" s="1" t="n">
        <v>6</v>
      </c>
      <c r="K645" s="1" t="n">
        <v>65</v>
      </c>
      <c r="L645" s="52" t="n">
        <f aca="false">E645*D645</f>
        <v>83347</v>
      </c>
      <c r="M645" s="1" t="n">
        <f aca="false">IF(H645="A",1.65,IF(H645="B",1.28,0.84))</f>
        <v>1.28</v>
      </c>
      <c r="N645" s="1" t="n">
        <f aca="false">ROUNDUP(M645*G645*F645*SQRT(J645),0)</f>
        <v>6</v>
      </c>
      <c r="O645" s="1" t="n">
        <f aca="false">ROUNDUP(F645*J645+N645,0)</f>
        <v>32</v>
      </c>
      <c r="P645" s="50" t="n">
        <f aca="false">IF(F645&gt;0,K645/F645,99)</f>
        <v>15.3627983928149</v>
      </c>
      <c r="Q645" s="18" t="str">
        <f aca="false">IF(K645&lt;N645,"Stock-out risk",IF(K645&lt;O645,"Reorder now",IF(P645&gt;16,"Overstock","Healthy")))</f>
        <v>Healthy</v>
      </c>
      <c r="R645" s="52" t="n">
        <f aca="false">K645*C645</f>
        <v>9770.15</v>
      </c>
    </row>
    <row r="646" customFormat="false" ht="15" hidden="false" customHeight="false" outlineLevel="0" collapsed="false">
      <c r="A646" s="1" t="s">
        <v>9396</v>
      </c>
      <c r="B646" s="1" t="s">
        <v>8755</v>
      </c>
      <c r="C646" s="17" t="n">
        <v>57.27</v>
      </c>
      <c r="D646" s="17" t="n">
        <v>113.54</v>
      </c>
      <c r="E646" s="1" t="n">
        <v>734</v>
      </c>
      <c r="F646" s="50" t="n">
        <v>14.115</v>
      </c>
      <c r="G646" s="51" t="n">
        <v>0.598</v>
      </c>
      <c r="H646" s="1" t="s">
        <v>9056</v>
      </c>
      <c r="I646" s="1" t="s">
        <v>90</v>
      </c>
      <c r="J646" s="1" t="n">
        <v>2</v>
      </c>
      <c r="K646" s="1" t="n">
        <v>48</v>
      </c>
      <c r="L646" s="52" t="n">
        <f aca="false">E646*D646</f>
        <v>83338.36</v>
      </c>
      <c r="M646" s="1" t="n">
        <f aca="false">IF(H646="A",1.65,IF(H646="B",1.28,0.84))</f>
        <v>1.28</v>
      </c>
      <c r="N646" s="1" t="n">
        <f aca="false">ROUNDUP(M646*G646*F646*SQRT(J646),0)</f>
        <v>16</v>
      </c>
      <c r="O646" s="1" t="n">
        <f aca="false">ROUNDUP(F646*J646+N646,0)</f>
        <v>45</v>
      </c>
      <c r="P646" s="50" t="n">
        <f aca="false">IF(F646&gt;0,K646/F646,99)</f>
        <v>3.40063761955367</v>
      </c>
      <c r="Q646" s="18" t="str">
        <f aca="false">IF(K646&lt;N646,"Stock-out risk",IF(K646&lt;O646,"Reorder now",IF(P646&gt;16,"Overstock","Healthy")))</f>
        <v>Healthy</v>
      </c>
      <c r="R646" s="52" t="n">
        <f aca="false">K646*C646</f>
        <v>2748.96</v>
      </c>
    </row>
    <row r="647" customFormat="false" ht="15" hidden="false" customHeight="false" outlineLevel="0" collapsed="false">
      <c r="A647" s="1" t="s">
        <v>9397</v>
      </c>
      <c r="B647" s="1" t="s">
        <v>8755</v>
      </c>
      <c r="C647" s="17" t="n">
        <v>54.7</v>
      </c>
      <c r="D647" s="17" t="n">
        <v>129.43</v>
      </c>
      <c r="E647" s="1" t="n">
        <v>642</v>
      </c>
      <c r="F647" s="50" t="n">
        <v>12.346</v>
      </c>
      <c r="G647" s="51" t="n">
        <v>0.718</v>
      </c>
      <c r="H647" s="1" t="s">
        <v>9056</v>
      </c>
      <c r="I647" s="1" t="s">
        <v>90</v>
      </c>
      <c r="J647" s="1" t="n">
        <v>4</v>
      </c>
      <c r="K647" s="1" t="n">
        <v>87</v>
      </c>
      <c r="L647" s="52" t="n">
        <f aca="false">E647*D647</f>
        <v>83094.06</v>
      </c>
      <c r="M647" s="1" t="n">
        <f aca="false">IF(H647="A",1.65,IF(H647="B",1.28,0.84))</f>
        <v>1.28</v>
      </c>
      <c r="N647" s="1" t="n">
        <f aca="false">ROUNDUP(M647*G647*F647*SQRT(J647),0)</f>
        <v>23</v>
      </c>
      <c r="O647" s="1" t="n">
        <f aca="false">ROUNDUP(F647*J647+N647,0)</f>
        <v>73</v>
      </c>
      <c r="P647" s="50" t="n">
        <f aca="false">IF(F647&gt;0,K647/F647,99)</f>
        <v>7.04681678276365</v>
      </c>
      <c r="Q647" s="18" t="str">
        <f aca="false">IF(K647&lt;N647,"Stock-out risk",IF(K647&lt;O647,"Reorder now",IF(P647&gt;16,"Overstock","Healthy")))</f>
        <v>Healthy</v>
      </c>
      <c r="R647" s="52" t="n">
        <f aca="false">K647*C647</f>
        <v>4758.9</v>
      </c>
    </row>
    <row r="648" customFormat="false" ht="15" hidden="false" customHeight="false" outlineLevel="0" collapsed="false">
      <c r="A648" s="1" t="s">
        <v>9398</v>
      </c>
      <c r="B648" s="1" t="s">
        <v>8772</v>
      </c>
      <c r="C648" s="17" t="n">
        <v>100.2</v>
      </c>
      <c r="D648" s="17" t="n">
        <v>221.17</v>
      </c>
      <c r="E648" s="1" t="n">
        <v>375</v>
      </c>
      <c r="F648" s="50" t="n">
        <v>7.212</v>
      </c>
      <c r="G648" s="51" t="n">
        <v>0.51</v>
      </c>
      <c r="H648" s="1" t="s">
        <v>9056</v>
      </c>
      <c r="I648" s="1" t="s">
        <v>90</v>
      </c>
      <c r="J648" s="1" t="n">
        <v>2</v>
      </c>
      <c r="K648" s="1" t="n">
        <v>17</v>
      </c>
      <c r="L648" s="52" t="n">
        <f aca="false">E648*D648</f>
        <v>82938.75</v>
      </c>
      <c r="M648" s="1" t="n">
        <f aca="false">IF(H648="A",1.65,IF(H648="B",1.28,0.84))</f>
        <v>1.28</v>
      </c>
      <c r="N648" s="1" t="n">
        <f aca="false">ROUNDUP(M648*G648*F648*SQRT(J648),0)</f>
        <v>7</v>
      </c>
      <c r="O648" s="1" t="n">
        <f aca="false">ROUNDUP(F648*J648+N648,0)</f>
        <v>22</v>
      </c>
      <c r="P648" s="50" t="n">
        <f aca="false">IF(F648&gt;0,K648/F648,99)</f>
        <v>2.35718247365502</v>
      </c>
      <c r="Q648" s="18" t="str">
        <f aca="false">IF(K648&lt;N648,"Stock-out risk",IF(K648&lt;O648,"Reorder now",IF(P648&gt;16,"Overstock","Healthy")))</f>
        <v>Reorder now</v>
      </c>
      <c r="R648" s="52" t="n">
        <f aca="false">K648*C648</f>
        <v>1703.4</v>
      </c>
    </row>
    <row r="649" customFormat="false" ht="15" hidden="false" customHeight="false" outlineLevel="0" collapsed="false">
      <c r="A649" s="1" t="s">
        <v>9399</v>
      </c>
      <c r="B649" s="1" t="s">
        <v>8759</v>
      </c>
      <c r="C649" s="17" t="n">
        <v>143.37</v>
      </c>
      <c r="D649" s="17" t="n">
        <v>345.5</v>
      </c>
      <c r="E649" s="1" t="n">
        <v>240</v>
      </c>
      <c r="F649" s="50" t="n">
        <v>4.615</v>
      </c>
      <c r="G649" s="51" t="n">
        <v>0.368</v>
      </c>
      <c r="H649" s="1" t="s">
        <v>9056</v>
      </c>
      <c r="I649" s="1" t="s">
        <v>8746</v>
      </c>
      <c r="J649" s="1" t="n">
        <v>4</v>
      </c>
      <c r="K649" s="1" t="n">
        <v>29</v>
      </c>
      <c r="L649" s="52" t="n">
        <f aca="false">E649*D649</f>
        <v>82920</v>
      </c>
      <c r="M649" s="1" t="n">
        <f aca="false">IF(H649="A",1.65,IF(H649="B",1.28,0.84))</f>
        <v>1.28</v>
      </c>
      <c r="N649" s="1" t="n">
        <f aca="false">ROUNDUP(M649*G649*F649*SQRT(J649),0)</f>
        <v>5</v>
      </c>
      <c r="O649" s="1" t="n">
        <f aca="false">ROUNDUP(F649*J649+N649,0)</f>
        <v>24</v>
      </c>
      <c r="P649" s="50" t="n">
        <f aca="false">IF(F649&gt;0,K649/F649,99)</f>
        <v>6.28385698808234</v>
      </c>
      <c r="Q649" s="18" t="str">
        <f aca="false">IF(K649&lt;N649,"Stock-out risk",IF(K649&lt;O649,"Reorder now",IF(P649&gt;16,"Overstock","Healthy")))</f>
        <v>Healthy</v>
      </c>
      <c r="R649" s="52" t="n">
        <f aca="false">K649*C649</f>
        <v>4157.73</v>
      </c>
    </row>
    <row r="650" customFormat="false" ht="15" hidden="false" customHeight="false" outlineLevel="0" collapsed="false">
      <c r="A650" s="1" t="s">
        <v>9400</v>
      </c>
      <c r="B650" s="1" t="s">
        <v>8759</v>
      </c>
      <c r="C650" s="17" t="n">
        <v>108.17</v>
      </c>
      <c r="D650" s="17" t="n">
        <v>279.57</v>
      </c>
      <c r="E650" s="1" t="n">
        <v>296</v>
      </c>
      <c r="F650" s="50" t="n">
        <v>5.692</v>
      </c>
      <c r="G650" s="51" t="n">
        <v>0.775</v>
      </c>
      <c r="H650" s="1" t="s">
        <v>9056</v>
      </c>
      <c r="I650" s="1" t="s">
        <v>90</v>
      </c>
      <c r="J650" s="1" t="n">
        <v>3</v>
      </c>
      <c r="K650" s="1" t="n">
        <v>59</v>
      </c>
      <c r="L650" s="52" t="n">
        <f aca="false">E650*D650</f>
        <v>82752.72</v>
      </c>
      <c r="M650" s="1" t="n">
        <f aca="false">IF(H650="A",1.65,IF(H650="B",1.28,0.84))</f>
        <v>1.28</v>
      </c>
      <c r="N650" s="1" t="n">
        <f aca="false">ROUNDUP(M650*G650*F650*SQRT(J650),0)</f>
        <v>10</v>
      </c>
      <c r="O650" s="1" t="n">
        <f aca="false">ROUNDUP(F650*J650+N650,0)</f>
        <v>28</v>
      </c>
      <c r="P650" s="50" t="n">
        <f aca="false">IF(F650&gt;0,K650/F650,99)</f>
        <v>10.3654251581167</v>
      </c>
      <c r="Q650" s="18" t="str">
        <f aca="false">IF(K650&lt;N650,"Stock-out risk",IF(K650&lt;O650,"Reorder now",IF(P650&gt;16,"Overstock","Healthy")))</f>
        <v>Healthy</v>
      </c>
      <c r="R650" s="52" t="n">
        <f aca="false">K650*C650</f>
        <v>6382.03</v>
      </c>
    </row>
    <row r="651" customFormat="false" ht="15" hidden="false" customHeight="false" outlineLevel="0" collapsed="false">
      <c r="A651" s="1" t="s">
        <v>9401</v>
      </c>
      <c r="B651" s="1" t="s">
        <v>8749</v>
      </c>
      <c r="C651" s="17" t="n">
        <v>48.19</v>
      </c>
      <c r="D651" s="17" t="n">
        <v>98.95</v>
      </c>
      <c r="E651" s="1" t="n">
        <v>823</v>
      </c>
      <c r="F651" s="50" t="n">
        <v>15.827</v>
      </c>
      <c r="G651" s="51" t="n">
        <v>0.342</v>
      </c>
      <c r="H651" s="1" t="s">
        <v>9056</v>
      </c>
      <c r="I651" s="1" t="s">
        <v>8746</v>
      </c>
      <c r="J651" s="1" t="n">
        <v>2</v>
      </c>
      <c r="K651" s="1" t="n">
        <v>67</v>
      </c>
      <c r="L651" s="52" t="n">
        <f aca="false">E651*D651</f>
        <v>81435.85</v>
      </c>
      <c r="M651" s="1" t="n">
        <f aca="false">IF(H651="A",1.65,IF(H651="B",1.28,0.84))</f>
        <v>1.28</v>
      </c>
      <c r="N651" s="1" t="n">
        <f aca="false">ROUNDUP(M651*G651*F651*SQRT(J651),0)</f>
        <v>10</v>
      </c>
      <c r="O651" s="1" t="n">
        <f aca="false">ROUNDUP(F651*J651+N651,0)</f>
        <v>42</v>
      </c>
      <c r="P651" s="50" t="n">
        <f aca="false">IF(F651&gt;0,K651/F651,99)</f>
        <v>4.23327225627093</v>
      </c>
      <c r="Q651" s="18" t="str">
        <f aca="false">IF(K651&lt;N651,"Stock-out risk",IF(K651&lt;O651,"Reorder now",IF(P651&gt;16,"Overstock","Healthy")))</f>
        <v>Healthy</v>
      </c>
      <c r="R651" s="52" t="n">
        <f aca="false">K651*C651</f>
        <v>3228.73</v>
      </c>
    </row>
    <row r="652" customFormat="false" ht="15" hidden="false" customHeight="false" outlineLevel="0" collapsed="false">
      <c r="A652" s="1" t="s">
        <v>9402</v>
      </c>
      <c r="B652" s="1" t="s">
        <v>8749</v>
      </c>
      <c r="C652" s="17" t="n">
        <v>119.42</v>
      </c>
      <c r="D652" s="17" t="n">
        <v>291.44</v>
      </c>
      <c r="E652" s="1" t="n">
        <v>276</v>
      </c>
      <c r="F652" s="50" t="n">
        <v>5.308</v>
      </c>
      <c r="G652" s="51" t="n">
        <v>1.012</v>
      </c>
      <c r="H652" s="1" t="s">
        <v>9056</v>
      </c>
      <c r="I652" s="1" t="s">
        <v>8752</v>
      </c>
      <c r="J652" s="1" t="n">
        <v>6</v>
      </c>
      <c r="K652" s="1" t="n">
        <v>70</v>
      </c>
      <c r="L652" s="52" t="n">
        <f aca="false">E652*D652</f>
        <v>80437.44</v>
      </c>
      <c r="M652" s="1" t="n">
        <f aca="false">IF(H652="A",1.65,IF(H652="B",1.28,0.84))</f>
        <v>1.28</v>
      </c>
      <c r="N652" s="1" t="n">
        <f aca="false">ROUNDUP(M652*G652*F652*SQRT(J652),0)</f>
        <v>17</v>
      </c>
      <c r="O652" s="1" t="n">
        <f aca="false">ROUNDUP(F652*J652+N652,0)</f>
        <v>49</v>
      </c>
      <c r="P652" s="50" t="n">
        <f aca="false">IF(F652&gt;0,K652/F652,99)</f>
        <v>13.1876412961567</v>
      </c>
      <c r="Q652" s="18" t="str">
        <f aca="false">IF(K652&lt;N652,"Stock-out risk",IF(K652&lt;O652,"Reorder now",IF(P652&gt;16,"Overstock","Healthy")))</f>
        <v>Healthy</v>
      </c>
      <c r="R652" s="52" t="n">
        <f aca="false">K652*C652</f>
        <v>8359.4</v>
      </c>
    </row>
    <row r="653" customFormat="false" ht="15" hidden="false" customHeight="false" outlineLevel="0" collapsed="false">
      <c r="A653" s="1" t="s">
        <v>9403</v>
      </c>
      <c r="B653" s="1" t="s">
        <v>8772</v>
      </c>
      <c r="C653" s="17" t="n">
        <v>70.79</v>
      </c>
      <c r="D653" s="17" t="n">
        <v>148.24</v>
      </c>
      <c r="E653" s="1" t="n">
        <v>542</v>
      </c>
      <c r="F653" s="50" t="n">
        <v>10.423</v>
      </c>
      <c r="G653" s="51" t="n">
        <v>0.283</v>
      </c>
      <c r="H653" s="1" t="s">
        <v>9056</v>
      </c>
      <c r="I653" s="1" t="s">
        <v>8746</v>
      </c>
      <c r="J653" s="1" t="n">
        <v>2</v>
      </c>
      <c r="K653" s="1" t="n">
        <v>44</v>
      </c>
      <c r="L653" s="52" t="n">
        <f aca="false">E653*D653</f>
        <v>80346.08</v>
      </c>
      <c r="M653" s="1" t="n">
        <f aca="false">IF(H653="A",1.65,IF(H653="B",1.28,0.84))</f>
        <v>1.28</v>
      </c>
      <c r="N653" s="1" t="n">
        <f aca="false">ROUNDUP(M653*G653*F653*SQRT(J653),0)</f>
        <v>6</v>
      </c>
      <c r="O653" s="1" t="n">
        <f aca="false">ROUNDUP(F653*J653+N653,0)</f>
        <v>27</v>
      </c>
      <c r="P653" s="50" t="n">
        <f aca="false">IF(F653&gt;0,K653/F653,99)</f>
        <v>4.22143336851195</v>
      </c>
      <c r="Q653" s="18" t="str">
        <f aca="false">IF(K653&lt;N653,"Stock-out risk",IF(K653&lt;O653,"Reorder now",IF(P653&gt;16,"Overstock","Healthy")))</f>
        <v>Healthy</v>
      </c>
      <c r="R653" s="52" t="n">
        <f aca="false">K653*C653</f>
        <v>3114.76</v>
      </c>
    </row>
    <row r="654" customFormat="false" ht="15" hidden="false" customHeight="false" outlineLevel="0" collapsed="false">
      <c r="A654" s="1" t="s">
        <v>9404</v>
      </c>
      <c r="B654" s="1" t="s">
        <v>8772</v>
      </c>
      <c r="C654" s="17" t="n">
        <v>142.5</v>
      </c>
      <c r="D654" s="17" t="n">
        <v>297.51</v>
      </c>
      <c r="E654" s="1" t="n">
        <v>270</v>
      </c>
      <c r="F654" s="50" t="n">
        <v>5.192</v>
      </c>
      <c r="G654" s="51" t="n">
        <v>0.611</v>
      </c>
      <c r="H654" s="1" t="s">
        <v>9056</v>
      </c>
      <c r="I654" s="1" t="s">
        <v>90</v>
      </c>
      <c r="J654" s="1" t="n">
        <v>3</v>
      </c>
      <c r="K654" s="1" t="n">
        <v>75</v>
      </c>
      <c r="L654" s="52" t="n">
        <f aca="false">E654*D654</f>
        <v>80327.7</v>
      </c>
      <c r="M654" s="1" t="n">
        <f aca="false">IF(H654="A",1.65,IF(H654="B",1.28,0.84))</f>
        <v>1.28</v>
      </c>
      <c r="N654" s="1" t="n">
        <f aca="false">ROUNDUP(M654*G654*F654*SQRT(J654),0)</f>
        <v>8</v>
      </c>
      <c r="O654" s="1" t="n">
        <f aca="false">ROUNDUP(F654*J654+N654,0)</f>
        <v>24</v>
      </c>
      <c r="P654" s="50" t="n">
        <f aca="false">IF(F654&gt;0,K654/F654,99)</f>
        <v>14.4453004622496</v>
      </c>
      <c r="Q654" s="18" t="str">
        <f aca="false">IF(K654&lt;N654,"Stock-out risk",IF(K654&lt;O654,"Reorder now",IF(P654&gt;16,"Overstock","Healthy")))</f>
        <v>Healthy</v>
      </c>
      <c r="R654" s="52" t="n">
        <f aca="false">K654*C654</f>
        <v>10687.5</v>
      </c>
    </row>
    <row r="655" customFormat="false" ht="15" hidden="false" customHeight="false" outlineLevel="0" collapsed="false">
      <c r="A655" s="1" t="s">
        <v>9405</v>
      </c>
      <c r="B655" s="1" t="s">
        <v>8764</v>
      </c>
      <c r="C655" s="17" t="n">
        <v>258.43</v>
      </c>
      <c r="D655" s="17" t="n">
        <v>652.01</v>
      </c>
      <c r="E655" s="1" t="n">
        <v>123</v>
      </c>
      <c r="F655" s="50" t="n">
        <v>2.365</v>
      </c>
      <c r="G655" s="51" t="n">
        <v>0.963</v>
      </c>
      <c r="H655" s="1" t="s">
        <v>9056</v>
      </c>
      <c r="I655" s="1" t="s">
        <v>90</v>
      </c>
      <c r="J655" s="1" t="n">
        <v>6</v>
      </c>
      <c r="K655" s="1" t="n">
        <v>26</v>
      </c>
      <c r="L655" s="52" t="n">
        <f aca="false">E655*D655</f>
        <v>80197.23</v>
      </c>
      <c r="M655" s="1" t="n">
        <f aca="false">IF(H655="A",1.65,IF(H655="B",1.28,0.84))</f>
        <v>1.28</v>
      </c>
      <c r="N655" s="1" t="n">
        <f aca="false">ROUNDUP(M655*G655*F655*SQRT(J655),0)</f>
        <v>8</v>
      </c>
      <c r="O655" s="1" t="n">
        <f aca="false">ROUNDUP(F655*J655+N655,0)</f>
        <v>23</v>
      </c>
      <c r="P655" s="50" t="n">
        <f aca="false">IF(F655&gt;0,K655/F655,99)</f>
        <v>10.9936575052854</v>
      </c>
      <c r="Q655" s="18" t="str">
        <f aca="false">IF(K655&lt;N655,"Stock-out risk",IF(K655&lt;O655,"Reorder now",IF(P655&gt;16,"Overstock","Healthy")))</f>
        <v>Healthy</v>
      </c>
      <c r="R655" s="52" t="n">
        <f aca="false">K655*C655</f>
        <v>6719.18</v>
      </c>
    </row>
    <row r="656" customFormat="false" ht="15" hidden="false" customHeight="false" outlineLevel="0" collapsed="false">
      <c r="A656" s="1" t="s">
        <v>9406</v>
      </c>
      <c r="B656" s="1" t="s">
        <v>8742</v>
      </c>
      <c r="C656" s="17" t="n">
        <v>149.97</v>
      </c>
      <c r="D656" s="17" t="n">
        <v>372.75</v>
      </c>
      <c r="E656" s="1" t="n">
        <v>215</v>
      </c>
      <c r="F656" s="50" t="n">
        <v>4.135</v>
      </c>
      <c r="G656" s="51" t="n">
        <v>0.339</v>
      </c>
      <c r="H656" s="1" t="s">
        <v>9056</v>
      </c>
      <c r="I656" s="1" t="s">
        <v>8746</v>
      </c>
      <c r="J656" s="1" t="n">
        <v>2</v>
      </c>
      <c r="K656" s="1" t="n">
        <v>22</v>
      </c>
      <c r="L656" s="52" t="n">
        <f aca="false">E656*D656</f>
        <v>80141.25</v>
      </c>
      <c r="M656" s="1" t="n">
        <f aca="false">IF(H656="A",1.65,IF(H656="B",1.28,0.84))</f>
        <v>1.28</v>
      </c>
      <c r="N656" s="1" t="n">
        <f aca="false">ROUNDUP(M656*G656*F656*SQRT(J656),0)</f>
        <v>3</v>
      </c>
      <c r="O656" s="1" t="n">
        <f aca="false">ROUNDUP(F656*J656+N656,0)</f>
        <v>12</v>
      </c>
      <c r="P656" s="50" t="n">
        <f aca="false">IF(F656&gt;0,K656/F656,99)</f>
        <v>5.32043530834341</v>
      </c>
      <c r="Q656" s="18" t="str">
        <f aca="false">IF(K656&lt;N656,"Stock-out risk",IF(K656&lt;O656,"Reorder now",IF(P656&gt;16,"Overstock","Healthy")))</f>
        <v>Healthy</v>
      </c>
      <c r="R656" s="52" t="n">
        <f aca="false">K656*C656</f>
        <v>3299.34</v>
      </c>
    </row>
    <row r="657" customFormat="false" ht="15" hidden="false" customHeight="false" outlineLevel="0" collapsed="false">
      <c r="A657" s="1" t="s">
        <v>9407</v>
      </c>
      <c r="B657" s="1" t="s">
        <v>8764</v>
      </c>
      <c r="C657" s="17" t="n">
        <v>195.7</v>
      </c>
      <c r="D657" s="17" t="n">
        <v>446.6</v>
      </c>
      <c r="E657" s="1" t="n">
        <v>178</v>
      </c>
      <c r="F657" s="50" t="n">
        <v>3.423</v>
      </c>
      <c r="G657" s="51" t="n">
        <v>0.438</v>
      </c>
      <c r="H657" s="1" t="s">
        <v>9056</v>
      </c>
      <c r="I657" s="1" t="s">
        <v>8746</v>
      </c>
      <c r="J657" s="1" t="n">
        <v>2</v>
      </c>
      <c r="K657" s="1" t="n">
        <v>15</v>
      </c>
      <c r="L657" s="52" t="n">
        <f aca="false">E657*D657</f>
        <v>79494.8</v>
      </c>
      <c r="M657" s="1" t="n">
        <f aca="false">IF(H657="A",1.65,IF(H657="B",1.28,0.84))</f>
        <v>1.28</v>
      </c>
      <c r="N657" s="1" t="n">
        <f aca="false">ROUNDUP(M657*G657*F657*SQRT(J657),0)</f>
        <v>3</v>
      </c>
      <c r="O657" s="1" t="n">
        <f aca="false">ROUNDUP(F657*J657+N657,0)</f>
        <v>10</v>
      </c>
      <c r="P657" s="50" t="n">
        <f aca="false">IF(F657&gt;0,K657/F657,99)</f>
        <v>4.38212094653813</v>
      </c>
      <c r="Q657" s="18" t="str">
        <f aca="false">IF(K657&lt;N657,"Stock-out risk",IF(K657&lt;O657,"Reorder now",IF(P657&gt;16,"Overstock","Healthy")))</f>
        <v>Healthy</v>
      </c>
      <c r="R657" s="52" t="n">
        <f aca="false">K657*C657</f>
        <v>2935.5</v>
      </c>
    </row>
    <row r="658" customFormat="false" ht="15" hidden="false" customHeight="false" outlineLevel="0" collapsed="false">
      <c r="A658" s="1" t="s">
        <v>9408</v>
      </c>
      <c r="B658" s="1" t="s">
        <v>8759</v>
      </c>
      <c r="C658" s="17" t="n">
        <v>123.36</v>
      </c>
      <c r="D658" s="17" t="n">
        <v>248.36</v>
      </c>
      <c r="E658" s="1" t="n">
        <v>320</v>
      </c>
      <c r="F658" s="50" t="n">
        <v>6.154</v>
      </c>
      <c r="G658" s="51" t="n">
        <v>0.333</v>
      </c>
      <c r="H658" s="1" t="s">
        <v>9409</v>
      </c>
      <c r="I658" s="1" t="s">
        <v>8746</v>
      </c>
      <c r="J658" s="1" t="n">
        <v>3</v>
      </c>
      <c r="K658" s="1" t="n">
        <v>43</v>
      </c>
      <c r="L658" s="52" t="n">
        <f aca="false">E658*D658</f>
        <v>79475.2</v>
      </c>
      <c r="M658" s="1" t="n">
        <f aca="false">IF(H658="A",1.65,IF(H658="B",1.28,0.84))</f>
        <v>0.84</v>
      </c>
      <c r="N658" s="1" t="n">
        <f aca="false">ROUNDUP(M658*G658*F658*SQRT(J658),0)</f>
        <v>3</v>
      </c>
      <c r="O658" s="1" t="n">
        <f aca="false">ROUNDUP(F658*J658+N658,0)</f>
        <v>22</v>
      </c>
      <c r="P658" s="50" t="n">
        <f aca="false">IF(F658&gt;0,K658/F658,99)</f>
        <v>6.98732531686708</v>
      </c>
      <c r="Q658" s="18" t="str">
        <f aca="false">IF(K658&lt;N658,"Stock-out risk",IF(K658&lt;O658,"Reorder now",IF(P658&gt;16,"Overstock","Healthy")))</f>
        <v>Healthy</v>
      </c>
      <c r="R658" s="52" t="n">
        <f aca="false">K658*C658</f>
        <v>5304.48</v>
      </c>
    </row>
    <row r="659" customFormat="false" ht="15" hidden="false" customHeight="false" outlineLevel="0" collapsed="false">
      <c r="A659" s="1" t="s">
        <v>9410</v>
      </c>
      <c r="B659" s="1" t="s">
        <v>8755</v>
      </c>
      <c r="C659" s="17" t="n">
        <v>61.99</v>
      </c>
      <c r="D659" s="17" t="n">
        <v>143.83</v>
      </c>
      <c r="E659" s="1" t="n">
        <v>552</v>
      </c>
      <c r="F659" s="50" t="n">
        <v>10.615</v>
      </c>
      <c r="G659" s="51" t="n">
        <v>0.557</v>
      </c>
      <c r="H659" s="1" t="s">
        <v>9409</v>
      </c>
      <c r="I659" s="1" t="s">
        <v>90</v>
      </c>
      <c r="J659" s="1" t="n">
        <v>2</v>
      </c>
      <c r="K659" s="1" t="n">
        <v>41</v>
      </c>
      <c r="L659" s="52" t="n">
        <f aca="false">E659*D659</f>
        <v>79394.16</v>
      </c>
      <c r="M659" s="1" t="n">
        <f aca="false">IF(H659="A",1.65,IF(H659="B",1.28,0.84))</f>
        <v>0.84</v>
      </c>
      <c r="N659" s="1" t="n">
        <f aca="false">ROUNDUP(M659*G659*F659*SQRT(J659),0)</f>
        <v>8</v>
      </c>
      <c r="O659" s="1" t="n">
        <f aca="false">ROUNDUP(F659*J659+N659,0)</f>
        <v>30</v>
      </c>
      <c r="P659" s="50" t="n">
        <f aca="false">IF(F659&gt;0,K659/F659,99)</f>
        <v>3.86245878473858</v>
      </c>
      <c r="Q659" s="18" t="str">
        <f aca="false">IF(K659&lt;N659,"Stock-out risk",IF(K659&lt;O659,"Reorder now",IF(P659&gt;16,"Overstock","Healthy")))</f>
        <v>Healthy</v>
      </c>
      <c r="R659" s="52" t="n">
        <f aca="false">K659*C659</f>
        <v>2541.59</v>
      </c>
    </row>
    <row r="660" customFormat="false" ht="15" hidden="false" customHeight="false" outlineLevel="0" collapsed="false">
      <c r="A660" s="1" t="s">
        <v>9411</v>
      </c>
      <c r="B660" s="1" t="s">
        <v>8755</v>
      </c>
      <c r="C660" s="17" t="n">
        <v>55.26</v>
      </c>
      <c r="D660" s="17" t="n">
        <v>105.77</v>
      </c>
      <c r="E660" s="1" t="n">
        <v>748</v>
      </c>
      <c r="F660" s="50" t="n">
        <v>14.385</v>
      </c>
      <c r="G660" s="51" t="n">
        <v>0.817</v>
      </c>
      <c r="H660" s="1" t="s">
        <v>9409</v>
      </c>
      <c r="I660" s="1" t="s">
        <v>90</v>
      </c>
      <c r="J660" s="1" t="n">
        <v>4</v>
      </c>
      <c r="K660" s="1" t="n">
        <v>313</v>
      </c>
      <c r="L660" s="52" t="n">
        <f aca="false">E660*D660</f>
        <v>79115.96</v>
      </c>
      <c r="M660" s="1" t="n">
        <f aca="false">IF(H660="A",1.65,IF(H660="B",1.28,0.84))</f>
        <v>0.84</v>
      </c>
      <c r="N660" s="1" t="n">
        <f aca="false">ROUNDUP(M660*G660*F660*SQRT(J660),0)</f>
        <v>20</v>
      </c>
      <c r="O660" s="1" t="n">
        <f aca="false">ROUNDUP(F660*J660+N660,0)</f>
        <v>78</v>
      </c>
      <c r="P660" s="50" t="n">
        <f aca="false">IF(F660&gt;0,K660/F660,99)</f>
        <v>21.7587765033021</v>
      </c>
      <c r="Q660" s="18" t="str">
        <f aca="false">IF(K660&lt;N660,"Stock-out risk",IF(K660&lt;O660,"Reorder now",IF(P660&gt;16,"Overstock","Healthy")))</f>
        <v>Overstock</v>
      </c>
      <c r="R660" s="52" t="n">
        <f aca="false">K660*C660</f>
        <v>17296.38</v>
      </c>
    </row>
    <row r="661" customFormat="false" ht="15" hidden="false" customHeight="false" outlineLevel="0" collapsed="false">
      <c r="A661" s="1" t="s">
        <v>9412</v>
      </c>
      <c r="B661" s="1" t="s">
        <v>8772</v>
      </c>
      <c r="C661" s="17" t="n">
        <v>144.3</v>
      </c>
      <c r="D661" s="17" t="n">
        <v>351.66</v>
      </c>
      <c r="E661" s="1" t="n">
        <v>223</v>
      </c>
      <c r="F661" s="50" t="n">
        <v>4.288</v>
      </c>
      <c r="G661" s="51" t="n">
        <v>0.955</v>
      </c>
      <c r="H661" s="1" t="s">
        <v>9409</v>
      </c>
      <c r="I661" s="1" t="s">
        <v>90</v>
      </c>
      <c r="J661" s="1" t="n">
        <v>6</v>
      </c>
      <c r="K661" s="1" t="n">
        <v>55</v>
      </c>
      <c r="L661" s="52" t="n">
        <f aca="false">E661*D661</f>
        <v>78420.18</v>
      </c>
      <c r="M661" s="1" t="n">
        <f aca="false">IF(H661="A",1.65,IF(H661="B",1.28,0.84))</f>
        <v>0.84</v>
      </c>
      <c r="N661" s="1" t="n">
        <f aca="false">ROUNDUP(M661*G661*F661*SQRT(J661),0)</f>
        <v>9</v>
      </c>
      <c r="O661" s="1" t="n">
        <f aca="false">ROUNDUP(F661*J661+N661,0)</f>
        <v>35</v>
      </c>
      <c r="P661" s="50" t="n">
        <f aca="false">IF(F661&gt;0,K661/F661,99)</f>
        <v>12.8264925373134</v>
      </c>
      <c r="Q661" s="18" t="str">
        <f aca="false">IF(K661&lt;N661,"Stock-out risk",IF(K661&lt;O661,"Reorder now",IF(P661&gt;16,"Overstock","Healthy")))</f>
        <v>Healthy</v>
      </c>
      <c r="R661" s="52" t="n">
        <f aca="false">K661*C661</f>
        <v>7936.5</v>
      </c>
    </row>
    <row r="662" customFormat="false" ht="15" hidden="false" customHeight="false" outlineLevel="0" collapsed="false">
      <c r="A662" s="1" t="s">
        <v>9413</v>
      </c>
      <c r="B662" s="1" t="s">
        <v>8749</v>
      </c>
      <c r="C662" s="17" t="n">
        <v>107.81</v>
      </c>
      <c r="D662" s="17" t="n">
        <v>238.2</v>
      </c>
      <c r="E662" s="1" t="n">
        <v>329</v>
      </c>
      <c r="F662" s="50" t="n">
        <v>6.327</v>
      </c>
      <c r="G662" s="51" t="n">
        <v>0.498</v>
      </c>
      <c r="H662" s="1" t="s">
        <v>9409</v>
      </c>
      <c r="I662" s="1" t="s">
        <v>8746</v>
      </c>
      <c r="J662" s="1" t="n">
        <v>3</v>
      </c>
      <c r="K662" s="1" t="n">
        <v>53</v>
      </c>
      <c r="L662" s="52" t="n">
        <f aca="false">E662*D662</f>
        <v>78367.8</v>
      </c>
      <c r="M662" s="1" t="n">
        <f aca="false">IF(H662="A",1.65,IF(H662="B",1.28,0.84))</f>
        <v>0.84</v>
      </c>
      <c r="N662" s="1" t="n">
        <f aca="false">ROUNDUP(M662*G662*F662*SQRT(J662),0)</f>
        <v>5</v>
      </c>
      <c r="O662" s="1" t="n">
        <f aca="false">ROUNDUP(F662*J662+N662,0)</f>
        <v>24</v>
      </c>
      <c r="P662" s="50" t="n">
        <f aca="false">IF(F662&gt;0,K662/F662,99)</f>
        <v>8.37679785048206</v>
      </c>
      <c r="Q662" s="18" t="str">
        <f aca="false">IF(K662&lt;N662,"Stock-out risk",IF(K662&lt;O662,"Reorder now",IF(P662&gt;16,"Overstock","Healthy")))</f>
        <v>Healthy</v>
      </c>
      <c r="R662" s="52" t="n">
        <f aca="false">K662*C662</f>
        <v>5713.93</v>
      </c>
    </row>
    <row r="663" customFormat="false" ht="15" hidden="false" customHeight="false" outlineLevel="0" collapsed="false">
      <c r="A663" s="1" t="s">
        <v>9414</v>
      </c>
      <c r="B663" s="1" t="s">
        <v>8749</v>
      </c>
      <c r="C663" s="17" t="n">
        <v>141.71</v>
      </c>
      <c r="D663" s="17" t="n">
        <v>282.21</v>
      </c>
      <c r="E663" s="1" t="n">
        <v>275</v>
      </c>
      <c r="F663" s="50" t="n">
        <v>5.288</v>
      </c>
      <c r="G663" s="51" t="n">
        <v>0.553</v>
      </c>
      <c r="H663" s="1" t="s">
        <v>9409</v>
      </c>
      <c r="I663" s="1" t="s">
        <v>90</v>
      </c>
      <c r="J663" s="1" t="n">
        <v>2</v>
      </c>
      <c r="K663" s="1" t="n">
        <v>10</v>
      </c>
      <c r="L663" s="52" t="n">
        <f aca="false">E663*D663</f>
        <v>77607.75</v>
      </c>
      <c r="M663" s="1" t="n">
        <f aca="false">IF(H663="A",1.65,IF(H663="B",1.28,0.84))</f>
        <v>0.84</v>
      </c>
      <c r="N663" s="1" t="n">
        <f aca="false">ROUNDUP(M663*G663*F663*SQRT(J663),0)</f>
        <v>4</v>
      </c>
      <c r="O663" s="1" t="n">
        <f aca="false">ROUNDUP(F663*J663+N663,0)</f>
        <v>15</v>
      </c>
      <c r="P663" s="50" t="n">
        <f aca="false">IF(F663&gt;0,K663/F663,99)</f>
        <v>1.8910741301059</v>
      </c>
      <c r="Q663" s="18" t="str">
        <f aca="false">IF(K663&lt;N663,"Stock-out risk",IF(K663&lt;O663,"Reorder now",IF(P663&gt;16,"Overstock","Healthy")))</f>
        <v>Reorder now</v>
      </c>
      <c r="R663" s="52" t="n">
        <f aca="false">K663*C663</f>
        <v>1417.1</v>
      </c>
    </row>
    <row r="664" customFormat="false" ht="15" hidden="false" customHeight="false" outlineLevel="0" collapsed="false">
      <c r="A664" s="1" t="s">
        <v>9415</v>
      </c>
      <c r="B664" s="1" t="s">
        <v>8755</v>
      </c>
      <c r="C664" s="17" t="n">
        <v>120.54</v>
      </c>
      <c r="D664" s="17" t="n">
        <v>285.99</v>
      </c>
      <c r="E664" s="1" t="n">
        <v>268</v>
      </c>
      <c r="F664" s="50" t="n">
        <v>5.154</v>
      </c>
      <c r="G664" s="51" t="n">
        <v>1.015</v>
      </c>
      <c r="H664" s="1" t="s">
        <v>9409</v>
      </c>
      <c r="I664" s="1" t="s">
        <v>8752</v>
      </c>
      <c r="J664" s="1" t="n">
        <v>4</v>
      </c>
      <c r="K664" s="1" t="n">
        <v>36</v>
      </c>
      <c r="L664" s="52" t="n">
        <f aca="false">E664*D664</f>
        <v>76645.32</v>
      </c>
      <c r="M664" s="1" t="n">
        <f aca="false">IF(H664="A",1.65,IF(H664="B",1.28,0.84))</f>
        <v>0.84</v>
      </c>
      <c r="N664" s="1" t="n">
        <f aca="false">ROUNDUP(M664*G664*F664*SQRT(J664),0)</f>
        <v>9</v>
      </c>
      <c r="O664" s="1" t="n">
        <f aca="false">ROUNDUP(F664*J664+N664,0)</f>
        <v>30</v>
      </c>
      <c r="P664" s="50" t="n">
        <f aca="false">IF(F664&gt;0,K664/F664,99)</f>
        <v>6.9848661233993</v>
      </c>
      <c r="Q664" s="18" t="str">
        <f aca="false">IF(K664&lt;N664,"Stock-out risk",IF(K664&lt;O664,"Reorder now",IF(P664&gt;16,"Overstock","Healthy")))</f>
        <v>Healthy</v>
      </c>
      <c r="R664" s="52" t="n">
        <f aca="false">K664*C664</f>
        <v>4339.44</v>
      </c>
    </row>
    <row r="665" customFormat="false" ht="15" hidden="false" customHeight="false" outlineLevel="0" collapsed="false">
      <c r="A665" s="1" t="s">
        <v>9416</v>
      </c>
      <c r="B665" s="1" t="s">
        <v>8764</v>
      </c>
      <c r="C665" s="17" t="n">
        <v>48.88</v>
      </c>
      <c r="D665" s="17" t="n">
        <v>115.09</v>
      </c>
      <c r="E665" s="1" t="n">
        <v>665</v>
      </c>
      <c r="F665" s="50" t="n">
        <v>12.788</v>
      </c>
      <c r="G665" s="51" t="n">
        <v>0.569</v>
      </c>
      <c r="H665" s="1" t="s">
        <v>9409</v>
      </c>
      <c r="I665" s="1" t="s">
        <v>90</v>
      </c>
      <c r="J665" s="1" t="n">
        <v>2</v>
      </c>
      <c r="K665" s="1" t="n">
        <v>83</v>
      </c>
      <c r="L665" s="52" t="n">
        <f aca="false">E665*D665</f>
        <v>76534.85</v>
      </c>
      <c r="M665" s="1" t="n">
        <f aca="false">IF(H665="A",1.65,IF(H665="B",1.28,0.84))</f>
        <v>0.84</v>
      </c>
      <c r="N665" s="1" t="n">
        <f aca="false">ROUNDUP(M665*G665*F665*SQRT(J665),0)</f>
        <v>9</v>
      </c>
      <c r="O665" s="1" t="n">
        <f aca="false">ROUNDUP(F665*J665+N665,0)</f>
        <v>35</v>
      </c>
      <c r="P665" s="50" t="n">
        <f aca="false">IF(F665&gt;0,K665/F665,99)</f>
        <v>6.49045980606819</v>
      </c>
      <c r="Q665" s="18" t="str">
        <f aca="false">IF(K665&lt;N665,"Stock-out risk",IF(K665&lt;O665,"Reorder now",IF(P665&gt;16,"Overstock","Healthy")))</f>
        <v>Healthy</v>
      </c>
      <c r="R665" s="52" t="n">
        <f aca="false">K665*C665</f>
        <v>4057.04</v>
      </c>
    </row>
    <row r="666" customFormat="false" ht="15" hidden="false" customHeight="false" outlineLevel="0" collapsed="false">
      <c r="A666" s="1" t="s">
        <v>9417</v>
      </c>
      <c r="B666" s="1" t="s">
        <v>8749</v>
      </c>
      <c r="C666" s="17" t="n">
        <v>132.48</v>
      </c>
      <c r="D666" s="17" t="n">
        <v>299.08</v>
      </c>
      <c r="E666" s="1" t="n">
        <v>255</v>
      </c>
      <c r="F666" s="50" t="n">
        <v>4.904</v>
      </c>
      <c r="G666" s="51" t="n">
        <v>0.555</v>
      </c>
      <c r="H666" s="1" t="s">
        <v>9409</v>
      </c>
      <c r="I666" s="1" t="s">
        <v>90</v>
      </c>
      <c r="J666" s="1" t="n">
        <v>4</v>
      </c>
      <c r="K666" s="1" t="n">
        <v>25</v>
      </c>
      <c r="L666" s="52" t="n">
        <f aca="false">E666*D666</f>
        <v>76265.4</v>
      </c>
      <c r="M666" s="1" t="n">
        <f aca="false">IF(H666="A",1.65,IF(H666="B",1.28,0.84))</f>
        <v>0.84</v>
      </c>
      <c r="N666" s="1" t="n">
        <f aca="false">ROUNDUP(M666*G666*F666*SQRT(J666),0)</f>
        <v>5</v>
      </c>
      <c r="O666" s="1" t="n">
        <f aca="false">ROUNDUP(F666*J666+N666,0)</f>
        <v>25</v>
      </c>
      <c r="P666" s="50" t="n">
        <f aca="false">IF(F666&gt;0,K666/F666,99)</f>
        <v>5.0978792822186</v>
      </c>
      <c r="Q666" s="18" t="str">
        <f aca="false">IF(K666&lt;N666,"Stock-out risk",IF(K666&lt;O666,"Reorder now",IF(P666&gt;16,"Overstock","Healthy")))</f>
        <v>Healthy</v>
      </c>
      <c r="R666" s="52" t="n">
        <f aca="false">K666*C666</f>
        <v>3312</v>
      </c>
    </row>
    <row r="667" customFormat="false" ht="15" hidden="false" customHeight="false" outlineLevel="0" collapsed="false">
      <c r="A667" s="1" t="s">
        <v>9418</v>
      </c>
      <c r="B667" s="1" t="s">
        <v>8755</v>
      </c>
      <c r="C667" s="17" t="n">
        <v>84.43</v>
      </c>
      <c r="D667" s="17" t="n">
        <v>173.28</v>
      </c>
      <c r="E667" s="1" t="n">
        <v>440</v>
      </c>
      <c r="F667" s="50" t="n">
        <v>8.462</v>
      </c>
      <c r="G667" s="51" t="n">
        <v>0.31</v>
      </c>
      <c r="H667" s="1" t="s">
        <v>9409</v>
      </c>
      <c r="I667" s="1" t="s">
        <v>8746</v>
      </c>
      <c r="J667" s="1" t="n">
        <v>6</v>
      </c>
      <c r="K667" s="1" t="n">
        <v>102</v>
      </c>
      <c r="L667" s="52" t="n">
        <f aca="false">E667*D667</f>
        <v>76243.2</v>
      </c>
      <c r="M667" s="1" t="n">
        <f aca="false">IF(H667="A",1.65,IF(H667="B",1.28,0.84))</f>
        <v>0.84</v>
      </c>
      <c r="N667" s="1" t="n">
        <f aca="false">ROUNDUP(M667*G667*F667*SQRT(J667),0)</f>
        <v>6</v>
      </c>
      <c r="O667" s="1" t="n">
        <f aca="false">ROUNDUP(F667*J667+N667,0)</f>
        <v>57</v>
      </c>
      <c r="P667" s="50" t="n">
        <f aca="false">IF(F667&gt;0,K667/F667,99)</f>
        <v>12.0538879697471</v>
      </c>
      <c r="Q667" s="18" t="str">
        <f aca="false">IF(K667&lt;N667,"Stock-out risk",IF(K667&lt;O667,"Reorder now",IF(P667&gt;16,"Overstock","Healthy")))</f>
        <v>Healthy</v>
      </c>
      <c r="R667" s="52" t="n">
        <f aca="false">K667*C667</f>
        <v>8611.86</v>
      </c>
    </row>
    <row r="668" customFormat="false" ht="15" hidden="false" customHeight="false" outlineLevel="0" collapsed="false">
      <c r="A668" s="1" t="s">
        <v>9419</v>
      </c>
      <c r="B668" s="1" t="s">
        <v>8749</v>
      </c>
      <c r="C668" s="17" t="n">
        <v>144.29</v>
      </c>
      <c r="D668" s="17" t="n">
        <v>337.29</v>
      </c>
      <c r="E668" s="1" t="n">
        <v>226</v>
      </c>
      <c r="F668" s="50" t="n">
        <v>4.346</v>
      </c>
      <c r="G668" s="51" t="n">
        <v>0.811</v>
      </c>
      <c r="H668" s="1" t="s">
        <v>9409</v>
      </c>
      <c r="I668" s="1" t="s">
        <v>90</v>
      </c>
      <c r="J668" s="1" t="n">
        <v>2</v>
      </c>
      <c r="K668" s="1" t="n">
        <v>14</v>
      </c>
      <c r="L668" s="52" t="n">
        <f aca="false">E668*D668</f>
        <v>76227.54</v>
      </c>
      <c r="M668" s="1" t="n">
        <f aca="false">IF(H668="A",1.65,IF(H668="B",1.28,0.84))</f>
        <v>0.84</v>
      </c>
      <c r="N668" s="1" t="n">
        <f aca="false">ROUNDUP(M668*G668*F668*SQRT(J668),0)</f>
        <v>5</v>
      </c>
      <c r="O668" s="1" t="n">
        <f aca="false">ROUNDUP(F668*J668+N668,0)</f>
        <v>14</v>
      </c>
      <c r="P668" s="50" t="n">
        <f aca="false">IF(F668&gt;0,K668/F668,99)</f>
        <v>3.22135296824666</v>
      </c>
      <c r="Q668" s="18" t="str">
        <f aca="false">IF(K668&lt;N668,"Stock-out risk",IF(K668&lt;O668,"Reorder now",IF(P668&gt;16,"Overstock","Healthy")))</f>
        <v>Healthy</v>
      </c>
      <c r="R668" s="52" t="n">
        <f aca="false">K668*C668</f>
        <v>2020.06</v>
      </c>
    </row>
    <row r="669" customFormat="false" ht="15" hidden="false" customHeight="false" outlineLevel="0" collapsed="false">
      <c r="A669" s="1" t="s">
        <v>9420</v>
      </c>
      <c r="B669" s="1" t="s">
        <v>8755</v>
      </c>
      <c r="C669" s="17" t="n">
        <v>251.27</v>
      </c>
      <c r="D669" s="17" t="n">
        <v>521.84</v>
      </c>
      <c r="E669" s="1" t="n">
        <v>146</v>
      </c>
      <c r="F669" s="50" t="n">
        <v>2.808</v>
      </c>
      <c r="G669" s="51" t="n">
        <v>0.35</v>
      </c>
      <c r="H669" s="1" t="s">
        <v>9409</v>
      </c>
      <c r="I669" s="1" t="s">
        <v>8746</v>
      </c>
      <c r="J669" s="1" t="n">
        <v>3</v>
      </c>
      <c r="K669" s="1" t="n">
        <v>13</v>
      </c>
      <c r="L669" s="52" t="n">
        <f aca="false">E669*D669</f>
        <v>76188.64</v>
      </c>
      <c r="M669" s="1" t="n">
        <f aca="false">IF(H669="A",1.65,IF(H669="B",1.28,0.84))</f>
        <v>0.84</v>
      </c>
      <c r="N669" s="1" t="n">
        <f aca="false">ROUNDUP(M669*G669*F669*SQRT(J669),0)</f>
        <v>2</v>
      </c>
      <c r="O669" s="1" t="n">
        <f aca="false">ROUNDUP(F669*J669+N669,0)</f>
        <v>11</v>
      </c>
      <c r="P669" s="50" t="n">
        <f aca="false">IF(F669&gt;0,K669/F669,99)</f>
        <v>4.62962962962963</v>
      </c>
      <c r="Q669" s="18" t="str">
        <f aca="false">IF(K669&lt;N669,"Stock-out risk",IF(K669&lt;O669,"Reorder now",IF(P669&gt;16,"Overstock","Healthy")))</f>
        <v>Healthy</v>
      </c>
      <c r="R669" s="52" t="n">
        <f aca="false">K669*C669</f>
        <v>3266.51</v>
      </c>
    </row>
    <row r="670" customFormat="false" ht="15" hidden="false" customHeight="false" outlineLevel="0" collapsed="false">
      <c r="A670" s="1" t="s">
        <v>9421</v>
      </c>
      <c r="B670" s="1" t="s">
        <v>8749</v>
      </c>
      <c r="C670" s="17" t="n">
        <v>101.02</v>
      </c>
      <c r="D670" s="17" t="n">
        <v>207.43</v>
      </c>
      <c r="E670" s="1" t="n">
        <v>367</v>
      </c>
      <c r="F670" s="50" t="n">
        <v>7.058</v>
      </c>
      <c r="G670" s="51" t="n">
        <v>0.886</v>
      </c>
      <c r="H670" s="1" t="s">
        <v>9409</v>
      </c>
      <c r="I670" s="1" t="s">
        <v>90</v>
      </c>
      <c r="J670" s="1" t="n">
        <v>6</v>
      </c>
      <c r="K670" s="1" t="n">
        <v>26</v>
      </c>
      <c r="L670" s="52" t="n">
        <f aca="false">E670*D670</f>
        <v>76126.81</v>
      </c>
      <c r="M670" s="1" t="n">
        <f aca="false">IF(H670="A",1.65,IF(H670="B",1.28,0.84))</f>
        <v>0.84</v>
      </c>
      <c r="N670" s="1" t="n">
        <f aca="false">ROUNDUP(M670*G670*F670*SQRT(J670),0)</f>
        <v>13</v>
      </c>
      <c r="O670" s="1" t="n">
        <f aca="false">ROUNDUP(F670*J670+N670,0)</f>
        <v>56</v>
      </c>
      <c r="P670" s="50" t="n">
        <f aca="false">IF(F670&gt;0,K670/F670,99)</f>
        <v>3.68376310569566</v>
      </c>
      <c r="Q670" s="18" t="str">
        <f aca="false">IF(K670&lt;N670,"Stock-out risk",IF(K670&lt;O670,"Reorder now",IF(P670&gt;16,"Overstock","Healthy")))</f>
        <v>Reorder now</v>
      </c>
      <c r="R670" s="52" t="n">
        <f aca="false">K670*C670</f>
        <v>2626.52</v>
      </c>
    </row>
    <row r="671" customFormat="false" ht="15" hidden="false" customHeight="false" outlineLevel="0" collapsed="false">
      <c r="A671" s="1" t="s">
        <v>9422</v>
      </c>
      <c r="B671" s="1" t="s">
        <v>8742</v>
      </c>
      <c r="C671" s="17" t="n">
        <v>222.6</v>
      </c>
      <c r="D671" s="17" t="n">
        <v>490.56</v>
      </c>
      <c r="E671" s="1" t="n">
        <v>155</v>
      </c>
      <c r="F671" s="50" t="n">
        <v>2.981</v>
      </c>
      <c r="G671" s="51" t="n">
        <v>1.174</v>
      </c>
      <c r="H671" s="1" t="s">
        <v>9409</v>
      </c>
      <c r="I671" s="1" t="s">
        <v>8752</v>
      </c>
      <c r="J671" s="1" t="n">
        <v>4</v>
      </c>
      <c r="K671" s="1" t="n">
        <v>26</v>
      </c>
      <c r="L671" s="52" t="n">
        <f aca="false">E671*D671</f>
        <v>76036.8</v>
      </c>
      <c r="M671" s="1" t="n">
        <f aca="false">IF(H671="A",1.65,IF(H671="B",1.28,0.84))</f>
        <v>0.84</v>
      </c>
      <c r="N671" s="1" t="n">
        <f aca="false">ROUNDUP(M671*G671*F671*SQRT(J671),0)</f>
        <v>6</v>
      </c>
      <c r="O671" s="1" t="n">
        <f aca="false">ROUNDUP(F671*J671+N671,0)</f>
        <v>18</v>
      </c>
      <c r="P671" s="50" t="n">
        <f aca="false">IF(F671&gt;0,K671/F671,99)</f>
        <v>8.72190540087219</v>
      </c>
      <c r="Q671" s="18" t="str">
        <f aca="false">IF(K671&lt;N671,"Stock-out risk",IF(K671&lt;O671,"Reorder now",IF(P671&gt;16,"Overstock","Healthy")))</f>
        <v>Healthy</v>
      </c>
      <c r="R671" s="52" t="n">
        <f aca="false">K671*C671</f>
        <v>5787.6</v>
      </c>
    </row>
    <row r="672" customFormat="false" ht="15" hidden="false" customHeight="false" outlineLevel="0" collapsed="false">
      <c r="A672" s="1" t="s">
        <v>9423</v>
      </c>
      <c r="B672" s="1" t="s">
        <v>8755</v>
      </c>
      <c r="C672" s="17" t="n">
        <v>54.64</v>
      </c>
      <c r="D672" s="17" t="n">
        <v>112.48</v>
      </c>
      <c r="E672" s="1" t="n">
        <v>674</v>
      </c>
      <c r="F672" s="50" t="n">
        <v>12.962</v>
      </c>
      <c r="G672" s="51" t="n">
        <v>1</v>
      </c>
      <c r="H672" s="1" t="s">
        <v>9409</v>
      </c>
      <c r="I672" s="1" t="s">
        <v>90</v>
      </c>
      <c r="J672" s="1" t="n">
        <v>4</v>
      </c>
      <c r="K672" s="1" t="n">
        <v>304</v>
      </c>
      <c r="L672" s="52" t="n">
        <f aca="false">E672*D672</f>
        <v>75811.52</v>
      </c>
      <c r="M672" s="1" t="n">
        <f aca="false">IF(H672="A",1.65,IF(H672="B",1.28,0.84))</f>
        <v>0.84</v>
      </c>
      <c r="N672" s="1" t="n">
        <f aca="false">ROUNDUP(M672*G672*F672*SQRT(J672),0)</f>
        <v>22</v>
      </c>
      <c r="O672" s="1" t="n">
        <f aca="false">ROUNDUP(F672*J672+N672,0)</f>
        <v>74</v>
      </c>
      <c r="P672" s="50" t="n">
        <f aca="false">IF(F672&gt;0,K672/F672,99)</f>
        <v>23.4531708069742</v>
      </c>
      <c r="Q672" s="18" t="str">
        <f aca="false">IF(K672&lt;N672,"Stock-out risk",IF(K672&lt;O672,"Reorder now",IF(P672&gt;16,"Overstock","Healthy")))</f>
        <v>Overstock</v>
      </c>
      <c r="R672" s="52" t="n">
        <f aca="false">K672*C672</f>
        <v>16610.56</v>
      </c>
    </row>
    <row r="673" customFormat="false" ht="15" hidden="false" customHeight="false" outlineLevel="0" collapsed="false">
      <c r="A673" s="1" t="s">
        <v>9424</v>
      </c>
      <c r="B673" s="1" t="s">
        <v>8759</v>
      </c>
      <c r="C673" s="17" t="n">
        <v>137.61</v>
      </c>
      <c r="D673" s="17" t="n">
        <v>319.02</v>
      </c>
      <c r="E673" s="1" t="n">
        <v>237</v>
      </c>
      <c r="F673" s="50" t="n">
        <v>4.558</v>
      </c>
      <c r="G673" s="51" t="n">
        <v>0.533</v>
      </c>
      <c r="H673" s="1" t="s">
        <v>9409</v>
      </c>
      <c r="I673" s="1" t="s">
        <v>90</v>
      </c>
      <c r="J673" s="1" t="n">
        <v>4</v>
      </c>
      <c r="K673" s="1" t="n">
        <v>19</v>
      </c>
      <c r="L673" s="52" t="n">
        <f aca="false">E673*D673</f>
        <v>75607.74</v>
      </c>
      <c r="M673" s="1" t="n">
        <f aca="false">IF(H673="A",1.65,IF(H673="B",1.28,0.84))</f>
        <v>0.84</v>
      </c>
      <c r="N673" s="1" t="n">
        <f aca="false">ROUNDUP(M673*G673*F673*SQRT(J673),0)</f>
        <v>5</v>
      </c>
      <c r="O673" s="1" t="n">
        <f aca="false">ROUNDUP(F673*J673+N673,0)</f>
        <v>24</v>
      </c>
      <c r="P673" s="50" t="n">
        <f aca="false">IF(F673&gt;0,K673/F673,99)</f>
        <v>4.16849495392716</v>
      </c>
      <c r="Q673" s="18" t="str">
        <f aca="false">IF(K673&lt;N673,"Stock-out risk",IF(K673&lt;O673,"Reorder now",IF(P673&gt;16,"Overstock","Healthy")))</f>
        <v>Reorder now</v>
      </c>
      <c r="R673" s="52" t="n">
        <f aca="false">K673*C673</f>
        <v>2614.59</v>
      </c>
    </row>
    <row r="674" customFormat="false" ht="15" hidden="false" customHeight="false" outlineLevel="0" collapsed="false">
      <c r="A674" s="1" t="s">
        <v>9425</v>
      </c>
      <c r="B674" s="1" t="s">
        <v>8764</v>
      </c>
      <c r="C674" s="17" t="n">
        <v>262.45</v>
      </c>
      <c r="D674" s="17" t="n">
        <v>524.7</v>
      </c>
      <c r="E674" s="1" t="n">
        <v>144</v>
      </c>
      <c r="F674" s="50" t="n">
        <v>2.769</v>
      </c>
      <c r="G674" s="51" t="n">
        <v>1.003</v>
      </c>
      <c r="H674" s="1" t="s">
        <v>9409</v>
      </c>
      <c r="I674" s="1" t="s">
        <v>8752</v>
      </c>
      <c r="J674" s="1" t="n">
        <v>2</v>
      </c>
      <c r="K674" s="1" t="n">
        <v>20</v>
      </c>
      <c r="L674" s="52" t="n">
        <f aca="false">E674*D674</f>
        <v>75556.8</v>
      </c>
      <c r="M674" s="1" t="n">
        <f aca="false">IF(H674="A",1.65,IF(H674="B",1.28,0.84))</f>
        <v>0.84</v>
      </c>
      <c r="N674" s="1" t="n">
        <f aca="false">ROUNDUP(M674*G674*F674*SQRT(J674),0)</f>
        <v>4</v>
      </c>
      <c r="O674" s="1" t="n">
        <f aca="false">ROUNDUP(F674*J674+N674,0)</f>
        <v>10</v>
      </c>
      <c r="P674" s="50" t="n">
        <f aca="false">IF(F674&gt;0,K674/F674,99)</f>
        <v>7.22282412423258</v>
      </c>
      <c r="Q674" s="18" t="str">
        <f aca="false">IF(K674&lt;N674,"Stock-out risk",IF(K674&lt;O674,"Reorder now",IF(P674&gt;16,"Overstock","Healthy")))</f>
        <v>Healthy</v>
      </c>
      <c r="R674" s="52" t="n">
        <f aca="false">K674*C674</f>
        <v>5249</v>
      </c>
    </row>
    <row r="675" customFormat="false" ht="15" hidden="false" customHeight="false" outlineLevel="0" collapsed="false">
      <c r="A675" s="1" t="s">
        <v>9426</v>
      </c>
      <c r="B675" s="1" t="s">
        <v>8749</v>
      </c>
      <c r="C675" s="17" t="n">
        <v>25.96</v>
      </c>
      <c r="D675" s="17" t="n">
        <v>58.09</v>
      </c>
      <c r="E675" s="1" t="n">
        <v>1293</v>
      </c>
      <c r="F675" s="50" t="n">
        <v>24.865</v>
      </c>
      <c r="G675" s="51" t="n">
        <v>1.275</v>
      </c>
      <c r="H675" s="1" t="s">
        <v>9409</v>
      </c>
      <c r="I675" s="1" t="s">
        <v>8752</v>
      </c>
      <c r="J675" s="1" t="n">
        <v>2</v>
      </c>
      <c r="K675" s="1" t="n">
        <v>186</v>
      </c>
      <c r="L675" s="52" t="n">
        <f aca="false">E675*D675</f>
        <v>75110.37</v>
      </c>
      <c r="M675" s="1" t="n">
        <f aca="false">IF(H675="A",1.65,IF(H675="B",1.28,0.84))</f>
        <v>0.84</v>
      </c>
      <c r="N675" s="1" t="n">
        <f aca="false">ROUNDUP(M675*G675*F675*SQRT(J675),0)</f>
        <v>38</v>
      </c>
      <c r="O675" s="1" t="n">
        <f aca="false">ROUNDUP(F675*J675+N675,0)</f>
        <v>88</v>
      </c>
      <c r="P675" s="50" t="n">
        <f aca="false">IF(F675&gt;0,K675/F675,99)</f>
        <v>7.48039412829278</v>
      </c>
      <c r="Q675" s="18" t="str">
        <f aca="false">IF(K675&lt;N675,"Stock-out risk",IF(K675&lt;O675,"Reorder now",IF(P675&gt;16,"Overstock","Healthy")))</f>
        <v>Healthy</v>
      </c>
      <c r="R675" s="52" t="n">
        <f aca="false">K675*C675</f>
        <v>4828.56</v>
      </c>
    </row>
    <row r="676" customFormat="false" ht="15" hidden="false" customHeight="false" outlineLevel="0" collapsed="false">
      <c r="A676" s="1" t="s">
        <v>9427</v>
      </c>
      <c r="B676" s="1" t="s">
        <v>8772</v>
      </c>
      <c r="C676" s="17" t="n">
        <v>107.47</v>
      </c>
      <c r="D676" s="17" t="n">
        <v>193.58</v>
      </c>
      <c r="E676" s="1" t="n">
        <v>388</v>
      </c>
      <c r="F676" s="50" t="n">
        <v>7.462</v>
      </c>
      <c r="G676" s="51" t="n">
        <v>0.632</v>
      </c>
      <c r="H676" s="1" t="s">
        <v>9409</v>
      </c>
      <c r="I676" s="1" t="s">
        <v>90</v>
      </c>
      <c r="J676" s="1" t="n">
        <v>2</v>
      </c>
      <c r="K676" s="1" t="n">
        <v>22</v>
      </c>
      <c r="L676" s="52" t="n">
        <f aca="false">E676*D676</f>
        <v>75109.04</v>
      </c>
      <c r="M676" s="1" t="n">
        <f aca="false">IF(H676="A",1.65,IF(H676="B",1.28,0.84))</f>
        <v>0.84</v>
      </c>
      <c r="N676" s="1" t="n">
        <f aca="false">ROUNDUP(M676*G676*F676*SQRT(J676),0)</f>
        <v>6</v>
      </c>
      <c r="O676" s="1" t="n">
        <f aca="false">ROUNDUP(F676*J676+N676,0)</f>
        <v>21</v>
      </c>
      <c r="P676" s="50" t="n">
        <f aca="false">IF(F676&gt;0,K676/F676,99)</f>
        <v>2.94827124095417</v>
      </c>
      <c r="Q676" s="18" t="str">
        <f aca="false">IF(K676&lt;N676,"Stock-out risk",IF(K676&lt;O676,"Reorder now",IF(P676&gt;16,"Overstock","Healthy")))</f>
        <v>Healthy</v>
      </c>
      <c r="R676" s="52" t="n">
        <f aca="false">K676*C676</f>
        <v>2364.34</v>
      </c>
    </row>
    <row r="677" customFormat="false" ht="15" hidden="false" customHeight="false" outlineLevel="0" collapsed="false">
      <c r="A677" s="1" t="s">
        <v>9428</v>
      </c>
      <c r="B677" s="1" t="s">
        <v>8759</v>
      </c>
      <c r="C677" s="17" t="n">
        <v>148.19</v>
      </c>
      <c r="D677" s="17" t="n">
        <v>378.82</v>
      </c>
      <c r="E677" s="1" t="n">
        <v>198</v>
      </c>
      <c r="F677" s="50" t="n">
        <v>3.808</v>
      </c>
      <c r="G677" s="51" t="n">
        <v>0.535</v>
      </c>
      <c r="H677" s="1" t="s">
        <v>9409</v>
      </c>
      <c r="I677" s="1" t="s">
        <v>90</v>
      </c>
      <c r="J677" s="1" t="n">
        <v>4</v>
      </c>
      <c r="K677" s="1" t="n">
        <v>28</v>
      </c>
      <c r="L677" s="52" t="n">
        <f aca="false">E677*D677</f>
        <v>75006.36</v>
      </c>
      <c r="M677" s="1" t="n">
        <f aca="false">IF(H677="A",1.65,IF(H677="B",1.28,0.84))</f>
        <v>0.84</v>
      </c>
      <c r="N677" s="1" t="n">
        <f aca="false">ROUNDUP(M677*G677*F677*SQRT(J677),0)</f>
        <v>4</v>
      </c>
      <c r="O677" s="1" t="n">
        <f aca="false">ROUNDUP(F677*J677+N677,0)</f>
        <v>20</v>
      </c>
      <c r="P677" s="50" t="n">
        <f aca="false">IF(F677&gt;0,K677/F677,99)</f>
        <v>7.35294117647059</v>
      </c>
      <c r="Q677" s="18" t="str">
        <f aca="false">IF(K677&lt;N677,"Stock-out risk",IF(K677&lt;O677,"Reorder now",IF(P677&gt;16,"Overstock","Healthy")))</f>
        <v>Healthy</v>
      </c>
      <c r="R677" s="52" t="n">
        <f aca="false">K677*C677</f>
        <v>4149.32</v>
      </c>
    </row>
    <row r="678" customFormat="false" ht="15" hidden="false" customHeight="false" outlineLevel="0" collapsed="false">
      <c r="A678" s="1" t="s">
        <v>9429</v>
      </c>
      <c r="B678" s="1" t="s">
        <v>8755</v>
      </c>
      <c r="C678" s="17" t="n">
        <v>132.44</v>
      </c>
      <c r="D678" s="17" t="n">
        <v>255.56</v>
      </c>
      <c r="E678" s="1" t="n">
        <v>293</v>
      </c>
      <c r="F678" s="50" t="n">
        <v>5.635</v>
      </c>
      <c r="G678" s="51" t="n">
        <v>0.891</v>
      </c>
      <c r="H678" s="1" t="s">
        <v>9409</v>
      </c>
      <c r="I678" s="1" t="s">
        <v>90</v>
      </c>
      <c r="J678" s="1" t="n">
        <v>4</v>
      </c>
      <c r="K678" s="1" t="n">
        <v>56</v>
      </c>
      <c r="L678" s="52" t="n">
        <f aca="false">E678*D678</f>
        <v>74879.08</v>
      </c>
      <c r="M678" s="1" t="n">
        <f aca="false">IF(H678="A",1.65,IF(H678="B",1.28,0.84))</f>
        <v>0.84</v>
      </c>
      <c r="N678" s="1" t="n">
        <f aca="false">ROUNDUP(M678*G678*F678*SQRT(J678),0)</f>
        <v>9</v>
      </c>
      <c r="O678" s="1" t="n">
        <f aca="false">ROUNDUP(F678*J678+N678,0)</f>
        <v>32</v>
      </c>
      <c r="P678" s="50" t="n">
        <f aca="false">IF(F678&gt;0,K678/F678,99)</f>
        <v>9.93788819875777</v>
      </c>
      <c r="Q678" s="18" t="str">
        <f aca="false">IF(K678&lt;N678,"Stock-out risk",IF(K678&lt;O678,"Reorder now",IF(P678&gt;16,"Overstock","Healthy")))</f>
        <v>Healthy</v>
      </c>
      <c r="R678" s="52" t="n">
        <f aca="false">K678*C678</f>
        <v>7416.64</v>
      </c>
    </row>
    <row r="679" customFormat="false" ht="15" hidden="false" customHeight="false" outlineLevel="0" collapsed="false">
      <c r="A679" s="1" t="s">
        <v>9430</v>
      </c>
      <c r="B679" s="1" t="s">
        <v>8764</v>
      </c>
      <c r="C679" s="17" t="n">
        <v>77.38</v>
      </c>
      <c r="D679" s="17" t="n">
        <v>144.64</v>
      </c>
      <c r="E679" s="1" t="n">
        <v>514</v>
      </c>
      <c r="F679" s="50" t="n">
        <v>9.885</v>
      </c>
      <c r="G679" s="51" t="n">
        <v>0.344</v>
      </c>
      <c r="H679" s="1" t="s">
        <v>9409</v>
      </c>
      <c r="I679" s="1" t="s">
        <v>8746</v>
      </c>
      <c r="J679" s="1" t="n">
        <v>2</v>
      </c>
      <c r="K679" s="1" t="n">
        <v>56</v>
      </c>
      <c r="L679" s="52" t="n">
        <f aca="false">E679*D679</f>
        <v>74344.96</v>
      </c>
      <c r="M679" s="1" t="n">
        <f aca="false">IF(H679="A",1.65,IF(H679="B",1.28,0.84))</f>
        <v>0.84</v>
      </c>
      <c r="N679" s="1" t="n">
        <f aca="false">ROUNDUP(M679*G679*F679*SQRT(J679),0)</f>
        <v>5</v>
      </c>
      <c r="O679" s="1" t="n">
        <f aca="false">ROUNDUP(F679*J679+N679,0)</f>
        <v>25</v>
      </c>
      <c r="P679" s="50" t="n">
        <f aca="false">IF(F679&gt;0,K679/F679,99)</f>
        <v>5.66514921598381</v>
      </c>
      <c r="Q679" s="18" t="str">
        <f aca="false">IF(K679&lt;N679,"Stock-out risk",IF(K679&lt;O679,"Reorder now",IF(P679&gt;16,"Overstock","Healthy")))</f>
        <v>Healthy</v>
      </c>
      <c r="R679" s="52" t="n">
        <f aca="false">K679*C679</f>
        <v>4333.28</v>
      </c>
    </row>
    <row r="680" customFormat="false" ht="15" hidden="false" customHeight="false" outlineLevel="0" collapsed="false">
      <c r="A680" s="1" t="s">
        <v>9431</v>
      </c>
      <c r="B680" s="1" t="s">
        <v>8742</v>
      </c>
      <c r="C680" s="17" t="n">
        <v>85.7</v>
      </c>
      <c r="D680" s="17" t="n">
        <v>206.9</v>
      </c>
      <c r="E680" s="1" t="n">
        <v>359</v>
      </c>
      <c r="F680" s="50" t="n">
        <v>6.904</v>
      </c>
      <c r="G680" s="51" t="n">
        <v>0.327</v>
      </c>
      <c r="H680" s="1" t="s">
        <v>9409</v>
      </c>
      <c r="I680" s="1" t="s">
        <v>8746</v>
      </c>
      <c r="J680" s="1" t="n">
        <v>4</v>
      </c>
      <c r="K680" s="1" t="n">
        <v>35</v>
      </c>
      <c r="L680" s="52" t="n">
        <f aca="false">E680*D680</f>
        <v>74277.1</v>
      </c>
      <c r="M680" s="1" t="n">
        <f aca="false">IF(H680="A",1.65,IF(H680="B",1.28,0.84))</f>
        <v>0.84</v>
      </c>
      <c r="N680" s="1" t="n">
        <f aca="false">ROUNDUP(M680*G680*F680*SQRT(J680),0)</f>
        <v>4</v>
      </c>
      <c r="O680" s="1" t="n">
        <f aca="false">ROUNDUP(F680*J680+N680,0)</f>
        <v>32</v>
      </c>
      <c r="P680" s="50" t="n">
        <f aca="false">IF(F680&gt;0,K680/F680,99)</f>
        <v>5.06952491309386</v>
      </c>
      <c r="Q680" s="18" t="str">
        <f aca="false">IF(K680&lt;N680,"Stock-out risk",IF(K680&lt;O680,"Reorder now",IF(P680&gt;16,"Overstock","Healthy")))</f>
        <v>Healthy</v>
      </c>
      <c r="R680" s="52" t="n">
        <f aca="false">K680*C680</f>
        <v>2999.5</v>
      </c>
    </row>
    <row r="681" customFormat="false" ht="15" hidden="false" customHeight="false" outlineLevel="0" collapsed="false">
      <c r="A681" s="1" t="s">
        <v>9432</v>
      </c>
      <c r="B681" s="1" t="s">
        <v>8759</v>
      </c>
      <c r="C681" s="17" t="n">
        <v>73.47</v>
      </c>
      <c r="D681" s="17" t="n">
        <v>168.81</v>
      </c>
      <c r="E681" s="1" t="n">
        <v>440</v>
      </c>
      <c r="F681" s="50" t="n">
        <v>8.462</v>
      </c>
      <c r="G681" s="51" t="n">
        <v>0.621</v>
      </c>
      <c r="H681" s="1" t="s">
        <v>9409</v>
      </c>
      <c r="I681" s="1" t="s">
        <v>90</v>
      </c>
      <c r="J681" s="1" t="n">
        <v>3</v>
      </c>
      <c r="K681" s="1" t="n">
        <v>48</v>
      </c>
      <c r="L681" s="52" t="n">
        <f aca="false">E681*D681</f>
        <v>74276.4</v>
      </c>
      <c r="M681" s="1" t="n">
        <f aca="false">IF(H681="A",1.65,IF(H681="B",1.28,0.84))</f>
        <v>0.84</v>
      </c>
      <c r="N681" s="1" t="n">
        <f aca="false">ROUNDUP(M681*G681*F681*SQRT(J681),0)</f>
        <v>8</v>
      </c>
      <c r="O681" s="1" t="n">
        <f aca="false">ROUNDUP(F681*J681+N681,0)</f>
        <v>34</v>
      </c>
      <c r="P681" s="50" t="n">
        <f aca="false">IF(F681&gt;0,K681/F681,99)</f>
        <v>5.67241786811629</v>
      </c>
      <c r="Q681" s="18" t="str">
        <f aca="false">IF(K681&lt;N681,"Stock-out risk",IF(K681&lt;O681,"Reorder now",IF(P681&gt;16,"Overstock","Healthy")))</f>
        <v>Healthy</v>
      </c>
      <c r="R681" s="52" t="n">
        <f aca="false">K681*C681</f>
        <v>3526.56</v>
      </c>
    </row>
    <row r="682" customFormat="false" ht="15" hidden="false" customHeight="false" outlineLevel="0" collapsed="false">
      <c r="A682" s="1" t="s">
        <v>9433</v>
      </c>
      <c r="B682" s="1" t="s">
        <v>8764</v>
      </c>
      <c r="C682" s="17" t="n">
        <v>192.76</v>
      </c>
      <c r="D682" s="17" t="n">
        <v>352.79</v>
      </c>
      <c r="E682" s="1" t="n">
        <v>210</v>
      </c>
      <c r="F682" s="50" t="n">
        <v>4.038</v>
      </c>
      <c r="G682" s="51" t="n">
        <v>0.326</v>
      </c>
      <c r="H682" s="1" t="s">
        <v>9409</v>
      </c>
      <c r="I682" s="1" t="s">
        <v>8746</v>
      </c>
      <c r="J682" s="1" t="n">
        <v>3</v>
      </c>
      <c r="K682" s="1" t="n">
        <v>27</v>
      </c>
      <c r="L682" s="52" t="n">
        <f aca="false">E682*D682</f>
        <v>74085.9</v>
      </c>
      <c r="M682" s="1" t="n">
        <f aca="false">IF(H682="A",1.65,IF(H682="B",1.28,0.84))</f>
        <v>0.84</v>
      </c>
      <c r="N682" s="1" t="n">
        <f aca="false">ROUNDUP(M682*G682*F682*SQRT(J682),0)</f>
        <v>2</v>
      </c>
      <c r="O682" s="1" t="n">
        <f aca="false">ROUNDUP(F682*J682+N682,0)</f>
        <v>15</v>
      </c>
      <c r="P682" s="50" t="n">
        <f aca="false">IF(F682&gt;0,K682/F682,99)</f>
        <v>6.68647845468053</v>
      </c>
      <c r="Q682" s="18" t="str">
        <f aca="false">IF(K682&lt;N682,"Stock-out risk",IF(K682&lt;O682,"Reorder now",IF(P682&gt;16,"Overstock","Healthy")))</f>
        <v>Healthy</v>
      </c>
      <c r="R682" s="52" t="n">
        <f aca="false">K682*C682</f>
        <v>5204.52</v>
      </c>
    </row>
    <row r="683" customFormat="false" ht="15" hidden="false" customHeight="false" outlineLevel="0" collapsed="false">
      <c r="A683" s="1" t="s">
        <v>9434</v>
      </c>
      <c r="B683" s="1" t="s">
        <v>8759</v>
      </c>
      <c r="C683" s="17" t="n">
        <v>43.14</v>
      </c>
      <c r="D683" s="17" t="n">
        <v>91.15</v>
      </c>
      <c r="E683" s="1" t="n">
        <v>809</v>
      </c>
      <c r="F683" s="50" t="n">
        <v>15.558</v>
      </c>
      <c r="G683" s="51" t="n">
        <v>0.772</v>
      </c>
      <c r="H683" s="1" t="s">
        <v>9409</v>
      </c>
      <c r="I683" s="1" t="s">
        <v>90</v>
      </c>
      <c r="J683" s="1" t="n">
        <v>3</v>
      </c>
      <c r="K683" s="1" t="n">
        <v>106</v>
      </c>
      <c r="L683" s="52" t="n">
        <f aca="false">E683*D683</f>
        <v>73740.35</v>
      </c>
      <c r="M683" s="1" t="n">
        <f aca="false">IF(H683="A",1.65,IF(H683="B",1.28,0.84))</f>
        <v>0.84</v>
      </c>
      <c r="N683" s="1" t="n">
        <f aca="false">ROUNDUP(M683*G683*F683*SQRT(J683),0)</f>
        <v>18</v>
      </c>
      <c r="O683" s="1" t="n">
        <f aca="false">ROUNDUP(F683*J683+N683,0)</f>
        <v>65</v>
      </c>
      <c r="P683" s="50" t="n">
        <f aca="false">IF(F683&gt;0,K683/F683,99)</f>
        <v>6.81321506620388</v>
      </c>
      <c r="Q683" s="18" t="str">
        <f aca="false">IF(K683&lt;N683,"Stock-out risk",IF(K683&lt;O683,"Reorder now",IF(P683&gt;16,"Overstock","Healthy")))</f>
        <v>Healthy</v>
      </c>
      <c r="R683" s="52" t="n">
        <f aca="false">K683*C683</f>
        <v>4572.84</v>
      </c>
    </row>
    <row r="684" customFormat="false" ht="15" hidden="false" customHeight="false" outlineLevel="0" collapsed="false">
      <c r="A684" s="1" t="s">
        <v>9435</v>
      </c>
      <c r="B684" s="1" t="s">
        <v>8759</v>
      </c>
      <c r="C684" s="17" t="n">
        <v>138.32</v>
      </c>
      <c r="D684" s="17" t="n">
        <v>357.86</v>
      </c>
      <c r="E684" s="1" t="n">
        <v>206</v>
      </c>
      <c r="F684" s="50" t="n">
        <v>3.962</v>
      </c>
      <c r="G684" s="51" t="n">
        <v>1.099</v>
      </c>
      <c r="H684" s="1" t="s">
        <v>9409</v>
      </c>
      <c r="I684" s="1" t="s">
        <v>8752</v>
      </c>
      <c r="J684" s="1" t="n">
        <v>3</v>
      </c>
      <c r="K684" s="1" t="n">
        <v>18</v>
      </c>
      <c r="L684" s="52" t="n">
        <f aca="false">E684*D684</f>
        <v>73719.16</v>
      </c>
      <c r="M684" s="1" t="n">
        <f aca="false">IF(H684="A",1.65,IF(H684="B",1.28,0.84))</f>
        <v>0.84</v>
      </c>
      <c r="N684" s="1" t="n">
        <f aca="false">ROUNDUP(M684*G684*F684*SQRT(J684),0)</f>
        <v>7</v>
      </c>
      <c r="O684" s="1" t="n">
        <f aca="false">ROUNDUP(F684*J684+N684,0)</f>
        <v>19</v>
      </c>
      <c r="P684" s="50" t="n">
        <f aca="false">IF(F684&gt;0,K684/F684,99)</f>
        <v>4.54316002019182</v>
      </c>
      <c r="Q684" s="18" t="str">
        <f aca="false">IF(K684&lt;N684,"Stock-out risk",IF(K684&lt;O684,"Reorder now",IF(P684&gt;16,"Overstock","Healthy")))</f>
        <v>Reorder now</v>
      </c>
      <c r="R684" s="52" t="n">
        <f aca="false">K684*C684</f>
        <v>2489.76</v>
      </c>
    </row>
    <row r="685" customFormat="false" ht="15" hidden="false" customHeight="false" outlineLevel="0" collapsed="false">
      <c r="A685" s="1" t="s">
        <v>9436</v>
      </c>
      <c r="B685" s="1" t="s">
        <v>8772</v>
      </c>
      <c r="C685" s="17" t="n">
        <v>80.45</v>
      </c>
      <c r="D685" s="17" t="n">
        <v>155.97</v>
      </c>
      <c r="E685" s="1" t="n">
        <v>472</v>
      </c>
      <c r="F685" s="50" t="n">
        <v>9.077</v>
      </c>
      <c r="G685" s="51" t="n">
        <v>0.349</v>
      </c>
      <c r="H685" s="1" t="s">
        <v>9409</v>
      </c>
      <c r="I685" s="1" t="s">
        <v>8746</v>
      </c>
      <c r="J685" s="1" t="n">
        <v>2</v>
      </c>
      <c r="K685" s="1" t="n">
        <v>71</v>
      </c>
      <c r="L685" s="52" t="n">
        <f aca="false">E685*D685</f>
        <v>73617.84</v>
      </c>
      <c r="M685" s="1" t="n">
        <f aca="false">IF(H685="A",1.65,IF(H685="B",1.28,0.84))</f>
        <v>0.84</v>
      </c>
      <c r="N685" s="1" t="n">
        <f aca="false">ROUNDUP(M685*G685*F685*SQRT(J685),0)</f>
        <v>4</v>
      </c>
      <c r="O685" s="1" t="n">
        <f aca="false">ROUNDUP(F685*J685+N685,0)</f>
        <v>23</v>
      </c>
      <c r="P685" s="50" t="n">
        <f aca="false">IF(F685&gt;0,K685/F685,99)</f>
        <v>7.82196761044398</v>
      </c>
      <c r="Q685" s="18" t="str">
        <f aca="false">IF(K685&lt;N685,"Stock-out risk",IF(K685&lt;O685,"Reorder now",IF(P685&gt;16,"Overstock","Healthy")))</f>
        <v>Healthy</v>
      </c>
      <c r="R685" s="52" t="n">
        <f aca="false">K685*C685</f>
        <v>5711.95</v>
      </c>
    </row>
    <row r="686" customFormat="false" ht="15" hidden="false" customHeight="false" outlineLevel="0" collapsed="false">
      <c r="A686" s="1" t="s">
        <v>9437</v>
      </c>
      <c r="B686" s="1" t="s">
        <v>8755</v>
      </c>
      <c r="C686" s="17" t="n">
        <v>218.97</v>
      </c>
      <c r="D686" s="17" t="n">
        <v>411.06</v>
      </c>
      <c r="E686" s="1" t="n">
        <v>179</v>
      </c>
      <c r="F686" s="50" t="n">
        <v>3.442</v>
      </c>
      <c r="G686" s="51" t="n">
        <v>1.018</v>
      </c>
      <c r="H686" s="1" t="s">
        <v>9409</v>
      </c>
      <c r="I686" s="1" t="s">
        <v>8752</v>
      </c>
      <c r="J686" s="1" t="n">
        <v>4</v>
      </c>
      <c r="K686" s="1" t="n">
        <v>34</v>
      </c>
      <c r="L686" s="52" t="n">
        <f aca="false">E686*D686</f>
        <v>73579.74</v>
      </c>
      <c r="M686" s="1" t="n">
        <f aca="false">IF(H686="A",1.65,IF(H686="B",1.28,0.84))</f>
        <v>0.84</v>
      </c>
      <c r="N686" s="1" t="n">
        <f aca="false">ROUNDUP(M686*G686*F686*SQRT(J686),0)</f>
        <v>6</v>
      </c>
      <c r="O686" s="1" t="n">
        <f aca="false">ROUNDUP(F686*J686+N686,0)</f>
        <v>20</v>
      </c>
      <c r="P686" s="50" t="n">
        <f aca="false">IF(F686&gt;0,K686/F686,99)</f>
        <v>9.87797791981406</v>
      </c>
      <c r="Q686" s="18" t="str">
        <f aca="false">IF(K686&lt;N686,"Stock-out risk",IF(K686&lt;O686,"Reorder now",IF(P686&gt;16,"Overstock","Healthy")))</f>
        <v>Healthy</v>
      </c>
      <c r="R686" s="52" t="n">
        <f aca="false">K686*C686</f>
        <v>7444.98</v>
      </c>
    </row>
    <row r="687" customFormat="false" ht="15" hidden="false" customHeight="false" outlineLevel="0" collapsed="false">
      <c r="A687" s="1" t="s">
        <v>9438</v>
      </c>
      <c r="B687" s="1" t="s">
        <v>8759</v>
      </c>
      <c r="C687" s="17" t="n">
        <v>51.95</v>
      </c>
      <c r="D687" s="17" t="n">
        <v>123.19</v>
      </c>
      <c r="E687" s="1" t="n">
        <v>596</v>
      </c>
      <c r="F687" s="50" t="n">
        <v>11.462</v>
      </c>
      <c r="G687" s="51" t="n">
        <v>0.863</v>
      </c>
      <c r="H687" s="1" t="s">
        <v>9409</v>
      </c>
      <c r="I687" s="1" t="s">
        <v>90</v>
      </c>
      <c r="J687" s="1" t="n">
        <v>2</v>
      </c>
      <c r="K687" s="1" t="n">
        <v>41</v>
      </c>
      <c r="L687" s="52" t="n">
        <f aca="false">E687*D687</f>
        <v>73421.24</v>
      </c>
      <c r="M687" s="1" t="n">
        <f aca="false">IF(H687="A",1.65,IF(H687="B",1.28,0.84))</f>
        <v>0.84</v>
      </c>
      <c r="N687" s="1" t="n">
        <f aca="false">ROUNDUP(M687*G687*F687*SQRT(J687),0)</f>
        <v>12</v>
      </c>
      <c r="O687" s="1" t="n">
        <f aca="false">ROUNDUP(F687*J687+N687,0)</f>
        <v>35</v>
      </c>
      <c r="P687" s="50" t="n">
        <f aca="false">IF(F687&gt;0,K687/F687,99)</f>
        <v>3.57703716628861</v>
      </c>
      <c r="Q687" s="18" t="str">
        <f aca="false">IF(K687&lt;N687,"Stock-out risk",IF(K687&lt;O687,"Reorder now",IF(P687&gt;16,"Overstock","Healthy")))</f>
        <v>Healthy</v>
      </c>
      <c r="R687" s="52" t="n">
        <f aca="false">K687*C687</f>
        <v>2129.95</v>
      </c>
    </row>
    <row r="688" customFormat="false" ht="15" hidden="false" customHeight="false" outlineLevel="0" collapsed="false">
      <c r="A688" s="1" t="s">
        <v>9439</v>
      </c>
      <c r="B688" s="1" t="s">
        <v>8772</v>
      </c>
      <c r="C688" s="17" t="n">
        <v>72.98</v>
      </c>
      <c r="D688" s="17" t="n">
        <v>187.05</v>
      </c>
      <c r="E688" s="1" t="n">
        <v>391</v>
      </c>
      <c r="F688" s="50" t="n">
        <v>7.519</v>
      </c>
      <c r="G688" s="51" t="n">
        <v>0.485</v>
      </c>
      <c r="H688" s="1" t="s">
        <v>9409</v>
      </c>
      <c r="I688" s="1" t="s">
        <v>8746</v>
      </c>
      <c r="J688" s="1" t="n">
        <v>4</v>
      </c>
      <c r="K688" s="1" t="n">
        <v>280</v>
      </c>
      <c r="L688" s="52" t="n">
        <f aca="false">E688*D688</f>
        <v>73136.55</v>
      </c>
      <c r="M688" s="1" t="n">
        <f aca="false">IF(H688="A",1.65,IF(H688="B",1.28,0.84))</f>
        <v>0.84</v>
      </c>
      <c r="N688" s="1" t="n">
        <f aca="false">ROUNDUP(M688*G688*F688*SQRT(J688),0)</f>
        <v>7</v>
      </c>
      <c r="O688" s="1" t="n">
        <f aca="false">ROUNDUP(F688*J688+N688,0)</f>
        <v>38</v>
      </c>
      <c r="P688" s="50" t="n">
        <f aca="false">IF(F688&gt;0,K688/F688,99)</f>
        <v>37.2389945471472</v>
      </c>
      <c r="Q688" s="18" t="str">
        <f aca="false">IF(K688&lt;N688,"Stock-out risk",IF(K688&lt;O688,"Reorder now",IF(P688&gt;16,"Overstock","Healthy")))</f>
        <v>Overstock</v>
      </c>
      <c r="R688" s="52" t="n">
        <f aca="false">K688*C688</f>
        <v>20434.4</v>
      </c>
    </row>
    <row r="689" customFormat="false" ht="15" hidden="false" customHeight="false" outlineLevel="0" collapsed="false">
      <c r="A689" s="1" t="s">
        <v>9440</v>
      </c>
      <c r="B689" s="1" t="s">
        <v>8755</v>
      </c>
      <c r="C689" s="17" t="n">
        <v>58.93</v>
      </c>
      <c r="D689" s="17" t="n">
        <v>130.12</v>
      </c>
      <c r="E689" s="1" t="n">
        <v>562</v>
      </c>
      <c r="F689" s="50" t="n">
        <v>10.808</v>
      </c>
      <c r="G689" s="51" t="n">
        <v>0.529</v>
      </c>
      <c r="H689" s="1" t="s">
        <v>9409</v>
      </c>
      <c r="I689" s="1" t="s">
        <v>90</v>
      </c>
      <c r="J689" s="1" t="n">
        <v>2</v>
      </c>
      <c r="K689" s="1" t="n">
        <v>45</v>
      </c>
      <c r="L689" s="52" t="n">
        <f aca="false">E689*D689</f>
        <v>73127.44</v>
      </c>
      <c r="M689" s="1" t="n">
        <f aca="false">IF(H689="A",1.65,IF(H689="B",1.28,0.84))</f>
        <v>0.84</v>
      </c>
      <c r="N689" s="1" t="n">
        <f aca="false">ROUNDUP(M689*G689*F689*SQRT(J689),0)</f>
        <v>7</v>
      </c>
      <c r="O689" s="1" t="n">
        <f aca="false">ROUNDUP(F689*J689+N689,0)</f>
        <v>29</v>
      </c>
      <c r="P689" s="50" t="n">
        <f aca="false">IF(F689&gt;0,K689/F689,99)</f>
        <v>4.16358253145818</v>
      </c>
      <c r="Q689" s="18" t="str">
        <f aca="false">IF(K689&lt;N689,"Stock-out risk",IF(K689&lt;O689,"Reorder now",IF(P689&gt;16,"Overstock","Healthy")))</f>
        <v>Healthy</v>
      </c>
      <c r="R689" s="52" t="n">
        <f aca="false">K689*C689</f>
        <v>2651.85</v>
      </c>
    </row>
    <row r="690" customFormat="false" ht="15" hidden="false" customHeight="false" outlineLevel="0" collapsed="false">
      <c r="A690" s="1" t="s">
        <v>9441</v>
      </c>
      <c r="B690" s="1" t="s">
        <v>8764</v>
      </c>
      <c r="C690" s="17" t="n">
        <v>67.86</v>
      </c>
      <c r="D690" s="17" t="n">
        <v>133.81</v>
      </c>
      <c r="E690" s="1" t="n">
        <v>546</v>
      </c>
      <c r="F690" s="50" t="n">
        <v>10.5</v>
      </c>
      <c r="G690" s="51" t="n">
        <v>0.863</v>
      </c>
      <c r="H690" s="1" t="s">
        <v>9409</v>
      </c>
      <c r="I690" s="1" t="s">
        <v>90</v>
      </c>
      <c r="J690" s="1" t="n">
        <v>3</v>
      </c>
      <c r="K690" s="1" t="n">
        <v>250</v>
      </c>
      <c r="L690" s="52" t="n">
        <f aca="false">E690*D690</f>
        <v>73060.26</v>
      </c>
      <c r="M690" s="1" t="n">
        <f aca="false">IF(H690="A",1.65,IF(H690="B",1.28,0.84))</f>
        <v>0.84</v>
      </c>
      <c r="N690" s="1" t="n">
        <f aca="false">ROUNDUP(M690*G690*F690*SQRT(J690),0)</f>
        <v>14</v>
      </c>
      <c r="O690" s="1" t="n">
        <f aca="false">ROUNDUP(F690*J690+N690,0)</f>
        <v>46</v>
      </c>
      <c r="P690" s="50" t="n">
        <f aca="false">IF(F690&gt;0,K690/F690,99)</f>
        <v>23.8095238095238</v>
      </c>
      <c r="Q690" s="18" t="str">
        <f aca="false">IF(K690&lt;N690,"Stock-out risk",IF(K690&lt;O690,"Reorder now",IF(P690&gt;16,"Overstock","Healthy")))</f>
        <v>Overstock</v>
      </c>
      <c r="R690" s="52" t="n">
        <f aca="false">K690*C690</f>
        <v>16965</v>
      </c>
    </row>
    <row r="691" customFormat="false" ht="15" hidden="false" customHeight="false" outlineLevel="0" collapsed="false">
      <c r="A691" s="1" t="s">
        <v>9442</v>
      </c>
      <c r="B691" s="1" t="s">
        <v>8764</v>
      </c>
      <c r="C691" s="17" t="n">
        <v>90.85</v>
      </c>
      <c r="D691" s="17" t="n">
        <v>195.52</v>
      </c>
      <c r="E691" s="1" t="n">
        <v>373</v>
      </c>
      <c r="F691" s="50" t="n">
        <v>7.173</v>
      </c>
      <c r="G691" s="51" t="n">
        <v>0.55</v>
      </c>
      <c r="H691" s="1" t="s">
        <v>9409</v>
      </c>
      <c r="I691" s="1" t="s">
        <v>90</v>
      </c>
      <c r="J691" s="1" t="n">
        <v>2</v>
      </c>
      <c r="K691" s="1" t="n">
        <v>42</v>
      </c>
      <c r="L691" s="52" t="n">
        <f aca="false">E691*D691</f>
        <v>72928.96</v>
      </c>
      <c r="M691" s="1" t="n">
        <f aca="false">IF(H691="A",1.65,IF(H691="B",1.28,0.84))</f>
        <v>0.84</v>
      </c>
      <c r="N691" s="1" t="n">
        <f aca="false">ROUNDUP(M691*G691*F691*SQRT(J691),0)</f>
        <v>5</v>
      </c>
      <c r="O691" s="1" t="n">
        <f aca="false">ROUNDUP(F691*J691+N691,0)</f>
        <v>20</v>
      </c>
      <c r="P691" s="50" t="n">
        <f aca="false">IF(F691&gt;0,K691/F691,99)</f>
        <v>5.85529067335843</v>
      </c>
      <c r="Q691" s="18" t="str">
        <f aca="false">IF(K691&lt;N691,"Stock-out risk",IF(K691&lt;O691,"Reorder now",IF(P691&gt;16,"Overstock","Healthy")))</f>
        <v>Healthy</v>
      </c>
      <c r="R691" s="52" t="n">
        <f aca="false">K691*C691</f>
        <v>3815.7</v>
      </c>
    </row>
    <row r="692" customFormat="false" ht="15" hidden="false" customHeight="false" outlineLevel="0" collapsed="false">
      <c r="A692" s="1" t="s">
        <v>9443</v>
      </c>
      <c r="B692" s="1" t="s">
        <v>8772</v>
      </c>
      <c r="C692" s="17" t="n">
        <v>57.81</v>
      </c>
      <c r="D692" s="17" t="n">
        <v>126.02</v>
      </c>
      <c r="E692" s="1" t="n">
        <v>577</v>
      </c>
      <c r="F692" s="50" t="n">
        <v>11.096</v>
      </c>
      <c r="G692" s="51" t="n">
        <v>0.541</v>
      </c>
      <c r="H692" s="1" t="s">
        <v>9409</v>
      </c>
      <c r="I692" s="1" t="s">
        <v>90</v>
      </c>
      <c r="J692" s="1" t="n">
        <v>2</v>
      </c>
      <c r="K692" s="1" t="n">
        <v>28</v>
      </c>
      <c r="L692" s="52" t="n">
        <f aca="false">E692*D692</f>
        <v>72713.54</v>
      </c>
      <c r="M692" s="1" t="n">
        <f aca="false">IF(H692="A",1.65,IF(H692="B",1.28,0.84))</f>
        <v>0.84</v>
      </c>
      <c r="N692" s="1" t="n">
        <f aca="false">ROUNDUP(M692*G692*F692*SQRT(J692),0)</f>
        <v>8</v>
      </c>
      <c r="O692" s="1" t="n">
        <f aca="false">ROUNDUP(F692*J692+N692,0)</f>
        <v>31</v>
      </c>
      <c r="P692" s="50" t="n">
        <f aca="false">IF(F692&gt;0,K692/F692,99)</f>
        <v>2.52343186733958</v>
      </c>
      <c r="Q692" s="18" t="str">
        <f aca="false">IF(K692&lt;N692,"Stock-out risk",IF(K692&lt;O692,"Reorder now",IF(P692&gt;16,"Overstock","Healthy")))</f>
        <v>Reorder now</v>
      </c>
      <c r="R692" s="52" t="n">
        <f aca="false">K692*C692</f>
        <v>1618.68</v>
      </c>
    </row>
    <row r="693" customFormat="false" ht="15" hidden="false" customHeight="false" outlineLevel="0" collapsed="false">
      <c r="A693" s="1" t="s">
        <v>9444</v>
      </c>
      <c r="B693" s="1" t="s">
        <v>8764</v>
      </c>
      <c r="C693" s="17" t="n">
        <v>138.32</v>
      </c>
      <c r="D693" s="17" t="n">
        <v>327.09</v>
      </c>
      <c r="E693" s="1" t="n">
        <v>222</v>
      </c>
      <c r="F693" s="50" t="n">
        <v>4.269</v>
      </c>
      <c r="G693" s="51" t="n">
        <v>0.322</v>
      </c>
      <c r="H693" s="1" t="s">
        <v>9409</v>
      </c>
      <c r="I693" s="1" t="s">
        <v>8746</v>
      </c>
      <c r="J693" s="1" t="n">
        <v>2</v>
      </c>
      <c r="K693" s="1" t="n">
        <v>31</v>
      </c>
      <c r="L693" s="52" t="n">
        <f aca="false">E693*D693</f>
        <v>72613.98</v>
      </c>
      <c r="M693" s="1" t="n">
        <f aca="false">IF(H693="A",1.65,IF(H693="B",1.28,0.84))</f>
        <v>0.84</v>
      </c>
      <c r="N693" s="1" t="n">
        <f aca="false">ROUNDUP(M693*G693*F693*SQRT(J693),0)</f>
        <v>2</v>
      </c>
      <c r="O693" s="1" t="n">
        <f aca="false">ROUNDUP(F693*J693+N693,0)</f>
        <v>11</v>
      </c>
      <c r="P693" s="50" t="n">
        <f aca="false">IF(F693&gt;0,K693/F693,99)</f>
        <v>7.26165378308737</v>
      </c>
      <c r="Q693" s="18" t="str">
        <f aca="false">IF(K693&lt;N693,"Stock-out risk",IF(K693&lt;O693,"Reorder now",IF(P693&gt;16,"Overstock","Healthy")))</f>
        <v>Healthy</v>
      </c>
      <c r="R693" s="52" t="n">
        <f aca="false">K693*C693</f>
        <v>4287.92</v>
      </c>
    </row>
    <row r="694" customFormat="false" ht="15" hidden="false" customHeight="false" outlineLevel="0" collapsed="false">
      <c r="A694" s="1" t="s">
        <v>9445</v>
      </c>
      <c r="B694" s="1" t="s">
        <v>8749</v>
      </c>
      <c r="C694" s="17" t="n">
        <v>231.4</v>
      </c>
      <c r="D694" s="17" t="n">
        <v>532.31</v>
      </c>
      <c r="E694" s="1" t="n">
        <v>136</v>
      </c>
      <c r="F694" s="50" t="n">
        <v>2.615</v>
      </c>
      <c r="G694" s="51" t="n">
        <v>0.659</v>
      </c>
      <c r="H694" s="1" t="s">
        <v>9409</v>
      </c>
      <c r="I694" s="1" t="s">
        <v>90</v>
      </c>
      <c r="J694" s="1" t="n">
        <v>2</v>
      </c>
      <c r="K694" s="1" t="n">
        <v>20</v>
      </c>
      <c r="L694" s="52" t="n">
        <f aca="false">E694*D694</f>
        <v>72394.16</v>
      </c>
      <c r="M694" s="1" t="n">
        <f aca="false">IF(H694="A",1.65,IF(H694="B",1.28,0.84))</f>
        <v>0.84</v>
      </c>
      <c r="N694" s="1" t="n">
        <f aca="false">ROUNDUP(M694*G694*F694*SQRT(J694),0)</f>
        <v>3</v>
      </c>
      <c r="O694" s="1" t="n">
        <f aca="false">ROUNDUP(F694*J694+N694,0)</f>
        <v>9</v>
      </c>
      <c r="P694" s="50" t="n">
        <f aca="false">IF(F694&gt;0,K694/F694,99)</f>
        <v>7.64818355640535</v>
      </c>
      <c r="Q694" s="18" t="str">
        <f aca="false">IF(K694&lt;N694,"Stock-out risk",IF(K694&lt;O694,"Reorder now",IF(P694&gt;16,"Overstock","Healthy")))</f>
        <v>Healthy</v>
      </c>
      <c r="R694" s="52" t="n">
        <f aca="false">K694*C694</f>
        <v>4628</v>
      </c>
    </row>
    <row r="695" customFormat="false" ht="15" hidden="false" customHeight="false" outlineLevel="0" collapsed="false">
      <c r="A695" s="1" t="s">
        <v>9446</v>
      </c>
      <c r="B695" s="1" t="s">
        <v>8749</v>
      </c>
      <c r="C695" s="17" t="n">
        <v>112.26</v>
      </c>
      <c r="D695" s="17" t="n">
        <v>254.17</v>
      </c>
      <c r="E695" s="1" t="n">
        <v>284</v>
      </c>
      <c r="F695" s="50" t="n">
        <v>5.462</v>
      </c>
      <c r="G695" s="51" t="n">
        <v>0.494</v>
      </c>
      <c r="H695" s="1" t="s">
        <v>9409</v>
      </c>
      <c r="I695" s="1" t="s">
        <v>8746</v>
      </c>
      <c r="J695" s="1" t="n">
        <v>2</v>
      </c>
      <c r="K695" s="1" t="n">
        <v>12</v>
      </c>
      <c r="L695" s="52" t="n">
        <f aca="false">E695*D695</f>
        <v>72184.28</v>
      </c>
      <c r="M695" s="1" t="n">
        <f aca="false">IF(H695="A",1.65,IF(H695="B",1.28,0.84))</f>
        <v>0.84</v>
      </c>
      <c r="N695" s="1" t="n">
        <f aca="false">ROUNDUP(M695*G695*F695*SQRT(J695),0)</f>
        <v>4</v>
      </c>
      <c r="O695" s="1" t="n">
        <f aca="false">ROUNDUP(F695*J695+N695,0)</f>
        <v>15</v>
      </c>
      <c r="P695" s="50" t="n">
        <f aca="false">IF(F695&gt;0,K695/F695,99)</f>
        <v>2.19699743683632</v>
      </c>
      <c r="Q695" s="18" t="str">
        <f aca="false">IF(K695&lt;N695,"Stock-out risk",IF(K695&lt;O695,"Reorder now",IF(P695&gt;16,"Overstock","Healthy")))</f>
        <v>Reorder now</v>
      </c>
      <c r="R695" s="52" t="n">
        <f aca="false">K695*C695</f>
        <v>1347.12</v>
      </c>
    </row>
    <row r="696" customFormat="false" ht="15" hidden="false" customHeight="false" outlineLevel="0" collapsed="false">
      <c r="A696" s="1" t="s">
        <v>9447</v>
      </c>
      <c r="B696" s="1" t="s">
        <v>8742</v>
      </c>
      <c r="C696" s="17" t="n">
        <v>57.61</v>
      </c>
      <c r="D696" s="17" t="n">
        <v>138.5</v>
      </c>
      <c r="E696" s="1" t="n">
        <v>519</v>
      </c>
      <c r="F696" s="50" t="n">
        <v>9.981</v>
      </c>
      <c r="G696" s="51" t="n">
        <v>0.355</v>
      </c>
      <c r="H696" s="1" t="s">
        <v>9409</v>
      </c>
      <c r="I696" s="1" t="s">
        <v>8746</v>
      </c>
      <c r="J696" s="1" t="n">
        <v>4</v>
      </c>
      <c r="K696" s="1" t="n">
        <v>113</v>
      </c>
      <c r="L696" s="52" t="n">
        <f aca="false">E696*D696</f>
        <v>71881.5</v>
      </c>
      <c r="M696" s="1" t="n">
        <f aca="false">IF(H696="A",1.65,IF(H696="B",1.28,0.84))</f>
        <v>0.84</v>
      </c>
      <c r="N696" s="1" t="n">
        <f aca="false">ROUNDUP(M696*G696*F696*SQRT(J696),0)</f>
        <v>6</v>
      </c>
      <c r="O696" s="1" t="n">
        <f aca="false">ROUNDUP(F696*J696+N696,0)</f>
        <v>46</v>
      </c>
      <c r="P696" s="50" t="n">
        <f aca="false">IF(F696&gt;0,K696/F696,99)</f>
        <v>11.3215108706542</v>
      </c>
      <c r="Q696" s="18" t="str">
        <f aca="false">IF(K696&lt;N696,"Stock-out risk",IF(K696&lt;O696,"Reorder now",IF(P696&gt;16,"Overstock","Healthy")))</f>
        <v>Healthy</v>
      </c>
      <c r="R696" s="52" t="n">
        <f aca="false">K696*C696</f>
        <v>6509.93</v>
      </c>
    </row>
    <row r="697" customFormat="false" ht="15" hidden="false" customHeight="false" outlineLevel="0" collapsed="false">
      <c r="A697" s="1" t="s">
        <v>9448</v>
      </c>
      <c r="B697" s="1" t="s">
        <v>8749</v>
      </c>
      <c r="C697" s="17" t="n">
        <v>121.76</v>
      </c>
      <c r="D697" s="17" t="n">
        <v>246.06</v>
      </c>
      <c r="E697" s="1" t="n">
        <v>292</v>
      </c>
      <c r="F697" s="50" t="n">
        <v>5.615</v>
      </c>
      <c r="G697" s="51" t="n">
        <v>0.342</v>
      </c>
      <c r="H697" s="1" t="s">
        <v>9409</v>
      </c>
      <c r="I697" s="1" t="s">
        <v>8746</v>
      </c>
      <c r="J697" s="1" t="n">
        <v>2</v>
      </c>
      <c r="K697" s="1" t="n">
        <v>13</v>
      </c>
      <c r="L697" s="52" t="n">
        <f aca="false">E697*D697</f>
        <v>71849.52</v>
      </c>
      <c r="M697" s="1" t="n">
        <f aca="false">IF(H697="A",1.65,IF(H697="B",1.28,0.84))</f>
        <v>0.84</v>
      </c>
      <c r="N697" s="1" t="n">
        <f aca="false">ROUNDUP(M697*G697*F697*SQRT(J697),0)</f>
        <v>3</v>
      </c>
      <c r="O697" s="1" t="n">
        <f aca="false">ROUNDUP(F697*J697+N697,0)</f>
        <v>15</v>
      </c>
      <c r="P697" s="50" t="n">
        <f aca="false">IF(F697&gt;0,K697/F697,99)</f>
        <v>2.31522707034728</v>
      </c>
      <c r="Q697" s="18" t="str">
        <f aca="false">IF(K697&lt;N697,"Stock-out risk",IF(K697&lt;O697,"Reorder now",IF(P697&gt;16,"Overstock","Healthy")))</f>
        <v>Reorder now</v>
      </c>
      <c r="R697" s="52" t="n">
        <f aca="false">K697*C697</f>
        <v>1582.88</v>
      </c>
    </row>
    <row r="698" customFormat="false" ht="15" hidden="false" customHeight="false" outlineLevel="0" collapsed="false">
      <c r="A698" s="1" t="s">
        <v>9449</v>
      </c>
      <c r="B698" s="1" t="s">
        <v>8772</v>
      </c>
      <c r="C698" s="17" t="n">
        <v>80.72</v>
      </c>
      <c r="D698" s="17" t="n">
        <v>150.23</v>
      </c>
      <c r="E698" s="1" t="n">
        <v>478</v>
      </c>
      <c r="F698" s="50" t="n">
        <v>9.192</v>
      </c>
      <c r="G698" s="51" t="n">
        <v>0.33</v>
      </c>
      <c r="H698" s="1" t="s">
        <v>9409</v>
      </c>
      <c r="I698" s="1" t="s">
        <v>8746</v>
      </c>
      <c r="J698" s="1" t="n">
        <v>6</v>
      </c>
      <c r="K698" s="1" t="n">
        <v>186</v>
      </c>
      <c r="L698" s="52" t="n">
        <f aca="false">E698*D698</f>
        <v>71809.94</v>
      </c>
      <c r="M698" s="1" t="n">
        <f aca="false">IF(H698="A",1.65,IF(H698="B",1.28,0.84))</f>
        <v>0.84</v>
      </c>
      <c r="N698" s="1" t="n">
        <f aca="false">ROUNDUP(M698*G698*F698*SQRT(J698),0)</f>
        <v>7</v>
      </c>
      <c r="O698" s="1" t="n">
        <f aca="false">ROUNDUP(F698*J698+N698,0)</f>
        <v>63</v>
      </c>
      <c r="P698" s="50" t="n">
        <f aca="false">IF(F698&gt;0,K698/F698,99)</f>
        <v>20.2349869451697</v>
      </c>
      <c r="Q698" s="18" t="str">
        <f aca="false">IF(K698&lt;N698,"Stock-out risk",IF(K698&lt;O698,"Reorder now",IF(P698&gt;16,"Overstock","Healthy")))</f>
        <v>Overstock</v>
      </c>
      <c r="R698" s="52" t="n">
        <f aca="false">K698*C698</f>
        <v>15013.92</v>
      </c>
    </row>
    <row r="699" customFormat="false" ht="15" hidden="false" customHeight="false" outlineLevel="0" collapsed="false">
      <c r="A699" s="1" t="s">
        <v>9450</v>
      </c>
      <c r="B699" s="1" t="s">
        <v>8742</v>
      </c>
      <c r="C699" s="17" t="n">
        <v>39.24</v>
      </c>
      <c r="D699" s="17" t="n">
        <v>76.21</v>
      </c>
      <c r="E699" s="1" t="n">
        <v>938</v>
      </c>
      <c r="F699" s="50" t="n">
        <v>18.038</v>
      </c>
      <c r="G699" s="51" t="n">
        <v>0.795</v>
      </c>
      <c r="H699" s="1" t="s">
        <v>9409</v>
      </c>
      <c r="I699" s="1" t="s">
        <v>90</v>
      </c>
      <c r="J699" s="1" t="n">
        <v>4</v>
      </c>
      <c r="K699" s="1" t="n">
        <v>72</v>
      </c>
      <c r="L699" s="52" t="n">
        <f aca="false">E699*D699</f>
        <v>71484.98</v>
      </c>
      <c r="M699" s="1" t="n">
        <f aca="false">IF(H699="A",1.65,IF(H699="B",1.28,0.84))</f>
        <v>0.84</v>
      </c>
      <c r="N699" s="1" t="n">
        <f aca="false">ROUNDUP(M699*G699*F699*SQRT(J699),0)</f>
        <v>25</v>
      </c>
      <c r="O699" s="1" t="n">
        <f aca="false">ROUNDUP(F699*J699+N699,0)</f>
        <v>98</v>
      </c>
      <c r="P699" s="50" t="n">
        <f aca="false">IF(F699&gt;0,K699/F699,99)</f>
        <v>3.99157334516022</v>
      </c>
      <c r="Q699" s="18" t="str">
        <f aca="false">IF(K699&lt;N699,"Stock-out risk",IF(K699&lt;O699,"Reorder now",IF(P699&gt;16,"Overstock","Healthy")))</f>
        <v>Reorder now</v>
      </c>
      <c r="R699" s="52" t="n">
        <f aca="false">K699*C699</f>
        <v>2825.28</v>
      </c>
    </row>
    <row r="700" customFormat="false" ht="15" hidden="false" customHeight="false" outlineLevel="0" collapsed="false">
      <c r="A700" s="1" t="s">
        <v>9451</v>
      </c>
      <c r="B700" s="1" t="s">
        <v>8755</v>
      </c>
      <c r="C700" s="17" t="n">
        <v>63.88</v>
      </c>
      <c r="D700" s="17" t="n">
        <v>159.17</v>
      </c>
      <c r="E700" s="1" t="n">
        <v>449</v>
      </c>
      <c r="F700" s="50" t="n">
        <v>8.635</v>
      </c>
      <c r="G700" s="51" t="n">
        <v>0.286</v>
      </c>
      <c r="H700" s="1" t="s">
        <v>9409</v>
      </c>
      <c r="I700" s="1" t="s">
        <v>8746</v>
      </c>
      <c r="J700" s="1" t="n">
        <v>3</v>
      </c>
      <c r="K700" s="1" t="n">
        <v>30</v>
      </c>
      <c r="L700" s="52" t="n">
        <f aca="false">E700*D700</f>
        <v>71467.33</v>
      </c>
      <c r="M700" s="1" t="n">
        <f aca="false">IF(H700="A",1.65,IF(H700="B",1.28,0.84))</f>
        <v>0.84</v>
      </c>
      <c r="N700" s="1" t="n">
        <f aca="false">ROUNDUP(M700*G700*F700*SQRT(J700),0)</f>
        <v>4</v>
      </c>
      <c r="O700" s="1" t="n">
        <f aca="false">ROUNDUP(F700*J700+N700,0)</f>
        <v>30</v>
      </c>
      <c r="P700" s="50" t="n">
        <f aca="false">IF(F700&gt;0,K700/F700,99)</f>
        <v>3.47423277359583</v>
      </c>
      <c r="Q700" s="18" t="str">
        <f aca="false">IF(K700&lt;N700,"Stock-out risk",IF(K700&lt;O700,"Reorder now",IF(P700&gt;16,"Overstock","Healthy")))</f>
        <v>Healthy</v>
      </c>
      <c r="R700" s="52" t="n">
        <f aca="false">K700*C700</f>
        <v>1916.4</v>
      </c>
    </row>
    <row r="701" customFormat="false" ht="15" hidden="false" customHeight="false" outlineLevel="0" collapsed="false">
      <c r="A701" s="1" t="s">
        <v>9452</v>
      </c>
      <c r="B701" s="1" t="s">
        <v>8749</v>
      </c>
      <c r="C701" s="17" t="n">
        <v>71.51</v>
      </c>
      <c r="D701" s="17" t="n">
        <v>151.4</v>
      </c>
      <c r="E701" s="1" t="n">
        <v>472</v>
      </c>
      <c r="F701" s="50" t="n">
        <v>9.077</v>
      </c>
      <c r="G701" s="51" t="n">
        <v>0.63</v>
      </c>
      <c r="H701" s="1" t="s">
        <v>9409</v>
      </c>
      <c r="I701" s="1" t="s">
        <v>90</v>
      </c>
      <c r="J701" s="1" t="n">
        <v>3</v>
      </c>
      <c r="K701" s="1" t="n">
        <v>87</v>
      </c>
      <c r="L701" s="52" t="n">
        <f aca="false">E701*D701</f>
        <v>71460.8</v>
      </c>
      <c r="M701" s="1" t="n">
        <f aca="false">IF(H701="A",1.65,IF(H701="B",1.28,0.84))</f>
        <v>0.84</v>
      </c>
      <c r="N701" s="1" t="n">
        <f aca="false">ROUNDUP(M701*G701*F701*SQRT(J701),0)</f>
        <v>9</v>
      </c>
      <c r="O701" s="1" t="n">
        <f aca="false">ROUNDUP(F701*J701+N701,0)</f>
        <v>37</v>
      </c>
      <c r="P701" s="50" t="n">
        <f aca="false">IF(F701&gt;0,K701/F701,99)</f>
        <v>9.58466453674121</v>
      </c>
      <c r="Q701" s="18" t="str">
        <f aca="false">IF(K701&lt;N701,"Stock-out risk",IF(K701&lt;O701,"Reorder now",IF(P701&gt;16,"Overstock","Healthy")))</f>
        <v>Healthy</v>
      </c>
      <c r="R701" s="52" t="n">
        <f aca="false">K701*C701</f>
        <v>6221.37</v>
      </c>
    </row>
    <row r="702" customFormat="false" ht="15" hidden="false" customHeight="false" outlineLevel="0" collapsed="false">
      <c r="A702" s="1" t="s">
        <v>9453</v>
      </c>
      <c r="B702" s="1" t="s">
        <v>8759</v>
      </c>
      <c r="C702" s="17" t="n">
        <v>153.85</v>
      </c>
      <c r="D702" s="17" t="n">
        <v>311.53</v>
      </c>
      <c r="E702" s="1" t="n">
        <v>229</v>
      </c>
      <c r="F702" s="50" t="n">
        <v>4.404</v>
      </c>
      <c r="G702" s="51" t="n">
        <v>0.337</v>
      </c>
      <c r="H702" s="1" t="s">
        <v>9409</v>
      </c>
      <c r="I702" s="1" t="s">
        <v>8746</v>
      </c>
      <c r="J702" s="1" t="n">
        <v>3</v>
      </c>
      <c r="K702" s="1" t="n">
        <v>25</v>
      </c>
      <c r="L702" s="52" t="n">
        <f aca="false">E702*D702</f>
        <v>71340.37</v>
      </c>
      <c r="M702" s="1" t="n">
        <f aca="false">IF(H702="A",1.65,IF(H702="B",1.28,0.84))</f>
        <v>0.84</v>
      </c>
      <c r="N702" s="1" t="n">
        <f aca="false">ROUNDUP(M702*G702*F702*SQRT(J702),0)</f>
        <v>3</v>
      </c>
      <c r="O702" s="1" t="n">
        <f aca="false">ROUNDUP(F702*J702+N702,0)</f>
        <v>17</v>
      </c>
      <c r="P702" s="50" t="n">
        <f aca="false">IF(F702&gt;0,K702/F702,99)</f>
        <v>5.67665758401453</v>
      </c>
      <c r="Q702" s="18" t="str">
        <f aca="false">IF(K702&lt;N702,"Stock-out risk",IF(K702&lt;O702,"Reorder now",IF(P702&gt;16,"Overstock","Healthy")))</f>
        <v>Healthy</v>
      </c>
      <c r="R702" s="52" t="n">
        <f aca="false">K702*C702</f>
        <v>3846.25</v>
      </c>
    </row>
    <row r="703" customFormat="false" ht="15" hidden="false" customHeight="false" outlineLevel="0" collapsed="false">
      <c r="A703" s="1" t="s">
        <v>9454</v>
      </c>
      <c r="B703" s="1" t="s">
        <v>8749</v>
      </c>
      <c r="C703" s="17" t="n">
        <v>113.32</v>
      </c>
      <c r="D703" s="17" t="n">
        <v>231.62</v>
      </c>
      <c r="E703" s="1" t="n">
        <v>305</v>
      </c>
      <c r="F703" s="50" t="n">
        <v>5.865</v>
      </c>
      <c r="G703" s="51" t="n">
        <v>0.491</v>
      </c>
      <c r="H703" s="1" t="s">
        <v>9409</v>
      </c>
      <c r="I703" s="1" t="s">
        <v>8746</v>
      </c>
      <c r="J703" s="1" t="n">
        <v>4</v>
      </c>
      <c r="K703" s="1" t="n">
        <v>23</v>
      </c>
      <c r="L703" s="52" t="n">
        <f aca="false">E703*D703</f>
        <v>70644.1</v>
      </c>
      <c r="M703" s="1" t="n">
        <f aca="false">IF(H703="A",1.65,IF(H703="B",1.28,0.84))</f>
        <v>0.84</v>
      </c>
      <c r="N703" s="1" t="n">
        <f aca="false">ROUNDUP(M703*G703*F703*SQRT(J703),0)</f>
        <v>5</v>
      </c>
      <c r="O703" s="1" t="n">
        <f aca="false">ROUNDUP(F703*J703+N703,0)</f>
        <v>29</v>
      </c>
      <c r="P703" s="50" t="n">
        <f aca="false">IF(F703&gt;0,K703/F703,99)</f>
        <v>3.92156862745098</v>
      </c>
      <c r="Q703" s="18" t="str">
        <f aca="false">IF(K703&lt;N703,"Stock-out risk",IF(K703&lt;O703,"Reorder now",IF(P703&gt;16,"Overstock","Healthy")))</f>
        <v>Reorder now</v>
      </c>
      <c r="R703" s="52" t="n">
        <f aca="false">K703*C703</f>
        <v>2606.36</v>
      </c>
    </row>
    <row r="704" customFormat="false" ht="15" hidden="false" customHeight="false" outlineLevel="0" collapsed="false">
      <c r="A704" s="1" t="s">
        <v>9455</v>
      </c>
      <c r="B704" s="1" t="s">
        <v>8749</v>
      </c>
      <c r="C704" s="17" t="n">
        <v>115.11</v>
      </c>
      <c r="D704" s="17" t="n">
        <v>268.2</v>
      </c>
      <c r="E704" s="1" t="n">
        <v>263</v>
      </c>
      <c r="F704" s="50" t="n">
        <v>5.058</v>
      </c>
      <c r="G704" s="51" t="n">
        <v>0.482</v>
      </c>
      <c r="H704" s="1" t="s">
        <v>9409</v>
      </c>
      <c r="I704" s="1" t="s">
        <v>8746</v>
      </c>
      <c r="J704" s="1" t="n">
        <v>3</v>
      </c>
      <c r="K704" s="1" t="n">
        <v>44</v>
      </c>
      <c r="L704" s="52" t="n">
        <f aca="false">E704*D704</f>
        <v>70536.6</v>
      </c>
      <c r="M704" s="1" t="n">
        <f aca="false">IF(H704="A",1.65,IF(H704="B",1.28,0.84))</f>
        <v>0.84</v>
      </c>
      <c r="N704" s="1" t="n">
        <f aca="false">ROUNDUP(M704*G704*F704*SQRT(J704),0)</f>
        <v>4</v>
      </c>
      <c r="O704" s="1" t="n">
        <f aca="false">ROUNDUP(F704*J704+N704,0)</f>
        <v>20</v>
      </c>
      <c r="P704" s="50" t="n">
        <f aca="false">IF(F704&gt;0,K704/F704,99)</f>
        <v>8.69909054962436</v>
      </c>
      <c r="Q704" s="18" t="str">
        <f aca="false">IF(K704&lt;N704,"Stock-out risk",IF(K704&lt;O704,"Reorder now",IF(P704&gt;16,"Overstock","Healthy")))</f>
        <v>Healthy</v>
      </c>
      <c r="R704" s="52" t="n">
        <f aca="false">K704*C704</f>
        <v>5064.84</v>
      </c>
    </row>
    <row r="705" customFormat="false" ht="15" hidden="false" customHeight="false" outlineLevel="0" collapsed="false">
      <c r="A705" s="1" t="s">
        <v>9456</v>
      </c>
      <c r="B705" s="1" t="s">
        <v>8755</v>
      </c>
      <c r="C705" s="17" t="n">
        <v>39.33</v>
      </c>
      <c r="D705" s="17" t="n">
        <v>82.72</v>
      </c>
      <c r="E705" s="1" t="n">
        <v>845</v>
      </c>
      <c r="F705" s="50" t="n">
        <v>16.25</v>
      </c>
      <c r="G705" s="51" t="n">
        <v>0.503</v>
      </c>
      <c r="H705" s="1" t="s">
        <v>9409</v>
      </c>
      <c r="I705" s="1" t="s">
        <v>90</v>
      </c>
      <c r="J705" s="1" t="n">
        <v>4</v>
      </c>
      <c r="K705" s="1" t="n">
        <v>34</v>
      </c>
      <c r="L705" s="52" t="n">
        <f aca="false">E705*D705</f>
        <v>69898.4</v>
      </c>
      <c r="M705" s="1" t="n">
        <f aca="false">IF(H705="A",1.65,IF(H705="B",1.28,0.84))</f>
        <v>0.84</v>
      </c>
      <c r="N705" s="1" t="n">
        <f aca="false">ROUNDUP(M705*G705*F705*SQRT(J705),0)</f>
        <v>14</v>
      </c>
      <c r="O705" s="1" t="n">
        <f aca="false">ROUNDUP(F705*J705+N705,0)</f>
        <v>79</v>
      </c>
      <c r="P705" s="50" t="n">
        <f aca="false">IF(F705&gt;0,K705/F705,99)</f>
        <v>2.09230769230769</v>
      </c>
      <c r="Q705" s="18" t="str">
        <f aca="false">IF(K705&lt;N705,"Stock-out risk",IF(K705&lt;O705,"Reorder now",IF(P705&gt;16,"Overstock","Healthy")))</f>
        <v>Reorder now</v>
      </c>
      <c r="R705" s="52" t="n">
        <f aca="false">K705*C705</f>
        <v>1337.22</v>
      </c>
    </row>
    <row r="706" customFormat="false" ht="15" hidden="false" customHeight="false" outlineLevel="0" collapsed="false">
      <c r="A706" s="1" t="s">
        <v>9457</v>
      </c>
      <c r="B706" s="1" t="s">
        <v>8755</v>
      </c>
      <c r="C706" s="17" t="n">
        <v>190.8</v>
      </c>
      <c r="D706" s="17" t="n">
        <v>366.9</v>
      </c>
      <c r="E706" s="1" t="n">
        <v>190</v>
      </c>
      <c r="F706" s="50" t="n">
        <v>3.654</v>
      </c>
      <c r="G706" s="51" t="n">
        <v>0.542</v>
      </c>
      <c r="H706" s="1" t="s">
        <v>9409</v>
      </c>
      <c r="I706" s="1" t="s">
        <v>90</v>
      </c>
      <c r="J706" s="1" t="n">
        <v>6</v>
      </c>
      <c r="K706" s="1" t="n">
        <v>46</v>
      </c>
      <c r="L706" s="52" t="n">
        <f aca="false">E706*D706</f>
        <v>69711</v>
      </c>
      <c r="M706" s="1" t="n">
        <f aca="false">IF(H706="A",1.65,IF(H706="B",1.28,0.84))</f>
        <v>0.84</v>
      </c>
      <c r="N706" s="1" t="n">
        <f aca="false">ROUNDUP(M706*G706*F706*SQRT(J706),0)</f>
        <v>5</v>
      </c>
      <c r="O706" s="1" t="n">
        <f aca="false">ROUNDUP(F706*J706+N706,0)</f>
        <v>27</v>
      </c>
      <c r="P706" s="50" t="n">
        <f aca="false">IF(F706&gt;0,K706/F706,99)</f>
        <v>12.5889436234264</v>
      </c>
      <c r="Q706" s="18" t="str">
        <f aca="false">IF(K706&lt;N706,"Stock-out risk",IF(K706&lt;O706,"Reorder now",IF(P706&gt;16,"Overstock","Healthy")))</f>
        <v>Healthy</v>
      </c>
      <c r="R706" s="52" t="n">
        <f aca="false">K706*C706</f>
        <v>8776.8</v>
      </c>
    </row>
    <row r="707" customFormat="false" ht="15" hidden="false" customHeight="false" outlineLevel="0" collapsed="false">
      <c r="A707" s="1" t="s">
        <v>9458</v>
      </c>
      <c r="B707" s="1" t="s">
        <v>8755</v>
      </c>
      <c r="C707" s="17" t="n">
        <v>79.58</v>
      </c>
      <c r="D707" s="17" t="n">
        <v>153.89</v>
      </c>
      <c r="E707" s="1" t="n">
        <v>452</v>
      </c>
      <c r="F707" s="50" t="n">
        <v>8.692</v>
      </c>
      <c r="G707" s="51" t="n">
        <v>0.331</v>
      </c>
      <c r="H707" s="1" t="s">
        <v>9409</v>
      </c>
      <c r="I707" s="1" t="s">
        <v>8746</v>
      </c>
      <c r="J707" s="1" t="n">
        <v>2</v>
      </c>
      <c r="K707" s="1" t="n">
        <v>48</v>
      </c>
      <c r="L707" s="52" t="n">
        <f aca="false">E707*D707</f>
        <v>69558.28</v>
      </c>
      <c r="M707" s="1" t="n">
        <f aca="false">IF(H707="A",1.65,IF(H707="B",1.28,0.84))</f>
        <v>0.84</v>
      </c>
      <c r="N707" s="1" t="n">
        <f aca="false">ROUNDUP(M707*G707*F707*SQRT(J707),0)</f>
        <v>4</v>
      </c>
      <c r="O707" s="1" t="n">
        <f aca="false">ROUNDUP(F707*J707+N707,0)</f>
        <v>22</v>
      </c>
      <c r="P707" s="50" t="n">
        <f aca="false">IF(F707&gt;0,K707/F707,99)</f>
        <v>5.52231937413714</v>
      </c>
      <c r="Q707" s="18" t="str">
        <f aca="false">IF(K707&lt;N707,"Stock-out risk",IF(K707&lt;O707,"Reorder now",IF(P707&gt;16,"Overstock","Healthy")))</f>
        <v>Healthy</v>
      </c>
      <c r="R707" s="52" t="n">
        <f aca="false">K707*C707</f>
        <v>3819.84</v>
      </c>
    </row>
    <row r="708" customFormat="false" ht="15" hidden="false" customHeight="false" outlineLevel="0" collapsed="false">
      <c r="A708" s="1" t="s">
        <v>9459</v>
      </c>
      <c r="B708" s="1" t="s">
        <v>8755</v>
      </c>
      <c r="C708" s="17" t="n">
        <v>90.07</v>
      </c>
      <c r="D708" s="17" t="n">
        <v>177.75</v>
      </c>
      <c r="E708" s="1" t="n">
        <v>387</v>
      </c>
      <c r="F708" s="50" t="n">
        <v>7.442</v>
      </c>
      <c r="G708" s="51" t="n">
        <v>0.361</v>
      </c>
      <c r="H708" s="1" t="s">
        <v>9409</v>
      </c>
      <c r="I708" s="1" t="s">
        <v>8746</v>
      </c>
      <c r="J708" s="1" t="n">
        <v>3</v>
      </c>
      <c r="K708" s="1" t="n">
        <v>33</v>
      </c>
      <c r="L708" s="52" t="n">
        <f aca="false">E708*D708</f>
        <v>68789.25</v>
      </c>
      <c r="M708" s="1" t="n">
        <f aca="false">IF(H708="A",1.65,IF(H708="B",1.28,0.84))</f>
        <v>0.84</v>
      </c>
      <c r="N708" s="1" t="n">
        <f aca="false">ROUNDUP(M708*G708*F708*SQRT(J708),0)</f>
        <v>4</v>
      </c>
      <c r="O708" s="1" t="n">
        <f aca="false">ROUNDUP(F708*J708+N708,0)</f>
        <v>27</v>
      </c>
      <c r="P708" s="50" t="n">
        <f aca="false">IF(F708&gt;0,K708/F708,99)</f>
        <v>4.43429185702768</v>
      </c>
      <c r="Q708" s="18" t="str">
        <f aca="false">IF(K708&lt;N708,"Stock-out risk",IF(K708&lt;O708,"Reorder now",IF(P708&gt;16,"Overstock","Healthy")))</f>
        <v>Healthy</v>
      </c>
      <c r="R708" s="52" t="n">
        <f aca="false">K708*C708</f>
        <v>2972.31</v>
      </c>
    </row>
    <row r="709" customFormat="false" ht="15" hidden="false" customHeight="false" outlineLevel="0" collapsed="false">
      <c r="A709" s="1" t="s">
        <v>9460</v>
      </c>
      <c r="B709" s="1" t="s">
        <v>8742</v>
      </c>
      <c r="C709" s="17" t="n">
        <v>61.7</v>
      </c>
      <c r="D709" s="17" t="n">
        <v>118.12</v>
      </c>
      <c r="E709" s="1" t="n">
        <v>581</v>
      </c>
      <c r="F709" s="50" t="n">
        <v>11.173</v>
      </c>
      <c r="G709" s="51" t="n">
        <v>0.759</v>
      </c>
      <c r="H709" s="1" t="s">
        <v>9409</v>
      </c>
      <c r="I709" s="1" t="s">
        <v>90</v>
      </c>
      <c r="J709" s="1" t="n">
        <v>3</v>
      </c>
      <c r="K709" s="1" t="n">
        <v>136</v>
      </c>
      <c r="L709" s="52" t="n">
        <f aca="false">E709*D709</f>
        <v>68627.72</v>
      </c>
      <c r="M709" s="1" t="n">
        <f aca="false">IF(H709="A",1.65,IF(H709="B",1.28,0.84))</f>
        <v>0.84</v>
      </c>
      <c r="N709" s="1" t="n">
        <f aca="false">ROUNDUP(M709*G709*F709*SQRT(J709),0)</f>
        <v>13</v>
      </c>
      <c r="O709" s="1" t="n">
        <f aca="false">ROUNDUP(F709*J709+N709,0)</f>
        <v>47</v>
      </c>
      <c r="P709" s="50" t="n">
        <f aca="false">IF(F709&gt;0,K709/F709,99)</f>
        <v>12.1722008413139</v>
      </c>
      <c r="Q709" s="18" t="str">
        <f aca="false">IF(K709&lt;N709,"Stock-out risk",IF(K709&lt;O709,"Reorder now",IF(P709&gt;16,"Overstock","Healthy")))</f>
        <v>Healthy</v>
      </c>
      <c r="R709" s="52" t="n">
        <f aca="false">K709*C709</f>
        <v>8391.2</v>
      </c>
    </row>
    <row r="710" customFormat="false" ht="15" hidden="false" customHeight="false" outlineLevel="0" collapsed="false">
      <c r="A710" s="1" t="s">
        <v>9461</v>
      </c>
      <c r="B710" s="1" t="s">
        <v>8759</v>
      </c>
      <c r="C710" s="17" t="n">
        <v>23.59</v>
      </c>
      <c r="D710" s="17" t="n">
        <v>44.2</v>
      </c>
      <c r="E710" s="1" t="n">
        <v>1551</v>
      </c>
      <c r="F710" s="50" t="n">
        <v>29.827</v>
      </c>
      <c r="G710" s="51" t="n">
        <v>0.551</v>
      </c>
      <c r="H710" s="1" t="s">
        <v>9409</v>
      </c>
      <c r="I710" s="1" t="s">
        <v>90</v>
      </c>
      <c r="J710" s="1" t="n">
        <v>6</v>
      </c>
      <c r="K710" s="1" t="n">
        <v>183</v>
      </c>
      <c r="L710" s="52" t="n">
        <f aca="false">E710*D710</f>
        <v>68554.2</v>
      </c>
      <c r="M710" s="1" t="n">
        <f aca="false">IF(H710="A",1.65,IF(H710="B",1.28,0.84))</f>
        <v>0.84</v>
      </c>
      <c r="N710" s="1" t="n">
        <f aca="false">ROUNDUP(M710*G710*F710*SQRT(J710),0)</f>
        <v>34</v>
      </c>
      <c r="O710" s="1" t="n">
        <f aca="false">ROUNDUP(F710*J710+N710,0)</f>
        <v>213</v>
      </c>
      <c r="P710" s="50" t="n">
        <f aca="false">IF(F710&gt;0,K710/F710,99)</f>
        <v>6.13538069534315</v>
      </c>
      <c r="Q710" s="18" t="str">
        <f aca="false">IF(K710&lt;N710,"Stock-out risk",IF(K710&lt;O710,"Reorder now",IF(P710&gt;16,"Overstock","Healthy")))</f>
        <v>Reorder now</v>
      </c>
      <c r="R710" s="52" t="n">
        <f aca="false">K710*C710</f>
        <v>4316.97</v>
      </c>
    </row>
    <row r="711" customFormat="false" ht="15" hidden="false" customHeight="false" outlineLevel="0" collapsed="false">
      <c r="A711" s="1" t="s">
        <v>9462</v>
      </c>
      <c r="B711" s="1" t="s">
        <v>8749</v>
      </c>
      <c r="C711" s="17" t="n">
        <v>66.36</v>
      </c>
      <c r="D711" s="17" t="n">
        <v>161.65</v>
      </c>
      <c r="E711" s="1" t="n">
        <v>424</v>
      </c>
      <c r="F711" s="50" t="n">
        <v>8.154</v>
      </c>
      <c r="G711" s="51" t="n">
        <v>0.84</v>
      </c>
      <c r="H711" s="1" t="s">
        <v>9409</v>
      </c>
      <c r="I711" s="1" t="s">
        <v>90</v>
      </c>
      <c r="J711" s="1" t="n">
        <v>3</v>
      </c>
      <c r="K711" s="1" t="n">
        <v>41</v>
      </c>
      <c r="L711" s="52" t="n">
        <f aca="false">E711*D711</f>
        <v>68539.6</v>
      </c>
      <c r="M711" s="1" t="n">
        <f aca="false">IF(H711="A",1.65,IF(H711="B",1.28,0.84))</f>
        <v>0.84</v>
      </c>
      <c r="N711" s="1" t="n">
        <f aca="false">ROUNDUP(M711*G711*F711*SQRT(J711),0)</f>
        <v>10</v>
      </c>
      <c r="O711" s="1" t="n">
        <f aca="false">ROUNDUP(F711*J711+N711,0)</f>
        <v>35</v>
      </c>
      <c r="P711" s="50" t="n">
        <f aca="false">IF(F711&gt;0,K711/F711,99)</f>
        <v>5.02820701496198</v>
      </c>
      <c r="Q711" s="18" t="str">
        <f aca="false">IF(K711&lt;N711,"Stock-out risk",IF(K711&lt;O711,"Reorder now",IF(P711&gt;16,"Overstock","Healthy")))</f>
        <v>Healthy</v>
      </c>
      <c r="R711" s="52" t="n">
        <f aca="false">K711*C711</f>
        <v>2720.76</v>
      </c>
    </row>
    <row r="712" customFormat="false" ht="15" hidden="false" customHeight="false" outlineLevel="0" collapsed="false">
      <c r="A712" s="1" t="s">
        <v>9463</v>
      </c>
      <c r="B712" s="1" t="s">
        <v>8764</v>
      </c>
      <c r="C712" s="17" t="n">
        <v>238.4</v>
      </c>
      <c r="D712" s="17" t="n">
        <v>589.59</v>
      </c>
      <c r="E712" s="1" t="n">
        <v>116</v>
      </c>
      <c r="F712" s="50" t="n">
        <v>2.231</v>
      </c>
      <c r="G712" s="51" t="n">
        <v>0.312</v>
      </c>
      <c r="H712" s="1" t="s">
        <v>9409</v>
      </c>
      <c r="I712" s="1" t="s">
        <v>8746</v>
      </c>
      <c r="J712" s="1" t="n">
        <v>3</v>
      </c>
      <c r="K712" s="1" t="n">
        <v>31</v>
      </c>
      <c r="L712" s="52" t="n">
        <f aca="false">E712*D712</f>
        <v>68392.44</v>
      </c>
      <c r="M712" s="1" t="n">
        <f aca="false">IF(H712="A",1.65,IF(H712="B",1.28,0.84))</f>
        <v>0.84</v>
      </c>
      <c r="N712" s="1" t="n">
        <f aca="false">ROUNDUP(M712*G712*F712*SQRT(J712),0)</f>
        <v>2</v>
      </c>
      <c r="O712" s="1" t="n">
        <f aca="false">ROUNDUP(F712*J712+N712,0)</f>
        <v>9</v>
      </c>
      <c r="P712" s="50" t="n">
        <f aca="false">IF(F712&gt;0,K712/F712,99)</f>
        <v>13.8951142985208</v>
      </c>
      <c r="Q712" s="18" t="str">
        <f aca="false">IF(K712&lt;N712,"Stock-out risk",IF(K712&lt;O712,"Reorder now",IF(P712&gt;16,"Overstock","Healthy")))</f>
        <v>Healthy</v>
      </c>
      <c r="R712" s="52" t="n">
        <f aca="false">K712*C712</f>
        <v>7390.4</v>
      </c>
    </row>
    <row r="713" customFormat="false" ht="15" hidden="false" customHeight="false" outlineLevel="0" collapsed="false">
      <c r="A713" s="1" t="s">
        <v>9464</v>
      </c>
      <c r="B713" s="1" t="s">
        <v>8764</v>
      </c>
      <c r="C713" s="17" t="n">
        <v>75.51</v>
      </c>
      <c r="D713" s="17" t="n">
        <v>154.21</v>
      </c>
      <c r="E713" s="1" t="n">
        <v>441</v>
      </c>
      <c r="F713" s="50" t="n">
        <v>8.481</v>
      </c>
      <c r="G713" s="51" t="n">
        <v>0.479</v>
      </c>
      <c r="H713" s="1" t="s">
        <v>9409</v>
      </c>
      <c r="I713" s="1" t="s">
        <v>8746</v>
      </c>
      <c r="J713" s="1" t="n">
        <v>6</v>
      </c>
      <c r="K713" s="1" t="n">
        <v>150</v>
      </c>
      <c r="L713" s="52" t="n">
        <f aca="false">E713*D713</f>
        <v>68006.61</v>
      </c>
      <c r="M713" s="1" t="n">
        <f aca="false">IF(H713="A",1.65,IF(H713="B",1.28,0.84))</f>
        <v>0.84</v>
      </c>
      <c r="N713" s="1" t="n">
        <f aca="false">ROUNDUP(M713*G713*F713*SQRT(J713),0)</f>
        <v>9</v>
      </c>
      <c r="O713" s="1" t="n">
        <f aca="false">ROUNDUP(F713*J713+N713,0)</f>
        <v>60</v>
      </c>
      <c r="P713" s="50" t="n">
        <f aca="false">IF(F713&gt;0,K713/F713,99)</f>
        <v>17.6865935620799</v>
      </c>
      <c r="Q713" s="18" t="str">
        <f aca="false">IF(K713&lt;N713,"Stock-out risk",IF(K713&lt;O713,"Reorder now",IF(P713&gt;16,"Overstock","Healthy")))</f>
        <v>Overstock</v>
      </c>
      <c r="R713" s="52" t="n">
        <f aca="false">K713*C713</f>
        <v>11326.5</v>
      </c>
    </row>
    <row r="714" customFormat="false" ht="15" hidden="false" customHeight="false" outlineLevel="0" collapsed="false">
      <c r="A714" s="1" t="s">
        <v>9465</v>
      </c>
      <c r="B714" s="1" t="s">
        <v>8742</v>
      </c>
      <c r="C714" s="17" t="n">
        <v>150.76</v>
      </c>
      <c r="D714" s="17" t="n">
        <v>341.51</v>
      </c>
      <c r="E714" s="1" t="n">
        <v>198</v>
      </c>
      <c r="F714" s="50" t="n">
        <v>3.808</v>
      </c>
      <c r="G714" s="51" t="n">
        <v>0.412</v>
      </c>
      <c r="H714" s="1" t="s">
        <v>9409</v>
      </c>
      <c r="I714" s="1" t="s">
        <v>8746</v>
      </c>
      <c r="J714" s="1" t="n">
        <v>2</v>
      </c>
      <c r="K714" s="1" t="n">
        <v>9</v>
      </c>
      <c r="L714" s="52" t="n">
        <f aca="false">E714*D714</f>
        <v>67618.98</v>
      </c>
      <c r="M714" s="1" t="n">
        <f aca="false">IF(H714="A",1.65,IF(H714="B",1.28,0.84))</f>
        <v>0.84</v>
      </c>
      <c r="N714" s="1" t="n">
        <f aca="false">ROUNDUP(M714*G714*F714*SQRT(J714),0)</f>
        <v>2</v>
      </c>
      <c r="O714" s="1" t="n">
        <f aca="false">ROUNDUP(F714*J714+N714,0)</f>
        <v>10</v>
      </c>
      <c r="P714" s="50" t="n">
        <f aca="false">IF(F714&gt;0,K714/F714,99)</f>
        <v>2.36344537815126</v>
      </c>
      <c r="Q714" s="18" t="str">
        <f aca="false">IF(K714&lt;N714,"Stock-out risk",IF(K714&lt;O714,"Reorder now",IF(P714&gt;16,"Overstock","Healthy")))</f>
        <v>Reorder now</v>
      </c>
      <c r="R714" s="52" t="n">
        <f aca="false">K714*C714</f>
        <v>1356.84</v>
      </c>
    </row>
    <row r="715" customFormat="false" ht="15" hidden="false" customHeight="false" outlineLevel="0" collapsed="false">
      <c r="A715" s="1" t="s">
        <v>9466</v>
      </c>
      <c r="B715" s="1" t="s">
        <v>8764</v>
      </c>
      <c r="C715" s="17" t="n">
        <v>85.17</v>
      </c>
      <c r="D715" s="17" t="n">
        <v>214.43</v>
      </c>
      <c r="E715" s="1" t="n">
        <v>315</v>
      </c>
      <c r="F715" s="50" t="n">
        <v>6.058</v>
      </c>
      <c r="G715" s="51" t="n">
        <v>0.562</v>
      </c>
      <c r="H715" s="1" t="s">
        <v>9409</v>
      </c>
      <c r="I715" s="1" t="s">
        <v>90</v>
      </c>
      <c r="J715" s="1" t="n">
        <v>2</v>
      </c>
      <c r="K715" s="1" t="n">
        <v>24</v>
      </c>
      <c r="L715" s="52" t="n">
        <f aca="false">E715*D715</f>
        <v>67545.45</v>
      </c>
      <c r="M715" s="1" t="n">
        <f aca="false">IF(H715="A",1.65,IF(H715="B",1.28,0.84))</f>
        <v>0.84</v>
      </c>
      <c r="N715" s="1" t="n">
        <f aca="false">ROUNDUP(M715*G715*F715*SQRT(J715),0)</f>
        <v>5</v>
      </c>
      <c r="O715" s="1" t="n">
        <f aca="false">ROUNDUP(F715*J715+N715,0)</f>
        <v>18</v>
      </c>
      <c r="P715" s="50" t="n">
        <f aca="false">IF(F715&gt;0,K715/F715,99)</f>
        <v>3.96170353251898</v>
      </c>
      <c r="Q715" s="18" t="str">
        <f aca="false">IF(K715&lt;N715,"Stock-out risk",IF(K715&lt;O715,"Reorder now",IF(P715&gt;16,"Overstock","Healthy")))</f>
        <v>Healthy</v>
      </c>
      <c r="R715" s="52" t="n">
        <f aca="false">K715*C715</f>
        <v>2044.08</v>
      </c>
    </row>
    <row r="716" customFormat="false" ht="15" hidden="false" customHeight="false" outlineLevel="0" collapsed="false">
      <c r="A716" s="1" t="s">
        <v>9467</v>
      </c>
      <c r="B716" s="1" t="s">
        <v>8764</v>
      </c>
      <c r="C716" s="17" t="n">
        <v>115.38</v>
      </c>
      <c r="D716" s="17" t="n">
        <v>243.11</v>
      </c>
      <c r="E716" s="1" t="n">
        <v>277</v>
      </c>
      <c r="F716" s="50" t="n">
        <v>5.327</v>
      </c>
      <c r="G716" s="51" t="n">
        <v>0.289</v>
      </c>
      <c r="H716" s="1" t="s">
        <v>9409</v>
      </c>
      <c r="I716" s="1" t="s">
        <v>8746</v>
      </c>
      <c r="J716" s="1" t="n">
        <v>4</v>
      </c>
      <c r="K716" s="1" t="n">
        <v>106</v>
      </c>
      <c r="L716" s="52" t="n">
        <f aca="false">E716*D716</f>
        <v>67341.47</v>
      </c>
      <c r="M716" s="1" t="n">
        <f aca="false">IF(H716="A",1.65,IF(H716="B",1.28,0.84))</f>
        <v>0.84</v>
      </c>
      <c r="N716" s="1" t="n">
        <f aca="false">ROUNDUP(M716*G716*F716*SQRT(J716),0)</f>
        <v>3</v>
      </c>
      <c r="O716" s="1" t="n">
        <f aca="false">ROUNDUP(F716*J716+N716,0)</f>
        <v>25</v>
      </c>
      <c r="P716" s="50" t="n">
        <f aca="false">IF(F716&gt;0,K716/F716,99)</f>
        <v>19.8986296226769</v>
      </c>
      <c r="Q716" s="18" t="str">
        <f aca="false">IF(K716&lt;N716,"Stock-out risk",IF(K716&lt;O716,"Reorder now",IF(P716&gt;16,"Overstock","Healthy")))</f>
        <v>Overstock</v>
      </c>
      <c r="R716" s="52" t="n">
        <f aca="false">K716*C716</f>
        <v>12230.28</v>
      </c>
    </row>
    <row r="717" customFormat="false" ht="15" hidden="false" customHeight="false" outlineLevel="0" collapsed="false">
      <c r="A717" s="1" t="s">
        <v>9468</v>
      </c>
      <c r="B717" s="1" t="s">
        <v>8772</v>
      </c>
      <c r="C717" s="17" t="n">
        <v>190.17</v>
      </c>
      <c r="D717" s="17" t="n">
        <v>491.19</v>
      </c>
      <c r="E717" s="1" t="n">
        <v>136</v>
      </c>
      <c r="F717" s="50" t="n">
        <v>2.615</v>
      </c>
      <c r="G717" s="51" t="n">
        <v>0.91</v>
      </c>
      <c r="H717" s="1" t="s">
        <v>9409</v>
      </c>
      <c r="I717" s="1" t="s">
        <v>90</v>
      </c>
      <c r="J717" s="1" t="n">
        <v>2</v>
      </c>
      <c r="K717" s="1" t="n">
        <v>31</v>
      </c>
      <c r="L717" s="52" t="n">
        <f aca="false">E717*D717</f>
        <v>66801.84</v>
      </c>
      <c r="M717" s="1" t="n">
        <f aca="false">IF(H717="A",1.65,IF(H717="B",1.28,0.84))</f>
        <v>0.84</v>
      </c>
      <c r="N717" s="1" t="n">
        <f aca="false">ROUNDUP(M717*G717*F717*SQRT(J717),0)</f>
        <v>3</v>
      </c>
      <c r="O717" s="1" t="n">
        <f aca="false">ROUNDUP(F717*J717+N717,0)</f>
        <v>9</v>
      </c>
      <c r="P717" s="50" t="n">
        <f aca="false">IF(F717&gt;0,K717/F717,99)</f>
        <v>11.8546845124283</v>
      </c>
      <c r="Q717" s="18" t="str">
        <f aca="false">IF(K717&lt;N717,"Stock-out risk",IF(K717&lt;O717,"Reorder now",IF(P717&gt;16,"Overstock","Healthy")))</f>
        <v>Healthy</v>
      </c>
      <c r="R717" s="52" t="n">
        <f aca="false">K717*C717</f>
        <v>5895.27</v>
      </c>
    </row>
    <row r="718" customFormat="false" ht="15" hidden="false" customHeight="false" outlineLevel="0" collapsed="false">
      <c r="A718" s="1" t="s">
        <v>9469</v>
      </c>
      <c r="B718" s="1" t="s">
        <v>8749</v>
      </c>
      <c r="C718" s="17" t="n">
        <v>72.87</v>
      </c>
      <c r="D718" s="17" t="n">
        <v>133.01</v>
      </c>
      <c r="E718" s="1" t="n">
        <v>502</v>
      </c>
      <c r="F718" s="50" t="n">
        <v>9.654</v>
      </c>
      <c r="G718" s="51" t="n">
        <v>0.343</v>
      </c>
      <c r="H718" s="1" t="s">
        <v>9409</v>
      </c>
      <c r="I718" s="1" t="s">
        <v>8746</v>
      </c>
      <c r="J718" s="1" t="n">
        <v>4</v>
      </c>
      <c r="K718" s="1" t="n">
        <v>40</v>
      </c>
      <c r="L718" s="52" t="n">
        <f aca="false">E718*D718</f>
        <v>66771.02</v>
      </c>
      <c r="M718" s="1" t="n">
        <f aca="false">IF(H718="A",1.65,IF(H718="B",1.28,0.84))</f>
        <v>0.84</v>
      </c>
      <c r="N718" s="1" t="n">
        <f aca="false">ROUNDUP(M718*G718*F718*SQRT(J718),0)</f>
        <v>6</v>
      </c>
      <c r="O718" s="1" t="n">
        <f aca="false">ROUNDUP(F718*J718+N718,0)</f>
        <v>45</v>
      </c>
      <c r="P718" s="50" t="n">
        <f aca="false">IF(F718&gt;0,K718/F718,99)</f>
        <v>4.14336026517506</v>
      </c>
      <c r="Q718" s="18" t="str">
        <f aca="false">IF(K718&lt;N718,"Stock-out risk",IF(K718&lt;O718,"Reorder now",IF(P718&gt;16,"Overstock","Healthy")))</f>
        <v>Reorder now</v>
      </c>
      <c r="R718" s="52" t="n">
        <f aca="false">K718*C718</f>
        <v>2914.8</v>
      </c>
    </row>
    <row r="719" customFormat="false" ht="15" hidden="false" customHeight="false" outlineLevel="0" collapsed="false">
      <c r="A719" s="1" t="s">
        <v>9470</v>
      </c>
      <c r="B719" s="1" t="s">
        <v>8755</v>
      </c>
      <c r="C719" s="17" t="n">
        <v>202.5</v>
      </c>
      <c r="D719" s="17" t="n">
        <v>404.56</v>
      </c>
      <c r="E719" s="1" t="n">
        <v>165</v>
      </c>
      <c r="F719" s="50" t="n">
        <v>3.173</v>
      </c>
      <c r="G719" s="51" t="n">
        <v>1.002</v>
      </c>
      <c r="H719" s="1" t="s">
        <v>9409</v>
      </c>
      <c r="I719" s="1" t="s">
        <v>8752</v>
      </c>
      <c r="J719" s="1" t="n">
        <v>2</v>
      </c>
      <c r="K719" s="1" t="n">
        <v>9</v>
      </c>
      <c r="L719" s="52" t="n">
        <f aca="false">E719*D719</f>
        <v>66752.4</v>
      </c>
      <c r="M719" s="1" t="n">
        <f aca="false">IF(H719="A",1.65,IF(H719="B",1.28,0.84))</f>
        <v>0.84</v>
      </c>
      <c r="N719" s="1" t="n">
        <f aca="false">ROUNDUP(M719*G719*F719*SQRT(J719),0)</f>
        <v>4</v>
      </c>
      <c r="O719" s="1" t="n">
        <f aca="false">ROUNDUP(F719*J719+N719,0)</f>
        <v>11</v>
      </c>
      <c r="P719" s="50" t="n">
        <f aca="false">IF(F719&gt;0,K719/F719,99)</f>
        <v>2.83643239836117</v>
      </c>
      <c r="Q719" s="18" t="str">
        <f aca="false">IF(K719&lt;N719,"Stock-out risk",IF(K719&lt;O719,"Reorder now",IF(P719&gt;16,"Overstock","Healthy")))</f>
        <v>Reorder now</v>
      </c>
      <c r="R719" s="52" t="n">
        <f aca="false">K719*C719</f>
        <v>1822.5</v>
      </c>
    </row>
    <row r="720" customFormat="false" ht="15" hidden="false" customHeight="false" outlineLevel="0" collapsed="false">
      <c r="A720" s="1" t="s">
        <v>9471</v>
      </c>
      <c r="B720" s="1" t="s">
        <v>8764</v>
      </c>
      <c r="C720" s="17" t="n">
        <v>77.68</v>
      </c>
      <c r="D720" s="17" t="n">
        <v>186.47</v>
      </c>
      <c r="E720" s="1" t="n">
        <v>356</v>
      </c>
      <c r="F720" s="50" t="n">
        <v>6.846</v>
      </c>
      <c r="G720" s="51" t="n">
        <v>0.651</v>
      </c>
      <c r="H720" s="1" t="s">
        <v>9409</v>
      </c>
      <c r="I720" s="1" t="s">
        <v>90</v>
      </c>
      <c r="J720" s="1" t="n">
        <v>6</v>
      </c>
      <c r="K720" s="1" t="n">
        <v>50</v>
      </c>
      <c r="L720" s="52" t="n">
        <f aca="false">E720*D720</f>
        <v>66383.32</v>
      </c>
      <c r="M720" s="1" t="n">
        <f aca="false">IF(H720="A",1.65,IF(H720="B",1.28,0.84))</f>
        <v>0.84</v>
      </c>
      <c r="N720" s="1" t="n">
        <f aca="false">ROUNDUP(M720*G720*F720*SQRT(J720),0)</f>
        <v>10</v>
      </c>
      <c r="O720" s="1" t="n">
        <f aca="false">ROUNDUP(F720*J720+N720,0)</f>
        <v>52</v>
      </c>
      <c r="P720" s="50" t="n">
        <f aca="false">IF(F720&gt;0,K720/F720,99)</f>
        <v>7.30353491089687</v>
      </c>
      <c r="Q720" s="18" t="str">
        <f aca="false">IF(K720&lt;N720,"Stock-out risk",IF(K720&lt;O720,"Reorder now",IF(P720&gt;16,"Overstock","Healthy")))</f>
        <v>Reorder now</v>
      </c>
      <c r="R720" s="52" t="n">
        <f aca="false">K720*C720</f>
        <v>3884</v>
      </c>
    </row>
    <row r="721" customFormat="false" ht="15" hidden="false" customHeight="false" outlineLevel="0" collapsed="false">
      <c r="A721" s="1" t="s">
        <v>9472</v>
      </c>
      <c r="B721" s="1" t="s">
        <v>8772</v>
      </c>
      <c r="C721" s="17" t="n">
        <v>138.46</v>
      </c>
      <c r="D721" s="17" t="n">
        <v>265.86</v>
      </c>
      <c r="E721" s="1" t="n">
        <v>249</v>
      </c>
      <c r="F721" s="50" t="n">
        <v>4.788</v>
      </c>
      <c r="G721" s="51" t="n">
        <v>0.876</v>
      </c>
      <c r="H721" s="1" t="s">
        <v>9409</v>
      </c>
      <c r="I721" s="1" t="s">
        <v>90</v>
      </c>
      <c r="J721" s="1" t="n">
        <v>3</v>
      </c>
      <c r="K721" s="1" t="n">
        <v>77</v>
      </c>
      <c r="L721" s="52" t="n">
        <f aca="false">E721*D721</f>
        <v>66199.14</v>
      </c>
      <c r="M721" s="1" t="n">
        <f aca="false">IF(H721="A",1.65,IF(H721="B",1.28,0.84))</f>
        <v>0.84</v>
      </c>
      <c r="N721" s="1" t="n">
        <f aca="false">ROUNDUP(M721*G721*F721*SQRT(J721),0)</f>
        <v>7</v>
      </c>
      <c r="O721" s="1" t="n">
        <f aca="false">ROUNDUP(F721*J721+N721,0)</f>
        <v>22</v>
      </c>
      <c r="P721" s="50" t="n">
        <f aca="false">IF(F721&gt;0,K721/F721,99)</f>
        <v>16.0818713450292</v>
      </c>
      <c r="Q721" s="18" t="str">
        <f aca="false">IF(K721&lt;N721,"Stock-out risk",IF(K721&lt;O721,"Reorder now",IF(P721&gt;16,"Overstock","Healthy")))</f>
        <v>Overstock</v>
      </c>
      <c r="R721" s="52" t="n">
        <f aca="false">K721*C721</f>
        <v>10661.42</v>
      </c>
    </row>
    <row r="722" customFormat="false" ht="15" hidden="false" customHeight="false" outlineLevel="0" collapsed="false">
      <c r="A722" s="1" t="s">
        <v>9473</v>
      </c>
      <c r="B722" s="1" t="s">
        <v>8755</v>
      </c>
      <c r="C722" s="17" t="n">
        <v>107.55</v>
      </c>
      <c r="D722" s="17" t="n">
        <v>219.02</v>
      </c>
      <c r="E722" s="1" t="n">
        <v>302</v>
      </c>
      <c r="F722" s="50" t="n">
        <v>5.808</v>
      </c>
      <c r="G722" s="51" t="n">
        <v>0.385</v>
      </c>
      <c r="H722" s="1" t="s">
        <v>9409</v>
      </c>
      <c r="I722" s="1" t="s">
        <v>8746</v>
      </c>
      <c r="J722" s="1" t="n">
        <v>3</v>
      </c>
      <c r="K722" s="1" t="n">
        <v>33</v>
      </c>
      <c r="L722" s="52" t="n">
        <f aca="false">E722*D722</f>
        <v>66144.04</v>
      </c>
      <c r="M722" s="1" t="n">
        <f aca="false">IF(H722="A",1.65,IF(H722="B",1.28,0.84))</f>
        <v>0.84</v>
      </c>
      <c r="N722" s="1" t="n">
        <f aca="false">ROUNDUP(M722*G722*F722*SQRT(J722),0)</f>
        <v>4</v>
      </c>
      <c r="O722" s="1" t="n">
        <f aca="false">ROUNDUP(F722*J722+N722,0)</f>
        <v>22</v>
      </c>
      <c r="P722" s="50" t="n">
        <f aca="false">IF(F722&gt;0,K722/F722,99)</f>
        <v>5.68181818181818</v>
      </c>
      <c r="Q722" s="18" t="str">
        <f aca="false">IF(K722&lt;N722,"Stock-out risk",IF(K722&lt;O722,"Reorder now",IF(P722&gt;16,"Overstock","Healthy")))</f>
        <v>Healthy</v>
      </c>
      <c r="R722" s="52" t="n">
        <f aca="false">K722*C722</f>
        <v>3549.15</v>
      </c>
    </row>
    <row r="723" customFormat="false" ht="15" hidden="false" customHeight="false" outlineLevel="0" collapsed="false">
      <c r="A723" s="1" t="s">
        <v>9474</v>
      </c>
      <c r="B723" s="1" t="s">
        <v>8755</v>
      </c>
      <c r="C723" s="17" t="n">
        <v>100.6</v>
      </c>
      <c r="D723" s="17" t="n">
        <v>214.83</v>
      </c>
      <c r="E723" s="1" t="n">
        <v>307</v>
      </c>
      <c r="F723" s="50" t="n">
        <v>5.904</v>
      </c>
      <c r="G723" s="51" t="n">
        <v>0.553</v>
      </c>
      <c r="H723" s="1" t="s">
        <v>9409</v>
      </c>
      <c r="I723" s="1" t="s">
        <v>90</v>
      </c>
      <c r="J723" s="1" t="n">
        <v>3</v>
      </c>
      <c r="K723" s="1" t="n">
        <v>33</v>
      </c>
      <c r="L723" s="52" t="n">
        <f aca="false">E723*D723</f>
        <v>65952.81</v>
      </c>
      <c r="M723" s="1" t="n">
        <f aca="false">IF(H723="A",1.65,IF(H723="B",1.28,0.84))</f>
        <v>0.84</v>
      </c>
      <c r="N723" s="1" t="n">
        <f aca="false">ROUNDUP(M723*G723*F723*SQRT(J723),0)</f>
        <v>5</v>
      </c>
      <c r="O723" s="1" t="n">
        <f aca="false">ROUNDUP(F723*J723+N723,0)</f>
        <v>23</v>
      </c>
      <c r="P723" s="50" t="n">
        <f aca="false">IF(F723&gt;0,K723/F723,99)</f>
        <v>5.58943089430894</v>
      </c>
      <c r="Q723" s="18" t="str">
        <f aca="false">IF(K723&lt;N723,"Stock-out risk",IF(K723&lt;O723,"Reorder now",IF(P723&gt;16,"Overstock","Healthy")))</f>
        <v>Healthy</v>
      </c>
      <c r="R723" s="52" t="n">
        <f aca="false">K723*C723</f>
        <v>3319.8</v>
      </c>
    </row>
    <row r="724" customFormat="false" ht="15" hidden="false" customHeight="false" outlineLevel="0" collapsed="false">
      <c r="A724" s="1" t="s">
        <v>9475</v>
      </c>
      <c r="B724" s="1" t="s">
        <v>8772</v>
      </c>
      <c r="C724" s="17" t="n">
        <v>131.65</v>
      </c>
      <c r="D724" s="17" t="n">
        <v>266.6</v>
      </c>
      <c r="E724" s="1" t="n">
        <v>247</v>
      </c>
      <c r="F724" s="50" t="n">
        <v>4.75</v>
      </c>
      <c r="G724" s="51" t="n">
        <v>0.584</v>
      </c>
      <c r="H724" s="1" t="s">
        <v>9409</v>
      </c>
      <c r="I724" s="1" t="s">
        <v>90</v>
      </c>
      <c r="J724" s="1" t="n">
        <v>3</v>
      </c>
      <c r="K724" s="1" t="n">
        <v>14</v>
      </c>
      <c r="L724" s="52" t="n">
        <f aca="false">E724*D724</f>
        <v>65850.2</v>
      </c>
      <c r="M724" s="1" t="n">
        <f aca="false">IF(H724="A",1.65,IF(H724="B",1.28,0.84))</f>
        <v>0.84</v>
      </c>
      <c r="N724" s="1" t="n">
        <f aca="false">ROUNDUP(M724*G724*F724*SQRT(J724),0)</f>
        <v>5</v>
      </c>
      <c r="O724" s="1" t="n">
        <f aca="false">ROUNDUP(F724*J724+N724,0)</f>
        <v>20</v>
      </c>
      <c r="P724" s="50" t="n">
        <f aca="false">IF(F724&gt;0,K724/F724,99)</f>
        <v>2.94736842105263</v>
      </c>
      <c r="Q724" s="18" t="str">
        <f aca="false">IF(K724&lt;N724,"Stock-out risk",IF(K724&lt;O724,"Reorder now",IF(P724&gt;16,"Overstock","Healthy")))</f>
        <v>Reorder now</v>
      </c>
      <c r="R724" s="52" t="n">
        <f aca="false">K724*C724</f>
        <v>1843.1</v>
      </c>
    </row>
    <row r="725" customFormat="false" ht="15" hidden="false" customHeight="false" outlineLevel="0" collapsed="false">
      <c r="A725" s="1" t="s">
        <v>9476</v>
      </c>
      <c r="B725" s="1" t="s">
        <v>8764</v>
      </c>
      <c r="C725" s="17" t="n">
        <v>114.71</v>
      </c>
      <c r="D725" s="17" t="n">
        <v>251.96</v>
      </c>
      <c r="E725" s="1" t="n">
        <v>261</v>
      </c>
      <c r="F725" s="50" t="n">
        <v>5.019</v>
      </c>
      <c r="G725" s="51" t="n">
        <v>0.473</v>
      </c>
      <c r="H725" s="1" t="s">
        <v>9409</v>
      </c>
      <c r="I725" s="1" t="s">
        <v>8746</v>
      </c>
      <c r="J725" s="1" t="n">
        <v>3</v>
      </c>
      <c r="K725" s="1" t="n">
        <v>14</v>
      </c>
      <c r="L725" s="52" t="n">
        <f aca="false">E725*D725</f>
        <v>65761.56</v>
      </c>
      <c r="M725" s="1" t="n">
        <f aca="false">IF(H725="A",1.65,IF(H725="B",1.28,0.84))</f>
        <v>0.84</v>
      </c>
      <c r="N725" s="1" t="n">
        <f aca="false">ROUNDUP(M725*G725*F725*SQRT(J725),0)</f>
        <v>4</v>
      </c>
      <c r="O725" s="1" t="n">
        <f aca="false">ROUNDUP(F725*J725+N725,0)</f>
        <v>20</v>
      </c>
      <c r="P725" s="50" t="n">
        <f aca="false">IF(F725&gt;0,K725/F725,99)</f>
        <v>2.78940027894003</v>
      </c>
      <c r="Q725" s="18" t="str">
        <f aca="false">IF(K725&lt;N725,"Stock-out risk",IF(K725&lt;O725,"Reorder now",IF(P725&gt;16,"Overstock","Healthy")))</f>
        <v>Reorder now</v>
      </c>
      <c r="R725" s="52" t="n">
        <f aca="false">K725*C725</f>
        <v>1605.94</v>
      </c>
    </row>
    <row r="726" customFormat="false" ht="15" hidden="false" customHeight="false" outlineLevel="0" collapsed="false">
      <c r="A726" s="1" t="s">
        <v>9477</v>
      </c>
      <c r="B726" s="1" t="s">
        <v>8764</v>
      </c>
      <c r="C726" s="17" t="n">
        <v>104.83</v>
      </c>
      <c r="D726" s="17" t="n">
        <v>250.57</v>
      </c>
      <c r="E726" s="1" t="n">
        <v>261</v>
      </c>
      <c r="F726" s="50" t="n">
        <v>5.019</v>
      </c>
      <c r="G726" s="51" t="n">
        <v>0.839</v>
      </c>
      <c r="H726" s="1" t="s">
        <v>9409</v>
      </c>
      <c r="I726" s="1" t="s">
        <v>90</v>
      </c>
      <c r="J726" s="1" t="n">
        <v>4</v>
      </c>
      <c r="K726" s="1" t="n">
        <v>34</v>
      </c>
      <c r="L726" s="52" t="n">
        <f aca="false">E726*D726</f>
        <v>65398.77</v>
      </c>
      <c r="M726" s="1" t="n">
        <f aca="false">IF(H726="A",1.65,IF(H726="B",1.28,0.84))</f>
        <v>0.84</v>
      </c>
      <c r="N726" s="1" t="n">
        <f aca="false">ROUNDUP(M726*G726*F726*SQRT(J726),0)</f>
        <v>8</v>
      </c>
      <c r="O726" s="1" t="n">
        <f aca="false">ROUNDUP(F726*J726+N726,0)</f>
        <v>29</v>
      </c>
      <c r="P726" s="50" t="n">
        <f aca="false">IF(F726&gt;0,K726/F726,99)</f>
        <v>6.77425782028293</v>
      </c>
      <c r="Q726" s="18" t="str">
        <f aca="false">IF(K726&lt;N726,"Stock-out risk",IF(K726&lt;O726,"Reorder now",IF(P726&gt;16,"Overstock","Healthy")))</f>
        <v>Healthy</v>
      </c>
      <c r="R726" s="52" t="n">
        <f aca="false">K726*C726</f>
        <v>3564.22</v>
      </c>
    </row>
    <row r="727" customFormat="false" ht="15" hidden="false" customHeight="false" outlineLevel="0" collapsed="false">
      <c r="A727" s="1" t="s">
        <v>9478</v>
      </c>
      <c r="B727" s="1" t="s">
        <v>8742</v>
      </c>
      <c r="C727" s="17" t="n">
        <v>154.57</v>
      </c>
      <c r="D727" s="17" t="n">
        <v>314.91</v>
      </c>
      <c r="E727" s="1" t="n">
        <v>207</v>
      </c>
      <c r="F727" s="50" t="n">
        <v>3.981</v>
      </c>
      <c r="G727" s="51" t="n">
        <v>0.289</v>
      </c>
      <c r="H727" s="1" t="s">
        <v>9409</v>
      </c>
      <c r="I727" s="1" t="s">
        <v>8746</v>
      </c>
      <c r="J727" s="1" t="n">
        <v>4</v>
      </c>
      <c r="K727" s="1" t="n">
        <v>12</v>
      </c>
      <c r="L727" s="52" t="n">
        <f aca="false">E727*D727</f>
        <v>65186.37</v>
      </c>
      <c r="M727" s="1" t="n">
        <f aca="false">IF(H727="A",1.65,IF(H727="B",1.28,0.84))</f>
        <v>0.84</v>
      </c>
      <c r="N727" s="1" t="n">
        <f aca="false">ROUNDUP(M727*G727*F727*SQRT(J727),0)</f>
        <v>2</v>
      </c>
      <c r="O727" s="1" t="n">
        <f aca="false">ROUNDUP(F727*J727+N727,0)</f>
        <v>18</v>
      </c>
      <c r="P727" s="50" t="n">
        <f aca="false">IF(F727&gt;0,K727/F727,99)</f>
        <v>3.01431801055011</v>
      </c>
      <c r="Q727" s="18" t="str">
        <f aca="false">IF(K727&lt;N727,"Stock-out risk",IF(K727&lt;O727,"Reorder now",IF(P727&gt;16,"Overstock","Healthy")))</f>
        <v>Reorder now</v>
      </c>
      <c r="R727" s="52" t="n">
        <f aca="false">K727*C727</f>
        <v>1854.84</v>
      </c>
    </row>
    <row r="728" customFormat="false" ht="15" hidden="false" customHeight="false" outlineLevel="0" collapsed="false">
      <c r="A728" s="1" t="s">
        <v>9479</v>
      </c>
      <c r="B728" s="1" t="s">
        <v>8772</v>
      </c>
      <c r="C728" s="17" t="n">
        <v>80.62</v>
      </c>
      <c r="D728" s="17" t="n">
        <v>164.8</v>
      </c>
      <c r="E728" s="1" t="n">
        <v>395</v>
      </c>
      <c r="F728" s="50" t="n">
        <v>7.596</v>
      </c>
      <c r="G728" s="51" t="n">
        <v>0.487</v>
      </c>
      <c r="H728" s="1" t="s">
        <v>9409</v>
      </c>
      <c r="I728" s="1" t="s">
        <v>8746</v>
      </c>
      <c r="J728" s="1" t="n">
        <v>3</v>
      </c>
      <c r="K728" s="1" t="n">
        <v>38</v>
      </c>
      <c r="L728" s="52" t="n">
        <f aca="false">E728*D728</f>
        <v>65096</v>
      </c>
      <c r="M728" s="1" t="n">
        <f aca="false">IF(H728="A",1.65,IF(H728="B",1.28,0.84))</f>
        <v>0.84</v>
      </c>
      <c r="N728" s="1" t="n">
        <f aca="false">ROUNDUP(M728*G728*F728*SQRT(J728),0)</f>
        <v>6</v>
      </c>
      <c r="O728" s="1" t="n">
        <f aca="false">ROUNDUP(F728*J728+N728,0)</f>
        <v>29</v>
      </c>
      <c r="P728" s="50" t="n">
        <f aca="false">IF(F728&gt;0,K728/F728,99)</f>
        <v>5.00263296471827</v>
      </c>
      <c r="Q728" s="18" t="str">
        <f aca="false">IF(K728&lt;N728,"Stock-out risk",IF(K728&lt;O728,"Reorder now",IF(P728&gt;16,"Overstock","Healthy")))</f>
        <v>Healthy</v>
      </c>
      <c r="R728" s="52" t="n">
        <f aca="false">K728*C728</f>
        <v>3063.56</v>
      </c>
    </row>
    <row r="729" customFormat="false" ht="15" hidden="false" customHeight="false" outlineLevel="0" collapsed="false">
      <c r="A729" s="1" t="s">
        <v>9480</v>
      </c>
      <c r="B729" s="1" t="s">
        <v>8764</v>
      </c>
      <c r="C729" s="17" t="n">
        <v>52.49</v>
      </c>
      <c r="D729" s="17" t="n">
        <v>94.96</v>
      </c>
      <c r="E729" s="1" t="n">
        <v>679</v>
      </c>
      <c r="F729" s="50" t="n">
        <v>13.058</v>
      </c>
      <c r="G729" s="51" t="n">
        <v>0.322</v>
      </c>
      <c r="H729" s="1" t="s">
        <v>9409</v>
      </c>
      <c r="I729" s="1" t="s">
        <v>8746</v>
      </c>
      <c r="J729" s="1" t="n">
        <v>3</v>
      </c>
      <c r="K729" s="1" t="n">
        <v>132</v>
      </c>
      <c r="L729" s="52" t="n">
        <f aca="false">E729*D729</f>
        <v>64477.84</v>
      </c>
      <c r="M729" s="1" t="n">
        <f aca="false">IF(H729="A",1.65,IF(H729="B",1.28,0.84))</f>
        <v>0.84</v>
      </c>
      <c r="N729" s="1" t="n">
        <f aca="false">ROUNDUP(M729*G729*F729*SQRT(J729),0)</f>
        <v>7</v>
      </c>
      <c r="O729" s="1" t="n">
        <f aca="false">ROUNDUP(F729*J729+N729,0)</f>
        <v>47</v>
      </c>
      <c r="P729" s="50" t="n">
        <f aca="false">IF(F729&gt;0,K729/F729,99)</f>
        <v>10.1087455965692</v>
      </c>
      <c r="Q729" s="18" t="str">
        <f aca="false">IF(K729&lt;N729,"Stock-out risk",IF(K729&lt;O729,"Reorder now",IF(P729&gt;16,"Overstock","Healthy")))</f>
        <v>Healthy</v>
      </c>
      <c r="R729" s="52" t="n">
        <f aca="false">K729*C729</f>
        <v>6928.68</v>
      </c>
    </row>
    <row r="730" customFormat="false" ht="15" hidden="false" customHeight="false" outlineLevel="0" collapsed="false">
      <c r="A730" s="1" t="s">
        <v>9481</v>
      </c>
      <c r="B730" s="1" t="s">
        <v>8749</v>
      </c>
      <c r="C730" s="17" t="n">
        <v>195.05</v>
      </c>
      <c r="D730" s="17" t="n">
        <v>420.34</v>
      </c>
      <c r="E730" s="1" t="n">
        <v>153</v>
      </c>
      <c r="F730" s="50" t="n">
        <v>2.942</v>
      </c>
      <c r="G730" s="51" t="n">
        <v>0.336</v>
      </c>
      <c r="H730" s="1" t="s">
        <v>9409</v>
      </c>
      <c r="I730" s="1" t="s">
        <v>8746</v>
      </c>
      <c r="J730" s="1" t="n">
        <v>4</v>
      </c>
      <c r="K730" s="1" t="n">
        <v>18</v>
      </c>
      <c r="L730" s="52" t="n">
        <f aca="false">E730*D730</f>
        <v>64312.02</v>
      </c>
      <c r="M730" s="1" t="n">
        <f aca="false">IF(H730="A",1.65,IF(H730="B",1.28,0.84))</f>
        <v>0.84</v>
      </c>
      <c r="N730" s="1" t="n">
        <f aca="false">ROUNDUP(M730*G730*F730*SQRT(J730),0)</f>
        <v>2</v>
      </c>
      <c r="O730" s="1" t="n">
        <f aca="false">ROUNDUP(F730*J730+N730,0)</f>
        <v>14</v>
      </c>
      <c r="P730" s="50" t="n">
        <f aca="false">IF(F730&gt;0,K730/F730,99)</f>
        <v>6.11828687967369</v>
      </c>
      <c r="Q730" s="18" t="str">
        <f aca="false">IF(K730&lt;N730,"Stock-out risk",IF(K730&lt;O730,"Reorder now",IF(P730&gt;16,"Overstock","Healthy")))</f>
        <v>Healthy</v>
      </c>
      <c r="R730" s="52" t="n">
        <f aca="false">K730*C730</f>
        <v>3510.9</v>
      </c>
    </row>
    <row r="731" customFormat="false" ht="15" hidden="false" customHeight="false" outlineLevel="0" collapsed="false">
      <c r="A731" s="1" t="s">
        <v>9482</v>
      </c>
      <c r="B731" s="1" t="s">
        <v>8749</v>
      </c>
      <c r="C731" s="17" t="n">
        <v>77.39</v>
      </c>
      <c r="D731" s="17" t="n">
        <v>157.35</v>
      </c>
      <c r="E731" s="1" t="n">
        <v>407</v>
      </c>
      <c r="F731" s="50" t="n">
        <v>7.827</v>
      </c>
      <c r="G731" s="51" t="n">
        <v>0.32</v>
      </c>
      <c r="H731" s="1" t="s">
        <v>9409</v>
      </c>
      <c r="I731" s="1" t="s">
        <v>8746</v>
      </c>
      <c r="J731" s="1" t="n">
        <v>3</v>
      </c>
      <c r="K731" s="1" t="n">
        <v>36</v>
      </c>
      <c r="L731" s="52" t="n">
        <f aca="false">E731*D731</f>
        <v>64041.45</v>
      </c>
      <c r="M731" s="1" t="n">
        <f aca="false">IF(H731="A",1.65,IF(H731="B",1.28,0.84))</f>
        <v>0.84</v>
      </c>
      <c r="N731" s="1" t="n">
        <f aca="false">ROUNDUP(M731*G731*F731*SQRT(J731),0)</f>
        <v>4</v>
      </c>
      <c r="O731" s="1" t="n">
        <f aca="false">ROUNDUP(F731*J731+N731,0)</f>
        <v>28</v>
      </c>
      <c r="P731" s="50" t="n">
        <f aca="false">IF(F731&gt;0,K731/F731,99)</f>
        <v>4.59946339593714</v>
      </c>
      <c r="Q731" s="18" t="str">
        <f aca="false">IF(K731&lt;N731,"Stock-out risk",IF(K731&lt;O731,"Reorder now",IF(P731&gt;16,"Overstock","Healthy")))</f>
        <v>Healthy</v>
      </c>
      <c r="R731" s="52" t="n">
        <f aca="false">K731*C731</f>
        <v>2786.04</v>
      </c>
    </row>
    <row r="732" customFormat="false" ht="15" hidden="false" customHeight="false" outlineLevel="0" collapsed="false">
      <c r="A732" s="1" t="s">
        <v>9483</v>
      </c>
      <c r="B732" s="1" t="s">
        <v>8749</v>
      </c>
      <c r="C732" s="17" t="n">
        <v>71.12</v>
      </c>
      <c r="D732" s="17" t="n">
        <v>151.7</v>
      </c>
      <c r="E732" s="1" t="n">
        <v>422</v>
      </c>
      <c r="F732" s="50" t="n">
        <v>8.115</v>
      </c>
      <c r="G732" s="51" t="n">
        <v>0.33</v>
      </c>
      <c r="H732" s="1" t="s">
        <v>9409</v>
      </c>
      <c r="I732" s="1" t="s">
        <v>8746</v>
      </c>
      <c r="J732" s="1" t="n">
        <v>3</v>
      </c>
      <c r="K732" s="1" t="n">
        <v>19</v>
      </c>
      <c r="L732" s="52" t="n">
        <f aca="false">E732*D732</f>
        <v>64017.4</v>
      </c>
      <c r="M732" s="1" t="n">
        <f aca="false">IF(H732="A",1.65,IF(H732="B",1.28,0.84))</f>
        <v>0.84</v>
      </c>
      <c r="N732" s="1" t="n">
        <f aca="false">ROUNDUP(M732*G732*F732*SQRT(J732),0)</f>
        <v>4</v>
      </c>
      <c r="O732" s="1" t="n">
        <f aca="false">ROUNDUP(F732*J732+N732,0)</f>
        <v>29</v>
      </c>
      <c r="P732" s="50" t="n">
        <f aca="false">IF(F732&gt;0,K732/F732,99)</f>
        <v>2.34134319162046</v>
      </c>
      <c r="Q732" s="18" t="str">
        <f aca="false">IF(K732&lt;N732,"Stock-out risk",IF(K732&lt;O732,"Reorder now",IF(P732&gt;16,"Overstock","Healthy")))</f>
        <v>Reorder now</v>
      </c>
      <c r="R732" s="52" t="n">
        <f aca="false">K732*C732</f>
        <v>1351.28</v>
      </c>
    </row>
    <row r="733" customFormat="false" ht="15" hidden="false" customHeight="false" outlineLevel="0" collapsed="false">
      <c r="A733" s="1" t="s">
        <v>9484</v>
      </c>
      <c r="B733" s="1" t="s">
        <v>8772</v>
      </c>
      <c r="C733" s="17" t="n">
        <v>127.29</v>
      </c>
      <c r="D733" s="17" t="n">
        <v>285.35</v>
      </c>
      <c r="E733" s="1" t="n">
        <v>224</v>
      </c>
      <c r="F733" s="50" t="n">
        <v>4.308</v>
      </c>
      <c r="G733" s="51" t="n">
        <v>0.51</v>
      </c>
      <c r="H733" s="1" t="s">
        <v>9409</v>
      </c>
      <c r="I733" s="1" t="s">
        <v>90</v>
      </c>
      <c r="J733" s="1" t="n">
        <v>4</v>
      </c>
      <c r="K733" s="1" t="n">
        <v>29</v>
      </c>
      <c r="L733" s="52" t="n">
        <f aca="false">E733*D733</f>
        <v>63918.4</v>
      </c>
      <c r="M733" s="1" t="n">
        <f aca="false">IF(H733="A",1.65,IF(H733="B",1.28,0.84))</f>
        <v>0.84</v>
      </c>
      <c r="N733" s="1" t="n">
        <f aca="false">ROUNDUP(M733*G733*F733*SQRT(J733),0)</f>
        <v>4</v>
      </c>
      <c r="O733" s="1" t="n">
        <f aca="false">ROUNDUP(F733*J733+N733,0)</f>
        <v>22</v>
      </c>
      <c r="P733" s="50" t="n">
        <f aca="false">IF(F733&gt;0,K733/F733,99)</f>
        <v>6.73166202414113</v>
      </c>
      <c r="Q733" s="18" t="str">
        <f aca="false">IF(K733&lt;N733,"Stock-out risk",IF(K733&lt;O733,"Reorder now",IF(P733&gt;16,"Overstock","Healthy")))</f>
        <v>Healthy</v>
      </c>
      <c r="R733" s="52" t="n">
        <f aca="false">K733*C733</f>
        <v>3691.41</v>
      </c>
    </row>
    <row r="734" customFormat="false" ht="15" hidden="false" customHeight="false" outlineLevel="0" collapsed="false">
      <c r="A734" s="1" t="s">
        <v>9485</v>
      </c>
      <c r="B734" s="1" t="s">
        <v>8764</v>
      </c>
      <c r="C734" s="17" t="n">
        <v>141.7</v>
      </c>
      <c r="D734" s="17" t="n">
        <v>299.8</v>
      </c>
      <c r="E734" s="1" t="n">
        <v>213</v>
      </c>
      <c r="F734" s="50" t="n">
        <v>4.096</v>
      </c>
      <c r="G734" s="51" t="n">
        <v>0.322</v>
      </c>
      <c r="H734" s="1" t="s">
        <v>9409</v>
      </c>
      <c r="I734" s="1" t="s">
        <v>8746</v>
      </c>
      <c r="J734" s="1" t="n">
        <v>4</v>
      </c>
      <c r="K734" s="1" t="n">
        <v>18</v>
      </c>
      <c r="L734" s="52" t="n">
        <f aca="false">E734*D734</f>
        <v>63857.4</v>
      </c>
      <c r="M734" s="1" t="n">
        <f aca="false">IF(H734="A",1.65,IF(H734="B",1.28,0.84))</f>
        <v>0.84</v>
      </c>
      <c r="N734" s="1" t="n">
        <f aca="false">ROUNDUP(M734*G734*F734*SQRT(J734),0)</f>
        <v>3</v>
      </c>
      <c r="O734" s="1" t="n">
        <f aca="false">ROUNDUP(F734*J734+N734,0)</f>
        <v>20</v>
      </c>
      <c r="P734" s="50" t="n">
        <f aca="false">IF(F734&gt;0,K734/F734,99)</f>
        <v>4.39453125</v>
      </c>
      <c r="Q734" s="18" t="str">
        <f aca="false">IF(K734&lt;N734,"Stock-out risk",IF(K734&lt;O734,"Reorder now",IF(P734&gt;16,"Overstock","Healthy")))</f>
        <v>Reorder now</v>
      </c>
      <c r="R734" s="52" t="n">
        <f aca="false">K734*C734</f>
        <v>2550.6</v>
      </c>
    </row>
    <row r="735" customFormat="false" ht="15" hidden="false" customHeight="false" outlineLevel="0" collapsed="false">
      <c r="A735" s="1" t="s">
        <v>9486</v>
      </c>
      <c r="B735" s="1" t="s">
        <v>8772</v>
      </c>
      <c r="C735" s="17" t="n">
        <v>138.82</v>
      </c>
      <c r="D735" s="17" t="n">
        <v>289.06</v>
      </c>
      <c r="E735" s="1" t="n">
        <v>219</v>
      </c>
      <c r="F735" s="50" t="n">
        <v>4.212</v>
      </c>
      <c r="G735" s="51" t="n">
        <v>0.534</v>
      </c>
      <c r="H735" s="1" t="s">
        <v>9409</v>
      </c>
      <c r="I735" s="1" t="s">
        <v>90</v>
      </c>
      <c r="J735" s="1" t="n">
        <v>4</v>
      </c>
      <c r="K735" s="1" t="n">
        <v>44</v>
      </c>
      <c r="L735" s="52" t="n">
        <f aca="false">E735*D735</f>
        <v>63304.14</v>
      </c>
      <c r="M735" s="1" t="n">
        <f aca="false">IF(H735="A",1.65,IF(H735="B",1.28,0.84))</f>
        <v>0.84</v>
      </c>
      <c r="N735" s="1" t="n">
        <f aca="false">ROUNDUP(M735*G735*F735*SQRT(J735),0)</f>
        <v>4</v>
      </c>
      <c r="O735" s="1" t="n">
        <f aca="false">ROUNDUP(F735*J735+N735,0)</f>
        <v>21</v>
      </c>
      <c r="P735" s="50" t="n">
        <f aca="false">IF(F735&gt;0,K735/F735,99)</f>
        <v>10.4463437796771</v>
      </c>
      <c r="Q735" s="18" t="str">
        <f aca="false">IF(K735&lt;N735,"Stock-out risk",IF(K735&lt;O735,"Reorder now",IF(P735&gt;16,"Overstock","Healthy")))</f>
        <v>Healthy</v>
      </c>
      <c r="R735" s="52" t="n">
        <f aca="false">K735*C735</f>
        <v>6108.08</v>
      </c>
    </row>
    <row r="736" customFormat="false" ht="15" hidden="false" customHeight="false" outlineLevel="0" collapsed="false">
      <c r="A736" s="1" t="s">
        <v>9487</v>
      </c>
      <c r="B736" s="1" t="s">
        <v>8772</v>
      </c>
      <c r="C736" s="17" t="n">
        <v>104.25</v>
      </c>
      <c r="D736" s="17" t="n">
        <v>233.12</v>
      </c>
      <c r="E736" s="1" t="n">
        <v>270</v>
      </c>
      <c r="F736" s="50" t="n">
        <v>5.192</v>
      </c>
      <c r="G736" s="51" t="n">
        <v>0.991</v>
      </c>
      <c r="H736" s="1" t="s">
        <v>9409</v>
      </c>
      <c r="I736" s="1" t="s">
        <v>90</v>
      </c>
      <c r="J736" s="1" t="n">
        <v>2</v>
      </c>
      <c r="K736" s="1" t="n">
        <v>31</v>
      </c>
      <c r="L736" s="52" t="n">
        <f aca="false">E736*D736</f>
        <v>62942.4</v>
      </c>
      <c r="M736" s="1" t="n">
        <f aca="false">IF(H736="A",1.65,IF(H736="B",1.28,0.84))</f>
        <v>0.84</v>
      </c>
      <c r="N736" s="1" t="n">
        <f aca="false">ROUNDUP(M736*G736*F736*SQRT(J736),0)</f>
        <v>7</v>
      </c>
      <c r="O736" s="1" t="n">
        <f aca="false">ROUNDUP(F736*J736+N736,0)</f>
        <v>18</v>
      </c>
      <c r="P736" s="50" t="n">
        <f aca="false">IF(F736&gt;0,K736/F736,99)</f>
        <v>5.97072419106317</v>
      </c>
      <c r="Q736" s="18" t="str">
        <f aca="false">IF(K736&lt;N736,"Stock-out risk",IF(K736&lt;O736,"Reorder now",IF(P736&gt;16,"Overstock","Healthy")))</f>
        <v>Healthy</v>
      </c>
      <c r="R736" s="52" t="n">
        <f aca="false">K736*C736</f>
        <v>3231.75</v>
      </c>
    </row>
    <row r="737" customFormat="false" ht="15" hidden="false" customHeight="false" outlineLevel="0" collapsed="false">
      <c r="A737" s="1" t="s">
        <v>9488</v>
      </c>
      <c r="B737" s="1" t="s">
        <v>8749</v>
      </c>
      <c r="C737" s="17" t="n">
        <v>126.2</v>
      </c>
      <c r="D737" s="17" t="n">
        <v>239.47</v>
      </c>
      <c r="E737" s="1" t="n">
        <v>262</v>
      </c>
      <c r="F737" s="50" t="n">
        <v>5.038</v>
      </c>
      <c r="G737" s="51" t="n">
        <v>0.442</v>
      </c>
      <c r="H737" s="1" t="s">
        <v>9409</v>
      </c>
      <c r="I737" s="1" t="s">
        <v>8746</v>
      </c>
      <c r="J737" s="1" t="n">
        <v>3</v>
      </c>
      <c r="K737" s="1" t="n">
        <v>23</v>
      </c>
      <c r="L737" s="52" t="n">
        <f aca="false">E737*D737</f>
        <v>62741.14</v>
      </c>
      <c r="M737" s="1" t="n">
        <f aca="false">IF(H737="A",1.65,IF(H737="B",1.28,0.84))</f>
        <v>0.84</v>
      </c>
      <c r="N737" s="1" t="n">
        <f aca="false">ROUNDUP(M737*G737*F737*SQRT(J737),0)</f>
        <v>4</v>
      </c>
      <c r="O737" s="1" t="n">
        <f aca="false">ROUNDUP(F737*J737+N737,0)</f>
        <v>20</v>
      </c>
      <c r="P737" s="50" t="n">
        <f aca="false">IF(F737&gt;0,K737/F737,99)</f>
        <v>4.56530369194125</v>
      </c>
      <c r="Q737" s="18" t="str">
        <f aca="false">IF(K737&lt;N737,"Stock-out risk",IF(K737&lt;O737,"Reorder now",IF(P737&gt;16,"Overstock","Healthy")))</f>
        <v>Healthy</v>
      </c>
      <c r="R737" s="52" t="n">
        <f aca="false">K737*C737</f>
        <v>2902.6</v>
      </c>
    </row>
    <row r="738" customFormat="false" ht="15" hidden="false" customHeight="false" outlineLevel="0" collapsed="false">
      <c r="A738" s="1" t="s">
        <v>9489</v>
      </c>
      <c r="B738" s="1" t="s">
        <v>8764</v>
      </c>
      <c r="C738" s="17" t="n">
        <v>100.41</v>
      </c>
      <c r="D738" s="17" t="n">
        <v>211.92</v>
      </c>
      <c r="E738" s="1" t="n">
        <v>294</v>
      </c>
      <c r="F738" s="50" t="n">
        <v>5.654</v>
      </c>
      <c r="G738" s="51" t="n">
        <v>0.883</v>
      </c>
      <c r="H738" s="1" t="s">
        <v>9409</v>
      </c>
      <c r="I738" s="1" t="s">
        <v>90</v>
      </c>
      <c r="J738" s="1" t="n">
        <v>6</v>
      </c>
      <c r="K738" s="1" t="n">
        <v>42</v>
      </c>
      <c r="L738" s="52" t="n">
        <f aca="false">E738*D738</f>
        <v>62304.48</v>
      </c>
      <c r="M738" s="1" t="n">
        <f aca="false">IF(H738="A",1.65,IF(H738="B",1.28,0.84))</f>
        <v>0.84</v>
      </c>
      <c r="N738" s="1" t="n">
        <f aca="false">ROUNDUP(M738*G738*F738*SQRT(J738),0)</f>
        <v>11</v>
      </c>
      <c r="O738" s="1" t="n">
        <f aca="false">ROUNDUP(F738*J738+N738,0)</f>
        <v>45</v>
      </c>
      <c r="P738" s="50" t="n">
        <f aca="false">IF(F738&gt;0,K738/F738,99)</f>
        <v>7.42836929607358</v>
      </c>
      <c r="Q738" s="18" t="str">
        <f aca="false">IF(K738&lt;N738,"Stock-out risk",IF(K738&lt;O738,"Reorder now",IF(P738&gt;16,"Overstock","Healthy")))</f>
        <v>Reorder now</v>
      </c>
      <c r="R738" s="52" t="n">
        <f aca="false">K738*C738</f>
        <v>4217.22</v>
      </c>
    </row>
    <row r="739" customFormat="false" ht="15" hidden="false" customHeight="false" outlineLevel="0" collapsed="false">
      <c r="A739" s="1" t="s">
        <v>9490</v>
      </c>
      <c r="B739" s="1" t="s">
        <v>8764</v>
      </c>
      <c r="C739" s="17" t="n">
        <v>38.75</v>
      </c>
      <c r="D739" s="17" t="n">
        <v>82.94</v>
      </c>
      <c r="E739" s="1" t="n">
        <v>742</v>
      </c>
      <c r="F739" s="50" t="n">
        <v>14.269</v>
      </c>
      <c r="G739" s="51" t="n">
        <v>0.613</v>
      </c>
      <c r="H739" s="1" t="s">
        <v>9409</v>
      </c>
      <c r="I739" s="1" t="s">
        <v>90</v>
      </c>
      <c r="J739" s="1" t="n">
        <v>2</v>
      </c>
      <c r="K739" s="1" t="n">
        <v>36</v>
      </c>
      <c r="L739" s="52" t="n">
        <f aca="false">E739*D739</f>
        <v>61541.48</v>
      </c>
      <c r="M739" s="1" t="n">
        <f aca="false">IF(H739="A",1.65,IF(H739="B",1.28,0.84))</f>
        <v>0.84</v>
      </c>
      <c r="N739" s="1" t="n">
        <f aca="false">ROUNDUP(M739*G739*F739*SQRT(J739),0)</f>
        <v>11</v>
      </c>
      <c r="O739" s="1" t="n">
        <f aca="false">ROUNDUP(F739*J739+N739,0)</f>
        <v>40</v>
      </c>
      <c r="P739" s="50" t="n">
        <f aca="false">IF(F739&gt;0,K739/F739,99)</f>
        <v>2.52295185366879</v>
      </c>
      <c r="Q739" s="18" t="str">
        <f aca="false">IF(K739&lt;N739,"Stock-out risk",IF(K739&lt;O739,"Reorder now",IF(P739&gt;16,"Overstock","Healthy")))</f>
        <v>Reorder now</v>
      </c>
      <c r="R739" s="52" t="n">
        <f aca="false">K739*C739</f>
        <v>1395</v>
      </c>
    </row>
    <row r="740" customFormat="false" ht="15" hidden="false" customHeight="false" outlineLevel="0" collapsed="false">
      <c r="A740" s="1" t="s">
        <v>9491</v>
      </c>
      <c r="B740" s="1" t="s">
        <v>8772</v>
      </c>
      <c r="C740" s="17" t="n">
        <v>169.55</v>
      </c>
      <c r="D740" s="17" t="n">
        <v>412.37</v>
      </c>
      <c r="E740" s="1" t="n">
        <v>149</v>
      </c>
      <c r="F740" s="50" t="n">
        <v>2.865</v>
      </c>
      <c r="G740" s="51" t="n">
        <v>0.581</v>
      </c>
      <c r="H740" s="1" t="s">
        <v>9409</v>
      </c>
      <c r="I740" s="1" t="s">
        <v>90</v>
      </c>
      <c r="J740" s="1" t="n">
        <v>2</v>
      </c>
      <c r="K740" s="1" t="n">
        <v>10</v>
      </c>
      <c r="L740" s="52" t="n">
        <f aca="false">E740*D740</f>
        <v>61443.13</v>
      </c>
      <c r="M740" s="1" t="n">
        <f aca="false">IF(H740="A",1.65,IF(H740="B",1.28,0.84))</f>
        <v>0.84</v>
      </c>
      <c r="N740" s="1" t="n">
        <f aca="false">ROUNDUP(M740*G740*F740*SQRT(J740),0)</f>
        <v>2</v>
      </c>
      <c r="O740" s="1" t="n">
        <f aca="false">ROUNDUP(F740*J740+N740,0)</f>
        <v>8</v>
      </c>
      <c r="P740" s="50" t="n">
        <f aca="false">IF(F740&gt;0,K740/F740,99)</f>
        <v>3.49040139616056</v>
      </c>
      <c r="Q740" s="18" t="str">
        <f aca="false">IF(K740&lt;N740,"Stock-out risk",IF(K740&lt;O740,"Reorder now",IF(P740&gt;16,"Overstock","Healthy")))</f>
        <v>Healthy</v>
      </c>
      <c r="R740" s="52" t="n">
        <f aca="false">K740*C740</f>
        <v>1695.5</v>
      </c>
    </row>
    <row r="741" customFormat="false" ht="15" hidden="false" customHeight="false" outlineLevel="0" collapsed="false">
      <c r="A741" s="1" t="s">
        <v>9492</v>
      </c>
      <c r="B741" s="1" t="s">
        <v>8772</v>
      </c>
      <c r="C741" s="17" t="n">
        <v>87.85</v>
      </c>
      <c r="D741" s="17" t="n">
        <v>228.17</v>
      </c>
      <c r="E741" s="1" t="n">
        <v>269</v>
      </c>
      <c r="F741" s="50" t="n">
        <v>5.173</v>
      </c>
      <c r="G741" s="51" t="n">
        <v>0.361</v>
      </c>
      <c r="H741" s="1" t="s">
        <v>9409</v>
      </c>
      <c r="I741" s="1" t="s">
        <v>8746</v>
      </c>
      <c r="J741" s="1" t="n">
        <v>3</v>
      </c>
      <c r="K741" s="1" t="n">
        <v>21</v>
      </c>
      <c r="L741" s="52" t="n">
        <f aca="false">E741*D741</f>
        <v>61377.73</v>
      </c>
      <c r="M741" s="1" t="n">
        <f aca="false">IF(H741="A",1.65,IF(H741="B",1.28,0.84))</f>
        <v>0.84</v>
      </c>
      <c r="N741" s="1" t="n">
        <f aca="false">ROUNDUP(M741*G741*F741*SQRT(J741),0)</f>
        <v>3</v>
      </c>
      <c r="O741" s="1" t="n">
        <f aca="false">ROUNDUP(F741*J741+N741,0)</f>
        <v>19</v>
      </c>
      <c r="P741" s="50" t="n">
        <f aca="false">IF(F741&gt;0,K741/F741,99)</f>
        <v>4.0595399188092</v>
      </c>
      <c r="Q741" s="18" t="str">
        <f aca="false">IF(K741&lt;N741,"Stock-out risk",IF(K741&lt;O741,"Reorder now",IF(P741&gt;16,"Overstock","Healthy")))</f>
        <v>Healthy</v>
      </c>
      <c r="R741" s="52" t="n">
        <f aca="false">K741*C741</f>
        <v>1844.85</v>
      </c>
    </row>
    <row r="742" customFormat="false" ht="15" hidden="false" customHeight="false" outlineLevel="0" collapsed="false">
      <c r="A742" s="1" t="s">
        <v>9493</v>
      </c>
      <c r="B742" s="1" t="s">
        <v>8749</v>
      </c>
      <c r="C742" s="17" t="n">
        <v>33.22</v>
      </c>
      <c r="D742" s="17" t="n">
        <v>86.35</v>
      </c>
      <c r="E742" s="1" t="n">
        <v>710</v>
      </c>
      <c r="F742" s="50" t="n">
        <v>13.654</v>
      </c>
      <c r="G742" s="51" t="n">
        <v>0.489</v>
      </c>
      <c r="H742" s="1" t="s">
        <v>9409</v>
      </c>
      <c r="I742" s="1" t="s">
        <v>8746</v>
      </c>
      <c r="J742" s="1" t="n">
        <v>3</v>
      </c>
      <c r="K742" s="1" t="n">
        <v>66</v>
      </c>
      <c r="L742" s="52" t="n">
        <f aca="false">E742*D742</f>
        <v>61308.5</v>
      </c>
      <c r="M742" s="1" t="n">
        <f aca="false">IF(H742="A",1.65,IF(H742="B",1.28,0.84))</f>
        <v>0.84</v>
      </c>
      <c r="N742" s="1" t="n">
        <f aca="false">ROUNDUP(M742*G742*F742*SQRT(J742),0)</f>
        <v>10</v>
      </c>
      <c r="O742" s="1" t="n">
        <f aca="false">ROUNDUP(F742*J742+N742,0)</f>
        <v>51</v>
      </c>
      <c r="P742" s="50" t="n">
        <f aca="false">IF(F742&gt;0,K742/F742,99)</f>
        <v>4.83374835213124</v>
      </c>
      <c r="Q742" s="18" t="str">
        <f aca="false">IF(K742&lt;N742,"Stock-out risk",IF(K742&lt;O742,"Reorder now",IF(P742&gt;16,"Overstock","Healthy")))</f>
        <v>Healthy</v>
      </c>
      <c r="R742" s="52" t="n">
        <f aca="false">K742*C742</f>
        <v>2192.52</v>
      </c>
    </row>
    <row r="743" customFormat="false" ht="15" hidden="false" customHeight="false" outlineLevel="0" collapsed="false">
      <c r="A743" s="1" t="s">
        <v>9494</v>
      </c>
      <c r="B743" s="1" t="s">
        <v>8749</v>
      </c>
      <c r="C743" s="17" t="n">
        <v>124.51</v>
      </c>
      <c r="D743" s="17" t="n">
        <v>232.1</v>
      </c>
      <c r="E743" s="1" t="n">
        <v>264</v>
      </c>
      <c r="F743" s="50" t="n">
        <v>5.077</v>
      </c>
      <c r="G743" s="51" t="n">
        <v>0.349</v>
      </c>
      <c r="H743" s="1" t="s">
        <v>9409</v>
      </c>
      <c r="I743" s="1" t="s">
        <v>8746</v>
      </c>
      <c r="J743" s="1" t="n">
        <v>3</v>
      </c>
      <c r="K743" s="1" t="n">
        <v>23</v>
      </c>
      <c r="L743" s="52" t="n">
        <f aca="false">E743*D743</f>
        <v>61274.4</v>
      </c>
      <c r="M743" s="1" t="n">
        <f aca="false">IF(H743="A",1.65,IF(H743="B",1.28,0.84))</f>
        <v>0.84</v>
      </c>
      <c r="N743" s="1" t="n">
        <f aca="false">ROUNDUP(M743*G743*F743*SQRT(J743),0)</f>
        <v>3</v>
      </c>
      <c r="O743" s="1" t="n">
        <f aca="false">ROUNDUP(F743*J743+N743,0)</f>
        <v>19</v>
      </c>
      <c r="P743" s="50" t="n">
        <f aca="false">IF(F743&gt;0,K743/F743,99)</f>
        <v>4.53023439038802</v>
      </c>
      <c r="Q743" s="18" t="str">
        <f aca="false">IF(K743&lt;N743,"Stock-out risk",IF(K743&lt;O743,"Reorder now",IF(P743&gt;16,"Overstock","Healthy")))</f>
        <v>Healthy</v>
      </c>
      <c r="R743" s="52" t="n">
        <f aca="false">K743*C743</f>
        <v>2863.73</v>
      </c>
    </row>
    <row r="744" customFormat="false" ht="15" hidden="false" customHeight="false" outlineLevel="0" collapsed="false">
      <c r="A744" s="1" t="s">
        <v>9495</v>
      </c>
      <c r="B744" s="1" t="s">
        <v>8755</v>
      </c>
      <c r="C744" s="17" t="n">
        <v>221.57</v>
      </c>
      <c r="D744" s="17" t="n">
        <v>413.95</v>
      </c>
      <c r="E744" s="1" t="n">
        <v>148</v>
      </c>
      <c r="F744" s="50" t="n">
        <v>2.846</v>
      </c>
      <c r="G744" s="51" t="n">
        <v>0.484</v>
      </c>
      <c r="H744" s="1" t="s">
        <v>9409</v>
      </c>
      <c r="I744" s="1" t="s">
        <v>8746</v>
      </c>
      <c r="J744" s="1" t="n">
        <v>4</v>
      </c>
      <c r="K744" s="1" t="n">
        <v>17</v>
      </c>
      <c r="L744" s="52" t="n">
        <f aca="false">E744*D744</f>
        <v>61264.6</v>
      </c>
      <c r="M744" s="1" t="n">
        <f aca="false">IF(H744="A",1.65,IF(H744="B",1.28,0.84))</f>
        <v>0.84</v>
      </c>
      <c r="N744" s="1" t="n">
        <f aca="false">ROUNDUP(M744*G744*F744*SQRT(J744),0)</f>
        <v>3</v>
      </c>
      <c r="O744" s="1" t="n">
        <f aca="false">ROUNDUP(F744*J744+N744,0)</f>
        <v>15</v>
      </c>
      <c r="P744" s="50" t="n">
        <f aca="false">IF(F744&gt;0,K744/F744,99)</f>
        <v>5.97329585382994</v>
      </c>
      <c r="Q744" s="18" t="str">
        <f aca="false">IF(K744&lt;N744,"Stock-out risk",IF(K744&lt;O744,"Reorder now",IF(P744&gt;16,"Overstock","Healthy")))</f>
        <v>Healthy</v>
      </c>
      <c r="R744" s="52" t="n">
        <f aca="false">K744*C744</f>
        <v>3766.69</v>
      </c>
    </row>
    <row r="745" customFormat="false" ht="15" hidden="false" customHeight="false" outlineLevel="0" collapsed="false">
      <c r="A745" s="1" t="s">
        <v>9496</v>
      </c>
      <c r="B745" s="1" t="s">
        <v>8764</v>
      </c>
      <c r="C745" s="17" t="n">
        <v>165.4</v>
      </c>
      <c r="D745" s="17" t="n">
        <v>310.06</v>
      </c>
      <c r="E745" s="1" t="n">
        <v>197</v>
      </c>
      <c r="F745" s="50" t="n">
        <v>3.788</v>
      </c>
      <c r="G745" s="51" t="n">
        <v>0.321</v>
      </c>
      <c r="H745" s="1" t="s">
        <v>9409</v>
      </c>
      <c r="I745" s="1" t="s">
        <v>8746</v>
      </c>
      <c r="J745" s="1" t="n">
        <v>3</v>
      </c>
      <c r="K745" s="1" t="n">
        <v>23</v>
      </c>
      <c r="L745" s="52" t="n">
        <f aca="false">E745*D745</f>
        <v>61081.82</v>
      </c>
      <c r="M745" s="1" t="n">
        <f aca="false">IF(H745="A",1.65,IF(H745="B",1.28,0.84))</f>
        <v>0.84</v>
      </c>
      <c r="N745" s="1" t="n">
        <f aca="false">ROUNDUP(M745*G745*F745*SQRT(J745),0)</f>
        <v>2</v>
      </c>
      <c r="O745" s="1" t="n">
        <f aca="false">ROUNDUP(F745*J745+N745,0)</f>
        <v>14</v>
      </c>
      <c r="P745" s="50" t="n">
        <f aca="false">IF(F745&gt;0,K745/F745,99)</f>
        <v>6.07180570221753</v>
      </c>
      <c r="Q745" s="18" t="str">
        <f aca="false">IF(K745&lt;N745,"Stock-out risk",IF(K745&lt;O745,"Reorder now",IF(P745&gt;16,"Overstock","Healthy")))</f>
        <v>Healthy</v>
      </c>
      <c r="R745" s="52" t="n">
        <f aca="false">K745*C745</f>
        <v>3804.2</v>
      </c>
    </row>
    <row r="746" customFormat="false" ht="15" hidden="false" customHeight="false" outlineLevel="0" collapsed="false">
      <c r="A746" s="1" t="s">
        <v>9497</v>
      </c>
      <c r="B746" s="1" t="s">
        <v>8764</v>
      </c>
      <c r="C746" s="17" t="n">
        <v>112.56</v>
      </c>
      <c r="D746" s="17" t="n">
        <v>218.75</v>
      </c>
      <c r="E746" s="1" t="n">
        <v>279</v>
      </c>
      <c r="F746" s="50" t="n">
        <v>5.365</v>
      </c>
      <c r="G746" s="51" t="n">
        <v>0.867</v>
      </c>
      <c r="H746" s="1" t="s">
        <v>9409</v>
      </c>
      <c r="I746" s="1" t="s">
        <v>90</v>
      </c>
      <c r="J746" s="1" t="n">
        <v>3</v>
      </c>
      <c r="K746" s="1" t="n">
        <v>13</v>
      </c>
      <c r="L746" s="52" t="n">
        <f aca="false">E746*D746</f>
        <v>61031.25</v>
      </c>
      <c r="M746" s="1" t="n">
        <f aca="false">IF(H746="A",1.65,IF(H746="B",1.28,0.84))</f>
        <v>0.84</v>
      </c>
      <c r="N746" s="1" t="n">
        <f aca="false">ROUNDUP(M746*G746*F746*SQRT(J746),0)</f>
        <v>7</v>
      </c>
      <c r="O746" s="1" t="n">
        <f aca="false">ROUNDUP(F746*J746+N746,0)</f>
        <v>24</v>
      </c>
      <c r="P746" s="50" t="n">
        <f aca="false">IF(F746&gt;0,K746/F746,99)</f>
        <v>2.42311276794035</v>
      </c>
      <c r="Q746" s="18" t="str">
        <f aca="false">IF(K746&lt;N746,"Stock-out risk",IF(K746&lt;O746,"Reorder now",IF(P746&gt;16,"Overstock","Healthy")))</f>
        <v>Reorder now</v>
      </c>
      <c r="R746" s="52" t="n">
        <f aca="false">K746*C746</f>
        <v>1463.28</v>
      </c>
    </row>
    <row r="747" customFormat="false" ht="15" hidden="false" customHeight="false" outlineLevel="0" collapsed="false">
      <c r="A747" s="1" t="s">
        <v>9498</v>
      </c>
      <c r="B747" s="1" t="s">
        <v>8755</v>
      </c>
      <c r="C747" s="17" t="n">
        <v>155.96</v>
      </c>
      <c r="D747" s="17" t="n">
        <v>341.7</v>
      </c>
      <c r="E747" s="1" t="n">
        <v>178</v>
      </c>
      <c r="F747" s="50" t="n">
        <v>3.423</v>
      </c>
      <c r="G747" s="51" t="n">
        <v>0.3</v>
      </c>
      <c r="H747" s="1" t="s">
        <v>9409</v>
      </c>
      <c r="I747" s="1" t="s">
        <v>8746</v>
      </c>
      <c r="J747" s="1" t="n">
        <v>6</v>
      </c>
      <c r="K747" s="1" t="n">
        <v>23</v>
      </c>
      <c r="L747" s="52" t="n">
        <f aca="false">E747*D747</f>
        <v>60822.6</v>
      </c>
      <c r="M747" s="1" t="n">
        <f aca="false">IF(H747="A",1.65,IF(H747="B",1.28,0.84))</f>
        <v>0.84</v>
      </c>
      <c r="N747" s="1" t="n">
        <f aca="false">ROUNDUP(M747*G747*F747*SQRT(J747),0)</f>
        <v>3</v>
      </c>
      <c r="O747" s="1" t="n">
        <f aca="false">ROUNDUP(F747*J747+N747,0)</f>
        <v>24</v>
      </c>
      <c r="P747" s="50" t="n">
        <f aca="false">IF(F747&gt;0,K747/F747,99)</f>
        <v>6.71925211802512</v>
      </c>
      <c r="Q747" s="18" t="str">
        <f aca="false">IF(K747&lt;N747,"Stock-out risk",IF(K747&lt;O747,"Reorder now",IF(P747&gt;16,"Overstock","Healthy")))</f>
        <v>Reorder now</v>
      </c>
      <c r="R747" s="52" t="n">
        <f aca="false">K747*C747</f>
        <v>3587.08</v>
      </c>
    </row>
    <row r="748" customFormat="false" ht="15" hidden="false" customHeight="false" outlineLevel="0" collapsed="false">
      <c r="A748" s="1" t="s">
        <v>9499</v>
      </c>
      <c r="B748" s="1" t="s">
        <v>8755</v>
      </c>
      <c r="C748" s="17" t="n">
        <v>60.62</v>
      </c>
      <c r="D748" s="17" t="n">
        <v>153.13</v>
      </c>
      <c r="E748" s="1" t="n">
        <v>394</v>
      </c>
      <c r="F748" s="50" t="n">
        <v>7.577</v>
      </c>
      <c r="G748" s="51" t="n">
        <v>0.333</v>
      </c>
      <c r="H748" s="1" t="s">
        <v>9409</v>
      </c>
      <c r="I748" s="1" t="s">
        <v>8746</v>
      </c>
      <c r="J748" s="1" t="n">
        <v>4</v>
      </c>
      <c r="K748" s="1" t="n">
        <v>55</v>
      </c>
      <c r="L748" s="52" t="n">
        <f aca="false">E748*D748</f>
        <v>60333.22</v>
      </c>
      <c r="M748" s="1" t="n">
        <f aca="false">IF(H748="A",1.65,IF(H748="B",1.28,0.84))</f>
        <v>0.84</v>
      </c>
      <c r="N748" s="1" t="n">
        <f aca="false">ROUNDUP(M748*G748*F748*SQRT(J748),0)</f>
        <v>5</v>
      </c>
      <c r="O748" s="1" t="n">
        <f aca="false">ROUNDUP(F748*J748+N748,0)</f>
        <v>36</v>
      </c>
      <c r="P748" s="50" t="n">
        <f aca="false">IF(F748&gt;0,K748/F748,99)</f>
        <v>7.25880955523294</v>
      </c>
      <c r="Q748" s="18" t="str">
        <f aca="false">IF(K748&lt;N748,"Stock-out risk",IF(K748&lt;O748,"Reorder now",IF(P748&gt;16,"Overstock","Healthy")))</f>
        <v>Healthy</v>
      </c>
      <c r="R748" s="52" t="n">
        <f aca="false">K748*C748</f>
        <v>3334.1</v>
      </c>
    </row>
    <row r="749" customFormat="false" ht="15" hidden="false" customHeight="false" outlineLevel="0" collapsed="false">
      <c r="A749" s="1" t="s">
        <v>9500</v>
      </c>
      <c r="B749" s="1" t="s">
        <v>8759</v>
      </c>
      <c r="C749" s="17" t="n">
        <v>58.08</v>
      </c>
      <c r="D749" s="17" t="n">
        <v>146.3</v>
      </c>
      <c r="E749" s="1" t="n">
        <v>411</v>
      </c>
      <c r="F749" s="50" t="n">
        <v>7.904</v>
      </c>
      <c r="G749" s="51" t="n">
        <v>0.485</v>
      </c>
      <c r="H749" s="1" t="s">
        <v>9409</v>
      </c>
      <c r="I749" s="1" t="s">
        <v>8746</v>
      </c>
      <c r="J749" s="1" t="n">
        <v>4</v>
      </c>
      <c r="K749" s="1" t="n">
        <v>65</v>
      </c>
      <c r="L749" s="52" t="n">
        <f aca="false">E749*D749</f>
        <v>60129.3</v>
      </c>
      <c r="M749" s="1" t="n">
        <f aca="false">IF(H749="A",1.65,IF(H749="B",1.28,0.84))</f>
        <v>0.84</v>
      </c>
      <c r="N749" s="1" t="n">
        <f aca="false">ROUNDUP(M749*G749*F749*SQRT(J749),0)</f>
        <v>7</v>
      </c>
      <c r="O749" s="1" t="n">
        <f aca="false">ROUNDUP(F749*J749+N749,0)</f>
        <v>39</v>
      </c>
      <c r="P749" s="50" t="n">
        <f aca="false">IF(F749&gt;0,K749/F749,99)</f>
        <v>8.22368421052632</v>
      </c>
      <c r="Q749" s="18" t="str">
        <f aca="false">IF(K749&lt;N749,"Stock-out risk",IF(K749&lt;O749,"Reorder now",IF(P749&gt;16,"Overstock","Healthy")))</f>
        <v>Healthy</v>
      </c>
      <c r="R749" s="52" t="n">
        <f aca="false">K749*C749</f>
        <v>3775.2</v>
      </c>
    </row>
    <row r="750" customFormat="false" ht="15" hidden="false" customHeight="false" outlineLevel="0" collapsed="false">
      <c r="A750" s="1" t="s">
        <v>9501</v>
      </c>
      <c r="B750" s="1" t="s">
        <v>8742</v>
      </c>
      <c r="C750" s="17" t="n">
        <v>39.8</v>
      </c>
      <c r="D750" s="17" t="n">
        <v>88.63</v>
      </c>
      <c r="E750" s="1" t="n">
        <v>678</v>
      </c>
      <c r="F750" s="50" t="n">
        <v>13.038</v>
      </c>
      <c r="G750" s="51" t="n">
        <v>0.313</v>
      </c>
      <c r="H750" s="1" t="s">
        <v>9409</v>
      </c>
      <c r="I750" s="1" t="s">
        <v>8746</v>
      </c>
      <c r="J750" s="1" t="n">
        <v>4</v>
      </c>
      <c r="K750" s="1" t="n">
        <v>84</v>
      </c>
      <c r="L750" s="52" t="n">
        <f aca="false">E750*D750</f>
        <v>60091.14</v>
      </c>
      <c r="M750" s="1" t="n">
        <f aca="false">IF(H750="A",1.65,IF(H750="B",1.28,0.84))</f>
        <v>0.84</v>
      </c>
      <c r="N750" s="1" t="n">
        <f aca="false">ROUNDUP(M750*G750*F750*SQRT(J750),0)</f>
        <v>7</v>
      </c>
      <c r="O750" s="1" t="n">
        <f aca="false">ROUNDUP(F750*J750+N750,0)</f>
        <v>60</v>
      </c>
      <c r="P750" s="50" t="n">
        <f aca="false">IF(F750&gt;0,K750/F750,99)</f>
        <v>6.44270593649333</v>
      </c>
      <c r="Q750" s="18" t="str">
        <f aca="false">IF(K750&lt;N750,"Stock-out risk",IF(K750&lt;O750,"Reorder now",IF(P750&gt;16,"Overstock","Healthy")))</f>
        <v>Healthy</v>
      </c>
      <c r="R750" s="52" t="n">
        <f aca="false">K750*C750</f>
        <v>3343.2</v>
      </c>
    </row>
    <row r="751" customFormat="false" ht="15" hidden="false" customHeight="false" outlineLevel="0" collapsed="false">
      <c r="A751" s="1" t="s">
        <v>9502</v>
      </c>
      <c r="B751" s="1" t="s">
        <v>8759</v>
      </c>
      <c r="C751" s="17" t="n">
        <v>64.53</v>
      </c>
      <c r="D751" s="17" t="n">
        <v>147.2</v>
      </c>
      <c r="E751" s="1" t="n">
        <v>406</v>
      </c>
      <c r="F751" s="50" t="n">
        <v>7.808</v>
      </c>
      <c r="G751" s="51" t="n">
        <v>0.61</v>
      </c>
      <c r="H751" s="1" t="s">
        <v>9409</v>
      </c>
      <c r="I751" s="1" t="s">
        <v>90</v>
      </c>
      <c r="J751" s="1" t="n">
        <v>3</v>
      </c>
      <c r="K751" s="1" t="n">
        <v>64</v>
      </c>
      <c r="L751" s="52" t="n">
        <f aca="false">E751*D751</f>
        <v>59763.2</v>
      </c>
      <c r="M751" s="1" t="n">
        <f aca="false">IF(H751="A",1.65,IF(H751="B",1.28,0.84))</f>
        <v>0.84</v>
      </c>
      <c r="N751" s="1" t="n">
        <f aca="false">ROUNDUP(M751*G751*F751*SQRT(J751),0)</f>
        <v>7</v>
      </c>
      <c r="O751" s="1" t="n">
        <f aca="false">ROUNDUP(F751*J751+N751,0)</f>
        <v>31</v>
      </c>
      <c r="P751" s="50" t="n">
        <f aca="false">IF(F751&gt;0,K751/F751,99)</f>
        <v>8.19672131147541</v>
      </c>
      <c r="Q751" s="18" t="str">
        <f aca="false">IF(K751&lt;N751,"Stock-out risk",IF(K751&lt;O751,"Reorder now",IF(P751&gt;16,"Overstock","Healthy")))</f>
        <v>Healthy</v>
      </c>
      <c r="R751" s="52" t="n">
        <f aca="false">K751*C751</f>
        <v>4129.92</v>
      </c>
    </row>
    <row r="752" customFormat="false" ht="15" hidden="false" customHeight="false" outlineLevel="0" collapsed="false">
      <c r="A752" s="1" t="s">
        <v>9503</v>
      </c>
      <c r="B752" s="1" t="s">
        <v>8749</v>
      </c>
      <c r="C752" s="17" t="n">
        <v>94.27</v>
      </c>
      <c r="D752" s="17" t="n">
        <v>229.86</v>
      </c>
      <c r="E752" s="1" t="n">
        <v>259</v>
      </c>
      <c r="F752" s="50" t="n">
        <v>4.981</v>
      </c>
      <c r="G752" s="51" t="n">
        <v>0.987</v>
      </c>
      <c r="H752" s="1" t="s">
        <v>9409</v>
      </c>
      <c r="I752" s="1" t="s">
        <v>90</v>
      </c>
      <c r="J752" s="1" t="n">
        <v>2</v>
      </c>
      <c r="K752" s="1" t="n">
        <v>50</v>
      </c>
      <c r="L752" s="52" t="n">
        <f aca="false">E752*D752</f>
        <v>59533.74</v>
      </c>
      <c r="M752" s="1" t="n">
        <f aca="false">IF(H752="A",1.65,IF(H752="B",1.28,0.84))</f>
        <v>0.84</v>
      </c>
      <c r="N752" s="1" t="n">
        <f aca="false">ROUNDUP(M752*G752*F752*SQRT(J752),0)</f>
        <v>6</v>
      </c>
      <c r="O752" s="1" t="n">
        <f aca="false">ROUNDUP(F752*J752+N752,0)</f>
        <v>16</v>
      </c>
      <c r="P752" s="50" t="n">
        <f aca="false">IF(F752&gt;0,K752/F752,99)</f>
        <v>10.0381449508131</v>
      </c>
      <c r="Q752" s="18" t="str">
        <f aca="false">IF(K752&lt;N752,"Stock-out risk",IF(K752&lt;O752,"Reorder now",IF(P752&gt;16,"Overstock","Healthy")))</f>
        <v>Healthy</v>
      </c>
      <c r="R752" s="52" t="n">
        <f aca="false">K752*C752</f>
        <v>4713.5</v>
      </c>
    </row>
    <row r="753" customFormat="false" ht="15" hidden="false" customHeight="false" outlineLevel="0" collapsed="false">
      <c r="A753" s="1" t="s">
        <v>9504</v>
      </c>
      <c r="B753" s="1" t="s">
        <v>8749</v>
      </c>
      <c r="C753" s="17" t="n">
        <v>38</v>
      </c>
      <c r="D753" s="17" t="n">
        <v>84.54</v>
      </c>
      <c r="E753" s="1" t="n">
        <v>703</v>
      </c>
      <c r="F753" s="50" t="n">
        <v>13.519</v>
      </c>
      <c r="G753" s="51" t="n">
        <v>0.552</v>
      </c>
      <c r="H753" s="1" t="s">
        <v>9409</v>
      </c>
      <c r="I753" s="1" t="s">
        <v>90</v>
      </c>
      <c r="J753" s="1" t="n">
        <v>2</v>
      </c>
      <c r="K753" s="1" t="n">
        <v>49</v>
      </c>
      <c r="L753" s="52" t="n">
        <f aca="false">E753*D753</f>
        <v>59431.62</v>
      </c>
      <c r="M753" s="1" t="n">
        <f aca="false">IF(H753="A",1.65,IF(H753="B",1.28,0.84))</f>
        <v>0.84</v>
      </c>
      <c r="N753" s="1" t="n">
        <f aca="false">ROUNDUP(M753*G753*F753*SQRT(J753),0)</f>
        <v>9</v>
      </c>
      <c r="O753" s="1" t="n">
        <f aca="false">ROUNDUP(F753*J753+N753,0)</f>
        <v>37</v>
      </c>
      <c r="P753" s="50" t="n">
        <f aca="false">IF(F753&gt;0,K753/F753,99)</f>
        <v>3.62452844145277</v>
      </c>
      <c r="Q753" s="18" t="str">
        <f aca="false">IF(K753&lt;N753,"Stock-out risk",IF(K753&lt;O753,"Reorder now",IF(P753&gt;16,"Overstock","Healthy")))</f>
        <v>Healthy</v>
      </c>
      <c r="R753" s="52" t="n">
        <f aca="false">K753*C753</f>
        <v>1862</v>
      </c>
    </row>
    <row r="754" customFormat="false" ht="15" hidden="false" customHeight="false" outlineLevel="0" collapsed="false">
      <c r="A754" s="1" t="s">
        <v>9505</v>
      </c>
      <c r="B754" s="1" t="s">
        <v>8764</v>
      </c>
      <c r="C754" s="17" t="n">
        <v>72.33</v>
      </c>
      <c r="D754" s="17" t="n">
        <v>151.45</v>
      </c>
      <c r="E754" s="1" t="n">
        <v>392</v>
      </c>
      <c r="F754" s="50" t="n">
        <v>7.538</v>
      </c>
      <c r="G754" s="51" t="n">
        <v>0.32</v>
      </c>
      <c r="H754" s="1" t="s">
        <v>9409</v>
      </c>
      <c r="I754" s="1" t="s">
        <v>8746</v>
      </c>
      <c r="J754" s="1" t="n">
        <v>3</v>
      </c>
      <c r="K754" s="1" t="n">
        <v>32</v>
      </c>
      <c r="L754" s="52" t="n">
        <f aca="false">E754*D754</f>
        <v>59368.4</v>
      </c>
      <c r="M754" s="1" t="n">
        <f aca="false">IF(H754="A",1.65,IF(H754="B",1.28,0.84))</f>
        <v>0.84</v>
      </c>
      <c r="N754" s="1" t="n">
        <f aca="false">ROUNDUP(M754*G754*F754*SQRT(J754),0)</f>
        <v>4</v>
      </c>
      <c r="O754" s="1" t="n">
        <f aca="false">ROUNDUP(F754*J754+N754,0)</f>
        <v>27</v>
      </c>
      <c r="P754" s="50" t="n">
        <f aca="false">IF(F754&gt;0,K754/F754,99)</f>
        <v>4.24515786680817</v>
      </c>
      <c r="Q754" s="18" t="str">
        <f aca="false">IF(K754&lt;N754,"Stock-out risk",IF(K754&lt;O754,"Reorder now",IF(P754&gt;16,"Overstock","Healthy")))</f>
        <v>Healthy</v>
      </c>
      <c r="R754" s="52" t="n">
        <f aca="false">K754*C754</f>
        <v>2314.56</v>
      </c>
    </row>
    <row r="755" customFormat="false" ht="15" hidden="false" customHeight="false" outlineLevel="0" collapsed="false">
      <c r="A755" s="1" t="s">
        <v>9506</v>
      </c>
      <c r="B755" s="1" t="s">
        <v>8772</v>
      </c>
      <c r="C755" s="17" t="n">
        <v>155.26</v>
      </c>
      <c r="D755" s="17" t="n">
        <v>332.39</v>
      </c>
      <c r="E755" s="1" t="n">
        <v>178</v>
      </c>
      <c r="F755" s="50" t="n">
        <v>3.423</v>
      </c>
      <c r="G755" s="51" t="n">
        <v>0.532</v>
      </c>
      <c r="H755" s="1" t="s">
        <v>9409</v>
      </c>
      <c r="I755" s="1" t="s">
        <v>90</v>
      </c>
      <c r="J755" s="1" t="n">
        <v>3</v>
      </c>
      <c r="K755" s="1" t="n">
        <v>20</v>
      </c>
      <c r="L755" s="52" t="n">
        <f aca="false">E755*D755</f>
        <v>59165.42</v>
      </c>
      <c r="M755" s="1" t="n">
        <f aca="false">IF(H755="A",1.65,IF(H755="B",1.28,0.84))</f>
        <v>0.84</v>
      </c>
      <c r="N755" s="1" t="n">
        <f aca="false">ROUNDUP(M755*G755*F755*SQRT(J755),0)</f>
        <v>3</v>
      </c>
      <c r="O755" s="1" t="n">
        <f aca="false">ROUNDUP(F755*J755+N755,0)</f>
        <v>14</v>
      </c>
      <c r="P755" s="50" t="n">
        <f aca="false">IF(F755&gt;0,K755/F755,99)</f>
        <v>5.8428279287175</v>
      </c>
      <c r="Q755" s="18" t="str">
        <f aca="false">IF(K755&lt;N755,"Stock-out risk",IF(K755&lt;O755,"Reorder now",IF(P755&gt;16,"Overstock","Healthy")))</f>
        <v>Healthy</v>
      </c>
      <c r="R755" s="52" t="n">
        <f aca="false">K755*C755</f>
        <v>3105.2</v>
      </c>
    </row>
    <row r="756" customFormat="false" ht="15" hidden="false" customHeight="false" outlineLevel="0" collapsed="false">
      <c r="A756" s="1" t="s">
        <v>9507</v>
      </c>
      <c r="B756" s="1" t="s">
        <v>8772</v>
      </c>
      <c r="C756" s="17" t="n">
        <v>92.43</v>
      </c>
      <c r="D756" s="17" t="n">
        <v>239.05</v>
      </c>
      <c r="E756" s="1" t="n">
        <v>245</v>
      </c>
      <c r="F756" s="50" t="n">
        <v>4.712</v>
      </c>
      <c r="G756" s="51" t="n">
        <v>0.517</v>
      </c>
      <c r="H756" s="1" t="s">
        <v>9409</v>
      </c>
      <c r="I756" s="1" t="s">
        <v>90</v>
      </c>
      <c r="J756" s="1" t="n">
        <v>3</v>
      </c>
      <c r="K756" s="1" t="n">
        <v>14</v>
      </c>
      <c r="L756" s="52" t="n">
        <f aca="false">E756*D756</f>
        <v>58567.25</v>
      </c>
      <c r="M756" s="1" t="n">
        <f aca="false">IF(H756="A",1.65,IF(H756="B",1.28,0.84))</f>
        <v>0.84</v>
      </c>
      <c r="N756" s="1" t="n">
        <f aca="false">ROUNDUP(M756*G756*F756*SQRT(J756),0)</f>
        <v>4</v>
      </c>
      <c r="O756" s="1" t="n">
        <f aca="false">ROUNDUP(F756*J756+N756,0)</f>
        <v>19</v>
      </c>
      <c r="P756" s="50" t="n">
        <f aca="false">IF(F756&gt;0,K756/F756,99)</f>
        <v>2.97113752122241</v>
      </c>
      <c r="Q756" s="18" t="str">
        <f aca="false">IF(K756&lt;N756,"Stock-out risk",IF(K756&lt;O756,"Reorder now",IF(P756&gt;16,"Overstock","Healthy")))</f>
        <v>Reorder now</v>
      </c>
      <c r="R756" s="52" t="n">
        <f aca="false">K756*C756</f>
        <v>1294.02</v>
      </c>
    </row>
    <row r="757" customFormat="false" ht="15" hidden="false" customHeight="false" outlineLevel="0" collapsed="false">
      <c r="A757" s="1" t="s">
        <v>9508</v>
      </c>
      <c r="B757" s="1" t="s">
        <v>8742</v>
      </c>
      <c r="C757" s="17" t="n">
        <v>171.38</v>
      </c>
      <c r="D757" s="17" t="n">
        <v>329.01</v>
      </c>
      <c r="E757" s="1" t="n">
        <v>178</v>
      </c>
      <c r="F757" s="50" t="n">
        <v>3.423</v>
      </c>
      <c r="G757" s="51" t="n">
        <v>0.294</v>
      </c>
      <c r="H757" s="1" t="s">
        <v>9409</v>
      </c>
      <c r="I757" s="1" t="s">
        <v>8746</v>
      </c>
      <c r="J757" s="1" t="n">
        <v>2</v>
      </c>
      <c r="K757" s="1" t="n">
        <v>16</v>
      </c>
      <c r="L757" s="52" t="n">
        <f aca="false">E757*D757</f>
        <v>58563.78</v>
      </c>
      <c r="M757" s="1" t="n">
        <f aca="false">IF(H757="A",1.65,IF(H757="B",1.28,0.84))</f>
        <v>0.84</v>
      </c>
      <c r="N757" s="1" t="n">
        <f aca="false">ROUNDUP(M757*G757*F757*SQRT(J757),0)</f>
        <v>2</v>
      </c>
      <c r="O757" s="1" t="n">
        <f aca="false">ROUNDUP(F757*J757+N757,0)</f>
        <v>9</v>
      </c>
      <c r="P757" s="50" t="n">
        <f aca="false">IF(F757&gt;0,K757/F757,99)</f>
        <v>4.674262342974</v>
      </c>
      <c r="Q757" s="18" t="str">
        <f aca="false">IF(K757&lt;N757,"Stock-out risk",IF(K757&lt;O757,"Reorder now",IF(P757&gt;16,"Overstock","Healthy")))</f>
        <v>Healthy</v>
      </c>
      <c r="R757" s="52" t="n">
        <f aca="false">K757*C757</f>
        <v>2742.08</v>
      </c>
    </row>
    <row r="758" customFormat="false" ht="15" hidden="false" customHeight="false" outlineLevel="0" collapsed="false">
      <c r="A758" s="1" t="s">
        <v>9509</v>
      </c>
      <c r="B758" s="1" t="s">
        <v>8772</v>
      </c>
      <c r="C758" s="17" t="n">
        <v>83.95</v>
      </c>
      <c r="D758" s="17" t="n">
        <v>215.74</v>
      </c>
      <c r="E758" s="1" t="n">
        <v>270</v>
      </c>
      <c r="F758" s="50" t="n">
        <v>5.192</v>
      </c>
      <c r="G758" s="51" t="n">
        <v>0.652</v>
      </c>
      <c r="H758" s="1" t="s">
        <v>9409</v>
      </c>
      <c r="I758" s="1" t="s">
        <v>90</v>
      </c>
      <c r="J758" s="1" t="n">
        <v>2</v>
      </c>
      <c r="K758" s="1" t="n">
        <v>22</v>
      </c>
      <c r="L758" s="52" t="n">
        <f aca="false">E758*D758</f>
        <v>58249.8</v>
      </c>
      <c r="M758" s="1" t="n">
        <f aca="false">IF(H758="A",1.65,IF(H758="B",1.28,0.84))</f>
        <v>0.84</v>
      </c>
      <c r="N758" s="1" t="n">
        <f aca="false">ROUNDUP(M758*G758*F758*SQRT(J758),0)</f>
        <v>5</v>
      </c>
      <c r="O758" s="1" t="n">
        <f aca="false">ROUNDUP(F758*J758+N758,0)</f>
        <v>16</v>
      </c>
      <c r="P758" s="50" t="n">
        <f aca="false">IF(F758&gt;0,K758/F758,99)</f>
        <v>4.23728813559322</v>
      </c>
      <c r="Q758" s="18" t="str">
        <f aca="false">IF(K758&lt;N758,"Stock-out risk",IF(K758&lt;O758,"Reorder now",IF(P758&gt;16,"Overstock","Healthy")))</f>
        <v>Healthy</v>
      </c>
      <c r="R758" s="52" t="n">
        <f aca="false">K758*C758</f>
        <v>1846.9</v>
      </c>
    </row>
    <row r="759" customFormat="false" ht="15" hidden="false" customHeight="false" outlineLevel="0" collapsed="false">
      <c r="A759" s="1" t="s">
        <v>9510</v>
      </c>
      <c r="B759" s="1" t="s">
        <v>8742</v>
      </c>
      <c r="C759" s="17" t="n">
        <v>59.44</v>
      </c>
      <c r="D759" s="17" t="n">
        <v>146.47</v>
      </c>
      <c r="E759" s="1" t="n">
        <v>397</v>
      </c>
      <c r="F759" s="50" t="n">
        <v>7.635</v>
      </c>
      <c r="G759" s="51" t="n">
        <v>0.647</v>
      </c>
      <c r="H759" s="1" t="s">
        <v>9409</v>
      </c>
      <c r="I759" s="1" t="s">
        <v>90</v>
      </c>
      <c r="J759" s="1" t="n">
        <v>2</v>
      </c>
      <c r="K759" s="1" t="n">
        <v>49</v>
      </c>
      <c r="L759" s="52" t="n">
        <f aca="false">E759*D759</f>
        <v>58148.59</v>
      </c>
      <c r="M759" s="1" t="n">
        <f aca="false">IF(H759="A",1.65,IF(H759="B",1.28,0.84))</f>
        <v>0.84</v>
      </c>
      <c r="N759" s="1" t="n">
        <f aca="false">ROUNDUP(M759*G759*F759*SQRT(J759),0)</f>
        <v>6</v>
      </c>
      <c r="O759" s="1" t="n">
        <f aca="false">ROUNDUP(F759*J759+N759,0)</f>
        <v>22</v>
      </c>
      <c r="P759" s="50" t="n">
        <f aca="false">IF(F759&gt;0,K759/F759,99)</f>
        <v>6.41781270464964</v>
      </c>
      <c r="Q759" s="18" t="str">
        <f aca="false">IF(K759&lt;N759,"Stock-out risk",IF(K759&lt;O759,"Reorder now",IF(P759&gt;16,"Overstock","Healthy")))</f>
        <v>Healthy</v>
      </c>
      <c r="R759" s="52" t="n">
        <f aca="false">K759*C759</f>
        <v>2912.56</v>
      </c>
    </row>
    <row r="760" customFormat="false" ht="15" hidden="false" customHeight="false" outlineLevel="0" collapsed="false">
      <c r="A760" s="1" t="s">
        <v>9511</v>
      </c>
      <c r="B760" s="1" t="s">
        <v>8759</v>
      </c>
      <c r="C760" s="17" t="n">
        <v>123.43</v>
      </c>
      <c r="D760" s="17" t="n">
        <v>223.55</v>
      </c>
      <c r="E760" s="1" t="n">
        <v>259</v>
      </c>
      <c r="F760" s="50" t="n">
        <v>4.981</v>
      </c>
      <c r="G760" s="51" t="n">
        <v>1.021</v>
      </c>
      <c r="H760" s="1" t="s">
        <v>9409</v>
      </c>
      <c r="I760" s="1" t="s">
        <v>8752</v>
      </c>
      <c r="J760" s="1" t="n">
        <v>4</v>
      </c>
      <c r="K760" s="1" t="n">
        <v>19</v>
      </c>
      <c r="L760" s="52" t="n">
        <f aca="false">E760*D760</f>
        <v>57899.45</v>
      </c>
      <c r="M760" s="1" t="n">
        <f aca="false">IF(H760="A",1.65,IF(H760="B",1.28,0.84))</f>
        <v>0.84</v>
      </c>
      <c r="N760" s="1" t="n">
        <f aca="false">ROUNDUP(M760*G760*F760*SQRT(J760),0)</f>
        <v>9</v>
      </c>
      <c r="O760" s="1" t="n">
        <f aca="false">ROUNDUP(F760*J760+N760,0)</f>
        <v>29</v>
      </c>
      <c r="P760" s="50" t="n">
        <f aca="false">IF(F760&gt;0,K760/F760,99)</f>
        <v>3.81449508130897</v>
      </c>
      <c r="Q760" s="18" t="str">
        <f aca="false">IF(K760&lt;N760,"Stock-out risk",IF(K760&lt;O760,"Reorder now",IF(P760&gt;16,"Overstock","Healthy")))</f>
        <v>Reorder now</v>
      </c>
      <c r="R760" s="52" t="n">
        <f aca="false">K760*C760</f>
        <v>2345.17</v>
      </c>
    </row>
    <row r="761" customFormat="false" ht="15" hidden="false" customHeight="false" outlineLevel="0" collapsed="false">
      <c r="A761" s="1" t="s">
        <v>9512</v>
      </c>
      <c r="B761" s="1" t="s">
        <v>8759</v>
      </c>
      <c r="C761" s="17" t="n">
        <v>221.64</v>
      </c>
      <c r="D761" s="17" t="n">
        <v>461.62</v>
      </c>
      <c r="E761" s="1" t="n">
        <v>124</v>
      </c>
      <c r="F761" s="50" t="n">
        <v>2.385</v>
      </c>
      <c r="G761" s="51" t="n">
        <v>0.341</v>
      </c>
      <c r="H761" s="1" t="s">
        <v>9409</v>
      </c>
      <c r="I761" s="1" t="s">
        <v>8746</v>
      </c>
      <c r="J761" s="1" t="n">
        <v>2</v>
      </c>
      <c r="K761" s="1" t="n">
        <v>4</v>
      </c>
      <c r="L761" s="52" t="n">
        <f aca="false">E761*D761</f>
        <v>57240.88</v>
      </c>
      <c r="M761" s="1" t="n">
        <f aca="false">IF(H761="A",1.65,IF(H761="B",1.28,0.84))</f>
        <v>0.84</v>
      </c>
      <c r="N761" s="1" t="n">
        <f aca="false">ROUNDUP(M761*G761*F761*SQRT(J761),0)</f>
        <v>1</v>
      </c>
      <c r="O761" s="1" t="n">
        <f aca="false">ROUNDUP(F761*J761+N761,0)</f>
        <v>6</v>
      </c>
      <c r="P761" s="50" t="n">
        <f aca="false">IF(F761&gt;0,K761/F761,99)</f>
        <v>1.67714884696017</v>
      </c>
      <c r="Q761" s="18" t="str">
        <f aca="false">IF(K761&lt;N761,"Stock-out risk",IF(K761&lt;O761,"Reorder now",IF(P761&gt;16,"Overstock","Healthy")))</f>
        <v>Reorder now</v>
      </c>
      <c r="R761" s="52" t="n">
        <f aca="false">K761*C761</f>
        <v>886.56</v>
      </c>
    </row>
    <row r="762" customFormat="false" ht="15" hidden="false" customHeight="false" outlineLevel="0" collapsed="false">
      <c r="A762" s="1" t="s">
        <v>9513</v>
      </c>
      <c r="B762" s="1" t="s">
        <v>8755</v>
      </c>
      <c r="C762" s="17" t="n">
        <v>91.67</v>
      </c>
      <c r="D762" s="17" t="n">
        <v>202.32</v>
      </c>
      <c r="E762" s="1" t="n">
        <v>279</v>
      </c>
      <c r="F762" s="50" t="n">
        <v>5.365</v>
      </c>
      <c r="G762" s="51" t="n">
        <v>0.341</v>
      </c>
      <c r="H762" s="1" t="s">
        <v>9409</v>
      </c>
      <c r="I762" s="1" t="s">
        <v>8746</v>
      </c>
      <c r="J762" s="1" t="n">
        <v>4</v>
      </c>
      <c r="K762" s="1" t="n">
        <v>75</v>
      </c>
      <c r="L762" s="52" t="n">
        <f aca="false">E762*D762</f>
        <v>56447.28</v>
      </c>
      <c r="M762" s="1" t="n">
        <f aca="false">IF(H762="A",1.65,IF(H762="B",1.28,0.84))</f>
        <v>0.84</v>
      </c>
      <c r="N762" s="1" t="n">
        <f aca="false">ROUNDUP(M762*G762*F762*SQRT(J762),0)</f>
        <v>4</v>
      </c>
      <c r="O762" s="1" t="n">
        <f aca="false">ROUNDUP(F762*J762+N762,0)</f>
        <v>26</v>
      </c>
      <c r="P762" s="50" t="n">
        <f aca="false">IF(F762&gt;0,K762/F762,99)</f>
        <v>13.9794967381174</v>
      </c>
      <c r="Q762" s="18" t="str">
        <f aca="false">IF(K762&lt;N762,"Stock-out risk",IF(K762&lt;O762,"Reorder now",IF(P762&gt;16,"Overstock","Healthy")))</f>
        <v>Healthy</v>
      </c>
      <c r="R762" s="52" t="n">
        <f aca="false">K762*C762</f>
        <v>6875.25</v>
      </c>
    </row>
    <row r="763" customFormat="false" ht="15" hidden="false" customHeight="false" outlineLevel="0" collapsed="false">
      <c r="A763" s="1" t="s">
        <v>9514</v>
      </c>
      <c r="B763" s="1" t="s">
        <v>8742</v>
      </c>
      <c r="C763" s="17" t="n">
        <v>40.07</v>
      </c>
      <c r="D763" s="17" t="n">
        <v>84.29</v>
      </c>
      <c r="E763" s="1" t="n">
        <v>668</v>
      </c>
      <c r="F763" s="50" t="n">
        <v>12.846</v>
      </c>
      <c r="G763" s="51" t="n">
        <v>0.528</v>
      </c>
      <c r="H763" s="1" t="s">
        <v>9409</v>
      </c>
      <c r="I763" s="1" t="s">
        <v>90</v>
      </c>
      <c r="J763" s="1" t="n">
        <v>6</v>
      </c>
      <c r="K763" s="1" t="n">
        <v>72</v>
      </c>
      <c r="L763" s="52" t="n">
        <f aca="false">E763*D763</f>
        <v>56305.72</v>
      </c>
      <c r="M763" s="1" t="n">
        <f aca="false">IF(H763="A",1.65,IF(H763="B",1.28,0.84))</f>
        <v>0.84</v>
      </c>
      <c r="N763" s="1" t="n">
        <f aca="false">ROUNDUP(M763*G763*F763*SQRT(J763),0)</f>
        <v>14</v>
      </c>
      <c r="O763" s="1" t="n">
        <f aca="false">ROUNDUP(F763*J763+N763,0)</f>
        <v>92</v>
      </c>
      <c r="P763" s="50" t="n">
        <f aca="false">IF(F763&gt;0,K763/F763,99)</f>
        <v>5.60485754320411</v>
      </c>
      <c r="Q763" s="18" t="str">
        <f aca="false">IF(K763&lt;N763,"Stock-out risk",IF(K763&lt;O763,"Reorder now",IF(P763&gt;16,"Overstock","Healthy")))</f>
        <v>Reorder now</v>
      </c>
      <c r="R763" s="52" t="n">
        <f aca="false">K763*C763</f>
        <v>2885.04</v>
      </c>
    </row>
    <row r="764" customFormat="false" ht="15" hidden="false" customHeight="false" outlineLevel="0" collapsed="false">
      <c r="A764" s="1" t="s">
        <v>9515</v>
      </c>
      <c r="B764" s="1" t="s">
        <v>8759</v>
      </c>
      <c r="C764" s="17" t="n">
        <v>37.71</v>
      </c>
      <c r="D764" s="17" t="n">
        <v>79.72</v>
      </c>
      <c r="E764" s="1" t="n">
        <v>705</v>
      </c>
      <c r="F764" s="50" t="n">
        <v>13.558</v>
      </c>
      <c r="G764" s="51" t="n">
        <v>0.354</v>
      </c>
      <c r="H764" s="1" t="s">
        <v>9409</v>
      </c>
      <c r="I764" s="1" t="s">
        <v>8746</v>
      </c>
      <c r="J764" s="1" t="n">
        <v>4</v>
      </c>
      <c r="K764" s="1" t="n">
        <v>129</v>
      </c>
      <c r="L764" s="52" t="n">
        <f aca="false">E764*D764</f>
        <v>56202.6</v>
      </c>
      <c r="M764" s="1" t="n">
        <f aca="false">IF(H764="A",1.65,IF(H764="B",1.28,0.84))</f>
        <v>0.84</v>
      </c>
      <c r="N764" s="1" t="n">
        <f aca="false">ROUNDUP(M764*G764*F764*SQRT(J764),0)</f>
        <v>9</v>
      </c>
      <c r="O764" s="1" t="n">
        <f aca="false">ROUNDUP(F764*J764+N764,0)</f>
        <v>64</v>
      </c>
      <c r="P764" s="50" t="n">
        <f aca="false">IF(F764&gt;0,K764/F764,99)</f>
        <v>9.51467768107391</v>
      </c>
      <c r="Q764" s="18" t="str">
        <f aca="false">IF(K764&lt;N764,"Stock-out risk",IF(K764&lt;O764,"Reorder now",IF(P764&gt;16,"Overstock","Healthy")))</f>
        <v>Healthy</v>
      </c>
      <c r="R764" s="52" t="n">
        <f aca="false">K764*C764</f>
        <v>4864.59</v>
      </c>
    </row>
    <row r="765" customFormat="false" ht="15" hidden="false" customHeight="false" outlineLevel="0" collapsed="false">
      <c r="A765" s="1" t="s">
        <v>9516</v>
      </c>
      <c r="B765" s="1" t="s">
        <v>8755</v>
      </c>
      <c r="C765" s="17" t="n">
        <v>88.53</v>
      </c>
      <c r="D765" s="17" t="n">
        <v>199.22</v>
      </c>
      <c r="E765" s="1" t="n">
        <v>282</v>
      </c>
      <c r="F765" s="50" t="n">
        <v>5.423</v>
      </c>
      <c r="G765" s="51" t="n">
        <v>0.502</v>
      </c>
      <c r="H765" s="1" t="s">
        <v>9409</v>
      </c>
      <c r="I765" s="1" t="s">
        <v>90</v>
      </c>
      <c r="J765" s="1" t="n">
        <v>2</v>
      </c>
      <c r="K765" s="1" t="n">
        <v>42</v>
      </c>
      <c r="L765" s="52" t="n">
        <f aca="false">E765*D765</f>
        <v>56180.04</v>
      </c>
      <c r="M765" s="1" t="n">
        <f aca="false">IF(H765="A",1.65,IF(H765="B",1.28,0.84))</f>
        <v>0.84</v>
      </c>
      <c r="N765" s="1" t="n">
        <f aca="false">ROUNDUP(M765*G765*F765*SQRT(J765),0)</f>
        <v>4</v>
      </c>
      <c r="O765" s="1" t="n">
        <f aca="false">ROUNDUP(F765*J765+N765,0)</f>
        <v>15</v>
      </c>
      <c r="P765" s="50" t="n">
        <f aca="false">IF(F765&gt;0,K765/F765,99)</f>
        <v>7.74479070625115</v>
      </c>
      <c r="Q765" s="18" t="str">
        <f aca="false">IF(K765&lt;N765,"Stock-out risk",IF(K765&lt;O765,"Reorder now",IF(P765&gt;16,"Overstock","Healthy")))</f>
        <v>Healthy</v>
      </c>
      <c r="R765" s="52" t="n">
        <f aca="false">K765*C765</f>
        <v>3718.26</v>
      </c>
    </row>
    <row r="766" customFormat="false" ht="15" hidden="false" customHeight="false" outlineLevel="0" collapsed="false">
      <c r="A766" s="1" t="s">
        <v>9517</v>
      </c>
      <c r="B766" s="1" t="s">
        <v>8764</v>
      </c>
      <c r="C766" s="17" t="n">
        <v>88.49</v>
      </c>
      <c r="D766" s="17" t="n">
        <v>210.93</v>
      </c>
      <c r="E766" s="1" t="n">
        <v>263</v>
      </c>
      <c r="F766" s="50" t="n">
        <v>5.058</v>
      </c>
      <c r="G766" s="51" t="n">
        <v>0.334</v>
      </c>
      <c r="H766" s="1" t="s">
        <v>9409</v>
      </c>
      <c r="I766" s="1" t="s">
        <v>8746</v>
      </c>
      <c r="J766" s="1" t="n">
        <v>2</v>
      </c>
      <c r="K766" s="1" t="n">
        <v>28</v>
      </c>
      <c r="L766" s="52" t="n">
        <f aca="false">E766*D766</f>
        <v>55474.59</v>
      </c>
      <c r="M766" s="1" t="n">
        <f aca="false">IF(H766="A",1.65,IF(H766="B",1.28,0.84))</f>
        <v>0.84</v>
      </c>
      <c r="N766" s="1" t="n">
        <f aca="false">ROUNDUP(M766*G766*F766*SQRT(J766),0)</f>
        <v>3</v>
      </c>
      <c r="O766" s="1" t="n">
        <f aca="false">ROUNDUP(F766*J766+N766,0)</f>
        <v>14</v>
      </c>
      <c r="P766" s="50" t="n">
        <f aca="false">IF(F766&gt;0,K766/F766,99)</f>
        <v>5.5357848952155</v>
      </c>
      <c r="Q766" s="18" t="str">
        <f aca="false">IF(K766&lt;N766,"Stock-out risk",IF(K766&lt;O766,"Reorder now",IF(P766&gt;16,"Overstock","Healthy")))</f>
        <v>Healthy</v>
      </c>
      <c r="R766" s="52" t="n">
        <f aca="false">K766*C766</f>
        <v>2477.72</v>
      </c>
    </row>
    <row r="767" customFormat="false" ht="15" hidden="false" customHeight="false" outlineLevel="0" collapsed="false">
      <c r="A767" s="1" t="s">
        <v>9518</v>
      </c>
      <c r="B767" s="1" t="s">
        <v>8742</v>
      </c>
      <c r="C767" s="17" t="n">
        <v>49.29</v>
      </c>
      <c r="D767" s="17" t="n">
        <v>92.75</v>
      </c>
      <c r="E767" s="1" t="n">
        <v>595</v>
      </c>
      <c r="F767" s="50" t="n">
        <v>11.442</v>
      </c>
      <c r="G767" s="51" t="n">
        <v>0.775</v>
      </c>
      <c r="H767" s="1" t="s">
        <v>9409</v>
      </c>
      <c r="I767" s="1" t="s">
        <v>90</v>
      </c>
      <c r="J767" s="1" t="n">
        <v>3</v>
      </c>
      <c r="K767" s="1" t="n">
        <v>75</v>
      </c>
      <c r="L767" s="52" t="n">
        <f aca="false">E767*D767</f>
        <v>55186.25</v>
      </c>
      <c r="M767" s="1" t="n">
        <f aca="false">IF(H767="A",1.65,IF(H767="B",1.28,0.84))</f>
        <v>0.84</v>
      </c>
      <c r="N767" s="1" t="n">
        <f aca="false">ROUNDUP(M767*G767*F767*SQRT(J767),0)</f>
        <v>13</v>
      </c>
      <c r="O767" s="1" t="n">
        <f aca="false">ROUNDUP(F767*J767+N767,0)</f>
        <v>48</v>
      </c>
      <c r="P767" s="50" t="n">
        <f aca="false">IF(F767&gt;0,K767/F767,99)</f>
        <v>6.55479811221814</v>
      </c>
      <c r="Q767" s="18" t="str">
        <f aca="false">IF(K767&lt;N767,"Stock-out risk",IF(K767&lt;O767,"Reorder now",IF(P767&gt;16,"Overstock","Healthy")))</f>
        <v>Healthy</v>
      </c>
      <c r="R767" s="52" t="n">
        <f aca="false">K767*C767</f>
        <v>3696.75</v>
      </c>
    </row>
    <row r="768" customFormat="false" ht="15" hidden="false" customHeight="false" outlineLevel="0" collapsed="false">
      <c r="A768" s="1" t="s">
        <v>9519</v>
      </c>
      <c r="B768" s="1" t="s">
        <v>8755</v>
      </c>
      <c r="C768" s="17" t="n">
        <v>229.54</v>
      </c>
      <c r="D768" s="17" t="n">
        <v>578.06</v>
      </c>
      <c r="E768" s="1" t="n">
        <v>95</v>
      </c>
      <c r="F768" s="50" t="n">
        <v>1.827</v>
      </c>
      <c r="G768" s="51" t="n">
        <v>0.952</v>
      </c>
      <c r="H768" s="1" t="s">
        <v>9409</v>
      </c>
      <c r="I768" s="1" t="s">
        <v>90</v>
      </c>
      <c r="J768" s="1" t="n">
        <v>4</v>
      </c>
      <c r="K768" s="1" t="n">
        <v>16</v>
      </c>
      <c r="L768" s="52" t="n">
        <f aca="false">E768*D768</f>
        <v>54915.7</v>
      </c>
      <c r="M768" s="1" t="n">
        <f aca="false">IF(H768="A",1.65,IF(H768="B",1.28,0.84))</f>
        <v>0.84</v>
      </c>
      <c r="N768" s="1" t="n">
        <f aca="false">ROUNDUP(M768*G768*F768*SQRT(J768),0)</f>
        <v>3</v>
      </c>
      <c r="O768" s="1" t="n">
        <f aca="false">ROUNDUP(F768*J768+N768,0)</f>
        <v>11</v>
      </c>
      <c r="P768" s="50" t="n">
        <f aca="false">IF(F768&gt;0,K768/F768,99)</f>
        <v>8.75752599890531</v>
      </c>
      <c r="Q768" s="18" t="str">
        <f aca="false">IF(K768&lt;N768,"Stock-out risk",IF(K768&lt;O768,"Reorder now",IF(P768&gt;16,"Overstock","Healthy")))</f>
        <v>Healthy</v>
      </c>
      <c r="R768" s="52" t="n">
        <f aca="false">K768*C768</f>
        <v>3672.64</v>
      </c>
    </row>
    <row r="769" customFormat="false" ht="15" hidden="false" customHeight="false" outlineLevel="0" collapsed="false">
      <c r="A769" s="1" t="s">
        <v>9520</v>
      </c>
      <c r="B769" s="1" t="s">
        <v>8759</v>
      </c>
      <c r="C769" s="17" t="n">
        <v>105.74</v>
      </c>
      <c r="D769" s="17" t="n">
        <v>233.3</v>
      </c>
      <c r="E769" s="1" t="n">
        <v>234</v>
      </c>
      <c r="F769" s="50" t="n">
        <v>4.5</v>
      </c>
      <c r="G769" s="51" t="n">
        <v>0.291</v>
      </c>
      <c r="H769" s="1" t="s">
        <v>9409</v>
      </c>
      <c r="I769" s="1" t="s">
        <v>8746</v>
      </c>
      <c r="J769" s="1" t="n">
        <v>2</v>
      </c>
      <c r="K769" s="1" t="n">
        <v>16</v>
      </c>
      <c r="L769" s="52" t="n">
        <f aca="false">E769*D769</f>
        <v>54592.2</v>
      </c>
      <c r="M769" s="1" t="n">
        <f aca="false">IF(H769="A",1.65,IF(H769="B",1.28,0.84))</f>
        <v>0.84</v>
      </c>
      <c r="N769" s="1" t="n">
        <f aca="false">ROUNDUP(M769*G769*F769*SQRT(J769),0)</f>
        <v>2</v>
      </c>
      <c r="O769" s="1" t="n">
        <f aca="false">ROUNDUP(F769*J769+N769,0)</f>
        <v>11</v>
      </c>
      <c r="P769" s="50" t="n">
        <f aca="false">IF(F769&gt;0,K769/F769,99)</f>
        <v>3.55555555555556</v>
      </c>
      <c r="Q769" s="18" t="str">
        <f aca="false">IF(K769&lt;N769,"Stock-out risk",IF(K769&lt;O769,"Reorder now",IF(P769&gt;16,"Overstock","Healthy")))</f>
        <v>Healthy</v>
      </c>
      <c r="R769" s="52" t="n">
        <f aca="false">K769*C769</f>
        <v>1691.84</v>
      </c>
    </row>
    <row r="770" customFormat="false" ht="15" hidden="false" customHeight="false" outlineLevel="0" collapsed="false">
      <c r="A770" s="1" t="s">
        <v>9521</v>
      </c>
      <c r="B770" s="1" t="s">
        <v>8764</v>
      </c>
      <c r="C770" s="17" t="n">
        <v>130.76</v>
      </c>
      <c r="D770" s="17" t="n">
        <v>248.31</v>
      </c>
      <c r="E770" s="1" t="n">
        <v>219</v>
      </c>
      <c r="F770" s="50" t="n">
        <v>4.212</v>
      </c>
      <c r="G770" s="51" t="n">
        <v>0.54</v>
      </c>
      <c r="H770" s="1" t="s">
        <v>9409</v>
      </c>
      <c r="I770" s="1" t="s">
        <v>90</v>
      </c>
      <c r="J770" s="1" t="n">
        <v>3</v>
      </c>
      <c r="K770" s="1" t="n">
        <v>73</v>
      </c>
      <c r="L770" s="52" t="n">
        <f aca="false">E770*D770</f>
        <v>54379.89</v>
      </c>
      <c r="M770" s="1" t="n">
        <f aca="false">IF(H770="A",1.65,IF(H770="B",1.28,0.84))</f>
        <v>0.84</v>
      </c>
      <c r="N770" s="1" t="n">
        <f aca="false">ROUNDUP(M770*G770*F770*SQRT(J770),0)</f>
        <v>4</v>
      </c>
      <c r="O770" s="1" t="n">
        <f aca="false">ROUNDUP(F770*J770+N770,0)</f>
        <v>17</v>
      </c>
      <c r="P770" s="50" t="n">
        <f aca="false">IF(F770&gt;0,K770/F770,99)</f>
        <v>17.3314339981007</v>
      </c>
      <c r="Q770" s="18" t="str">
        <f aca="false">IF(K770&lt;N770,"Stock-out risk",IF(K770&lt;O770,"Reorder now",IF(P770&gt;16,"Overstock","Healthy")))</f>
        <v>Overstock</v>
      </c>
      <c r="R770" s="52" t="n">
        <f aca="false">K770*C770</f>
        <v>9545.48</v>
      </c>
    </row>
    <row r="771" customFormat="false" ht="15" hidden="false" customHeight="false" outlineLevel="0" collapsed="false">
      <c r="A771" s="1" t="s">
        <v>9522</v>
      </c>
      <c r="B771" s="1" t="s">
        <v>8742</v>
      </c>
      <c r="C771" s="17" t="n">
        <v>88.14</v>
      </c>
      <c r="D771" s="17" t="n">
        <v>163.08</v>
      </c>
      <c r="E771" s="1" t="n">
        <v>333</v>
      </c>
      <c r="F771" s="50" t="n">
        <v>6.404</v>
      </c>
      <c r="G771" s="51" t="n">
        <v>0.53</v>
      </c>
      <c r="H771" s="1" t="s">
        <v>9409</v>
      </c>
      <c r="I771" s="1" t="s">
        <v>90</v>
      </c>
      <c r="J771" s="1" t="n">
        <v>3</v>
      </c>
      <c r="K771" s="1" t="n">
        <v>36</v>
      </c>
      <c r="L771" s="52" t="n">
        <f aca="false">E771*D771</f>
        <v>54305.64</v>
      </c>
      <c r="M771" s="1" t="n">
        <f aca="false">IF(H771="A",1.65,IF(H771="B",1.28,0.84))</f>
        <v>0.84</v>
      </c>
      <c r="N771" s="1" t="n">
        <f aca="false">ROUNDUP(M771*G771*F771*SQRT(J771),0)</f>
        <v>5</v>
      </c>
      <c r="O771" s="1" t="n">
        <f aca="false">ROUNDUP(F771*J771+N771,0)</f>
        <v>25</v>
      </c>
      <c r="P771" s="50" t="n">
        <f aca="false">IF(F771&gt;0,K771/F771,99)</f>
        <v>5.62148657089319</v>
      </c>
      <c r="Q771" s="18" t="str">
        <f aca="false">IF(K771&lt;N771,"Stock-out risk",IF(K771&lt;O771,"Reorder now",IF(P771&gt;16,"Overstock","Healthy")))</f>
        <v>Healthy</v>
      </c>
      <c r="R771" s="52" t="n">
        <f aca="false">K771*C771</f>
        <v>3173.04</v>
      </c>
    </row>
    <row r="772" customFormat="false" ht="15" hidden="false" customHeight="false" outlineLevel="0" collapsed="false">
      <c r="A772" s="1" t="s">
        <v>9523</v>
      </c>
      <c r="B772" s="1" t="s">
        <v>8749</v>
      </c>
      <c r="C772" s="17" t="n">
        <v>104</v>
      </c>
      <c r="D772" s="17" t="n">
        <v>230.58</v>
      </c>
      <c r="E772" s="1" t="n">
        <v>234</v>
      </c>
      <c r="F772" s="50" t="n">
        <v>4.5</v>
      </c>
      <c r="G772" s="51" t="n">
        <v>0.277</v>
      </c>
      <c r="H772" s="1" t="s">
        <v>9409</v>
      </c>
      <c r="I772" s="1" t="s">
        <v>8746</v>
      </c>
      <c r="J772" s="1" t="n">
        <v>4</v>
      </c>
      <c r="K772" s="1" t="n">
        <v>30</v>
      </c>
      <c r="L772" s="52" t="n">
        <f aca="false">E772*D772</f>
        <v>53955.72</v>
      </c>
      <c r="M772" s="1" t="n">
        <f aca="false">IF(H772="A",1.65,IF(H772="B",1.28,0.84))</f>
        <v>0.84</v>
      </c>
      <c r="N772" s="1" t="n">
        <f aca="false">ROUNDUP(M772*G772*F772*SQRT(J772),0)</f>
        <v>3</v>
      </c>
      <c r="O772" s="1" t="n">
        <f aca="false">ROUNDUP(F772*J772+N772,0)</f>
        <v>21</v>
      </c>
      <c r="P772" s="50" t="n">
        <f aca="false">IF(F772&gt;0,K772/F772,99)</f>
        <v>6.66666666666667</v>
      </c>
      <c r="Q772" s="18" t="str">
        <f aca="false">IF(K772&lt;N772,"Stock-out risk",IF(K772&lt;O772,"Reorder now",IF(P772&gt;16,"Overstock","Healthy")))</f>
        <v>Healthy</v>
      </c>
      <c r="R772" s="52" t="n">
        <f aca="false">K772*C772</f>
        <v>3120</v>
      </c>
    </row>
    <row r="773" customFormat="false" ht="15" hidden="false" customHeight="false" outlineLevel="0" collapsed="false">
      <c r="A773" s="1" t="s">
        <v>9524</v>
      </c>
      <c r="B773" s="1" t="s">
        <v>8742</v>
      </c>
      <c r="C773" s="17" t="n">
        <v>135.84</v>
      </c>
      <c r="D773" s="17" t="n">
        <v>290.07</v>
      </c>
      <c r="E773" s="1" t="n">
        <v>184</v>
      </c>
      <c r="F773" s="50" t="n">
        <v>3.538</v>
      </c>
      <c r="G773" s="51" t="n">
        <v>0.978</v>
      </c>
      <c r="H773" s="1" t="s">
        <v>9409</v>
      </c>
      <c r="I773" s="1" t="s">
        <v>90</v>
      </c>
      <c r="J773" s="1" t="n">
        <v>3</v>
      </c>
      <c r="K773" s="1" t="n">
        <v>23</v>
      </c>
      <c r="L773" s="52" t="n">
        <f aca="false">E773*D773</f>
        <v>53372.88</v>
      </c>
      <c r="M773" s="1" t="n">
        <f aca="false">IF(H773="A",1.65,IF(H773="B",1.28,0.84))</f>
        <v>0.84</v>
      </c>
      <c r="N773" s="1" t="n">
        <f aca="false">ROUNDUP(M773*G773*F773*SQRT(J773),0)</f>
        <v>6</v>
      </c>
      <c r="O773" s="1" t="n">
        <f aca="false">ROUNDUP(F773*J773+N773,0)</f>
        <v>17</v>
      </c>
      <c r="P773" s="50" t="n">
        <f aca="false">IF(F773&gt;0,K773/F773,99)</f>
        <v>6.5008479366874</v>
      </c>
      <c r="Q773" s="18" t="str">
        <f aca="false">IF(K773&lt;N773,"Stock-out risk",IF(K773&lt;O773,"Reorder now",IF(P773&gt;16,"Overstock","Healthy")))</f>
        <v>Healthy</v>
      </c>
      <c r="R773" s="52" t="n">
        <f aca="false">K773*C773</f>
        <v>3124.32</v>
      </c>
    </row>
    <row r="774" customFormat="false" ht="15" hidden="false" customHeight="false" outlineLevel="0" collapsed="false">
      <c r="A774" s="1" t="s">
        <v>9525</v>
      </c>
      <c r="B774" s="1" t="s">
        <v>8772</v>
      </c>
      <c r="C774" s="17" t="n">
        <v>83.57</v>
      </c>
      <c r="D774" s="17" t="n">
        <v>169.26</v>
      </c>
      <c r="E774" s="1" t="n">
        <v>314</v>
      </c>
      <c r="F774" s="50" t="n">
        <v>6.038</v>
      </c>
      <c r="G774" s="51" t="n">
        <v>0.345</v>
      </c>
      <c r="H774" s="1" t="s">
        <v>9409</v>
      </c>
      <c r="I774" s="1" t="s">
        <v>8746</v>
      </c>
      <c r="J774" s="1" t="n">
        <v>4</v>
      </c>
      <c r="K774" s="1" t="n">
        <v>28</v>
      </c>
      <c r="L774" s="52" t="n">
        <f aca="false">E774*D774</f>
        <v>53147.64</v>
      </c>
      <c r="M774" s="1" t="n">
        <f aca="false">IF(H774="A",1.65,IF(H774="B",1.28,0.84))</f>
        <v>0.84</v>
      </c>
      <c r="N774" s="1" t="n">
        <f aca="false">ROUNDUP(M774*G774*F774*SQRT(J774),0)</f>
        <v>4</v>
      </c>
      <c r="O774" s="1" t="n">
        <f aca="false">ROUNDUP(F774*J774+N774,0)</f>
        <v>29</v>
      </c>
      <c r="P774" s="50" t="n">
        <f aca="false">IF(F774&gt;0,K774/F774,99)</f>
        <v>4.63729711825108</v>
      </c>
      <c r="Q774" s="18" t="str">
        <f aca="false">IF(K774&lt;N774,"Stock-out risk",IF(K774&lt;O774,"Reorder now",IF(P774&gt;16,"Overstock","Healthy")))</f>
        <v>Reorder now</v>
      </c>
      <c r="R774" s="52" t="n">
        <f aca="false">K774*C774</f>
        <v>2339.96</v>
      </c>
    </row>
    <row r="775" customFormat="false" ht="15" hidden="false" customHeight="false" outlineLevel="0" collapsed="false">
      <c r="A775" s="1" t="s">
        <v>9526</v>
      </c>
      <c r="B775" s="1" t="s">
        <v>8755</v>
      </c>
      <c r="C775" s="17" t="n">
        <v>120.04</v>
      </c>
      <c r="D775" s="17" t="n">
        <v>273.56</v>
      </c>
      <c r="E775" s="1" t="n">
        <v>193</v>
      </c>
      <c r="F775" s="50" t="n">
        <v>3.712</v>
      </c>
      <c r="G775" s="51" t="n">
        <v>0.331</v>
      </c>
      <c r="H775" s="1" t="s">
        <v>9409</v>
      </c>
      <c r="I775" s="1" t="s">
        <v>8746</v>
      </c>
      <c r="J775" s="1" t="n">
        <v>3</v>
      </c>
      <c r="K775" s="1" t="n">
        <v>17</v>
      </c>
      <c r="L775" s="52" t="n">
        <f aca="false">E775*D775</f>
        <v>52797.08</v>
      </c>
      <c r="M775" s="1" t="n">
        <f aca="false">IF(H775="A",1.65,IF(H775="B",1.28,0.84))</f>
        <v>0.84</v>
      </c>
      <c r="N775" s="1" t="n">
        <f aca="false">ROUNDUP(M775*G775*F775*SQRT(J775),0)</f>
        <v>2</v>
      </c>
      <c r="O775" s="1" t="n">
        <f aca="false">ROUNDUP(F775*J775+N775,0)</f>
        <v>14</v>
      </c>
      <c r="P775" s="50" t="n">
        <f aca="false">IF(F775&gt;0,K775/F775,99)</f>
        <v>4.57974137931034</v>
      </c>
      <c r="Q775" s="18" t="str">
        <f aca="false">IF(K775&lt;N775,"Stock-out risk",IF(K775&lt;O775,"Reorder now",IF(P775&gt;16,"Overstock","Healthy")))</f>
        <v>Healthy</v>
      </c>
      <c r="R775" s="52" t="n">
        <f aca="false">K775*C775</f>
        <v>2040.68</v>
      </c>
    </row>
    <row r="776" customFormat="false" ht="15" hidden="false" customHeight="false" outlineLevel="0" collapsed="false">
      <c r="A776" s="1" t="s">
        <v>9527</v>
      </c>
      <c r="B776" s="1" t="s">
        <v>8755</v>
      </c>
      <c r="C776" s="17" t="n">
        <v>46.73</v>
      </c>
      <c r="D776" s="17" t="n">
        <v>102.65</v>
      </c>
      <c r="E776" s="1" t="n">
        <v>514</v>
      </c>
      <c r="F776" s="50" t="n">
        <v>9.885</v>
      </c>
      <c r="G776" s="51" t="n">
        <v>0.303</v>
      </c>
      <c r="H776" s="1" t="s">
        <v>9409</v>
      </c>
      <c r="I776" s="1" t="s">
        <v>8746</v>
      </c>
      <c r="J776" s="1" t="n">
        <v>4</v>
      </c>
      <c r="K776" s="1" t="n">
        <v>97</v>
      </c>
      <c r="L776" s="52" t="n">
        <f aca="false">E776*D776</f>
        <v>52762.1</v>
      </c>
      <c r="M776" s="1" t="n">
        <f aca="false">IF(H776="A",1.65,IF(H776="B",1.28,0.84))</f>
        <v>0.84</v>
      </c>
      <c r="N776" s="1" t="n">
        <f aca="false">ROUNDUP(M776*G776*F776*SQRT(J776),0)</f>
        <v>6</v>
      </c>
      <c r="O776" s="1" t="n">
        <f aca="false">ROUNDUP(F776*J776+N776,0)</f>
        <v>46</v>
      </c>
      <c r="P776" s="50" t="n">
        <f aca="false">IF(F776&gt;0,K776/F776,99)</f>
        <v>9.81284774911482</v>
      </c>
      <c r="Q776" s="18" t="str">
        <f aca="false">IF(K776&lt;N776,"Stock-out risk",IF(K776&lt;O776,"Reorder now",IF(P776&gt;16,"Overstock","Healthy")))</f>
        <v>Healthy</v>
      </c>
      <c r="R776" s="52" t="n">
        <f aca="false">K776*C776</f>
        <v>4532.81</v>
      </c>
    </row>
    <row r="777" customFormat="false" ht="15" hidden="false" customHeight="false" outlineLevel="0" collapsed="false">
      <c r="A777" s="1" t="s">
        <v>9528</v>
      </c>
      <c r="B777" s="1" t="s">
        <v>8764</v>
      </c>
      <c r="C777" s="17" t="n">
        <v>75.28</v>
      </c>
      <c r="D777" s="17" t="n">
        <v>168.03</v>
      </c>
      <c r="E777" s="1" t="n">
        <v>311</v>
      </c>
      <c r="F777" s="50" t="n">
        <v>5.981</v>
      </c>
      <c r="G777" s="51" t="n">
        <v>0.637</v>
      </c>
      <c r="H777" s="1" t="s">
        <v>9409</v>
      </c>
      <c r="I777" s="1" t="s">
        <v>90</v>
      </c>
      <c r="J777" s="1" t="n">
        <v>2</v>
      </c>
      <c r="K777" s="1" t="n">
        <v>16</v>
      </c>
      <c r="L777" s="52" t="n">
        <f aca="false">E777*D777</f>
        <v>52257.33</v>
      </c>
      <c r="M777" s="1" t="n">
        <f aca="false">IF(H777="A",1.65,IF(H777="B",1.28,0.84))</f>
        <v>0.84</v>
      </c>
      <c r="N777" s="1" t="n">
        <f aca="false">ROUNDUP(M777*G777*F777*SQRT(J777),0)</f>
        <v>5</v>
      </c>
      <c r="O777" s="1" t="n">
        <f aca="false">ROUNDUP(F777*J777+N777,0)</f>
        <v>17</v>
      </c>
      <c r="P777" s="50" t="n">
        <f aca="false">IF(F777&gt;0,K777/F777,99)</f>
        <v>2.67513793679987</v>
      </c>
      <c r="Q777" s="18" t="str">
        <f aca="false">IF(K777&lt;N777,"Stock-out risk",IF(K777&lt;O777,"Reorder now",IF(P777&gt;16,"Overstock","Healthy")))</f>
        <v>Reorder now</v>
      </c>
      <c r="R777" s="52" t="n">
        <f aca="false">K777*C777</f>
        <v>1204.48</v>
      </c>
    </row>
    <row r="778" customFormat="false" ht="15" hidden="false" customHeight="false" outlineLevel="0" collapsed="false">
      <c r="A778" s="1" t="s">
        <v>9529</v>
      </c>
      <c r="B778" s="1" t="s">
        <v>8755</v>
      </c>
      <c r="C778" s="17" t="n">
        <v>102.93</v>
      </c>
      <c r="D778" s="17" t="n">
        <v>245.91</v>
      </c>
      <c r="E778" s="1" t="n">
        <v>211</v>
      </c>
      <c r="F778" s="50" t="n">
        <v>4.058</v>
      </c>
      <c r="G778" s="51" t="n">
        <v>0.554</v>
      </c>
      <c r="H778" s="1" t="s">
        <v>9409</v>
      </c>
      <c r="I778" s="1" t="s">
        <v>90</v>
      </c>
      <c r="J778" s="1" t="n">
        <v>3</v>
      </c>
      <c r="K778" s="1" t="n">
        <v>31</v>
      </c>
      <c r="L778" s="52" t="n">
        <f aca="false">E778*D778</f>
        <v>51887.01</v>
      </c>
      <c r="M778" s="1" t="n">
        <f aca="false">IF(H778="A",1.65,IF(H778="B",1.28,0.84))</f>
        <v>0.84</v>
      </c>
      <c r="N778" s="1" t="n">
        <f aca="false">ROUNDUP(M778*G778*F778*SQRT(J778),0)</f>
        <v>4</v>
      </c>
      <c r="O778" s="1" t="n">
        <f aca="false">ROUNDUP(F778*J778+N778,0)</f>
        <v>17</v>
      </c>
      <c r="P778" s="50" t="n">
        <f aca="false">IF(F778&gt;0,K778/F778,99)</f>
        <v>7.63923114834894</v>
      </c>
      <c r="Q778" s="18" t="str">
        <f aca="false">IF(K778&lt;N778,"Stock-out risk",IF(K778&lt;O778,"Reorder now",IF(P778&gt;16,"Overstock","Healthy")))</f>
        <v>Healthy</v>
      </c>
      <c r="R778" s="52" t="n">
        <f aca="false">K778*C778</f>
        <v>3190.83</v>
      </c>
    </row>
    <row r="779" customFormat="false" ht="15" hidden="false" customHeight="false" outlineLevel="0" collapsed="false">
      <c r="A779" s="1" t="s">
        <v>9530</v>
      </c>
      <c r="B779" s="1" t="s">
        <v>8772</v>
      </c>
      <c r="C779" s="17" t="n">
        <v>138.23</v>
      </c>
      <c r="D779" s="17" t="n">
        <v>268.08</v>
      </c>
      <c r="E779" s="1" t="n">
        <v>193</v>
      </c>
      <c r="F779" s="50" t="n">
        <v>3.712</v>
      </c>
      <c r="G779" s="51" t="n">
        <v>0.606</v>
      </c>
      <c r="H779" s="1" t="s">
        <v>9409</v>
      </c>
      <c r="I779" s="1" t="s">
        <v>90</v>
      </c>
      <c r="J779" s="1" t="n">
        <v>3</v>
      </c>
      <c r="K779" s="1" t="n">
        <v>44</v>
      </c>
      <c r="L779" s="52" t="n">
        <f aca="false">E779*D779</f>
        <v>51739.44</v>
      </c>
      <c r="M779" s="1" t="n">
        <f aca="false">IF(H779="A",1.65,IF(H779="B",1.28,0.84))</f>
        <v>0.84</v>
      </c>
      <c r="N779" s="1" t="n">
        <f aca="false">ROUNDUP(M779*G779*F779*SQRT(J779),0)</f>
        <v>4</v>
      </c>
      <c r="O779" s="1" t="n">
        <f aca="false">ROUNDUP(F779*J779+N779,0)</f>
        <v>16</v>
      </c>
      <c r="P779" s="50" t="n">
        <f aca="false">IF(F779&gt;0,K779/F779,99)</f>
        <v>11.8534482758621</v>
      </c>
      <c r="Q779" s="18" t="str">
        <f aca="false">IF(K779&lt;N779,"Stock-out risk",IF(K779&lt;O779,"Reorder now",IF(P779&gt;16,"Overstock","Healthy")))</f>
        <v>Healthy</v>
      </c>
      <c r="R779" s="52" t="n">
        <f aca="false">K779*C779</f>
        <v>6082.12</v>
      </c>
    </row>
    <row r="780" customFormat="false" ht="15" hidden="false" customHeight="false" outlineLevel="0" collapsed="false">
      <c r="A780" s="1" t="s">
        <v>9531</v>
      </c>
      <c r="B780" s="1" t="s">
        <v>8742</v>
      </c>
      <c r="C780" s="17" t="n">
        <v>187.95</v>
      </c>
      <c r="D780" s="17" t="n">
        <v>382.87</v>
      </c>
      <c r="E780" s="1" t="n">
        <v>135</v>
      </c>
      <c r="F780" s="50" t="n">
        <v>2.596</v>
      </c>
      <c r="G780" s="51" t="n">
        <v>0.34</v>
      </c>
      <c r="H780" s="1" t="s">
        <v>9409</v>
      </c>
      <c r="I780" s="1" t="s">
        <v>8746</v>
      </c>
      <c r="J780" s="1" t="n">
        <v>3</v>
      </c>
      <c r="K780" s="1" t="n">
        <v>18</v>
      </c>
      <c r="L780" s="52" t="n">
        <f aca="false">E780*D780</f>
        <v>51687.45</v>
      </c>
      <c r="M780" s="1" t="n">
        <f aca="false">IF(H780="A",1.65,IF(H780="B",1.28,0.84))</f>
        <v>0.84</v>
      </c>
      <c r="N780" s="1" t="n">
        <f aca="false">ROUNDUP(M780*G780*F780*SQRT(J780),0)</f>
        <v>2</v>
      </c>
      <c r="O780" s="1" t="n">
        <f aca="false">ROUNDUP(F780*J780+N780,0)</f>
        <v>10</v>
      </c>
      <c r="P780" s="50" t="n">
        <f aca="false">IF(F780&gt;0,K780/F780,99)</f>
        <v>6.93374422187982</v>
      </c>
      <c r="Q780" s="18" t="str">
        <f aca="false">IF(K780&lt;N780,"Stock-out risk",IF(K780&lt;O780,"Reorder now",IF(P780&gt;16,"Overstock","Healthy")))</f>
        <v>Healthy</v>
      </c>
      <c r="R780" s="52" t="n">
        <f aca="false">K780*C780</f>
        <v>3383.1</v>
      </c>
    </row>
    <row r="781" customFormat="false" ht="15" hidden="false" customHeight="false" outlineLevel="0" collapsed="false">
      <c r="A781" s="1" t="s">
        <v>9532</v>
      </c>
      <c r="B781" s="1" t="s">
        <v>8742</v>
      </c>
      <c r="C781" s="17" t="n">
        <v>56.59</v>
      </c>
      <c r="D781" s="17" t="n">
        <v>124.54</v>
      </c>
      <c r="E781" s="1" t="n">
        <v>414</v>
      </c>
      <c r="F781" s="50" t="n">
        <v>7.962</v>
      </c>
      <c r="G781" s="51" t="n">
        <v>0.621</v>
      </c>
      <c r="H781" s="1" t="s">
        <v>9409</v>
      </c>
      <c r="I781" s="1" t="s">
        <v>90</v>
      </c>
      <c r="J781" s="1" t="n">
        <v>2</v>
      </c>
      <c r="K781" s="1" t="n">
        <v>19</v>
      </c>
      <c r="L781" s="52" t="n">
        <f aca="false">E781*D781</f>
        <v>51559.56</v>
      </c>
      <c r="M781" s="1" t="n">
        <f aca="false">IF(H781="A",1.65,IF(H781="B",1.28,0.84))</f>
        <v>0.84</v>
      </c>
      <c r="N781" s="1" t="n">
        <f aca="false">ROUNDUP(M781*G781*F781*SQRT(J781),0)</f>
        <v>6</v>
      </c>
      <c r="O781" s="1" t="n">
        <f aca="false">ROUNDUP(F781*J781+N781,0)</f>
        <v>22</v>
      </c>
      <c r="P781" s="50" t="n">
        <f aca="false">IF(F781&gt;0,K781/F781,99)</f>
        <v>2.38633509168551</v>
      </c>
      <c r="Q781" s="18" t="str">
        <f aca="false">IF(K781&lt;N781,"Stock-out risk",IF(K781&lt;O781,"Reorder now",IF(P781&gt;16,"Overstock","Healthy")))</f>
        <v>Reorder now</v>
      </c>
      <c r="R781" s="52" t="n">
        <f aca="false">K781*C781</f>
        <v>1075.21</v>
      </c>
    </row>
    <row r="782" customFormat="false" ht="15" hidden="false" customHeight="false" outlineLevel="0" collapsed="false">
      <c r="A782" s="1" t="s">
        <v>9533</v>
      </c>
      <c r="B782" s="1" t="s">
        <v>8764</v>
      </c>
      <c r="C782" s="17" t="n">
        <v>128.44</v>
      </c>
      <c r="D782" s="17" t="n">
        <v>314.31</v>
      </c>
      <c r="E782" s="1" t="n">
        <v>164</v>
      </c>
      <c r="F782" s="50" t="n">
        <v>3.154</v>
      </c>
      <c r="G782" s="51" t="n">
        <v>0.51</v>
      </c>
      <c r="H782" s="1" t="s">
        <v>9409</v>
      </c>
      <c r="I782" s="1" t="s">
        <v>90</v>
      </c>
      <c r="J782" s="1" t="n">
        <v>3</v>
      </c>
      <c r="K782" s="1" t="n">
        <v>27</v>
      </c>
      <c r="L782" s="52" t="n">
        <f aca="false">E782*D782</f>
        <v>51546.84</v>
      </c>
      <c r="M782" s="1" t="n">
        <f aca="false">IF(H782="A",1.65,IF(H782="B",1.28,0.84))</f>
        <v>0.84</v>
      </c>
      <c r="N782" s="1" t="n">
        <f aca="false">ROUNDUP(M782*G782*F782*SQRT(J782),0)</f>
        <v>3</v>
      </c>
      <c r="O782" s="1" t="n">
        <f aca="false">ROUNDUP(F782*J782+N782,0)</f>
        <v>13</v>
      </c>
      <c r="P782" s="50" t="n">
        <f aca="false">IF(F782&gt;0,K782/F782,99)</f>
        <v>8.56055802155992</v>
      </c>
      <c r="Q782" s="18" t="str">
        <f aca="false">IF(K782&lt;N782,"Stock-out risk",IF(K782&lt;O782,"Reorder now",IF(P782&gt;16,"Overstock","Healthy")))</f>
        <v>Healthy</v>
      </c>
      <c r="R782" s="52" t="n">
        <f aca="false">K782*C782</f>
        <v>3467.88</v>
      </c>
    </row>
    <row r="783" customFormat="false" ht="15" hidden="false" customHeight="false" outlineLevel="0" collapsed="false">
      <c r="A783" s="1" t="s">
        <v>9534</v>
      </c>
      <c r="B783" s="1" t="s">
        <v>8759</v>
      </c>
      <c r="C783" s="17" t="n">
        <v>149.35</v>
      </c>
      <c r="D783" s="17" t="n">
        <v>270.96</v>
      </c>
      <c r="E783" s="1" t="n">
        <v>190</v>
      </c>
      <c r="F783" s="50" t="n">
        <v>3.654</v>
      </c>
      <c r="G783" s="51" t="n">
        <v>0.531</v>
      </c>
      <c r="H783" s="1" t="s">
        <v>9409</v>
      </c>
      <c r="I783" s="1" t="s">
        <v>90</v>
      </c>
      <c r="J783" s="1" t="n">
        <v>2</v>
      </c>
      <c r="K783" s="1" t="n">
        <v>26</v>
      </c>
      <c r="L783" s="52" t="n">
        <f aca="false">E783*D783</f>
        <v>51482.4</v>
      </c>
      <c r="M783" s="1" t="n">
        <f aca="false">IF(H783="A",1.65,IF(H783="B",1.28,0.84))</f>
        <v>0.84</v>
      </c>
      <c r="N783" s="1" t="n">
        <f aca="false">ROUNDUP(M783*G783*F783*SQRT(J783),0)</f>
        <v>3</v>
      </c>
      <c r="O783" s="1" t="n">
        <f aca="false">ROUNDUP(F783*J783+N783,0)</f>
        <v>11</v>
      </c>
      <c r="P783" s="50" t="n">
        <f aca="false">IF(F783&gt;0,K783/F783,99)</f>
        <v>7.11548987411056</v>
      </c>
      <c r="Q783" s="18" t="str">
        <f aca="false">IF(K783&lt;N783,"Stock-out risk",IF(K783&lt;O783,"Reorder now",IF(P783&gt;16,"Overstock","Healthy")))</f>
        <v>Healthy</v>
      </c>
      <c r="R783" s="52" t="n">
        <f aca="false">K783*C783</f>
        <v>3883.1</v>
      </c>
    </row>
    <row r="784" customFormat="false" ht="15" hidden="false" customHeight="false" outlineLevel="0" collapsed="false">
      <c r="A784" s="1" t="s">
        <v>9535</v>
      </c>
      <c r="B784" s="1" t="s">
        <v>8772</v>
      </c>
      <c r="C784" s="17" t="n">
        <v>42.3</v>
      </c>
      <c r="D784" s="17" t="n">
        <v>107.09</v>
      </c>
      <c r="E784" s="1" t="n">
        <v>480</v>
      </c>
      <c r="F784" s="50" t="n">
        <v>9.231</v>
      </c>
      <c r="G784" s="51" t="n">
        <v>0.323</v>
      </c>
      <c r="H784" s="1" t="s">
        <v>9409</v>
      </c>
      <c r="I784" s="1" t="s">
        <v>8746</v>
      </c>
      <c r="J784" s="1" t="n">
        <v>3</v>
      </c>
      <c r="K784" s="1" t="n">
        <v>115</v>
      </c>
      <c r="L784" s="52" t="n">
        <f aca="false">E784*D784</f>
        <v>51403.2</v>
      </c>
      <c r="M784" s="1" t="n">
        <f aca="false">IF(H784="A",1.65,IF(H784="B",1.28,0.84))</f>
        <v>0.84</v>
      </c>
      <c r="N784" s="1" t="n">
        <f aca="false">ROUNDUP(M784*G784*F784*SQRT(J784),0)</f>
        <v>5</v>
      </c>
      <c r="O784" s="1" t="n">
        <f aca="false">ROUNDUP(F784*J784+N784,0)</f>
        <v>33</v>
      </c>
      <c r="P784" s="50" t="n">
        <f aca="false">IF(F784&gt;0,K784/F784,99)</f>
        <v>12.4580218827863</v>
      </c>
      <c r="Q784" s="18" t="str">
        <f aca="false">IF(K784&lt;N784,"Stock-out risk",IF(K784&lt;O784,"Reorder now",IF(P784&gt;16,"Overstock","Healthy")))</f>
        <v>Healthy</v>
      </c>
      <c r="R784" s="52" t="n">
        <f aca="false">K784*C784</f>
        <v>4864.5</v>
      </c>
    </row>
    <row r="785" customFormat="false" ht="15" hidden="false" customHeight="false" outlineLevel="0" collapsed="false">
      <c r="A785" s="1" t="s">
        <v>9536</v>
      </c>
      <c r="B785" s="1" t="s">
        <v>8742</v>
      </c>
      <c r="C785" s="17" t="n">
        <v>60.42</v>
      </c>
      <c r="D785" s="17" t="n">
        <v>114.21</v>
      </c>
      <c r="E785" s="1" t="n">
        <v>450</v>
      </c>
      <c r="F785" s="50" t="n">
        <v>8.654</v>
      </c>
      <c r="G785" s="51" t="n">
        <v>0.351</v>
      </c>
      <c r="H785" s="1" t="s">
        <v>9409</v>
      </c>
      <c r="I785" s="1" t="s">
        <v>8746</v>
      </c>
      <c r="J785" s="1" t="n">
        <v>2</v>
      </c>
      <c r="K785" s="1" t="n">
        <v>31</v>
      </c>
      <c r="L785" s="52" t="n">
        <f aca="false">E785*D785</f>
        <v>51394.5</v>
      </c>
      <c r="M785" s="1" t="n">
        <f aca="false">IF(H785="A",1.65,IF(H785="B",1.28,0.84))</f>
        <v>0.84</v>
      </c>
      <c r="N785" s="1" t="n">
        <f aca="false">ROUNDUP(M785*G785*F785*SQRT(J785),0)</f>
        <v>4</v>
      </c>
      <c r="O785" s="1" t="n">
        <f aca="false">ROUNDUP(F785*J785+N785,0)</f>
        <v>22</v>
      </c>
      <c r="P785" s="50" t="n">
        <f aca="false">IF(F785&gt;0,K785/F785,99)</f>
        <v>3.58215853940374</v>
      </c>
      <c r="Q785" s="18" t="str">
        <f aca="false">IF(K785&lt;N785,"Stock-out risk",IF(K785&lt;O785,"Reorder now",IF(P785&gt;16,"Overstock","Healthy")))</f>
        <v>Healthy</v>
      </c>
      <c r="R785" s="52" t="n">
        <f aca="false">K785*C785</f>
        <v>1873.02</v>
      </c>
    </row>
    <row r="786" customFormat="false" ht="15" hidden="false" customHeight="false" outlineLevel="0" collapsed="false">
      <c r="A786" s="1" t="s">
        <v>9537</v>
      </c>
      <c r="B786" s="1" t="s">
        <v>8755</v>
      </c>
      <c r="C786" s="17" t="n">
        <v>43.85</v>
      </c>
      <c r="D786" s="17" t="n">
        <v>87.97</v>
      </c>
      <c r="E786" s="1" t="n">
        <v>582</v>
      </c>
      <c r="F786" s="50" t="n">
        <v>11.192</v>
      </c>
      <c r="G786" s="51" t="n">
        <v>0.537</v>
      </c>
      <c r="H786" s="1" t="s">
        <v>9409</v>
      </c>
      <c r="I786" s="1" t="s">
        <v>90</v>
      </c>
      <c r="J786" s="1" t="n">
        <v>6</v>
      </c>
      <c r="K786" s="1" t="n">
        <v>65</v>
      </c>
      <c r="L786" s="52" t="n">
        <f aca="false">E786*D786</f>
        <v>51198.54</v>
      </c>
      <c r="M786" s="1" t="n">
        <f aca="false">IF(H786="A",1.65,IF(H786="B",1.28,0.84))</f>
        <v>0.84</v>
      </c>
      <c r="N786" s="1" t="n">
        <f aca="false">ROUNDUP(M786*G786*F786*SQRT(J786),0)</f>
        <v>13</v>
      </c>
      <c r="O786" s="1" t="n">
        <f aca="false">ROUNDUP(F786*J786+N786,0)</f>
        <v>81</v>
      </c>
      <c r="P786" s="50" t="n">
        <f aca="false">IF(F786&gt;0,K786/F786,99)</f>
        <v>5.80771979985704</v>
      </c>
      <c r="Q786" s="18" t="str">
        <f aca="false">IF(K786&lt;N786,"Stock-out risk",IF(K786&lt;O786,"Reorder now",IF(P786&gt;16,"Overstock","Healthy")))</f>
        <v>Reorder now</v>
      </c>
      <c r="R786" s="52" t="n">
        <f aca="false">K786*C786</f>
        <v>2850.25</v>
      </c>
    </row>
    <row r="787" customFormat="false" ht="15" hidden="false" customHeight="false" outlineLevel="0" collapsed="false">
      <c r="A787" s="1" t="s">
        <v>9538</v>
      </c>
      <c r="B787" s="1" t="s">
        <v>8764</v>
      </c>
      <c r="C787" s="17" t="n">
        <v>110.73</v>
      </c>
      <c r="D787" s="17" t="n">
        <v>218.36</v>
      </c>
      <c r="E787" s="1" t="n">
        <v>234</v>
      </c>
      <c r="F787" s="50" t="n">
        <v>4.5</v>
      </c>
      <c r="G787" s="51" t="n">
        <v>0.743</v>
      </c>
      <c r="H787" s="1" t="s">
        <v>9409</v>
      </c>
      <c r="I787" s="1" t="s">
        <v>90</v>
      </c>
      <c r="J787" s="1" t="n">
        <v>2</v>
      </c>
      <c r="K787" s="1" t="n">
        <v>40</v>
      </c>
      <c r="L787" s="52" t="n">
        <f aca="false">E787*D787</f>
        <v>51096.24</v>
      </c>
      <c r="M787" s="1" t="n">
        <f aca="false">IF(H787="A",1.65,IF(H787="B",1.28,0.84))</f>
        <v>0.84</v>
      </c>
      <c r="N787" s="1" t="n">
        <f aca="false">ROUNDUP(M787*G787*F787*SQRT(J787),0)</f>
        <v>4</v>
      </c>
      <c r="O787" s="1" t="n">
        <f aca="false">ROUNDUP(F787*J787+N787,0)</f>
        <v>13</v>
      </c>
      <c r="P787" s="50" t="n">
        <f aca="false">IF(F787&gt;0,K787/F787,99)</f>
        <v>8.88888888888889</v>
      </c>
      <c r="Q787" s="18" t="str">
        <f aca="false">IF(K787&lt;N787,"Stock-out risk",IF(K787&lt;O787,"Reorder now",IF(P787&gt;16,"Overstock","Healthy")))</f>
        <v>Healthy</v>
      </c>
      <c r="R787" s="52" t="n">
        <f aca="false">K787*C787</f>
        <v>4429.2</v>
      </c>
    </row>
    <row r="788" customFormat="false" ht="15" hidden="false" customHeight="false" outlineLevel="0" collapsed="false">
      <c r="A788" s="1" t="s">
        <v>9539</v>
      </c>
      <c r="B788" s="1" t="s">
        <v>8749</v>
      </c>
      <c r="C788" s="17" t="n">
        <v>114.94</v>
      </c>
      <c r="D788" s="17" t="n">
        <v>245.06</v>
      </c>
      <c r="E788" s="1" t="n">
        <v>208</v>
      </c>
      <c r="F788" s="50" t="n">
        <v>4</v>
      </c>
      <c r="G788" s="51" t="n">
        <v>0.584</v>
      </c>
      <c r="H788" s="1" t="s">
        <v>9409</v>
      </c>
      <c r="I788" s="1" t="s">
        <v>90</v>
      </c>
      <c r="J788" s="1" t="n">
        <v>4</v>
      </c>
      <c r="K788" s="1" t="n">
        <v>38</v>
      </c>
      <c r="L788" s="52" t="n">
        <f aca="false">E788*D788</f>
        <v>50972.48</v>
      </c>
      <c r="M788" s="1" t="n">
        <f aca="false">IF(H788="A",1.65,IF(H788="B",1.28,0.84))</f>
        <v>0.84</v>
      </c>
      <c r="N788" s="1" t="n">
        <f aca="false">ROUNDUP(M788*G788*F788*SQRT(J788),0)</f>
        <v>4</v>
      </c>
      <c r="O788" s="1" t="n">
        <f aca="false">ROUNDUP(F788*J788+N788,0)</f>
        <v>20</v>
      </c>
      <c r="P788" s="50" t="n">
        <f aca="false">IF(F788&gt;0,K788/F788,99)</f>
        <v>9.5</v>
      </c>
      <c r="Q788" s="18" t="str">
        <f aca="false">IF(K788&lt;N788,"Stock-out risk",IF(K788&lt;O788,"Reorder now",IF(P788&gt;16,"Overstock","Healthy")))</f>
        <v>Healthy</v>
      </c>
      <c r="R788" s="52" t="n">
        <f aca="false">K788*C788</f>
        <v>4367.72</v>
      </c>
    </row>
    <row r="789" customFormat="false" ht="15" hidden="false" customHeight="false" outlineLevel="0" collapsed="false">
      <c r="A789" s="1" t="s">
        <v>9540</v>
      </c>
      <c r="B789" s="1" t="s">
        <v>8755</v>
      </c>
      <c r="C789" s="17" t="n">
        <v>112.74</v>
      </c>
      <c r="D789" s="17" t="n">
        <v>232.42</v>
      </c>
      <c r="E789" s="1" t="n">
        <v>219</v>
      </c>
      <c r="F789" s="50" t="n">
        <v>4.212</v>
      </c>
      <c r="G789" s="51" t="n">
        <v>0.554</v>
      </c>
      <c r="H789" s="1" t="s">
        <v>9409</v>
      </c>
      <c r="I789" s="1" t="s">
        <v>90</v>
      </c>
      <c r="J789" s="1" t="n">
        <v>3</v>
      </c>
      <c r="K789" s="1" t="n">
        <v>44</v>
      </c>
      <c r="L789" s="52" t="n">
        <f aca="false">E789*D789</f>
        <v>50899.98</v>
      </c>
      <c r="M789" s="1" t="n">
        <f aca="false">IF(H789="A",1.65,IF(H789="B",1.28,0.84))</f>
        <v>0.84</v>
      </c>
      <c r="N789" s="1" t="n">
        <f aca="false">ROUNDUP(M789*G789*F789*SQRT(J789),0)</f>
        <v>4</v>
      </c>
      <c r="O789" s="1" t="n">
        <f aca="false">ROUNDUP(F789*J789+N789,0)</f>
        <v>17</v>
      </c>
      <c r="P789" s="50" t="n">
        <f aca="false">IF(F789&gt;0,K789/F789,99)</f>
        <v>10.4463437796771</v>
      </c>
      <c r="Q789" s="18" t="str">
        <f aca="false">IF(K789&lt;N789,"Stock-out risk",IF(K789&lt;O789,"Reorder now",IF(P789&gt;16,"Overstock","Healthy")))</f>
        <v>Healthy</v>
      </c>
      <c r="R789" s="52" t="n">
        <f aca="false">K789*C789</f>
        <v>4960.56</v>
      </c>
    </row>
    <row r="790" customFormat="false" ht="15" hidden="false" customHeight="false" outlineLevel="0" collapsed="false">
      <c r="A790" s="1" t="s">
        <v>9541</v>
      </c>
      <c r="B790" s="1" t="s">
        <v>8772</v>
      </c>
      <c r="C790" s="17" t="n">
        <v>55.12</v>
      </c>
      <c r="D790" s="17" t="n">
        <v>113.55</v>
      </c>
      <c r="E790" s="1" t="n">
        <v>448</v>
      </c>
      <c r="F790" s="50" t="n">
        <v>8.615</v>
      </c>
      <c r="G790" s="51" t="n">
        <v>0.649</v>
      </c>
      <c r="H790" s="1" t="s">
        <v>9409</v>
      </c>
      <c r="I790" s="1" t="s">
        <v>90</v>
      </c>
      <c r="J790" s="1" t="n">
        <v>4</v>
      </c>
      <c r="K790" s="1" t="n">
        <v>95</v>
      </c>
      <c r="L790" s="52" t="n">
        <f aca="false">E790*D790</f>
        <v>50870.4</v>
      </c>
      <c r="M790" s="1" t="n">
        <f aca="false">IF(H790="A",1.65,IF(H790="B",1.28,0.84))</f>
        <v>0.84</v>
      </c>
      <c r="N790" s="1" t="n">
        <f aca="false">ROUNDUP(M790*G790*F790*SQRT(J790),0)</f>
        <v>10</v>
      </c>
      <c r="O790" s="1" t="n">
        <f aca="false">ROUNDUP(F790*J790+N790,0)</f>
        <v>45</v>
      </c>
      <c r="P790" s="50" t="n">
        <f aca="false">IF(F790&gt;0,K790/F790,99)</f>
        <v>11.0272780034823</v>
      </c>
      <c r="Q790" s="18" t="str">
        <f aca="false">IF(K790&lt;N790,"Stock-out risk",IF(K790&lt;O790,"Reorder now",IF(P790&gt;16,"Overstock","Healthy")))</f>
        <v>Healthy</v>
      </c>
      <c r="R790" s="52" t="n">
        <f aca="false">K790*C790</f>
        <v>5236.4</v>
      </c>
    </row>
    <row r="791" customFormat="false" ht="15" hidden="false" customHeight="false" outlineLevel="0" collapsed="false">
      <c r="A791" s="1" t="s">
        <v>9542</v>
      </c>
      <c r="B791" s="1" t="s">
        <v>8755</v>
      </c>
      <c r="C791" s="17" t="n">
        <v>68.66</v>
      </c>
      <c r="D791" s="17" t="n">
        <v>155.24</v>
      </c>
      <c r="E791" s="1" t="n">
        <v>326</v>
      </c>
      <c r="F791" s="50" t="n">
        <v>6.269</v>
      </c>
      <c r="G791" s="51" t="n">
        <v>0.923</v>
      </c>
      <c r="H791" s="1" t="s">
        <v>9409</v>
      </c>
      <c r="I791" s="1" t="s">
        <v>90</v>
      </c>
      <c r="J791" s="1" t="n">
        <v>3</v>
      </c>
      <c r="K791" s="1" t="n">
        <v>51</v>
      </c>
      <c r="L791" s="52" t="n">
        <f aca="false">E791*D791</f>
        <v>50608.24</v>
      </c>
      <c r="M791" s="1" t="n">
        <f aca="false">IF(H791="A",1.65,IF(H791="B",1.28,0.84))</f>
        <v>0.84</v>
      </c>
      <c r="N791" s="1" t="n">
        <f aca="false">ROUNDUP(M791*G791*F791*SQRT(J791),0)</f>
        <v>9</v>
      </c>
      <c r="O791" s="1" t="n">
        <f aca="false">ROUNDUP(F791*J791+N791,0)</f>
        <v>28</v>
      </c>
      <c r="P791" s="50" t="n">
        <f aca="false">IF(F791&gt;0,K791/F791,99)</f>
        <v>8.13526878289998</v>
      </c>
      <c r="Q791" s="18" t="str">
        <f aca="false">IF(K791&lt;N791,"Stock-out risk",IF(K791&lt;O791,"Reorder now",IF(P791&gt;16,"Overstock","Healthy")))</f>
        <v>Healthy</v>
      </c>
      <c r="R791" s="52" t="n">
        <f aca="false">K791*C791</f>
        <v>3501.66</v>
      </c>
    </row>
    <row r="792" customFormat="false" ht="15" hidden="false" customHeight="false" outlineLevel="0" collapsed="false">
      <c r="A792" s="1" t="s">
        <v>9543</v>
      </c>
      <c r="B792" s="1" t="s">
        <v>8772</v>
      </c>
      <c r="C792" s="17" t="n">
        <v>58.36</v>
      </c>
      <c r="D792" s="17" t="n">
        <v>131.5</v>
      </c>
      <c r="E792" s="1" t="n">
        <v>380</v>
      </c>
      <c r="F792" s="50" t="n">
        <v>7.308</v>
      </c>
      <c r="G792" s="51" t="n">
        <v>0.552</v>
      </c>
      <c r="H792" s="1" t="s">
        <v>9409</v>
      </c>
      <c r="I792" s="1" t="s">
        <v>90</v>
      </c>
      <c r="J792" s="1" t="n">
        <v>6</v>
      </c>
      <c r="K792" s="1" t="n">
        <v>108</v>
      </c>
      <c r="L792" s="52" t="n">
        <f aca="false">E792*D792</f>
        <v>49970</v>
      </c>
      <c r="M792" s="1" t="n">
        <f aca="false">IF(H792="A",1.65,IF(H792="B",1.28,0.84))</f>
        <v>0.84</v>
      </c>
      <c r="N792" s="1" t="n">
        <f aca="false">ROUNDUP(M792*G792*F792*SQRT(J792),0)</f>
        <v>9</v>
      </c>
      <c r="O792" s="1" t="n">
        <f aca="false">ROUNDUP(F792*J792+N792,0)</f>
        <v>53</v>
      </c>
      <c r="P792" s="50" t="n">
        <f aca="false">IF(F792&gt;0,K792/F792,99)</f>
        <v>14.7783251231527</v>
      </c>
      <c r="Q792" s="18" t="str">
        <f aca="false">IF(K792&lt;N792,"Stock-out risk",IF(K792&lt;O792,"Reorder now",IF(P792&gt;16,"Overstock","Healthy")))</f>
        <v>Healthy</v>
      </c>
      <c r="R792" s="52" t="n">
        <f aca="false">K792*C792</f>
        <v>6302.88</v>
      </c>
    </row>
    <row r="793" customFormat="false" ht="15" hidden="false" customHeight="false" outlineLevel="0" collapsed="false">
      <c r="A793" s="1" t="s">
        <v>9544</v>
      </c>
      <c r="B793" s="1" t="s">
        <v>8749</v>
      </c>
      <c r="C793" s="17" t="n">
        <v>137.49</v>
      </c>
      <c r="D793" s="17" t="n">
        <v>356.21</v>
      </c>
      <c r="E793" s="1" t="n">
        <v>140</v>
      </c>
      <c r="F793" s="50" t="n">
        <v>2.692</v>
      </c>
      <c r="G793" s="51" t="n">
        <v>0.976</v>
      </c>
      <c r="H793" s="1" t="s">
        <v>9409</v>
      </c>
      <c r="I793" s="1" t="s">
        <v>90</v>
      </c>
      <c r="J793" s="1" t="n">
        <v>3</v>
      </c>
      <c r="K793" s="1" t="n">
        <v>9</v>
      </c>
      <c r="L793" s="52" t="n">
        <f aca="false">E793*D793</f>
        <v>49869.4</v>
      </c>
      <c r="M793" s="1" t="n">
        <f aca="false">IF(H793="A",1.65,IF(H793="B",1.28,0.84))</f>
        <v>0.84</v>
      </c>
      <c r="N793" s="1" t="n">
        <f aca="false">ROUNDUP(M793*G793*F793*SQRT(J793),0)</f>
        <v>4</v>
      </c>
      <c r="O793" s="1" t="n">
        <f aca="false">ROUNDUP(F793*J793+N793,0)</f>
        <v>13</v>
      </c>
      <c r="P793" s="50" t="n">
        <f aca="false">IF(F793&gt;0,K793/F793,99)</f>
        <v>3.34323922734027</v>
      </c>
      <c r="Q793" s="18" t="str">
        <f aca="false">IF(K793&lt;N793,"Stock-out risk",IF(K793&lt;O793,"Reorder now",IF(P793&gt;16,"Overstock","Healthy")))</f>
        <v>Reorder now</v>
      </c>
      <c r="R793" s="52" t="n">
        <f aca="false">K793*C793</f>
        <v>1237.41</v>
      </c>
    </row>
    <row r="794" customFormat="false" ht="15" hidden="false" customHeight="false" outlineLevel="0" collapsed="false">
      <c r="A794" s="1" t="s">
        <v>9545</v>
      </c>
      <c r="B794" s="1" t="s">
        <v>8764</v>
      </c>
      <c r="C794" s="17" t="n">
        <v>79.25</v>
      </c>
      <c r="D794" s="17" t="n">
        <v>154.63</v>
      </c>
      <c r="E794" s="1" t="n">
        <v>322</v>
      </c>
      <c r="F794" s="50" t="n">
        <v>6.192</v>
      </c>
      <c r="G794" s="51" t="n">
        <v>0.364</v>
      </c>
      <c r="H794" s="1" t="s">
        <v>9409</v>
      </c>
      <c r="I794" s="1" t="s">
        <v>8746</v>
      </c>
      <c r="J794" s="1" t="n">
        <v>2</v>
      </c>
      <c r="K794" s="1" t="n">
        <v>19</v>
      </c>
      <c r="L794" s="52" t="n">
        <f aca="false">E794*D794</f>
        <v>49790.86</v>
      </c>
      <c r="M794" s="1" t="n">
        <f aca="false">IF(H794="A",1.65,IF(H794="B",1.28,0.84))</f>
        <v>0.84</v>
      </c>
      <c r="N794" s="1" t="n">
        <f aca="false">ROUNDUP(M794*G794*F794*SQRT(J794),0)</f>
        <v>3</v>
      </c>
      <c r="O794" s="1" t="n">
        <f aca="false">ROUNDUP(F794*J794+N794,0)</f>
        <v>16</v>
      </c>
      <c r="P794" s="50" t="n">
        <f aca="false">IF(F794&gt;0,K794/F794,99)</f>
        <v>3.06847545219638</v>
      </c>
      <c r="Q794" s="18" t="str">
        <f aca="false">IF(K794&lt;N794,"Stock-out risk",IF(K794&lt;O794,"Reorder now",IF(P794&gt;16,"Overstock","Healthy")))</f>
        <v>Healthy</v>
      </c>
      <c r="R794" s="52" t="n">
        <f aca="false">K794*C794</f>
        <v>1505.75</v>
      </c>
    </row>
    <row r="795" customFormat="false" ht="15" hidden="false" customHeight="false" outlineLevel="0" collapsed="false">
      <c r="A795" s="1" t="s">
        <v>9546</v>
      </c>
      <c r="B795" s="1" t="s">
        <v>8772</v>
      </c>
      <c r="C795" s="17" t="n">
        <v>138.35</v>
      </c>
      <c r="D795" s="17" t="n">
        <v>299.6</v>
      </c>
      <c r="E795" s="1" t="n">
        <v>166</v>
      </c>
      <c r="F795" s="50" t="n">
        <v>3.192</v>
      </c>
      <c r="G795" s="51" t="n">
        <v>0.369</v>
      </c>
      <c r="H795" s="1" t="s">
        <v>9409</v>
      </c>
      <c r="I795" s="1" t="s">
        <v>8746</v>
      </c>
      <c r="J795" s="1" t="n">
        <v>2</v>
      </c>
      <c r="K795" s="1" t="n">
        <v>10</v>
      </c>
      <c r="L795" s="52" t="n">
        <f aca="false">E795*D795</f>
        <v>49733.6</v>
      </c>
      <c r="M795" s="1" t="n">
        <f aca="false">IF(H795="A",1.65,IF(H795="B",1.28,0.84))</f>
        <v>0.84</v>
      </c>
      <c r="N795" s="1" t="n">
        <f aca="false">ROUNDUP(M795*G795*F795*SQRT(J795),0)</f>
        <v>2</v>
      </c>
      <c r="O795" s="1" t="n">
        <f aca="false">ROUNDUP(F795*J795+N795,0)</f>
        <v>9</v>
      </c>
      <c r="P795" s="50" t="n">
        <f aca="false">IF(F795&gt;0,K795/F795,99)</f>
        <v>3.1328320802005</v>
      </c>
      <c r="Q795" s="18" t="str">
        <f aca="false">IF(K795&lt;N795,"Stock-out risk",IF(K795&lt;O795,"Reorder now",IF(P795&gt;16,"Overstock","Healthy")))</f>
        <v>Healthy</v>
      </c>
      <c r="R795" s="52" t="n">
        <f aca="false">K795*C795</f>
        <v>1383.5</v>
      </c>
    </row>
    <row r="796" customFormat="false" ht="15" hidden="false" customHeight="false" outlineLevel="0" collapsed="false">
      <c r="A796" s="1" t="s">
        <v>9547</v>
      </c>
      <c r="B796" s="1" t="s">
        <v>8755</v>
      </c>
      <c r="C796" s="17" t="n">
        <v>187.1</v>
      </c>
      <c r="D796" s="17" t="n">
        <v>367.36</v>
      </c>
      <c r="E796" s="1" t="n">
        <v>135</v>
      </c>
      <c r="F796" s="50" t="n">
        <v>2.596</v>
      </c>
      <c r="G796" s="51" t="n">
        <v>0.606</v>
      </c>
      <c r="H796" s="1" t="s">
        <v>9409</v>
      </c>
      <c r="I796" s="1" t="s">
        <v>90</v>
      </c>
      <c r="J796" s="1" t="n">
        <v>3</v>
      </c>
      <c r="K796" s="1" t="n">
        <v>13</v>
      </c>
      <c r="L796" s="52" t="n">
        <f aca="false">E796*D796</f>
        <v>49593.6</v>
      </c>
      <c r="M796" s="1" t="n">
        <f aca="false">IF(H796="A",1.65,IF(H796="B",1.28,0.84))</f>
        <v>0.84</v>
      </c>
      <c r="N796" s="1" t="n">
        <f aca="false">ROUNDUP(M796*G796*F796*SQRT(J796),0)</f>
        <v>3</v>
      </c>
      <c r="O796" s="1" t="n">
        <f aca="false">ROUNDUP(F796*J796+N796,0)</f>
        <v>11</v>
      </c>
      <c r="P796" s="50" t="n">
        <f aca="false">IF(F796&gt;0,K796/F796,99)</f>
        <v>5.00770416024653</v>
      </c>
      <c r="Q796" s="18" t="str">
        <f aca="false">IF(K796&lt;N796,"Stock-out risk",IF(K796&lt;O796,"Reorder now",IF(P796&gt;16,"Overstock","Healthy")))</f>
        <v>Healthy</v>
      </c>
      <c r="R796" s="52" t="n">
        <f aca="false">K796*C796</f>
        <v>2432.3</v>
      </c>
    </row>
    <row r="797" customFormat="false" ht="15" hidden="false" customHeight="false" outlineLevel="0" collapsed="false">
      <c r="A797" s="1" t="s">
        <v>9548</v>
      </c>
      <c r="B797" s="1" t="s">
        <v>8755</v>
      </c>
      <c r="C797" s="17" t="n">
        <v>176.18</v>
      </c>
      <c r="D797" s="17" t="n">
        <v>353.86</v>
      </c>
      <c r="E797" s="1" t="n">
        <v>140</v>
      </c>
      <c r="F797" s="50" t="n">
        <v>2.692</v>
      </c>
      <c r="G797" s="51" t="n">
        <v>0.375</v>
      </c>
      <c r="H797" s="1" t="s">
        <v>9409</v>
      </c>
      <c r="I797" s="1" t="s">
        <v>8746</v>
      </c>
      <c r="J797" s="1" t="n">
        <v>2</v>
      </c>
      <c r="K797" s="1" t="n">
        <v>19</v>
      </c>
      <c r="L797" s="52" t="n">
        <f aca="false">E797*D797</f>
        <v>49540.4</v>
      </c>
      <c r="M797" s="1" t="n">
        <f aca="false">IF(H797="A",1.65,IF(H797="B",1.28,0.84))</f>
        <v>0.84</v>
      </c>
      <c r="N797" s="1" t="n">
        <f aca="false">ROUNDUP(M797*G797*F797*SQRT(J797),0)</f>
        <v>2</v>
      </c>
      <c r="O797" s="1" t="n">
        <f aca="false">ROUNDUP(F797*J797+N797,0)</f>
        <v>8</v>
      </c>
      <c r="P797" s="50" t="n">
        <f aca="false">IF(F797&gt;0,K797/F797,99)</f>
        <v>7.05794947994056</v>
      </c>
      <c r="Q797" s="18" t="str">
        <f aca="false">IF(K797&lt;N797,"Stock-out risk",IF(K797&lt;O797,"Reorder now",IF(P797&gt;16,"Overstock","Healthy")))</f>
        <v>Healthy</v>
      </c>
      <c r="R797" s="52" t="n">
        <f aca="false">K797*C797</f>
        <v>3347.42</v>
      </c>
    </row>
    <row r="798" customFormat="false" ht="15" hidden="false" customHeight="false" outlineLevel="0" collapsed="false">
      <c r="A798" s="1" t="s">
        <v>9549</v>
      </c>
      <c r="B798" s="1" t="s">
        <v>8764</v>
      </c>
      <c r="C798" s="17" t="n">
        <v>172.03</v>
      </c>
      <c r="D798" s="17" t="n">
        <v>403.9</v>
      </c>
      <c r="E798" s="1" t="n">
        <v>122</v>
      </c>
      <c r="F798" s="50" t="n">
        <v>2.346</v>
      </c>
      <c r="G798" s="51" t="n">
        <v>0.343</v>
      </c>
      <c r="H798" s="1" t="s">
        <v>9409</v>
      </c>
      <c r="I798" s="1" t="s">
        <v>8746</v>
      </c>
      <c r="J798" s="1" t="n">
        <v>3</v>
      </c>
      <c r="K798" s="1" t="n">
        <v>18</v>
      </c>
      <c r="L798" s="52" t="n">
        <f aca="false">E798*D798</f>
        <v>49275.8</v>
      </c>
      <c r="M798" s="1" t="n">
        <f aca="false">IF(H798="A",1.65,IF(H798="B",1.28,0.84))</f>
        <v>0.84</v>
      </c>
      <c r="N798" s="1" t="n">
        <f aca="false">ROUNDUP(M798*G798*F798*SQRT(J798),0)</f>
        <v>2</v>
      </c>
      <c r="O798" s="1" t="n">
        <f aca="false">ROUNDUP(F798*J798+N798,0)</f>
        <v>10</v>
      </c>
      <c r="P798" s="50" t="n">
        <f aca="false">IF(F798&gt;0,K798/F798,99)</f>
        <v>7.67263427109974</v>
      </c>
      <c r="Q798" s="18" t="str">
        <f aca="false">IF(K798&lt;N798,"Stock-out risk",IF(K798&lt;O798,"Reorder now",IF(P798&gt;16,"Overstock","Healthy")))</f>
        <v>Healthy</v>
      </c>
      <c r="R798" s="52" t="n">
        <f aca="false">K798*C798</f>
        <v>3096.54</v>
      </c>
    </row>
    <row r="799" customFormat="false" ht="15" hidden="false" customHeight="false" outlineLevel="0" collapsed="false">
      <c r="A799" s="1" t="s">
        <v>9550</v>
      </c>
      <c r="B799" s="1" t="s">
        <v>8755</v>
      </c>
      <c r="C799" s="17" t="n">
        <v>98.78</v>
      </c>
      <c r="D799" s="17" t="n">
        <v>204</v>
      </c>
      <c r="E799" s="1" t="n">
        <v>241</v>
      </c>
      <c r="F799" s="50" t="n">
        <v>4.635</v>
      </c>
      <c r="G799" s="51" t="n">
        <v>0.29</v>
      </c>
      <c r="H799" s="1" t="s">
        <v>9409</v>
      </c>
      <c r="I799" s="1" t="s">
        <v>8746</v>
      </c>
      <c r="J799" s="1" t="n">
        <v>3</v>
      </c>
      <c r="K799" s="1" t="n">
        <v>16</v>
      </c>
      <c r="L799" s="52" t="n">
        <f aca="false">E799*D799</f>
        <v>49164</v>
      </c>
      <c r="M799" s="1" t="n">
        <f aca="false">IF(H799="A",1.65,IF(H799="B",1.28,0.84))</f>
        <v>0.84</v>
      </c>
      <c r="N799" s="1" t="n">
        <f aca="false">ROUNDUP(M799*G799*F799*SQRT(J799),0)</f>
        <v>2</v>
      </c>
      <c r="O799" s="1" t="n">
        <f aca="false">ROUNDUP(F799*J799+N799,0)</f>
        <v>16</v>
      </c>
      <c r="P799" s="50" t="n">
        <f aca="false">IF(F799&gt;0,K799/F799,99)</f>
        <v>3.45199568500539</v>
      </c>
      <c r="Q799" s="18" t="str">
        <f aca="false">IF(K799&lt;N799,"Stock-out risk",IF(K799&lt;O799,"Reorder now",IF(P799&gt;16,"Overstock","Healthy")))</f>
        <v>Healthy</v>
      </c>
      <c r="R799" s="52" t="n">
        <f aca="false">K799*C799</f>
        <v>1580.48</v>
      </c>
    </row>
    <row r="800" customFormat="false" ht="15" hidden="false" customHeight="false" outlineLevel="0" collapsed="false">
      <c r="A800" s="1" t="s">
        <v>9551</v>
      </c>
      <c r="B800" s="1" t="s">
        <v>8772</v>
      </c>
      <c r="C800" s="17" t="n">
        <v>96.04</v>
      </c>
      <c r="D800" s="17" t="n">
        <v>204.79</v>
      </c>
      <c r="E800" s="1" t="n">
        <v>236</v>
      </c>
      <c r="F800" s="50" t="n">
        <v>4.538</v>
      </c>
      <c r="G800" s="51" t="n">
        <v>0.435</v>
      </c>
      <c r="H800" s="1" t="s">
        <v>9409</v>
      </c>
      <c r="I800" s="1" t="s">
        <v>8746</v>
      </c>
      <c r="J800" s="1" t="n">
        <v>2</v>
      </c>
      <c r="K800" s="1" t="n">
        <v>19</v>
      </c>
      <c r="L800" s="52" t="n">
        <f aca="false">E800*D800</f>
        <v>48330.44</v>
      </c>
      <c r="M800" s="1" t="n">
        <f aca="false">IF(H800="A",1.65,IF(H800="B",1.28,0.84))</f>
        <v>0.84</v>
      </c>
      <c r="N800" s="1" t="n">
        <f aca="false">ROUNDUP(M800*G800*F800*SQRT(J800),0)</f>
        <v>3</v>
      </c>
      <c r="O800" s="1" t="n">
        <f aca="false">ROUNDUP(F800*J800+N800,0)</f>
        <v>13</v>
      </c>
      <c r="P800" s="50" t="n">
        <f aca="false">IF(F800&gt;0,K800/F800,99)</f>
        <v>4.18686646099603</v>
      </c>
      <c r="Q800" s="18" t="str">
        <f aca="false">IF(K800&lt;N800,"Stock-out risk",IF(K800&lt;O800,"Reorder now",IF(P800&gt;16,"Overstock","Healthy")))</f>
        <v>Healthy</v>
      </c>
      <c r="R800" s="52" t="n">
        <f aca="false">K800*C800</f>
        <v>1824.76</v>
      </c>
    </row>
    <row r="801" customFormat="false" ht="15" hidden="false" customHeight="false" outlineLevel="0" collapsed="false">
      <c r="A801" s="1" t="s">
        <v>9552</v>
      </c>
      <c r="B801" s="1" t="s">
        <v>8772</v>
      </c>
      <c r="C801" s="17" t="n">
        <v>33.34</v>
      </c>
      <c r="D801" s="17" t="n">
        <v>78.15</v>
      </c>
      <c r="E801" s="1" t="n">
        <v>614</v>
      </c>
      <c r="F801" s="50" t="n">
        <v>11.808</v>
      </c>
      <c r="G801" s="51" t="n">
        <v>0.501</v>
      </c>
      <c r="H801" s="1" t="s">
        <v>9409</v>
      </c>
      <c r="I801" s="1" t="s">
        <v>90</v>
      </c>
      <c r="J801" s="1" t="n">
        <v>6</v>
      </c>
      <c r="K801" s="1" t="n">
        <v>145</v>
      </c>
      <c r="L801" s="52" t="n">
        <f aca="false">E801*D801</f>
        <v>47984.1</v>
      </c>
      <c r="M801" s="1" t="n">
        <f aca="false">IF(H801="A",1.65,IF(H801="B",1.28,0.84))</f>
        <v>0.84</v>
      </c>
      <c r="N801" s="1" t="n">
        <f aca="false">ROUNDUP(M801*G801*F801*SQRT(J801),0)</f>
        <v>13</v>
      </c>
      <c r="O801" s="1" t="n">
        <f aca="false">ROUNDUP(F801*J801+N801,0)</f>
        <v>84</v>
      </c>
      <c r="P801" s="50" t="n">
        <f aca="false">IF(F801&gt;0,K801/F801,99)</f>
        <v>12.279810298103</v>
      </c>
      <c r="Q801" s="18" t="str">
        <f aca="false">IF(K801&lt;N801,"Stock-out risk",IF(K801&lt;O801,"Reorder now",IF(P801&gt;16,"Overstock","Healthy")))</f>
        <v>Healthy</v>
      </c>
      <c r="R801" s="52" t="n">
        <f aca="false">K801*C801</f>
        <v>4834.3</v>
      </c>
    </row>
    <row r="802" customFormat="false" ht="15" hidden="false" customHeight="false" outlineLevel="0" collapsed="false">
      <c r="A802" s="1" t="s">
        <v>9553</v>
      </c>
      <c r="B802" s="1" t="s">
        <v>8759</v>
      </c>
      <c r="C802" s="17" t="n">
        <v>53.93</v>
      </c>
      <c r="D802" s="17" t="n">
        <v>100.21</v>
      </c>
      <c r="E802" s="1" t="n">
        <v>478</v>
      </c>
      <c r="F802" s="50" t="n">
        <v>9.192</v>
      </c>
      <c r="G802" s="51" t="n">
        <v>0.312</v>
      </c>
      <c r="H802" s="1" t="s">
        <v>9409</v>
      </c>
      <c r="I802" s="1" t="s">
        <v>8746</v>
      </c>
      <c r="J802" s="1" t="n">
        <v>3</v>
      </c>
      <c r="K802" s="1" t="n">
        <v>35</v>
      </c>
      <c r="L802" s="52" t="n">
        <f aca="false">E802*D802</f>
        <v>47900.38</v>
      </c>
      <c r="M802" s="1" t="n">
        <f aca="false">IF(H802="A",1.65,IF(H802="B",1.28,0.84))</f>
        <v>0.84</v>
      </c>
      <c r="N802" s="1" t="n">
        <f aca="false">ROUNDUP(M802*G802*F802*SQRT(J802),0)</f>
        <v>5</v>
      </c>
      <c r="O802" s="1" t="n">
        <f aca="false">ROUNDUP(F802*J802+N802,0)</f>
        <v>33</v>
      </c>
      <c r="P802" s="50" t="n">
        <f aca="false">IF(F802&gt;0,K802/F802,99)</f>
        <v>3.80765883376849</v>
      </c>
      <c r="Q802" s="18" t="str">
        <f aca="false">IF(K802&lt;N802,"Stock-out risk",IF(K802&lt;O802,"Reorder now",IF(P802&gt;16,"Overstock","Healthy")))</f>
        <v>Healthy</v>
      </c>
      <c r="R802" s="52" t="n">
        <f aca="false">K802*C802</f>
        <v>1887.55</v>
      </c>
    </row>
    <row r="803" customFormat="false" ht="15" hidden="false" customHeight="false" outlineLevel="0" collapsed="false">
      <c r="A803" s="1" t="s">
        <v>9554</v>
      </c>
      <c r="B803" s="1" t="s">
        <v>8742</v>
      </c>
      <c r="C803" s="17" t="n">
        <v>125.27</v>
      </c>
      <c r="D803" s="17" t="n">
        <v>288.11</v>
      </c>
      <c r="E803" s="1" t="n">
        <v>166</v>
      </c>
      <c r="F803" s="50" t="n">
        <v>3.192</v>
      </c>
      <c r="G803" s="51" t="n">
        <v>0.656</v>
      </c>
      <c r="H803" s="1" t="s">
        <v>9409</v>
      </c>
      <c r="I803" s="1" t="s">
        <v>90</v>
      </c>
      <c r="J803" s="1" t="n">
        <v>3</v>
      </c>
      <c r="K803" s="1" t="n">
        <v>11</v>
      </c>
      <c r="L803" s="52" t="n">
        <f aca="false">E803*D803</f>
        <v>47826.26</v>
      </c>
      <c r="M803" s="1" t="n">
        <f aca="false">IF(H803="A",1.65,IF(H803="B",1.28,0.84))</f>
        <v>0.84</v>
      </c>
      <c r="N803" s="1" t="n">
        <f aca="false">ROUNDUP(M803*G803*F803*SQRT(J803),0)</f>
        <v>4</v>
      </c>
      <c r="O803" s="1" t="n">
        <f aca="false">ROUNDUP(F803*J803+N803,0)</f>
        <v>14</v>
      </c>
      <c r="P803" s="50" t="n">
        <f aca="false">IF(F803&gt;0,K803/F803,99)</f>
        <v>3.44611528822055</v>
      </c>
      <c r="Q803" s="18" t="str">
        <f aca="false">IF(K803&lt;N803,"Stock-out risk",IF(K803&lt;O803,"Reorder now",IF(P803&gt;16,"Overstock","Healthy")))</f>
        <v>Reorder now</v>
      </c>
      <c r="R803" s="52" t="n">
        <f aca="false">K803*C803</f>
        <v>1377.97</v>
      </c>
    </row>
    <row r="804" customFormat="false" ht="15" hidden="false" customHeight="false" outlineLevel="0" collapsed="false">
      <c r="A804" s="1" t="s">
        <v>9555</v>
      </c>
      <c r="B804" s="1" t="s">
        <v>8759</v>
      </c>
      <c r="C804" s="17" t="n">
        <v>55.28</v>
      </c>
      <c r="D804" s="17" t="n">
        <v>99.98</v>
      </c>
      <c r="E804" s="1" t="n">
        <v>474</v>
      </c>
      <c r="F804" s="50" t="n">
        <v>9.115</v>
      </c>
      <c r="G804" s="51" t="n">
        <v>0.555</v>
      </c>
      <c r="H804" s="1" t="s">
        <v>9409</v>
      </c>
      <c r="I804" s="1" t="s">
        <v>90</v>
      </c>
      <c r="J804" s="1" t="n">
        <v>2</v>
      </c>
      <c r="K804" s="1" t="n">
        <v>52</v>
      </c>
      <c r="L804" s="52" t="n">
        <f aca="false">E804*D804</f>
        <v>47390.52</v>
      </c>
      <c r="M804" s="1" t="n">
        <f aca="false">IF(H804="A",1.65,IF(H804="B",1.28,0.84))</f>
        <v>0.84</v>
      </c>
      <c r="N804" s="1" t="n">
        <f aca="false">ROUNDUP(M804*G804*F804*SQRT(J804),0)</f>
        <v>7</v>
      </c>
      <c r="O804" s="1" t="n">
        <f aca="false">ROUNDUP(F804*J804+N804,0)</f>
        <v>26</v>
      </c>
      <c r="P804" s="50" t="n">
        <f aca="false">IF(F804&gt;0,K804/F804,99)</f>
        <v>5.70488206253428</v>
      </c>
      <c r="Q804" s="18" t="str">
        <f aca="false">IF(K804&lt;N804,"Stock-out risk",IF(K804&lt;O804,"Reorder now",IF(P804&gt;16,"Overstock","Healthy")))</f>
        <v>Healthy</v>
      </c>
      <c r="R804" s="52" t="n">
        <f aca="false">K804*C804</f>
        <v>2874.56</v>
      </c>
    </row>
    <row r="805" customFormat="false" ht="15" hidden="false" customHeight="false" outlineLevel="0" collapsed="false">
      <c r="A805" s="1" t="s">
        <v>9556</v>
      </c>
      <c r="B805" s="1" t="s">
        <v>8755</v>
      </c>
      <c r="C805" s="17" t="n">
        <v>159.54</v>
      </c>
      <c r="D805" s="17" t="n">
        <v>301.44</v>
      </c>
      <c r="E805" s="1" t="n">
        <v>157</v>
      </c>
      <c r="F805" s="50" t="n">
        <v>3.019</v>
      </c>
      <c r="G805" s="51" t="n">
        <v>0.347</v>
      </c>
      <c r="H805" s="1" t="s">
        <v>9409</v>
      </c>
      <c r="I805" s="1" t="s">
        <v>8746</v>
      </c>
      <c r="J805" s="1" t="n">
        <v>3</v>
      </c>
      <c r="K805" s="1" t="n">
        <v>20</v>
      </c>
      <c r="L805" s="52" t="n">
        <f aca="false">E805*D805</f>
        <v>47326.08</v>
      </c>
      <c r="M805" s="1" t="n">
        <f aca="false">IF(H805="A",1.65,IF(H805="B",1.28,0.84))</f>
        <v>0.84</v>
      </c>
      <c r="N805" s="1" t="n">
        <f aca="false">ROUNDUP(M805*G805*F805*SQRT(J805),0)</f>
        <v>2</v>
      </c>
      <c r="O805" s="1" t="n">
        <f aca="false">ROUNDUP(F805*J805+N805,0)</f>
        <v>12</v>
      </c>
      <c r="P805" s="50" t="n">
        <f aca="false">IF(F805&gt;0,K805/F805,99)</f>
        <v>6.62471016893011</v>
      </c>
      <c r="Q805" s="18" t="str">
        <f aca="false">IF(K805&lt;N805,"Stock-out risk",IF(K805&lt;O805,"Reorder now",IF(P805&gt;16,"Overstock","Healthy")))</f>
        <v>Healthy</v>
      </c>
      <c r="R805" s="52" t="n">
        <f aca="false">K805*C805</f>
        <v>3190.8</v>
      </c>
    </row>
    <row r="806" customFormat="false" ht="15" hidden="false" customHeight="false" outlineLevel="0" collapsed="false">
      <c r="A806" s="1" t="s">
        <v>9557</v>
      </c>
      <c r="B806" s="1" t="s">
        <v>8764</v>
      </c>
      <c r="C806" s="17" t="n">
        <v>131.51</v>
      </c>
      <c r="D806" s="17" t="n">
        <v>311.69</v>
      </c>
      <c r="E806" s="1" t="n">
        <v>151</v>
      </c>
      <c r="F806" s="50" t="n">
        <v>2.904</v>
      </c>
      <c r="G806" s="51" t="n">
        <v>0.353</v>
      </c>
      <c r="H806" s="1" t="s">
        <v>9409</v>
      </c>
      <c r="I806" s="1" t="s">
        <v>8746</v>
      </c>
      <c r="J806" s="1" t="n">
        <v>4</v>
      </c>
      <c r="K806" s="1" t="n">
        <v>17</v>
      </c>
      <c r="L806" s="52" t="n">
        <f aca="false">E806*D806</f>
        <v>47065.19</v>
      </c>
      <c r="M806" s="1" t="n">
        <f aca="false">IF(H806="A",1.65,IF(H806="B",1.28,0.84))</f>
        <v>0.84</v>
      </c>
      <c r="N806" s="1" t="n">
        <f aca="false">ROUNDUP(M806*G806*F806*SQRT(J806),0)</f>
        <v>2</v>
      </c>
      <c r="O806" s="1" t="n">
        <f aca="false">ROUNDUP(F806*J806+N806,0)</f>
        <v>14</v>
      </c>
      <c r="P806" s="50" t="n">
        <f aca="false">IF(F806&gt;0,K806/F806,99)</f>
        <v>5.85399449035813</v>
      </c>
      <c r="Q806" s="18" t="str">
        <f aca="false">IF(K806&lt;N806,"Stock-out risk",IF(K806&lt;O806,"Reorder now",IF(P806&gt;16,"Overstock","Healthy")))</f>
        <v>Healthy</v>
      </c>
      <c r="R806" s="52" t="n">
        <f aca="false">K806*C806</f>
        <v>2235.67</v>
      </c>
    </row>
    <row r="807" customFormat="false" ht="15" hidden="false" customHeight="false" outlineLevel="0" collapsed="false">
      <c r="A807" s="1" t="s">
        <v>9558</v>
      </c>
      <c r="B807" s="1" t="s">
        <v>8749</v>
      </c>
      <c r="C807" s="17" t="n">
        <v>153.68</v>
      </c>
      <c r="D807" s="17" t="n">
        <v>325.92</v>
      </c>
      <c r="E807" s="1" t="n">
        <v>144</v>
      </c>
      <c r="F807" s="50" t="n">
        <v>2.769</v>
      </c>
      <c r="G807" s="51" t="n">
        <v>0.784</v>
      </c>
      <c r="H807" s="1" t="s">
        <v>9409</v>
      </c>
      <c r="I807" s="1" t="s">
        <v>90</v>
      </c>
      <c r="J807" s="1" t="n">
        <v>2</v>
      </c>
      <c r="K807" s="1" t="n">
        <v>11</v>
      </c>
      <c r="L807" s="52" t="n">
        <f aca="false">E807*D807</f>
        <v>46932.48</v>
      </c>
      <c r="M807" s="1" t="n">
        <f aca="false">IF(H807="A",1.65,IF(H807="B",1.28,0.84))</f>
        <v>0.84</v>
      </c>
      <c r="N807" s="1" t="n">
        <f aca="false">ROUNDUP(M807*G807*F807*SQRT(J807),0)</f>
        <v>3</v>
      </c>
      <c r="O807" s="1" t="n">
        <f aca="false">ROUNDUP(F807*J807+N807,0)</f>
        <v>9</v>
      </c>
      <c r="P807" s="50" t="n">
        <f aca="false">IF(F807&gt;0,K807/F807,99)</f>
        <v>3.97255326832792</v>
      </c>
      <c r="Q807" s="18" t="str">
        <f aca="false">IF(K807&lt;N807,"Stock-out risk",IF(K807&lt;O807,"Reorder now",IF(P807&gt;16,"Overstock","Healthy")))</f>
        <v>Healthy</v>
      </c>
      <c r="R807" s="52" t="n">
        <f aca="false">K807*C807</f>
        <v>1690.48</v>
      </c>
    </row>
    <row r="808" customFormat="false" ht="15" hidden="false" customHeight="false" outlineLevel="0" collapsed="false">
      <c r="A808" s="1" t="s">
        <v>9559</v>
      </c>
      <c r="B808" s="1" t="s">
        <v>8749</v>
      </c>
      <c r="C808" s="17" t="n">
        <v>42.34</v>
      </c>
      <c r="D808" s="17" t="n">
        <v>88.59</v>
      </c>
      <c r="E808" s="1" t="n">
        <v>529</v>
      </c>
      <c r="F808" s="50" t="n">
        <v>10.173</v>
      </c>
      <c r="G808" s="51" t="n">
        <v>0.872</v>
      </c>
      <c r="H808" s="1" t="s">
        <v>9409</v>
      </c>
      <c r="I808" s="1" t="s">
        <v>90</v>
      </c>
      <c r="J808" s="1" t="n">
        <v>2</v>
      </c>
      <c r="K808" s="1" t="n">
        <v>56</v>
      </c>
      <c r="L808" s="52" t="n">
        <f aca="false">E808*D808</f>
        <v>46864.11</v>
      </c>
      <c r="M808" s="1" t="n">
        <f aca="false">IF(H808="A",1.65,IF(H808="B",1.28,0.84))</f>
        <v>0.84</v>
      </c>
      <c r="N808" s="1" t="n">
        <f aca="false">ROUNDUP(M808*G808*F808*SQRT(J808),0)</f>
        <v>11</v>
      </c>
      <c r="O808" s="1" t="n">
        <f aca="false">ROUNDUP(F808*J808+N808,0)</f>
        <v>32</v>
      </c>
      <c r="P808" s="50" t="n">
        <f aca="false">IF(F808&gt;0,K808/F808,99)</f>
        <v>5.50476752187162</v>
      </c>
      <c r="Q808" s="18" t="str">
        <f aca="false">IF(K808&lt;N808,"Stock-out risk",IF(K808&lt;O808,"Reorder now",IF(P808&gt;16,"Overstock","Healthy")))</f>
        <v>Healthy</v>
      </c>
      <c r="R808" s="52" t="n">
        <f aca="false">K808*C808</f>
        <v>2371.04</v>
      </c>
    </row>
    <row r="809" customFormat="false" ht="15" hidden="false" customHeight="false" outlineLevel="0" collapsed="false">
      <c r="A809" s="1" t="s">
        <v>9560</v>
      </c>
      <c r="B809" s="1" t="s">
        <v>8749</v>
      </c>
      <c r="C809" s="17" t="n">
        <v>67.79</v>
      </c>
      <c r="D809" s="17" t="n">
        <v>156.83</v>
      </c>
      <c r="E809" s="1" t="n">
        <v>298</v>
      </c>
      <c r="F809" s="50" t="n">
        <v>5.731</v>
      </c>
      <c r="G809" s="51" t="n">
        <v>0.381</v>
      </c>
      <c r="H809" s="1" t="s">
        <v>9409</v>
      </c>
      <c r="I809" s="1" t="s">
        <v>8746</v>
      </c>
      <c r="J809" s="1" t="n">
        <v>2</v>
      </c>
      <c r="K809" s="1" t="n">
        <v>21</v>
      </c>
      <c r="L809" s="52" t="n">
        <f aca="false">E809*D809</f>
        <v>46735.34</v>
      </c>
      <c r="M809" s="1" t="n">
        <f aca="false">IF(H809="A",1.65,IF(H809="B",1.28,0.84))</f>
        <v>0.84</v>
      </c>
      <c r="N809" s="1" t="n">
        <f aca="false">ROUNDUP(M809*G809*F809*SQRT(J809),0)</f>
        <v>3</v>
      </c>
      <c r="O809" s="1" t="n">
        <f aca="false">ROUNDUP(F809*J809+N809,0)</f>
        <v>15</v>
      </c>
      <c r="P809" s="50" t="n">
        <f aca="false">IF(F809&gt;0,K809/F809,99)</f>
        <v>3.66428197522247</v>
      </c>
      <c r="Q809" s="18" t="str">
        <f aca="false">IF(K809&lt;N809,"Stock-out risk",IF(K809&lt;O809,"Reorder now",IF(P809&gt;16,"Overstock","Healthy")))</f>
        <v>Healthy</v>
      </c>
      <c r="R809" s="52" t="n">
        <f aca="false">K809*C809</f>
        <v>1423.59</v>
      </c>
    </row>
    <row r="810" customFormat="false" ht="15" hidden="false" customHeight="false" outlineLevel="0" collapsed="false">
      <c r="A810" s="1" t="s">
        <v>9561</v>
      </c>
      <c r="B810" s="1" t="s">
        <v>8749</v>
      </c>
      <c r="C810" s="17" t="n">
        <v>24.07</v>
      </c>
      <c r="D810" s="17" t="n">
        <v>54.86</v>
      </c>
      <c r="E810" s="1" t="n">
        <v>838</v>
      </c>
      <c r="F810" s="50" t="n">
        <v>16.115</v>
      </c>
      <c r="G810" s="51" t="n">
        <v>0.341</v>
      </c>
      <c r="H810" s="1" t="s">
        <v>9409</v>
      </c>
      <c r="I810" s="1" t="s">
        <v>8746</v>
      </c>
      <c r="J810" s="1" t="n">
        <v>6</v>
      </c>
      <c r="K810" s="1" t="n">
        <v>162</v>
      </c>
      <c r="L810" s="52" t="n">
        <f aca="false">E810*D810</f>
        <v>45972.68</v>
      </c>
      <c r="M810" s="1" t="n">
        <f aca="false">IF(H810="A",1.65,IF(H810="B",1.28,0.84))</f>
        <v>0.84</v>
      </c>
      <c r="N810" s="1" t="n">
        <f aca="false">ROUNDUP(M810*G810*F810*SQRT(J810),0)</f>
        <v>12</v>
      </c>
      <c r="O810" s="1" t="n">
        <f aca="false">ROUNDUP(F810*J810+N810,0)</f>
        <v>109</v>
      </c>
      <c r="P810" s="50" t="n">
        <f aca="false">IF(F810&gt;0,K810/F810,99)</f>
        <v>10.0527458889234</v>
      </c>
      <c r="Q810" s="18" t="str">
        <f aca="false">IF(K810&lt;N810,"Stock-out risk",IF(K810&lt;O810,"Reorder now",IF(P810&gt;16,"Overstock","Healthy")))</f>
        <v>Healthy</v>
      </c>
      <c r="R810" s="52" t="n">
        <f aca="false">K810*C810</f>
        <v>3899.34</v>
      </c>
    </row>
    <row r="811" customFormat="false" ht="15" hidden="false" customHeight="false" outlineLevel="0" collapsed="false">
      <c r="A811" s="1" t="s">
        <v>9562</v>
      </c>
      <c r="B811" s="1" t="s">
        <v>8764</v>
      </c>
      <c r="C811" s="17" t="n">
        <v>43.31</v>
      </c>
      <c r="D811" s="17" t="n">
        <v>87.31</v>
      </c>
      <c r="E811" s="1" t="n">
        <v>521</v>
      </c>
      <c r="F811" s="50" t="n">
        <v>10.019</v>
      </c>
      <c r="G811" s="51" t="n">
        <v>0.824</v>
      </c>
      <c r="H811" s="1" t="s">
        <v>9409</v>
      </c>
      <c r="I811" s="1" t="s">
        <v>90</v>
      </c>
      <c r="J811" s="1" t="n">
        <v>6</v>
      </c>
      <c r="K811" s="1" t="n">
        <v>197</v>
      </c>
      <c r="L811" s="52" t="n">
        <f aca="false">E811*D811</f>
        <v>45488.51</v>
      </c>
      <c r="M811" s="1" t="n">
        <f aca="false">IF(H811="A",1.65,IF(H811="B",1.28,0.84))</f>
        <v>0.84</v>
      </c>
      <c r="N811" s="1" t="n">
        <f aca="false">ROUNDUP(M811*G811*F811*SQRT(J811),0)</f>
        <v>17</v>
      </c>
      <c r="O811" s="1" t="n">
        <f aca="false">ROUNDUP(F811*J811+N811,0)</f>
        <v>78</v>
      </c>
      <c r="P811" s="50" t="n">
        <f aca="false">IF(F811&gt;0,K811/F811,99)</f>
        <v>19.6626409821339</v>
      </c>
      <c r="Q811" s="18" t="str">
        <f aca="false">IF(K811&lt;N811,"Stock-out risk",IF(K811&lt;O811,"Reorder now",IF(P811&gt;16,"Overstock","Healthy")))</f>
        <v>Overstock</v>
      </c>
      <c r="R811" s="52" t="n">
        <f aca="false">K811*C811</f>
        <v>8532.07</v>
      </c>
    </row>
    <row r="812" customFormat="false" ht="15" hidden="false" customHeight="false" outlineLevel="0" collapsed="false">
      <c r="A812" s="1" t="s">
        <v>9563</v>
      </c>
      <c r="B812" s="1" t="s">
        <v>8759</v>
      </c>
      <c r="C812" s="17" t="n">
        <v>32.88</v>
      </c>
      <c r="D812" s="17" t="n">
        <v>80.44</v>
      </c>
      <c r="E812" s="1" t="n">
        <v>565</v>
      </c>
      <c r="F812" s="50" t="n">
        <v>10.865</v>
      </c>
      <c r="G812" s="51" t="n">
        <v>0.785</v>
      </c>
      <c r="H812" s="1" t="s">
        <v>9409</v>
      </c>
      <c r="I812" s="1" t="s">
        <v>90</v>
      </c>
      <c r="J812" s="1" t="n">
        <v>3</v>
      </c>
      <c r="K812" s="1" t="n">
        <v>136</v>
      </c>
      <c r="L812" s="52" t="n">
        <f aca="false">E812*D812</f>
        <v>45448.6</v>
      </c>
      <c r="M812" s="1" t="n">
        <f aca="false">IF(H812="A",1.65,IF(H812="B",1.28,0.84))</f>
        <v>0.84</v>
      </c>
      <c r="N812" s="1" t="n">
        <f aca="false">ROUNDUP(M812*G812*F812*SQRT(J812),0)</f>
        <v>13</v>
      </c>
      <c r="O812" s="1" t="n">
        <f aca="false">ROUNDUP(F812*J812+N812,0)</f>
        <v>46</v>
      </c>
      <c r="P812" s="50" t="n">
        <f aca="false">IF(F812&gt;0,K812/F812,99)</f>
        <v>12.5172572480442</v>
      </c>
      <c r="Q812" s="18" t="str">
        <f aca="false">IF(K812&lt;N812,"Stock-out risk",IF(K812&lt;O812,"Reorder now",IF(P812&gt;16,"Overstock","Healthy")))</f>
        <v>Healthy</v>
      </c>
      <c r="R812" s="52" t="n">
        <f aca="false">K812*C812</f>
        <v>4471.68</v>
      </c>
    </row>
    <row r="813" customFormat="false" ht="15" hidden="false" customHeight="false" outlineLevel="0" collapsed="false">
      <c r="A813" s="1" t="s">
        <v>9564</v>
      </c>
      <c r="B813" s="1" t="s">
        <v>8749</v>
      </c>
      <c r="C813" s="17" t="n">
        <v>39.55</v>
      </c>
      <c r="D813" s="17" t="n">
        <v>95.75</v>
      </c>
      <c r="E813" s="1" t="n">
        <v>472</v>
      </c>
      <c r="F813" s="50" t="n">
        <v>9.077</v>
      </c>
      <c r="G813" s="51" t="n">
        <v>0.572</v>
      </c>
      <c r="H813" s="1" t="s">
        <v>9409</v>
      </c>
      <c r="I813" s="1" t="s">
        <v>90</v>
      </c>
      <c r="J813" s="1" t="n">
        <v>3</v>
      </c>
      <c r="K813" s="1" t="n">
        <v>47</v>
      </c>
      <c r="L813" s="52" t="n">
        <f aca="false">E813*D813</f>
        <v>45194</v>
      </c>
      <c r="M813" s="1" t="n">
        <f aca="false">IF(H813="A",1.65,IF(H813="B",1.28,0.84))</f>
        <v>0.84</v>
      </c>
      <c r="N813" s="1" t="n">
        <f aca="false">ROUNDUP(M813*G813*F813*SQRT(J813),0)</f>
        <v>8</v>
      </c>
      <c r="O813" s="1" t="n">
        <f aca="false">ROUNDUP(F813*J813+N813,0)</f>
        <v>36</v>
      </c>
      <c r="P813" s="50" t="n">
        <f aca="false">IF(F813&gt;0,K813/F813,99)</f>
        <v>5.17792222099813</v>
      </c>
      <c r="Q813" s="18" t="str">
        <f aca="false">IF(K813&lt;N813,"Stock-out risk",IF(K813&lt;O813,"Reorder now",IF(P813&gt;16,"Overstock","Healthy")))</f>
        <v>Healthy</v>
      </c>
      <c r="R813" s="52" t="n">
        <f aca="false">K813*C813</f>
        <v>1858.85</v>
      </c>
    </row>
    <row r="814" customFormat="false" ht="15" hidden="false" customHeight="false" outlineLevel="0" collapsed="false">
      <c r="A814" s="1" t="s">
        <v>9565</v>
      </c>
      <c r="B814" s="1" t="s">
        <v>8749</v>
      </c>
      <c r="C814" s="17" t="n">
        <v>144.44</v>
      </c>
      <c r="D814" s="17" t="n">
        <v>284.14</v>
      </c>
      <c r="E814" s="1" t="n">
        <v>159</v>
      </c>
      <c r="F814" s="50" t="n">
        <v>3.058</v>
      </c>
      <c r="G814" s="51" t="n">
        <v>0.572</v>
      </c>
      <c r="H814" s="1" t="s">
        <v>9409</v>
      </c>
      <c r="I814" s="1" t="s">
        <v>90</v>
      </c>
      <c r="J814" s="1" t="n">
        <v>6</v>
      </c>
      <c r="K814" s="1" t="n">
        <v>49</v>
      </c>
      <c r="L814" s="52" t="n">
        <f aca="false">E814*D814</f>
        <v>45178.26</v>
      </c>
      <c r="M814" s="1" t="n">
        <f aca="false">IF(H814="A",1.65,IF(H814="B",1.28,0.84))</f>
        <v>0.84</v>
      </c>
      <c r="N814" s="1" t="n">
        <f aca="false">ROUNDUP(M814*G814*F814*SQRT(J814),0)</f>
        <v>4</v>
      </c>
      <c r="O814" s="1" t="n">
        <f aca="false">ROUNDUP(F814*J814+N814,0)</f>
        <v>23</v>
      </c>
      <c r="P814" s="50" t="n">
        <f aca="false">IF(F814&gt;0,K814/F814,99)</f>
        <v>16.0235448005232</v>
      </c>
      <c r="Q814" s="18" t="str">
        <f aca="false">IF(K814&lt;N814,"Stock-out risk",IF(K814&lt;O814,"Reorder now",IF(P814&gt;16,"Overstock","Healthy")))</f>
        <v>Overstock</v>
      </c>
      <c r="R814" s="52" t="n">
        <f aca="false">K814*C814</f>
        <v>7077.56</v>
      </c>
    </row>
    <row r="815" customFormat="false" ht="15" hidden="false" customHeight="false" outlineLevel="0" collapsed="false">
      <c r="A815" s="1" t="s">
        <v>9566</v>
      </c>
      <c r="B815" s="1" t="s">
        <v>8764</v>
      </c>
      <c r="C815" s="17" t="n">
        <v>115.08</v>
      </c>
      <c r="D815" s="17" t="n">
        <v>217.96</v>
      </c>
      <c r="E815" s="1" t="n">
        <v>206</v>
      </c>
      <c r="F815" s="50" t="n">
        <v>3.962</v>
      </c>
      <c r="G815" s="51" t="n">
        <v>0.604</v>
      </c>
      <c r="H815" s="1" t="s">
        <v>9409</v>
      </c>
      <c r="I815" s="1" t="s">
        <v>90</v>
      </c>
      <c r="J815" s="1" t="n">
        <v>4</v>
      </c>
      <c r="K815" s="1" t="n">
        <v>42</v>
      </c>
      <c r="L815" s="52" t="n">
        <f aca="false">E815*D815</f>
        <v>44899.76</v>
      </c>
      <c r="M815" s="1" t="n">
        <f aca="false">IF(H815="A",1.65,IF(H815="B",1.28,0.84))</f>
        <v>0.84</v>
      </c>
      <c r="N815" s="1" t="n">
        <f aca="false">ROUNDUP(M815*G815*F815*SQRT(J815),0)</f>
        <v>5</v>
      </c>
      <c r="O815" s="1" t="n">
        <f aca="false">ROUNDUP(F815*J815+N815,0)</f>
        <v>21</v>
      </c>
      <c r="P815" s="50" t="n">
        <f aca="false">IF(F815&gt;0,K815/F815,99)</f>
        <v>10.6007067137809</v>
      </c>
      <c r="Q815" s="18" t="str">
        <f aca="false">IF(K815&lt;N815,"Stock-out risk",IF(K815&lt;O815,"Reorder now",IF(P815&gt;16,"Overstock","Healthy")))</f>
        <v>Healthy</v>
      </c>
      <c r="R815" s="52" t="n">
        <f aca="false">K815*C815</f>
        <v>4833.36</v>
      </c>
    </row>
    <row r="816" customFormat="false" ht="15" hidden="false" customHeight="false" outlineLevel="0" collapsed="false">
      <c r="A816" s="1" t="s">
        <v>9567</v>
      </c>
      <c r="B816" s="1" t="s">
        <v>8742</v>
      </c>
      <c r="C816" s="17" t="n">
        <v>116.79</v>
      </c>
      <c r="D816" s="17" t="n">
        <v>212.79</v>
      </c>
      <c r="E816" s="1" t="n">
        <v>211</v>
      </c>
      <c r="F816" s="50" t="n">
        <v>4.058</v>
      </c>
      <c r="G816" s="51" t="n">
        <v>0.875</v>
      </c>
      <c r="H816" s="1" t="s">
        <v>9409</v>
      </c>
      <c r="I816" s="1" t="s">
        <v>90</v>
      </c>
      <c r="J816" s="1" t="n">
        <v>3</v>
      </c>
      <c r="K816" s="1" t="n">
        <v>44</v>
      </c>
      <c r="L816" s="52" t="n">
        <f aca="false">E816*D816</f>
        <v>44898.69</v>
      </c>
      <c r="M816" s="1" t="n">
        <f aca="false">IF(H816="A",1.65,IF(H816="B",1.28,0.84))</f>
        <v>0.84</v>
      </c>
      <c r="N816" s="1" t="n">
        <f aca="false">ROUNDUP(M816*G816*F816*SQRT(J816),0)</f>
        <v>6</v>
      </c>
      <c r="O816" s="1" t="n">
        <f aca="false">ROUNDUP(F816*J816+N816,0)</f>
        <v>19</v>
      </c>
      <c r="P816" s="50" t="n">
        <f aca="false">IF(F816&gt;0,K816/F816,99)</f>
        <v>10.8427796944308</v>
      </c>
      <c r="Q816" s="18" t="str">
        <f aca="false">IF(K816&lt;N816,"Stock-out risk",IF(K816&lt;O816,"Reorder now",IF(P816&gt;16,"Overstock","Healthy")))</f>
        <v>Healthy</v>
      </c>
      <c r="R816" s="52" t="n">
        <f aca="false">K816*C816</f>
        <v>5138.76</v>
      </c>
    </row>
    <row r="817" customFormat="false" ht="15" hidden="false" customHeight="false" outlineLevel="0" collapsed="false">
      <c r="A817" s="1" t="s">
        <v>9568</v>
      </c>
      <c r="B817" s="1" t="s">
        <v>8759</v>
      </c>
      <c r="C817" s="17" t="n">
        <v>170.36</v>
      </c>
      <c r="D817" s="17" t="n">
        <v>342.07</v>
      </c>
      <c r="E817" s="1" t="n">
        <v>129</v>
      </c>
      <c r="F817" s="50" t="n">
        <v>2.481</v>
      </c>
      <c r="G817" s="51" t="n">
        <v>0.34</v>
      </c>
      <c r="H817" s="1" t="s">
        <v>9409</v>
      </c>
      <c r="I817" s="1" t="s">
        <v>8746</v>
      </c>
      <c r="J817" s="1" t="n">
        <v>2</v>
      </c>
      <c r="K817" s="1" t="n">
        <v>5</v>
      </c>
      <c r="L817" s="52" t="n">
        <f aca="false">E817*D817</f>
        <v>44127.03</v>
      </c>
      <c r="M817" s="1" t="n">
        <f aca="false">IF(H817="A",1.65,IF(H817="B",1.28,0.84))</f>
        <v>0.84</v>
      </c>
      <c r="N817" s="1" t="n">
        <f aca="false">ROUNDUP(M817*G817*F817*SQRT(J817),0)</f>
        <v>2</v>
      </c>
      <c r="O817" s="1" t="n">
        <f aca="false">ROUNDUP(F817*J817+N817,0)</f>
        <v>7</v>
      </c>
      <c r="P817" s="50" t="n">
        <f aca="false">IF(F817&gt;0,K817/F817,99)</f>
        <v>2.01531640467553</v>
      </c>
      <c r="Q817" s="18" t="str">
        <f aca="false">IF(K817&lt;N817,"Stock-out risk",IF(K817&lt;O817,"Reorder now",IF(P817&gt;16,"Overstock","Healthy")))</f>
        <v>Reorder now</v>
      </c>
      <c r="R817" s="52" t="n">
        <f aca="false">K817*C817</f>
        <v>851.8</v>
      </c>
    </row>
    <row r="818" customFormat="false" ht="15" hidden="false" customHeight="false" outlineLevel="0" collapsed="false">
      <c r="A818" s="1" t="s">
        <v>9569</v>
      </c>
      <c r="B818" s="1" t="s">
        <v>8772</v>
      </c>
      <c r="C818" s="17" t="n">
        <v>96.01</v>
      </c>
      <c r="D818" s="17" t="n">
        <v>218.9</v>
      </c>
      <c r="E818" s="1" t="n">
        <v>200</v>
      </c>
      <c r="F818" s="50" t="n">
        <v>3.846</v>
      </c>
      <c r="G818" s="51" t="n">
        <v>0.823</v>
      </c>
      <c r="H818" s="1" t="s">
        <v>9409</v>
      </c>
      <c r="I818" s="1" t="s">
        <v>90</v>
      </c>
      <c r="J818" s="1" t="n">
        <v>4</v>
      </c>
      <c r="K818" s="1" t="n">
        <v>44</v>
      </c>
      <c r="L818" s="52" t="n">
        <f aca="false">E818*D818</f>
        <v>43780</v>
      </c>
      <c r="M818" s="1" t="n">
        <f aca="false">IF(H818="A",1.65,IF(H818="B",1.28,0.84))</f>
        <v>0.84</v>
      </c>
      <c r="N818" s="1" t="n">
        <f aca="false">ROUNDUP(M818*G818*F818*SQRT(J818),0)</f>
        <v>6</v>
      </c>
      <c r="O818" s="1" t="n">
        <f aca="false">ROUNDUP(F818*J818+N818,0)</f>
        <v>22</v>
      </c>
      <c r="P818" s="50" t="n">
        <f aca="false">IF(F818&gt;0,K818/F818,99)</f>
        <v>11.4404576183047</v>
      </c>
      <c r="Q818" s="18" t="str">
        <f aca="false">IF(K818&lt;N818,"Stock-out risk",IF(K818&lt;O818,"Reorder now",IF(P818&gt;16,"Overstock","Healthy")))</f>
        <v>Healthy</v>
      </c>
      <c r="R818" s="52" t="n">
        <f aca="false">K818*C818</f>
        <v>4224.44</v>
      </c>
    </row>
    <row r="819" customFormat="false" ht="15" hidden="false" customHeight="false" outlineLevel="0" collapsed="false">
      <c r="A819" s="1" t="s">
        <v>9570</v>
      </c>
      <c r="B819" s="1" t="s">
        <v>8742</v>
      </c>
      <c r="C819" s="17" t="n">
        <v>56.48</v>
      </c>
      <c r="D819" s="17" t="n">
        <v>128.54</v>
      </c>
      <c r="E819" s="1" t="n">
        <v>339</v>
      </c>
      <c r="F819" s="50" t="n">
        <v>6.519</v>
      </c>
      <c r="G819" s="51" t="n">
        <v>0.378</v>
      </c>
      <c r="H819" s="1" t="s">
        <v>9409</v>
      </c>
      <c r="I819" s="1" t="s">
        <v>8746</v>
      </c>
      <c r="J819" s="1" t="n">
        <v>4</v>
      </c>
      <c r="K819" s="1" t="n">
        <v>68</v>
      </c>
      <c r="L819" s="52" t="n">
        <f aca="false">E819*D819</f>
        <v>43575.06</v>
      </c>
      <c r="M819" s="1" t="n">
        <f aca="false">IF(H819="A",1.65,IF(H819="B",1.28,0.84))</f>
        <v>0.84</v>
      </c>
      <c r="N819" s="1" t="n">
        <f aca="false">ROUNDUP(M819*G819*F819*SQRT(J819),0)</f>
        <v>5</v>
      </c>
      <c r="O819" s="1" t="n">
        <f aca="false">ROUNDUP(F819*J819+N819,0)</f>
        <v>32</v>
      </c>
      <c r="P819" s="50" t="n">
        <f aca="false">IF(F819&gt;0,K819/F819,99)</f>
        <v>10.4310477067035</v>
      </c>
      <c r="Q819" s="18" t="str">
        <f aca="false">IF(K819&lt;N819,"Stock-out risk",IF(K819&lt;O819,"Reorder now",IF(P819&gt;16,"Overstock","Healthy")))</f>
        <v>Healthy</v>
      </c>
      <c r="R819" s="52" t="n">
        <f aca="false">K819*C819</f>
        <v>3840.64</v>
      </c>
    </row>
    <row r="820" customFormat="false" ht="15" hidden="false" customHeight="false" outlineLevel="0" collapsed="false">
      <c r="A820" s="1" t="s">
        <v>9571</v>
      </c>
      <c r="B820" s="1" t="s">
        <v>8749</v>
      </c>
      <c r="C820" s="17" t="n">
        <v>89.33</v>
      </c>
      <c r="D820" s="17" t="n">
        <v>193.61</v>
      </c>
      <c r="E820" s="1" t="n">
        <v>222</v>
      </c>
      <c r="F820" s="50" t="n">
        <v>4.269</v>
      </c>
      <c r="G820" s="51" t="n">
        <v>1.114</v>
      </c>
      <c r="H820" s="1" t="s">
        <v>9409</v>
      </c>
      <c r="I820" s="1" t="s">
        <v>8752</v>
      </c>
      <c r="J820" s="1" t="n">
        <v>6</v>
      </c>
      <c r="K820" s="1" t="n">
        <v>33</v>
      </c>
      <c r="L820" s="52" t="n">
        <f aca="false">E820*D820</f>
        <v>42981.42</v>
      </c>
      <c r="M820" s="1" t="n">
        <f aca="false">IF(H820="A",1.65,IF(H820="B",1.28,0.84))</f>
        <v>0.84</v>
      </c>
      <c r="N820" s="1" t="n">
        <f aca="false">ROUNDUP(M820*G820*F820*SQRT(J820),0)</f>
        <v>10</v>
      </c>
      <c r="O820" s="1" t="n">
        <f aca="false">ROUNDUP(F820*J820+N820,0)</f>
        <v>36</v>
      </c>
      <c r="P820" s="50" t="n">
        <f aca="false">IF(F820&gt;0,K820/F820,99)</f>
        <v>7.73014757554462</v>
      </c>
      <c r="Q820" s="18" t="str">
        <f aca="false">IF(K820&lt;N820,"Stock-out risk",IF(K820&lt;O820,"Reorder now",IF(P820&gt;16,"Overstock","Healthy")))</f>
        <v>Reorder now</v>
      </c>
      <c r="R820" s="52" t="n">
        <f aca="false">K820*C820</f>
        <v>2947.89</v>
      </c>
    </row>
    <row r="821" customFormat="false" ht="15" hidden="false" customHeight="false" outlineLevel="0" collapsed="false">
      <c r="A821" s="1" t="s">
        <v>9572</v>
      </c>
      <c r="B821" s="1" t="s">
        <v>8755</v>
      </c>
      <c r="C821" s="17" t="n">
        <v>133.75</v>
      </c>
      <c r="D821" s="17" t="n">
        <v>261.71</v>
      </c>
      <c r="E821" s="1" t="n">
        <v>164</v>
      </c>
      <c r="F821" s="50" t="n">
        <v>3.154</v>
      </c>
      <c r="G821" s="51" t="n">
        <v>0.54</v>
      </c>
      <c r="H821" s="1" t="s">
        <v>9409</v>
      </c>
      <c r="I821" s="1" t="s">
        <v>90</v>
      </c>
      <c r="J821" s="1" t="n">
        <v>3</v>
      </c>
      <c r="K821" s="1" t="n">
        <v>18</v>
      </c>
      <c r="L821" s="52" t="n">
        <f aca="false">E821*D821</f>
        <v>42920.44</v>
      </c>
      <c r="M821" s="1" t="n">
        <f aca="false">IF(H821="A",1.65,IF(H821="B",1.28,0.84))</f>
        <v>0.84</v>
      </c>
      <c r="N821" s="1" t="n">
        <f aca="false">ROUNDUP(M821*G821*F821*SQRT(J821),0)</f>
        <v>3</v>
      </c>
      <c r="O821" s="1" t="n">
        <f aca="false">ROUNDUP(F821*J821+N821,0)</f>
        <v>13</v>
      </c>
      <c r="P821" s="50" t="n">
        <f aca="false">IF(F821&gt;0,K821/F821,99)</f>
        <v>5.70703868103995</v>
      </c>
      <c r="Q821" s="18" t="str">
        <f aca="false">IF(K821&lt;N821,"Stock-out risk",IF(K821&lt;O821,"Reorder now",IF(P821&gt;16,"Overstock","Healthy")))</f>
        <v>Healthy</v>
      </c>
      <c r="R821" s="52" t="n">
        <f aca="false">K821*C821</f>
        <v>2407.5</v>
      </c>
    </row>
    <row r="822" customFormat="false" ht="15" hidden="false" customHeight="false" outlineLevel="0" collapsed="false">
      <c r="A822" s="1" t="s">
        <v>9573</v>
      </c>
      <c r="B822" s="1" t="s">
        <v>8759</v>
      </c>
      <c r="C822" s="17" t="n">
        <v>114.11</v>
      </c>
      <c r="D822" s="17" t="n">
        <v>259.75</v>
      </c>
      <c r="E822" s="1" t="n">
        <v>165</v>
      </c>
      <c r="F822" s="50" t="n">
        <v>3.173</v>
      </c>
      <c r="G822" s="51" t="n">
        <v>0.983</v>
      </c>
      <c r="H822" s="1" t="s">
        <v>9409</v>
      </c>
      <c r="I822" s="1" t="s">
        <v>90</v>
      </c>
      <c r="J822" s="1" t="n">
        <v>6</v>
      </c>
      <c r="K822" s="1" t="n">
        <v>44</v>
      </c>
      <c r="L822" s="52" t="n">
        <f aca="false">E822*D822</f>
        <v>42858.75</v>
      </c>
      <c r="M822" s="1" t="n">
        <f aca="false">IF(H822="A",1.65,IF(H822="B",1.28,0.84))</f>
        <v>0.84</v>
      </c>
      <c r="N822" s="1" t="n">
        <f aca="false">ROUNDUP(M822*G822*F822*SQRT(J822),0)</f>
        <v>7</v>
      </c>
      <c r="O822" s="1" t="n">
        <f aca="false">ROUNDUP(F822*J822+N822,0)</f>
        <v>27</v>
      </c>
      <c r="P822" s="50" t="n">
        <f aca="false">IF(F822&gt;0,K822/F822,99)</f>
        <v>13.8670028364324</v>
      </c>
      <c r="Q822" s="18" t="str">
        <f aca="false">IF(K822&lt;N822,"Stock-out risk",IF(K822&lt;O822,"Reorder now",IF(P822&gt;16,"Overstock","Healthy")))</f>
        <v>Healthy</v>
      </c>
      <c r="R822" s="52" t="n">
        <f aca="false">K822*C822</f>
        <v>5020.84</v>
      </c>
    </row>
    <row r="823" customFormat="false" ht="15" hidden="false" customHeight="false" outlineLevel="0" collapsed="false">
      <c r="A823" s="1" t="s">
        <v>9574</v>
      </c>
      <c r="B823" s="1" t="s">
        <v>8755</v>
      </c>
      <c r="C823" s="17" t="n">
        <v>94.98</v>
      </c>
      <c r="D823" s="17" t="n">
        <v>198.74</v>
      </c>
      <c r="E823" s="1" t="n">
        <v>214</v>
      </c>
      <c r="F823" s="50" t="n">
        <v>4.115</v>
      </c>
      <c r="G823" s="51" t="n">
        <v>0.332</v>
      </c>
      <c r="H823" s="1" t="s">
        <v>9409</v>
      </c>
      <c r="I823" s="1" t="s">
        <v>8746</v>
      </c>
      <c r="J823" s="1" t="n">
        <v>2</v>
      </c>
      <c r="K823" s="1" t="n">
        <v>11</v>
      </c>
      <c r="L823" s="52" t="n">
        <f aca="false">E823*D823</f>
        <v>42530.36</v>
      </c>
      <c r="M823" s="1" t="n">
        <f aca="false">IF(H823="A",1.65,IF(H823="B",1.28,0.84))</f>
        <v>0.84</v>
      </c>
      <c r="N823" s="1" t="n">
        <f aca="false">ROUNDUP(M823*G823*F823*SQRT(J823),0)</f>
        <v>2</v>
      </c>
      <c r="O823" s="1" t="n">
        <f aca="false">ROUNDUP(F823*J823+N823,0)</f>
        <v>11</v>
      </c>
      <c r="P823" s="50" t="n">
        <f aca="false">IF(F823&gt;0,K823/F823,99)</f>
        <v>2.67314702308627</v>
      </c>
      <c r="Q823" s="18" t="str">
        <f aca="false">IF(K823&lt;N823,"Stock-out risk",IF(K823&lt;O823,"Reorder now",IF(P823&gt;16,"Overstock","Healthy")))</f>
        <v>Healthy</v>
      </c>
      <c r="R823" s="52" t="n">
        <f aca="false">K823*C823</f>
        <v>1044.78</v>
      </c>
    </row>
    <row r="824" customFormat="false" ht="15" hidden="false" customHeight="false" outlineLevel="0" collapsed="false">
      <c r="A824" s="1" t="s">
        <v>9575</v>
      </c>
      <c r="B824" s="1" t="s">
        <v>8764</v>
      </c>
      <c r="C824" s="17" t="n">
        <v>75.01</v>
      </c>
      <c r="D824" s="17" t="n">
        <v>135.4</v>
      </c>
      <c r="E824" s="1" t="n">
        <v>313</v>
      </c>
      <c r="F824" s="50" t="n">
        <v>6.019</v>
      </c>
      <c r="G824" s="51" t="n">
        <v>0.957</v>
      </c>
      <c r="H824" s="1" t="s">
        <v>9409</v>
      </c>
      <c r="I824" s="1" t="s">
        <v>90</v>
      </c>
      <c r="J824" s="1" t="n">
        <v>4</v>
      </c>
      <c r="K824" s="1" t="n">
        <v>50</v>
      </c>
      <c r="L824" s="52" t="n">
        <f aca="false">E824*D824</f>
        <v>42380.2</v>
      </c>
      <c r="M824" s="1" t="n">
        <f aca="false">IF(H824="A",1.65,IF(H824="B",1.28,0.84))</f>
        <v>0.84</v>
      </c>
      <c r="N824" s="1" t="n">
        <f aca="false">ROUNDUP(M824*G824*F824*SQRT(J824),0)</f>
        <v>10</v>
      </c>
      <c r="O824" s="1" t="n">
        <f aca="false">ROUNDUP(F824*J824+N824,0)</f>
        <v>35</v>
      </c>
      <c r="P824" s="50" t="n">
        <f aca="false">IF(F824&gt;0,K824/F824,99)</f>
        <v>8.30702774547267</v>
      </c>
      <c r="Q824" s="18" t="str">
        <f aca="false">IF(K824&lt;N824,"Stock-out risk",IF(K824&lt;O824,"Reorder now",IF(P824&gt;16,"Overstock","Healthy")))</f>
        <v>Healthy</v>
      </c>
      <c r="R824" s="52" t="n">
        <f aca="false">K824*C824</f>
        <v>3750.5</v>
      </c>
    </row>
    <row r="825" customFormat="false" ht="15" hidden="false" customHeight="false" outlineLevel="0" collapsed="false">
      <c r="A825" s="1" t="s">
        <v>9576</v>
      </c>
      <c r="B825" s="1" t="s">
        <v>8742</v>
      </c>
      <c r="C825" s="17" t="n">
        <v>148.36</v>
      </c>
      <c r="D825" s="17" t="n">
        <v>341.58</v>
      </c>
      <c r="E825" s="1" t="n">
        <v>124</v>
      </c>
      <c r="F825" s="50" t="n">
        <v>2.385</v>
      </c>
      <c r="G825" s="51" t="n">
        <v>0.341</v>
      </c>
      <c r="H825" s="1" t="s">
        <v>9409</v>
      </c>
      <c r="I825" s="1" t="s">
        <v>8746</v>
      </c>
      <c r="J825" s="1" t="n">
        <v>3</v>
      </c>
      <c r="K825" s="1" t="n">
        <v>13</v>
      </c>
      <c r="L825" s="52" t="n">
        <f aca="false">E825*D825</f>
        <v>42355.92</v>
      </c>
      <c r="M825" s="1" t="n">
        <f aca="false">IF(H825="A",1.65,IF(H825="B",1.28,0.84))</f>
        <v>0.84</v>
      </c>
      <c r="N825" s="1" t="n">
        <f aca="false">ROUNDUP(M825*G825*F825*SQRT(J825),0)</f>
        <v>2</v>
      </c>
      <c r="O825" s="1" t="n">
        <f aca="false">ROUNDUP(F825*J825+N825,0)</f>
        <v>10</v>
      </c>
      <c r="P825" s="50" t="n">
        <f aca="false">IF(F825&gt;0,K825/F825,99)</f>
        <v>5.45073375262055</v>
      </c>
      <c r="Q825" s="18" t="str">
        <f aca="false">IF(K825&lt;N825,"Stock-out risk",IF(K825&lt;O825,"Reorder now",IF(P825&gt;16,"Overstock","Healthy")))</f>
        <v>Healthy</v>
      </c>
      <c r="R825" s="52" t="n">
        <f aca="false">K825*C825</f>
        <v>1928.68</v>
      </c>
    </row>
    <row r="826" customFormat="false" ht="15" hidden="false" customHeight="false" outlineLevel="0" collapsed="false">
      <c r="A826" s="1" t="s">
        <v>9577</v>
      </c>
      <c r="B826" s="1" t="s">
        <v>8772</v>
      </c>
      <c r="C826" s="17" t="n">
        <v>133.26</v>
      </c>
      <c r="D826" s="17" t="n">
        <v>253.37</v>
      </c>
      <c r="E826" s="1" t="n">
        <v>167</v>
      </c>
      <c r="F826" s="50" t="n">
        <v>3.212</v>
      </c>
      <c r="G826" s="51" t="n">
        <v>0.884</v>
      </c>
      <c r="H826" s="1" t="s">
        <v>9409</v>
      </c>
      <c r="I826" s="1" t="s">
        <v>90</v>
      </c>
      <c r="J826" s="1" t="n">
        <v>3</v>
      </c>
      <c r="K826" s="1" t="n">
        <v>30</v>
      </c>
      <c r="L826" s="52" t="n">
        <f aca="false">E826*D826</f>
        <v>42312.79</v>
      </c>
      <c r="M826" s="1" t="n">
        <f aca="false">IF(H826="A",1.65,IF(H826="B",1.28,0.84))</f>
        <v>0.84</v>
      </c>
      <c r="N826" s="1" t="n">
        <f aca="false">ROUNDUP(M826*G826*F826*SQRT(J826),0)</f>
        <v>5</v>
      </c>
      <c r="O826" s="1" t="n">
        <f aca="false">ROUNDUP(F826*J826+N826,0)</f>
        <v>15</v>
      </c>
      <c r="P826" s="50" t="n">
        <f aca="false">IF(F826&gt;0,K826/F826,99)</f>
        <v>9.33997509339975</v>
      </c>
      <c r="Q826" s="18" t="str">
        <f aca="false">IF(K826&lt;N826,"Stock-out risk",IF(K826&lt;O826,"Reorder now",IF(P826&gt;16,"Overstock","Healthy")))</f>
        <v>Healthy</v>
      </c>
      <c r="R826" s="52" t="n">
        <f aca="false">K826*C826</f>
        <v>3997.8</v>
      </c>
    </row>
    <row r="827" customFormat="false" ht="15" hidden="false" customHeight="false" outlineLevel="0" collapsed="false">
      <c r="A827" s="1" t="s">
        <v>9578</v>
      </c>
      <c r="B827" s="1" t="s">
        <v>8742</v>
      </c>
      <c r="C827" s="17" t="n">
        <v>113.41</v>
      </c>
      <c r="D827" s="17" t="n">
        <v>274.73</v>
      </c>
      <c r="E827" s="1" t="n">
        <v>153</v>
      </c>
      <c r="F827" s="50" t="n">
        <v>2.942</v>
      </c>
      <c r="G827" s="51" t="n">
        <v>0.539</v>
      </c>
      <c r="H827" s="1" t="s">
        <v>9409</v>
      </c>
      <c r="I827" s="1" t="s">
        <v>90</v>
      </c>
      <c r="J827" s="1" t="n">
        <v>2</v>
      </c>
      <c r="K827" s="1" t="n">
        <v>25</v>
      </c>
      <c r="L827" s="52" t="n">
        <f aca="false">E827*D827</f>
        <v>42033.69</v>
      </c>
      <c r="M827" s="1" t="n">
        <f aca="false">IF(H827="A",1.65,IF(H827="B",1.28,0.84))</f>
        <v>0.84</v>
      </c>
      <c r="N827" s="1" t="n">
        <f aca="false">ROUNDUP(M827*G827*F827*SQRT(J827),0)</f>
        <v>2</v>
      </c>
      <c r="O827" s="1" t="n">
        <f aca="false">ROUNDUP(F827*J827+N827,0)</f>
        <v>8</v>
      </c>
      <c r="P827" s="50" t="n">
        <f aca="false">IF(F827&gt;0,K827/F827,99)</f>
        <v>8.49762066621346</v>
      </c>
      <c r="Q827" s="18" t="str">
        <f aca="false">IF(K827&lt;N827,"Stock-out risk",IF(K827&lt;O827,"Reorder now",IF(P827&gt;16,"Overstock","Healthy")))</f>
        <v>Healthy</v>
      </c>
      <c r="R827" s="52" t="n">
        <f aca="false">K827*C827</f>
        <v>2835.25</v>
      </c>
    </row>
    <row r="828" customFormat="false" ht="15" hidden="false" customHeight="false" outlineLevel="0" collapsed="false">
      <c r="A828" s="1" t="s">
        <v>9579</v>
      </c>
      <c r="B828" s="1" t="s">
        <v>8772</v>
      </c>
      <c r="C828" s="17" t="n">
        <v>29.64</v>
      </c>
      <c r="D828" s="17" t="n">
        <v>55.98</v>
      </c>
      <c r="E828" s="1" t="n">
        <v>744</v>
      </c>
      <c r="F828" s="50" t="n">
        <v>14.308</v>
      </c>
      <c r="G828" s="51" t="n">
        <v>0.37</v>
      </c>
      <c r="H828" s="1" t="s">
        <v>9409</v>
      </c>
      <c r="I828" s="1" t="s">
        <v>8746</v>
      </c>
      <c r="J828" s="1" t="n">
        <v>3</v>
      </c>
      <c r="K828" s="1" t="n">
        <v>43</v>
      </c>
      <c r="L828" s="52" t="n">
        <f aca="false">E828*D828</f>
        <v>41649.12</v>
      </c>
      <c r="M828" s="1" t="n">
        <f aca="false">IF(H828="A",1.65,IF(H828="B",1.28,0.84))</f>
        <v>0.84</v>
      </c>
      <c r="N828" s="1" t="n">
        <f aca="false">ROUNDUP(M828*G828*F828*SQRT(J828),0)</f>
        <v>8</v>
      </c>
      <c r="O828" s="1" t="n">
        <f aca="false">ROUNDUP(F828*J828+N828,0)</f>
        <v>51</v>
      </c>
      <c r="P828" s="50" t="n">
        <f aca="false">IF(F828&gt;0,K828/F828,99)</f>
        <v>3.00531171372659</v>
      </c>
      <c r="Q828" s="18" t="str">
        <f aca="false">IF(K828&lt;N828,"Stock-out risk",IF(K828&lt;O828,"Reorder now",IF(P828&gt;16,"Overstock","Healthy")))</f>
        <v>Reorder now</v>
      </c>
      <c r="R828" s="52" t="n">
        <f aca="false">K828*C828</f>
        <v>1274.52</v>
      </c>
    </row>
    <row r="829" customFormat="false" ht="15" hidden="false" customHeight="false" outlineLevel="0" collapsed="false">
      <c r="A829" s="1" t="s">
        <v>9580</v>
      </c>
      <c r="B829" s="1" t="s">
        <v>8759</v>
      </c>
      <c r="C829" s="17" t="n">
        <v>131.71</v>
      </c>
      <c r="D829" s="17" t="n">
        <v>244.05</v>
      </c>
      <c r="E829" s="1" t="n">
        <v>170</v>
      </c>
      <c r="F829" s="50" t="n">
        <v>3.269</v>
      </c>
      <c r="G829" s="51" t="n">
        <v>0.35</v>
      </c>
      <c r="H829" s="1" t="s">
        <v>9409</v>
      </c>
      <c r="I829" s="1" t="s">
        <v>8746</v>
      </c>
      <c r="J829" s="1" t="n">
        <v>3</v>
      </c>
      <c r="K829" s="1" t="n">
        <v>9</v>
      </c>
      <c r="L829" s="52" t="n">
        <f aca="false">E829*D829</f>
        <v>41488.5</v>
      </c>
      <c r="M829" s="1" t="n">
        <f aca="false">IF(H829="A",1.65,IF(H829="B",1.28,0.84))</f>
        <v>0.84</v>
      </c>
      <c r="N829" s="1" t="n">
        <f aca="false">ROUNDUP(M829*G829*F829*SQRT(J829),0)</f>
        <v>2</v>
      </c>
      <c r="O829" s="1" t="n">
        <f aca="false">ROUNDUP(F829*J829+N829,0)</f>
        <v>12</v>
      </c>
      <c r="P829" s="50" t="n">
        <f aca="false">IF(F829&gt;0,K829/F829,99)</f>
        <v>2.75313551544815</v>
      </c>
      <c r="Q829" s="18" t="str">
        <f aca="false">IF(K829&lt;N829,"Stock-out risk",IF(K829&lt;O829,"Reorder now",IF(P829&gt;16,"Overstock","Healthy")))</f>
        <v>Reorder now</v>
      </c>
      <c r="R829" s="52" t="n">
        <f aca="false">K829*C829</f>
        <v>1185.39</v>
      </c>
    </row>
    <row r="830" customFormat="false" ht="15" hidden="false" customHeight="false" outlineLevel="0" collapsed="false">
      <c r="A830" s="1" t="s">
        <v>9581</v>
      </c>
      <c r="B830" s="1" t="s">
        <v>8772</v>
      </c>
      <c r="C830" s="17" t="n">
        <v>29.85</v>
      </c>
      <c r="D830" s="17" t="n">
        <v>56.37</v>
      </c>
      <c r="E830" s="1" t="n">
        <v>736</v>
      </c>
      <c r="F830" s="50" t="n">
        <v>14.154</v>
      </c>
      <c r="G830" s="51" t="n">
        <v>0.572</v>
      </c>
      <c r="H830" s="1" t="s">
        <v>9409</v>
      </c>
      <c r="I830" s="1" t="s">
        <v>90</v>
      </c>
      <c r="J830" s="1" t="n">
        <v>4</v>
      </c>
      <c r="K830" s="1" t="n">
        <v>93</v>
      </c>
      <c r="L830" s="52" t="n">
        <f aca="false">E830*D830</f>
        <v>41488.32</v>
      </c>
      <c r="M830" s="1" t="n">
        <f aca="false">IF(H830="A",1.65,IF(H830="B",1.28,0.84))</f>
        <v>0.84</v>
      </c>
      <c r="N830" s="1" t="n">
        <f aca="false">ROUNDUP(M830*G830*F830*SQRT(J830),0)</f>
        <v>14</v>
      </c>
      <c r="O830" s="1" t="n">
        <f aca="false">ROUNDUP(F830*J830+N830,0)</f>
        <v>71</v>
      </c>
      <c r="P830" s="50" t="n">
        <f aca="false">IF(F830&gt;0,K830/F830,99)</f>
        <v>6.57058075455702</v>
      </c>
      <c r="Q830" s="18" t="str">
        <f aca="false">IF(K830&lt;N830,"Stock-out risk",IF(K830&lt;O830,"Reorder now",IF(P830&gt;16,"Overstock","Healthy")))</f>
        <v>Healthy</v>
      </c>
      <c r="R830" s="52" t="n">
        <f aca="false">K830*C830</f>
        <v>2776.05</v>
      </c>
    </row>
    <row r="831" customFormat="false" ht="15" hidden="false" customHeight="false" outlineLevel="0" collapsed="false">
      <c r="A831" s="1" t="s">
        <v>9582</v>
      </c>
      <c r="B831" s="1" t="s">
        <v>8759</v>
      </c>
      <c r="C831" s="17" t="n">
        <v>174.46</v>
      </c>
      <c r="D831" s="17" t="n">
        <v>409.14</v>
      </c>
      <c r="E831" s="1" t="n">
        <v>101</v>
      </c>
      <c r="F831" s="50" t="n">
        <v>1.942</v>
      </c>
      <c r="G831" s="51" t="n">
        <v>0.341</v>
      </c>
      <c r="H831" s="1" t="s">
        <v>9409</v>
      </c>
      <c r="I831" s="1" t="s">
        <v>8746</v>
      </c>
      <c r="J831" s="1" t="n">
        <v>2</v>
      </c>
      <c r="K831" s="1" t="n">
        <v>10</v>
      </c>
      <c r="L831" s="52" t="n">
        <f aca="false">E831*D831</f>
        <v>41323.14</v>
      </c>
      <c r="M831" s="1" t="n">
        <f aca="false">IF(H831="A",1.65,IF(H831="B",1.28,0.84))</f>
        <v>0.84</v>
      </c>
      <c r="N831" s="1" t="n">
        <f aca="false">ROUNDUP(M831*G831*F831*SQRT(J831),0)</f>
        <v>1</v>
      </c>
      <c r="O831" s="1" t="n">
        <f aca="false">ROUNDUP(F831*J831+N831,0)</f>
        <v>5</v>
      </c>
      <c r="P831" s="50" t="n">
        <f aca="false">IF(F831&gt;0,K831/F831,99)</f>
        <v>5.14933058702369</v>
      </c>
      <c r="Q831" s="18" t="str">
        <f aca="false">IF(K831&lt;N831,"Stock-out risk",IF(K831&lt;O831,"Reorder now",IF(P831&gt;16,"Overstock","Healthy")))</f>
        <v>Healthy</v>
      </c>
      <c r="R831" s="52" t="n">
        <f aca="false">K831*C831</f>
        <v>1744.6</v>
      </c>
    </row>
    <row r="832" customFormat="false" ht="15" hidden="false" customHeight="false" outlineLevel="0" collapsed="false">
      <c r="A832" s="1" t="s">
        <v>9583</v>
      </c>
      <c r="B832" s="1" t="s">
        <v>8749</v>
      </c>
      <c r="C832" s="17" t="n">
        <v>85.18</v>
      </c>
      <c r="D832" s="17" t="n">
        <v>194</v>
      </c>
      <c r="E832" s="1" t="n">
        <v>212</v>
      </c>
      <c r="F832" s="50" t="n">
        <v>4.077</v>
      </c>
      <c r="G832" s="51" t="n">
        <v>0.554</v>
      </c>
      <c r="H832" s="1" t="s">
        <v>9409</v>
      </c>
      <c r="I832" s="1" t="s">
        <v>90</v>
      </c>
      <c r="J832" s="1" t="n">
        <v>3</v>
      </c>
      <c r="K832" s="1" t="n">
        <v>13</v>
      </c>
      <c r="L832" s="52" t="n">
        <f aca="false">E832*D832</f>
        <v>41128</v>
      </c>
      <c r="M832" s="1" t="n">
        <f aca="false">IF(H832="A",1.65,IF(H832="B",1.28,0.84))</f>
        <v>0.84</v>
      </c>
      <c r="N832" s="1" t="n">
        <f aca="false">ROUNDUP(M832*G832*F832*SQRT(J832),0)</f>
        <v>4</v>
      </c>
      <c r="O832" s="1" t="n">
        <f aca="false">ROUNDUP(F832*J832+N832,0)</f>
        <v>17</v>
      </c>
      <c r="P832" s="50" t="n">
        <f aca="false">IF(F832&gt;0,K832/F832,99)</f>
        <v>3.18861908265882</v>
      </c>
      <c r="Q832" s="18" t="str">
        <f aca="false">IF(K832&lt;N832,"Stock-out risk",IF(K832&lt;O832,"Reorder now",IF(P832&gt;16,"Overstock","Healthy")))</f>
        <v>Reorder now</v>
      </c>
      <c r="R832" s="52" t="n">
        <f aca="false">K832*C832</f>
        <v>1107.34</v>
      </c>
    </row>
    <row r="833" customFormat="false" ht="15" hidden="false" customHeight="false" outlineLevel="0" collapsed="false">
      <c r="A833" s="1" t="s">
        <v>9584</v>
      </c>
      <c r="B833" s="1" t="s">
        <v>8742</v>
      </c>
      <c r="C833" s="17" t="n">
        <v>133.4</v>
      </c>
      <c r="D833" s="17" t="n">
        <v>325.97</v>
      </c>
      <c r="E833" s="1" t="n">
        <v>125</v>
      </c>
      <c r="F833" s="50" t="n">
        <v>2.404</v>
      </c>
      <c r="G833" s="51" t="n">
        <v>0.628</v>
      </c>
      <c r="H833" s="1" t="s">
        <v>9409</v>
      </c>
      <c r="I833" s="1" t="s">
        <v>90</v>
      </c>
      <c r="J833" s="1" t="n">
        <v>4</v>
      </c>
      <c r="K833" s="1" t="n">
        <v>11</v>
      </c>
      <c r="L833" s="52" t="n">
        <f aca="false">E833*D833</f>
        <v>40746.25</v>
      </c>
      <c r="M833" s="1" t="n">
        <f aca="false">IF(H833="A",1.65,IF(H833="B",1.28,0.84))</f>
        <v>0.84</v>
      </c>
      <c r="N833" s="1" t="n">
        <f aca="false">ROUNDUP(M833*G833*F833*SQRT(J833),0)</f>
        <v>3</v>
      </c>
      <c r="O833" s="1" t="n">
        <f aca="false">ROUNDUP(F833*J833+N833,0)</f>
        <v>13</v>
      </c>
      <c r="P833" s="50" t="n">
        <f aca="false">IF(F833&gt;0,K833/F833,99)</f>
        <v>4.5757071547421</v>
      </c>
      <c r="Q833" s="18" t="str">
        <f aca="false">IF(K833&lt;N833,"Stock-out risk",IF(K833&lt;O833,"Reorder now",IF(P833&gt;16,"Overstock","Healthy")))</f>
        <v>Reorder now</v>
      </c>
      <c r="R833" s="52" t="n">
        <f aca="false">K833*C833</f>
        <v>1467.4</v>
      </c>
    </row>
    <row r="834" customFormat="false" ht="15" hidden="false" customHeight="false" outlineLevel="0" collapsed="false">
      <c r="A834" s="1" t="s">
        <v>9585</v>
      </c>
      <c r="B834" s="1" t="s">
        <v>8764</v>
      </c>
      <c r="C834" s="17" t="n">
        <v>47.98</v>
      </c>
      <c r="D834" s="17" t="n">
        <v>110.01</v>
      </c>
      <c r="E834" s="1" t="n">
        <v>369</v>
      </c>
      <c r="F834" s="50" t="n">
        <v>7.096</v>
      </c>
      <c r="G834" s="51" t="n">
        <v>0.52</v>
      </c>
      <c r="H834" s="1" t="s">
        <v>9409</v>
      </c>
      <c r="I834" s="1" t="s">
        <v>90</v>
      </c>
      <c r="J834" s="1" t="n">
        <v>3</v>
      </c>
      <c r="K834" s="1" t="n">
        <v>31</v>
      </c>
      <c r="L834" s="52" t="n">
        <f aca="false">E834*D834</f>
        <v>40593.69</v>
      </c>
      <c r="M834" s="1" t="n">
        <f aca="false">IF(H834="A",1.65,IF(H834="B",1.28,0.84))</f>
        <v>0.84</v>
      </c>
      <c r="N834" s="1" t="n">
        <f aca="false">ROUNDUP(M834*G834*F834*SQRT(J834),0)</f>
        <v>6</v>
      </c>
      <c r="O834" s="1" t="n">
        <f aca="false">ROUNDUP(F834*J834+N834,0)</f>
        <v>28</v>
      </c>
      <c r="P834" s="50" t="n">
        <f aca="false">IF(F834&gt;0,K834/F834,99)</f>
        <v>4.36865839909808</v>
      </c>
      <c r="Q834" s="18" t="str">
        <f aca="false">IF(K834&lt;N834,"Stock-out risk",IF(K834&lt;O834,"Reorder now",IF(P834&gt;16,"Overstock","Healthy")))</f>
        <v>Healthy</v>
      </c>
      <c r="R834" s="52" t="n">
        <f aca="false">K834*C834</f>
        <v>1487.38</v>
      </c>
    </row>
    <row r="835" customFormat="false" ht="15" hidden="false" customHeight="false" outlineLevel="0" collapsed="false">
      <c r="A835" s="1" t="s">
        <v>9586</v>
      </c>
      <c r="B835" s="1" t="s">
        <v>8755</v>
      </c>
      <c r="C835" s="17" t="n">
        <v>198.78</v>
      </c>
      <c r="D835" s="17" t="n">
        <v>509.72</v>
      </c>
      <c r="E835" s="1" t="n">
        <v>79</v>
      </c>
      <c r="F835" s="50" t="n">
        <v>1.519</v>
      </c>
      <c r="G835" s="51" t="n">
        <v>0.418</v>
      </c>
      <c r="H835" s="1" t="s">
        <v>9409</v>
      </c>
      <c r="I835" s="1" t="s">
        <v>8746</v>
      </c>
      <c r="J835" s="1" t="n">
        <v>4</v>
      </c>
      <c r="K835" s="1" t="n">
        <v>16</v>
      </c>
      <c r="L835" s="52" t="n">
        <f aca="false">E835*D835</f>
        <v>40267.88</v>
      </c>
      <c r="M835" s="1" t="n">
        <f aca="false">IF(H835="A",1.65,IF(H835="B",1.28,0.84))</f>
        <v>0.84</v>
      </c>
      <c r="N835" s="1" t="n">
        <f aca="false">ROUNDUP(M835*G835*F835*SQRT(J835),0)</f>
        <v>2</v>
      </c>
      <c r="O835" s="1" t="n">
        <f aca="false">ROUNDUP(F835*J835+N835,0)</f>
        <v>9</v>
      </c>
      <c r="P835" s="50" t="n">
        <f aca="false">IF(F835&gt;0,K835/F835,99)</f>
        <v>10.533245556287</v>
      </c>
      <c r="Q835" s="18" t="str">
        <f aca="false">IF(K835&lt;N835,"Stock-out risk",IF(K835&lt;O835,"Reorder now",IF(P835&gt;16,"Overstock","Healthy")))</f>
        <v>Healthy</v>
      </c>
      <c r="R835" s="52" t="n">
        <f aca="false">K835*C835</f>
        <v>3180.48</v>
      </c>
    </row>
    <row r="836" customFormat="false" ht="15" hidden="false" customHeight="false" outlineLevel="0" collapsed="false">
      <c r="A836" s="1" t="s">
        <v>9587</v>
      </c>
      <c r="B836" s="1" t="s">
        <v>8755</v>
      </c>
      <c r="C836" s="17" t="n">
        <v>33.5</v>
      </c>
      <c r="D836" s="17" t="n">
        <v>68.64</v>
      </c>
      <c r="E836" s="1" t="n">
        <v>583</v>
      </c>
      <c r="F836" s="50" t="n">
        <v>11.212</v>
      </c>
      <c r="G836" s="51" t="n">
        <v>0.558</v>
      </c>
      <c r="H836" s="1" t="s">
        <v>9409</v>
      </c>
      <c r="I836" s="1" t="s">
        <v>90</v>
      </c>
      <c r="J836" s="1" t="n">
        <v>3</v>
      </c>
      <c r="K836" s="1" t="n">
        <v>76</v>
      </c>
      <c r="L836" s="52" t="n">
        <f aca="false">E836*D836</f>
        <v>40017.12</v>
      </c>
      <c r="M836" s="1" t="n">
        <f aca="false">IF(H836="A",1.65,IF(H836="B",1.28,0.84))</f>
        <v>0.84</v>
      </c>
      <c r="N836" s="1" t="n">
        <f aca="false">ROUNDUP(M836*G836*F836*SQRT(J836),0)</f>
        <v>10</v>
      </c>
      <c r="O836" s="1" t="n">
        <f aca="false">ROUNDUP(F836*J836+N836,0)</f>
        <v>44</v>
      </c>
      <c r="P836" s="50" t="n">
        <f aca="false">IF(F836&gt;0,K836/F836,99)</f>
        <v>6.77845165893685</v>
      </c>
      <c r="Q836" s="18" t="str">
        <f aca="false">IF(K836&lt;N836,"Stock-out risk",IF(K836&lt;O836,"Reorder now",IF(P836&gt;16,"Overstock","Healthy")))</f>
        <v>Healthy</v>
      </c>
      <c r="R836" s="52" t="n">
        <f aca="false">K836*C836</f>
        <v>2546</v>
      </c>
    </row>
    <row r="837" customFormat="false" ht="15" hidden="false" customHeight="false" outlineLevel="0" collapsed="false">
      <c r="A837" s="1" t="s">
        <v>9588</v>
      </c>
      <c r="B837" s="1" t="s">
        <v>8764</v>
      </c>
      <c r="C837" s="17" t="n">
        <v>81.84</v>
      </c>
      <c r="D837" s="17" t="n">
        <v>183.49</v>
      </c>
      <c r="E837" s="1" t="n">
        <v>218</v>
      </c>
      <c r="F837" s="50" t="n">
        <v>4.192</v>
      </c>
      <c r="G837" s="51" t="n">
        <v>0.804</v>
      </c>
      <c r="H837" s="1" t="s">
        <v>9409</v>
      </c>
      <c r="I837" s="1" t="s">
        <v>90</v>
      </c>
      <c r="J837" s="1" t="n">
        <v>3</v>
      </c>
      <c r="K837" s="1" t="n">
        <v>68</v>
      </c>
      <c r="L837" s="52" t="n">
        <f aca="false">E837*D837</f>
        <v>40000.82</v>
      </c>
      <c r="M837" s="1" t="n">
        <f aca="false">IF(H837="A",1.65,IF(H837="B",1.28,0.84))</f>
        <v>0.84</v>
      </c>
      <c r="N837" s="1" t="n">
        <f aca="false">ROUNDUP(M837*G837*F837*SQRT(J837),0)</f>
        <v>5</v>
      </c>
      <c r="O837" s="1" t="n">
        <f aca="false">ROUNDUP(F837*J837+N837,0)</f>
        <v>18</v>
      </c>
      <c r="P837" s="50" t="n">
        <f aca="false">IF(F837&gt;0,K837/F837,99)</f>
        <v>16.2213740458015</v>
      </c>
      <c r="Q837" s="18" t="str">
        <f aca="false">IF(K837&lt;N837,"Stock-out risk",IF(K837&lt;O837,"Reorder now",IF(P837&gt;16,"Overstock","Healthy")))</f>
        <v>Overstock</v>
      </c>
      <c r="R837" s="52" t="n">
        <f aca="false">K837*C837</f>
        <v>5565.12</v>
      </c>
    </row>
    <row r="838" customFormat="false" ht="15" hidden="false" customHeight="false" outlineLevel="0" collapsed="false">
      <c r="A838" s="1" t="s">
        <v>9589</v>
      </c>
      <c r="B838" s="1" t="s">
        <v>8755</v>
      </c>
      <c r="C838" s="17" t="n">
        <v>85.08</v>
      </c>
      <c r="D838" s="17" t="n">
        <v>208.32</v>
      </c>
      <c r="E838" s="1" t="n">
        <v>192</v>
      </c>
      <c r="F838" s="50" t="n">
        <v>3.692</v>
      </c>
      <c r="G838" s="51" t="n">
        <v>0.483</v>
      </c>
      <c r="H838" s="1" t="s">
        <v>9409</v>
      </c>
      <c r="I838" s="1" t="s">
        <v>8746</v>
      </c>
      <c r="J838" s="1" t="n">
        <v>3</v>
      </c>
      <c r="K838" s="1" t="n">
        <v>21</v>
      </c>
      <c r="L838" s="52" t="n">
        <f aca="false">E838*D838</f>
        <v>39997.44</v>
      </c>
      <c r="M838" s="1" t="n">
        <f aca="false">IF(H838="A",1.65,IF(H838="B",1.28,0.84))</f>
        <v>0.84</v>
      </c>
      <c r="N838" s="1" t="n">
        <f aca="false">ROUNDUP(M838*G838*F838*SQRT(J838),0)</f>
        <v>3</v>
      </c>
      <c r="O838" s="1" t="n">
        <f aca="false">ROUNDUP(F838*J838+N838,0)</f>
        <v>15</v>
      </c>
      <c r="P838" s="50" t="n">
        <f aca="false">IF(F838&gt;0,K838/F838,99)</f>
        <v>5.68797399783315</v>
      </c>
      <c r="Q838" s="18" t="str">
        <f aca="false">IF(K838&lt;N838,"Stock-out risk",IF(K838&lt;O838,"Reorder now",IF(P838&gt;16,"Overstock","Healthy")))</f>
        <v>Healthy</v>
      </c>
      <c r="R838" s="52" t="n">
        <f aca="false">K838*C838</f>
        <v>1786.68</v>
      </c>
    </row>
    <row r="839" customFormat="false" ht="15" hidden="false" customHeight="false" outlineLevel="0" collapsed="false">
      <c r="A839" s="1" t="s">
        <v>9590</v>
      </c>
      <c r="B839" s="1" t="s">
        <v>8749</v>
      </c>
      <c r="C839" s="17" t="n">
        <v>100.06</v>
      </c>
      <c r="D839" s="17" t="n">
        <v>246.08</v>
      </c>
      <c r="E839" s="1" t="n">
        <v>162</v>
      </c>
      <c r="F839" s="50" t="n">
        <v>3.115</v>
      </c>
      <c r="G839" s="51" t="n">
        <v>0.319</v>
      </c>
      <c r="H839" s="1" t="s">
        <v>9409</v>
      </c>
      <c r="I839" s="1" t="s">
        <v>8746</v>
      </c>
      <c r="J839" s="1" t="n">
        <v>4</v>
      </c>
      <c r="K839" s="1" t="n">
        <v>13</v>
      </c>
      <c r="L839" s="52" t="n">
        <f aca="false">E839*D839</f>
        <v>39864.96</v>
      </c>
      <c r="M839" s="1" t="n">
        <f aca="false">IF(H839="A",1.65,IF(H839="B",1.28,0.84))</f>
        <v>0.84</v>
      </c>
      <c r="N839" s="1" t="n">
        <f aca="false">ROUNDUP(M839*G839*F839*SQRT(J839),0)</f>
        <v>2</v>
      </c>
      <c r="O839" s="1" t="n">
        <f aca="false">ROUNDUP(F839*J839+N839,0)</f>
        <v>15</v>
      </c>
      <c r="P839" s="50" t="n">
        <f aca="false">IF(F839&gt;0,K839/F839,99)</f>
        <v>4.17335473515249</v>
      </c>
      <c r="Q839" s="18" t="str">
        <f aca="false">IF(K839&lt;N839,"Stock-out risk",IF(K839&lt;O839,"Reorder now",IF(P839&gt;16,"Overstock","Healthy")))</f>
        <v>Reorder now</v>
      </c>
      <c r="R839" s="52" t="n">
        <f aca="false">K839*C839</f>
        <v>1300.78</v>
      </c>
    </row>
    <row r="840" customFormat="false" ht="15" hidden="false" customHeight="false" outlineLevel="0" collapsed="false">
      <c r="A840" s="1" t="s">
        <v>9591</v>
      </c>
      <c r="B840" s="1" t="s">
        <v>8755</v>
      </c>
      <c r="C840" s="17" t="n">
        <v>240.47</v>
      </c>
      <c r="D840" s="17" t="n">
        <v>612.53</v>
      </c>
      <c r="E840" s="1" t="n">
        <v>65</v>
      </c>
      <c r="F840" s="50" t="n">
        <v>1.25</v>
      </c>
      <c r="G840" s="51" t="n">
        <v>0.346</v>
      </c>
      <c r="H840" s="1" t="s">
        <v>9409</v>
      </c>
      <c r="I840" s="1" t="s">
        <v>8746</v>
      </c>
      <c r="J840" s="1" t="n">
        <v>2</v>
      </c>
      <c r="K840" s="1" t="n">
        <v>10</v>
      </c>
      <c r="L840" s="52" t="n">
        <f aca="false">E840*D840</f>
        <v>39814.45</v>
      </c>
      <c r="M840" s="1" t="n">
        <f aca="false">IF(H840="A",1.65,IF(H840="B",1.28,0.84))</f>
        <v>0.84</v>
      </c>
      <c r="N840" s="1" t="n">
        <f aca="false">ROUNDUP(M840*G840*F840*SQRT(J840),0)</f>
        <v>1</v>
      </c>
      <c r="O840" s="1" t="n">
        <f aca="false">ROUNDUP(F840*J840+N840,0)</f>
        <v>4</v>
      </c>
      <c r="P840" s="50" t="n">
        <f aca="false">IF(F840&gt;0,K840/F840,99)</f>
        <v>8</v>
      </c>
      <c r="Q840" s="18" t="str">
        <f aca="false">IF(K840&lt;N840,"Stock-out risk",IF(K840&lt;O840,"Reorder now",IF(P840&gt;16,"Overstock","Healthy")))</f>
        <v>Healthy</v>
      </c>
      <c r="R840" s="52" t="n">
        <f aca="false">K840*C840</f>
        <v>2404.7</v>
      </c>
    </row>
    <row r="841" customFormat="false" ht="15" hidden="false" customHeight="false" outlineLevel="0" collapsed="false">
      <c r="A841" s="1" t="s">
        <v>9592</v>
      </c>
      <c r="B841" s="1" t="s">
        <v>8759</v>
      </c>
      <c r="C841" s="17" t="n">
        <v>52.85</v>
      </c>
      <c r="D841" s="17" t="n">
        <v>105.8</v>
      </c>
      <c r="E841" s="1" t="n">
        <v>374</v>
      </c>
      <c r="F841" s="50" t="n">
        <v>7.192</v>
      </c>
      <c r="G841" s="51" t="n">
        <v>0.546</v>
      </c>
      <c r="H841" s="1" t="s">
        <v>9409</v>
      </c>
      <c r="I841" s="1" t="s">
        <v>90</v>
      </c>
      <c r="J841" s="1" t="n">
        <v>6</v>
      </c>
      <c r="K841" s="1" t="n">
        <v>90</v>
      </c>
      <c r="L841" s="52" t="n">
        <f aca="false">E841*D841</f>
        <v>39569.2</v>
      </c>
      <c r="M841" s="1" t="n">
        <f aca="false">IF(H841="A",1.65,IF(H841="B",1.28,0.84))</f>
        <v>0.84</v>
      </c>
      <c r="N841" s="1" t="n">
        <f aca="false">ROUNDUP(M841*G841*F841*SQRT(J841),0)</f>
        <v>9</v>
      </c>
      <c r="O841" s="1" t="n">
        <f aca="false">ROUNDUP(F841*J841+N841,0)</f>
        <v>53</v>
      </c>
      <c r="P841" s="50" t="n">
        <f aca="false">IF(F841&gt;0,K841/F841,99)</f>
        <v>12.5139043381535</v>
      </c>
      <c r="Q841" s="18" t="str">
        <f aca="false">IF(K841&lt;N841,"Stock-out risk",IF(K841&lt;O841,"Reorder now",IF(P841&gt;16,"Overstock","Healthy")))</f>
        <v>Healthy</v>
      </c>
      <c r="R841" s="52" t="n">
        <f aca="false">K841*C841</f>
        <v>4756.5</v>
      </c>
    </row>
    <row r="842" customFormat="false" ht="15" hidden="false" customHeight="false" outlineLevel="0" collapsed="false">
      <c r="A842" s="1" t="s">
        <v>9593</v>
      </c>
      <c r="B842" s="1" t="s">
        <v>8764</v>
      </c>
      <c r="C842" s="17" t="n">
        <v>137.13</v>
      </c>
      <c r="D842" s="17" t="n">
        <v>298.74</v>
      </c>
      <c r="E842" s="1" t="n">
        <v>132</v>
      </c>
      <c r="F842" s="50" t="n">
        <v>2.538</v>
      </c>
      <c r="G842" s="51" t="n">
        <v>0.419</v>
      </c>
      <c r="H842" s="1" t="s">
        <v>9409</v>
      </c>
      <c r="I842" s="1" t="s">
        <v>8746</v>
      </c>
      <c r="J842" s="1" t="n">
        <v>4</v>
      </c>
      <c r="K842" s="1" t="n">
        <v>19</v>
      </c>
      <c r="L842" s="52" t="n">
        <f aca="false">E842*D842</f>
        <v>39433.68</v>
      </c>
      <c r="M842" s="1" t="n">
        <f aca="false">IF(H842="A",1.65,IF(H842="B",1.28,0.84))</f>
        <v>0.84</v>
      </c>
      <c r="N842" s="1" t="n">
        <f aca="false">ROUNDUP(M842*G842*F842*SQRT(J842),0)</f>
        <v>2</v>
      </c>
      <c r="O842" s="1" t="n">
        <f aca="false">ROUNDUP(F842*J842+N842,0)</f>
        <v>13</v>
      </c>
      <c r="P842" s="50" t="n">
        <f aca="false">IF(F842&gt;0,K842/F842,99)</f>
        <v>7.48620961386919</v>
      </c>
      <c r="Q842" s="18" t="str">
        <f aca="false">IF(K842&lt;N842,"Stock-out risk",IF(K842&lt;O842,"Reorder now",IF(P842&gt;16,"Overstock","Healthy")))</f>
        <v>Healthy</v>
      </c>
      <c r="R842" s="52" t="n">
        <f aca="false">K842*C842</f>
        <v>2605.47</v>
      </c>
    </row>
    <row r="843" customFormat="false" ht="15" hidden="false" customHeight="false" outlineLevel="0" collapsed="false">
      <c r="A843" s="1" t="s">
        <v>9594</v>
      </c>
      <c r="B843" s="1" t="s">
        <v>8742</v>
      </c>
      <c r="C843" s="17" t="n">
        <v>252.63</v>
      </c>
      <c r="D843" s="17" t="n">
        <v>645.99</v>
      </c>
      <c r="E843" s="1" t="n">
        <v>61</v>
      </c>
      <c r="F843" s="50" t="n">
        <v>1.173</v>
      </c>
      <c r="G843" s="51" t="n">
        <v>0.322</v>
      </c>
      <c r="H843" s="1" t="s">
        <v>9409</v>
      </c>
      <c r="I843" s="1" t="s">
        <v>8746</v>
      </c>
      <c r="J843" s="1" t="n">
        <v>3</v>
      </c>
      <c r="K843" s="1" t="n">
        <v>9</v>
      </c>
      <c r="L843" s="52" t="n">
        <f aca="false">E843*D843</f>
        <v>39405.39</v>
      </c>
      <c r="M843" s="1" t="n">
        <f aca="false">IF(H843="A",1.65,IF(H843="B",1.28,0.84))</f>
        <v>0.84</v>
      </c>
      <c r="N843" s="1" t="n">
        <f aca="false">ROUNDUP(M843*G843*F843*SQRT(J843),0)</f>
        <v>1</v>
      </c>
      <c r="O843" s="1" t="n">
        <f aca="false">ROUNDUP(F843*J843+N843,0)</f>
        <v>5</v>
      </c>
      <c r="P843" s="50" t="n">
        <f aca="false">IF(F843&gt;0,K843/F843,99)</f>
        <v>7.67263427109974</v>
      </c>
      <c r="Q843" s="18" t="str">
        <f aca="false">IF(K843&lt;N843,"Stock-out risk",IF(K843&lt;O843,"Reorder now",IF(P843&gt;16,"Overstock","Healthy")))</f>
        <v>Healthy</v>
      </c>
      <c r="R843" s="52" t="n">
        <f aca="false">K843*C843</f>
        <v>2273.67</v>
      </c>
    </row>
    <row r="844" customFormat="false" ht="15" hidden="false" customHeight="false" outlineLevel="0" collapsed="false">
      <c r="A844" s="1" t="s">
        <v>9595</v>
      </c>
      <c r="B844" s="1" t="s">
        <v>8759</v>
      </c>
      <c r="C844" s="17" t="n">
        <v>70.44</v>
      </c>
      <c r="D844" s="17" t="n">
        <v>148.41</v>
      </c>
      <c r="E844" s="1" t="n">
        <v>265</v>
      </c>
      <c r="F844" s="50" t="n">
        <v>5.096</v>
      </c>
      <c r="G844" s="51" t="n">
        <v>0.618</v>
      </c>
      <c r="H844" s="1" t="s">
        <v>9409</v>
      </c>
      <c r="I844" s="1" t="s">
        <v>90</v>
      </c>
      <c r="J844" s="1" t="n">
        <v>4</v>
      </c>
      <c r="K844" s="1" t="n">
        <v>79</v>
      </c>
      <c r="L844" s="52" t="n">
        <f aca="false">E844*D844</f>
        <v>39328.65</v>
      </c>
      <c r="M844" s="1" t="n">
        <f aca="false">IF(H844="A",1.65,IF(H844="B",1.28,0.84))</f>
        <v>0.84</v>
      </c>
      <c r="N844" s="1" t="n">
        <f aca="false">ROUNDUP(M844*G844*F844*SQRT(J844),0)</f>
        <v>6</v>
      </c>
      <c r="O844" s="1" t="n">
        <f aca="false">ROUNDUP(F844*J844+N844,0)</f>
        <v>27</v>
      </c>
      <c r="P844" s="50" t="n">
        <f aca="false">IF(F844&gt;0,K844/F844,99)</f>
        <v>15.5023547880691</v>
      </c>
      <c r="Q844" s="18" t="str">
        <f aca="false">IF(K844&lt;N844,"Stock-out risk",IF(K844&lt;O844,"Reorder now",IF(P844&gt;16,"Overstock","Healthy")))</f>
        <v>Healthy</v>
      </c>
      <c r="R844" s="52" t="n">
        <f aca="false">K844*C844</f>
        <v>5564.76</v>
      </c>
    </row>
    <row r="845" customFormat="false" ht="15" hidden="false" customHeight="false" outlineLevel="0" collapsed="false">
      <c r="A845" s="1" t="s">
        <v>9596</v>
      </c>
      <c r="B845" s="1" t="s">
        <v>8764</v>
      </c>
      <c r="C845" s="17" t="n">
        <v>83.22</v>
      </c>
      <c r="D845" s="17" t="n">
        <v>181.55</v>
      </c>
      <c r="E845" s="1" t="n">
        <v>215</v>
      </c>
      <c r="F845" s="50" t="n">
        <v>4.135</v>
      </c>
      <c r="G845" s="51" t="n">
        <v>0.871</v>
      </c>
      <c r="H845" s="1" t="s">
        <v>9409</v>
      </c>
      <c r="I845" s="1" t="s">
        <v>90</v>
      </c>
      <c r="J845" s="1" t="n">
        <v>4</v>
      </c>
      <c r="K845" s="1" t="n">
        <v>51</v>
      </c>
      <c r="L845" s="52" t="n">
        <f aca="false">E845*D845</f>
        <v>39033.25</v>
      </c>
      <c r="M845" s="1" t="n">
        <f aca="false">IF(H845="A",1.65,IF(H845="B",1.28,0.84))</f>
        <v>0.84</v>
      </c>
      <c r="N845" s="1" t="n">
        <f aca="false">ROUNDUP(M845*G845*F845*SQRT(J845),0)</f>
        <v>7</v>
      </c>
      <c r="O845" s="1" t="n">
        <f aca="false">ROUNDUP(F845*J845+N845,0)</f>
        <v>24</v>
      </c>
      <c r="P845" s="50" t="n">
        <f aca="false">IF(F845&gt;0,K845/F845,99)</f>
        <v>12.3337363966143</v>
      </c>
      <c r="Q845" s="18" t="str">
        <f aca="false">IF(K845&lt;N845,"Stock-out risk",IF(K845&lt;O845,"Reorder now",IF(P845&gt;16,"Overstock","Healthy")))</f>
        <v>Healthy</v>
      </c>
      <c r="R845" s="52" t="n">
        <f aca="false">K845*C845</f>
        <v>4244.22</v>
      </c>
    </row>
    <row r="846" customFormat="false" ht="15" hidden="false" customHeight="false" outlineLevel="0" collapsed="false">
      <c r="A846" s="1" t="s">
        <v>9597</v>
      </c>
      <c r="B846" s="1" t="s">
        <v>8759</v>
      </c>
      <c r="C846" s="17" t="n">
        <v>29.66</v>
      </c>
      <c r="D846" s="17" t="n">
        <v>72.63</v>
      </c>
      <c r="E846" s="1" t="n">
        <v>535</v>
      </c>
      <c r="F846" s="50" t="n">
        <v>10.288</v>
      </c>
      <c r="G846" s="51" t="n">
        <v>0.368</v>
      </c>
      <c r="H846" s="1" t="s">
        <v>9409</v>
      </c>
      <c r="I846" s="1" t="s">
        <v>8746</v>
      </c>
      <c r="J846" s="1" t="n">
        <v>2</v>
      </c>
      <c r="K846" s="1" t="n">
        <v>43</v>
      </c>
      <c r="L846" s="52" t="n">
        <f aca="false">E846*D846</f>
        <v>38857.05</v>
      </c>
      <c r="M846" s="1" t="n">
        <f aca="false">IF(H846="A",1.65,IF(H846="B",1.28,0.84))</f>
        <v>0.84</v>
      </c>
      <c r="N846" s="1" t="n">
        <f aca="false">ROUNDUP(M846*G846*F846*SQRT(J846),0)</f>
        <v>5</v>
      </c>
      <c r="O846" s="1" t="n">
        <f aca="false">ROUNDUP(F846*J846+N846,0)</f>
        <v>26</v>
      </c>
      <c r="P846" s="50" t="n">
        <f aca="false">IF(F846&gt;0,K846/F846,99)</f>
        <v>4.1796267496112</v>
      </c>
      <c r="Q846" s="18" t="str">
        <f aca="false">IF(K846&lt;N846,"Stock-out risk",IF(K846&lt;O846,"Reorder now",IF(P846&gt;16,"Overstock","Healthy")))</f>
        <v>Healthy</v>
      </c>
      <c r="R846" s="52" t="n">
        <f aca="false">K846*C846</f>
        <v>1275.38</v>
      </c>
    </row>
    <row r="847" customFormat="false" ht="15" hidden="false" customHeight="false" outlineLevel="0" collapsed="false">
      <c r="A847" s="1" t="s">
        <v>9598</v>
      </c>
      <c r="B847" s="1" t="s">
        <v>8749</v>
      </c>
      <c r="C847" s="17" t="n">
        <v>59.53</v>
      </c>
      <c r="D847" s="17" t="n">
        <v>130.67</v>
      </c>
      <c r="E847" s="1" t="n">
        <v>297</v>
      </c>
      <c r="F847" s="50" t="n">
        <v>5.712</v>
      </c>
      <c r="G847" s="51" t="n">
        <v>0.344</v>
      </c>
      <c r="H847" s="1" t="s">
        <v>9409</v>
      </c>
      <c r="I847" s="1" t="s">
        <v>8746</v>
      </c>
      <c r="J847" s="1" t="n">
        <v>6</v>
      </c>
      <c r="K847" s="1" t="n">
        <v>62</v>
      </c>
      <c r="L847" s="52" t="n">
        <f aca="false">E847*D847</f>
        <v>38808.99</v>
      </c>
      <c r="M847" s="1" t="n">
        <f aca="false">IF(H847="A",1.65,IF(H847="B",1.28,0.84))</f>
        <v>0.84</v>
      </c>
      <c r="N847" s="1" t="n">
        <f aca="false">ROUNDUP(M847*G847*F847*SQRT(J847),0)</f>
        <v>5</v>
      </c>
      <c r="O847" s="1" t="n">
        <f aca="false">ROUNDUP(F847*J847+N847,0)</f>
        <v>40</v>
      </c>
      <c r="P847" s="50" t="n">
        <f aca="false">IF(F847&gt;0,K847/F847,99)</f>
        <v>10.8543417366947</v>
      </c>
      <c r="Q847" s="18" t="str">
        <f aca="false">IF(K847&lt;N847,"Stock-out risk",IF(K847&lt;O847,"Reorder now",IF(P847&gt;16,"Overstock","Healthy")))</f>
        <v>Healthy</v>
      </c>
      <c r="R847" s="52" t="n">
        <f aca="false">K847*C847</f>
        <v>3690.86</v>
      </c>
    </row>
    <row r="848" customFormat="false" ht="15" hidden="false" customHeight="false" outlineLevel="0" collapsed="false">
      <c r="A848" s="1" t="s">
        <v>9599</v>
      </c>
      <c r="B848" s="1" t="s">
        <v>8759</v>
      </c>
      <c r="C848" s="17" t="n">
        <v>127.26</v>
      </c>
      <c r="D848" s="17" t="n">
        <v>276.31</v>
      </c>
      <c r="E848" s="1" t="n">
        <v>137</v>
      </c>
      <c r="F848" s="50" t="n">
        <v>2.635</v>
      </c>
      <c r="G848" s="51" t="n">
        <v>0.636</v>
      </c>
      <c r="H848" s="1" t="s">
        <v>9409</v>
      </c>
      <c r="I848" s="1" t="s">
        <v>90</v>
      </c>
      <c r="J848" s="1" t="n">
        <v>2</v>
      </c>
      <c r="K848" s="1" t="n">
        <v>14</v>
      </c>
      <c r="L848" s="52" t="n">
        <f aca="false">E848*D848</f>
        <v>37854.47</v>
      </c>
      <c r="M848" s="1" t="n">
        <f aca="false">IF(H848="A",1.65,IF(H848="B",1.28,0.84))</f>
        <v>0.84</v>
      </c>
      <c r="N848" s="1" t="n">
        <f aca="false">ROUNDUP(M848*G848*F848*SQRT(J848),0)</f>
        <v>2</v>
      </c>
      <c r="O848" s="1" t="n">
        <f aca="false">ROUNDUP(F848*J848+N848,0)</f>
        <v>8</v>
      </c>
      <c r="P848" s="50" t="n">
        <f aca="false">IF(F848&gt;0,K848/F848,99)</f>
        <v>5.31309297912714</v>
      </c>
      <c r="Q848" s="18" t="str">
        <f aca="false">IF(K848&lt;N848,"Stock-out risk",IF(K848&lt;O848,"Reorder now",IF(P848&gt;16,"Overstock","Healthy")))</f>
        <v>Healthy</v>
      </c>
      <c r="R848" s="52" t="n">
        <f aca="false">K848*C848</f>
        <v>1781.64</v>
      </c>
    </row>
    <row r="849" customFormat="false" ht="15" hidden="false" customHeight="false" outlineLevel="0" collapsed="false">
      <c r="A849" s="1" t="s">
        <v>9600</v>
      </c>
      <c r="B849" s="1" t="s">
        <v>8759</v>
      </c>
      <c r="C849" s="17" t="n">
        <v>64.04</v>
      </c>
      <c r="D849" s="17" t="n">
        <v>123.35</v>
      </c>
      <c r="E849" s="1" t="n">
        <v>306</v>
      </c>
      <c r="F849" s="50" t="n">
        <v>5.885</v>
      </c>
      <c r="G849" s="51" t="n">
        <v>0.529</v>
      </c>
      <c r="H849" s="1" t="s">
        <v>9409</v>
      </c>
      <c r="I849" s="1" t="s">
        <v>90</v>
      </c>
      <c r="J849" s="1" t="n">
        <v>4</v>
      </c>
      <c r="K849" s="1" t="n">
        <v>31</v>
      </c>
      <c r="L849" s="52" t="n">
        <f aca="false">E849*D849</f>
        <v>37745.1</v>
      </c>
      <c r="M849" s="1" t="n">
        <f aca="false">IF(H849="A",1.65,IF(H849="B",1.28,0.84))</f>
        <v>0.84</v>
      </c>
      <c r="N849" s="1" t="n">
        <f aca="false">ROUNDUP(M849*G849*F849*SQRT(J849),0)</f>
        <v>6</v>
      </c>
      <c r="O849" s="1" t="n">
        <f aca="false">ROUNDUP(F849*J849+N849,0)</f>
        <v>30</v>
      </c>
      <c r="P849" s="50" t="n">
        <f aca="false">IF(F849&gt;0,K849/F849,99)</f>
        <v>5.26762956669499</v>
      </c>
      <c r="Q849" s="18" t="str">
        <f aca="false">IF(K849&lt;N849,"Stock-out risk",IF(K849&lt;O849,"Reorder now",IF(P849&gt;16,"Overstock","Healthy")))</f>
        <v>Healthy</v>
      </c>
      <c r="R849" s="52" t="n">
        <f aca="false">K849*C849</f>
        <v>1985.24</v>
      </c>
    </row>
    <row r="850" customFormat="false" ht="15" hidden="false" customHeight="false" outlineLevel="0" collapsed="false">
      <c r="A850" s="1" t="s">
        <v>9601</v>
      </c>
      <c r="B850" s="1" t="s">
        <v>8764</v>
      </c>
      <c r="C850" s="17" t="n">
        <v>177.39</v>
      </c>
      <c r="D850" s="17" t="n">
        <v>400.04</v>
      </c>
      <c r="E850" s="1" t="n">
        <v>94</v>
      </c>
      <c r="F850" s="50" t="n">
        <v>1.808</v>
      </c>
      <c r="G850" s="51" t="n">
        <v>0.461</v>
      </c>
      <c r="H850" s="1" t="s">
        <v>9409</v>
      </c>
      <c r="I850" s="1" t="s">
        <v>8746</v>
      </c>
      <c r="J850" s="1" t="n">
        <v>2</v>
      </c>
      <c r="K850" s="1" t="n">
        <v>12</v>
      </c>
      <c r="L850" s="52" t="n">
        <f aca="false">E850*D850</f>
        <v>37603.76</v>
      </c>
      <c r="M850" s="1" t="n">
        <f aca="false">IF(H850="A",1.65,IF(H850="B",1.28,0.84))</f>
        <v>0.84</v>
      </c>
      <c r="N850" s="1" t="n">
        <f aca="false">ROUNDUP(M850*G850*F850*SQRT(J850),0)</f>
        <v>1</v>
      </c>
      <c r="O850" s="1" t="n">
        <f aca="false">ROUNDUP(F850*J850+N850,0)</f>
        <v>5</v>
      </c>
      <c r="P850" s="50" t="n">
        <f aca="false">IF(F850&gt;0,K850/F850,99)</f>
        <v>6.63716814159292</v>
      </c>
      <c r="Q850" s="18" t="str">
        <f aca="false">IF(K850&lt;N850,"Stock-out risk",IF(K850&lt;O850,"Reorder now",IF(P850&gt;16,"Overstock","Healthy")))</f>
        <v>Healthy</v>
      </c>
      <c r="R850" s="52" t="n">
        <f aca="false">K850*C850</f>
        <v>2128.68</v>
      </c>
    </row>
    <row r="851" customFormat="false" ht="15" hidden="false" customHeight="false" outlineLevel="0" collapsed="false">
      <c r="A851" s="1" t="s">
        <v>9602</v>
      </c>
      <c r="B851" s="1" t="s">
        <v>8749</v>
      </c>
      <c r="C851" s="17" t="n">
        <v>65.06</v>
      </c>
      <c r="D851" s="17" t="n">
        <v>131.46</v>
      </c>
      <c r="E851" s="1" t="n">
        <v>286</v>
      </c>
      <c r="F851" s="50" t="n">
        <v>5.5</v>
      </c>
      <c r="G851" s="51" t="n">
        <v>0.879</v>
      </c>
      <c r="H851" s="1" t="s">
        <v>9409</v>
      </c>
      <c r="I851" s="1" t="s">
        <v>90</v>
      </c>
      <c r="J851" s="1" t="n">
        <v>4</v>
      </c>
      <c r="K851" s="1" t="n">
        <v>52</v>
      </c>
      <c r="L851" s="52" t="n">
        <f aca="false">E851*D851</f>
        <v>37597.56</v>
      </c>
      <c r="M851" s="1" t="n">
        <f aca="false">IF(H851="A",1.65,IF(H851="B",1.28,0.84))</f>
        <v>0.84</v>
      </c>
      <c r="N851" s="1" t="n">
        <f aca="false">ROUNDUP(M851*G851*F851*SQRT(J851),0)</f>
        <v>9</v>
      </c>
      <c r="O851" s="1" t="n">
        <f aca="false">ROUNDUP(F851*J851+N851,0)</f>
        <v>31</v>
      </c>
      <c r="P851" s="50" t="n">
        <f aca="false">IF(F851&gt;0,K851/F851,99)</f>
        <v>9.45454545454546</v>
      </c>
      <c r="Q851" s="18" t="str">
        <f aca="false">IF(K851&lt;N851,"Stock-out risk",IF(K851&lt;O851,"Reorder now",IF(P851&gt;16,"Overstock","Healthy")))</f>
        <v>Healthy</v>
      </c>
      <c r="R851" s="52" t="n">
        <f aca="false">K851*C851</f>
        <v>3383.12</v>
      </c>
    </row>
    <row r="852" customFormat="false" ht="15" hidden="false" customHeight="false" outlineLevel="0" collapsed="false">
      <c r="A852" s="1" t="s">
        <v>9603</v>
      </c>
      <c r="B852" s="1" t="s">
        <v>8755</v>
      </c>
      <c r="C852" s="17" t="n">
        <v>34.21</v>
      </c>
      <c r="D852" s="17" t="n">
        <v>81.7</v>
      </c>
      <c r="E852" s="1" t="n">
        <v>460</v>
      </c>
      <c r="F852" s="50" t="n">
        <v>8.846</v>
      </c>
      <c r="G852" s="51" t="n">
        <v>0.514</v>
      </c>
      <c r="H852" s="1" t="s">
        <v>9409</v>
      </c>
      <c r="I852" s="1" t="s">
        <v>90</v>
      </c>
      <c r="J852" s="1" t="n">
        <v>4</v>
      </c>
      <c r="K852" s="1" t="n">
        <v>57</v>
      </c>
      <c r="L852" s="52" t="n">
        <f aca="false">E852*D852</f>
        <v>37582</v>
      </c>
      <c r="M852" s="1" t="n">
        <f aca="false">IF(H852="A",1.65,IF(H852="B",1.28,0.84))</f>
        <v>0.84</v>
      </c>
      <c r="N852" s="1" t="n">
        <f aca="false">ROUNDUP(M852*G852*F852*SQRT(J852),0)</f>
        <v>8</v>
      </c>
      <c r="O852" s="1" t="n">
        <f aca="false">ROUNDUP(F852*J852+N852,0)</f>
        <v>44</v>
      </c>
      <c r="P852" s="50" t="n">
        <f aca="false">IF(F852&gt;0,K852/F852,99)</f>
        <v>6.44359032330997</v>
      </c>
      <c r="Q852" s="18" t="str">
        <f aca="false">IF(K852&lt;N852,"Stock-out risk",IF(K852&lt;O852,"Reorder now",IF(P852&gt;16,"Overstock","Healthy")))</f>
        <v>Healthy</v>
      </c>
      <c r="R852" s="52" t="n">
        <f aca="false">K852*C852</f>
        <v>1949.97</v>
      </c>
    </row>
    <row r="853" customFormat="false" ht="15" hidden="false" customHeight="false" outlineLevel="0" collapsed="false">
      <c r="A853" s="1" t="s">
        <v>9604</v>
      </c>
      <c r="B853" s="1" t="s">
        <v>8755</v>
      </c>
      <c r="C853" s="17" t="n">
        <v>129.26</v>
      </c>
      <c r="D853" s="17" t="n">
        <v>241.97</v>
      </c>
      <c r="E853" s="1" t="n">
        <v>155</v>
      </c>
      <c r="F853" s="50" t="n">
        <v>2.981</v>
      </c>
      <c r="G853" s="51" t="n">
        <v>0.913</v>
      </c>
      <c r="H853" s="1" t="s">
        <v>9409</v>
      </c>
      <c r="I853" s="1" t="s">
        <v>90</v>
      </c>
      <c r="J853" s="1" t="n">
        <v>2</v>
      </c>
      <c r="K853" s="1" t="n">
        <v>21</v>
      </c>
      <c r="L853" s="52" t="n">
        <f aca="false">E853*D853</f>
        <v>37505.35</v>
      </c>
      <c r="M853" s="1" t="n">
        <f aca="false">IF(H853="A",1.65,IF(H853="B",1.28,0.84))</f>
        <v>0.84</v>
      </c>
      <c r="N853" s="1" t="n">
        <f aca="false">ROUNDUP(M853*G853*F853*SQRT(J853),0)</f>
        <v>4</v>
      </c>
      <c r="O853" s="1" t="n">
        <f aca="false">ROUNDUP(F853*J853+N853,0)</f>
        <v>10</v>
      </c>
      <c r="P853" s="50" t="n">
        <f aca="false">IF(F853&gt;0,K853/F853,99)</f>
        <v>7.04461590070446</v>
      </c>
      <c r="Q853" s="18" t="str">
        <f aca="false">IF(K853&lt;N853,"Stock-out risk",IF(K853&lt;O853,"Reorder now",IF(P853&gt;16,"Overstock","Healthy")))</f>
        <v>Healthy</v>
      </c>
      <c r="R853" s="52" t="n">
        <f aca="false">K853*C853</f>
        <v>2714.46</v>
      </c>
    </row>
    <row r="854" customFormat="false" ht="15" hidden="false" customHeight="false" outlineLevel="0" collapsed="false">
      <c r="A854" s="1" t="s">
        <v>9605</v>
      </c>
      <c r="B854" s="1" t="s">
        <v>8759</v>
      </c>
      <c r="C854" s="17" t="n">
        <v>94</v>
      </c>
      <c r="D854" s="17" t="n">
        <v>188.67</v>
      </c>
      <c r="E854" s="1" t="n">
        <v>197</v>
      </c>
      <c r="F854" s="50" t="n">
        <v>3.788</v>
      </c>
      <c r="G854" s="51" t="n">
        <v>0.29</v>
      </c>
      <c r="H854" s="1" t="s">
        <v>9409</v>
      </c>
      <c r="I854" s="1" t="s">
        <v>8746</v>
      </c>
      <c r="J854" s="1" t="n">
        <v>2</v>
      </c>
      <c r="K854" s="1" t="n">
        <v>5</v>
      </c>
      <c r="L854" s="52" t="n">
        <f aca="false">E854*D854</f>
        <v>37167.99</v>
      </c>
      <c r="M854" s="1" t="n">
        <f aca="false">IF(H854="A",1.65,IF(H854="B",1.28,0.84))</f>
        <v>0.84</v>
      </c>
      <c r="N854" s="1" t="n">
        <f aca="false">ROUNDUP(M854*G854*F854*SQRT(J854),0)</f>
        <v>2</v>
      </c>
      <c r="O854" s="1" t="n">
        <f aca="false">ROUNDUP(F854*J854+N854,0)</f>
        <v>10</v>
      </c>
      <c r="P854" s="50" t="n">
        <f aca="false">IF(F854&gt;0,K854/F854,99)</f>
        <v>1.31995776135164</v>
      </c>
      <c r="Q854" s="18" t="str">
        <f aca="false">IF(K854&lt;N854,"Stock-out risk",IF(K854&lt;O854,"Reorder now",IF(P854&gt;16,"Overstock","Healthy")))</f>
        <v>Reorder now</v>
      </c>
      <c r="R854" s="52" t="n">
        <f aca="false">K854*C854</f>
        <v>470</v>
      </c>
    </row>
    <row r="855" customFormat="false" ht="15" hidden="false" customHeight="false" outlineLevel="0" collapsed="false">
      <c r="A855" s="1" t="s">
        <v>9606</v>
      </c>
      <c r="B855" s="1" t="s">
        <v>8742</v>
      </c>
      <c r="C855" s="17" t="n">
        <v>95.02</v>
      </c>
      <c r="D855" s="17" t="n">
        <v>232.12</v>
      </c>
      <c r="E855" s="1" t="n">
        <v>159</v>
      </c>
      <c r="F855" s="50" t="n">
        <v>3.058</v>
      </c>
      <c r="G855" s="51" t="n">
        <v>0.91</v>
      </c>
      <c r="H855" s="1" t="s">
        <v>9409</v>
      </c>
      <c r="I855" s="1" t="s">
        <v>90</v>
      </c>
      <c r="J855" s="1" t="n">
        <v>2</v>
      </c>
      <c r="K855" s="1" t="n">
        <v>11</v>
      </c>
      <c r="L855" s="52" t="n">
        <f aca="false">E855*D855</f>
        <v>36907.08</v>
      </c>
      <c r="M855" s="1" t="n">
        <f aca="false">IF(H855="A",1.65,IF(H855="B",1.28,0.84))</f>
        <v>0.84</v>
      </c>
      <c r="N855" s="1" t="n">
        <f aca="false">ROUNDUP(M855*G855*F855*SQRT(J855),0)</f>
        <v>4</v>
      </c>
      <c r="O855" s="1" t="n">
        <f aca="false">ROUNDUP(F855*J855+N855,0)</f>
        <v>11</v>
      </c>
      <c r="P855" s="50" t="n">
        <f aca="false">IF(F855&gt;0,K855/F855,99)</f>
        <v>3.59712230215827</v>
      </c>
      <c r="Q855" s="18" t="str">
        <f aca="false">IF(K855&lt;N855,"Stock-out risk",IF(K855&lt;O855,"Reorder now",IF(P855&gt;16,"Overstock","Healthy")))</f>
        <v>Healthy</v>
      </c>
      <c r="R855" s="52" t="n">
        <f aca="false">K855*C855</f>
        <v>1045.22</v>
      </c>
    </row>
    <row r="856" customFormat="false" ht="15" hidden="false" customHeight="false" outlineLevel="0" collapsed="false">
      <c r="A856" s="1" t="s">
        <v>9607</v>
      </c>
      <c r="B856" s="1" t="s">
        <v>8749</v>
      </c>
      <c r="C856" s="17" t="n">
        <v>124.47</v>
      </c>
      <c r="D856" s="17" t="n">
        <v>306.18</v>
      </c>
      <c r="E856" s="1" t="n">
        <v>120</v>
      </c>
      <c r="F856" s="50" t="n">
        <v>2.308</v>
      </c>
      <c r="G856" s="51" t="n">
        <v>0.586</v>
      </c>
      <c r="H856" s="1" t="s">
        <v>9409</v>
      </c>
      <c r="I856" s="1" t="s">
        <v>90</v>
      </c>
      <c r="J856" s="1" t="n">
        <v>2</v>
      </c>
      <c r="K856" s="1" t="n">
        <v>6</v>
      </c>
      <c r="L856" s="52" t="n">
        <f aca="false">E856*D856</f>
        <v>36741.6</v>
      </c>
      <c r="M856" s="1" t="n">
        <f aca="false">IF(H856="A",1.65,IF(H856="B",1.28,0.84))</f>
        <v>0.84</v>
      </c>
      <c r="N856" s="1" t="n">
        <f aca="false">ROUNDUP(M856*G856*F856*SQRT(J856),0)</f>
        <v>2</v>
      </c>
      <c r="O856" s="1" t="n">
        <f aca="false">ROUNDUP(F856*J856+N856,0)</f>
        <v>7</v>
      </c>
      <c r="P856" s="50" t="n">
        <f aca="false">IF(F856&gt;0,K856/F856,99)</f>
        <v>2.59965337954939</v>
      </c>
      <c r="Q856" s="18" t="str">
        <f aca="false">IF(K856&lt;N856,"Stock-out risk",IF(K856&lt;O856,"Reorder now",IF(P856&gt;16,"Overstock","Healthy")))</f>
        <v>Reorder now</v>
      </c>
      <c r="R856" s="52" t="n">
        <f aca="false">K856*C856</f>
        <v>746.82</v>
      </c>
    </row>
    <row r="857" customFormat="false" ht="15" hidden="false" customHeight="false" outlineLevel="0" collapsed="false">
      <c r="A857" s="1" t="s">
        <v>9608</v>
      </c>
      <c r="B857" s="1" t="s">
        <v>8764</v>
      </c>
      <c r="C857" s="17" t="n">
        <v>91.92</v>
      </c>
      <c r="D857" s="17" t="n">
        <v>201.15</v>
      </c>
      <c r="E857" s="1" t="n">
        <v>182</v>
      </c>
      <c r="F857" s="50" t="n">
        <v>3.5</v>
      </c>
      <c r="G857" s="51" t="n">
        <v>0.334</v>
      </c>
      <c r="H857" s="1" t="s">
        <v>9409</v>
      </c>
      <c r="I857" s="1" t="s">
        <v>8746</v>
      </c>
      <c r="J857" s="1" t="n">
        <v>2</v>
      </c>
      <c r="K857" s="1" t="n">
        <v>10</v>
      </c>
      <c r="L857" s="52" t="n">
        <f aca="false">E857*D857</f>
        <v>36609.3</v>
      </c>
      <c r="M857" s="1" t="n">
        <f aca="false">IF(H857="A",1.65,IF(H857="B",1.28,0.84))</f>
        <v>0.84</v>
      </c>
      <c r="N857" s="1" t="n">
        <f aca="false">ROUNDUP(M857*G857*F857*SQRT(J857),0)</f>
        <v>2</v>
      </c>
      <c r="O857" s="1" t="n">
        <f aca="false">ROUNDUP(F857*J857+N857,0)</f>
        <v>9</v>
      </c>
      <c r="P857" s="50" t="n">
        <f aca="false">IF(F857&gt;0,K857/F857,99)</f>
        <v>2.85714285714286</v>
      </c>
      <c r="Q857" s="18" t="str">
        <f aca="false">IF(K857&lt;N857,"Stock-out risk",IF(K857&lt;O857,"Reorder now",IF(P857&gt;16,"Overstock","Healthy")))</f>
        <v>Healthy</v>
      </c>
      <c r="R857" s="52" t="n">
        <f aca="false">K857*C857</f>
        <v>919.2</v>
      </c>
    </row>
    <row r="858" customFormat="false" ht="15" hidden="false" customHeight="false" outlineLevel="0" collapsed="false">
      <c r="A858" s="1" t="s">
        <v>9609</v>
      </c>
      <c r="B858" s="1" t="s">
        <v>8755</v>
      </c>
      <c r="C858" s="17" t="n">
        <v>133.59</v>
      </c>
      <c r="D858" s="17" t="n">
        <v>283.11</v>
      </c>
      <c r="E858" s="1" t="n">
        <v>129</v>
      </c>
      <c r="F858" s="50" t="n">
        <v>2.481</v>
      </c>
      <c r="G858" s="51" t="n">
        <v>0.91</v>
      </c>
      <c r="H858" s="1" t="s">
        <v>9409</v>
      </c>
      <c r="I858" s="1" t="s">
        <v>90</v>
      </c>
      <c r="J858" s="1" t="n">
        <v>4</v>
      </c>
      <c r="K858" s="1" t="n">
        <v>13</v>
      </c>
      <c r="L858" s="52" t="n">
        <f aca="false">E858*D858</f>
        <v>36521.19</v>
      </c>
      <c r="M858" s="1" t="n">
        <f aca="false">IF(H858="A",1.65,IF(H858="B",1.28,0.84))</f>
        <v>0.84</v>
      </c>
      <c r="N858" s="1" t="n">
        <f aca="false">ROUNDUP(M858*G858*F858*SQRT(J858),0)</f>
        <v>4</v>
      </c>
      <c r="O858" s="1" t="n">
        <f aca="false">ROUNDUP(F858*J858+N858,0)</f>
        <v>14</v>
      </c>
      <c r="P858" s="50" t="n">
        <f aca="false">IF(F858&gt;0,K858/F858,99)</f>
        <v>5.23982265215639</v>
      </c>
      <c r="Q858" s="18" t="str">
        <f aca="false">IF(K858&lt;N858,"Stock-out risk",IF(K858&lt;O858,"Reorder now",IF(P858&gt;16,"Overstock","Healthy")))</f>
        <v>Reorder now</v>
      </c>
      <c r="R858" s="52" t="n">
        <f aca="false">K858*C858</f>
        <v>1736.67</v>
      </c>
    </row>
    <row r="859" customFormat="false" ht="15" hidden="false" customHeight="false" outlineLevel="0" collapsed="false">
      <c r="A859" s="1" t="s">
        <v>9610</v>
      </c>
      <c r="B859" s="1" t="s">
        <v>8772</v>
      </c>
      <c r="C859" s="17" t="n">
        <v>61.57</v>
      </c>
      <c r="D859" s="17" t="n">
        <v>138.87</v>
      </c>
      <c r="E859" s="1" t="n">
        <v>258</v>
      </c>
      <c r="F859" s="50" t="n">
        <v>4.962</v>
      </c>
      <c r="G859" s="51" t="n">
        <v>0.309</v>
      </c>
      <c r="H859" s="1" t="s">
        <v>9409</v>
      </c>
      <c r="I859" s="1" t="s">
        <v>8746</v>
      </c>
      <c r="J859" s="1" t="n">
        <v>4</v>
      </c>
      <c r="K859" s="1" t="n">
        <v>30</v>
      </c>
      <c r="L859" s="52" t="n">
        <f aca="false">E859*D859</f>
        <v>35828.46</v>
      </c>
      <c r="M859" s="1" t="n">
        <f aca="false">IF(H859="A",1.65,IF(H859="B",1.28,0.84))</f>
        <v>0.84</v>
      </c>
      <c r="N859" s="1" t="n">
        <f aca="false">ROUNDUP(M859*G859*F859*SQRT(J859),0)</f>
        <v>3</v>
      </c>
      <c r="O859" s="1" t="n">
        <f aca="false">ROUNDUP(F859*J859+N859,0)</f>
        <v>23</v>
      </c>
      <c r="P859" s="50" t="n">
        <f aca="false">IF(F859&gt;0,K859/F859,99)</f>
        <v>6.0459492140266</v>
      </c>
      <c r="Q859" s="18" t="str">
        <f aca="false">IF(K859&lt;N859,"Stock-out risk",IF(K859&lt;O859,"Reorder now",IF(P859&gt;16,"Overstock","Healthy")))</f>
        <v>Healthy</v>
      </c>
      <c r="R859" s="52" t="n">
        <f aca="false">K859*C859</f>
        <v>1847.1</v>
      </c>
    </row>
    <row r="860" customFormat="false" ht="15" hidden="false" customHeight="false" outlineLevel="0" collapsed="false">
      <c r="A860" s="1" t="s">
        <v>9611</v>
      </c>
      <c r="B860" s="1" t="s">
        <v>8749</v>
      </c>
      <c r="C860" s="17" t="n">
        <v>91.7</v>
      </c>
      <c r="D860" s="17" t="n">
        <v>227.82</v>
      </c>
      <c r="E860" s="1" t="n">
        <v>157</v>
      </c>
      <c r="F860" s="50" t="n">
        <v>3.019</v>
      </c>
      <c r="G860" s="51" t="n">
        <v>0.526</v>
      </c>
      <c r="H860" s="1" t="s">
        <v>9409</v>
      </c>
      <c r="I860" s="1" t="s">
        <v>90</v>
      </c>
      <c r="J860" s="1" t="n">
        <v>2</v>
      </c>
      <c r="K860" s="1" t="n">
        <v>14</v>
      </c>
      <c r="L860" s="52" t="n">
        <f aca="false">E860*D860</f>
        <v>35767.74</v>
      </c>
      <c r="M860" s="1" t="n">
        <f aca="false">IF(H860="A",1.65,IF(H860="B",1.28,0.84))</f>
        <v>0.84</v>
      </c>
      <c r="N860" s="1" t="n">
        <f aca="false">ROUNDUP(M860*G860*F860*SQRT(J860),0)</f>
        <v>2</v>
      </c>
      <c r="O860" s="1" t="n">
        <f aca="false">ROUNDUP(F860*J860+N860,0)</f>
        <v>9</v>
      </c>
      <c r="P860" s="50" t="n">
        <f aca="false">IF(F860&gt;0,K860/F860,99)</f>
        <v>4.63729711825108</v>
      </c>
      <c r="Q860" s="18" t="str">
        <f aca="false">IF(K860&lt;N860,"Stock-out risk",IF(K860&lt;O860,"Reorder now",IF(P860&gt;16,"Overstock","Healthy")))</f>
        <v>Healthy</v>
      </c>
      <c r="R860" s="52" t="n">
        <f aca="false">K860*C860</f>
        <v>1283.8</v>
      </c>
    </row>
    <row r="861" customFormat="false" ht="15" hidden="false" customHeight="false" outlineLevel="0" collapsed="false">
      <c r="A861" s="1" t="s">
        <v>9612</v>
      </c>
      <c r="B861" s="1" t="s">
        <v>8759</v>
      </c>
      <c r="C861" s="17" t="n">
        <v>159.13</v>
      </c>
      <c r="D861" s="17" t="n">
        <v>289.96</v>
      </c>
      <c r="E861" s="1" t="n">
        <v>123</v>
      </c>
      <c r="F861" s="50" t="n">
        <v>2.365</v>
      </c>
      <c r="G861" s="51" t="n">
        <v>0.531</v>
      </c>
      <c r="H861" s="1" t="s">
        <v>9409</v>
      </c>
      <c r="I861" s="1" t="s">
        <v>90</v>
      </c>
      <c r="J861" s="1" t="n">
        <v>4</v>
      </c>
      <c r="K861" s="1" t="n">
        <v>13</v>
      </c>
      <c r="L861" s="52" t="n">
        <f aca="false">E861*D861</f>
        <v>35665.08</v>
      </c>
      <c r="M861" s="1" t="n">
        <f aca="false">IF(H861="A",1.65,IF(H861="B",1.28,0.84))</f>
        <v>0.84</v>
      </c>
      <c r="N861" s="1" t="n">
        <f aca="false">ROUNDUP(M861*G861*F861*SQRT(J861),0)</f>
        <v>3</v>
      </c>
      <c r="O861" s="1" t="n">
        <f aca="false">ROUNDUP(F861*J861+N861,0)</f>
        <v>13</v>
      </c>
      <c r="P861" s="50" t="n">
        <f aca="false">IF(F861&gt;0,K861/F861,99)</f>
        <v>5.49682875264271</v>
      </c>
      <c r="Q861" s="18" t="str">
        <f aca="false">IF(K861&lt;N861,"Stock-out risk",IF(K861&lt;O861,"Reorder now",IF(P861&gt;16,"Overstock","Healthy")))</f>
        <v>Healthy</v>
      </c>
      <c r="R861" s="52" t="n">
        <f aca="false">K861*C861</f>
        <v>2068.69</v>
      </c>
    </row>
    <row r="862" customFormat="false" ht="15" hidden="false" customHeight="false" outlineLevel="0" collapsed="false">
      <c r="A862" s="1" t="s">
        <v>9613</v>
      </c>
      <c r="B862" s="1" t="s">
        <v>8749</v>
      </c>
      <c r="C862" s="17" t="n">
        <v>149.66</v>
      </c>
      <c r="D862" s="17" t="n">
        <v>340.48</v>
      </c>
      <c r="E862" s="1" t="n">
        <v>104</v>
      </c>
      <c r="F862" s="50" t="n">
        <v>2</v>
      </c>
      <c r="G862" s="51" t="n">
        <v>0.38</v>
      </c>
      <c r="H862" s="1" t="s">
        <v>9409</v>
      </c>
      <c r="I862" s="1" t="s">
        <v>8746</v>
      </c>
      <c r="J862" s="1" t="n">
        <v>4</v>
      </c>
      <c r="K862" s="1" t="n">
        <v>18</v>
      </c>
      <c r="L862" s="52" t="n">
        <f aca="false">E862*D862</f>
        <v>35409.92</v>
      </c>
      <c r="M862" s="1" t="n">
        <f aca="false">IF(H862="A",1.65,IF(H862="B",1.28,0.84))</f>
        <v>0.84</v>
      </c>
      <c r="N862" s="1" t="n">
        <f aca="false">ROUNDUP(M862*G862*F862*SQRT(J862),0)</f>
        <v>2</v>
      </c>
      <c r="O862" s="1" t="n">
        <f aca="false">ROUNDUP(F862*J862+N862,0)</f>
        <v>10</v>
      </c>
      <c r="P862" s="50" t="n">
        <f aca="false">IF(F862&gt;0,K862/F862,99)</f>
        <v>9</v>
      </c>
      <c r="Q862" s="18" t="str">
        <f aca="false">IF(K862&lt;N862,"Stock-out risk",IF(K862&lt;O862,"Reorder now",IF(P862&gt;16,"Overstock","Healthy")))</f>
        <v>Healthy</v>
      </c>
      <c r="R862" s="52" t="n">
        <f aca="false">K862*C862</f>
        <v>2693.88</v>
      </c>
    </row>
    <row r="863" customFormat="false" ht="15" hidden="false" customHeight="false" outlineLevel="0" collapsed="false">
      <c r="A863" s="1" t="s">
        <v>9614</v>
      </c>
      <c r="B863" s="1" t="s">
        <v>8764</v>
      </c>
      <c r="C863" s="17" t="n">
        <v>87.28</v>
      </c>
      <c r="D863" s="17" t="n">
        <v>199.77</v>
      </c>
      <c r="E863" s="1" t="n">
        <v>177</v>
      </c>
      <c r="F863" s="50" t="n">
        <v>3.404</v>
      </c>
      <c r="G863" s="51" t="n">
        <v>0.624</v>
      </c>
      <c r="H863" s="1" t="s">
        <v>9409</v>
      </c>
      <c r="I863" s="1" t="s">
        <v>90</v>
      </c>
      <c r="J863" s="1" t="n">
        <v>3</v>
      </c>
      <c r="K863" s="1" t="n">
        <v>12</v>
      </c>
      <c r="L863" s="52" t="n">
        <f aca="false">E863*D863</f>
        <v>35359.29</v>
      </c>
      <c r="M863" s="1" t="n">
        <f aca="false">IF(H863="A",1.65,IF(H863="B",1.28,0.84))</f>
        <v>0.84</v>
      </c>
      <c r="N863" s="1" t="n">
        <f aca="false">ROUNDUP(M863*G863*F863*SQRT(J863),0)</f>
        <v>4</v>
      </c>
      <c r="O863" s="1" t="n">
        <f aca="false">ROUNDUP(F863*J863+N863,0)</f>
        <v>15</v>
      </c>
      <c r="P863" s="50" t="n">
        <f aca="false">IF(F863&gt;0,K863/F863,99)</f>
        <v>3.52526439482961</v>
      </c>
      <c r="Q863" s="18" t="str">
        <f aca="false">IF(K863&lt;N863,"Stock-out risk",IF(K863&lt;O863,"Reorder now",IF(P863&gt;16,"Overstock","Healthy")))</f>
        <v>Reorder now</v>
      </c>
      <c r="R863" s="52" t="n">
        <f aca="false">K863*C863</f>
        <v>1047.36</v>
      </c>
    </row>
    <row r="864" customFormat="false" ht="15" hidden="false" customHeight="false" outlineLevel="0" collapsed="false">
      <c r="A864" s="1" t="s">
        <v>9615</v>
      </c>
      <c r="B864" s="1" t="s">
        <v>8772</v>
      </c>
      <c r="C864" s="17" t="n">
        <v>58.13</v>
      </c>
      <c r="D864" s="17" t="n">
        <v>130.25</v>
      </c>
      <c r="E864" s="1" t="n">
        <v>271</v>
      </c>
      <c r="F864" s="50" t="n">
        <v>5.212</v>
      </c>
      <c r="G864" s="51" t="n">
        <v>0.534</v>
      </c>
      <c r="H864" s="1" t="s">
        <v>9409</v>
      </c>
      <c r="I864" s="1" t="s">
        <v>90</v>
      </c>
      <c r="J864" s="1" t="n">
        <v>4</v>
      </c>
      <c r="K864" s="1" t="n">
        <v>45</v>
      </c>
      <c r="L864" s="52" t="n">
        <f aca="false">E864*D864</f>
        <v>35297.75</v>
      </c>
      <c r="M864" s="1" t="n">
        <f aca="false">IF(H864="A",1.65,IF(H864="B",1.28,0.84))</f>
        <v>0.84</v>
      </c>
      <c r="N864" s="1" t="n">
        <f aca="false">ROUNDUP(M864*G864*F864*SQRT(J864),0)</f>
        <v>5</v>
      </c>
      <c r="O864" s="1" t="n">
        <f aca="false">ROUNDUP(F864*J864+N864,0)</f>
        <v>26</v>
      </c>
      <c r="P864" s="50" t="n">
        <f aca="false">IF(F864&gt;0,K864/F864,99)</f>
        <v>8.63392171910975</v>
      </c>
      <c r="Q864" s="18" t="str">
        <f aca="false">IF(K864&lt;N864,"Stock-out risk",IF(K864&lt;O864,"Reorder now",IF(P864&gt;16,"Overstock","Healthy")))</f>
        <v>Healthy</v>
      </c>
      <c r="R864" s="52" t="n">
        <f aca="false">K864*C864</f>
        <v>2615.85</v>
      </c>
    </row>
    <row r="865" customFormat="false" ht="15" hidden="false" customHeight="false" outlineLevel="0" collapsed="false">
      <c r="A865" s="1" t="s">
        <v>9616</v>
      </c>
      <c r="B865" s="1" t="s">
        <v>8772</v>
      </c>
      <c r="C865" s="17" t="n">
        <v>43.95</v>
      </c>
      <c r="D865" s="17" t="n">
        <v>107.67</v>
      </c>
      <c r="E865" s="1" t="n">
        <v>327</v>
      </c>
      <c r="F865" s="50" t="n">
        <v>6.288</v>
      </c>
      <c r="G865" s="51" t="n">
        <v>0.345</v>
      </c>
      <c r="H865" s="1" t="s">
        <v>9409</v>
      </c>
      <c r="I865" s="1" t="s">
        <v>8746</v>
      </c>
      <c r="J865" s="1" t="n">
        <v>4</v>
      </c>
      <c r="K865" s="1" t="n">
        <v>107</v>
      </c>
      <c r="L865" s="52" t="n">
        <f aca="false">E865*D865</f>
        <v>35208.09</v>
      </c>
      <c r="M865" s="1" t="n">
        <f aca="false">IF(H865="A",1.65,IF(H865="B",1.28,0.84))</f>
        <v>0.84</v>
      </c>
      <c r="N865" s="1" t="n">
        <f aca="false">ROUNDUP(M865*G865*F865*SQRT(J865),0)</f>
        <v>4</v>
      </c>
      <c r="O865" s="1" t="n">
        <f aca="false">ROUNDUP(F865*J865+N865,0)</f>
        <v>30</v>
      </c>
      <c r="P865" s="50" t="n">
        <f aca="false">IF(F865&gt;0,K865/F865,99)</f>
        <v>17.0165394402036</v>
      </c>
      <c r="Q865" s="18" t="str">
        <f aca="false">IF(K865&lt;N865,"Stock-out risk",IF(K865&lt;O865,"Reorder now",IF(P865&gt;16,"Overstock","Healthy")))</f>
        <v>Overstock</v>
      </c>
      <c r="R865" s="52" t="n">
        <f aca="false">K865*C865</f>
        <v>4702.65</v>
      </c>
    </row>
    <row r="866" customFormat="false" ht="15" hidden="false" customHeight="false" outlineLevel="0" collapsed="false">
      <c r="A866" s="1" t="s">
        <v>9617</v>
      </c>
      <c r="B866" s="1" t="s">
        <v>8742</v>
      </c>
      <c r="C866" s="17" t="n">
        <v>110.33</v>
      </c>
      <c r="D866" s="17" t="n">
        <v>254.31</v>
      </c>
      <c r="E866" s="1" t="n">
        <v>138</v>
      </c>
      <c r="F866" s="50" t="n">
        <v>2.654</v>
      </c>
      <c r="G866" s="51" t="n">
        <v>0.547</v>
      </c>
      <c r="H866" s="1" t="s">
        <v>9409</v>
      </c>
      <c r="I866" s="1" t="s">
        <v>90</v>
      </c>
      <c r="J866" s="1" t="n">
        <v>2</v>
      </c>
      <c r="K866" s="1" t="n">
        <v>39</v>
      </c>
      <c r="L866" s="52" t="n">
        <f aca="false">E866*D866</f>
        <v>35094.78</v>
      </c>
      <c r="M866" s="1" t="n">
        <f aca="false">IF(H866="A",1.65,IF(H866="B",1.28,0.84))</f>
        <v>0.84</v>
      </c>
      <c r="N866" s="1" t="n">
        <f aca="false">ROUNDUP(M866*G866*F866*SQRT(J866),0)</f>
        <v>2</v>
      </c>
      <c r="O866" s="1" t="n">
        <f aca="false">ROUNDUP(F866*J866+N866,0)</f>
        <v>8</v>
      </c>
      <c r="P866" s="50" t="n">
        <f aca="false">IF(F866&gt;0,K866/F866,99)</f>
        <v>14.6948003014318</v>
      </c>
      <c r="Q866" s="18" t="str">
        <f aca="false">IF(K866&lt;N866,"Stock-out risk",IF(K866&lt;O866,"Reorder now",IF(P866&gt;16,"Overstock","Healthy")))</f>
        <v>Healthy</v>
      </c>
      <c r="R866" s="52" t="n">
        <f aca="false">K866*C866</f>
        <v>4302.87</v>
      </c>
    </row>
    <row r="867" customFormat="false" ht="15" hidden="false" customHeight="false" outlineLevel="0" collapsed="false">
      <c r="A867" s="1" t="s">
        <v>9618</v>
      </c>
      <c r="B867" s="1" t="s">
        <v>8759</v>
      </c>
      <c r="C867" s="17" t="n">
        <v>175.78</v>
      </c>
      <c r="D867" s="17" t="n">
        <v>320.99</v>
      </c>
      <c r="E867" s="1" t="n">
        <v>109</v>
      </c>
      <c r="F867" s="50" t="n">
        <v>2.096</v>
      </c>
      <c r="G867" s="51" t="n">
        <v>0.523</v>
      </c>
      <c r="H867" s="1" t="s">
        <v>9409</v>
      </c>
      <c r="I867" s="1" t="s">
        <v>90</v>
      </c>
      <c r="J867" s="1" t="n">
        <v>2</v>
      </c>
      <c r="K867" s="1" t="n">
        <v>6</v>
      </c>
      <c r="L867" s="52" t="n">
        <f aca="false">E867*D867</f>
        <v>34987.91</v>
      </c>
      <c r="M867" s="1" t="n">
        <f aca="false">IF(H867="A",1.65,IF(H867="B",1.28,0.84))</f>
        <v>0.84</v>
      </c>
      <c r="N867" s="1" t="n">
        <f aca="false">ROUNDUP(M867*G867*F867*SQRT(J867),0)</f>
        <v>2</v>
      </c>
      <c r="O867" s="1" t="n">
        <f aca="false">ROUNDUP(F867*J867+N867,0)</f>
        <v>7</v>
      </c>
      <c r="P867" s="50" t="n">
        <f aca="false">IF(F867&gt;0,K867/F867,99)</f>
        <v>2.86259541984733</v>
      </c>
      <c r="Q867" s="18" t="str">
        <f aca="false">IF(K867&lt;N867,"Stock-out risk",IF(K867&lt;O867,"Reorder now",IF(P867&gt;16,"Overstock","Healthy")))</f>
        <v>Reorder now</v>
      </c>
      <c r="R867" s="52" t="n">
        <f aca="false">K867*C867</f>
        <v>1054.68</v>
      </c>
    </row>
    <row r="868" customFormat="false" ht="15" hidden="false" customHeight="false" outlineLevel="0" collapsed="false">
      <c r="A868" s="1" t="s">
        <v>9619</v>
      </c>
      <c r="B868" s="1" t="s">
        <v>8742</v>
      </c>
      <c r="C868" s="17" t="n">
        <v>122.7</v>
      </c>
      <c r="D868" s="17" t="n">
        <v>238.45</v>
      </c>
      <c r="E868" s="1" t="n">
        <v>146</v>
      </c>
      <c r="F868" s="50" t="n">
        <v>2.808</v>
      </c>
      <c r="G868" s="51" t="n">
        <v>0.955</v>
      </c>
      <c r="H868" s="1" t="s">
        <v>9409</v>
      </c>
      <c r="I868" s="1" t="s">
        <v>90</v>
      </c>
      <c r="J868" s="1" t="n">
        <v>6</v>
      </c>
      <c r="K868" s="1" t="n">
        <v>29</v>
      </c>
      <c r="L868" s="52" t="n">
        <f aca="false">E868*D868</f>
        <v>34813.7</v>
      </c>
      <c r="M868" s="1" t="n">
        <f aca="false">IF(H868="A",1.65,IF(H868="B",1.28,0.84))</f>
        <v>0.84</v>
      </c>
      <c r="N868" s="1" t="n">
        <f aca="false">ROUNDUP(M868*G868*F868*SQRT(J868),0)</f>
        <v>6</v>
      </c>
      <c r="O868" s="1" t="n">
        <f aca="false">ROUNDUP(F868*J868+N868,0)</f>
        <v>23</v>
      </c>
      <c r="P868" s="50" t="n">
        <f aca="false">IF(F868&gt;0,K868/F868,99)</f>
        <v>10.3276353276353</v>
      </c>
      <c r="Q868" s="18" t="str">
        <f aca="false">IF(K868&lt;N868,"Stock-out risk",IF(K868&lt;O868,"Reorder now",IF(P868&gt;16,"Overstock","Healthy")))</f>
        <v>Healthy</v>
      </c>
      <c r="R868" s="52" t="n">
        <f aca="false">K868*C868</f>
        <v>3558.3</v>
      </c>
    </row>
    <row r="869" customFormat="false" ht="15" hidden="false" customHeight="false" outlineLevel="0" collapsed="false">
      <c r="A869" s="1" t="s">
        <v>9620</v>
      </c>
      <c r="B869" s="1" t="s">
        <v>8764</v>
      </c>
      <c r="C869" s="17" t="n">
        <v>68.86</v>
      </c>
      <c r="D869" s="17" t="n">
        <v>157.33</v>
      </c>
      <c r="E869" s="1" t="n">
        <v>221</v>
      </c>
      <c r="F869" s="50" t="n">
        <v>4.25</v>
      </c>
      <c r="G869" s="51" t="n">
        <v>1</v>
      </c>
      <c r="H869" s="1" t="s">
        <v>9409</v>
      </c>
      <c r="I869" s="1" t="s">
        <v>8752</v>
      </c>
      <c r="J869" s="1" t="n">
        <v>6</v>
      </c>
      <c r="K869" s="1" t="n">
        <v>32</v>
      </c>
      <c r="L869" s="52" t="n">
        <f aca="false">E869*D869</f>
        <v>34769.93</v>
      </c>
      <c r="M869" s="1" t="n">
        <f aca="false">IF(H869="A",1.65,IF(H869="B",1.28,0.84))</f>
        <v>0.84</v>
      </c>
      <c r="N869" s="1" t="n">
        <f aca="false">ROUNDUP(M869*G869*F869*SQRT(J869),0)</f>
        <v>9</v>
      </c>
      <c r="O869" s="1" t="n">
        <f aca="false">ROUNDUP(F869*J869+N869,0)</f>
        <v>35</v>
      </c>
      <c r="P869" s="50" t="n">
        <f aca="false">IF(F869&gt;0,K869/F869,99)</f>
        <v>7.52941176470588</v>
      </c>
      <c r="Q869" s="18" t="str">
        <f aca="false">IF(K869&lt;N869,"Stock-out risk",IF(K869&lt;O869,"Reorder now",IF(P869&gt;16,"Overstock","Healthy")))</f>
        <v>Reorder now</v>
      </c>
      <c r="R869" s="52" t="n">
        <f aca="false">K869*C869</f>
        <v>2203.52</v>
      </c>
    </row>
    <row r="870" customFormat="false" ht="15" hidden="false" customHeight="false" outlineLevel="0" collapsed="false">
      <c r="A870" s="1" t="s">
        <v>9621</v>
      </c>
      <c r="B870" s="1" t="s">
        <v>8764</v>
      </c>
      <c r="C870" s="17" t="n">
        <v>135.03</v>
      </c>
      <c r="D870" s="17" t="n">
        <v>277.84</v>
      </c>
      <c r="E870" s="1" t="n">
        <v>125</v>
      </c>
      <c r="F870" s="50" t="n">
        <v>2.404</v>
      </c>
      <c r="G870" s="51" t="n">
        <v>0.567</v>
      </c>
      <c r="H870" s="1" t="s">
        <v>9409</v>
      </c>
      <c r="I870" s="1" t="s">
        <v>90</v>
      </c>
      <c r="J870" s="1" t="n">
        <v>3</v>
      </c>
      <c r="K870" s="1" t="n">
        <v>14</v>
      </c>
      <c r="L870" s="52" t="n">
        <f aca="false">E870*D870</f>
        <v>34730</v>
      </c>
      <c r="M870" s="1" t="n">
        <f aca="false">IF(H870="A",1.65,IF(H870="B",1.28,0.84))</f>
        <v>0.84</v>
      </c>
      <c r="N870" s="1" t="n">
        <f aca="false">ROUNDUP(M870*G870*F870*SQRT(J870),0)</f>
        <v>2</v>
      </c>
      <c r="O870" s="1" t="n">
        <f aca="false">ROUNDUP(F870*J870+N870,0)</f>
        <v>10</v>
      </c>
      <c r="P870" s="50" t="n">
        <f aca="false">IF(F870&gt;0,K870/F870,99)</f>
        <v>5.82362728785358</v>
      </c>
      <c r="Q870" s="18" t="str">
        <f aca="false">IF(K870&lt;N870,"Stock-out risk",IF(K870&lt;O870,"Reorder now",IF(P870&gt;16,"Overstock","Healthy")))</f>
        <v>Healthy</v>
      </c>
      <c r="R870" s="52" t="n">
        <f aca="false">K870*C870</f>
        <v>1890.42</v>
      </c>
    </row>
    <row r="871" customFormat="false" ht="15" hidden="false" customHeight="false" outlineLevel="0" collapsed="false">
      <c r="A871" s="1" t="s">
        <v>9622</v>
      </c>
      <c r="B871" s="1" t="s">
        <v>8742</v>
      </c>
      <c r="C871" s="17" t="n">
        <v>105.01</v>
      </c>
      <c r="D871" s="17" t="n">
        <v>253.5</v>
      </c>
      <c r="E871" s="1" t="n">
        <v>137</v>
      </c>
      <c r="F871" s="50" t="n">
        <v>2.635</v>
      </c>
      <c r="G871" s="51" t="n">
        <v>0.341</v>
      </c>
      <c r="H871" s="1" t="s">
        <v>9409</v>
      </c>
      <c r="I871" s="1" t="s">
        <v>8746</v>
      </c>
      <c r="J871" s="1" t="n">
        <v>2</v>
      </c>
      <c r="K871" s="1" t="n">
        <v>8</v>
      </c>
      <c r="L871" s="52" t="n">
        <f aca="false">E871*D871</f>
        <v>34729.5</v>
      </c>
      <c r="M871" s="1" t="n">
        <f aca="false">IF(H871="A",1.65,IF(H871="B",1.28,0.84))</f>
        <v>0.84</v>
      </c>
      <c r="N871" s="1" t="n">
        <f aca="false">ROUNDUP(M871*G871*F871*SQRT(J871),0)</f>
        <v>2</v>
      </c>
      <c r="O871" s="1" t="n">
        <f aca="false">ROUNDUP(F871*J871+N871,0)</f>
        <v>8</v>
      </c>
      <c r="P871" s="50" t="n">
        <f aca="false">IF(F871&gt;0,K871/F871,99)</f>
        <v>3.03605313092979</v>
      </c>
      <c r="Q871" s="18" t="str">
        <f aca="false">IF(K871&lt;N871,"Stock-out risk",IF(K871&lt;O871,"Reorder now",IF(P871&gt;16,"Overstock","Healthy")))</f>
        <v>Healthy</v>
      </c>
      <c r="R871" s="52" t="n">
        <f aca="false">K871*C871</f>
        <v>840.08</v>
      </c>
    </row>
    <row r="872" customFormat="false" ht="15" hidden="false" customHeight="false" outlineLevel="0" collapsed="false">
      <c r="A872" s="1" t="s">
        <v>9623</v>
      </c>
      <c r="B872" s="1" t="s">
        <v>8742</v>
      </c>
      <c r="C872" s="17" t="n">
        <v>64.61</v>
      </c>
      <c r="D872" s="17" t="n">
        <v>134.54</v>
      </c>
      <c r="E872" s="1" t="n">
        <v>257</v>
      </c>
      <c r="F872" s="50" t="n">
        <v>4.942</v>
      </c>
      <c r="G872" s="51" t="n">
        <v>0.546</v>
      </c>
      <c r="H872" s="1" t="s">
        <v>9409</v>
      </c>
      <c r="I872" s="1" t="s">
        <v>90</v>
      </c>
      <c r="J872" s="1" t="n">
        <v>3</v>
      </c>
      <c r="K872" s="1" t="n">
        <v>16</v>
      </c>
      <c r="L872" s="52" t="n">
        <f aca="false">E872*D872</f>
        <v>34576.78</v>
      </c>
      <c r="M872" s="1" t="n">
        <f aca="false">IF(H872="A",1.65,IF(H872="B",1.28,0.84))</f>
        <v>0.84</v>
      </c>
      <c r="N872" s="1" t="n">
        <f aca="false">ROUNDUP(M872*G872*F872*SQRT(J872),0)</f>
        <v>4</v>
      </c>
      <c r="O872" s="1" t="n">
        <f aca="false">ROUNDUP(F872*J872+N872,0)</f>
        <v>19</v>
      </c>
      <c r="P872" s="50" t="n">
        <f aca="false">IF(F872&gt;0,K872/F872,99)</f>
        <v>3.23755564548766</v>
      </c>
      <c r="Q872" s="18" t="str">
        <f aca="false">IF(K872&lt;N872,"Stock-out risk",IF(K872&lt;O872,"Reorder now",IF(P872&gt;16,"Overstock","Healthy")))</f>
        <v>Reorder now</v>
      </c>
      <c r="R872" s="52" t="n">
        <f aca="false">K872*C872</f>
        <v>1033.76</v>
      </c>
    </row>
    <row r="873" customFormat="false" ht="15" hidden="false" customHeight="false" outlineLevel="0" collapsed="false">
      <c r="A873" s="1" t="s">
        <v>9624</v>
      </c>
      <c r="B873" s="1" t="s">
        <v>8759</v>
      </c>
      <c r="C873" s="17" t="n">
        <v>98.11</v>
      </c>
      <c r="D873" s="17" t="n">
        <v>178.81</v>
      </c>
      <c r="E873" s="1" t="n">
        <v>193</v>
      </c>
      <c r="F873" s="50" t="n">
        <v>3.712</v>
      </c>
      <c r="G873" s="51" t="n">
        <v>0.465</v>
      </c>
      <c r="H873" s="1" t="s">
        <v>9409</v>
      </c>
      <c r="I873" s="1" t="s">
        <v>8746</v>
      </c>
      <c r="J873" s="1" t="n">
        <v>2</v>
      </c>
      <c r="K873" s="1" t="n">
        <v>19</v>
      </c>
      <c r="L873" s="52" t="n">
        <f aca="false">E873*D873</f>
        <v>34510.33</v>
      </c>
      <c r="M873" s="1" t="n">
        <f aca="false">IF(H873="A",1.65,IF(H873="B",1.28,0.84))</f>
        <v>0.84</v>
      </c>
      <c r="N873" s="1" t="n">
        <f aca="false">ROUNDUP(M873*G873*F873*SQRT(J873),0)</f>
        <v>3</v>
      </c>
      <c r="O873" s="1" t="n">
        <f aca="false">ROUNDUP(F873*J873+N873,0)</f>
        <v>11</v>
      </c>
      <c r="P873" s="50" t="n">
        <f aca="false">IF(F873&gt;0,K873/F873,99)</f>
        <v>5.11853448275862</v>
      </c>
      <c r="Q873" s="18" t="str">
        <f aca="false">IF(K873&lt;N873,"Stock-out risk",IF(K873&lt;O873,"Reorder now",IF(P873&gt;16,"Overstock","Healthy")))</f>
        <v>Healthy</v>
      </c>
      <c r="R873" s="52" t="n">
        <f aca="false">K873*C873</f>
        <v>1864.09</v>
      </c>
    </row>
    <row r="874" customFormat="false" ht="15" hidden="false" customHeight="false" outlineLevel="0" collapsed="false">
      <c r="A874" s="1" t="s">
        <v>9625</v>
      </c>
      <c r="B874" s="1" t="s">
        <v>8755</v>
      </c>
      <c r="C874" s="17" t="n">
        <v>62.85</v>
      </c>
      <c r="D874" s="17" t="n">
        <v>138.38</v>
      </c>
      <c r="E874" s="1" t="n">
        <v>249</v>
      </c>
      <c r="F874" s="50" t="n">
        <v>4.788</v>
      </c>
      <c r="G874" s="51" t="n">
        <v>0.305</v>
      </c>
      <c r="H874" s="1" t="s">
        <v>9409</v>
      </c>
      <c r="I874" s="1" t="s">
        <v>8746</v>
      </c>
      <c r="J874" s="1" t="n">
        <v>2</v>
      </c>
      <c r="K874" s="1" t="n">
        <v>17</v>
      </c>
      <c r="L874" s="52" t="n">
        <f aca="false">E874*D874</f>
        <v>34456.62</v>
      </c>
      <c r="M874" s="1" t="n">
        <f aca="false">IF(H874="A",1.65,IF(H874="B",1.28,0.84))</f>
        <v>0.84</v>
      </c>
      <c r="N874" s="1" t="n">
        <f aca="false">ROUNDUP(M874*G874*F874*SQRT(J874),0)</f>
        <v>2</v>
      </c>
      <c r="O874" s="1" t="n">
        <f aca="false">ROUNDUP(F874*J874+N874,0)</f>
        <v>12</v>
      </c>
      <c r="P874" s="50" t="n">
        <f aca="false">IF(F874&gt;0,K874/F874,99)</f>
        <v>3.55054302422723</v>
      </c>
      <c r="Q874" s="18" t="str">
        <f aca="false">IF(K874&lt;N874,"Stock-out risk",IF(K874&lt;O874,"Reorder now",IF(P874&gt;16,"Overstock","Healthy")))</f>
        <v>Healthy</v>
      </c>
      <c r="R874" s="52" t="n">
        <f aca="false">K874*C874</f>
        <v>1068.45</v>
      </c>
    </row>
    <row r="875" customFormat="false" ht="15" hidden="false" customHeight="false" outlineLevel="0" collapsed="false">
      <c r="A875" s="1" t="s">
        <v>9626</v>
      </c>
      <c r="B875" s="1" t="s">
        <v>8742</v>
      </c>
      <c r="C875" s="17" t="n">
        <v>31.5</v>
      </c>
      <c r="D875" s="17" t="n">
        <v>67.87</v>
      </c>
      <c r="E875" s="1" t="n">
        <v>506</v>
      </c>
      <c r="F875" s="50" t="n">
        <v>9.731</v>
      </c>
      <c r="G875" s="51" t="n">
        <v>0.471</v>
      </c>
      <c r="H875" s="1" t="s">
        <v>9409</v>
      </c>
      <c r="I875" s="1" t="s">
        <v>8746</v>
      </c>
      <c r="J875" s="1" t="n">
        <v>3</v>
      </c>
      <c r="K875" s="1" t="n">
        <v>146</v>
      </c>
      <c r="L875" s="52" t="n">
        <f aca="false">E875*D875</f>
        <v>34342.22</v>
      </c>
      <c r="M875" s="1" t="n">
        <f aca="false">IF(H875="A",1.65,IF(H875="B",1.28,0.84))</f>
        <v>0.84</v>
      </c>
      <c r="N875" s="1" t="n">
        <f aca="false">ROUNDUP(M875*G875*F875*SQRT(J875),0)</f>
        <v>7</v>
      </c>
      <c r="O875" s="1" t="n">
        <f aca="false">ROUNDUP(F875*J875+N875,0)</f>
        <v>37</v>
      </c>
      <c r="P875" s="50" t="n">
        <f aca="false">IF(F875&gt;0,K875/F875,99)</f>
        <v>15.0035967526462</v>
      </c>
      <c r="Q875" s="18" t="str">
        <f aca="false">IF(K875&lt;N875,"Stock-out risk",IF(K875&lt;O875,"Reorder now",IF(P875&gt;16,"Overstock","Healthy")))</f>
        <v>Healthy</v>
      </c>
      <c r="R875" s="52" t="n">
        <f aca="false">K875*C875</f>
        <v>4599</v>
      </c>
    </row>
    <row r="876" customFormat="false" ht="15" hidden="false" customHeight="false" outlineLevel="0" collapsed="false">
      <c r="A876" s="1" t="s">
        <v>9627</v>
      </c>
      <c r="B876" s="1" t="s">
        <v>8742</v>
      </c>
      <c r="C876" s="17" t="n">
        <v>67.08</v>
      </c>
      <c r="D876" s="17" t="n">
        <v>123.49</v>
      </c>
      <c r="E876" s="1" t="n">
        <v>278</v>
      </c>
      <c r="F876" s="50" t="n">
        <v>5.346</v>
      </c>
      <c r="G876" s="51" t="n">
        <v>0.917</v>
      </c>
      <c r="H876" s="1" t="s">
        <v>9409</v>
      </c>
      <c r="I876" s="1" t="s">
        <v>90</v>
      </c>
      <c r="J876" s="1" t="n">
        <v>3</v>
      </c>
      <c r="K876" s="1" t="n">
        <v>64</v>
      </c>
      <c r="L876" s="52" t="n">
        <f aca="false">E876*D876</f>
        <v>34330.22</v>
      </c>
      <c r="M876" s="1" t="n">
        <f aca="false">IF(H876="A",1.65,IF(H876="B",1.28,0.84))</f>
        <v>0.84</v>
      </c>
      <c r="N876" s="1" t="n">
        <f aca="false">ROUNDUP(M876*G876*F876*SQRT(J876),0)</f>
        <v>8</v>
      </c>
      <c r="O876" s="1" t="n">
        <f aca="false">ROUNDUP(F876*J876+N876,0)</f>
        <v>25</v>
      </c>
      <c r="P876" s="50" t="n">
        <f aca="false">IF(F876&gt;0,K876/F876,99)</f>
        <v>11.9715675271231</v>
      </c>
      <c r="Q876" s="18" t="str">
        <f aca="false">IF(K876&lt;N876,"Stock-out risk",IF(K876&lt;O876,"Reorder now",IF(P876&gt;16,"Overstock","Healthy")))</f>
        <v>Healthy</v>
      </c>
      <c r="R876" s="52" t="n">
        <f aca="false">K876*C876</f>
        <v>4293.12</v>
      </c>
    </row>
    <row r="877" customFormat="false" ht="15" hidden="false" customHeight="false" outlineLevel="0" collapsed="false">
      <c r="A877" s="1" t="s">
        <v>9628</v>
      </c>
      <c r="B877" s="1" t="s">
        <v>8764</v>
      </c>
      <c r="C877" s="17" t="n">
        <v>103.83</v>
      </c>
      <c r="D877" s="17" t="n">
        <v>217.1</v>
      </c>
      <c r="E877" s="1" t="n">
        <v>158</v>
      </c>
      <c r="F877" s="50" t="n">
        <v>3.038</v>
      </c>
      <c r="G877" s="51" t="n">
        <v>0.668</v>
      </c>
      <c r="H877" s="1" t="s">
        <v>9409</v>
      </c>
      <c r="I877" s="1" t="s">
        <v>90</v>
      </c>
      <c r="J877" s="1" t="n">
        <v>3</v>
      </c>
      <c r="K877" s="1" t="n">
        <v>26</v>
      </c>
      <c r="L877" s="52" t="n">
        <f aca="false">E877*D877</f>
        <v>34301.8</v>
      </c>
      <c r="M877" s="1" t="n">
        <f aca="false">IF(H877="A",1.65,IF(H877="B",1.28,0.84))</f>
        <v>0.84</v>
      </c>
      <c r="N877" s="1" t="n">
        <f aca="false">ROUNDUP(M877*G877*F877*SQRT(J877),0)</f>
        <v>3</v>
      </c>
      <c r="O877" s="1" t="n">
        <f aca="false">ROUNDUP(F877*J877+N877,0)</f>
        <v>13</v>
      </c>
      <c r="P877" s="50" t="n">
        <f aca="false">IF(F877&gt;0,K877/F877,99)</f>
        <v>8.55826201448321</v>
      </c>
      <c r="Q877" s="18" t="str">
        <f aca="false">IF(K877&lt;N877,"Stock-out risk",IF(K877&lt;O877,"Reorder now",IF(P877&gt;16,"Overstock","Healthy")))</f>
        <v>Healthy</v>
      </c>
      <c r="R877" s="52" t="n">
        <f aca="false">K877*C877</f>
        <v>2699.58</v>
      </c>
    </row>
    <row r="878" customFormat="false" ht="15" hidden="false" customHeight="false" outlineLevel="0" collapsed="false">
      <c r="A878" s="1" t="s">
        <v>9629</v>
      </c>
      <c r="B878" s="1" t="s">
        <v>8764</v>
      </c>
      <c r="C878" s="17" t="n">
        <v>65.86</v>
      </c>
      <c r="D878" s="17" t="n">
        <v>136.53</v>
      </c>
      <c r="E878" s="1" t="n">
        <v>251</v>
      </c>
      <c r="F878" s="50" t="n">
        <v>4.827</v>
      </c>
      <c r="G878" s="51" t="n">
        <v>0.537</v>
      </c>
      <c r="H878" s="1" t="s">
        <v>9409</v>
      </c>
      <c r="I878" s="1" t="s">
        <v>90</v>
      </c>
      <c r="J878" s="1" t="n">
        <v>6</v>
      </c>
      <c r="K878" s="1" t="n">
        <v>32</v>
      </c>
      <c r="L878" s="52" t="n">
        <f aca="false">E878*D878</f>
        <v>34269.03</v>
      </c>
      <c r="M878" s="1" t="n">
        <f aca="false">IF(H878="A",1.65,IF(H878="B",1.28,0.84))</f>
        <v>0.84</v>
      </c>
      <c r="N878" s="1" t="n">
        <f aca="false">ROUNDUP(M878*G878*F878*SQRT(J878),0)</f>
        <v>6</v>
      </c>
      <c r="O878" s="1" t="n">
        <f aca="false">ROUNDUP(F878*J878+N878,0)</f>
        <v>35</v>
      </c>
      <c r="P878" s="50" t="n">
        <f aca="false">IF(F878&gt;0,K878/F878,99)</f>
        <v>6.62937642428009</v>
      </c>
      <c r="Q878" s="18" t="str">
        <f aca="false">IF(K878&lt;N878,"Stock-out risk",IF(K878&lt;O878,"Reorder now",IF(P878&gt;16,"Overstock","Healthy")))</f>
        <v>Reorder now</v>
      </c>
      <c r="R878" s="52" t="n">
        <f aca="false">K878*C878</f>
        <v>2107.52</v>
      </c>
    </row>
    <row r="879" customFormat="false" ht="15" hidden="false" customHeight="false" outlineLevel="0" collapsed="false">
      <c r="A879" s="1" t="s">
        <v>9630</v>
      </c>
      <c r="B879" s="1" t="s">
        <v>8742</v>
      </c>
      <c r="C879" s="17" t="n">
        <v>51.21</v>
      </c>
      <c r="D879" s="17" t="n">
        <v>119.72</v>
      </c>
      <c r="E879" s="1" t="n">
        <v>286</v>
      </c>
      <c r="F879" s="50" t="n">
        <v>5.5</v>
      </c>
      <c r="G879" s="51" t="n">
        <v>0.541</v>
      </c>
      <c r="H879" s="1" t="s">
        <v>9409</v>
      </c>
      <c r="I879" s="1" t="s">
        <v>90</v>
      </c>
      <c r="J879" s="1" t="n">
        <v>4</v>
      </c>
      <c r="K879" s="1" t="n">
        <v>45</v>
      </c>
      <c r="L879" s="52" t="n">
        <f aca="false">E879*D879</f>
        <v>34239.92</v>
      </c>
      <c r="M879" s="1" t="n">
        <f aca="false">IF(H879="A",1.65,IF(H879="B",1.28,0.84))</f>
        <v>0.84</v>
      </c>
      <c r="N879" s="1" t="n">
        <f aca="false">ROUNDUP(M879*G879*F879*SQRT(J879),0)</f>
        <v>5</v>
      </c>
      <c r="O879" s="1" t="n">
        <f aca="false">ROUNDUP(F879*J879+N879,0)</f>
        <v>27</v>
      </c>
      <c r="P879" s="50" t="n">
        <f aca="false">IF(F879&gt;0,K879/F879,99)</f>
        <v>8.18181818181818</v>
      </c>
      <c r="Q879" s="18" t="str">
        <f aca="false">IF(K879&lt;N879,"Stock-out risk",IF(K879&lt;O879,"Reorder now",IF(P879&gt;16,"Overstock","Healthy")))</f>
        <v>Healthy</v>
      </c>
      <c r="R879" s="52" t="n">
        <f aca="false">K879*C879</f>
        <v>2304.45</v>
      </c>
    </row>
    <row r="880" customFormat="false" ht="15" hidden="false" customHeight="false" outlineLevel="0" collapsed="false">
      <c r="A880" s="1" t="s">
        <v>9631</v>
      </c>
      <c r="B880" s="1" t="s">
        <v>8742</v>
      </c>
      <c r="C880" s="17" t="n">
        <v>151.32</v>
      </c>
      <c r="D880" s="17" t="n">
        <v>345.44</v>
      </c>
      <c r="E880" s="1" t="n">
        <v>99</v>
      </c>
      <c r="F880" s="50" t="n">
        <v>1.904</v>
      </c>
      <c r="G880" s="51" t="n">
        <v>0.361</v>
      </c>
      <c r="H880" s="1" t="s">
        <v>9409</v>
      </c>
      <c r="I880" s="1" t="s">
        <v>8746</v>
      </c>
      <c r="J880" s="1" t="n">
        <v>6</v>
      </c>
      <c r="K880" s="1" t="n">
        <v>20</v>
      </c>
      <c r="L880" s="52" t="n">
        <f aca="false">E880*D880</f>
        <v>34198.56</v>
      </c>
      <c r="M880" s="1" t="n">
        <f aca="false">IF(H880="A",1.65,IF(H880="B",1.28,0.84))</f>
        <v>0.84</v>
      </c>
      <c r="N880" s="1" t="n">
        <f aca="false">ROUNDUP(M880*G880*F880*SQRT(J880),0)</f>
        <v>2</v>
      </c>
      <c r="O880" s="1" t="n">
        <f aca="false">ROUNDUP(F880*J880+N880,0)</f>
        <v>14</v>
      </c>
      <c r="P880" s="50" t="n">
        <f aca="false">IF(F880&gt;0,K880/F880,99)</f>
        <v>10.5042016806723</v>
      </c>
      <c r="Q880" s="18" t="str">
        <f aca="false">IF(K880&lt;N880,"Stock-out risk",IF(K880&lt;O880,"Reorder now",IF(P880&gt;16,"Overstock","Healthy")))</f>
        <v>Healthy</v>
      </c>
      <c r="R880" s="52" t="n">
        <f aca="false">K880*C880</f>
        <v>3026.4</v>
      </c>
    </row>
    <row r="881" customFormat="false" ht="15" hidden="false" customHeight="false" outlineLevel="0" collapsed="false">
      <c r="A881" s="1" t="s">
        <v>9632</v>
      </c>
      <c r="B881" s="1" t="s">
        <v>8755</v>
      </c>
      <c r="C881" s="17" t="n">
        <v>68.19</v>
      </c>
      <c r="D881" s="17" t="n">
        <v>157</v>
      </c>
      <c r="E881" s="1" t="n">
        <v>216</v>
      </c>
      <c r="F881" s="50" t="n">
        <v>4.154</v>
      </c>
      <c r="G881" s="51" t="n">
        <v>0.492</v>
      </c>
      <c r="H881" s="1" t="s">
        <v>9409</v>
      </c>
      <c r="I881" s="1" t="s">
        <v>8746</v>
      </c>
      <c r="J881" s="1" t="n">
        <v>2</v>
      </c>
      <c r="K881" s="1" t="n">
        <v>21</v>
      </c>
      <c r="L881" s="52" t="n">
        <f aca="false">E881*D881</f>
        <v>33912</v>
      </c>
      <c r="M881" s="1" t="n">
        <f aca="false">IF(H881="A",1.65,IF(H881="B",1.28,0.84))</f>
        <v>0.84</v>
      </c>
      <c r="N881" s="1" t="n">
        <f aca="false">ROUNDUP(M881*G881*F881*SQRT(J881),0)</f>
        <v>3</v>
      </c>
      <c r="O881" s="1" t="n">
        <f aca="false">ROUNDUP(F881*J881+N881,0)</f>
        <v>12</v>
      </c>
      <c r="P881" s="50" t="n">
        <f aca="false">IF(F881&gt;0,K881/F881,99)</f>
        <v>5.05536831969186</v>
      </c>
      <c r="Q881" s="18" t="str">
        <f aca="false">IF(K881&lt;N881,"Stock-out risk",IF(K881&lt;O881,"Reorder now",IF(P881&gt;16,"Overstock","Healthy")))</f>
        <v>Healthy</v>
      </c>
      <c r="R881" s="52" t="n">
        <f aca="false">K881*C881</f>
        <v>1431.99</v>
      </c>
    </row>
    <row r="882" customFormat="false" ht="15" hidden="false" customHeight="false" outlineLevel="0" collapsed="false">
      <c r="A882" s="1" t="s">
        <v>9633</v>
      </c>
      <c r="B882" s="1" t="s">
        <v>8772</v>
      </c>
      <c r="C882" s="17" t="n">
        <v>72.13</v>
      </c>
      <c r="D882" s="17" t="n">
        <v>161.22</v>
      </c>
      <c r="E882" s="1" t="n">
        <v>210</v>
      </c>
      <c r="F882" s="50" t="n">
        <v>4.038</v>
      </c>
      <c r="G882" s="51" t="n">
        <v>0.581</v>
      </c>
      <c r="H882" s="1" t="s">
        <v>9409</v>
      </c>
      <c r="I882" s="1" t="s">
        <v>90</v>
      </c>
      <c r="J882" s="1" t="n">
        <v>3</v>
      </c>
      <c r="K882" s="1" t="n">
        <v>28</v>
      </c>
      <c r="L882" s="52" t="n">
        <f aca="false">E882*D882</f>
        <v>33856.2</v>
      </c>
      <c r="M882" s="1" t="n">
        <f aca="false">IF(H882="A",1.65,IF(H882="B",1.28,0.84))</f>
        <v>0.84</v>
      </c>
      <c r="N882" s="1" t="n">
        <f aca="false">ROUNDUP(M882*G882*F882*SQRT(J882),0)</f>
        <v>4</v>
      </c>
      <c r="O882" s="1" t="n">
        <f aca="false">ROUNDUP(F882*J882+N882,0)</f>
        <v>17</v>
      </c>
      <c r="P882" s="50" t="n">
        <f aca="false">IF(F882&gt;0,K882/F882,99)</f>
        <v>6.93412580485389</v>
      </c>
      <c r="Q882" s="18" t="str">
        <f aca="false">IF(K882&lt;N882,"Stock-out risk",IF(K882&lt;O882,"Reorder now",IF(P882&gt;16,"Overstock","Healthy")))</f>
        <v>Healthy</v>
      </c>
      <c r="R882" s="52" t="n">
        <f aca="false">K882*C882</f>
        <v>2019.64</v>
      </c>
    </row>
    <row r="883" customFormat="false" ht="15" hidden="false" customHeight="false" outlineLevel="0" collapsed="false">
      <c r="A883" s="1" t="s">
        <v>9634</v>
      </c>
      <c r="B883" s="1" t="s">
        <v>8772</v>
      </c>
      <c r="C883" s="17" t="n">
        <v>93.09</v>
      </c>
      <c r="D883" s="17" t="n">
        <v>238.35</v>
      </c>
      <c r="E883" s="1" t="n">
        <v>142</v>
      </c>
      <c r="F883" s="50" t="n">
        <v>2.731</v>
      </c>
      <c r="G883" s="51" t="n">
        <v>0.493</v>
      </c>
      <c r="H883" s="1" t="s">
        <v>9409</v>
      </c>
      <c r="I883" s="1" t="s">
        <v>8746</v>
      </c>
      <c r="J883" s="1" t="n">
        <v>3</v>
      </c>
      <c r="K883" s="1" t="n">
        <v>19</v>
      </c>
      <c r="L883" s="52" t="n">
        <f aca="false">E883*D883</f>
        <v>33845.7</v>
      </c>
      <c r="M883" s="1" t="n">
        <f aca="false">IF(H883="A",1.65,IF(H883="B",1.28,0.84))</f>
        <v>0.84</v>
      </c>
      <c r="N883" s="1" t="n">
        <f aca="false">ROUNDUP(M883*G883*F883*SQRT(J883),0)</f>
        <v>2</v>
      </c>
      <c r="O883" s="1" t="n">
        <f aca="false">ROUNDUP(F883*J883+N883,0)</f>
        <v>11</v>
      </c>
      <c r="P883" s="50" t="n">
        <f aca="false">IF(F883&gt;0,K883/F883,99)</f>
        <v>6.95715854998169</v>
      </c>
      <c r="Q883" s="18" t="str">
        <f aca="false">IF(K883&lt;N883,"Stock-out risk",IF(K883&lt;O883,"Reorder now",IF(P883&gt;16,"Overstock","Healthy")))</f>
        <v>Healthy</v>
      </c>
      <c r="R883" s="52" t="n">
        <f aca="false">K883*C883</f>
        <v>1768.71</v>
      </c>
    </row>
    <row r="884" customFormat="false" ht="15" hidden="false" customHeight="false" outlineLevel="0" collapsed="false">
      <c r="A884" s="1" t="s">
        <v>9635</v>
      </c>
      <c r="B884" s="1" t="s">
        <v>8749</v>
      </c>
      <c r="C884" s="17" t="n">
        <v>71.63</v>
      </c>
      <c r="D884" s="17" t="n">
        <v>161.85</v>
      </c>
      <c r="E884" s="1" t="n">
        <v>208</v>
      </c>
      <c r="F884" s="50" t="n">
        <v>4</v>
      </c>
      <c r="G884" s="51" t="n">
        <v>0.51</v>
      </c>
      <c r="H884" s="1" t="s">
        <v>9409</v>
      </c>
      <c r="I884" s="1" t="s">
        <v>90</v>
      </c>
      <c r="J884" s="1" t="n">
        <v>4</v>
      </c>
      <c r="K884" s="1" t="n">
        <v>10</v>
      </c>
      <c r="L884" s="52" t="n">
        <f aca="false">E884*D884</f>
        <v>33664.8</v>
      </c>
      <c r="M884" s="1" t="n">
        <f aca="false">IF(H884="A",1.65,IF(H884="B",1.28,0.84))</f>
        <v>0.84</v>
      </c>
      <c r="N884" s="1" t="n">
        <f aca="false">ROUNDUP(M884*G884*F884*SQRT(J884),0)</f>
        <v>4</v>
      </c>
      <c r="O884" s="1" t="n">
        <f aca="false">ROUNDUP(F884*J884+N884,0)</f>
        <v>20</v>
      </c>
      <c r="P884" s="50" t="n">
        <f aca="false">IF(F884&gt;0,K884/F884,99)</f>
        <v>2.5</v>
      </c>
      <c r="Q884" s="18" t="str">
        <f aca="false">IF(K884&lt;N884,"Stock-out risk",IF(K884&lt;O884,"Reorder now",IF(P884&gt;16,"Overstock","Healthy")))</f>
        <v>Reorder now</v>
      </c>
      <c r="R884" s="52" t="n">
        <f aca="false">K884*C884</f>
        <v>716.3</v>
      </c>
    </row>
    <row r="885" customFormat="false" ht="15" hidden="false" customHeight="false" outlineLevel="0" collapsed="false">
      <c r="A885" s="1" t="s">
        <v>9636</v>
      </c>
      <c r="B885" s="1" t="s">
        <v>8759</v>
      </c>
      <c r="C885" s="17" t="n">
        <v>162.4</v>
      </c>
      <c r="D885" s="17" t="n">
        <v>320.14</v>
      </c>
      <c r="E885" s="1" t="n">
        <v>105</v>
      </c>
      <c r="F885" s="50" t="n">
        <v>2.019</v>
      </c>
      <c r="G885" s="51" t="n">
        <v>1.062</v>
      </c>
      <c r="H885" s="1" t="s">
        <v>9409</v>
      </c>
      <c r="I885" s="1" t="s">
        <v>8752</v>
      </c>
      <c r="J885" s="1" t="n">
        <v>3</v>
      </c>
      <c r="K885" s="1" t="n">
        <v>22</v>
      </c>
      <c r="L885" s="52" t="n">
        <f aca="false">E885*D885</f>
        <v>33614.7</v>
      </c>
      <c r="M885" s="1" t="n">
        <f aca="false">IF(H885="A",1.65,IF(H885="B",1.28,0.84))</f>
        <v>0.84</v>
      </c>
      <c r="N885" s="1" t="n">
        <f aca="false">ROUNDUP(M885*G885*F885*SQRT(J885),0)</f>
        <v>4</v>
      </c>
      <c r="O885" s="1" t="n">
        <f aca="false">ROUNDUP(F885*J885+N885,0)</f>
        <v>11</v>
      </c>
      <c r="P885" s="50" t="n">
        <f aca="false">IF(F885&gt;0,K885/F885,99)</f>
        <v>10.8964834076275</v>
      </c>
      <c r="Q885" s="18" t="str">
        <f aca="false">IF(K885&lt;N885,"Stock-out risk",IF(K885&lt;O885,"Reorder now",IF(P885&gt;16,"Overstock","Healthy")))</f>
        <v>Healthy</v>
      </c>
      <c r="R885" s="52" t="n">
        <f aca="false">K885*C885</f>
        <v>3572.8</v>
      </c>
    </row>
    <row r="886" customFormat="false" ht="15" hidden="false" customHeight="false" outlineLevel="0" collapsed="false">
      <c r="A886" s="1" t="s">
        <v>9637</v>
      </c>
      <c r="B886" s="1" t="s">
        <v>8772</v>
      </c>
      <c r="C886" s="17" t="n">
        <v>108.27</v>
      </c>
      <c r="D886" s="17" t="n">
        <v>268.48</v>
      </c>
      <c r="E886" s="1" t="n">
        <v>125</v>
      </c>
      <c r="F886" s="50" t="n">
        <v>2.404</v>
      </c>
      <c r="G886" s="51" t="n">
        <v>0.573</v>
      </c>
      <c r="H886" s="1" t="s">
        <v>9409</v>
      </c>
      <c r="I886" s="1" t="s">
        <v>90</v>
      </c>
      <c r="J886" s="1" t="n">
        <v>4</v>
      </c>
      <c r="K886" s="1" t="n">
        <v>16</v>
      </c>
      <c r="L886" s="52" t="n">
        <f aca="false">E886*D886</f>
        <v>33560</v>
      </c>
      <c r="M886" s="1" t="n">
        <f aca="false">IF(H886="A",1.65,IF(H886="B",1.28,0.84))</f>
        <v>0.84</v>
      </c>
      <c r="N886" s="1" t="n">
        <f aca="false">ROUNDUP(M886*G886*F886*SQRT(J886),0)</f>
        <v>3</v>
      </c>
      <c r="O886" s="1" t="n">
        <f aca="false">ROUNDUP(F886*J886+N886,0)</f>
        <v>13</v>
      </c>
      <c r="P886" s="50" t="n">
        <f aca="false">IF(F886&gt;0,K886/F886,99)</f>
        <v>6.65557404326123</v>
      </c>
      <c r="Q886" s="18" t="str">
        <f aca="false">IF(K886&lt;N886,"Stock-out risk",IF(K886&lt;O886,"Reorder now",IF(P886&gt;16,"Overstock","Healthy")))</f>
        <v>Healthy</v>
      </c>
      <c r="R886" s="52" t="n">
        <f aca="false">K886*C886</f>
        <v>1732.32</v>
      </c>
    </row>
    <row r="887" customFormat="false" ht="15" hidden="false" customHeight="false" outlineLevel="0" collapsed="false">
      <c r="A887" s="1" t="s">
        <v>9638</v>
      </c>
      <c r="B887" s="1" t="s">
        <v>8772</v>
      </c>
      <c r="C887" s="17" t="n">
        <v>116.23</v>
      </c>
      <c r="D887" s="17" t="n">
        <v>223.68</v>
      </c>
      <c r="E887" s="1" t="n">
        <v>149</v>
      </c>
      <c r="F887" s="50" t="n">
        <v>2.865</v>
      </c>
      <c r="G887" s="51" t="n">
        <v>0.526</v>
      </c>
      <c r="H887" s="1" t="s">
        <v>9409</v>
      </c>
      <c r="I887" s="1" t="s">
        <v>90</v>
      </c>
      <c r="J887" s="1" t="n">
        <v>4</v>
      </c>
      <c r="K887" s="1" t="n">
        <v>16</v>
      </c>
      <c r="L887" s="52" t="n">
        <f aca="false">E887*D887</f>
        <v>33328.32</v>
      </c>
      <c r="M887" s="1" t="n">
        <f aca="false">IF(H887="A",1.65,IF(H887="B",1.28,0.84))</f>
        <v>0.84</v>
      </c>
      <c r="N887" s="1" t="n">
        <f aca="false">ROUNDUP(M887*G887*F887*SQRT(J887),0)</f>
        <v>3</v>
      </c>
      <c r="O887" s="1" t="n">
        <f aca="false">ROUNDUP(F887*J887+N887,0)</f>
        <v>15</v>
      </c>
      <c r="P887" s="50" t="n">
        <f aca="false">IF(F887&gt;0,K887/F887,99)</f>
        <v>5.58464223385689</v>
      </c>
      <c r="Q887" s="18" t="str">
        <f aca="false">IF(K887&lt;N887,"Stock-out risk",IF(K887&lt;O887,"Reorder now",IF(P887&gt;16,"Overstock","Healthy")))</f>
        <v>Healthy</v>
      </c>
      <c r="R887" s="52" t="n">
        <f aca="false">K887*C887</f>
        <v>1859.68</v>
      </c>
    </row>
    <row r="888" customFormat="false" ht="15" hidden="false" customHeight="false" outlineLevel="0" collapsed="false">
      <c r="A888" s="1" t="s">
        <v>9639</v>
      </c>
      <c r="B888" s="1" t="s">
        <v>8764</v>
      </c>
      <c r="C888" s="17" t="n">
        <v>67.01</v>
      </c>
      <c r="D888" s="17" t="n">
        <v>132.57</v>
      </c>
      <c r="E888" s="1" t="n">
        <v>251</v>
      </c>
      <c r="F888" s="50" t="n">
        <v>4.827</v>
      </c>
      <c r="G888" s="51" t="n">
        <v>1.07</v>
      </c>
      <c r="H888" s="1" t="s">
        <v>9409</v>
      </c>
      <c r="I888" s="1" t="s">
        <v>8752</v>
      </c>
      <c r="J888" s="1" t="n">
        <v>3</v>
      </c>
      <c r="K888" s="1" t="n">
        <v>22</v>
      </c>
      <c r="L888" s="52" t="n">
        <f aca="false">E888*D888</f>
        <v>33275.07</v>
      </c>
      <c r="M888" s="1" t="n">
        <f aca="false">IF(H888="A",1.65,IF(H888="B",1.28,0.84))</f>
        <v>0.84</v>
      </c>
      <c r="N888" s="1" t="n">
        <f aca="false">ROUNDUP(M888*G888*F888*SQRT(J888),0)</f>
        <v>8</v>
      </c>
      <c r="O888" s="1" t="n">
        <f aca="false">ROUNDUP(F888*J888+N888,0)</f>
        <v>23</v>
      </c>
      <c r="P888" s="50" t="n">
        <f aca="false">IF(F888&gt;0,K888/F888,99)</f>
        <v>4.55769629169256</v>
      </c>
      <c r="Q888" s="18" t="str">
        <f aca="false">IF(K888&lt;N888,"Stock-out risk",IF(K888&lt;O888,"Reorder now",IF(P888&gt;16,"Overstock","Healthy")))</f>
        <v>Reorder now</v>
      </c>
      <c r="R888" s="52" t="n">
        <f aca="false">K888*C888</f>
        <v>1474.22</v>
      </c>
    </row>
    <row r="889" customFormat="false" ht="15" hidden="false" customHeight="false" outlineLevel="0" collapsed="false">
      <c r="A889" s="1" t="s">
        <v>9640</v>
      </c>
      <c r="B889" s="1" t="s">
        <v>8749</v>
      </c>
      <c r="C889" s="17" t="n">
        <v>61.21</v>
      </c>
      <c r="D889" s="17" t="n">
        <v>147.23</v>
      </c>
      <c r="E889" s="1" t="n">
        <v>225</v>
      </c>
      <c r="F889" s="50" t="n">
        <v>4.327</v>
      </c>
      <c r="G889" s="51" t="n">
        <v>1.094</v>
      </c>
      <c r="H889" s="1" t="s">
        <v>9409</v>
      </c>
      <c r="I889" s="1" t="s">
        <v>8752</v>
      </c>
      <c r="J889" s="1" t="n">
        <v>4</v>
      </c>
      <c r="K889" s="1" t="n">
        <v>85</v>
      </c>
      <c r="L889" s="52" t="n">
        <f aca="false">E889*D889</f>
        <v>33126.75</v>
      </c>
      <c r="M889" s="1" t="n">
        <f aca="false">IF(H889="A",1.65,IF(H889="B",1.28,0.84))</f>
        <v>0.84</v>
      </c>
      <c r="N889" s="1" t="n">
        <f aca="false">ROUNDUP(M889*G889*F889*SQRT(J889),0)</f>
        <v>8</v>
      </c>
      <c r="O889" s="1" t="n">
        <f aca="false">ROUNDUP(F889*J889+N889,0)</f>
        <v>26</v>
      </c>
      <c r="P889" s="50" t="n">
        <f aca="false">IF(F889&gt;0,K889/F889,99)</f>
        <v>19.6440952160851</v>
      </c>
      <c r="Q889" s="18" t="str">
        <f aca="false">IF(K889&lt;N889,"Stock-out risk",IF(K889&lt;O889,"Reorder now",IF(P889&gt;16,"Overstock","Healthy")))</f>
        <v>Overstock</v>
      </c>
      <c r="R889" s="52" t="n">
        <f aca="false">K889*C889</f>
        <v>5202.85</v>
      </c>
    </row>
    <row r="890" customFormat="false" ht="15" hidden="false" customHeight="false" outlineLevel="0" collapsed="false">
      <c r="A890" s="1" t="s">
        <v>9641</v>
      </c>
      <c r="B890" s="1" t="s">
        <v>8742</v>
      </c>
      <c r="C890" s="17" t="n">
        <v>135.51</v>
      </c>
      <c r="D890" s="17" t="n">
        <v>264.65</v>
      </c>
      <c r="E890" s="1" t="n">
        <v>125</v>
      </c>
      <c r="F890" s="50" t="n">
        <v>2.404</v>
      </c>
      <c r="G890" s="51" t="n">
        <v>0.367</v>
      </c>
      <c r="H890" s="1" t="s">
        <v>9409</v>
      </c>
      <c r="I890" s="1" t="s">
        <v>8746</v>
      </c>
      <c r="J890" s="1" t="n">
        <v>3</v>
      </c>
      <c r="K890" s="1" t="n">
        <v>9</v>
      </c>
      <c r="L890" s="52" t="n">
        <f aca="false">E890*D890</f>
        <v>33081.25</v>
      </c>
      <c r="M890" s="1" t="n">
        <f aca="false">IF(H890="A",1.65,IF(H890="B",1.28,0.84))</f>
        <v>0.84</v>
      </c>
      <c r="N890" s="1" t="n">
        <f aca="false">ROUNDUP(M890*G890*F890*SQRT(J890),0)</f>
        <v>2</v>
      </c>
      <c r="O890" s="1" t="n">
        <f aca="false">ROUNDUP(F890*J890+N890,0)</f>
        <v>10</v>
      </c>
      <c r="P890" s="50" t="n">
        <f aca="false">IF(F890&gt;0,K890/F890,99)</f>
        <v>3.74376039933444</v>
      </c>
      <c r="Q890" s="18" t="str">
        <f aca="false">IF(K890&lt;N890,"Stock-out risk",IF(K890&lt;O890,"Reorder now",IF(P890&gt;16,"Overstock","Healthy")))</f>
        <v>Reorder now</v>
      </c>
      <c r="R890" s="52" t="n">
        <f aca="false">K890*C890</f>
        <v>1219.59</v>
      </c>
    </row>
    <row r="891" customFormat="false" ht="15" hidden="false" customHeight="false" outlineLevel="0" collapsed="false">
      <c r="A891" s="1" t="s">
        <v>9642</v>
      </c>
      <c r="B891" s="1" t="s">
        <v>8742</v>
      </c>
      <c r="C891" s="17" t="n">
        <v>201.55</v>
      </c>
      <c r="D891" s="17" t="n">
        <v>421.94</v>
      </c>
      <c r="E891" s="1" t="n">
        <v>78</v>
      </c>
      <c r="F891" s="50" t="n">
        <v>1.5</v>
      </c>
      <c r="G891" s="51" t="n">
        <v>0.462</v>
      </c>
      <c r="H891" s="1" t="s">
        <v>9409</v>
      </c>
      <c r="I891" s="1" t="s">
        <v>8746</v>
      </c>
      <c r="J891" s="1" t="n">
        <v>4</v>
      </c>
      <c r="K891" s="1" t="n">
        <v>7</v>
      </c>
      <c r="L891" s="52" t="n">
        <f aca="false">E891*D891</f>
        <v>32911.32</v>
      </c>
      <c r="M891" s="1" t="n">
        <f aca="false">IF(H891="A",1.65,IF(H891="B",1.28,0.84))</f>
        <v>0.84</v>
      </c>
      <c r="N891" s="1" t="n">
        <f aca="false">ROUNDUP(M891*G891*F891*SQRT(J891),0)</f>
        <v>2</v>
      </c>
      <c r="O891" s="1" t="n">
        <f aca="false">ROUNDUP(F891*J891+N891,0)</f>
        <v>8</v>
      </c>
      <c r="P891" s="50" t="n">
        <f aca="false">IF(F891&gt;0,K891/F891,99)</f>
        <v>4.66666666666667</v>
      </c>
      <c r="Q891" s="18" t="str">
        <f aca="false">IF(K891&lt;N891,"Stock-out risk",IF(K891&lt;O891,"Reorder now",IF(P891&gt;16,"Overstock","Healthy")))</f>
        <v>Reorder now</v>
      </c>
      <c r="R891" s="52" t="n">
        <f aca="false">K891*C891</f>
        <v>1410.85</v>
      </c>
    </row>
    <row r="892" customFormat="false" ht="15" hidden="false" customHeight="false" outlineLevel="0" collapsed="false">
      <c r="A892" s="1" t="s">
        <v>9643</v>
      </c>
      <c r="B892" s="1" t="s">
        <v>8764</v>
      </c>
      <c r="C892" s="17" t="n">
        <v>84.37</v>
      </c>
      <c r="D892" s="17" t="n">
        <v>183.24</v>
      </c>
      <c r="E892" s="1" t="n">
        <v>179</v>
      </c>
      <c r="F892" s="50" t="n">
        <v>3.442</v>
      </c>
      <c r="G892" s="51" t="n">
        <v>0.276</v>
      </c>
      <c r="H892" s="1" t="s">
        <v>9409</v>
      </c>
      <c r="I892" s="1" t="s">
        <v>8746</v>
      </c>
      <c r="J892" s="1" t="n">
        <v>6</v>
      </c>
      <c r="K892" s="1" t="n">
        <v>12</v>
      </c>
      <c r="L892" s="52" t="n">
        <f aca="false">E892*D892</f>
        <v>32799.96</v>
      </c>
      <c r="M892" s="1" t="n">
        <f aca="false">IF(H892="A",1.65,IF(H892="B",1.28,0.84))</f>
        <v>0.84</v>
      </c>
      <c r="N892" s="1" t="n">
        <f aca="false">ROUNDUP(M892*G892*F892*SQRT(J892),0)</f>
        <v>2</v>
      </c>
      <c r="O892" s="1" t="n">
        <f aca="false">ROUNDUP(F892*J892+N892,0)</f>
        <v>23</v>
      </c>
      <c r="P892" s="50" t="n">
        <f aca="false">IF(F892&gt;0,K892/F892,99)</f>
        <v>3.48634514816967</v>
      </c>
      <c r="Q892" s="18" t="str">
        <f aca="false">IF(K892&lt;N892,"Stock-out risk",IF(K892&lt;O892,"Reorder now",IF(P892&gt;16,"Overstock","Healthy")))</f>
        <v>Reorder now</v>
      </c>
      <c r="R892" s="52" t="n">
        <f aca="false">K892*C892</f>
        <v>1012.44</v>
      </c>
    </row>
    <row r="893" customFormat="false" ht="15" hidden="false" customHeight="false" outlineLevel="0" collapsed="false">
      <c r="A893" s="1" t="s">
        <v>9644</v>
      </c>
      <c r="B893" s="1" t="s">
        <v>8755</v>
      </c>
      <c r="C893" s="17" t="n">
        <v>114.73</v>
      </c>
      <c r="D893" s="17" t="n">
        <v>279.42</v>
      </c>
      <c r="E893" s="1" t="n">
        <v>117</v>
      </c>
      <c r="F893" s="50" t="n">
        <v>2.25</v>
      </c>
      <c r="G893" s="51" t="n">
        <v>0.616</v>
      </c>
      <c r="H893" s="1" t="s">
        <v>9409</v>
      </c>
      <c r="I893" s="1" t="s">
        <v>90</v>
      </c>
      <c r="J893" s="1" t="n">
        <v>2</v>
      </c>
      <c r="K893" s="1" t="n">
        <v>9</v>
      </c>
      <c r="L893" s="52" t="n">
        <f aca="false">E893*D893</f>
        <v>32692.14</v>
      </c>
      <c r="M893" s="1" t="n">
        <f aca="false">IF(H893="A",1.65,IF(H893="B",1.28,0.84))</f>
        <v>0.84</v>
      </c>
      <c r="N893" s="1" t="n">
        <f aca="false">ROUNDUP(M893*G893*F893*SQRT(J893),0)</f>
        <v>2</v>
      </c>
      <c r="O893" s="1" t="n">
        <f aca="false">ROUNDUP(F893*J893+N893,0)</f>
        <v>7</v>
      </c>
      <c r="P893" s="50" t="n">
        <f aca="false">IF(F893&gt;0,K893/F893,99)</f>
        <v>4</v>
      </c>
      <c r="Q893" s="18" t="str">
        <f aca="false">IF(K893&lt;N893,"Stock-out risk",IF(K893&lt;O893,"Reorder now",IF(P893&gt;16,"Overstock","Healthy")))</f>
        <v>Healthy</v>
      </c>
      <c r="R893" s="52" t="n">
        <f aca="false">K893*C893</f>
        <v>1032.57</v>
      </c>
    </row>
    <row r="894" customFormat="false" ht="15" hidden="false" customHeight="false" outlineLevel="0" collapsed="false">
      <c r="A894" s="1" t="s">
        <v>9645</v>
      </c>
      <c r="B894" s="1" t="s">
        <v>8772</v>
      </c>
      <c r="C894" s="17" t="n">
        <v>73.73</v>
      </c>
      <c r="D894" s="17" t="n">
        <v>149.89</v>
      </c>
      <c r="E894" s="1" t="n">
        <v>217</v>
      </c>
      <c r="F894" s="50" t="n">
        <v>4.173</v>
      </c>
      <c r="G894" s="51" t="n">
        <v>0.765</v>
      </c>
      <c r="H894" s="1" t="s">
        <v>9409</v>
      </c>
      <c r="I894" s="1" t="s">
        <v>90</v>
      </c>
      <c r="J894" s="1" t="n">
        <v>6</v>
      </c>
      <c r="K894" s="1" t="n">
        <v>66</v>
      </c>
      <c r="L894" s="52" t="n">
        <f aca="false">E894*D894</f>
        <v>32526.13</v>
      </c>
      <c r="M894" s="1" t="n">
        <f aca="false">IF(H894="A",1.65,IF(H894="B",1.28,0.84))</f>
        <v>0.84</v>
      </c>
      <c r="N894" s="1" t="n">
        <f aca="false">ROUNDUP(M894*G894*F894*SQRT(J894),0)</f>
        <v>7</v>
      </c>
      <c r="O894" s="1" t="n">
        <f aca="false">ROUNDUP(F894*J894+N894,0)</f>
        <v>33</v>
      </c>
      <c r="P894" s="50" t="n">
        <f aca="false">IF(F894&gt;0,K894/F894,99)</f>
        <v>15.8159597411934</v>
      </c>
      <c r="Q894" s="18" t="str">
        <f aca="false">IF(K894&lt;N894,"Stock-out risk",IF(K894&lt;O894,"Reorder now",IF(P894&gt;16,"Overstock","Healthy")))</f>
        <v>Healthy</v>
      </c>
      <c r="R894" s="52" t="n">
        <f aca="false">K894*C894</f>
        <v>4866.18</v>
      </c>
    </row>
    <row r="895" customFormat="false" ht="15" hidden="false" customHeight="false" outlineLevel="0" collapsed="false">
      <c r="A895" s="1" t="s">
        <v>9646</v>
      </c>
      <c r="B895" s="1" t="s">
        <v>8755</v>
      </c>
      <c r="C895" s="17" t="n">
        <v>30.25</v>
      </c>
      <c r="D895" s="17" t="n">
        <v>75.14</v>
      </c>
      <c r="E895" s="1" t="n">
        <v>431</v>
      </c>
      <c r="F895" s="50" t="n">
        <v>8.288</v>
      </c>
      <c r="G895" s="51" t="n">
        <v>0.34</v>
      </c>
      <c r="H895" s="1" t="s">
        <v>9409</v>
      </c>
      <c r="I895" s="1" t="s">
        <v>8746</v>
      </c>
      <c r="J895" s="1" t="n">
        <v>3</v>
      </c>
      <c r="K895" s="1" t="n">
        <v>51</v>
      </c>
      <c r="L895" s="52" t="n">
        <f aca="false">E895*D895</f>
        <v>32385.34</v>
      </c>
      <c r="M895" s="1" t="n">
        <f aca="false">IF(H895="A",1.65,IF(H895="B",1.28,0.84))</f>
        <v>0.84</v>
      </c>
      <c r="N895" s="1" t="n">
        <f aca="false">ROUNDUP(M895*G895*F895*SQRT(J895),0)</f>
        <v>5</v>
      </c>
      <c r="O895" s="1" t="n">
        <f aca="false">ROUNDUP(F895*J895+N895,0)</f>
        <v>30</v>
      </c>
      <c r="P895" s="50" t="n">
        <f aca="false">IF(F895&gt;0,K895/F895,99)</f>
        <v>6.1534749034749</v>
      </c>
      <c r="Q895" s="18" t="str">
        <f aca="false">IF(K895&lt;N895,"Stock-out risk",IF(K895&lt;O895,"Reorder now",IF(P895&gt;16,"Overstock","Healthy")))</f>
        <v>Healthy</v>
      </c>
      <c r="R895" s="52" t="n">
        <f aca="false">K895*C895</f>
        <v>1542.75</v>
      </c>
    </row>
    <row r="896" customFormat="false" ht="15" hidden="false" customHeight="false" outlineLevel="0" collapsed="false">
      <c r="A896" s="1" t="s">
        <v>9647</v>
      </c>
      <c r="B896" s="1" t="s">
        <v>8742</v>
      </c>
      <c r="C896" s="17" t="n">
        <v>85.42</v>
      </c>
      <c r="D896" s="17" t="n">
        <v>162.23</v>
      </c>
      <c r="E896" s="1" t="n">
        <v>199</v>
      </c>
      <c r="F896" s="50" t="n">
        <v>3.827</v>
      </c>
      <c r="G896" s="51" t="n">
        <v>0.289</v>
      </c>
      <c r="H896" s="1" t="s">
        <v>9409</v>
      </c>
      <c r="I896" s="1" t="s">
        <v>8746</v>
      </c>
      <c r="J896" s="1" t="n">
        <v>4</v>
      </c>
      <c r="K896" s="1" t="n">
        <v>31</v>
      </c>
      <c r="L896" s="52" t="n">
        <f aca="false">E896*D896</f>
        <v>32283.77</v>
      </c>
      <c r="M896" s="1" t="n">
        <f aca="false">IF(H896="A",1.65,IF(H896="B",1.28,0.84))</f>
        <v>0.84</v>
      </c>
      <c r="N896" s="1" t="n">
        <f aca="false">ROUNDUP(M896*G896*F896*SQRT(J896),0)</f>
        <v>2</v>
      </c>
      <c r="O896" s="1" t="n">
        <f aca="false">ROUNDUP(F896*J896+N896,0)</f>
        <v>18</v>
      </c>
      <c r="P896" s="50" t="n">
        <f aca="false">IF(F896&gt;0,K896/F896,99)</f>
        <v>8.10033969166449</v>
      </c>
      <c r="Q896" s="18" t="str">
        <f aca="false">IF(K896&lt;N896,"Stock-out risk",IF(K896&lt;O896,"Reorder now",IF(P896&gt;16,"Overstock","Healthy")))</f>
        <v>Healthy</v>
      </c>
      <c r="R896" s="52" t="n">
        <f aca="false">K896*C896</f>
        <v>2648.02</v>
      </c>
    </row>
    <row r="897" customFormat="false" ht="15" hidden="false" customHeight="false" outlineLevel="0" collapsed="false">
      <c r="A897" s="1" t="s">
        <v>9648</v>
      </c>
      <c r="B897" s="1" t="s">
        <v>8742</v>
      </c>
      <c r="C897" s="17" t="n">
        <v>252.32</v>
      </c>
      <c r="D897" s="17" t="n">
        <v>495.82</v>
      </c>
      <c r="E897" s="1" t="n">
        <v>65</v>
      </c>
      <c r="F897" s="50" t="n">
        <v>1.25</v>
      </c>
      <c r="G897" s="51" t="n">
        <v>0.645</v>
      </c>
      <c r="H897" s="1" t="s">
        <v>9409</v>
      </c>
      <c r="I897" s="1" t="s">
        <v>90</v>
      </c>
      <c r="J897" s="1" t="n">
        <v>2</v>
      </c>
      <c r="K897" s="1" t="n">
        <v>7</v>
      </c>
      <c r="L897" s="52" t="n">
        <f aca="false">E897*D897</f>
        <v>32228.3</v>
      </c>
      <c r="M897" s="1" t="n">
        <f aca="false">IF(H897="A",1.65,IF(H897="B",1.28,0.84))</f>
        <v>0.84</v>
      </c>
      <c r="N897" s="1" t="n">
        <f aca="false">ROUNDUP(M897*G897*F897*SQRT(J897),0)</f>
        <v>1</v>
      </c>
      <c r="O897" s="1" t="n">
        <f aca="false">ROUNDUP(F897*J897+N897,0)</f>
        <v>4</v>
      </c>
      <c r="P897" s="50" t="n">
        <f aca="false">IF(F897&gt;0,K897/F897,99)</f>
        <v>5.6</v>
      </c>
      <c r="Q897" s="18" t="str">
        <f aca="false">IF(K897&lt;N897,"Stock-out risk",IF(K897&lt;O897,"Reorder now",IF(P897&gt;16,"Overstock","Healthy")))</f>
        <v>Healthy</v>
      </c>
      <c r="R897" s="52" t="n">
        <f aca="false">K897*C897</f>
        <v>1766.24</v>
      </c>
    </row>
    <row r="898" customFormat="false" ht="15" hidden="false" customHeight="false" outlineLevel="0" collapsed="false">
      <c r="A898" s="1" t="s">
        <v>9649</v>
      </c>
      <c r="B898" s="1" t="s">
        <v>8759</v>
      </c>
      <c r="C898" s="17" t="n">
        <v>142.83</v>
      </c>
      <c r="D898" s="17" t="n">
        <v>360.5</v>
      </c>
      <c r="E898" s="1" t="n">
        <v>89</v>
      </c>
      <c r="F898" s="50" t="n">
        <v>1.712</v>
      </c>
      <c r="G898" s="51" t="n">
        <v>0.35</v>
      </c>
      <c r="H898" s="1" t="s">
        <v>9409</v>
      </c>
      <c r="I898" s="1" t="s">
        <v>8746</v>
      </c>
      <c r="J898" s="1" t="n">
        <v>3</v>
      </c>
      <c r="K898" s="1" t="n">
        <v>14</v>
      </c>
      <c r="L898" s="52" t="n">
        <f aca="false">E898*D898</f>
        <v>32084.5</v>
      </c>
      <c r="M898" s="1" t="n">
        <f aca="false">IF(H898="A",1.65,IF(H898="B",1.28,0.84))</f>
        <v>0.84</v>
      </c>
      <c r="N898" s="1" t="n">
        <f aca="false">ROUNDUP(M898*G898*F898*SQRT(J898),0)</f>
        <v>1</v>
      </c>
      <c r="O898" s="1" t="n">
        <f aca="false">ROUNDUP(F898*J898+N898,0)</f>
        <v>7</v>
      </c>
      <c r="P898" s="50" t="n">
        <f aca="false">IF(F898&gt;0,K898/F898,99)</f>
        <v>8.17757009345795</v>
      </c>
      <c r="Q898" s="18" t="str">
        <f aca="false">IF(K898&lt;N898,"Stock-out risk",IF(K898&lt;O898,"Reorder now",IF(P898&gt;16,"Overstock","Healthy")))</f>
        <v>Healthy</v>
      </c>
      <c r="R898" s="52" t="n">
        <f aca="false">K898*C898</f>
        <v>1999.62</v>
      </c>
    </row>
    <row r="899" customFormat="false" ht="15" hidden="false" customHeight="false" outlineLevel="0" collapsed="false">
      <c r="A899" s="1" t="s">
        <v>9650</v>
      </c>
      <c r="B899" s="1" t="s">
        <v>8764</v>
      </c>
      <c r="C899" s="17" t="n">
        <v>52.39</v>
      </c>
      <c r="D899" s="17" t="n">
        <v>130.99</v>
      </c>
      <c r="E899" s="1" t="n">
        <v>243</v>
      </c>
      <c r="F899" s="50" t="n">
        <v>4.673</v>
      </c>
      <c r="G899" s="51" t="n">
        <v>0.353</v>
      </c>
      <c r="H899" s="1" t="s">
        <v>9409</v>
      </c>
      <c r="I899" s="1" t="s">
        <v>8746</v>
      </c>
      <c r="J899" s="1" t="n">
        <v>3</v>
      </c>
      <c r="K899" s="1" t="n">
        <v>25</v>
      </c>
      <c r="L899" s="52" t="n">
        <f aca="false">E899*D899</f>
        <v>31830.57</v>
      </c>
      <c r="M899" s="1" t="n">
        <f aca="false">IF(H899="A",1.65,IF(H899="B",1.28,0.84))</f>
        <v>0.84</v>
      </c>
      <c r="N899" s="1" t="n">
        <f aca="false">ROUNDUP(M899*G899*F899*SQRT(J899),0)</f>
        <v>3</v>
      </c>
      <c r="O899" s="1" t="n">
        <f aca="false">ROUNDUP(F899*J899+N899,0)</f>
        <v>18</v>
      </c>
      <c r="P899" s="50" t="n">
        <f aca="false">IF(F899&gt;0,K899/F899,99)</f>
        <v>5.34988230258934</v>
      </c>
      <c r="Q899" s="18" t="str">
        <f aca="false">IF(K899&lt;N899,"Stock-out risk",IF(K899&lt;O899,"Reorder now",IF(P899&gt;16,"Overstock","Healthy")))</f>
        <v>Healthy</v>
      </c>
      <c r="R899" s="52" t="n">
        <f aca="false">K899*C899</f>
        <v>1309.75</v>
      </c>
    </row>
    <row r="900" customFormat="false" ht="15" hidden="false" customHeight="false" outlineLevel="0" collapsed="false">
      <c r="A900" s="1" t="s">
        <v>9651</v>
      </c>
      <c r="B900" s="1" t="s">
        <v>8764</v>
      </c>
      <c r="C900" s="17" t="n">
        <v>136.86</v>
      </c>
      <c r="D900" s="17" t="n">
        <v>334.99</v>
      </c>
      <c r="E900" s="1" t="n">
        <v>95</v>
      </c>
      <c r="F900" s="50" t="n">
        <v>1.827</v>
      </c>
      <c r="G900" s="51" t="n">
        <v>0.544</v>
      </c>
      <c r="H900" s="1" t="s">
        <v>9409</v>
      </c>
      <c r="I900" s="1" t="s">
        <v>90</v>
      </c>
      <c r="J900" s="1" t="n">
        <v>3</v>
      </c>
      <c r="K900" s="1" t="n">
        <v>17</v>
      </c>
      <c r="L900" s="52" t="n">
        <f aca="false">E900*D900</f>
        <v>31824.05</v>
      </c>
      <c r="M900" s="1" t="n">
        <f aca="false">IF(H900="A",1.65,IF(H900="B",1.28,0.84))</f>
        <v>0.84</v>
      </c>
      <c r="N900" s="1" t="n">
        <f aca="false">ROUNDUP(M900*G900*F900*SQRT(J900),0)</f>
        <v>2</v>
      </c>
      <c r="O900" s="1" t="n">
        <f aca="false">ROUNDUP(F900*J900+N900,0)</f>
        <v>8</v>
      </c>
      <c r="P900" s="50" t="n">
        <f aca="false">IF(F900&gt;0,K900/F900,99)</f>
        <v>9.30487137383689</v>
      </c>
      <c r="Q900" s="18" t="str">
        <f aca="false">IF(K900&lt;N900,"Stock-out risk",IF(K900&lt;O900,"Reorder now",IF(P900&gt;16,"Overstock","Healthy")))</f>
        <v>Healthy</v>
      </c>
      <c r="R900" s="52" t="n">
        <f aca="false">K900*C900</f>
        <v>2326.62</v>
      </c>
    </row>
    <row r="901" customFormat="false" ht="15" hidden="false" customHeight="false" outlineLevel="0" collapsed="false">
      <c r="A901" s="1" t="s">
        <v>9652</v>
      </c>
      <c r="B901" s="1" t="s">
        <v>8759</v>
      </c>
      <c r="C901" s="17" t="n">
        <v>104.48</v>
      </c>
      <c r="D901" s="17" t="n">
        <v>230.43</v>
      </c>
      <c r="E901" s="1" t="n">
        <v>138</v>
      </c>
      <c r="F901" s="50" t="n">
        <v>2.654</v>
      </c>
      <c r="G901" s="51" t="n">
        <v>0.639</v>
      </c>
      <c r="H901" s="1" t="s">
        <v>9409</v>
      </c>
      <c r="I901" s="1" t="s">
        <v>90</v>
      </c>
      <c r="J901" s="1" t="n">
        <v>4</v>
      </c>
      <c r="K901" s="1" t="n">
        <v>26</v>
      </c>
      <c r="L901" s="52" t="n">
        <f aca="false">E901*D901</f>
        <v>31799.34</v>
      </c>
      <c r="M901" s="1" t="n">
        <f aca="false">IF(H901="A",1.65,IF(H901="B",1.28,0.84))</f>
        <v>0.84</v>
      </c>
      <c r="N901" s="1" t="n">
        <f aca="false">ROUNDUP(M901*G901*F901*SQRT(J901),0)</f>
        <v>3</v>
      </c>
      <c r="O901" s="1" t="n">
        <f aca="false">ROUNDUP(F901*J901+N901,0)</f>
        <v>14</v>
      </c>
      <c r="P901" s="50" t="n">
        <f aca="false">IF(F901&gt;0,K901/F901,99)</f>
        <v>9.79653353428787</v>
      </c>
      <c r="Q901" s="18" t="str">
        <f aca="false">IF(K901&lt;N901,"Stock-out risk",IF(K901&lt;O901,"Reorder now",IF(P901&gt;16,"Overstock","Healthy")))</f>
        <v>Healthy</v>
      </c>
      <c r="R901" s="52" t="n">
        <f aca="false">K901*C901</f>
        <v>2716.48</v>
      </c>
    </row>
    <row r="902" customFormat="false" ht="15" hidden="false" customHeight="false" outlineLevel="0" collapsed="false">
      <c r="A902" s="1" t="s">
        <v>9653</v>
      </c>
      <c r="B902" s="1" t="s">
        <v>8749</v>
      </c>
      <c r="C902" s="17" t="n">
        <v>90.66</v>
      </c>
      <c r="D902" s="17" t="n">
        <v>198.71</v>
      </c>
      <c r="E902" s="1" t="n">
        <v>160</v>
      </c>
      <c r="F902" s="50" t="n">
        <v>3.077</v>
      </c>
      <c r="G902" s="51" t="n">
        <v>0.342</v>
      </c>
      <c r="H902" s="1" t="s">
        <v>9409</v>
      </c>
      <c r="I902" s="1" t="s">
        <v>8746</v>
      </c>
      <c r="J902" s="1" t="n">
        <v>6</v>
      </c>
      <c r="K902" s="1" t="n">
        <v>36</v>
      </c>
      <c r="L902" s="52" t="n">
        <f aca="false">E902*D902</f>
        <v>31793.6</v>
      </c>
      <c r="M902" s="1" t="n">
        <f aca="false">IF(H902="A",1.65,IF(H902="B",1.28,0.84))</f>
        <v>0.84</v>
      </c>
      <c r="N902" s="1" t="n">
        <f aca="false">ROUNDUP(M902*G902*F902*SQRT(J902),0)</f>
        <v>3</v>
      </c>
      <c r="O902" s="1" t="n">
        <f aca="false">ROUNDUP(F902*J902+N902,0)</f>
        <v>22</v>
      </c>
      <c r="P902" s="50" t="n">
        <f aca="false">IF(F902&gt;0,K902/F902,99)</f>
        <v>11.6997075073123</v>
      </c>
      <c r="Q902" s="18" t="str">
        <f aca="false">IF(K902&lt;N902,"Stock-out risk",IF(K902&lt;O902,"Reorder now",IF(P902&gt;16,"Overstock","Healthy")))</f>
        <v>Healthy</v>
      </c>
      <c r="R902" s="52" t="n">
        <f aca="false">K902*C902</f>
        <v>3263.76</v>
      </c>
    </row>
    <row r="903" customFormat="false" ht="15" hidden="false" customHeight="false" outlineLevel="0" collapsed="false">
      <c r="A903" s="1" t="s">
        <v>9654</v>
      </c>
      <c r="B903" s="1" t="s">
        <v>8764</v>
      </c>
      <c r="C903" s="17" t="n">
        <v>73.51</v>
      </c>
      <c r="D903" s="17" t="n">
        <v>174.64</v>
      </c>
      <c r="E903" s="1" t="n">
        <v>181</v>
      </c>
      <c r="F903" s="50" t="n">
        <v>3.481</v>
      </c>
      <c r="G903" s="51" t="n">
        <v>0.794</v>
      </c>
      <c r="H903" s="1" t="s">
        <v>9409</v>
      </c>
      <c r="I903" s="1" t="s">
        <v>90</v>
      </c>
      <c r="J903" s="1" t="n">
        <v>4</v>
      </c>
      <c r="K903" s="1" t="n">
        <v>14</v>
      </c>
      <c r="L903" s="52" t="n">
        <f aca="false">E903*D903</f>
        <v>31609.84</v>
      </c>
      <c r="M903" s="1" t="n">
        <f aca="false">IF(H903="A",1.65,IF(H903="B",1.28,0.84))</f>
        <v>0.84</v>
      </c>
      <c r="N903" s="1" t="n">
        <f aca="false">ROUNDUP(M903*G903*F903*SQRT(J903),0)</f>
        <v>5</v>
      </c>
      <c r="O903" s="1" t="n">
        <f aca="false">ROUNDUP(F903*J903+N903,0)</f>
        <v>19</v>
      </c>
      <c r="P903" s="50" t="n">
        <f aca="false">IF(F903&gt;0,K903/F903,99)</f>
        <v>4.02183280666475</v>
      </c>
      <c r="Q903" s="18" t="str">
        <f aca="false">IF(K903&lt;N903,"Stock-out risk",IF(K903&lt;O903,"Reorder now",IF(P903&gt;16,"Overstock","Healthy")))</f>
        <v>Reorder now</v>
      </c>
      <c r="R903" s="52" t="n">
        <f aca="false">K903*C903</f>
        <v>1029.14</v>
      </c>
    </row>
    <row r="904" customFormat="false" ht="15" hidden="false" customHeight="false" outlineLevel="0" collapsed="false">
      <c r="A904" s="1" t="s">
        <v>9655</v>
      </c>
      <c r="B904" s="1" t="s">
        <v>8772</v>
      </c>
      <c r="C904" s="17" t="n">
        <v>44.99</v>
      </c>
      <c r="D904" s="17" t="n">
        <v>95</v>
      </c>
      <c r="E904" s="1" t="n">
        <v>331</v>
      </c>
      <c r="F904" s="50" t="n">
        <v>6.365</v>
      </c>
      <c r="G904" s="51" t="n">
        <v>0.284</v>
      </c>
      <c r="H904" s="1" t="s">
        <v>9409</v>
      </c>
      <c r="I904" s="1" t="s">
        <v>8746</v>
      </c>
      <c r="J904" s="1" t="n">
        <v>3</v>
      </c>
      <c r="K904" s="1" t="n">
        <v>32</v>
      </c>
      <c r="L904" s="52" t="n">
        <f aca="false">E904*D904</f>
        <v>31445</v>
      </c>
      <c r="M904" s="1" t="n">
        <f aca="false">IF(H904="A",1.65,IF(H904="B",1.28,0.84))</f>
        <v>0.84</v>
      </c>
      <c r="N904" s="1" t="n">
        <f aca="false">ROUNDUP(M904*G904*F904*SQRT(J904),0)</f>
        <v>3</v>
      </c>
      <c r="O904" s="1" t="n">
        <f aca="false">ROUNDUP(F904*J904+N904,0)</f>
        <v>23</v>
      </c>
      <c r="P904" s="50" t="n">
        <f aca="false">IF(F904&gt;0,K904/F904,99)</f>
        <v>5.02749410840534</v>
      </c>
      <c r="Q904" s="18" t="str">
        <f aca="false">IF(K904&lt;N904,"Stock-out risk",IF(K904&lt;O904,"Reorder now",IF(P904&gt;16,"Overstock","Healthy")))</f>
        <v>Healthy</v>
      </c>
      <c r="R904" s="52" t="n">
        <f aca="false">K904*C904</f>
        <v>1439.68</v>
      </c>
    </row>
    <row r="905" customFormat="false" ht="15" hidden="false" customHeight="false" outlineLevel="0" collapsed="false">
      <c r="A905" s="1" t="s">
        <v>9656</v>
      </c>
      <c r="B905" s="1" t="s">
        <v>8742</v>
      </c>
      <c r="C905" s="17" t="n">
        <v>108.11</v>
      </c>
      <c r="D905" s="17" t="n">
        <v>241.67</v>
      </c>
      <c r="E905" s="1" t="n">
        <v>130</v>
      </c>
      <c r="F905" s="50" t="n">
        <v>2.5</v>
      </c>
      <c r="G905" s="51" t="n">
        <v>0.372</v>
      </c>
      <c r="H905" s="1" t="s">
        <v>9409</v>
      </c>
      <c r="I905" s="1" t="s">
        <v>8746</v>
      </c>
      <c r="J905" s="1" t="n">
        <v>6</v>
      </c>
      <c r="K905" s="1" t="n">
        <v>18</v>
      </c>
      <c r="L905" s="52" t="n">
        <f aca="false">E905*D905</f>
        <v>31417.1</v>
      </c>
      <c r="M905" s="1" t="n">
        <f aca="false">IF(H905="A",1.65,IF(H905="B",1.28,0.84))</f>
        <v>0.84</v>
      </c>
      <c r="N905" s="1" t="n">
        <f aca="false">ROUNDUP(M905*G905*F905*SQRT(J905),0)</f>
        <v>2</v>
      </c>
      <c r="O905" s="1" t="n">
        <f aca="false">ROUNDUP(F905*J905+N905,0)</f>
        <v>17</v>
      </c>
      <c r="P905" s="50" t="n">
        <f aca="false">IF(F905&gt;0,K905/F905,99)</f>
        <v>7.2</v>
      </c>
      <c r="Q905" s="18" t="str">
        <f aca="false">IF(K905&lt;N905,"Stock-out risk",IF(K905&lt;O905,"Reorder now",IF(P905&gt;16,"Overstock","Healthy")))</f>
        <v>Healthy</v>
      </c>
      <c r="R905" s="52" t="n">
        <f aca="false">K905*C905</f>
        <v>1945.98</v>
      </c>
    </row>
    <row r="906" customFormat="false" ht="15" hidden="false" customHeight="false" outlineLevel="0" collapsed="false">
      <c r="A906" s="1" t="s">
        <v>9657</v>
      </c>
      <c r="B906" s="1" t="s">
        <v>8749</v>
      </c>
      <c r="C906" s="17" t="n">
        <v>155.17</v>
      </c>
      <c r="D906" s="17" t="n">
        <v>351.98</v>
      </c>
      <c r="E906" s="1" t="n">
        <v>89</v>
      </c>
      <c r="F906" s="50" t="n">
        <v>1.712</v>
      </c>
      <c r="G906" s="51" t="n">
        <v>0.588</v>
      </c>
      <c r="H906" s="1" t="s">
        <v>9409</v>
      </c>
      <c r="I906" s="1" t="s">
        <v>90</v>
      </c>
      <c r="J906" s="1" t="n">
        <v>4</v>
      </c>
      <c r="K906" s="1" t="n">
        <v>9</v>
      </c>
      <c r="L906" s="52" t="n">
        <f aca="false">E906*D906</f>
        <v>31326.22</v>
      </c>
      <c r="M906" s="1" t="n">
        <f aca="false">IF(H906="A",1.65,IF(H906="B",1.28,0.84))</f>
        <v>0.84</v>
      </c>
      <c r="N906" s="1" t="n">
        <f aca="false">ROUNDUP(M906*G906*F906*SQRT(J906),0)</f>
        <v>2</v>
      </c>
      <c r="O906" s="1" t="n">
        <f aca="false">ROUNDUP(F906*J906+N906,0)</f>
        <v>9</v>
      </c>
      <c r="P906" s="50" t="n">
        <f aca="false">IF(F906&gt;0,K906/F906,99)</f>
        <v>5.25700934579439</v>
      </c>
      <c r="Q906" s="18" t="str">
        <f aca="false">IF(K906&lt;N906,"Stock-out risk",IF(K906&lt;O906,"Reorder now",IF(P906&gt;16,"Overstock","Healthy")))</f>
        <v>Healthy</v>
      </c>
      <c r="R906" s="52" t="n">
        <f aca="false">K906*C906</f>
        <v>1396.53</v>
      </c>
    </row>
    <row r="907" customFormat="false" ht="15" hidden="false" customHeight="false" outlineLevel="0" collapsed="false">
      <c r="A907" s="1" t="s">
        <v>9658</v>
      </c>
      <c r="B907" s="1" t="s">
        <v>8742</v>
      </c>
      <c r="C907" s="17" t="n">
        <v>78.84</v>
      </c>
      <c r="D907" s="17" t="n">
        <v>169.73</v>
      </c>
      <c r="E907" s="1" t="n">
        <v>184</v>
      </c>
      <c r="F907" s="50" t="n">
        <v>3.538</v>
      </c>
      <c r="G907" s="51" t="n">
        <v>0.536</v>
      </c>
      <c r="H907" s="1" t="s">
        <v>9409</v>
      </c>
      <c r="I907" s="1" t="s">
        <v>90</v>
      </c>
      <c r="J907" s="1" t="n">
        <v>2</v>
      </c>
      <c r="K907" s="1" t="n">
        <v>18</v>
      </c>
      <c r="L907" s="52" t="n">
        <f aca="false">E907*D907</f>
        <v>31230.32</v>
      </c>
      <c r="M907" s="1" t="n">
        <f aca="false">IF(H907="A",1.65,IF(H907="B",1.28,0.84))</f>
        <v>0.84</v>
      </c>
      <c r="N907" s="1" t="n">
        <f aca="false">ROUNDUP(M907*G907*F907*SQRT(J907),0)</f>
        <v>3</v>
      </c>
      <c r="O907" s="1" t="n">
        <f aca="false">ROUNDUP(F907*J907+N907,0)</f>
        <v>11</v>
      </c>
      <c r="P907" s="50" t="n">
        <f aca="false">IF(F907&gt;0,K907/F907,99)</f>
        <v>5.08762012436405</v>
      </c>
      <c r="Q907" s="18" t="str">
        <f aca="false">IF(K907&lt;N907,"Stock-out risk",IF(K907&lt;O907,"Reorder now",IF(P907&gt;16,"Overstock","Healthy")))</f>
        <v>Healthy</v>
      </c>
      <c r="R907" s="52" t="n">
        <f aca="false">K907*C907</f>
        <v>1419.12</v>
      </c>
    </row>
    <row r="908" customFormat="false" ht="15" hidden="false" customHeight="false" outlineLevel="0" collapsed="false">
      <c r="A908" s="1" t="s">
        <v>9659</v>
      </c>
      <c r="B908" s="1" t="s">
        <v>8755</v>
      </c>
      <c r="C908" s="17" t="n">
        <v>85.25</v>
      </c>
      <c r="D908" s="17" t="n">
        <v>217.26</v>
      </c>
      <c r="E908" s="1" t="n">
        <v>143</v>
      </c>
      <c r="F908" s="50" t="n">
        <v>2.75</v>
      </c>
      <c r="G908" s="51" t="n">
        <v>0.579</v>
      </c>
      <c r="H908" s="1" t="s">
        <v>9409</v>
      </c>
      <c r="I908" s="1" t="s">
        <v>90</v>
      </c>
      <c r="J908" s="1" t="n">
        <v>4</v>
      </c>
      <c r="K908" s="1" t="n">
        <v>14</v>
      </c>
      <c r="L908" s="52" t="n">
        <f aca="false">E908*D908</f>
        <v>31068.18</v>
      </c>
      <c r="M908" s="1" t="n">
        <f aca="false">IF(H908="A",1.65,IF(H908="B",1.28,0.84))</f>
        <v>0.84</v>
      </c>
      <c r="N908" s="1" t="n">
        <f aca="false">ROUNDUP(M908*G908*F908*SQRT(J908),0)</f>
        <v>3</v>
      </c>
      <c r="O908" s="1" t="n">
        <f aca="false">ROUNDUP(F908*J908+N908,0)</f>
        <v>14</v>
      </c>
      <c r="P908" s="50" t="n">
        <f aca="false">IF(F908&gt;0,K908/F908,99)</f>
        <v>5.09090909090909</v>
      </c>
      <c r="Q908" s="18" t="str">
        <f aca="false">IF(K908&lt;N908,"Stock-out risk",IF(K908&lt;O908,"Reorder now",IF(P908&gt;16,"Overstock","Healthy")))</f>
        <v>Healthy</v>
      </c>
      <c r="R908" s="52" t="n">
        <f aca="false">K908*C908</f>
        <v>1193.5</v>
      </c>
    </row>
    <row r="909" customFormat="false" ht="15" hidden="false" customHeight="false" outlineLevel="0" collapsed="false">
      <c r="A909" s="1" t="s">
        <v>9660</v>
      </c>
      <c r="B909" s="1" t="s">
        <v>8755</v>
      </c>
      <c r="C909" s="17" t="n">
        <v>234.79</v>
      </c>
      <c r="D909" s="17" t="n">
        <v>530.38</v>
      </c>
      <c r="E909" s="1" t="n">
        <v>58</v>
      </c>
      <c r="F909" s="50" t="n">
        <v>1.115</v>
      </c>
      <c r="G909" s="51" t="n">
        <v>0.546</v>
      </c>
      <c r="H909" s="1" t="s">
        <v>9409</v>
      </c>
      <c r="I909" s="1" t="s">
        <v>90</v>
      </c>
      <c r="J909" s="1" t="n">
        <v>3</v>
      </c>
      <c r="K909" s="1" t="n">
        <v>7</v>
      </c>
      <c r="L909" s="52" t="n">
        <f aca="false">E909*D909</f>
        <v>30762.04</v>
      </c>
      <c r="M909" s="1" t="n">
        <f aca="false">IF(H909="A",1.65,IF(H909="B",1.28,0.84))</f>
        <v>0.84</v>
      </c>
      <c r="N909" s="1" t="n">
        <f aca="false">ROUNDUP(M909*G909*F909*SQRT(J909),0)</f>
        <v>1</v>
      </c>
      <c r="O909" s="1" t="n">
        <f aca="false">ROUNDUP(F909*J909+N909,0)</f>
        <v>5</v>
      </c>
      <c r="P909" s="50" t="n">
        <f aca="false">IF(F909&gt;0,K909/F909,99)</f>
        <v>6.2780269058296</v>
      </c>
      <c r="Q909" s="18" t="str">
        <f aca="false">IF(K909&lt;N909,"Stock-out risk",IF(K909&lt;O909,"Reorder now",IF(P909&gt;16,"Overstock","Healthy")))</f>
        <v>Healthy</v>
      </c>
      <c r="R909" s="52" t="n">
        <f aca="false">K909*C909</f>
        <v>1643.53</v>
      </c>
    </row>
    <row r="910" customFormat="false" ht="15" hidden="false" customHeight="false" outlineLevel="0" collapsed="false">
      <c r="A910" s="1" t="s">
        <v>9661</v>
      </c>
      <c r="B910" s="1" t="s">
        <v>8755</v>
      </c>
      <c r="C910" s="17" t="n">
        <v>138.88</v>
      </c>
      <c r="D910" s="17" t="n">
        <v>360.13</v>
      </c>
      <c r="E910" s="1" t="n">
        <v>85</v>
      </c>
      <c r="F910" s="50" t="n">
        <v>1.635</v>
      </c>
      <c r="G910" s="51" t="n">
        <v>0.945</v>
      </c>
      <c r="H910" s="1" t="s">
        <v>9409</v>
      </c>
      <c r="I910" s="1" t="s">
        <v>90</v>
      </c>
      <c r="J910" s="1" t="n">
        <v>3</v>
      </c>
      <c r="K910" s="1" t="n">
        <v>13</v>
      </c>
      <c r="L910" s="52" t="n">
        <f aca="false">E910*D910</f>
        <v>30611.05</v>
      </c>
      <c r="M910" s="1" t="n">
        <f aca="false">IF(H910="A",1.65,IF(H910="B",1.28,0.84))</f>
        <v>0.84</v>
      </c>
      <c r="N910" s="1" t="n">
        <f aca="false">ROUNDUP(M910*G910*F910*SQRT(J910),0)</f>
        <v>3</v>
      </c>
      <c r="O910" s="1" t="n">
        <f aca="false">ROUNDUP(F910*J910+N910,0)</f>
        <v>8</v>
      </c>
      <c r="P910" s="50" t="n">
        <f aca="false">IF(F910&gt;0,K910/F910,99)</f>
        <v>7.95107033639144</v>
      </c>
      <c r="Q910" s="18" t="str">
        <f aca="false">IF(K910&lt;N910,"Stock-out risk",IF(K910&lt;O910,"Reorder now",IF(P910&gt;16,"Overstock","Healthy")))</f>
        <v>Healthy</v>
      </c>
      <c r="R910" s="52" t="n">
        <f aca="false">K910*C910</f>
        <v>1805.44</v>
      </c>
    </row>
    <row r="911" customFormat="false" ht="15" hidden="false" customHeight="false" outlineLevel="0" collapsed="false">
      <c r="A911" s="1" t="s">
        <v>9662</v>
      </c>
      <c r="B911" s="1" t="s">
        <v>8759</v>
      </c>
      <c r="C911" s="17" t="n">
        <v>75.12</v>
      </c>
      <c r="D911" s="17" t="n">
        <v>141.06</v>
      </c>
      <c r="E911" s="1" t="n">
        <v>217</v>
      </c>
      <c r="F911" s="50" t="n">
        <v>4.173</v>
      </c>
      <c r="G911" s="51" t="n">
        <v>0.573</v>
      </c>
      <c r="H911" s="1" t="s">
        <v>9409</v>
      </c>
      <c r="I911" s="1" t="s">
        <v>90</v>
      </c>
      <c r="J911" s="1" t="n">
        <v>2</v>
      </c>
      <c r="K911" s="1" t="n">
        <v>15</v>
      </c>
      <c r="L911" s="52" t="n">
        <f aca="false">E911*D911</f>
        <v>30610.02</v>
      </c>
      <c r="M911" s="1" t="n">
        <f aca="false">IF(H911="A",1.65,IF(H911="B",1.28,0.84))</f>
        <v>0.84</v>
      </c>
      <c r="N911" s="1" t="n">
        <f aca="false">ROUNDUP(M911*G911*F911*SQRT(J911),0)</f>
        <v>3</v>
      </c>
      <c r="O911" s="1" t="n">
        <f aca="false">ROUNDUP(F911*J911+N911,0)</f>
        <v>12</v>
      </c>
      <c r="P911" s="50" t="n">
        <f aca="false">IF(F911&gt;0,K911/F911,99)</f>
        <v>3.59453630481668</v>
      </c>
      <c r="Q911" s="18" t="str">
        <f aca="false">IF(K911&lt;N911,"Stock-out risk",IF(K911&lt;O911,"Reorder now",IF(P911&gt;16,"Overstock","Healthy")))</f>
        <v>Healthy</v>
      </c>
      <c r="R911" s="52" t="n">
        <f aca="false">K911*C911</f>
        <v>1126.8</v>
      </c>
    </row>
    <row r="912" customFormat="false" ht="15" hidden="false" customHeight="false" outlineLevel="0" collapsed="false">
      <c r="A912" s="1" t="s">
        <v>9663</v>
      </c>
      <c r="B912" s="1" t="s">
        <v>8759</v>
      </c>
      <c r="C912" s="17" t="n">
        <v>36.75</v>
      </c>
      <c r="D912" s="17" t="n">
        <v>74.94</v>
      </c>
      <c r="E912" s="1" t="n">
        <v>408</v>
      </c>
      <c r="F912" s="50" t="n">
        <v>7.846</v>
      </c>
      <c r="G912" s="51" t="n">
        <v>0.527</v>
      </c>
      <c r="H912" s="1" t="s">
        <v>9409</v>
      </c>
      <c r="I912" s="1" t="s">
        <v>90</v>
      </c>
      <c r="J912" s="1" t="n">
        <v>6</v>
      </c>
      <c r="K912" s="1" t="n">
        <v>132</v>
      </c>
      <c r="L912" s="52" t="n">
        <f aca="false">E912*D912</f>
        <v>30575.52</v>
      </c>
      <c r="M912" s="1" t="n">
        <f aca="false">IF(H912="A",1.65,IF(H912="B",1.28,0.84))</f>
        <v>0.84</v>
      </c>
      <c r="N912" s="1" t="n">
        <f aca="false">ROUNDUP(M912*G912*F912*SQRT(J912),0)</f>
        <v>9</v>
      </c>
      <c r="O912" s="1" t="n">
        <f aca="false">ROUNDUP(F912*J912+N912,0)</f>
        <v>57</v>
      </c>
      <c r="P912" s="50" t="n">
        <f aca="false">IF(F912&gt;0,K912/F912,99)</f>
        <v>16.8238592913587</v>
      </c>
      <c r="Q912" s="18" t="str">
        <f aca="false">IF(K912&lt;N912,"Stock-out risk",IF(K912&lt;O912,"Reorder now",IF(P912&gt;16,"Overstock","Healthy")))</f>
        <v>Overstock</v>
      </c>
      <c r="R912" s="52" t="n">
        <f aca="false">K912*C912</f>
        <v>4851</v>
      </c>
    </row>
    <row r="913" customFormat="false" ht="15" hidden="false" customHeight="false" outlineLevel="0" collapsed="false">
      <c r="A913" s="1" t="s">
        <v>9664</v>
      </c>
      <c r="B913" s="1" t="s">
        <v>8772</v>
      </c>
      <c r="C913" s="17" t="n">
        <v>39.76</v>
      </c>
      <c r="D913" s="17" t="n">
        <v>83.43</v>
      </c>
      <c r="E913" s="1" t="n">
        <v>366</v>
      </c>
      <c r="F913" s="50" t="n">
        <v>7.038</v>
      </c>
      <c r="G913" s="51" t="n">
        <v>0.875</v>
      </c>
      <c r="H913" s="1" t="s">
        <v>9409</v>
      </c>
      <c r="I913" s="1" t="s">
        <v>90</v>
      </c>
      <c r="J913" s="1" t="n">
        <v>3</v>
      </c>
      <c r="K913" s="1" t="n">
        <v>146</v>
      </c>
      <c r="L913" s="52" t="n">
        <f aca="false">E913*D913</f>
        <v>30535.38</v>
      </c>
      <c r="M913" s="1" t="n">
        <f aca="false">IF(H913="A",1.65,IF(H913="B",1.28,0.84))</f>
        <v>0.84</v>
      </c>
      <c r="N913" s="1" t="n">
        <f aca="false">ROUNDUP(M913*G913*F913*SQRT(J913),0)</f>
        <v>9</v>
      </c>
      <c r="O913" s="1" t="n">
        <f aca="false">ROUNDUP(F913*J913+N913,0)</f>
        <v>31</v>
      </c>
      <c r="P913" s="50" t="n">
        <f aca="false">IF(F913&gt;0,K913/F913,99)</f>
        <v>20.7445296959363</v>
      </c>
      <c r="Q913" s="18" t="str">
        <f aca="false">IF(K913&lt;N913,"Stock-out risk",IF(K913&lt;O913,"Reorder now",IF(P913&gt;16,"Overstock","Healthy")))</f>
        <v>Overstock</v>
      </c>
      <c r="R913" s="52" t="n">
        <f aca="false">K913*C913</f>
        <v>5804.96</v>
      </c>
    </row>
    <row r="914" customFormat="false" ht="15" hidden="false" customHeight="false" outlineLevel="0" collapsed="false">
      <c r="A914" s="1" t="s">
        <v>9665</v>
      </c>
      <c r="B914" s="1" t="s">
        <v>8742</v>
      </c>
      <c r="C914" s="17" t="n">
        <v>21.4</v>
      </c>
      <c r="D914" s="17" t="n">
        <v>47.36</v>
      </c>
      <c r="E914" s="1" t="n">
        <v>643</v>
      </c>
      <c r="F914" s="50" t="n">
        <v>12.365</v>
      </c>
      <c r="G914" s="51" t="n">
        <v>0.989</v>
      </c>
      <c r="H914" s="1" t="s">
        <v>9409</v>
      </c>
      <c r="I914" s="1" t="s">
        <v>90</v>
      </c>
      <c r="J914" s="1" t="n">
        <v>4</v>
      </c>
      <c r="K914" s="1" t="n">
        <v>62</v>
      </c>
      <c r="L914" s="52" t="n">
        <f aca="false">E914*D914</f>
        <v>30452.48</v>
      </c>
      <c r="M914" s="1" t="n">
        <f aca="false">IF(H914="A",1.65,IF(H914="B",1.28,0.84))</f>
        <v>0.84</v>
      </c>
      <c r="N914" s="1" t="n">
        <f aca="false">ROUNDUP(M914*G914*F914*SQRT(J914),0)</f>
        <v>21</v>
      </c>
      <c r="O914" s="1" t="n">
        <f aca="false">ROUNDUP(F914*J914+N914,0)</f>
        <v>71</v>
      </c>
      <c r="P914" s="50" t="n">
        <f aca="false">IF(F914&gt;0,K914/F914,99)</f>
        <v>5.01415285078852</v>
      </c>
      <c r="Q914" s="18" t="str">
        <f aca="false">IF(K914&lt;N914,"Stock-out risk",IF(K914&lt;O914,"Reorder now",IF(P914&gt;16,"Overstock","Healthy")))</f>
        <v>Reorder now</v>
      </c>
      <c r="R914" s="52" t="n">
        <f aca="false">K914*C914</f>
        <v>1326.8</v>
      </c>
    </row>
    <row r="915" customFormat="false" ht="15" hidden="false" customHeight="false" outlineLevel="0" collapsed="false">
      <c r="A915" s="1" t="s">
        <v>9666</v>
      </c>
      <c r="B915" s="1" t="s">
        <v>8764</v>
      </c>
      <c r="C915" s="17" t="n">
        <v>171.11</v>
      </c>
      <c r="D915" s="17" t="n">
        <v>333.42</v>
      </c>
      <c r="E915" s="1" t="n">
        <v>91</v>
      </c>
      <c r="F915" s="50" t="n">
        <v>1.75</v>
      </c>
      <c r="G915" s="51" t="n">
        <v>0.57</v>
      </c>
      <c r="H915" s="1" t="s">
        <v>9409</v>
      </c>
      <c r="I915" s="1" t="s">
        <v>90</v>
      </c>
      <c r="J915" s="1" t="n">
        <v>2</v>
      </c>
      <c r="K915" s="1" t="n">
        <v>7</v>
      </c>
      <c r="L915" s="52" t="n">
        <f aca="false">E915*D915</f>
        <v>30341.22</v>
      </c>
      <c r="M915" s="1" t="n">
        <f aca="false">IF(H915="A",1.65,IF(H915="B",1.28,0.84))</f>
        <v>0.84</v>
      </c>
      <c r="N915" s="1" t="n">
        <f aca="false">ROUNDUP(M915*G915*F915*SQRT(J915),0)</f>
        <v>2</v>
      </c>
      <c r="O915" s="1" t="n">
        <f aca="false">ROUNDUP(F915*J915+N915,0)</f>
        <v>6</v>
      </c>
      <c r="P915" s="50" t="n">
        <f aca="false">IF(F915&gt;0,K915/F915,99)</f>
        <v>4</v>
      </c>
      <c r="Q915" s="18" t="str">
        <f aca="false">IF(K915&lt;N915,"Stock-out risk",IF(K915&lt;O915,"Reorder now",IF(P915&gt;16,"Overstock","Healthy")))</f>
        <v>Healthy</v>
      </c>
      <c r="R915" s="52" t="n">
        <f aca="false">K915*C915</f>
        <v>1197.77</v>
      </c>
    </row>
    <row r="916" customFormat="false" ht="15" hidden="false" customHeight="false" outlineLevel="0" collapsed="false">
      <c r="A916" s="1" t="s">
        <v>9667</v>
      </c>
      <c r="B916" s="1" t="s">
        <v>8772</v>
      </c>
      <c r="C916" s="17" t="n">
        <v>24.66</v>
      </c>
      <c r="D916" s="17" t="n">
        <v>59.36</v>
      </c>
      <c r="E916" s="1" t="n">
        <v>510</v>
      </c>
      <c r="F916" s="50" t="n">
        <v>9.808</v>
      </c>
      <c r="G916" s="51" t="n">
        <v>0.342</v>
      </c>
      <c r="H916" s="1" t="s">
        <v>9409</v>
      </c>
      <c r="I916" s="1" t="s">
        <v>8746</v>
      </c>
      <c r="J916" s="1" t="n">
        <v>2</v>
      </c>
      <c r="K916" s="1" t="n">
        <v>62</v>
      </c>
      <c r="L916" s="52" t="n">
        <f aca="false">E916*D916</f>
        <v>30273.6</v>
      </c>
      <c r="M916" s="1" t="n">
        <f aca="false">IF(H916="A",1.65,IF(H916="B",1.28,0.84))</f>
        <v>0.84</v>
      </c>
      <c r="N916" s="1" t="n">
        <f aca="false">ROUNDUP(M916*G916*F916*SQRT(J916),0)</f>
        <v>4</v>
      </c>
      <c r="O916" s="1" t="n">
        <f aca="false">ROUNDUP(F916*J916+N916,0)</f>
        <v>24</v>
      </c>
      <c r="P916" s="50" t="n">
        <f aca="false">IF(F916&gt;0,K916/F916,99)</f>
        <v>6.32137030995106</v>
      </c>
      <c r="Q916" s="18" t="str">
        <f aca="false">IF(K916&lt;N916,"Stock-out risk",IF(K916&lt;O916,"Reorder now",IF(P916&gt;16,"Overstock","Healthy")))</f>
        <v>Healthy</v>
      </c>
      <c r="R916" s="52" t="n">
        <f aca="false">K916*C916</f>
        <v>1528.92</v>
      </c>
    </row>
    <row r="917" customFormat="false" ht="15" hidden="false" customHeight="false" outlineLevel="0" collapsed="false">
      <c r="A917" s="1" t="s">
        <v>9668</v>
      </c>
      <c r="B917" s="1" t="s">
        <v>8755</v>
      </c>
      <c r="C917" s="17" t="n">
        <v>37.42</v>
      </c>
      <c r="D917" s="17" t="n">
        <v>87.62</v>
      </c>
      <c r="E917" s="1" t="n">
        <v>345</v>
      </c>
      <c r="F917" s="50" t="n">
        <v>6.635</v>
      </c>
      <c r="G917" s="51" t="n">
        <v>0.318</v>
      </c>
      <c r="H917" s="1" t="s">
        <v>9409</v>
      </c>
      <c r="I917" s="1" t="s">
        <v>8746</v>
      </c>
      <c r="J917" s="1" t="n">
        <v>6</v>
      </c>
      <c r="K917" s="1" t="n">
        <v>62</v>
      </c>
      <c r="L917" s="52" t="n">
        <f aca="false">E917*D917</f>
        <v>30228.9</v>
      </c>
      <c r="M917" s="1" t="n">
        <f aca="false">IF(H917="A",1.65,IF(H917="B",1.28,0.84))</f>
        <v>0.84</v>
      </c>
      <c r="N917" s="1" t="n">
        <f aca="false">ROUNDUP(M917*G917*F917*SQRT(J917),0)</f>
        <v>5</v>
      </c>
      <c r="O917" s="1" t="n">
        <f aca="false">ROUNDUP(F917*J917+N917,0)</f>
        <v>45</v>
      </c>
      <c r="P917" s="50" t="n">
        <f aca="false">IF(F917&gt;0,K917/F917,99)</f>
        <v>9.34438583270535</v>
      </c>
      <c r="Q917" s="18" t="str">
        <f aca="false">IF(K917&lt;N917,"Stock-out risk",IF(K917&lt;O917,"Reorder now",IF(P917&gt;16,"Overstock","Healthy")))</f>
        <v>Healthy</v>
      </c>
      <c r="R917" s="52" t="n">
        <f aca="false">K917*C917</f>
        <v>2320.04</v>
      </c>
    </row>
    <row r="918" customFormat="false" ht="15" hidden="false" customHeight="false" outlineLevel="0" collapsed="false">
      <c r="A918" s="1" t="s">
        <v>9669</v>
      </c>
      <c r="B918" s="1" t="s">
        <v>8772</v>
      </c>
      <c r="C918" s="17" t="n">
        <v>93.05</v>
      </c>
      <c r="D918" s="17" t="n">
        <v>179.64</v>
      </c>
      <c r="E918" s="1" t="n">
        <v>168</v>
      </c>
      <c r="F918" s="50" t="n">
        <v>3.231</v>
      </c>
      <c r="G918" s="51" t="n">
        <v>0.851</v>
      </c>
      <c r="H918" s="1" t="s">
        <v>9409</v>
      </c>
      <c r="I918" s="1" t="s">
        <v>90</v>
      </c>
      <c r="J918" s="1" t="n">
        <v>3</v>
      </c>
      <c r="K918" s="1" t="n">
        <v>16</v>
      </c>
      <c r="L918" s="52" t="n">
        <f aca="false">E918*D918</f>
        <v>30179.52</v>
      </c>
      <c r="M918" s="1" t="n">
        <f aca="false">IF(H918="A",1.65,IF(H918="B",1.28,0.84))</f>
        <v>0.84</v>
      </c>
      <c r="N918" s="1" t="n">
        <f aca="false">ROUNDUP(M918*G918*F918*SQRT(J918),0)</f>
        <v>5</v>
      </c>
      <c r="O918" s="1" t="n">
        <f aca="false">ROUNDUP(F918*J918+N918,0)</f>
        <v>15</v>
      </c>
      <c r="P918" s="50" t="n">
        <f aca="false">IF(F918&gt;0,K918/F918,99)</f>
        <v>4.9520272361498</v>
      </c>
      <c r="Q918" s="18" t="str">
        <f aca="false">IF(K918&lt;N918,"Stock-out risk",IF(K918&lt;O918,"Reorder now",IF(P918&gt;16,"Overstock","Healthy")))</f>
        <v>Healthy</v>
      </c>
      <c r="R918" s="52" t="n">
        <f aca="false">K918*C918</f>
        <v>1488.8</v>
      </c>
    </row>
    <row r="919" customFormat="false" ht="15" hidden="false" customHeight="false" outlineLevel="0" collapsed="false">
      <c r="A919" s="1" t="s">
        <v>9670</v>
      </c>
      <c r="B919" s="1" t="s">
        <v>8749</v>
      </c>
      <c r="C919" s="17" t="n">
        <v>65.36</v>
      </c>
      <c r="D919" s="17" t="n">
        <v>129.87</v>
      </c>
      <c r="E919" s="1" t="n">
        <v>232</v>
      </c>
      <c r="F919" s="50" t="n">
        <v>4.462</v>
      </c>
      <c r="G919" s="51" t="n">
        <v>0.545</v>
      </c>
      <c r="H919" s="1" t="s">
        <v>9409</v>
      </c>
      <c r="I919" s="1" t="s">
        <v>90</v>
      </c>
      <c r="J919" s="1" t="n">
        <v>4</v>
      </c>
      <c r="K919" s="1" t="n">
        <v>44</v>
      </c>
      <c r="L919" s="52" t="n">
        <f aca="false">E919*D919</f>
        <v>30129.84</v>
      </c>
      <c r="M919" s="1" t="n">
        <f aca="false">IF(H919="A",1.65,IF(H919="B",1.28,0.84))</f>
        <v>0.84</v>
      </c>
      <c r="N919" s="1" t="n">
        <f aca="false">ROUNDUP(M919*G919*F919*SQRT(J919),0)</f>
        <v>5</v>
      </c>
      <c r="O919" s="1" t="n">
        <f aca="false">ROUNDUP(F919*J919+N919,0)</f>
        <v>23</v>
      </c>
      <c r="P919" s="50" t="n">
        <f aca="false">IF(F919&gt;0,K919/F919,99)</f>
        <v>9.86104885701479</v>
      </c>
      <c r="Q919" s="18" t="str">
        <f aca="false">IF(K919&lt;N919,"Stock-out risk",IF(K919&lt;O919,"Reorder now",IF(P919&gt;16,"Overstock","Healthy")))</f>
        <v>Healthy</v>
      </c>
      <c r="R919" s="52" t="n">
        <f aca="false">K919*C919</f>
        <v>2875.84</v>
      </c>
    </row>
    <row r="920" customFormat="false" ht="15" hidden="false" customHeight="false" outlineLevel="0" collapsed="false">
      <c r="A920" s="1" t="s">
        <v>9671</v>
      </c>
      <c r="B920" s="1" t="s">
        <v>8759</v>
      </c>
      <c r="C920" s="17" t="n">
        <v>184.28</v>
      </c>
      <c r="D920" s="17" t="n">
        <v>338.2</v>
      </c>
      <c r="E920" s="1" t="n">
        <v>89</v>
      </c>
      <c r="F920" s="50" t="n">
        <v>1.712</v>
      </c>
      <c r="G920" s="51" t="n">
        <v>0.491</v>
      </c>
      <c r="H920" s="1" t="s">
        <v>9409</v>
      </c>
      <c r="I920" s="1" t="s">
        <v>8746</v>
      </c>
      <c r="J920" s="1" t="n">
        <v>4</v>
      </c>
      <c r="K920" s="1" t="n">
        <v>20</v>
      </c>
      <c r="L920" s="52" t="n">
        <f aca="false">E920*D920</f>
        <v>30099.8</v>
      </c>
      <c r="M920" s="1" t="n">
        <f aca="false">IF(H920="A",1.65,IF(H920="B",1.28,0.84))</f>
        <v>0.84</v>
      </c>
      <c r="N920" s="1" t="n">
        <f aca="false">ROUNDUP(M920*G920*F920*SQRT(J920),0)</f>
        <v>2</v>
      </c>
      <c r="O920" s="1" t="n">
        <f aca="false">ROUNDUP(F920*J920+N920,0)</f>
        <v>9</v>
      </c>
      <c r="P920" s="50" t="n">
        <f aca="false">IF(F920&gt;0,K920/F920,99)</f>
        <v>11.6822429906542</v>
      </c>
      <c r="Q920" s="18" t="str">
        <f aca="false">IF(K920&lt;N920,"Stock-out risk",IF(K920&lt;O920,"Reorder now",IF(P920&gt;16,"Overstock","Healthy")))</f>
        <v>Healthy</v>
      </c>
      <c r="R920" s="52" t="n">
        <f aca="false">K920*C920</f>
        <v>3685.6</v>
      </c>
    </row>
    <row r="921" customFormat="false" ht="15" hidden="false" customHeight="false" outlineLevel="0" collapsed="false">
      <c r="A921" s="1" t="s">
        <v>9672</v>
      </c>
      <c r="B921" s="1" t="s">
        <v>8749</v>
      </c>
      <c r="C921" s="17" t="n">
        <v>59.43</v>
      </c>
      <c r="D921" s="17" t="n">
        <v>113.39</v>
      </c>
      <c r="E921" s="1" t="n">
        <v>265</v>
      </c>
      <c r="F921" s="50" t="n">
        <v>5.096</v>
      </c>
      <c r="G921" s="51" t="n">
        <v>0.58</v>
      </c>
      <c r="H921" s="1" t="s">
        <v>9409</v>
      </c>
      <c r="I921" s="1" t="s">
        <v>90</v>
      </c>
      <c r="J921" s="1" t="n">
        <v>3</v>
      </c>
      <c r="K921" s="1" t="n">
        <v>17</v>
      </c>
      <c r="L921" s="52" t="n">
        <f aca="false">E921*D921</f>
        <v>30048.35</v>
      </c>
      <c r="M921" s="1" t="n">
        <f aca="false">IF(H921="A",1.65,IF(H921="B",1.28,0.84))</f>
        <v>0.84</v>
      </c>
      <c r="N921" s="1" t="n">
        <f aca="false">ROUNDUP(M921*G921*F921*SQRT(J921),0)</f>
        <v>5</v>
      </c>
      <c r="O921" s="1" t="n">
        <f aca="false">ROUNDUP(F921*J921+N921,0)</f>
        <v>21</v>
      </c>
      <c r="P921" s="50" t="n">
        <f aca="false">IF(F921&gt;0,K921/F921,99)</f>
        <v>3.33594976452119</v>
      </c>
      <c r="Q921" s="18" t="str">
        <f aca="false">IF(K921&lt;N921,"Stock-out risk",IF(K921&lt;O921,"Reorder now",IF(P921&gt;16,"Overstock","Healthy")))</f>
        <v>Reorder now</v>
      </c>
      <c r="R921" s="52" t="n">
        <f aca="false">K921*C921</f>
        <v>1010.31</v>
      </c>
    </row>
    <row r="922" customFormat="false" ht="15" hidden="false" customHeight="false" outlineLevel="0" collapsed="false">
      <c r="A922" s="1" t="s">
        <v>9673</v>
      </c>
      <c r="B922" s="1" t="s">
        <v>8764</v>
      </c>
      <c r="C922" s="17" t="n">
        <v>82.9</v>
      </c>
      <c r="D922" s="17" t="n">
        <v>188.6</v>
      </c>
      <c r="E922" s="1" t="n">
        <v>159</v>
      </c>
      <c r="F922" s="50" t="n">
        <v>3.058</v>
      </c>
      <c r="G922" s="51" t="n">
        <v>0.359</v>
      </c>
      <c r="H922" s="1" t="s">
        <v>9409</v>
      </c>
      <c r="I922" s="1" t="s">
        <v>8746</v>
      </c>
      <c r="J922" s="1" t="n">
        <v>3</v>
      </c>
      <c r="K922" s="1" t="n">
        <v>15</v>
      </c>
      <c r="L922" s="52" t="n">
        <f aca="false">E922*D922</f>
        <v>29987.4</v>
      </c>
      <c r="M922" s="1" t="n">
        <f aca="false">IF(H922="A",1.65,IF(H922="B",1.28,0.84))</f>
        <v>0.84</v>
      </c>
      <c r="N922" s="1" t="n">
        <f aca="false">ROUNDUP(M922*G922*F922*SQRT(J922),0)</f>
        <v>2</v>
      </c>
      <c r="O922" s="1" t="n">
        <f aca="false">ROUNDUP(F922*J922+N922,0)</f>
        <v>12</v>
      </c>
      <c r="P922" s="50" t="n">
        <f aca="false">IF(F922&gt;0,K922/F922,99)</f>
        <v>4.90516677567037</v>
      </c>
      <c r="Q922" s="18" t="str">
        <f aca="false">IF(K922&lt;N922,"Stock-out risk",IF(K922&lt;O922,"Reorder now",IF(P922&gt;16,"Overstock","Healthy")))</f>
        <v>Healthy</v>
      </c>
      <c r="R922" s="52" t="n">
        <f aca="false">K922*C922</f>
        <v>1243.5</v>
      </c>
    </row>
    <row r="923" customFormat="false" ht="15" hidden="false" customHeight="false" outlineLevel="0" collapsed="false">
      <c r="A923" s="1" t="s">
        <v>9674</v>
      </c>
      <c r="B923" s="1" t="s">
        <v>8772</v>
      </c>
      <c r="C923" s="17" t="n">
        <v>55.09</v>
      </c>
      <c r="D923" s="17" t="n">
        <v>126.48</v>
      </c>
      <c r="E923" s="1" t="n">
        <v>237</v>
      </c>
      <c r="F923" s="50" t="n">
        <v>4.558</v>
      </c>
      <c r="G923" s="51" t="n">
        <v>0.302</v>
      </c>
      <c r="H923" s="1" t="s">
        <v>9409</v>
      </c>
      <c r="I923" s="1" t="s">
        <v>8746</v>
      </c>
      <c r="J923" s="1" t="n">
        <v>2</v>
      </c>
      <c r="K923" s="1" t="n">
        <v>23</v>
      </c>
      <c r="L923" s="52" t="n">
        <f aca="false">E923*D923</f>
        <v>29975.76</v>
      </c>
      <c r="M923" s="1" t="n">
        <f aca="false">IF(H923="A",1.65,IF(H923="B",1.28,0.84))</f>
        <v>0.84</v>
      </c>
      <c r="N923" s="1" t="n">
        <f aca="false">ROUNDUP(M923*G923*F923*SQRT(J923),0)</f>
        <v>2</v>
      </c>
      <c r="O923" s="1" t="n">
        <f aca="false">ROUNDUP(F923*J923+N923,0)</f>
        <v>12</v>
      </c>
      <c r="P923" s="50" t="n">
        <f aca="false">IF(F923&gt;0,K923/F923,99)</f>
        <v>5.04607283896446</v>
      </c>
      <c r="Q923" s="18" t="str">
        <f aca="false">IF(K923&lt;N923,"Stock-out risk",IF(K923&lt;O923,"Reorder now",IF(P923&gt;16,"Overstock","Healthy")))</f>
        <v>Healthy</v>
      </c>
      <c r="R923" s="52" t="n">
        <f aca="false">K923*C923</f>
        <v>1267.07</v>
      </c>
    </row>
    <row r="924" customFormat="false" ht="15" hidden="false" customHeight="false" outlineLevel="0" collapsed="false">
      <c r="A924" s="1" t="s">
        <v>9675</v>
      </c>
      <c r="B924" s="1" t="s">
        <v>8742</v>
      </c>
      <c r="C924" s="17" t="n">
        <v>138.36</v>
      </c>
      <c r="D924" s="17" t="n">
        <v>256</v>
      </c>
      <c r="E924" s="1" t="n">
        <v>117</v>
      </c>
      <c r="F924" s="50" t="n">
        <v>2.25</v>
      </c>
      <c r="G924" s="51" t="n">
        <v>0.597</v>
      </c>
      <c r="H924" s="1" t="s">
        <v>9409</v>
      </c>
      <c r="I924" s="1" t="s">
        <v>90</v>
      </c>
      <c r="J924" s="1" t="n">
        <v>4</v>
      </c>
      <c r="K924" s="1" t="n">
        <v>21</v>
      </c>
      <c r="L924" s="52" t="n">
        <f aca="false">E924*D924</f>
        <v>29952</v>
      </c>
      <c r="M924" s="1" t="n">
        <f aca="false">IF(H924="A",1.65,IF(H924="B",1.28,0.84))</f>
        <v>0.84</v>
      </c>
      <c r="N924" s="1" t="n">
        <f aca="false">ROUNDUP(M924*G924*F924*SQRT(J924),0)</f>
        <v>3</v>
      </c>
      <c r="O924" s="1" t="n">
        <f aca="false">ROUNDUP(F924*J924+N924,0)</f>
        <v>12</v>
      </c>
      <c r="P924" s="50" t="n">
        <f aca="false">IF(F924&gt;0,K924/F924,99)</f>
        <v>9.33333333333333</v>
      </c>
      <c r="Q924" s="18" t="str">
        <f aca="false">IF(K924&lt;N924,"Stock-out risk",IF(K924&lt;O924,"Reorder now",IF(P924&gt;16,"Overstock","Healthy")))</f>
        <v>Healthy</v>
      </c>
      <c r="R924" s="52" t="n">
        <f aca="false">K924*C924</f>
        <v>2905.56</v>
      </c>
    </row>
    <row r="925" customFormat="false" ht="15" hidden="false" customHeight="false" outlineLevel="0" collapsed="false">
      <c r="A925" s="1" t="s">
        <v>9676</v>
      </c>
      <c r="B925" s="1" t="s">
        <v>8749</v>
      </c>
      <c r="C925" s="17" t="n">
        <v>99.06</v>
      </c>
      <c r="D925" s="17" t="n">
        <v>251.55</v>
      </c>
      <c r="E925" s="1" t="n">
        <v>119</v>
      </c>
      <c r="F925" s="50" t="n">
        <v>2.288</v>
      </c>
      <c r="G925" s="51" t="n">
        <v>0.464</v>
      </c>
      <c r="H925" s="1" t="s">
        <v>9409</v>
      </c>
      <c r="I925" s="1" t="s">
        <v>8746</v>
      </c>
      <c r="J925" s="1" t="n">
        <v>3</v>
      </c>
      <c r="K925" s="1" t="n">
        <v>18</v>
      </c>
      <c r="L925" s="52" t="n">
        <f aca="false">E925*D925</f>
        <v>29934.45</v>
      </c>
      <c r="M925" s="1" t="n">
        <f aca="false">IF(H925="A",1.65,IF(H925="B",1.28,0.84))</f>
        <v>0.84</v>
      </c>
      <c r="N925" s="1" t="n">
        <f aca="false">ROUNDUP(M925*G925*F925*SQRT(J925),0)</f>
        <v>2</v>
      </c>
      <c r="O925" s="1" t="n">
        <f aca="false">ROUNDUP(F925*J925+N925,0)</f>
        <v>9</v>
      </c>
      <c r="P925" s="50" t="n">
        <f aca="false">IF(F925&gt;0,K925/F925,99)</f>
        <v>7.86713286713287</v>
      </c>
      <c r="Q925" s="18" t="str">
        <f aca="false">IF(K925&lt;N925,"Stock-out risk",IF(K925&lt;O925,"Reorder now",IF(P925&gt;16,"Overstock","Healthy")))</f>
        <v>Healthy</v>
      </c>
      <c r="R925" s="52" t="n">
        <f aca="false">K925*C925</f>
        <v>1783.08</v>
      </c>
    </row>
    <row r="926" customFormat="false" ht="15" hidden="false" customHeight="false" outlineLevel="0" collapsed="false">
      <c r="A926" s="1" t="s">
        <v>9677</v>
      </c>
      <c r="B926" s="1" t="s">
        <v>8772</v>
      </c>
      <c r="C926" s="17" t="n">
        <v>47.84</v>
      </c>
      <c r="D926" s="17" t="n">
        <v>116.44</v>
      </c>
      <c r="E926" s="1" t="n">
        <v>256</v>
      </c>
      <c r="F926" s="50" t="n">
        <v>4.923</v>
      </c>
      <c r="G926" s="51" t="n">
        <v>0.333</v>
      </c>
      <c r="H926" s="1" t="s">
        <v>9409</v>
      </c>
      <c r="I926" s="1" t="s">
        <v>8746</v>
      </c>
      <c r="J926" s="1" t="n">
        <v>4</v>
      </c>
      <c r="K926" s="1" t="n">
        <v>40</v>
      </c>
      <c r="L926" s="52" t="n">
        <f aca="false">E926*D926</f>
        <v>29808.64</v>
      </c>
      <c r="M926" s="1" t="n">
        <f aca="false">IF(H926="A",1.65,IF(H926="B",1.28,0.84))</f>
        <v>0.84</v>
      </c>
      <c r="N926" s="1" t="n">
        <f aca="false">ROUNDUP(M926*G926*F926*SQRT(J926),0)</f>
        <v>3</v>
      </c>
      <c r="O926" s="1" t="n">
        <f aca="false">ROUNDUP(F926*J926+N926,0)</f>
        <v>23</v>
      </c>
      <c r="P926" s="50" t="n">
        <f aca="false">IF(F926&gt;0,K926/F926,99)</f>
        <v>8.12512695510867</v>
      </c>
      <c r="Q926" s="18" t="str">
        <f aca="false">IF(K926&lt;N926,"Stock-out risk",IF(K926&lt;O926,"Reorder now",IF(P926&gt;16,"Overstock","Healthy")))</f>
        <v>Healthy</v>
      </c>
      <c r="R926" s="52" t="n">
        <f aca="false">K926*C926</f>
        <v>1913.6</v>
      </c>
    </row>
    <row r="927" customFormat="false" ht="15" hidden="false" customHeight="false" outlineLevel="0" collapsed="false">
      <c r="A927" s="1" t="s">
        <v>9678</v>
      </c>
      <c r="B927" s="1" t="s">
        <v>8764</v>
      </c>
      <c r="C927" s="17" t="n">
        <v>186.72</v>
      </c>
      <c r="D927" s="17" t="n">
        <v>377.67</v>
      </c>
      <c r="E927" s="1" t="n">
        <v>78</v>
      </c>
      <c r="F927" s="50" t="n">
        <v>1.5</v>
      </c>
      <c r="G927" s="51" t="n">
        <v>1.066</v>
      </c>
      <c r="H927" s="1" t="s">
        <v>9409</v>
      </c>
      <c r="I927" s="1" t="s">
        <v>8752</v>
      </c>
      <c r="J927" s="1" t="n">
        <v>3</v>
      </c>
      <c r="K927" s="1" t="n">
        <v>19</v>
      </c>
      <c r="L927" s="52" t="n">
        <f aca="false">E927*D927</f>
        <v>29458.26</v>
      </c>
      <c r="M927" s="1" t="n">
        <f aca="false">IF(H927="A",1.65,IF(H927="B",1.28,0.84))</f>
        <v>0.84</v>
      </c>
      <c r="N927" s="1" t="n">
        <f aca="false">ROUNDUP(M927*G927*F927*SQRT(J927),0)</f>
        <v>3</v>
      </c>
      <c r="O927" s="1" t="n">
        <f aca="false">ROUNDUP(F927*J927+N927,0)</f>
        <v>8</v>
      </c>
      <c r="P927" s="50" t="n">
        <f aca="false">IF(F927&gt;0,K927/F927,99)</f>
        <v>12.6666666666667</v>
      </c>
      <c r="Q927" s="18" t="str">
        <f aca="false">IF(K927&lt;N927,"Stock-out risk",IF(K927&lt;O927,"Reorder now",IF(P927&gt;16,"Overstock","Healthy")))</f>
        <v>Healthy</v>
      </c>
      <c r="R927" s="52" t="n">
        <f aca="false">K927*C927</f>
        <v>3547.68</v>
      </c>
    </row>
    <row r="928" customFormat="false" ht="15" hidden="false" customHeight="false" outlineLevel="0" collapsed="false">
      <c r="A928" s="1" t="s">
        <v>9679</v>
      </c>
      <c r="B928" s="1" t="s">
        <v>8764</v>
      </c>
      <c r="C928" s="17" t="n">
        <v>53.67</v>
      </c>
      <c r="D928" s="17" t="n">
        <v>138.28</v>
      </c>
      <c r="E928" s="1" t="n">
        <v>213</v>
      </c>
      <c r="F928" s="50" t="n">
        <v>4.096</v>
      </c>
      <c r="G928" s="51" t="n">
        <v>0.333</v>
      </c>
      <c r="H928" s="1" t="s">
        <v>9409</v>
      </c>
      <c r="I928" s="1" t="s">
        <v>8746</v>
      </c>
      <c r="J928" s="1" t="n">
        <v>3</v>
      </c>
      <c r="K928" s="1" t="n">
        <v>45</v>
      </c>
      <c r="L928" s="52" t="n">
        <f aca="false">E928*D928</f>
        <v>29453.64</v>
      </c>
      <c r="M928" s="1" t="n">
        <f aca="false">IF(H928="A",1.65,IF(H928="B",1.28,0.84))</f>
        <v>0.84</v>
      </c>
      <c r="N928" s="1" t="n">
        <f aca="false">ROUNDUP(M928*G928*F928*SQRT(J928),0)</f>
        <v>2</v>
      </c>
      <c r="O928" s="1" t="n">
        <f aca="false">ROUNDUP(F928*J928+N928,0)</f>
        <v>15</v>
      </c>
      <c r="P928" s="50" t="n">
        <f aca="false">IF(F928&gt;0,K928/F928,99)</f>
        <v>10.986328125</v>
      </c>
      <c r="Q928" s="18" t="str">
        <f aca="false">IF(K928&lt;N928,"Stock-out risk",IF(K928&lt;O928,"Reorder now",IF(P928&gt;16,"Overstock","Healthy")))</f>
        <v>Healthy</v>
      </c>
      <c r="R928" s="52" t="n">
        <f aca="false">K928*C928</f>
        <v>2415.15</v>
      </c>
    </row>
    <row r="929" customFormat="false" ht="15" hidden="false" customHeight="false" outlineLevel="0" collapsed="false">
      <c r="A929" s="1" t="s">
        <v>9680</v>
      </c>
      <c r="B929" s="1" t="s">
        <v>8772</v>
      </c>
      <c r="C929" s="17" t="n">
        <v>181.22</v>
      </c>
      <c r="D929" s="17" t="n">
        <v>385.87</v>
      </c>
      <c r="E929" s="1" t="n">
        <v>76</v>
      </c>
      <c r="F929" s="50" t="n">
        <v>1.462</v>
      </c>
      <c r="G929" s="51" t="n">
        <v>0.99</v>
      </c>
      <c r="H929" s="1" t="s">
        <v>9409</v>
      </c>
      <c r="I929" s="1" t="s">
        <v>90</v>
      </c>
      <c r="J929" s="1" t="n">
        <v>3</v>
      </c>
      <c r="K929" s="1" t="n">
        <v>11</v>
      </c>
      <c r="L929" s="52" t="n">
        <f aca="false">E929*D929</f>
        <v>29326.12</v>
      </c>
      <c r="M929" s="1" t="n">
        <f aca="false">IF(H929="A",1.65,IF(H929="B",1.28,0.84))</f>
        <v>0.84</v>
      </c>
      <c r="N929" s="1" t="n">
        <f aca="false">ROUNDUP(M929*G929*F929*SQRT(J929),0)</f>
        <v>3</v>
      </c>
      <c r="O929" s="1" t="n">
        <f aca="false">ROUNDUP(F929*J929+N929,0)</f>
        <v>8</v>
      </c>
      <c r="P929" s="50" t="n">
        <f aca="false">IF(F929&gt;0,K929/F929,99)</f>
        <v>7.52393980848153</v>
      </c>
      <c r="Q929" s="18" t="str">
        <f aca="false">IF(K929&lt;N929,"Stock-out risk",IF(K929&lt;O929,"Reorder now",IF(P929&gt;16,"Overstock","Healthy")))</f>
        <v>Healthy</v>
      </c>
      <c r="R929" s="52" t="n">
        <f aca="false">K929*C929</f>
        <v>1993.42</v>
      </c>
    </row>
    <row r="930" customFormat="false" ht="15" hidden="false" customHeight="false" outlineLevel="0" collapsed="false">
      <c r="A930" s="1" t="s">
        <v>9681</v>
      </c>
      <c r="B930" s="1" t="s">
        <v>8749</v>
      </c>
      <c r="C930" s="17" t="n">
        <v>64.15</v>
      </c>
      <c r="D930" s="17" t="n">
        <v>120.51</v>
      </c>
      <c r="E930" s="1" t="n">
        <v>243</v>
      </c>
      <c r="F930" s="50" t="n">
        <v>4.673</v>
      </c>
      <c r="G930" s="51" t="n">
        <v>0.319</v>
      </c>
      <c r="H930" s="1" t="s">
        <v>9409</v>
      </c>
      <c r="I930" s="1" t="s">
        <v>8746</v>
      </c>
      <c r="J930" s="1" t="n">
        <v>6</v>
      </c>
      <c r="K930" s="1" t="n">
        <v>119</v>
      </c>
      <c r="L930" s="52" t="n">
        <f aca="false">E930*D930</f>
        <v>29283.93</v>
      </c>
      <c r="M930" s="1" t="n">
        <f aca="false">IF(H930="A",1.65,IF(H930="B",1.28,0.84))</f>
        <v>0.84</v>
      </c>
      <c r="N930" s="1" t="n">
        <f aca="false">ROUNDUP(M930*G930*F930*SQRT(J930),0)</f>
        <v>4</v>
      </c>
      <c r="O930" s="1" t="n">
        <f aca="false">ROUNDUP(F930*J930+N930,0)</f>
        <v>33</v>
      </c>
      <c r="P930" s="50" t="n">
        <f aca="false">IF(F930&gt;0,K930/F930,99)</f>
        <v>25.4654397603253</v>
      </c>
      <c r="Q930" s="18" t="str">
        <f aca="false">IF(K930&lt;N930,"Stock-out risk",IF(K930&lt;O930,"Reorder now",IF(P930&gt;16,"Overstock","Healthy")))</f>
        <v>Overstock</v>
      </c>
      <c r="R930" s="52" t="n">
        <f aca="false">K930*C930</f>
        <v>7633.85</v>
      </c>
    </row>
    <row r="931" customFormat="false" ht="15" hidden="false" customHeight="false" outlineLevel="0" collapsed="false">
      <c r="A931" s="1" t="s">
        <v>9682</v>
      </c>
      <c r="B931" s="1" t="s">
        <v>8742</v>
      </c>
      <c r="C931" s="17" t="n">
        <v>107.48</v>
      </c>
      <c r="D931" s="17" t="n">
        <v>193.76</v>
      </c>
      <c r="E931" s="1" t="n">
        <v>151</v>
      </c>
      <c r="F931" s="50" t="n">
        <v>2.904</v>
      </c>
      <c r="G931" s="51" t="n">
        <v>0.788</v>
      </c>
      <c r="H931" s="1" t="s">
        <v>9409</v>
      </c>
      <c r="I931" s="1" t="s">
        <v>90</v>
      </c>
      <c r="J931" s="1" t="n">
        <v>2</v>
      </c>
      <c r="K931" s="1" t="n">
        <v>8</v>
      </c>
      <c r="L931" s="52" t="n">
        <f aca="false">E931*D931</f>
        <v>29257.76</v>
      </c>
      <c r="M931" s="1" t="n">
        <f aca="false">IF(H931="A",1.65,IF(H931="B",1.28,0.84))</f>
        <v>0.84</v>
      </c>
      <c r="N931" s="1" t="n">
        <f aca="false">ROUNDUP(M931*G931*F931*SQRT(J931),0)</f>
        <v>3</v>
      </c>
      <c r="O931" s="1" t="n">
        <f aca="false">ROUNDUP(F931*J931+N931,0)</f>
        <v>9</v>
      </c>
      <c r="P931" s="50" t="n">
        <f aca="false">IF(F931&gt;0,K931/F931,99)</f>
        <v>2.75482093663912</v>
      </c>
      <c r="Q931" s="18" t="str">
        <f aca="false">IF(K931&lt;N931,"Stock-out risk",IF(K931&lt;O931,"Reorder now",IF(P931&gt;16,"Overstock","Healthy")))</f>
        <v>Reorder now</v>
      </c>
      <c r="R931" s="52" t="n">
        <f aca="false">K931*C931</f>
        <v>859.84</v>
      </c>
    </row>
    <row r="932" customFormat="false" ht="15" hidden="false" customHeight="false" outlineLevel="0" collapsed="false">
      <c r="A932" s="1" t="s">
        <v>9683</v>
      </c>
      <c r="B932" s="1" t="s">
        <v>8755</v>
      </c>
      <c r="C932" s="17" t="n">
        <v>38.47</v>
      </c>
      <c r="D932" s="17" t="n">
        <v>76.27</v>
      </c>
      <c r="E932" s="1" t="n">
        <v>382</v>
      </c>
      <c r="F932" s="50" t="n">
        <v>7.346</v>
      </c>
      <c r="G932" s="51" t="n">
        <v>0.342</v>
      </c>
      <c r="H932" s="1" t="s">
        <v>9409</v>
      </c>
      <c r="I932" s="1" t="s">
        <v>8746</v>
      </c>
      <c r="J932" s="1" t="n">
        <v>4</v>
      </c>
      <c r="K932" s="1" t="n">
        <v>51</v>
      </c>
      <c r="L932" s="52" t="n">
        <f aca="false">E932*D932</f>
        <v>29135.14</v>
      </c>
      <c r="M932" s="1" t="n">
        <f aca="false">IF(H932="A",1.65,IF(H932="B",1.28,0.84))</f>
        <v>0.84</v>
      </c>
      <c r="N932" s="1" t="n">
        <f aca="false">ROUNDUP(M932*G932*F932*SQRT(J932),0)</f>
        <v>5</v>
      </c>
      <c r="O932" s="1" t="n">
        <f aca="false">ROUNDUP(F932*J932+N932,0)</f>
        <v>35</v>
      </c>
      <c r="P932" s="50" t="n">
        <f aca="false">IF(F932&gt;0,K932/F932,99)</f>
        <v>6.9425537707596</v>
      </c>
      <c r="Q932" s="18" t="str">
        <f aca="false">IF(K932&lt;N932,"Stock-out risk",IF(K932&lt;O932,"Reorder now",IF(P932&gt;16,"Overstock","Healthy")))</f>
        <v>Healthy</v>
      </c>
      <c r="R932" s="52" t="n">
        <f aca="false">K932*C932</f>
        <v>1961.97</v>
      </c>
    </row>
    <row r="933" customFormat="false" ht="15" hidden="false" customHeight="false" outlineLevel="0" collapsed="false">
      <c r="A933" s="1" t="s">
        <v>9684</v>
      </c>
      <c r="B933" s="1" t="s">
        <v>8772</v>
      </c>
      <c r="C933" s="17" t="n">
        <v>90.86</v>
      </c>
      <c r="D933" s="17" t="n">
        <v>179.74</v>
      </c>
      <c r="E933" s="1" t="n">
        <v>162</v>
      </c>
      <c r="F933" s="50" t="n">
        <v>3.115</v>
      </c>
      <c r="G933" s="51" t="n">
        <v>0.985</v>
      </c>
      <c r="H933" s="1" t="s">
        <v>9409</v>
      </c>
      <c r="I933" s="1" t="s">
        <v>90</v>
      </c>
      <c r="J933" s="1" t="n">
        <v>4</v>
      </c>
      <c r="K933" s="1" t="n">
        <v>28</v>
      </c>
      <c r="L933" s="52" t="n">
        <f aca="false">E933*D933</f>
        <v>29117.88</v>
      </c>
      <c r="M933" s="1" t="n">
        <f aca="false">IF(H933="A",1.65,IF(H933="B",1.28,0.84))</f>
        <v>0.84</v>
      </c>
      <c r="N933" s="1" t="n">
        <f aca="false">ROUNDUP(M933*G933*F933*SQRT(J933),0)</f>
        <v>6</v>
      </c>
      <c r="O933" s="1" t="n">
        <f aca="false">ROUNDUP(F933*J933+N933,0)</f>
        <v>19</v>
      </c>
      <c r="P933" s="50" t="n">
        <f aca="false">IF(F933&gt;0,K933/F933,99)</f>
        <v>8.98876404494382</v>
      </c>
      <c r="Q933" s="18" t="str">
        <f aca="false">IF(K933&lt;N933,"Stock-out risk",IF(K933&lt;O933,"Reorder now",IF(P933&gt;16,"Overstock","Healthy")))</f>
        <v>Healthy</v>
      </c>
      <c r="R933" s="52" t="n">
        <f aca="false">K933*C933</f>
        <v>2544.08</v>
      </c>
    </row>
    <row r="934" customFormat="false" ht="15" hidden="false" customHeight="false" outlineLevel="0" collapsed="false">
      <c r="A934" s="1" t="s">
        <v>9685</v>
      </c>
      <c r="B934" s="1" t="s">
        <v>8759</v>
      </c>
      <c r="C934" s="17" t="n">
        <v>228.09</v>
      </c>
      <c r="D934" s="17" t="n">
        <v>536.37</v>
      </c>
      <c r="E934" s="1" t="n">
        <v>54</v>
      </c>
      <c r="F934" s="50" t="n">
        <v>1.038</v>
      </c>
      <c r="G934" s="51" t="n">
        <v>0.264</v>
      </c>
      <c r="H934" s="1" t="s">
        <v>9409</v>
      </c>
      <c r="I934" s="1" t="s">
        <v>8746</v>
      </c>
      <c r="J934" s="1" t="n">
        <v>2</v>
      </c>
      <c r="K934" s="1" t="n">
        <v>5</v>
      </c>
      <c r="L934" s="52" t="n">
        <f aca="false">E934*D934</f>
        <v>28963.98</v>
      </c>
      <c r="M934" s="1" t="n">
        <f aca="false">IF(H934="A",1.65,IF(H934="B",1.28,0.84))</f>
        <v>0.84</v>
      </c>
      <c r="N934" s="1" t="n">
        <f aca="false">ROUNDUP(M934*G934*F934*SQRT(J934),0)</f>
        <v>1</v>
      </c>
      <c r="O934" s="1" t="n">
        <f aca="false">ROUNDUP(F934*J934+N934,0)</f>
        <v>4</v>
      </c>
      <c r="P934" s="50" t="n">
        <f aca="false">IF(F934&gt;0,K934/F934,99)</f>
        <v>4.81695568400771</v>
      </c>
      <c r="Q934" s="18" t="str">
        <f aca="false">IF(K934&lt;N934,"Stock-out risk",IF(K934&lt;O934,"Reorder now",IF(P934&gt;16,"Overstock","Healthy")))</f>
        <v>Healthy</v>
      </c>
      <c r="R934" s="52" t="n">
        <f aca="false">K934*C934</f>
        <v>1140.45</v>
      </c>
    </row>
    <row r="935" customFormat="false" ht="15" hidden="false" customHeight="false" outlineLevel="0" collapsed="false">
      <c r="A935" s="1" t="s">
        <v>9686</v>
      </c>
      <c r="B935" s="1" t="s">
        <v>8759</v>
      </c>
      <c r="C935" s="17" t="n">
        <v>191.37</v>
      </c>
      <c r="D935" s="17" t="n">
        <v>402.17</v>
      </c>
      <c r="E935" s="1" t="n">
        <v>71</v>
      </c>
      <c r="F935" s="50" t="n">
        <v>1.365</v>
      </c>
      <c r="G935" s="51" t="n">
        <v>0.733</v>
      </c>
      <c r="H935" s="1" t="s">
        <v>9409</v>
      </c>
      <c r="I935" s="1" t="s">
        <v>90</v>
      </c>
      <c r="J935" s="1" t="n">
        <v>2</v>
      </c>
      <c r="K935" s="1" t="n">
        <v>7</v>
      </c>
      <c r="L935" s="52" t="n">
        <f aca="false">E935*D935</f>
        <v>28554.07</v>
      </c>
      <c r="M935" s="1" t="n">
        <f aca="false">IF(H935="A",1.65,IF(H935="B",1.28,0.84))</f>
        <v>0.84</v>
      </c>
      <c r="N935" s="1" t="n">
        <f aca="false">ROUNDUP(M935*G935*F935*SQRT(J935),0)</f>
        <v>2</v>
      </c>
      <c r="O935" s="1" t="n">
        <f aca="false">ROUNDUP(F935*J935+N935,0)</f>
        <v>5</v>
      </c>
      <c r="P935" s="50" t="n">
        <f aca="false">IF(F935&gt;0,K935/F935,99)</f>
        <v>5.12820512820513</v>
      </c>
      <c r="Q935" s="18" t="str">
        <f aca="false">IF(K935&lt;N935,"Stock-out risk",IF(K935&lt;O935,"Reorder now",IF(P935&gt;16,"Overstock","Healthy")))</f>
        <v>Healthy</v>
      </c>
      <c r="R935" s="52" t="n">
        <f aca="false">K935*C935</f>
        <v>1339.59</v>
      </c>
    </row>
    <row r="936" customFormat="false" ht="15" hidden="false" customHeight="false" outlineLevel="0" collapsed="false">
      <c r="A936" s="1" t="s">
        <v>9687</v>
      </c>
      <c r="B936" s="1" t="s">
        <v>8749</v>
      </c>
      <c r="C936" s="17" t="n">
        <v>53.01</v>
      </c>
      <c r="D936" s="17" t="n">
        <v>126.34</v>
      </c>
      <c r="E936" s="1" t="n">
        <v>226</v>
      </c>
      <c r="F936" s="50" t="n">
        <v>4.346</v>
      </c>
      <c r="G936" s="51" t="n">
        <v>0.526</v>
      </c>
      <c r="H936" s="1" t="s">
        <v>9409</v>
      </c>
      <c r="I936" s="1" t="s">
        <v>90</v>
      </c>
      <c r="J936" s="1" t="n">
        <v>3</v>
      </c>
      <c r="K936" s="1" t="n">
        <v>31</v>
      </c>
      <c r="L936" s="52" t="n">
        <f aca="false">E936*D936</f>
        <v>28552.84</v>
      </c>
      <c r="M936" s="1" t="n">
        <f aca="false">IF(H936="A",1.65,IF(H936="B",1.28,0.84))</f>
        <v>0.84</v>
      </c>
      <c r="N936" s="1" t="n">
        <f aca="false">ROUNDUP(M936*G936*F936*SQRT(J936),0)</f>
        <v>4</v>
      </c>
      <c r="O936" s="1" t="n">
        <f aca="false">ROUNDUP(F936*J936+N936,0)</f>
        <v>18</v>
      </c>
      <c r="P936" s="50" t="n">
        <f aca="false">IF(F936&gt;0,K936/F936,99)</f>
        <v>7.13299585826047</v>
      </c>
      <c r="Q936" s="18" t="str">
        <f aca="false">IF(K936&lt;N936,"Stock-out risk",IF(K936&lt;O936,"Reorder now",IF(P936&gt;16,"Overstock","Healthy")))</f>
        <v>Healthy</v>
      </c>
      <c r="R936" s="52" t="n">
        <f aca="false">K936*C936</f>
        <v>1643.31</v>
      </c>
    </row>
    <row r="937" customFormat="false" ht="15" hidden="false" customHeight="false" outlineLevel="0" collapsed="false">
      <c r="A937" s="1" t="s">
        <v>9688</v>
      </c>
      <c r="B937" s="1" t="s">
        <v>8755</v>
      </c>
      <c r="C937" s="17" t="n">
        <v>53.93</v>
      </c>
      <c r="D937" s="17" t="n">
        <v>97.35</v>
      </c>
      <c r="E937" s="1" t="n">
        <v>292</v>
      </c>
      <c r="F937" s="50" t="n">
        <v>5.615</v>
      </c>
      <c r="G937" s="51" t="n">
        <v>0.601</v>
      </c>
      <c r="H937" s="1" t="s">
        <v>9409</v>
      </c>
      <c r="I937" s="1" t="s">
        <v>90</v>
      </c>
      <c r="J937" s="1" t="n">
        <v>4</v>
      </c>
      <c r="K937" s="1" t="n">
        <v>27</v>
      </c>
      <c r="L937" s="52" t="n">
        <f aca="false">E937*D937</f>
        <v>28426.2</v>
      </c>
      <c r="M937" s="1" t="n">
        <f aca="false">IF(H937="A",1.65,IF(H937="B",1.28,0.84))</f>
        <v>0.84</v>
      </c>
      <c r="N937" s="1" t="n">
        <f aca="false">ROUNDUP(M937*G937*F937*SQRT(J937),0)</f>
        <v>6</v>
      </c>
      <c r="O937" s="1" t="n">
        <f aca="false">ROUNDUP(F937*J937+N937,0)</f>
        <v>29</v>
      </c>
      <c r="P937" s="50" t="n">
        <f aca="false">IF(F937&gt;0,K937/F937,99)</f>
        <v>4.80854853072128</v>
      </c>
      <c r="Q937" s="18" t="str">
        <f aca="false">IF(K937&lt;N937,"Stock-out risk",IF(K937&lt;O937,"Reorder now",IF(P937&gt;16,"Overstock","Healthy")))</f>
        <v>Reorder now</v>
      </c>
      <c r="R937" s="52" t="n">
        <f aca="false">K937*C937</f>
        <v>1456.11</v>
      </c>
    </row>
    <row r="938" customFormat="false" ht="15" hidden="false" customHeight="false" outlineLevel="0" collapsed="false">
      <c r="A938" s="1" t="s">
        <v>9689</v>
      </c>
      <c r="B938" s="1" t="s">
        <v>8755</v>
      </c>
      <c r="C938" s="17" t="n">
        <v>80.6</v>
      </c>
      <c r="D938" s="17" t="n">
        <v>154.31</v>
      </c>
      <c r="E938" s="1" t="n">
        <v>184</v>
      </c>
      <c r="F938" s="50" t="n">
        <v>3.538</v>
      </c>
      <c r="G938" s="51" t="n">
        <v>0.889</v>
      </c>
      <c r="H938" s="1" t="s">
        <v>9409</v>
      </c>
      <c r="I938" s="1" t="s">
        <v>90</v>
      </c>
      <c r="J938" s="1" t="n">
        <v>4</v>
      </c>
      <c r="K938" s="1" t="n">
        <v>24</v>
      </c>
      <c r="L938" s="52" t="n">
        <f aca="false">E938*D938</f>
        <v>28393.04</v>
      </c>
      <c r="M938" s="1" t="n">
        <f aca="false">IF(H938="A",1.65,IF(H938="B",1.28,0.84))</f>
        <v>0.84</v>
      </c>
      <c r="N938" s="1" t="n">
        <f aca="false">ROUNDUP(M938*G938*F938*SQRT(J938),0)</f>
        <v>6</v>
      </c>
      <c r="O938" s="1" t="n">
        <f aca="false">ROUNDUP(F938*J938+N938,0)</f>
        <v>21</v>
      </c>
      <c r="P938" s="50" t="n">
        <f aca="false">IF(F938&gt;0,K938/F938,99)</f>
        <v>6.78349349915206</v>
      </c>
      <c r="Q938" s="18" t="str">
        <f aca="false">IF(K938&lt;N938,"Stock-out risk",IF(K938&lt;O938,"Reorder now",IF(P938&gt;16,"Overstock","Healthy")))</f>
        <v>Healthy</v>
      </c>
      <c r="R938" s="52" t="n">
        <f aca="false">K938*C938</f>
        <v>1934.4</v>
      </c>
    </row>
    <row r="939" customFormat="false" ht="15" hidden="false" customHeight="false" outlineLevel="0" collapsed="false">
      <c r="A939" s="1" t="s">
        <v>9690</v>
      </c>
      <c r="B939" s="1" t="s">
        <v>8759</v>
      </c>
      <c r="C939" s="17" t="n">
        <v>88.41</v>
      </c>
      <c r="D939" s="17" t="n">
        <v>204.2</v>
      </c>
      <c r="E939" s="1" t="n">
        <v>139</v>
      </c>
      <c r="F939" s="50" t="n">
        <v>2.673</v>
      </c>
      <c r="G939" s="51" t="n">
        <v>0.438</v>
      </c>
      <c r="H939" s="1" t="s">
        <v>9409</v>
      </c>
      <c r="I939" s="1" t="s">
        <v>8746</v>
      </c>
      <c r="J939" s="1" t="n">
        <v>3</v>
      </c>
      <c r="K939" s="1" t="n">
        <v>10</v>
      </c>
      <c r="L939" s="52" t="n">
        <f aca="false">E939*D939</f>
        <v>28383.8</v>
      </c>
      <c r="M939" s="1" t="n">
        <f aca="false">IF(H939="A",1.65,IF(H939="B",1.28,0.84))</f>
        <v>0.84</v>
      </c>
      <c r="N939" s="1" t="n">
        <f aca="false">ROUNDUP(M939*G939*F939*SQRT(J939),0)</f>
        <v>2</v>
      </c>
      <c r="O939" s="1" t="n">
        <f aca="false">ROUNDUP(F939*J939+N939,0)</f>
        <v>11</v>
      </c>
      <c r="P939" s="50" t="n">
        <f aca="false">IF(F939&gt;0,K939/F939,99)</f>
        <v>3.74111485222596</v>
      </c>
      <c r="Q939" s="18" t="str">
        <f aca="false">IF(K939&lt;N939,"Stock-out risk",IF(K939&lt;O939,"Reorder now",IF(P939&gt;16,"Overstock","Healthy")))</f>
        <v>Reorder now</v>
      </c>
      <c r="R939" s="52" t="n">
        <f aca="false">K939*C939</f>
        <v>884.1</v>
      </c>
    </row>
    <row r="940" customFormat="false" ht="15" hidden="false" customHeight="false" outlineLevel="0" collapsed="false">
      <c r="A940" s="1" t="s">
        <v>9691</v>
      </c>
      <c r="B940" s="1" t="s">
        <v>8759</v>
      </c>
      <c r="C940" s="17" t="n">
        <v>52.58</v>
      </c>
      <c r="D940" s="17" t="n">
        <v>95.23</v>
      </c>
      <c r="E940" s="1" t="n">
        <v>293</v>
      </c>
      <c r="F940" s="50" t="n">
        <v>5.635</v>
      </c>
      <c r="G940" s="51" t="n">
        <v>0.554</v>
      </c>
      <c r="H940" s="1" t="s">
        <v>9409</v>
      </c>
      <c r="I940" s="1" t="s">
        <v>90</v>
      </c>
      <c r="J940" s="1" t="n">
        <v>4</v>
      </c>
      <c r="K940" s="1" t="n">
        <v>31</v>
      </c>
      <c r="L940" s="52" t="n">
        <f aca="false">E940*D940</f>
        <v>27902.39</v>
      </c>
      <c r="M940" s="1" t="n">
        <f aca="false">IF(H940="A",1.65,IF(H940="B",1.28,0.84))</f>
        <v>0.84</v>
      </c>
      <c r="N940" s="1" t="n">
        <f aca="false">ROUNDUP(M940*G940*F940*SQRT(J940),0)</f>
        <v>6</v>
      </c>
      <c r="O940" s="1" t="n">
        <f aca="false">ROUNDUP(F940*J940+N940,0)</f>
        <v>29</v>
      </c>
      <c r="P940" s="50" t="n">
        <f aca="false">IF(F940&gt;0,K940/F940,99)</f>
        <v>5.50133096716948</v>
      </c>
      <c r="Q940" s="18" t="str">
        <f aca="false">IF(K940&lt;N940,"Stock-out risk",IF(K940&lt;O940,"Reorder now",IF(P940&gt;16,"Overstock","Healthy")))</f>
        <v>Healthy</v>
      </c>
      <c r="R940" s="52" t="n">
        <f aca="false">K940*C940</f>
        <v>1629.98</v>
      </c>
    </row>
    <row r="941" customFormat="false" ht="15" hidden="false" customHeight="false" outlineLevel="0" collapsed="false">
      <c r="A941" s="1" t="s">
        <v>9692</v>
      </c>
      <c r="B941" s="1" t="s">
        <v>8772</v>
      </c>
      <c r="C941" s="17" t="n">
        <v>118.63</v>
      </c>
      <c r="D941" s="17" t="n">
        <v>223.09</v>
      </c>
      <c r="E941" s="1" t="n">
        <v>125</v>
      </c>
      <c r="F941" s="50" t="n">
        <v>2.404</v>
      </c>
      <c r="G941" s="51" t="n">
        <v>0.484</v>
      </c>
      <c r="H941" s="1" t="s">
        <v>9409</v>
      </c>
      <c r="I941" s="1" t="s">
        <v>8746</v>
      </c>
      <c r="J941" s="1" t="n">
        <v>2</v>
      </c>
      <c r="K941" s="1" t="n">
        <v>24</v>
      </c>
      <c r="L941" s="52" t="n">
        <f aca="false">E941*D941</f>
        <v>27886.25</v>
      </c>
      <c r="M941" s="1" t="n">
        <f aca="false">IF(H941="A",1.65,IF(H941="B",1.28,0.84))</f>
        <v>0.84</v>
      </c>
      <c r="N941" s="1" t="n">
        <f aca="false">ROUNDUP(M941*G941*F941*SQRT(J941),0)</f>
        <v>2</v>
      </c>
      <c r="O941" s="1" t="n">
        <f aca="false">ROUNDUP(F941*J941+N941,0)</f>
        <v>7</v>
      </c>
      <c r="P941" s="50" t="n">
        <f aca="false">IF(F941&gt;0,K941/F941,99)</f>
        <v>9.98336106489185</v>
      </c>
      <c r="Q941" s="18" t="str">
        <f aca="false">IF(K941&lt;N941,"Stock-out risk",IF(K941&lt;O941,"Reorder now",IF(P941&gt;16,"Overstock","Healthy")))</f>
        <v>Healthy</v>
      </c>
      <c r="R941" s="52" t="n">
        <f aca="false">K941*C941</f>
        <v>2847.12</v>
      </c>
    </row>
    <row r="942" customFormat="false" ht="15" hidden="false" customHeight="false" outlineLevel="0" collapsed="false">
      <c r="A942" s="1" t="s">
        <v>9693</v>
      </c>
      <c r="B942" s="1" t="s">
        <v>8772</v>
      </c>
      <c r="C942" s="17" t="n">
        <v>61.86</v>
      </c>
      <c r="D942" s="17" t="n">
        <v>113.73</v>
      </c>
      <c r="E942" s="1" t="n">
        <v>241</v>
      </c>
      <c r="F942" s="50" t="n">
        <v>4.635</v>
      </c>
      <c r="G942" s="51" t="n">
        <v>0.311</v>
      </c>
      <c r="H942" s="1" t="s">
        <v>9409</v>
      </c>
      <c r="I942" s="1" t="s">
        <v>8746</v>
      </c>
      <c r="J942" s="1" t="n">
        <v>3</v>
      </c>
      <c r="K942" s="1" t="n">
        <v>32</v>
      </c>
      <c r="L942" s="52" t="n">
        <f aca="false">E942*D942</f>
        <v>27408.93</v>
      </c>
      <c r="M942" s="1" t="n">
        <f aca="false">IF(H942="A",1.65,IF(H942="B",1.28,0.84))</f>
        <v>0.84</v>
      </c>
      <c r="N942" s="1" t="n">
        <f aca="false">ROUNDUP(M942*G942*F942*SQRT(J942),0)</f>
        <v>3</v>
      </c>
      <c r="O942" s="1" t="n">
        <f aca="false">ROUNDUP(F942*J942+N942,0)</f>
        <v>17</v>
      </c>
      <c r="P942" s="50" t="n">
        <f aca="false">IF(F942&gt;0,K942/F942,99)</f>
        <v>6.90399137001079</v>
      </c>
      <c r="Q942" s="18" t="str">
        <f aca="false">IF(K942&lt;N942,"Stock-out risk",IF(K942&lt;O942,"Reorder now",IF(P942&gt;16,"Overstock","Healthy")))</f>
        <v>Healthy</v>
      </c>
      <c r="R942" s="52" t="n">
        <f aca="false">K942*C942</f>
        <v>1979.52</v>
      </c>
    </row>
    <row r="943" customFormat="false" ht="15" hidden="false" customHeight="false" outlineLevel="0" collapsed="false">
      <c r="A943" s="1" t="s">
        <v>9694</v>
      </c>
      <c r="B943" s="1" t="s">
        <v>8759</v>
      </c>
      <c r="C943" s="17" t="n">
        <v>50.12</v>
      </c>
      <c r="D943" s="17" t="n">
        <v>129.76</v>
      </c>
      <c r="E943" s="1" t="n">
        <v>211</v>
      </c>
      <c r="F943" s="50" t="n">
        <v>4.058</v>
      </c>
      <c r="G943" s="51" t="n">
        <v>0.599</v>
      </c>
      <c r="H943" s="1" t="s">
        <v>9409</v>
      </c>
      <c r="I943" s="1" t="s">
        <v>90</v>
      </c>
      <c r="J943" s="1" t="n">
        <v>2</v>
      </c>
      <c r="K943" s="1" t="n">
        <v>22</v>
      </c>
      <c r="L943" s="52" t="n">
        <f aca="false">E943*D943</f>
        <v>27379.36</v>
      </c>
      <c r="M943" s="1" t="n">
        <f aca="false">IF(H943="A",1.65,IF(H943="B",1.28,0.84))</f>
        <v>0.84</v>
      </c>
      <c r="N943" s="1" t="n">
        <f aca="false">ROUNDUP(M943*G943*F943*SQRT(J943),0)</f>
        <v>3</v>
      </c>
      <c r="O943" s="1" t="n">
        <f aca="false">ROUNDUP(F943*J943+N943,0)</f>
        <v>12</v>
      </c>
      <c r="P943" s="50" t="n">
        <f aca="false">IF(F943&gt;0,K943/F943,99)</f>
        <v>5.42138984721538</v>
      </c>
      <c r="Q943" s="18" t="str">
        <f aca="false">IF(K943&lt;N943,"Stock-out risk",IF(K943&lt;O943,"Reorder now",IF(P943&gt;16,"Overstock","Healthy")))</f>
        <v>Healthy</v>
      </c>
      <c r="R943" s="52" t="n">
        <f aca="false">K943*C943</f>
        <v>1102.64</v>
      </c>
    </row>
    <row r="944" customFormat="false" ht="15" hidden="false" customHeight="false" outlineLevel="0" collapsed="false">
      <c r="A944" s="1" t="s">
        <v>9695</v>
      </c>
      <c r="B944" s="1" t="s">
        <v>8772</v>
      </c>
      <c r="C944" s="17" t="n">
        <v>151.59</v>
      </c>
      <c r="D944" s="17" t="n">
        <v>350.29</v>
      </c>
      <c r="E944" s="1" t="n">
        <v>77</v>
      </c>
      <c r="F944" s="50" t="n">
        <v>1.481</v>
      </c>
      <c r="G944" s="51" t="n">
        <v>0.614</v>
      </c>
      <c r="H944" s="1" t="s">
        <v>9409</v>
      </c>
      <c r="I944" s="1" t="s">
        <v>90</v>
      </c>
      <c r="J944" s="1" t="n">
        <v>2</v>
      </c>
      <c r="K944" s="1" t="n">
        <v>6</v>
      </c>
      <c r="L944" s="52" t="n">
        <f aca="false">E944*D944</f>
        <v>26972.33</v>
      </c>
      <c r="M944" s="1" t="n">
        <f aca="false">IF(H944="A",1.65,IF(H944="B",1.28,0.84))</f>
        <v>0.84</v>
      </c>
      <c r="N944" s="1" t="n">
        <f aca="false">ROUNDUP(M944*G944*F944*SQRT(J944),0)</f>
        <v>2</v>
      </c>
      <c r="O944" s="1" t="n">
        <f aca="false">ROUNDUP(F944*J944+N944,0)</f>
        <v>5</v>
      </c>
      <c r="P944" s="50" t="n">
        <f aca="false">IF(F944&gt;0,K944/F944,99)</f>
        <v>4.05131667792032</v>
      </c>
      <c r="Q944" s="18" t="str">
        <f aca="false">IF(K944&lt;N944,"Stock-out risk",IF(K944&lt;O944,"Reorder now",IF(P944&gt;16,"Overstock","Healthy")))</f>
        <v>Healthy</v>
      </c>
      <c r="R944" s="52" t="n">
        <f aca="false">K944*C944</f>
        <v>909.54</v>
      </c>
    </row>
    <row r="945" customFormat="false" ht="15" hidden="false" customHeight="false" outlineLevel="0" collapsed="false">
      <c r="A945" s="1" t="s">
        <v>9696</v>
      </c>
      <c r="B945" s="1" t="s">
        <v>8755</v>
      </c>
      <c r="C945" s="17" t="n">
        <v>74.42</v>
      </c>
      <c r="D945" s="17" t="n">
        <v>153.01</v>
      </c>
      <c r="E945" s="1" t="n">
        <v>175</v>
      </c>
      <c r="F945" s="50" t="n">
        <v>3.365</v>
      </c>
      <c r="G945" s="51" t="n">
        <v>0.606</v>
      </c>
      <c r="H945" s="1" t="s">
        <v>9409</v>
      </c>
      <c r="I945" s="1" t="s">
        <v>90</v>
      </c>
      <c r="J945" s="1" t="n">
        <v>4</v>
      </c>
      <c r="K945" s="1" t="n">
        <v>10</v>
      </c>
      <c r="L945" s="52" t="n">
        <f aca="false">E945*D945</f>
        <v>26776.75</v>
      </c>
      <c r="M945" s="1" t="n">
        <f aca="false">IF(H945="A",1.65,IF(H945="B",1.28,0.84))</f>
        <v>0.84</v>
      </c>
      <c r="N945" s="1" t="n">
        <f aca="false">ROUNDUP(M945*G945*F945*SQRT(J945),0)</f>
        <v>4</v>
      </c>
      <c r="O945" s="1" t="n">
        <f aca="false">ROUNDUP(F945*J945+N945,0)</f>
        <v>18</v>
      </c>
      <c r="P945" s="50" t="n">
        <f aca="false">IF(F945&gt;0,K945/F945,99)</f>
        <v>2.97176820208024</v>
      </c>
      <c r="Q945" s="18" t="str">
        <f aca="false">IF(K945&lt;N945,"Stock-out risk",IF(K945&lt;O945,"Reorder now",IF(P945&gt;16,"Overstock","Healthy")))</f>
        <v>Reorder now</v>
      </c>
      <c r="R945" s="52" t="n">
        <f aca="false">K945*C945</f>
        <v>744.2</v>
      </c>
    </row>
    <row r="946" customFormat="false" ht="15" hidden="false" customHeight="false" outlineLevel="0" collapsed="false">
      <c r="A946" s="1" t="s">
        <v>9697</v>
      </c>
      <c r="B946" s="1" t="s">
        <v>8759</v>
      </c>
      <c r="C946" s="17" t="n">
        <v>94.73</v>
      </c>
      <c r="D946" s="17" t="n">
        <v>217.54</v>
      </c>
      <c r="E946" s="1" t="n">
        <v>122</v>
      </c>
      <c r="F946" s="50" t="n">
        <v>2.346</v>
      </c>
      <c r="G946" s="51" t="n">
        <v>0.868</v>
      </c>
      <c r="H946" s="1" t="s">
        <v>9409</v>
      </c>
      <c r="I946" s="1" t="s">
        <v>90</v>
      </c>
      <c r="J946" s="1" t="n">
        <v>2</v>
      </c>
      <c r="K946" s="1" t="n">
        <v>29</v>
      </c>
      <c r="L946" s="52" t="n">
        <f aca="false">E946*D946</f>
        <v>26539.88</v>
      </c>
      <c r="M946" s="1" t="n">
        <f aca="false">IF(H946="A",1.65,IF(H946="B",1.28,0.84))</f>
        <v>0.84</v>
      </c>
      <c r="N946" s="1" t="n">
        <f aca="false">ROUNDUP(M946*G946*F946*SQRT(J946),0)</f>
        <v>3</v>
      </c>
      <c r="O946" s="1" t="n">
        <f aca="false">ROUNDUP(F946*J946+N946,0)</f>
        <v>8</v>
      </c>
      <c r="P946" s="50" t="n">
        <f aca="false">IF(F946&gt;0,K946/F946,99)</f>
        <v>12.3614663256607</v>
      </c>
      <c r="Q946" s="18" t="str">
        <f aca="false">IF(K946&lt;N946,"Stock-out risk",IF(K946&lt;O946,"Reorder now",IF(P946&gt;16,"Overstock","Healthy")))</f>
        <v>Healthy</v>
      </c>
      <c r="R946" s="52" t="n">
        <f aca="false">K946*C946</f>
        <v>2747.17</v>
      </c>
    </row>
    <row r="947" customFormat="false" ht="15" hidden="false" customHeight="false" outlineLevel="0" collapsed="false">
      <c r="A947" s="1" t="s">
        <v>9698</v>
      </c>
      <c r="B947" s="1" t="s">
        <v>8755</v>
      </c>
      <c r="C947" s="17" t="n">
        <v>89.39</v>
      </c>
      <c r="D947" s="17" t="n">
        <v>211.84</v>
      </c>
      <c r="E947" s="1" t="n">
        <v>125</v>
      </c>
      <c r="F947" s="50" t="n">
        <v>2.404</v>
      </c>
      <c r="G947" s="51" t="n">
        <v>0.924</v>
      </c>
      <c r="H947" s="1" t="s">
        <v>9409</v>
      </c>
      <c r="I947" s="1" t="s">
        <v>90</v>
      </c>
      <c r="J947" s="1" t="n">
        <v>3</v>
      </c>
      <c r="K947" s="1" t="n">
        <v>16</v>
      </c>
      <c r="L947" s="52" t="n">
        <f aca="false">E947*D947</f>
        <v>26480</v>
      </c>
      <c r="M947" s="1" t="n">
        <f aca="false">IF(H947="A",1.65,IF(H947="B",1.28,0.84))</f>
        <v>0.84</v>
      </c>
      <c r="N947" s="1" t="n">
        <f aca="false">ROUNDUP(M947*G947*F947*SQRT(J947),0)</f>
        <v>4</v>
      </c>
      <c r="O947" s="1" t="n">
        <f aca="false">ROUNDUP(F947*J947+N947,0)</f>
        <v>12</v>
      </c>
      <c r="P947" s="50" t="n">
        <f aca="false">IF(F947&gt;0,K947/F947,99)</f>
        <v>6.65557404326123</v>
      </c>
      <c r="Q947" s="18" t="str">
        <f aca="false">IF(K947&lt;N947,"Stock-out risk",IF(K947&lt;O947,"Reorder now",IF(P947&gt;16,"Overstock","Healthy")))</f>
        <v>Healthy</v>
      </c>
      <c r="R947" s="52" t="n">
        <f aca="false">K947*C947</f>
        <v>1430.24</v>
      </c>
    </row>
    <row r="948" customFormat="false" ht="15" hidden="false" customHeight="false" outlineLevel="0" collapsed="false">
      <c r="A948" s="1" t="s">
        <v>9699</v>
      </c>
      <c r="B948" s="1" t="s">
        <v>8749</v>
      </c>
      <c r="C948" s="17" t="n">
        <v>64.89</v>
      </c>
      <c r="D948" s="17" t="n">
        <v>138.42</v>
      </c>
      <c r="E948" s="1" t="n">
        <v>191</v>
      </c>
      <c r="F948" s="50" t="n">
        <v>3.673</v>
      </c>
      <c r="G948" s="51" t="n">
        <v>0.296</v>
      </c>
      <c r="H948" s="1" t="s">
        <v>9409</v>
      </c>
      <c r="I948" s="1" t="s">
        <v>8746</v>
      </c>
      <c r="J948" s="1" t="n">
        <v>2</v>
      </c>
      <c r="K948" s="1" t="n">
        <v>20</v>
      </c>
      <c r="L948" s="52" t="n">
        <f aca="false">E948*D948</f>
        <v>26438.22</v>
      </c>
      <c r="M948" s="1" t="n">
        <f aca="false">IF(H948="A",1.65,IF(H948="B",1.28,0.84))</f>
        <v>0.84</v>
      </c>
      <c r="N948" s="1" t="n">
        <f aca="false">ROUNDUP(M948*G948*F948*SQRT(J948),0)</f>
        <v>2</v>
      </c>
      <c r="O948" s="1" t="n">
        <f aca="false">ROUNDUP(F948*J948+N948,0)</f>
        <v>10</v>
      </c>
      <c r="P948" s="50" t="n">
        <f aca="false">IF(F948&gt;0,K948/F948,99)</f>
        <v>5.44514021236047</v>
      </c>
      <c r="Q948" s="18" t="str">
        <f aca="false">IF(K948&lt;N948,"Stock-out risk",IF(K948&lt;O948,"Reorder now",IF(P948&gt;16,"Overstock","Healthy")))</f>
        <v>Healthy</v>
      </c>
      <c r="R948" s="52" t="n">
        <f aca="false">K948*C948</f>
        <v>1297.8</v>
      </c>
    </row>
    <row r="949" customFormat="false" ht="15" hidden="false" customHeight="false" outlineLevel="0" collapsed="false">
      <c r="A949" s="1" t="s">
        <v>9700</v>
      </c>
      <c r="B949" s="1" t="s">
        <v>8764</v>
      </c>
      <c r="C949" s="17" t="n">
        <v>46.21</v>
      </c>
      <c r="D949" s="17" t="n">
        <v>114.64</v>
      </c>
      <c r="E949" s="1" t="n">
        <v>230</v>
      </c>
      <c r="F949" s="50" t="n">
        <v>4.423</v>
      </c>
      <c r="G949" s="51" t="n">
        <v>0.49</v>
      </c>
      <c r="H949" s="1" t="s">
        <v>9409</v>
      </c>
      <c r="I949" s="1" t="s">
        <v>8746</v>
      </c>
      <c r="J949" s="1" t="n">
        <v>2</v>
      </c>
      <c r="K949" s="1" t="n">
        <v>69</v>
      </c>
      <c r="L949" s="52" t="n">
        <f aca="false">E949*D949</f>
        <v>26367.2</v>
      </c>
      <c r="M949" s="1" t="n">
        <f aca="false">IF(H949="A",1.65,IF(H949="B",1.28,0.84))</f>
        <v>0.84</v>
      </c>
      <c r="N949" s="1" t="n">
        <f aca="false">ROUNDUP(M949*G949*F949*SQRT(J949),0)</f>
        <v>3</v>
      </c>
      <c r="O949" s="1" t="n">
        <f aca="false">ROUNDUP(F949*J949+N949,0)</f>
        <v>12</v>
      </c>
      <c r="P949" s="50" t="n">
        <f aca="false">IF(F949&gt;0,K949/F949,99)</f>
        <v>15.6002713090662</v>
      </c>
      <c r="Q949" s="18" t="str">
        <f aca="false">IF(K949&lt;N949,"Stock-out risk",IF(K949&lt;O949,"Reorder now",IF(P949&gt;16,"Overstock","Healthy")))</f>
        <v>Healthy</v>
      </c>
      <c r="R949" s="52" t="n">
        <f aca="false">K949*C949</f>
        <v>3188.49</v>
      </c>
    </row>
    <row r="950" customFormat="false" ht="15" hidden="false" customHeight="false" outlineLevel="0" collapsed="false">
      <c r="A950" s="1" t="s">
        <v>9701</v>
      </c>
      <c r="B950" s="1" t="s">
        <v>8749</v>
      </c>
      <c r="C950" s="17" t="n">
        <v>50.18</v>
      </c>
      <c r="D950" s="17" t="n">
        <v>129.73</v>
      </c>
      <c r="E950" s="1" t="n">
        <v>202</v>
      </c>
      <c r="F950" s="50" t="n">
        <v>3.885</v>
      </c>
      <c r="G950" s="51" t="n">
        <v>0.982</v>
      </c>
      <c r="H950" s="1" t="s">
        <v>9409</v>
      </c>
      <c r="I950" s="1" t="s">
        <v>90</v>
      </c>
      <c r="J950" s="1" t="n">
        <v>3</v>
      </c>
      <c r="K950" s="1" t="n">
        <v>32</v>
      </c>
      <c r="L950" s="52" t="n">
        <f aca="false">E950*D950</f>
        <v>26205.46</v>
      </c>
      <c r="M950" s="1" t="n">
        <f aca="false">IF(H950="A",1.65,IF(H950="B",1.28,0.84))</f>
        <v>0.84</v>
      </c>
      <c r="N950" s="1" t="n">
        <f aca="false">ROUNDUP(M950*G950*F950*SQRT(J950),0)</f>
        <v>6</v>
      </c>
      <c r="O950" s="1" t="n">
        <f aca="false">ROUNDUP(F950*J950+N950,0)</f>
        <v>18</v>
      </c>
      <c r="P950" s="50" t="n">
        <f aca="false">IF(F950&gt;0,K950/F950,99)</f>
        <v>8.23680823680824</v>
      </c>
      <c r="Q950" s="18" t="str">
        <f aca="false">IF(K950&lt;N950,"Stock-out risk",IF(K950&lt;O950,"Reorder now",IF(P950&gt;16,"Overstock","Healthy")))</f>
        <v>Healthy</v>
      </c>
      <c r="R950" s="52" t="n">
        <f aca="false">K950*C950</f>
        <v>1605.76</v>
      </c>
    </row>
    <row r="951" customFormat="false" ht="15" hidden="false" customHeight="false" outlineLevel="0" collapsed="false">
      <c r="A951" s="1" t="s">
        <v>9702</v>
      </c>
      <c r="B951" s="1" t="s">
        <v>8759</v>
      </c>
      <c r="C951" s="17" t="n">
        <v>95.83</v>
      </c>
      <c r="D951" s="17" t="n">
        <v>184.14</v>
      </c>
      <c r="E951" s="1" t="n">
        <v>142</v>
      </c>
      <c r="F951" s="50" t="n">
        <v>2.731</v>
      </c>
      <c r="G951" s="51" t="n">
        <v>0.538</v>
      </c>
      <c r="H951" s="1" t="s">
        <v>9409</v>
      </c>
      <c r="I951" s="1" t="s">
        <v>90</v>
      </c>
      <c r="J951" s="1" t="n">
        <v>3</v>
      </c>
      <c r="K951" s="1" t="n">
        <v>15</v>
      </c>
      <c r="L951" s="52" t="n">
        <f aca="false">E951*D951</f>
        <v>26147.88</v>
      </c>
      <c r="M951" s="1" t="n">
        <f aca="false">IF(H951="A",1.65,IF(H951="B",1.28,0.84))</f>
        <v>0.84</v>
      </c>
      <c r="N951" s="1" t="n">
        <f aca="false">ROUNDUP(M951*G951*F951*SQRT(J951),0)</f>
        <v>3</v>
      </c>
      <c r="O951" s="1" t="n">
        <f aca="false">ROUNDUP(F951*J951+N951,0)</f>
        <v>12</v>
      </c>
      <c r="P951" s="50" t="n">
        <f aca="false">IF(F951&gt;0,K951/F951,99)</f>
        <v>5.49249359209081</v>
      </c>
      <c r="Q951" s="18" t="str">
        <f aca="false">IF(K951&lt;N951,"Stock-out risk",IF(K951&lt;O951,"Reorder now",IF(P951&gt;16,"Overstock","Healthy")))</f>
        <v>Healthy</v>
      </c>
      <c r="R951" s="52" t="n">
        <f aca="false">K951*C951</f>
        <v>1437.45</v>
      </c>
    </row>
    <row r="952" customFormat="false" ht="15" hidden="false" customHeight="false" outlineLevel="0" collapsed="false">
      <c r="A952" s="1" t="s">
        <v>9703</v>
      </c>
      <c r="B952" s="1" t="s">
        <v>8772</v>
      </c>
      <c r="C952" s="17" t="n">
        <v>106.44</v>
      </c>
      <c r="D952" s="17" t="n">
        <v>231.14</v>
      </c>
      <c r="E952" s="1" t="n">
        <v>113</v>
      </c>
      <c r="F952" s="50" t="n">
        <v>2.173</v>
      </c>
      <c r="G952" s="51" t="n">
        <v>0.5</v>
      </c>
      <c r="H952" s="1" t="s">
        <v>9409</v>
      </c>
      <c r="I952" s="1" t="s">
        <v>90</v>
      </c>
      <c r="J952" s="1" t="n">
        <v>6</v>
      </c>
      <c r="K952" s="1" t="n">
        <v>28</v>
      </c>
      <c r="L952" s="52" t="n">
        <f aca="false">E952*D952</f>
        <v>26118.82</v>
      </c>
      <c r="M952" s="1" t="n">
        <f aca="false">IF(H952="A",1.65,IF(H952="B",1.28,0.84))</f>
        <v>0.84</v>
      </c>
      <c r="N952" s="1" t="n">
        <f aca="false">ROUNDUP(M952*G952*F952*SQRT(J952),0)</f>
        <v>3</v>
      </c>
      <c r="O952" s="1" t="n">
        <f aca="false">ROUNDUP(F952*J952+N952,0)</f>
        <v>17</v>
      </c>
      <c r="P952" s="50" t="n">
        <f aca="false">IF(F952&gt;0,K952/F952,99)</f>
        <v>12.8854118729867</v>
      </c>
      <c r="Q952" s="18" t="str">
        <f aca="false">IF(K952&lt;N952,"Stock-out risk",IF(K952&lt;O952,"Reorder now",IF(P952&gt;16,"Overstock","Healthy")))</f>
        <v>Healthy</v>
      </c>
      <c r="R952" s="52" t="n">
        <f aca="false">K952*C952</f>
        <v>2980.32</v>
      </c>
    </row>
    <row r="953" customFormat="false" ht="15" hidden="false" customHeight="false" outlineLevel="0" collapsed="false">
      <c r="A953" s="1" t="s">
        <v>9704</v>
      </c>
      <c r="B953" s="1" t="s">
        <v>8742</v>
      </c>
      <c r="C953" s="17" t="n">
        <v>40.39</v>
      </c>
      <c r="D953" s="17" t="n">
        <v>88.05</v>
      </c>
      <c r="E953" s="1" t="n">
        <v>296</v>
      </c>
      <c r="F953" s="50" t="n">
        <v>5.692</v>
      </c>
      <c r="G953" s="51" t="n">
        <v>0.454</v>
      </c>
      <c r="H953" s="1" t="s">
        <v>9409</v>
      </c>
      <c r="I953" s="1" t="s">
        <v>8746</v>
      </c>
      <c r="J953" s="1" t="n">
        <v>4</v>
      </c>
      <c r="K953" s="1" t="n">
        <v>64</v>
      </c>
      <c r="L953" s="52" t="n">
        <f aca="false">E953*D953</f>
        <v>26062.8</v>
      </c>
      <c r="M953" s="1" t="n">
        <f aca="false">IF(H953="A",1.65,IF(H953="B",1.28,0.84))</f>
        <v>0.84</v>
      </c>
      <c r="N953" s="1" t="n">
        <f aca="false">ROUNDUP(M953*G953*F953*SQRT(J953),0)</f>
        <v>5</v>
      </c>
      <c r="O953" s="1" t="n">
        <f aca="false">ROUNDUP(F953*J953+N953,0)</f>
        <v>28</v>
      </c>
      <c r="P953" s="50" t="n">
        <f aca="false">IF(F953&gt;0,K953/F953,99)</f>
        <v>11.243851018974</v>
      </c>
      <c r="Q953" s="18" t="str">
        <f aca="false">IF(K953&lt;N953,"Stock-out risk",IF(K953&lt;O953,"Reorder now",IF(P953&gt;16,"Overstock","Healthy")))</f>
        <v>Healthy</v>
      </c>
      <c r="R953" s="52" t="n">
        <f aca="false">K953*C953</f>
        <v>2584.96</v>
      </c>
    </row>
    <row r="954" customFormat="false" ht="15" hidden="false" customHeight="false" outlineLevel="0" collapsed="false">
      <c r="A954" s="1" t="s">
        <v>9705</v>
      </c>
      <c r="B954" s="1" t="s">
        <v>8755</v>
      </c>
      <c r="C954" s="17" t="n">
        <v>65.75</v>
      </c>
      <c r="D954" s="17" t="n">
        <v>157.19</v>
      </c>
      <c r="E954" s="1" t="n">
        <v>165</v>
      </c>
      <c r="F954" s="50" t="n">
        <v>3.173</v>
      </c>
      <c r="G954" s="51" t="n">
        <v>0.552</v>
      </c>
      <c r="H954" s="1" t="s">
        <v>9409</v>
      </c>
      <c r="I954" s="1" t="s">
        <v>90</v>
      </c>
      <c r="J954" s="1" t="n">
        <v>4</v>
      </c>
      <c r="K954" s="1" t="n">
        <v>18</v>
      </c>
      <c r="L954" s="52" t="n">
        <f aca="false">E954*D954</f>
        <v>25936.35</v>
      </c>
      <c r="M954" s="1" t="n">
        <f aca="false">IF(H954="A",1.65,IF(H954="B",1.28,0.84))</f>
        <v>0.84</v>
      </c>
      <c r="N954" s="1" t="n">
        <f aca="false">ROUNDUP(M954*G954*F954*SQRT(J954),0)</f>
        <v>3</v>
      </c>
      <c r="O954" s="1" t="n">
        <f aca="false">ROUNDUP(F954*J954+N954,0)</f>
        <v>16</v>
      </c>
      <c r="P954" s="50" t="n">
        <f aca="false">IF(F954&gt;0,K954/F954,99)</f>
        <v>5.67286479672235</v>
      </c>
      <c r="Q954" s="18" t="str">
        <f aca="false">IF(K954&lt;N954,"Stock-out risk",IF(K954&lt;O954,"Reorder now",IF(P954&gt;16,"Overstock","Healthy")))</f>
        <v>Healthy</v>
      </c>
      <c r="R954" s="52" t="n">
        <f aca="false">K954*C954</f>
        <v>1183.5</v>
      </c>
    </row>
    <row r="955" customFormat="false" ht="15" hidden="false" customHeight="false" outlineLevel="0" collapsed="false">
      <c r="A955" s="1" t="s">
        <v>9706</v>
      </c>
      <c r="B955" s="1" t="s">
        <v>8764</v>
      </c>
      <c r="C955" s="17" t="n">
        <v>103.78</v>
      </c>
      <c r="D955" s="17" t="n">
        <v>206.07</v>
      </c>
      <c r="E955" s="1" t="n">
        <v>124</v>
      </c>
      <c r="F955" s="50" t="n">
        <v>2.385</v>
      </c>
      <c r="G955" s="51" t="n">
        <v>0.331</v>
      </c>
      <c r="H955" s="1" t="s">
        <v>9409</v>
      </c>
      <c r="I955" s="1" t="s">
        <v>8746</v>
      </c>
      <c r="J955" s="1" t="n">
        <v>2</v>
      </c>
      <c r="K955" s="1" t="n">
        <v>15</v>
      </c>
      <c r="L955" s="52" t="n">
        <f aca="false">E955*D955</f>
        <v>25552.68</v>
      </c>
      <c r="M955" s="1" t="n">
        <f aca="false">IF(H955="A",1.65,IF(H955="B",1.28,0.84))</f>
        <v>0.84</v>
      </c>
      <c r="N955" s="1" t="n">
        <f aca="false">ROUNDUP(M955*G955*F955*SQRT(J955),0)</f>
        <v>1</v>
      </c>
      <c r="O955" s="1" t="n">
        <f aca="false">ROUNDUP(F955*J955+N955,0)</f>
        <v>6</v>
      </c>
      <c r="P955" s="50" t="n">
        <f aca="false">IF(F955&gt;0,K955/F955,99)</f>
        <v>6.28930817610063</v>
      </c>
      <c r="Q955" s="18" t="str">
        <f aca="false">IF(K955&lt;N955,"Stock-out risk",IF(K955&lt;O955,"Reorder now",IF(P955&gt;16,"Overstock","Healthy")))</f>
        <v>Healthy</v>
      </c>
      <c r="R955" s="52" t="n">
        <f aca="false">K955*C955</f>
        <v>1556.7</v>
      </c>
    </row>
    <row r="956" customFormat="false" ht="15" hidden="false" customHeight="false" outlineLevel="0" collapsed="false">
      <c r="A956" s="1" t="s">
        <v>9707</v>
      </c>
      <c r="B956" s="1" t="s">
        <v>8764</v>
      </c>
      <c r="C956" s="17" t="n">
        <v>225.64</v>
      </c>
      <c r="D956" s="17" t="n">
        <v>494.42</v>
      </c>
      <c r="E956" s="1" t="n">
        <v>51</v>
      </c>
      <c r="F956" s="50" t="n">
        <v>0.981</v>
      </c>
      <c r="G956" s="51" t="n">
        <v>0.244</v>
      </c>
      <c r="H956" s="1" t="s">
        <v>9409</v>
      </c>
      <c r="I956" s="1" t="s">
        <v>8746</v>
      </c>
      <c r="J956" s="1" t="n">
        <v>3</v>
      </c>
      <c r="K956" s="1" t="n">
        <v>8</v>
      </c>
      <c r="L956" s="52" t="n">
        <f aca="false">E956*D956</f>
        <v>25215.42</v>
      </c>
      <c r="M956" s="1" t="n">
        <f aca="false">IF(H956="A",1.65,IF(H956="B",1.28,0.84))</f>
        <v>0.84</v>
      </c>
      <c r="N956" s="1" t="n">
        <f aca="false">ROUNDUP(M956*G956*F956*SQRT(J956),0)</f>
        <v>1</v>
      </c>
      <c r="O956" s="1" t="n">
        <f aca="false">ROUNDUP(F956*J956+N956,0)</f>
        <v>4</v>
      </c>
      <c r="P956" s="50" t="n">
        <f aca="false">IF(F956&gt;0,K956/F956,99)</f>
        <v>8.15494393476045</v>
      </c>
      <c r="Q956" s="18" t="str">
        <f aca="false">IF(K956&lt;N956,"Stock-out risk",IF(K956&lt;O956,"Reorder now",IF(P956&gt;16,"Overstock","Healthy")))</f>
        <v>Healthy</v>
      </c>
      <c r="R956" s="52" t="n">
        <f aca="false">K956*C956</f>
        <v>1805.12</v>
      </c>
    </row>
    <row r="957" customFormat="false" ht="15" hidden="false" customHeight="false" outlineLevel="0" collapsed="false">
      <c r="A957" s="1" t="s">
        <v>9708</v>
      </c>
      <c r="B957" s="1" t="s">
        <v>8755</v>
      </c>
      <c r="C957" s="17" t="n">
        <v>38.63</v>
      </c>
      <c r="D957" s="17" t="n">
        <v>82.05</v>
      </c>
      <c r="E957" s="1" t="n">
        <v>306</v>
      </c>
      <c r="F957" s="50" t="n">
        <v>5.885</v>
      </c>
      <c r="G957" s="51" t="n">
        <v>0.592</v>
      </c>
      <c r="H957" s="1" t="s">
        <v>9409</v>
      </c>
      <c r="I957" s="1" t="s">
        <v>90</v>
      </c>
      <c r="J957" s="1" t="n">
        <v>2</v>
      </c>
      <c r="K957" s="1" t="n">
        <v>28</v>
      </c>
      <c r="L957" s="52" t="n">
        <f aca="false">E957*D957</f>
        <v>25107.3</v>
      </c>
      <c r="M957" s="1" t="n">
        <f aca="false">IF(H957="A",1.65,IF(H957="B",1.28,0.84))</f>
        <v>0.84</v>
      </c>
      <c r="N957" s="1" t="n">
        <f aca="false">ROUNDUP(M957*G957*F957*SQRT(J957),0)</f>
        <v>5</v>
      </c>
      <c r="O957" s="1" t="n">
        <f aca="false">ROUNDUP(F957*J957+N957,0)</f>
        <v>17</v>
      </c>
      <c r="P957" s="50" t="n">
        <f aca="false">IF(F957&gt;0,K957/F957,99)</f>
        <v>4.75785896346644</v>
      </c>
      <c r="Q957" s="18" t="str">
        <f aca="false">IF(K957&lt;N957,"Stock-out risk",IF(K957&lt;O957,"Reorder now",IF(P957&gt;16,"Overstock","Healthy")))</f>
        <v>Healthy</v>
      </c>
      <c r="R957" s="52" t="n">
        <f aca="false">K957*C957</f>
        <v>1081.64</v>
      </c>
    </row>
    <row r="958" customFormat="false" ht="15" hidden="false" customHeight="false" outlineLevel="0" collapsed="false">
      <c r="A958" s="1" t="s">
        <v>9709</v>
      </c>
      <c r="B958" s="1" t="s">
        <v>8742</v>
      </c>
      <c r="C958" s="17" t="n">
        <v>69.29</v>
      </c>
      <c r="D958" s="17" t="n">
        <v>134.53</v>
      </c>
      <c r="E958" s="1" t="n">
        <v>186</v>
      </c>
      <c r="F958" s="50" t="n">
        <v>3.577</v>
      </c>
      <c r="G958" s="51" t="n">
        <v>0.495</v>
      </c>
      <c r="H958" s="1" t="s">
        <v>9409</v>
      </c>
      <c r="I958" s="1" t="s">
        <v>8746</v>
      </c>
      <c r="J958" s="1" t="n">
        <v>4</v>
      </c>
      <c r="K958" s="1" t="n">
        <v>28</v>
      </c>
      <c r="L958" s="52" t="n">
        <f aca="false">E958*D958</f>
        <v>25022.58</v>
      </c>
      <c r="M958" s="1" t="n">
        <f aca="false">IF(H958="A",1.65,IF(H958="B",1.28,0.84))</f>
        <v>0.84</v>
      </c>
      <c r="N958" s="1" t="n">
        <f aca="false">ROUNDUP(M958*G958*F958*SQRT(J958),0)</f>
        <v>3</v>
      </c>
      <c r="O958" s="1" t="n">
        <f aca="false">ROUNDUP(F958*J958+N958,0)</f>
        <v>18</v>
      </c>
      <c r="P958" s="50" t="n">
        <f aca="false">IF(F958&gt;0,K958/F958,99)</f>
        <v>7.82778864970646</v>
      </c>
      <c r="Q958" s="18" t="str">
        <f aca="false">IF(K958&lt;N958,"Stock-out risk",IF(K958&lt;O958,"Reorder now",IF(P958&gt;16,"Overstock","Healthy")))</f>
        <v>Healthy</v>
      </c>
      <c r="R958" s="52" t="n">
        <f aca="false">K958*C958</f>
        <v>1940.12</v>
      </c>
    </row>
    <row r="959" customFormat="false" ht="15" hidden="false" customHeight="false" outlineLevel="0" collapsed="false">
      <c r="A959" s="1" t="s">
        <v>9710</v>
      </c>
      <c r="B959" s="1" t="s">
        <v>8759</v>
      </c>
      <c r="C959" s="17" t="n">
        <v>29.9</v>
      </c>
      <c r="D959" s="17" t="n">
        <v>63.39</v>
      </c>
      <c r="E959" s="1" t="n">
        <v>394</v>
      </c>
      <c r="F959" s="50" t="n">
        <v>7.577</v>
      </c>
      <c r="G959" s="51" t="n">
        <v>0.363</v>
      </c>
      <c r="H959" s="1" t="s">
        <v>9409</v>
      </c>
      <c r="I959" s="1" t="s">
        <v>8746</v>
      </c>
      <c r="J959" s="1" t="n">
        <v>4</v>
      </c>
      <c r="K959" s="1" t="n">
        <v>35</v>
      </c>
      <c r="L959" s="52" t="n">
        <f aca="false">E959*D959</f>
        <v>24975.66</v>
      </c>
      <c r="M959" s="1" t="n">
        <f aca="false">IF(H959="A",1.65,IF(H959="B",1.28,0.84))</f>
        <v>0.84</v>
      </c>
      <c r="N959" s="1" t="n">
        <f aca="false">ROUNDUP(M959*G959*F959*SQRT(J959),0)</f>
        <v>5</v>
      </c>
      <c r="O959" s="1" t="n">
        <f aca="false">ROUNDUP(F959*J959+N959,0)</f>
        <v>36</v>
      </c>
      <c r="P959" s="50" t="n">
        <f aca="false">IF(F959&gt;0,K959/F959,99)</f>
        <v>4.61924244423915</v>
      </c>
      <c r="Q959" s="18" t="str">
        <f aca="false">IF(K959&lt;N959,"Stock-out risk",IF(K959&lt;O959,"Reorder now",IF(P959&gt;16,"Overstock","Healthy")))</f>
        <v>Reorder now</v>
      </c>
      <c r="R959" s="52" t="n">
        <f aca="false">K959*C959</f>
        <v>1046.5</v>
      </c>
    </row>
    <row r="960" customFormat="false" ht="15" hidden="false" customHeight="false" outlineLevel="0" collapsed="false">
      <c r="A960" s="1" t="s">
        <v>9711</v>
      </c>
      <c r="B960" s="1" t="s">
        <v>8764</v>
      </c>
      <c r="C960" s="17" t="n">
        <v>65.34</v>
      </c>
      <c r="D960" s="17" t="n">
        <v>149.65</v>
      </c>
      <c r="E960" s="1" t="n">
        <v>165</v>
      </c>
      <c r="F960" s="50" t="n">
        <v>3.173</v>
      </c>
      <c r="G960" s="51" t="n">
        <v>0.617</v>
      </c>
      <c r="H960" s="1" t="s">
        <v>9409</v>
      </c>
      <c r="I960" s="1" t="s">
        <v>90</v>
      </c>
      <c r="J960" s="1" t="n">
        <v>2</v>
      </c>
      <c r="K960" s="1" t="n">
        <v>22</v>
      </c>
      <c r="L960" s="52" t="n">
        <f aca="false">E960*D960</f>
        <v>24692.25</v>
      </c>
      <c r="M960" s="1" t="n">
        <f aca="false">IF(H960="A",1.65,IF(H960="B",1.28,0.84))</f>
        <v>0.84</v>
      </c>
      <c r="N960" s="1" t="n">
        <f aca="false">ROUNDUP(M960*G960*F960*SQRT(J960),0)</f>
        <v>3</v>
      </c>
      <c r="O960" s="1" t="n">
        <f aca="false">ROUNDUP(F960*J960+N960,0)</f>
        <v>10</v>
      </c>
      <c r="P960" s="50" t="n">
        <f aca="false">IF(F960&gt;0,K960/F960,99)</f>
        <v>6.9335014182162</v>
      </c>
      <c r="Q960" s="18" t="str">
        <f aca="false">IF(K960&lt;N960,"Stock-out risk",IF(K960&lt;O960,"Reorder now",IF(P960&gt;16,"Overstock","Healthy")))</f>
        <v>Healthy</v>
      </c>
      <c r="R960" s="52" t="n">
        <f aca="false">K960*C960</f>
        <v>1437.48</v>
      </c>
    </row>
    <row r="961" customFormat="false" ht="15" hidden="false" customHeight="false" outlineLevel="0" collapsed="false">
      <c r="A961" s="1" t="s">
        <v>9712</v>
      </c>
      <c r="B961" s="1" t="s">
        <v>8755</v>
      </c>
      <c r="C961" s="17" t="n">
        <v>101.81</v>
      </c>
      <c r="D961" s="17" t="n">
        <v>240.48</v>
      </c>
      <c r="E961" s="1" t="n">
        <v>102</v>
      </c>
      <c r="F961" s="50" t="n">
        <v>1.962</v>
      </c>
      <c r="G961" s="51" t="n">
        <v>0.36</v>
      </c>
      <c r="H961" s="1" t="s">
        <v>9409</v>
      </c>
      <c r="I961" s="1" t="s">
        <v>8746</v>
      </c>
      <c r="J961" s="1" t="n">
        <v>3</v>
      </c>
      <c r="K961" s="1" t="n">
        <v>18</v>
      </c>
      <c r="L961" s="52" t="n">
        <f aca="false">E961*D961</f>
        <v>24528.96</v>
      </c>
      <c r="M961" s="1" t="n">
        <f aca="false">IF(H961="A",1.65,IF(H961="B",1.28,0.84))</f>
        <v>0.84</v>
      </c>
      <c r="N961" s="1" t="n">
        <f aca="false">ROUNDUP(M961*G961*F961*SQRT(J961),0)</f>
        <v>2</v>
      </c>
      <c r="O961" s="1" t="n">
        <f aca="false">ROUNDUP(F961*J961+N961,0)</f>
        <v>8</v>
      </c>
      <c r="P961" s="50" t="n">
        <f aca="false">IF(F961&gt;0,K961/F961,99)</f>
        <v>9.17431192660551</v>
      </c>
      <c r="Q961" s="18" t="str">
        <f aca="false">IF(K961&lt;N961,"Stock-out risk",IF(K961&lt;O961,"Reorder now",IF(P961&gt;16,"Overstock","Healthy")))</f>
        <v>Healthy</v>
      </c>
      <c r="R961" s="52" t="n">
        <f aca="false">K961*C961</f>
        <v>1832.58</v>
      </c>
    </row>
    <row r="962" customFormat="false" ht="15" hidden="false" customHeight="false" outlineLevel="0" collapsed="false">
      <c r="A962" s="1" t="s">
        <v>9713</v>
      </c>
      <c r="B962" s="1" t="s">
        <v>8772</v>
      </c>
      <c r="C962" s="17" t="n">
        <v>68.34</v>
      </c>
      <c r="D962" s="17" t="n">
        <v>156.99</v>
      </c>
      <c r="E962" s="1" t="n">
        <v>155</v>
      </c>
      <c r="F962" s="50" t="n">
        <v>2.981</v>
      </c>
      <c r="G962" s="51" t="n">
        <v>0.345</v>
      </c>
      <c r="H962" s="1" t="s">
        <v>9409</v>
      </c>
      <c r="I962" s="1" t="s">
        <v>8746</v>
      </c>
      <c r="J962" s="1" t="n">
        <v>4</v>
      </c>
      <c r="K962" s="1" t="n">
        <v>9</v>
      </c>
      <c r="L962" s="52" t="n">
        <f aca="false">E962*D962</f>
        <v>24333.45</v>
      </c>
      <c r="M962" s="1" t="n">
        <f aca="false">IF(H962="A",1.65,IF(H962="B",1.28,0.84))</f>
        <v>0.84</v>
      </c>
      <c r="N962" s="1" t="n">
        <f aca="false">ROUNDUP(M962*G962*F962*SQRT(J962),0)</f>
        <v>2</v>
      </c>
      <c r="O962" s="1" t="n">
        <f aca="false">ROUNDUP(F962*J962+N962,0)</f>
        <v>14</v>
      </c>
      <c r="P962" s="50" t="n">
        <f aca="false">IF(F962&gt;0,K962/F962,99)</f>
        <v>3.01912110030191</v>
      </c>
      <c r="Q962" s="18" t="str">
        <f aca="false">IF(K962&lt;N962,"Stock-out risk",IF(K962&lt;O962,"Reorder now",IF(P962&gt;16,"Overstock","Healthy")))</f>
        <v>Reorder now</v>
      </c>
      <c r="R962" s="52" t="n">
        <f aca="false">K962*C962</f>
        <v>615.06</v>
      </c>
    </row>
    <row r="963" customFormat="false" ht="15" hidden="false" customHeight="false" outlineLevel="0" collapsed="false">
      <c r="A963" s="1" t="s">
        <v>9714</v>
      </c>
      <c r="B963" s="1" t="s">
        <v>8772</v>
      </c>
      <c r="C963" s="17" t="n">
        <v>52.83</v>
      </c>
      <c r="D963" s="17" t="n">
        <v>122.81</v>
      </c>
      <c r="E963" s="1" t="n">
        <v>193</v>
      </c>
      <c r="F963" s="50" t="n">
        <v>3.712</v>
      </c>
      <c r="G963" s="51" t="n">
        <v>1.013</v>
      </c>
      <c r="H963" s="1" t="s">
        <v>9409</v>
      </c>
      <c r="I963" s="1" t="s">
        <v>8752</v>
      </c>
      <c r="J963" s="1" t="n">
        <v>2</v>
      </c>
      <c r="K963" s="1" t="n">
        <v>26</v>
      </c>
      <c r="L963" s="52" t="n">
        <f aca="false">E963*D963</f>
        <v>23702.33</v>
      </c>
      <c r="M963" s="1" t="n">
        <f aca="false">IF(H963="A",1.65,IF(H963="B",1.28,0.84))</f>
        <v>0.84</v>
      </c>
      <c r="N963" s="1" t="n">
        <f aca="false">ROUNDUP(M963*G963*F963*SQRT(J963),0)</f>
        <v>5</v>
      </c>
      <c r="O963" s="1" t="n">
        <f aca="false">ROUNDUP(F963*J963+N963,0)</f>
        <v>13</v>
      </c>
      <c r="P963" s="50" t="n">
        <f aca="false">IF(F963&gt;0,K963/F963,99)</f>
        <v>7.00431034482759</v>
      </c>
      <c r="Q963" s="18" t="str">
        <f aca="false">IF(K963&lt;N963,"Stock-out risk",IF(K963&lt;O963,"Reorder now",IF(P963&gt;16,"Overstock","Healthy")))</f>
        <v>Healthy</v>
      </c>
      <c r="R963" s="52" t="n">
        <f aca="false">K963*C963</f>
        <v>1373.58</v>
      </c>
    </row>
    <row r="964" customFormat="false" ht="15" hidden="false" customHeight="false" outlineLevel="0" collapsed="false">
      <c r="A964" s="1" t="s">
        <v>9715</v>
      </c>
      <c r="B964" s="1" t="s">
        <v>8759</v>
      </c>
      <c r="C964" s="17" t="n">
        <v>66.22</v>
      </c>
      <c r="D964" s="17" t="n">
        <v>146.04</v>
      </c>
      <c r="E964" s="1" t="n">
        <v>161</v>
      </c>
      <c r="F964" s="50" t="n">
        <v>3.096</v>
      </c>
      <c r="G964" s="51" t="n">
        <v>0.538</v>
      </c>
      <c r="H964" s="1" t="s">
        <v>9409</v>
      </c>
      <c r="I964" s="1" t="s">
        <v>90</v>
      </c>
      <c r="J964" s="1" t="n">
        <v>4</v>
      </c>
      <c r="K964" s="1" t="n">
        <v>48</v>
      </c>
      <c r="L964" s="52" t="n">
        <f aca="false">E964*D964</f>
        <v>23512.44</v>
      </c>
      <c r="M964" s="1" t="n">
        <f aca="false">IF(H964="A",1.65,IF(H964="B",1.28,0.84))</f>
        <v>0.84</v>
      </c>
      <c r="N964" s="1" t="n">
        <f aca="false">ROUNDUP(M964*G964*F964*SQRT(J964),0)</f>
        <v>3</v>
      </c>
      <c r="O964" s="1" t="n">
        <f aca="false">ROUNDUP(F964*J964+N964,0)</f>
        <v>16</v>
      </c>
      <c r="P964" s="50" t="n">
        <f aca="false">IF(F964&gt;0,K964/F964,99)</f>
        <v>15.5038759689922</v>
      </c>
      <c r="Q964" s="18" t="str">
        <f aca="false">IF(K964&lt;N964,"Stock-out risk",IF(K964&lt;O964,"Reorder now",IF(P964&gt;16,"Overstock","Healthy")))</f>
        <v>Healthy</v>
      </c>
      <c r="R964" s="52" t="n">
        <f aca="false">K964*C964</f>
        <v>3178.56</v>
      </c>
    </row>
    <row r="965" customFormat="false" ht="15" hidden="false" customHeight="false" outlineLevel="0" collapsed="false">
      <c r="A965" s="1" t="s">
        <v>9716</v>
      </c>
      <c r="B965" s="1" t="s">
        <v>8749</v>
      </c>
      <c r="C965" s="17" t="n">
        <v>114.99</v>
      </c>
      <c r="D965" s="17" t="n">
        <v>276.1</v>
      </c>
      <c r="E965" s="1" t="n">
        <v>85</v>
      </c>
      <c r="F965" s="50" t="n">
        <v>1.635</v>
      </c>
      <c r="G965" s="51" t="n">
        <v>0.563</v>
      </c>
      <c r="H965" s="1" t="s">
        <v>9409</v>
      </c>
      <c r="I965" s="1" t="s">
        <v>90</v>
      </c>
      <c r="J965" s="1" t="n">
        <v>2</v>
      </c>
      <c r="K965" s="1" t="n">
        <v>15</v>
      </c>
      <c r="L965" s="52" t="n">
        <f aca="false">E965*D965</f>
        <v>23468.5</v>
      </c>
      <c r="M965" s="1" t="n">
        <f aca="false">IF(H965="A",1.65,IF(H965="B",1.28,0.84))</f>
        <v>0.84</v>
      </c>
      <c r="N965" s="1" t="n">
        <f aca="false">ROUNDUP(M965*G965*F965*SQRT(J965),0)</f>
        <v>2</v>
      </c>
      <c r="O965" s="1" t="n">
        <f aca="false">ROUNDUP(F965*J965+N965,0)</f>
        <v>6</v>
      </c>
      <c r="P965" s="50" t="n">
        <f aca="false">IF(F965&gt;0,K965/F965,99)</f>
        <v>9.17431192660551</v>
      </c>
      <c r="Q965" s="18" t="str">
        <f aca="false">IF(K965&lt;N965,"Stock-out risk",IF(K965&lt;O965,"Reorder now",IF(P965&gt;16,"Overstock","Healthy")))</f>
        <v>Healthy</v>
      </c>
      <c r="R965" s="52" t="n">
        <f aca="false">K965*C965</f>
        <v>1724.85</v>
      </c>
    </row>
    <row r="966" customFormat="false" ht="15" hidden="false" customHeight="false" outlineLevel="0" collapsed="false">
      <c r="A966" s="1" t="s">
        <v>9717</v>
      </c>
      <c r="B966" s="1" t="s">
        <v>8772</v>
      </c>
      <c r="C966" s="17" t="n">
        <v>34.88</v>
      </c>
      <c r="D966" s="17" t="n">
        <v>74.65</v>
      </c>
      <c r="E966" s="1" t="n">
        <v>313</v>
      </c>
      <c r="F966" s="50" t="n">
        <v>6.019</v>
      </c>
      <c r="G966" s="51" t="n">
        <v>0.576</v>
      </c>
      <c r="H966" s="1" t="s">
        <v>9409</v>
      </c>
      <c r="I966" s="1" t="s">
        <v>90</v>
      </c>
      <c r="J966" s="1" t="n">
        <v>3</v>
      </c>
      <c r="K966" s="1" t="n">
        <v>8</v>
      </c>
      <c r="L966" s="52" t="n">
        <f aca="false">E966*D966</f>
        <v>23365.45</v>
      </c>
      <c r="M966" s="1" t="n">
        <f aca="false">IF(H966="A",1.65,IF(H966="B",1.28,0.84))</f>
        <v>0.84</v>
      </c>
      <c r="N966" s="1" t="n">
        <f aca="false">ROUNDUP(M966*G966*F966*SQRT(J966),0)</f>
        <v>6</v>
      </c>
      <c r="O966" s="1" t="n">
        <f aca="false">ROUNDUP(F966*J966+N966,0)</f>
        <v>25</v>
      </c>
      <c r="P966" s="50" t="n">
        <f aca="false">IF(F966&gt;0,K966/F966,99)</f>
        <v>1.32912443927563</v>
      </c>
      <c r="Q966" s="18" t="str">
        <f aca="false">IF(K966&lt;N966,"Stock-out risk",IF(K966&lt;O966,"Reorder now",IF(P966&gt;16,"Overstock","Healthy")))</f>
        <v>Reorder now</v>
      </c>
      <c r="R966" s="52" t="n">
        <f aca="false">K966*C966</f>
        <v>279.04</v>
      </c>
    </row>
    <row r="967" customFormat="false" ht="15" hidden="false" customHeight="false" outlineLevel="0" collapsed="false">
      <c r="A967" s="1" t="s">
        <v>9718</v>
      </c>
      <c r="B967" s="1" t="s">
        <v>8764</v>
      </c>
      <c r="C967" s="17" t="n">
        <v>216.33</v>
      </c>
      <c r="D967" s="17" t="n">
        <v>423.02</v>
      </c>
      <c r="E967" s="1" t="n">
        <v>55</v>
      </c>
      <c r="F967" s="50" t="n">
        <v>1.058</v>
      </c>
      <c r="G967" s="51" t="n">
        <v>0.505</v>
      </c>
      <c r="H967" s="1" t="s">
        <v>9409</v>
      </c>
      <c r="I967" s="1" t="s">
        <v>90</v>
      </c>
      <c r="J967" s="1" t="n">
        <v>2</v>
      </c>
      <c r="K967" s="1" t="n">
        <v>4</v>
      </c>
      <c r="L967" s="52" t="n">
        <f aca="false">E967*D967</f>
        <v>23266.1</v>
      </c>
      <c r="M967" s="1" t="n">
        <f aca="false">IF(H967="A",1.65,IF(H967="B",1.28,0.84))</f>
        <v>0.84</v>
      </c>
      <c r="N967" s="1" t="n">
        <f aca="false">ROUNDUP(M967*G967*F967*SQRT(J967),0)</f>
        <v>1</v>
      </c>
      <c r="O967" s="1" t="n">
        <f aca="false">ROUNDUP(F967*J967+N967,0)</f>
        <v>4</v>
      </c>
      <c r="P967" s="50" t="n">
        <f aca="false">IF(F967&gt;0,K967/F967,99)</f>
        <v>3.78071833648393</v>
      </c>
      <c r="Q967" s="18" t="str">
        <f aca="false">IF(K967&lt;N967,"Stock-out risk",IF(K967&lt;O967,"Reorder now",IF(P967&gt;16,"Overstock","Healthy")))</f>
        <v>Healthy</v>
      </c>
      <c r="R967" s="52" t="n">
        <f aca="false">K967*C967</f>
        <v>865.32</v>
      </c>
    </row>
    <row r="968" customFormat="false" ht="15" hidden="false" customHeight="false" outlineLevel="0" collapsed="false">
      <c r="A968" s="1" t="s">
        <v>9719</v>
      </c>
      <c r="B968" s="1" t="s">
        <v>8755</v>
      </c>
      <c r="C968" s="17" t="n">
        <v>81.95</v>
      </c>
      <c r="D968" s="17" t="n">
        <v>180.2</v>
      </c>
      <c r="E968" s="1" t="n">
        <v>129</v>
      </c>
      <c r="F968" s="50" t="n">
        <v>2.481</v>
      </c>
      <c r="G968" s="51" t="n">
        <v>0.375</v>
      </c>
      <c r="H968" s="1" t="s">
        <v>9409</v>
      </c>
      <c r="I968" s="1" t="s">
        <v>8746</v>
      </c>
      <c r="J968" s="1" t="n">
        <v>2</v>
      </c>
      <c r="K968" s="1" t="n">
        <v>7</v>
      </c>
      <c r="L968" s="52" t="n">
        <f aca="false">E968*D968</f>
        <v>23245.8</v>
      </c>
      <c r="M968" s="1" t="n">
        <f aca="false">IF(H968="A",1.65,IF(H968="B",1.28,0.84))</f>
        <v>0.84</v>
      </c>
      <c r="N968" s="1" t="n">
        <f aca="false">ROUNDUP(M968*G968*F968*SQRT(J968),0)</f>
        <v>2</v>
      </c>
      <c r="O968" s="1" t="n">
        <f aca="false">ROUNDUP(F968*J968+N968,0)</f>
        <v>7</v>
      </c>
      <c r="P968" s="50" t="n">
        <f aca="false">IF(F968&gt;0,K968/F968,99)</f>
        <v>2.82144296654575</v>
      </c>
      <c r="Q968" s="18" t="str">
        <f aca="false">IF(K968&lt;N968,"Stock-out risk",IF(K968&lt;O968,"Reorder now",IF(P968&gt;16,"Overstock","Healthy")))</f>
        <v>Healthy</v>
      </c>
      <c r="R968" s="52" t="n">
        <f aca="false">K968*C968</f>
        <v>573.65</v>
      </c>
    </row>
    <row r="969" customFormat="false" ht="15" hidden="false" customHeight="false" outlineLevel="0" collapsed="false">
      <c r="A969" s="1" t="s">
        <v>9720</v>
      </c>
      <c r="B969" s="1" t="s">
        <v>8759</v>
      </c>
      <c r="C969" s="17" t="n">
        <v>40.57</v>
      </c>
      <c r="D969" s="17" t="n">
        <v>91.49</v>
      </c>
      <c r="E969" s="1" t="n">
        <v>254</v>
      </c>
      <c r="F969" s="50" t="n">
        <v>4.885</v>
      </c>
      <c r="G969" s="51" t="n">
        <v>0.352</v>
      </c>
      <c r="H969" s="1" t="s">
        <v>9409</v>
      </c>
      <c r="I969" s="1" t="s">
        <v>8746</v>
      </c>
      <c r="J969" s="1" t="n">
        <v>2</v>
      </c>
      <c r="K969" s="1" t="n">
        <v>27</v>
      </c>
      <c r="L969" s="52" t="n">
        <f aca="false">E969*D969</f>
        <v>23238.46</v>
      </c>
      <c r="M969" s="1" t="n">
        <f aca="false">IF(H969="A",1.65,IF(H969="B",1.28,0.84))</f>
        <v>0.84</v>
      </c>
      <c r="N969" s="1" t="n">
        <f aca="false">ROUNDUP(M969*G969*F969*SQRT(J969),0)</f>
        <v>3</v>
      </c>
      <c r="O969" s="1" t="n">
        <f aca="false">ROUNDUP(F969*J969+N969,0)</f>
        <v>13</v>
      </c>
      <c r="P969" s="50" t="n">
        <f aca="false">IF(F969&gt;0,K969/F969,99)</f>
        <v>5.52712384851587</v>
      </c>
      <c r="Q969" s="18" t="str">
        <f aca="false">IF(K969&lt;N969,"Stock-out risk",IF(K969&lt;O969,"Reorder now",IF(P969&gt;16,"Overstock","Healthy")))</f>
        <v>Healthy</v>
      </c>
      <c r="R969" s="52" t="n">
        <f aca="false">K969*C969</f>
        <v>1095.39</v>
      </c>
    </row>
    <row r="970" customFormat="false" ht="15" hidden="false" customHeight="false" outlineLevel="0" collapsed="false">
      <c r="A970" s="1" t="s">
        <v>9721</v>
      </c>
      <c r="B970" s="1" t="s">
        <v>8749</v>
      </c>
      <c r="C970" s="17" t="n">
        <v>176.33</v>
      </c>
      <c r="D970" s="17" t="n">
        <v>454.95</v>
      </c>
      <c r="E970" s="1" t="n">
        <v>51</v>
      </c>
      <c r="F970" s="50" t="n">
        <v>0.981</v>
      </c>
      <c r="G970" s="51" t="n">
        <v>1.191</v>
      </c>
      <c r="H970" s="1" t="s">
        <v>9409</v>
      </c>
      <c r="I970" s="1" t="s">
        <v>8752</v>
      </c>
      <c r="J970" s="1" t="n">
        <v>4</v>
      </c>
      <c r="K970" s="1" t="n">
        <v>6</v>
      </c>
      <c r="L970" s="52" t="n">
        <f aca="false">E970*D970</f>
        <v>23202.45</v>
      </c>
      <c r="M970" s="1" t="n">
        <f aca="false">IF(H970="A",1.65,IF(H970="B",1.28,0.84))</f>
        <v>0.84</v>
      </c>
      <c r="N970" s="1" t="n">
        <f aca="false">ROUNDUP(M970*G970*F970*SQRT(J970),0)</f>
        <v>2</v>
      </c>
      <c r="O970" s="1" t="n">
        <f aca="false">ROUNDUP(F970*J970+N970,0)</f>
        <v>6</v>
      </c>
      <c r="P970" s="50" t="n">
        <f aca="false">IF(F970&gt;0,K970/F970,99)</f>
        <v>6.11620795107034</v>
      </c>
      <c r="Q970" s="18" t="str">
        <f aca="false">IF(K970&lt;N970,"Stock-out risk",IF(K970&lt;O970,"Reorder now",IF(P970&gt;16,"Overstock","Healthy")))</f>
        <v>Healthy</v>
      </c>
      <c r="R970" s="52" t="n">
        <f aca="false">K970*C970</f>
        <v>1057.98</v>
      </c>
    </row>
    <row r="971" customFormat="false" ht="15" hidden="false" customHeight="false" outlineLevel="0" collapsed="false">
      <c r="A971" s="1" t="s">
        <v>9722</v>
      </c>
      <c r="B971" s="1" t="s">
        <v>8755</v>
      </c>
      <c r="C971" s="17" t="n">
        <v>81.68</v>
      </c>
      <c r="D971" s="17" t="n">
        <v>173.84</v>
      </c>
      <c r="E971" s="1" t="n">
        <v>133</v>
      </c>
      <c r="F971" s="50" t="n">
        <v>2.558</v>
      </c>
      <c r="G971" s="51" t="n">
        <v>0.78</v>
      </c>
      <c r="H971" s="1" t="s">
        <v>9409</v>
      </c>
      <c r="I971" s="1" t="s">
        <v>90</v>
      </c>
      <c r="J971" s="1" t="n">
        <v>4</v>
      </c>
      <c r="K971" s="1" t="n">
        <v>12</v>
      </c>
      <c r="L971" s="52" t="n">
        <f aca="false">E971*D971</f>
        <v>23120.72</v>
      </c>
      <c r="M971" s="1" t="n">
        <f aca="false">IF(H971="A",1.65,IF(H971="B",1.28,0.84))</f>
        <v>0.84</v>
      </c>
      <c r="N971" s="1" t="n">
        <f aca="false">ROUNDUP(M971*G971*F971*SQRT(J971),0)</f>
        <v>4</v>
      </c>
      <c r="O971" s="1" t="n">
        <f aca="false">ROUNDUP(F971*J971+N971,0)</f>
        <v>15</v>
      </c>
      <c r="P971" s="50" t="n">
        <f aca="false">IF(F971&gt;0,K971/F971,99)</f>
        <v>4.69116497263487</v>
      </c>
      <c r="Q971" s="18" t="str">
        <f aca="false">IF(K971&lt;N971,"Stock-out risk",IF(K971&lt;O971,"Reorder now",IF(P971&gt;16,"Overstock","Healthy")))</f>
        <v>Reorder now</v>
      </c>
      <c r="R971" s="52" t="n">
        <f aca="false">K971*C971</f>
        <v>980.16</v>
      </c>
    </row>
    <row r="972" customFormat="false" ht="15" hidden="false" customHeight="false" outlineLevel="0" collapsed="false">
      <c r="A972" s="1" t="s">
        <v>9723</v>
      </c>
      <c r="B972" s="1" t="s">
        <v>8759</v>
      </c>
      <c r="C972" s="17" t="n">
        <v>58.32</v>
      </c>
      <c r="D972" s="17" t="n">
        <v>128.27</v>
      </c>
      <c r="E972" s="1" t="n">
        <v>179</v>
      </c>
      <c r="F972" s="50" t="n">
        <v>3.442</v>
      </c>
      <c r="G972" s="51" t="n">
        <v>0.362</v>
      </c>
      <c r="H972" s="1" t="s">
        <v>9409</v>
      </c>
      <c r="I972" s="1" t="s">
        <v>8746</v>
      </c>
      <c r="J972" s="1" t="n">
        <v>4</v>
      </c>
      <c r="K972" s="1" t="n">
        <v>22</v>
      </c>
      <c r="L972" s="52" t="n">
        <f aca="false">E972*D972</f>
        <v>22960.33</v>
      </c>
      <c r="M972" s="1" t="n">
        <f aca="false">IF(H972="A",1.65,IF(H972="B",1.28,0.84))</f>
        <v>0.84</v>
      </c>
      <c r="N972" s="1" t="n">
        <f aca="false">ROUNDUP(M972*G972*F972*SQRT(J972),0)</f>
        <v>3</v>
      </c>
      <c r="O972" s="1" t="n">
        <f aca="false">ROUNDUP(F972*J972+N972,0)</f>
        <v>17</v>
      </c>
      <c r="P972" s="50" t="n">
        <f aca="false">IF(F972&gt;0,K972/F972,99)</f>
        <v>6.39163277164439</v>
      </c>
      <c r="Q972" s="18" t="str">
        <f aca="false">IF(K972&lt;N972,"Stock-out risk",IF(K972&lt;O972,"Reorder now",IF(P972&gt;16,"Overstock","Healthy")))</f>
        <v>Healthy</v>
      </c>
      <c r="R972" s="52" t="n">
        <f aca="false">K972*C972</f>
        <v>1283.04</v>
      </c>
    </row>
    <row r="973" customFormat="false" ht="15" hidden="false" customHeight="false" outlineLevel="0" collapsed="false">
      <c r="A973" s="1" t="s">
        <v>9724</v>
      </c>
      <c r="B973" s="1" t="s">
        <v>8749</v>
      </c>
      <c r="C973" s="17" t="n">
        <v>49.22</v>
      </c>
      <c r="D973" s="17" t="n">
        <v>121.4</v>
      </c>
      <c r="E973" s="1" t="n">
        <v>189</v>
      </c>
      <c r="F973" s="50" t="n">
        <v>3.635</v>
      </c>
      <c r="G973" s="51" t="n">
        <v>0.576</v>
      </c>
      <c r="H973" s="1" t="s">
        <v>9409</v>
      </c>
      <c r="I973" s="1" t="s">
        <v>90</v>
      </c>
      <c r="J973" s="1" t="n">
        <v>3</v>
      </c>
      <c r="K973" s="1" t="n">
        <v>15</v>
      </c>
      <c r="L973" s="52" t="n">
        <f aca="false">E973*D973</f>
        <v>22944.6</v>
      </c>
      <c r="M973" s="1" t="n">
        <f aca="false">IF(H973="A",1.65,IF(H973="B",1.28,0.84))</f>
        <v>0.84</v>
      </c>
      <c r="N973" s="1" t="n">
        <f aca="false">ROUNDUP(M973*G973*F973*SQRT(J973),0)</f>
        <v>4</v>
      </c>
      <c r="O973" s="1" t="n">
        <f aca="false">ROUNDUP(F973*J973+N973,0)</f>
        <v>15</v>
      </c>
      <c r="P973" s="50" t="n">
        <f aca="false">IF(F973&gt;0,K973/F973,99)</f>
        <v>4.12654745529574</v>
      </c>
      <c r="Q973" s="18" t="str">
        <f aca="false">IF(K973&lt;N973,"Stock-out risk",IF(K973&lt;O973,"Reorder now",IF(P973&gt;16,"Overstock","Healthy")))</f>
        <v>Healthy</v>
      </c>
      <c r="R973" s="52" t="n">
        <f aca="false">K973*C973</f>
        <v>738.3</v>
      </c>
    </row>
    <row r="974" customFormat="false" ht="15" hidden="false" customHeight="false" outlineLevel="0" collapsed="false">
      <c r="A974" s="1" t="s">
        <v>9725</v>
      </c>
      <c r="B974" s="1" t="s">
        <v>8759</v>
      </c>
      <c r="C974" s="17" t="n">
        <v>79.94</v>
      </c>
      <c r="D974" s="17" t="n">
        <v>193.93</v>
      </c>
      <c r="E974" s="1" t="n">
        <v>118</v>
      </c>
      <c r="F974" s="50" t="n">
        <v>2.269</v>
      </c>
      <c r="G974" s="51" t="n">
        <v>0.599</v>
      </c>
      <c r="H974" s="1" t="s">
        <v>9409</v>
      </c>
      <c r="I974" s="1" t="s">
        <v>90</v>
      </c>
      <c r="J974" s="1" t="n">
        <v>3</v>
      </c>
      <c r="K974" s="1" t="n">
        <v>14</v>
      </c>
      <c r="L974" s="52" t="n">
        <f aca="false">E974*D974</f>
        <v>22883.74</v>
      </c>
      <c r="M974" s="1" t="n">
        <f aca="false">IF(H974="A",1.65,IF(H974="B",1.28,0.84))</f>
        <v>0.84</v>
      </c>
      <c r="N974" s="1" t="n">
        <f aca="false">ROUNDUP(M974*G974*F974*SQRT(J974),0)</f>
        <v>2</v>
      </c>
      <c r="O974" s="1" t="n">
        <f aca="false">ROUNDUP(F974*J974+N974,0)</f>
        <v>9</v>
      </c>
      <c r="P974" s="50" t="n">
        <f aca="false">IF(F974&gt;0,K974/F974,99)</f>
        <v>6.17011899515205</v>
      </c>
      <c r="Q974" s="18" t="str">
        <f aca="false">IF(K974&lt;N974,"Stock-out risk",IF(K974&lt;O974,"Reorder now",IF(P974&gt;16,"Overstock","Healthy")))</f>
        <v>Healthy</v>
      </c>
      <c r="R974" s="52" t="n">
        <f aca="false">K974*C974</f>
        <v>1119.16</v>
      </c>
    </row>
    <row r="975" customFormat="false" ht="15" hidden="false" customHeight="false" outlineLevel="0" collapsed="false">
      <c r="A975" s="1" t="s">
        <v>9726</v>
      </c>
      <c r="B975" s="1" t="s">
        <v>8755</v>
      </c>
      <c r="C975" s="17" t="n">
        <v>117.29</v>
      </c>
      <c r="D975" s="17" t="n">
        <v>234.89</v>
      </c>
      <c r="E975" s="1" t="n">
        <v>97</v>
      </c>
      <c r="F975" s="50" t="n">
        <v>1.865</v>
      </c>
      <c r="G975" s="51" t="n">
        <v>0.952</v>
      </c>
      <c r="H975" s="1" t="s">
        <v>9409</v>
      </c>
      <c r="I975" s="1" t="s">
        <v>90</v>
      </c>
      <c r="J975" s="1" t="n">
        <v>2</v>
      </c>
      <c r="K975" s="1" t="n">
        <v>6</v>
      </c>
      <c r="L975" s="52" t="n">
        <f aca="false">E975*D975</f>
        <v>22784.33</v>
      </c>
      <c r="M975" s="1" t="n">
        <f aca="false">IF(H975="A",1.65,IF(H975="B",1.28,0.84))</f>
        <v>0.84</v>
      </c>
      <c r="N975" s="1" t="n">
        <f aca="false">ROUNDUP(M975*G975*F975*SQRT(J975),0)</f>
        <v>3</v>
      </c>
      <c r="O975" s="1" t="n">
        <f aca="false">ROUNDUP(F975*J975+N975,0)</f>
        <v>7</v>
      </c>
      <c r="P975" s="50" t="n">
        <f aca="false">IF(F975&gt;0,K975/F975,99)</f>
        <v>3.2171581769437</v>
      </c>
      <c r="Q975" s="18" t="str">
        <f aca="false">IF(K975&lt;N975,"Stock-out risk",IF(K975&lt;O975,"Reorder now",IF(P975&gt;16,"Overstock","Healthy")))</f>
        <v>Reorder now</v>
      </c>
      <c r="R975" s="52" t="n">
        <f aca="false">K975*C975</f>
        <v>703.74</v>
      </c>
    </row>
    <row r="976" customFormat="false" ht="15" hidden="false" customHeight="false" outlineLevel="0" collapsed="false">
      <c r="A976" s="1" t="s">
        <v>9727</v>
      </c>
      <c r="B976" s="1" t="s">
        <v>8764</v>
      </c>
      <c r="C976" s="17" t="n">
        <v>63.9</v>
      </c>
      <c r="D976" s="17" t="n">
        <v>148.81</v>
      </c>
      <c r="E976" s="1" t="n">
        <v>153</v>
      </c>
      <c r="F976" s="50" t="n">
        <v>2.942</v>
      </c>
      <c r="G976" s="51" t="n">
        <v>0.308</v>
      </c>
      <c r="H976" s="1" t="s">
        <v>9409</v>
      </c>
      <c r="I976" s="1" t="s">
        <v>8746</v>
      </c>
      <c r="J976" s="1" t="n">
        <v>3</v>
      </c>
      <c r="K976" s="1" t="n">
        <v>38</v>
      </c>
      <c r="L976" s="52" t="n">
        <f aca="false">E976*D976</f>
        <v>22767.93</v>
      </c>
      <c r="M976" s="1" t="n">
        <f aca="false">IF(H976="A",1.65,IF(H976="B",1.28,0.84))</f>
        <v>0.84</v>
      </c>
      <c r="N976" s="1" t="n">
        <f aca="false">ROUNDUP(M976*G976*F976*SQRT(J976),0)</f>
        <v>2</v>
      </c>
      <c r="O976" s="1" t="n">
        <f aca="false">ROUNDUP(F976*J976+N976,0)</f>
        <v>11</v>
      </c>
      <c r="P976" s="50" t="n">
        <f aca="false">IF(F976&gt;0,K976/F976,99)</f>
        <v>12.9163834126445</v>
      </c>
      <c r="Q976" s="18" t="str">
        <f aca="false">IF(K976&lt;N976,"Stock-out risk",IF(K976&lt;O976,"Reorder now",IF(P976&gt;16,"Overstock","Healthy")))</f>
        <v>Healthy</v>
      </c>
      <c r="R976" s="52" t="n">
        <f aca="false">K976*C976</f>
        <v>2428.2</v>
      </c>
    </row>
    <row r="977" customFormat="false" ht="15" hidden="false" customHeight="false" outlineLevel="0" collapsed="false">
      <c r="A977" s="1" t="s">
        <v>9728</v>
      </c>
      <c r="B977" s="1" t="s">
        <v>8755</v>
      </c>
      <c r="C977" s="17" t="n">
        <v>59.03</v>
      </c>
      <c r="D977" s="17" t="n">
        <v>147.33</v>
      </c>
      <c r="E977" s="1" t="n">
        <v>154</v>
      </c>
      <c r="F977" s="50" t="n">
        <v>2.962</v>
      </c>
      <c r="G977" s="51" t="n">
        <v>0.843</v>
      </c>
      <c r="H977" s="1" t="s">
        <v>9409</v>
      </c>
      <c r="I977" s="1" t="s">
        <v>90</v>
      </c>
      <c r="J977" s="1" t="n">
        <v>4</v>
      </c>
      <c r="K977" s="1" t="n">
        <v>61</v>
      </c>
      <c r="L977" s="52" t="n">
        <f aca="false">E977*D977</f>
        <v>22688.82</v>
      </c>
      <c r="M977" s="1" t="n">
        <f aca="false">IF(H977="A",1.65,IF(H977="B",1.28,0.84))</f>
        <v>0.84</v>
      </c>
      <c r="N977" s="1" t="n">
        <f aca="false">ROUNDUP(M977*G977*F977*SQRT(J977),0)</f>
        <v>5</v>
      </c>
      <c r="O977" s="1" t="n">
        <f aca="false">ROUNDUP(F977*J977+N977,0)</f>
        <v>17</v>
      </c>
      <c r="P977" s="50" t="n">
        <f aca="false">IF(F977&gt;0,K977/F977,99)</f>
        <v>20.5941931127616</v>
      </c>
      <c r="Q977" s="18" t="str">
        <f aca="false">IF(K977&lt;N977,"Stock-out risk",IF(K977&lt;O977,"Reorder now",IF(P977&gt;16,"Overstock","Healthy")))</f>
        <v>Overstock</v>
      </c>
      <c r="R977" s="52" t="n">
        <f aca="false">K977*C977</f>
        <v>3600.83</v>
      </c>
    </row>
    <row r="978" customFormat="false" ht="15" hidden="false" customHeight="false" outlineLevel="0" collapsed="false">
      <c r="A978" s="1" t="s">
        <v>9729</v>
      </c>
      <c r="B978" s="1" t="s">
        <v>8755</v>
      </c>
      <c r="C978" s="17" t="n">
        <v>187</v>
      </c>
      <c r="D978" s="17" t="n">
        <v>370.55</v>
      </c>
      <c r="E978" s="1" t="n">
        <v>61</v>
      </c>
      <c r="F978" s="50" t="n">
        <v>1.173</v>
      </c>
      <c r="G978" s="51" t="n">
        <v>0.4</v>
      </c>
      <c r="H978" s="1" t="s">
        <v>9409</v>
      </c>
      <c r="I978" s="1" t="s">
        <v>8746</v>
      </c>
      <c r="J978" s="1" t="n">
        <v>3</v>
      </c>
      <c r="K978" s="1" t="n">
        <v>11</v>
      </c>
      <c r="L978" s="52" t="n">
        <f aca="false">E978*D978</f>
        <v>22603.55</v>
      </c>
      <c r="M978" s="1" t="n">
        <f aca="false">IF(H978="A",1.65,IF(H978="B",1.28,0.84))</f>
        <v>0.84</v>
      </c>
      <c r="N978" s="1" t="n">
        <f aca="false">ROUNDUP(M978*G978*F978*SQRT(J978),0)</f>
        <v>1</v>
      </c>
      <c r="O978" s="1" t="n">
        <f aca="false">ROUNDUP(F978*J978+N978,0)</f>
        <v>5</v>
      </c>
      <c r="P978" s="50" t="n">
        <f aca="false">IF(F978&gt;0,K978/F978,99)</f>
        <v>9.37766410912191</v>
      </c>
      <c r="Q978" s="18" t="str">
        <f aca="false">IF(K978&lt;N978,"Stock-out risk",IF(K978&lt;O978,"Reorder now",IF(P978&gt;16,"Overstock","Healthy")))</f>
        <v>Healthy</v>
      </c>
      <c r="R978" s="52" t="n">
        <f aca="false">K978*C978</f>
        <v>2057</v>
      </c>
    </row>
    <row r="979" customFormat="false" ht="15" hidden="false" customHeight="false" outlineLevel="0" collapsed="false">
      <c r="A979" s="1" t="s">
        <v>9730</v>
      </c>
      <c r="B979" s="1" t="s">
        <v>8742</v>
      </c>
      <c r="C979" s="17" t="n">
        <v>46.7</v>
      </c>
      <c r="D979" s="17" t="n">
        <v>102.25</v>
      </c>
      <c r="E979" s="1" t="n">
        <v>217</v>
      </c>
      <c r="F979" s="50" t="n">
        <v>4.173</v>
      </c>
      <c r="G979" s="51" t="n">
        <v>0.335</v>
      </c>
      <c r="H979" s="1" t="s">
        <v>9409</v>
      </c>
      <c r="I979" s="1" t="s">
        <v>8746</v>
      </c>
      <c r="J979" s="1" t="n">
        <v>2</v>
      </c>
      <c r="K979" s="1" t="n">
        <v>51</v>
      </c>
      <c r="L979" s="52" t="n">
        <f aca="false">E979*D979</f>
        <v>22188.25</v>
      </c>
      <c r="M979" s="1" t="n">
        <f aca="false">IF(H979="A",1.65,IF(H979="B",1.28,0.84))</f>
        <v>0.84</v>
      </c>
      <c r="N979" s="1" t="n">
        <f aca="false">ROUNDUP(M979*G979*F979*SQRT(J979),0)</f>
        <v>2</v>
      </c>
      <c r="O979" s="1" t="n">
        <f aca="false">ROUNDUP(F979*J979+N979,0)</f>
        <v>11</v>
      </c>
      <c r="P979" s="50" t="n">
        <f aca="false">IF(F979&gt;0,K979/F979,99)</f>
        <v>12.2214234363767</v>
      </c>
      <c r="Q979" s="18" t="str">
        <f aca="false">IF(K979&lt;N979,"Stock-out risk",IF(K979&lt;O979,"Reorder now",IF(P979&gt;16,"Overstock","Healthy")))</f>
        <v>Healthy</v>
      </c>
      <c r="R979" s="52" t="n">
        <f aca="false">K979*C979</f>
        <v>2381.7</v>
      </c>
    </row>
    <row r="980" customFormat="false" ht="15" hidden="false" customHeight="false" outlineLevel="0" collapsed="false">
      <c r="A980" s="1" t="s">
        <v>9731</v>
      </c>
      <c r="B980" s="1" t="s">
        <v>8749</v>
      </c>
      <c r="C980" s="17" t="n">
        <v>69.45</v>
      </c>
      <c r="D980" s="17" t="n">
        <v>128.34</v>
      </c>
      <c r="E980" s="1" t="n">
        <v>172</v>
      </c>
      <c r="F980" s="50" t="n">
        <v>3.308</v>
      </c>
      <c r="G980" s="51" t="n">
        <v>0.632</v>
      </c>
      <c r="H980" s="1" t="s">
        <v>9409</v>
      </c>
      <c r="I980" s="1" t="s">
        <v>90</v>
      </c>
      <c r="J980" s="1" t="n">
        <v>2</v>
      </c>
      <c r="K980" s="1" t="n">
        <v>9</v>
      </c>
      <c r="L980" s="52" t="n">
        <f aca="false">E980*D980</f>
        <v>22074.48</v>
      </c>
      <c r="M980" s="1" t="n">
        <f aca="false">IF(H980="A",1.65,IF(H980="B",1.28,0.84))</f>
        <v>0.84</v>
      </c>
      <c r="N980" s="1" t="n">
        <f aca="false">ROUNDUP(M980*G980*F980*SQRT(J980),0)</f>
        <v>3</v>
      </c>
      <c r="O980" s="1" t="n">
        <f aca="false">ROUNDUP(F980*J980+N980,0)</f>
        <v>10</v>
      </c>
      <c r="P980" s="50" t="n">
        <f aca="false">IF(F980&gt;0,K980/F980,99)</f>
        <v>2.72067714631197</v>
      </c>
      <c r="Q980" s="18" t="str">
        <f aca="false">IF(K980&lt;N980,"Stock-out risk",IF(K980&lt;O980,"Reorder now",IF(P980&gt;16,"Overstock","Healthy")))</f>
        <v>Reorder now</v>
      </c>
      <c r="R980" s="52" t="n">
        <f aca="false">K980*C980</f>
        <v>625.05</v>
      </c>
    </row>
    <row r="981" customFormat="false" ht="15" hidden="false" customHeight="false" outlineLevel="0" collapsed="false">
      <c r="A981" s="1" t="s">
        <v>9732</v>
      </c>
      <c r="B981" s="1" t="s">
        <v>8772</v>
      </c>
      <c r="C981" s="17" t="n">
        <v>260.18</v>
      </c>
      <c r="D981" s="17" t="n">
        <v>644.97</v>
      </c>
      <c r="E981" s="1" t="n">
        <v>34</v>
      </c>
      <c r="F981" s="50" t="n">
        <v>0.654</v>
      </c>
      <c r="G981" s="51" t="n">
        <v>0.787</v>
      </c>
      <c r="H981" s="1" t="s">
        <v>9409</v>
      </c>
      <c r="I981" s="1" t="s">
        <v>90</v>
      </c>
      <c r="J981" s="1" t="n">
        <v>3</v>
      </c>
      <c r="K981" s="1" t="n">
        <v>2</v>
      </c>
      <c r="L981" s="52" t="n">
        <f aca="false">E981*D981</f>
        <v>21928.98</v>
      </c>
      <c r="M981" s="1" t="n">
        <f aca="false">IF(H981="A",1.65,IF(H981="B",1.28,0.84))</f>
        <v>0.84</v>
      </c>
      <c r="N981" s="1" t="n">
        <f aca="false">ROUNDUP(M981*G981*F981*SQRT(J981),0)</f>
        <v>1</v>
      </c>
      <c r="O981" s="1" t="n">
        <f aca="false">ROUNDUP(F981*J981+N981,0)</f>
        <v>3</v>
      </c>
      <c r="P981" s="50" t="n">
        <f aca="false">IF(F981&gt;0,K981/F981,99)</f>
        <v>3.05810397553517</v>
      </c>
      <c r="Q981" s="18" t="str">
        <f aca="false">IF(K981&lt;N981,"Stock-out risk",IF(K981&lt;O981,"Reorder now",IF(P981&gt;16,"Overstock","Healthy")))</f>
        <v>Reorder now</v>
      </c>
      <c r="R981" s="52" t="n">
        <f aca="false">K981*C981</f>
        <v>520.36</v>
      </c>
    </row>
    <row r="982" customFormat="false" ht="15" hidden="false" customHeight="false" outlineLevel="0" collapsed="false">
      <c r="A982" s="1" t="s">
        <v>9733</v>
      </c>
      <c r="B982" s="1" t="s">
        <v>8764</v>
      </c>
      <c r="C982" s="17" t="n">
        <v>47.07</v>
      </c>
      <c r="D982" s="17" t="n">
        <v>121.88</v>
      </c>
      <c r="E982" s="1" t="n">
        <v>179</v>
      </c>
      <c r="F982" s="50" t="n">
        <v>3.442</v>
      </c>
      <c r="G982" s="51" t="n">
        <v>0.648</v>
      </c>
      <c r="H982" s="1" t="s">
        <v>9409</v>
      </c>
      <c r="I982" s="1" t="s">
        <v>90</v>
      </c>
      <c r="J982" s="1" t="n">
        <v>4</v>
      </c>
      <c r="K982" s="1" t="n">
        <v>23</v>
      </c>
      <c r="L982" s="52" t="n">
        <f aca="false">E982*D982</f>
        <v>21816.52</v>
      </c>
      <c r="M982" s="1" t="n">
        <f aca="false">IF(H982="A",1.65,IF(H982="B",1.28,0.84))</f>
        <v>0.84</v>
      </c>
      <c r="N982" s="1" t="n">
        <f aca="false">ROUNDUP(M982*G982*F982*SQRT(J982),0)</f>
        <v>4</v>
      </c>
      <c r="O982" s="1" t="n">
        <f aca="false">ROUNDUP(F982*J982+N982,0)</f>
        <v>18</v>
      </c>
      <c r="P982" s="50" t="n">
        <f aca="false">IF(F982&gt;0,K982/F982,99)</f>
        <v>6.68216153399187</v>
      </c>
      <c r="Q982" s="18" t="str">
        <f aca="false">IF(K982&lt;N982,"Stock-out risk",IF(K982&lt;O982,"Reorder now",IF(P982&gt;16,"Overstock","Healthy")))</f>
        <v>Healthy</v>
      </c>
      <c r="R982" s="52" t="n">
        <f aca="false">K982*C982</f>
        <v>1082.61</v>
      </c>
    </row>
    <row r="983" customFormat="false" ht="15" hidden="false" customHeight="false" outlineLevel="0" collapsed="false">
      <c r="A983" s="1" t="s">
        <v>9734</v>
      </c>
      <c r="B983" s="1" t="s">
        <v>8749</v>
      </c>
      <c r="C983" s="17" t="n">
        <v>101.09</v>
      </c>
      <c r="D983" s="17" t="n">
        <v>229.23</v>
      </c>
      <c r="E983" s="1" t="n">
        <v>95</v>
      </c>
      <c r="F983" s="50" t="n">
        <v>1.827</v>
      </c>
      <c r="G983" s="51" t="n">
        <v>0.351</v>
      </c>
      <c r="H983" s="1" t="s">
        <v>9409</v>
      </c>
      <c r="I983" s="1" t="s">
        <v>8746</v>
      </c>
      <c r="J983" s="1" t="n">
        <v>4</v>
      </c>
      <c r="K983" s="1" t="n">
        <v>29</v>
      </c>
      <c r="L983" s="52" t="n">
        <f aca="false">E983*D983</f>
        <v>21776.85</v>
      </c>
      <c r="M983" s="1" t="n">
        <f aca="false">IF(H983="A",1.65,IF(H983="B",1.28,0.84))</f>
        <v>0.84</v>
      </c>
      <c r="N983" s="1" t="n">
        <f aca="false">ROUNDUP(M983*G983*F983*SQRT(J983),0)</f>
        <v>2</v>
      </c>
      <c r="O983" s="1" t="n">
        <f aca="false">ROUNDUP(F983*J983+N983,0)</f>
        <v>10</v>
      </c>
      <c r="P983" s="50" t="n">
        <f aca="false">IF(F983&gt;0,K983/F983,99)</f>
        <v>15.8730158730159</v>
      </c>
      <c r="Q983" s="18" t="str">
        <f aca="false">IF(K983&lt;N983,"Stock-out risk",IF(K983&lt;O983,"Reorder now",IF(P983&gt;16,"Overstock","Healthy")))</f>
        <v>Healthy</v>
      </c>
      <c r="R983" s="52" t="n">
        <f aca="false">K983*C983</f>
        <v>2931.61</v>
      </c>
    </row>
    <row r="984" customFormat="false" ht="15" hidden="false" customHeight="false" outlineLevel="0" collapsed="false">
      <c r="A984" s="1" t="s">
        <v>9735</v>
      </c>
      <c r="B984" s="1" t="s">
        <v>8755</v>
      </c>
      <c r="C984" s="17" t="n">
        <v>92.01</v>
      </c>
      <c r="D984" s="17" t="n">
        <v>206.68</v>
      </c>
      <c r="E984" s="1" t="n">
        <v>105</v>
      </c>
      <c r="F984" s="50" t="n">
        <v>2.019</v>
      </c>
      <c r="G984" s="51" t="n">
        <v>0.357</v>
      </c>
      <c r="H984" s="1" t="s">
        <v>9409</v>
      </c>
      <c r="I984" s="1" t="s">
        <v>8746</v>
      </c>
      <c r="J984" s="1" t="n">
        <v>2</v>
      </c>
      <c r="K984" s="1" t="n">
        <v>9</v>
      </c>
      <c r="L984" s="52" t="n">
        <f aca="false">E984*D984</f>
        <v>21701.4</v>
      </c>
      <c r="M984" s="1" t="n">
        <f aca="false">IF(H984="A",1.65,IF(H984="B",1.28,0.84))</f>
        <v>0.84</v>
      </c>
      <c r="N984" s="1" t="n">
        <f aca="false">ROUNDUP(M984*G984*F984*SQRT(J984),0)</f>
        <v>1</v>
      </c>
      <c r="O984" s="1" t="n">
        <f aca="false">ROUNDUP(F984*J984+N984,0)</f>
        <v>6</v>
      </c>
      <c r="P984" s="50" t="n">
        <f aca="false">IF(F984&gt;0,K984/F984,99)</f>
        <v>4.45765230312036</v>
      </c>
      <c r="Q984" s="18" t="str">
        <f aca="false">IF(K984&lt;N984,"Stock-out risk",IF(K984&lt;O984,"Reorder now",IF(P984&gt;16,"Overstock","Healthy")))</f>
        <v>Healthy</v>
      </c>
      <c r="R984" s="52" t="n">
        <f aca="false">K984*C984</f>
        <v>828.09</v>
      </c>
    </row>
    <row r="985" customFormat="false" ht="15" hidden="false" customHeight="false" outlineLevel="0" collapsed="false">
      <c r="A985" s="1" t="s">
        <v>9736</v>
      </c>
      <c r="B985" s="1" t="s">
        <v>8759</v>
      </c>
      <c r="C985" s="17" t="n">
        <v>70.32</v>
      </c>
      <c r="D985" s="17" t="n">
        <v>143.41</v>
      </c>
      <c r="E985" s="1" t="n">
        <v>151</v>
      </c>
      <c r="F985" s="50" t="n">
        <v>2.904</v>
      </c>
      <c r="G985" s="51" t="n">
        <v>0.944</v>
      </c>
      <c r="H985" s="1" t="s">
        <v>9409</v>
      </c>
      <c r="I985" s="1" t="s">
        <v>90</v>
      </c>
      <c r="J985" s="1" t="n">
        <v>2</v>
      </c>
      <c r="K985" s="1" t="n">
        <v>14</v>
      </c>
      <c r="L985" s="52" t="n">
        <f aca="false">E985*D985</f>
        <v>21654.91</v>
      </c>
      <c r="M985" s="1" t="n">
        <f aca="false">IF(H985="A",1.65,IF(H985="B",1.28,0.84))</f>
        <v>0.84</v>
      </c>
      <c r="N985" s="1" t="n">
        <f aca="false">ROUNDUP(M985*G985*F985*SQRT(J985),0)</f>
        <v>4</v>
      </c>
      <c r="O985" s="1" t="n">
        <f aca="false">ROUNDUP(F985*J985+N985,0)</f>
        <v>10</v>
      </c>
      <c r="P985" s="50" t="n">
        <f aca="false">IF(F985&gt;0,K985/F985,99)</f>
        <v>4.82093663911846</v>
      </c>
      <c r="Q985" s="18" t="str">
        <f aca="false">IF(K985&lt;N985,"Stock-out risk",IF(K985&lt;O985,"Reorder now",IF(P985&gt;16,"Overstock","Healthy")))</f>
        <v>Healthy</v>
      </c>
      <c r="R985" s="52" t="n">
        <f aca="false">K985*C985</f>
        <v>984.48</v>
      </c>
    </row>
    <row r="986" customFormat="false" ht="15" hidden="false" customHeight="false" outlineLevel="0" collapsed="false">
      <c r="A986" s="1" t="s">
        <v>9737</v>
      </c>
      <c r="B986" s="1" t="s">
        <v>8772</v>
      </c>
      <c r="C986" s="17" t="n">
        <v>240.8</v>
      </c>
      <c r="D986" s="17" t="n">
        <v>441.47</v>
      </c>
      <c r="E986" s="1" t="n">
        <v>49</v>
      </c>
      <c r="F986" s="50" t="n">
        <v>0.942</v>
      </c>
      <c r="G986" s="51" t="n">
        <v>0.527</v>
      </c>
      <c r="H986" s="1" t="s">
        <v>9409</v>
      </c>
      <c r="I986" s="1" t="s">
        <v>90</v>
      </c>
      <c r="J986" s="1" t="n">
        <v>2</v>
      </c>
      <c r="K986" s="1" t="n">
        <v>4</v>
      </c>
      <c r="L986" s="52" t="n">
        <f aca="false">E986*D986</f>
        <v>21632.03</v>
      </c>
      <c r="M986" s="1" t="n">
        <f aca="false">IF(H986="A",1.65,IF(H986="B",1.28,0.84))</f>
        <v>0.84</v>
      </c>
      <c r="N986" s="1" t="n">
        <f aca="false">ROUNDUP(M986*G986*F986*SQRT(J986),0)</f>
        <v>1</v>
      </c>
      <c r="O986" s="1" t="n">
        <f aca="false">ROUNDUP(F986*J986+N986,0)</f>
        <v>3</v>
      </c>
      <c r="P986" s="50" t="n">
        <f aca="false">IF(F986&gt;0,K986/F986,99)</f>
        <v>4.24628450106157</v>
      </c>
      <c r="Q986" s="18" t="str">
        <f aca="false">IF(K986&lt;N986,"Stock-out risk",IF(K986&lt;O986,"Reorder now",IF(P986&gt;16,"Overstock","Healthy")))</f>
        <v>Healthy</v>
      </c>
      <c r="R986" s="52" t="n">
        <f aca="false">K986*C986</f>
        <v>963.2</v>
      </c>
    </row>
    <row r="987" customFormat="false" ht="15" hidden="false" customHeight="false" outlineLevel="0" collapsed="false">
      <c r="A987" s="1" t="s">
        <v>9738</v>
      </c>
      <c r="B987" s="1" t="s">
        <v>8749</v>
      </c>
      <c r="C987" s="17" t="n">
        <v>50.69</v>
      </c>
      <c r="D987" s="17" t="n">
        <v>124.25</v>
      </c>
      <c r="E987" s="1" t="n">
        <v>174</v>
      </c>
      <c r="F987" s="50" t="n">
        <v>3.346</v>
      </c>
      <c r="G987" s="51" t="n">
        <v>0.331</v>
      </c>
      <c r="H987" s="1" t="s">
        <v>9409</v>
      </c>
      <c r="I987" s="1" t="s">
        <v>8746</v>
      </c>
      <c r="J987" s="1" t="n">
        <v>4</v>
      </c>
      <c r="K987" s="1" t="n">
        <v>23</v>
      </c>
      <c r="L987" s="52" t="n">
        <f aca="false">E987*D987</f>
        <v>21619.5</v>
      </c>
      <c r="M987" s="1" t="n">
        <f aca="false">IF(H987="A",1.65,IF(H987="B",1.28,0.84))</f>
        <v>0.84</v>
      </c>
      <c r="N987" s="1" t="n">
        <f aca="false">ROUNDUP(M987*G987*F987*SQRT(J987),0)</f>
        <v>2</v>
      </c>
      <c r="O987" s="1" t="n">
        <f aca="false">ROUNDUP(F987*J987+N987,0)</f>
        <v>16</v>
      </c>
      <c r="P987" s="50" t="n">
        <f aca="false">IF(F987&gt;0,K987/F987,99)</f>
        <v>6.8738792588165</v>
      </c>
      <c r="Q987" s="18" t="str">
        <f aca="false">IF(K987&lt;N987,"Stock-out risk",IF(K987&lt;O987,"Reorder now",IF(P987&gt;16,"Overstock","Healthy")))</f>
        <v>Healthy</v>
      </c>
      <c r="R987" s="52" t="n">
        <f aca="false">K987*C987</f>
        <v>1165.87</v>
      </c>
    </row>
    <row r="988" customFormat="false" ht="15" hidden="false" customHeight="false" outlineLevel="0" collapsed="false">
      <c r="A988" s="1" t="s">
        <v>9739</v>
      </c>
      <c r="B988" s="1" t="s">
        <v>8755</v>
      </c>
      <c r="C988" s="17" t="n">
        <v>58.33</v>
      </c>
      <c r="D988" s="17" t="n">
        <v>144.85</v>
      </c>
      <c r="E988" s="1" t="n">
        <v>148</v>
      </c>
      <c r="F988" s="50" t="n">
        <v>2.846</v>
      </c>
      <c r="G988" s="51" t="n">
        <v>0.479</v>
      </c>
      <c r="H988" s="1" t="s">
        <v>9409</v>
      </c>
      <c r="I988" s="1" t="s">
        <v>8746</v>
      </c>
      <c r="J988" s="1" t="n">
        <v>2</v>
      </c>
      <c r="K988" s="1" t="n">
        <v>9</v>
      </c>
      <c r="L988" s="52" t="n">
        <f aca="false">E988*D988</f>
        <v>21437.8</v>
      </c>
      <c r="M988" s="1" t="n">
        <f aca="false">IF(H988="A",1.65,IF(H988="B",1.28,0.84))</f>
        <v>0.84</v>
      </c>
      <c r="N988" s="1" t="n">
        <f aca="false">ROUNDUP(M988*G988*F988*SQRT(J988),0)</f>
        <v>2</v>
      </c>
      <c r="O988" s="1" t="n">
        <f aca="false">ROUNDUP(F988*J988+N988,0)</f>
        <v>8</v>
      </c>
      <c r="P988" s="50" t="n">
        <f aca="false">IF(F988&gt;0,K988/F988,99)</f>
        <v>3.16233309908644</v>
      </c>
      <c r="Q988" s="18" t="str">
        <f aca="false">IF(K988&lt;N988,"Stock-out risk",IF(K988&lt;O988,"Reorder now",IF(P988&gt;16,"Overstock","Healthy")))</f>
        <v>Healthy</v>
      </c>
      <c r="R988" s="52" t="n">
        <f aca="false">K988*C988</f>
        <v>524.97</v>
      </c>
    </row>
    <row r="989" customFormat="false" ht="15" hidden="false" customHeight="false" outlineLevel="0" collapsed="false">
      <c r="A989" s="1" t="s">
        <v>9740</v>
      </c>
      <c r="B989" s="1" t="s">
        <v>8759</v>
      </c>
      <c r="C989" s="17" t="n">
        <v>29.39</v>
      </c>
      <c r="D989" s="17" t="n">
        <v>71.9</v>
      </c>
      <c r="E989" s="1" t="n">
        <v>298</v>
      </c>
      <c r="F989" s="50" t="n">
        <v>5.731</v>
      </c>
      <c r="G989" s="51" t="n">
        <v>0.505</v>
      </c>
      <c r="H989" s="1" t="s">
        <v>9409</v>
      </c>
      <c r="I989" s="1" t="s">
        <v>90</v>
      </c>
      <c r="J989" s="1" t="n">
        <v>2</v>
      </c>
      <c r="K989" s="1" t="n">
        <v>24</v>
      </c>
      <c r="L989" s="52" t="n">
        <f aca="false">E989*D989</f>
        <v>21426.2</v>
      </c>
      <c r="M989" s="1" t="n">
        <f aca="false">IF(H989="A",1.65,IF(H989="B",1.28,0.84))</f>
        <v>0.84</v>
      </c>
      <c r="N989" s="1" t="n">
        <f aca="false">ROUNDUP(M989*G989*F989*SQRT(J989),0)</f>
        <v>4</v>
      </c>
      <c r="O989" s="1" t="n">
        <f aca="false">ROUNDUP(F989*J989+N989,0)</f>
        <v>16</v>
      </c>
      <c r="P989" s="50" t="n">
        <f aca="false">IF(F989&gt;0,K989/F989,99)</f>
        <v>4.18775082882569</v>
      </c>
      <c r="Q989" s="18" t="str">
        <f aca="false">IF(K989&lt;N989,"Stock-out risk",IF(K989&lt;O989,"Reorder now",IF(P989&gt;16,"Overstock","Healthy")))</f>
        <v>Healthy</v>
      </c>
      <c r="R989" s="52" t="n">
        <f aca="false">K989*C989</f>
        <v>705.36</v>
      </c>
    </row>
    <row r="990" customFormat="false" ht="15" hidden="false" customHeight="false" outlineLevel="0" collapsed="false">
      <c r="A990" s="1" t="s">
        <v>9741</v>
      </c>
      <c r="B990" s="1" t="s">
        <v>8764</v>
      </c>
      <c r="C990" s="17" t="n">
        <v>168.98</v>
      </c>
      <c r="D990" s="17" t="n">
        <v>393.55</v>
      </c>
      <c r="E990" s="1" t="n">
        <v>54</v>
      </c>
      <c r="F990" s="50" t="n">
        <v>1.038</v>
      </c>
      <c r="G990" s="51" t="n">
        <v>1.034</v>
      </c>
      <c r="H990" s="1" t="s">
        <v>9409</v>
      </c>
      <c r="I990" s="1" t="s">
        <v>8752</v>
      </c>
      <c r="J990" s="1" t="n">
        <v>2</v>
      </c>
      <c r="K990" s="1" t="n">
        <v>6</v>
      </c>
      <c r="L990" s="52" t="n">
        <f aca="false">E990*D990</f>
        <v>21251.7</v>
      </c>
      <c r="M990" s="1" t="n">
        <f aca="false">IF(H990="A",1.65,IF(H990="B",1.28,0.84))</f>
        <v>0.84</v>
      </c>
      <c r="N990" s="1" t="n">
        <f aca="false">ROUNDUP(M990*G990*F990*SQRT(J990),0)</f>
        <v>2</v>
      </c>
      <c r="O990" s="1" t="n">
        <f aca="false">ROUNDUP(F990*J990+N990,0)</f>
        <v>5</v>
      </c>
      <c r="P990" s="50" t="n">
        <f aca="false">IF(F990&gt;0,K990/F990,99)</f>
        <v>5.78034682080925</v>
      </c>
      <c r="Q990" s="18" t="str">
        <f aca="false">IF(K990&lt;N990,"Stock-out risk",IF(K990&lt;O990,"Reorder now",IF(P990&gt;16,"Overstock","Healthy")))</f>
        <v>Healthy</v>
      </c>
      <c r="R990" s="52" t="n">
        <f aca="false">K990*C990</f>
        <v>1013.88</v>
      </c>
    </row>
    <row r="991" customFormat="false" ht="15" hidden="false" customHeight="false" outlineLevel="0" collapsed="false">
      <c r="A991" s="1" t="s">
        <v>9742</v>
      </c>
      <c r="B991" s="1" t="s">
        <v>8749</v>
      </c>
      <c r="C991" s="17" t="n">
        <v>135.53</v>
      </c>
      <c r="D991" s="17" t="n">
        <v>251.96</v>
      </c>
      <c r="E991" s="1" t="n">
        <v>84</v>
      </c>
      <c r="F991" s="50" t="n">
        <v>1.615</v>
      </c>
      <c r="G991" s="51" t="n">
        <v>0.503</v>
      </c>
      <c r="H991" s="1" t="s">
        <v>9409</v>
      </c>
      <c r="I991" s="1" t="s">
        <v>90</v>
      </c>
      <c r="J991" s="1" t="n">
        <v>2</v>
      </c>
      <c r="K991" s="1" t="n">
        <v>4</v>
      </c>
      <c r="L991" s="52" t="n">
        <f aca="false">E991*D991</f>
        <v>21164.64</v>
      </c>
      <c r="M991" s="1" t="n">
        <f aca="false">IF(H991="A",1.65,IF(H991="B",1.28,0.84))</f>
        <v>0.84</v>
      </c>
      <c r="N991" s="1" t="n">
        <f aca="false">ROUNDUP(M991*G991*F991*SQRT(J991),0)</f>
        <v>1</v>
      </c>
      <c r="O991" s="1" t="n">
        <f aca="false">ROUNDUP(F991*J991+N991,0)</f>
        <v>5</v>
      </c>
      <c r="P991" s="50" t="n">
        <f aca="false">IF(F991&gt;0,K991/F991,99)</f>
        <v>2.47678018575851</v>
      </c>
      <c r="Q991" s="18" t="str">
        <f aca="false">IF(K991&lt;N991,"Stock-out risk",IF(K991&lt;O991,"Reorder now",IF(P991&gt;16,"Overstock","Healthy")))</f>
        <v>Reorder now</v>
      </c>
      <c r="R991" s="52" t="n">
        <f aca="false">K991*C991</f>
        <v>542.12</v>
      </c>
    </row>
    <row r="992" customFormat="false" ht="15" hidden="false" customHeight="false" outlineLevel="0" collapsed="false">
      <c r="A992" s="1" t="s">
        <v>9743</v>
      </c>
      <c r="B992" s="1" t="s">
        <v>8755</v>
      </c>
      <c r="C992" s="17" t="n">
        <v>67.68</v>
      </c>
      <c r="D992" s="17" t="n">
        <v>156.51</v>
      </c>
      <c r="E992" s="1" t="n">
        <v>135</v>
      </c>
      <c r="F992" s="50" t="n">
        <v>2.596</v>
      </c>
      <c r="G992" s="51" t="n">
        <v>0.62</v>
      </c>
      <c r="H992" s="1" t="s">
        <v>9409</v>
      </c>
      <c r="I992" s="1" t="s">
        <v>90</v>
      </c>
      <c r="J992" s="1" t="n">
        <v>3</v>
      </c>
      <c r="K992" s="1" t="n">
        <v>9</v>
      </c>
      <c r="L992" s="52" t="n">
        <f aca="false">E992*D992</f>
        <v>21128.85</v>
      </c>
      <c r="M992" s="1" t="n">
        <f aca="false">IF(H992="A",1.65,IF(H992="B",1.28,0.84))</f>
        <v>0.84</v>
      </c>
      <c r="N992" s="1" t="n">
        <f aca="false">ROUNDUP(M992*G992*F992*SQRT(J992),0)</f>
        <v>3</v>
      </c>
      <c r="O992" s="1" t="n">
        <f aca="false">ROUNDUP(F992*J992+N992,0)</f>
        <v>11</v>
      </c>
      <c r="P992" s="50" t="n">
        <f aca="false">IF(F992&gt;0,K992/F992,99)</f>
        <v>3.46687211093991</v>
      </c>
      <c r="Q992" s="18" t="str">
        <f aca="false">IF(K992&lt;N992,"Stock-out risk",IF(K992&lt;O992,"Reorder now",IF(P992&gt;16,"Overstock","Healthy")))</f>
        <v>Reorder now</v>
      </c>
      <c r="R992" s="52" t="n">
        <f aca="false">K992*C992</f>
        <v>609.12</v>
      </c>
    </row>
    <row r="993" customFormat="false" ht="15" hidden="false" customHeight="false" outlineLevel="0" collapsed="false">
      <c r="A993" s="1" t="s">
        <v>9744</v>
      </c>
      <c r="B993" s="1" t="s">
        <v>8749</v>
      </c>
      <c r="C993" s="17" t="n">
        <v>54.51</v>
      </c>
      <c r="D993" s="17" t="n">
        <v>112.93</v>
      </c>
      <c r="E993" s="1" t="n">
        <v>187</v>
      </c>
      <c r="F993" s="50" t="n">
        <v>3.596</v>
      </c>
      <c r="G993" s="51" t="n">
        <v>0.29</v>
      </c>
      <c r="H993" s="1" t="s">
        <v>9409</v>
      </c>
      <c r="I993" s="1" t="s">
        <v>8746</v>
      </c>
      <c r="J993" s="1" t="n">
        <v>3</v>
      </c>
      <c r="K993" s="1" t="n">
        <v>46</v>
      </c>
      <c r="L993" s="52" t="n">
        <f aca="false">E993*D993</f>
        <v>21117.91</v>
      </c>
      <c r="M993" s="1" t="n">
        <f aca="false">IF(H993="A",1.65,IF(H993="B",1.28,0.84))</f>
        <v>0.84</v>
      </c>
      <c r="N993" s="1" t="n">
        <f aca="false">ROUNDUP(M993*G993*F993*SQRT(J993),0)</f>
        <v>2</v>
      </c>
      <c r="O993" s="1" t="n">
        <f aca="false">ROUNDUP(F993*J993+N993,0)</f>
        <v>13</v>
      </c>
      <c r="P993" s="50" t="n">
        <f aca="false">IF(F993&gt;0,K993/F993,99)</f>
        <v>12.7919911012236</v>
      </c>
      <c r="Q993" s="18" t="str">
        <f aca="false">IF(K993&lt;N993,"Stock-out risk",IF(K993&lt;O993,"Reorder now",IF(P993&gt;16,"Overstock","Healthy")))</f>
        <v>Healthy</v>
      </c>
      <c r="R993" s="52" t="n">
        <f aca="false">K993*C993</f>
        <v>2507.46</v>
      </c>
    </row>
    <row r="994" customFormat="false" ht="15" hidden="false" customHeight="false" outlineLevel="0" collapsed="false">
      <c r="A994" s="1" t="s">
        <v>9745</v>
      </c>
      <c r="B994" s="1" t="s">
        <v>8755</v>
      </c>
      <c r="C994" s="17" t="n">
        <v>95.19</v>
      </c>
      <c r="D994" s="17" t="n">
        <v>211.27</v>
      </c>
      <c r="E994" s="1" t="n">
        <v>99</v>
      </c>
      <c r="F994" s="50" t="n">
        <v>1.904</v>
      </c>
      <c r="G994" s="51" t="n">
        <v>0.375</v>
      </c>
      <c r="H994" s="1" t="s">
        <v>9409</v>
      </c>
      <c r="I994" s="1" t="s">
        <v>8746</v>
      </c>
      <c r="J994" s="1" t="n">
        <v>6</v>
      </c>
      <c r="K994" s="1" t="n">
        <v>80</v>
      </c>
      <c r="L994" s="52" t="n">
        <f aca="false">E994*D994</f>
        <v>20915.73</v>
      </c>
      <c r="M994" s="1" t="n">
        <f aca="false">IF(H994="A",1.65,IF(H994="B",1.28,0.84))</f>
        <v>0.84</v>
      </c>
      <c r="N994" s="1" t="n">
        <f aca="false">ROUNDUP(M994*G994*F994*SQRT(J994),0)</f>
        <v>2</v>
      </c>
      <c r="O994" s="1" t="n">
        <f aca="false">ROUNDUP(F994*J994+N994,0)</f>
        <v>14</v>
      </c>
      <c r="P994" s="50" t="n">
        <f aca="false">IF(F994&gt;0,K994/F994,99)</f>
        <v>42.0168067226891</v>
      </c>
      <c r="Q994" s="18" t="str">
        <f aca="false">IF(K994&lt;N994,"Stock-out risk",IF(K994&lt;O994,"Reorder now",IF(P994&gt;16,"Overstock","Healthy")))</f>
        <v>Overstock</v>
      </c>
      <c r="R994" s="52" t="n">
        <f aca="false">K994*C994</f>
        <v>7615.2</v>
      </c>
    </row>
    <row r="995" customFormat="false" ht="15" hidden="false" customHeight="false" outlineLevel="0" collapsed="false">
      <c r="A995" s="1" t="s">
        <v>9746</v>
      </c>
      <c r="B995" s="1" t="s">
        <v>8764</v>
      </c>
      <c r="C995" s="17" t="n">
        <v>364.08</v>
      </c>
      <c r="D995" s="17" t="n">
        <v>908.84</v>
      </c>
      <c r="E995" s="1" t="n">
        <v>23</v>
      </c>
      <c r="F995" s="50" t="n">
        <v>0.442</v>
      </c>
      <c r="G995" s="51" t="n">
        <v>1.123</v>
      </c>
      <c r="H995" s="1" t="s">
        <v>9409</v>
      </c>
      <c r="I995" s="1" t="s">
        <v>8752</v>
      </c>
      <c r="J995" s="1" t="n">
        <v>2</v>
      </c>
      <c r="K995" s="1" t="n">
        <v>3</v>
      </c>
      <c r="L995" s="52" t="n">
        <f aca="false">E995*D995</f>
        <v>20903.32</v>
      </c>
      <c r="M995" s="1" t="n">
        <f aca="false">IF(H995="A",1.65,IF(H995="B",1.28,0.84))</f>
        <v>0.84</v>
      </c>
      <c r="N995" s="1" t="n">
        <f aca="false">ROUNDUP(M995*G995*F995*SQRT(J995),0)</f>
        <v>1</v>
      </c>
      <c r="O995" s="1" t="n">
        <f aca="false">ROUNDUP(F995*J995+N995,0)</f>
        <v>2</v>
      </c>
      <c r="P995" s="50" t="n">
        <f aca="false">IF(F995&gt;0,K995/F995,99)</f>
        <v>6.78733031674208</v>
      </c>
      <c r="Q995" s="18" t="str">
        <f aca="false">IF(K995&lt;N995,"Stock-out risk",IF(K995&lt;O995,"Reorder now",IF(P995&gt;16,"Overstock","Healthy")))</f>
        <v>Healthy</v>
      </c>
      <c r="R995" s="52" t="n">
        <f aca="false">K995*C995</f>
        <v>1092.24</v>
      </c>
    </row>
    <row r="996" customFormat="false" ht="15" hidden="false" customHeight="false" outlineLevel="0" collapsed="false">
      <c r="A996" s="1" t="s">
        <v>9747</v>
      </c>
      <c r="B996" s="1" t="s">
        <v>8764</v>
      </c>
      <c r="C996" s="17" t="n">
        <v>51.66</v>
      </c>
      <c r="D996" s="17" t="n">
        <v>123.16</v>
      </c>
      <c r="E996" s="1" t="n">
        <v>167</v>
      </c>
      <c r="F996" s="50" t="n">
        <v>3.212</v>
      </c>
      <c r="G996" s="51" t="n">
        <v>0.307</v>
      </c>
      <c r="H996" s="1" t="s">
        <v>9409</v>
      </c>
      <c r="I996" s="1" t="s">
        <v>8746</v>
      </c>
      <c r="J996" s="1" t="n">
        <v>4</v>
      </c>
      <c r="K996" s="1" t="n">
        <v>24</v>
      </c>
      <c r="L996" s="52" t="n">
        <f aca="false">E996*D996</f>
        <v>20567.72</v>
      </c>
      <c r="M996" s="1" t="n">
        <f aca="false">IF(H996="A",1.65,IF(H996="B",1.28,0.84))</f>
        <v>0.84</v>
      </c>
      <c r="N996" s="1" t="n">
        <f aca="false">ROUNDUP(M996*G996*F996*SQRT(J996),0)</f>
        <v>2</v>
      </c>
      <c r="O996" s="1" t="n">
        <f aca="false">ROUNDUP(F996*J996+N996,0)</f>
        <v>15</v>
      </c>
      <c r="P996" s="50" t="n">
        <f aca="false">IF(F996&gt;0,K996/F996,99)</f>
        <v>7.4719800747198</v>
      </c>
      <c r="Q996" s="18" t="str">
        <f aca="false">IF(K996&lt;N996,"Stock-out risk",IF(K996&lt;O996,"Reorder now",IF(P996&gt;16,"Overstock","Healthy")))</f>
        <v>Healthy</v>
      </c>
      <c r="R996" s="52" t="n">
        <f aca="false">K996*C996</f>
        <v>1239.84</v>
      </c>
    </row>
    <row r="997" customFormat="false" ht="15" hidden="false" customHeight="false" outlineLevel="0" collapsed="false">
      <c r="A997" s="1" t="s">
        <v>9748</v>
      </c>
      <c r="B997" s="1" t="s">
        <v>8764</v>
      </c>
      <c r="C997" s="17" t="n">
        <v>122.9</v>
      </c>
      <c r="D997" s="17" t="n">
        <v>308.07</v>
      </c>
      <c r="E997" s="1" t="n">
        <v>66</v>
      </c>
      <c r="F997" s="50" t="n">
        <v>1.269</v>
      </c>
      <c r="G997" s="51" t="n">
        <v>0.889</v>
      </c>
      <c r="H997" s="1" t="s">
        <v>9409</v>
      </c>
      <c r="I997" s="1" t="s">
        <v>90</v>
      </c>
      <c r="J997" s="1" t="n">
        <v>3</v>
      </c>
      <c r="K997" s="1" t="n">
        <v>10</v>
      </c>
      <c r="L997" s="52" t="n">
        <f aca="false">E997*D997</f>
        <v>20332.62</v>
      </c>
      <c r="M997" s="1" t="n">
        <f aca="false">IF(H997="A",1.65,IF(H997="B",1.28,0.84))</f>
        <v>0.84</v>
      </c>
      <c r="N997" s="1" t="n">
        <f aca="false">ROUNDUP(M997*G997*F997*SQRT(J997),0)</f>
        <v>2</v>
      </c>
      <c r="O997" s="1" t="n">
        <f aca="false">ROUNDUP(F997*J997+N997,0)</f>
        <v>6</v>
      </c>
      <c r="P997" s="50" t="n">
        <f aca="false">IF(F997&gt;0,K997/F997,99)</f>
        <v>7.88022064617809</v>
      </c>
      <c r="Q997" s="18" t="str">
        <f aca="false">IF(K997&lt;N997,"Stock-out risk",IF(K997&lt;O997,"Reorder now",IF(P997&gt;16,"Overstock","Healthy")))</f>
        <v>Healthy</v>
      </c>
      <c r="R997" s="52" t="n">
        <f aca="false">K997*C997</f>
        <v>1229</v>
      </c>
    </row>
    <row r="998" customFormat="false" ht="15" hidden="false" customHeight="false" outlineLevel="0" collapsed="false">
      <c r="A998" s="1" t="s">
        <v>9749</v>
      </c>
      <c r="B998" s="1" t="s">
        <v>8749</v>
      </c>
      <c r="C998" s="17" t="n">
        <v>59.38</v>
      </c>
      <c r="D998" s="17" t="n">
        <v>131.66</v>
      </c>
      <c r="E998" s="1" t="n">
        <v>154</v>
      </c>
      <c r="F998" s="50" t="n">
        <v>2.962</v>
      </c>
      <c r="G998" s="51" t="n">
        <v>0.344</v>
      </c>
      <c r="H998" s="1" t="s">
        <v>9409</v>
      </c>
      <c r="I998" s="1" t="s">
        <v>8746</v>
      </c>
      <c r="J998" s="1" t="n">
        <v>2</v>
      </c>
      <c r="K998" s="1" t="n">
        <v>7</v>
      </c>
      <c r="L998" s="52" t="n">
        <f aca="false">E998*D998</f>
        <v>20275.64</v>
      </c>
      <c r="M998" s="1" t="n">
        <f aca="false">IF(H998="A",1.65,IF(H998="B",1.28,0.84))</f>
        <v>0.84</v>
      </c>
      <c r="N998" s="1" t="n">
        <f aca="false">ROUNDUP(M998*G998*F998*SQRT(J998),0)</f>
        <v>2</v>
      </c>
      <c r="O998" s="1" t="n">
        <f aca="false">ROUNDUP(F998*J998+N998,0)</f>
        <v>8</v>
      </c>
      <c r="P998" s="50" t="n">
        <f aca="false">IF(F998&gt;0,K998/F998,99)</f>
        <v>2.36326806212019</v>
      </c>
      <c r="Q998" s="18" t="str">
        <f aca="false">IF(K998&lt;N998,"Stock-out risk",IF(K998&lt;O998,"Reorder now",IF(P998&gt;16,"Overstock","Healthy")))</f>
        <v>Reorder now</v>
      </c>
      <c r="R998" s="52" t="n">
        <f aca="false">K998*C998</f>
        <v>415.66</v>
      </c>
    </row>
    <row r="999" customFormat="false" ht="15" hidden="false" customHeight="false" outlineLevel="0" collapsed="false">
      <c r="A999" s="1" t="s">
        <v>9750</v>
      </c>
      <c r="B999" s="1" t="s">
        <v>8749</v>
      </c>
      <c r="C999" s="17" t="n">
        <v>48.35</v>
      </c>
      <c r="D999" s="17" t="n">
        <v>125.45</v>
      </c>
      <c r="E999" s="1" t="n">
        <v>161</v>
      </c>
      <c r="F999" s="50" t="n">
        <v>3.096</v>
      </c>
      <c r="G999" s="51" t="n">
        <v>0.392</v>
      </c>
      <c r="H999" s="1" t="s">
        <v>9409</v>
      </c>
      <c r="I999" s="1" t="s">
        <v>8746</v>
      </c>
      <c r="J999" s="1" t="n">
        <v>3</v>
      </c>
      <c r="K999" s="1" t="n">
        <v>20</v>
      </c>
      <c r="L999" s="52" t="n">
        <f aca="false">E999*D999</f>
        <v>20197.45</v>
      </c>
      <c r="M999" s="1" t="n">
        <f aca="false">IF(H999="A",1.65,IF(H999="B",1.28,0.84))</f>
        <v>0.84</v>
      </c>
      <c r="N999" s="1" t="n">
        <f aca="false">ROUNDUP(M999*G999*F999*SQRT(J999),0)</f>
        <v>2</v>
      </c>
      <c r="O999" s="1" t="n">
        <f aca="false">ROUNDUP(F999*J999+N999,0)</f>
        <v>12</v>
      </c>
      <c r="P999" s="50" t="n">
        <f aca="false">IF(F999&gt;0,K999/F999,99)</f>
        <v>6.45994832041344</v>
      </c>
      <c r="Q999" s="18" t="str">
        <f aca="false">IF(K999&lt;N999,"Stock-out risk",IF(K999&lt;O999,"Reorder now",IF(P999&gt;16,"Overstock","Healthy")))</f>
        <v>Healthy</v>
      </c>
      <c r="R999" s="52" t="n">
        <f aca="false">K999*C999</f>
        <v>967</v>
      </c>
    </row>
    <row r="1000" customFormat="false" ht="15" hidden="false" customHeight="false" outlineLevel="0" collapsed="false">
      <c r="A1000" s="1" t="s">
        <v>9751</v>
      </c>
      <c r="B1000" s="1" t="s">
        <v>8764</v>
      </c>
      <c r="C1000" s="17" t="n">
        <v>101.46</v>
      </c>
      <c r="D1000" s="17" t="n">
        <v>240.95</v>
      </c>
      <c r="E1000" s="1" t="n">
        <v>83</v>
      </c>
      <c r="F1000" s="50" t="n">
        <v>1.596</v>
      </c>
      <c r="G1000" s="51" t="n">
        <v>0.593</v>
      </c>
      <c r="H1000" s="1" t="s">
        <v>9409</v>
      </c>
      <c r="I1000" s="1" t="s">
        <v>90</v>
      </c>
      <c r="J1000" s="1" t="n">
        <v>3</v>
      </c>
      <c r="K1000" s="1" t="n">
        <v>9</v>
      </c>
      <c r="L1000" s="52" t="n">
        <f aca="false">E1000*D1000</f>
        <v>19998.85</v>
      </c>
      <c r="M1000" s="1" t="n">
        <f aca="false">IF(H1000="A",1.65,IF(H1000="B",1.28,0.84))</f>
        <v>0.84</v>
      </c>
      <c r="N1000" s="1" t="n">
        <f aca="false">ROUNDUP(M1000*G1000*F1000*SQRT(J1000),0)</f>
        <v>2</v>
      </c>
      <c r="O1000" s="1" t="n">
        <f aca="false">ROUNDUP(F1000*J1000+N1000,0)</f>
        <v>7</v>
      </c>
      <c r="P1000" s="50" t="n">
        <f aca="false">IF(F1000&gt;0,K1000/F1000,99)</f>
        <v>5.6390977443609</v>
      </c>
      <c r="Q1000" s="18" t="str">
        <f aca="false">IF(K1000&lt;N1000,"Stock-out risk",IF(K1000&lt;O1000,"Reorder now",IF(P1000&gt;16,"Overstock","Healthy")))</f>
        <v>Healthy</v>
      </c>
      <c r="R1000" s="52" t="n">
        <f aca="false">K1000*C1000</f>
        <v>913.14</v>
      </c>
    </row>
    <row r="1001" customFormat="false" ht="15" hidden="false" customHeight="false" outlineLevel="0" collapsed="false">
      <c r="A1001" s="1" t="s">
        <v>9752</v>
      </c>
      <c r="B1001" s="1" t="s">
        <v>8742</v>
      </c>
      <c r="C1001" s="17" t="n">
        <v>44.95</v>
      </c>
      <c r="D1001" s="17" t="n">
        <v>90.35</v>
      </c>
      <c r="E1001" s="1" t="n">
        <v>220</v>
      </c>
      <c r="F1001" s="50" t="n">
        <v>4.231</v>
      </c>
      <c r="G1001" s="51" t="n">
        <v>0.65</v>
      </c>
      <c r="H1001" s="1" t="s">
        <v>9409</v>
      </c>
      <c r="I1001" s="1" t="s">
        <v>90</v>
      </c>
      <c r="J1001" s="1" t="n">
        <v>2</v>
      </c>
      <c r="K1001" s="1" t="n">
        <v>30</v>
      </c>
      <c r="L1001" s="52" t="n">
        <f aca="false">E1001*D1001</f>
        <v>19877</v>
      </c>
      <c r="M1001" s="1" t="n">
        <f aca="false">IF(H1001="A",1.65,IF(H1001="B",1.28,0.84))</f>
        <v>0.84</v>
      </c>
      <c r="N1001" s="1" t="n">
        <f aca="false">ROUNDUP(M1001*G1001*F1001*SQRT(J1001),0)</f>
        <v>4</v>
      </c>
      <c r="O1001" s="1" t="n">
        <f aca="false">ROUNDUP(F1001*J1001+N1001,0)</f>
        <v>13</v>
      </c>
      <c r="P1001" s="50" t="n">
        <f aca="false">IF(F1001&gt;0,K1001/F1001,99)</f>
        <v>7.09052233514536</v>
      </c>
      <c r="Q1001" s="18" t="str">
        <f aca="false">IF(K1001&lt;N1001,"Stock-out risk",IF(K1001&lt;O1001,"Reorder now",IF(P1001&gt;16,"Overstock","Healthy")))</f>
        <v>Healthy</v>
      </c>
      <c r="R1001" s="52" t="n">
        <f aca="false">K1001*C1001</f>
        <v>1348.5</v>
      </c>
    </row>
    <row r="1002" customFormat="false" ht="15" hidden="false" customHeight="false" outlineLevel="0" collapsed="false">
      <c r="A1002" s="1" t="s">
        <v>9753</v>
      </c>
      <c r="B1002" s="1" t="s">
        <v>8749</v>
      </c>
      <c r="C1002" s="17" t="n">
        <v>58.2</v>
      </c>
      <c r="D1002" s="17" t="n">
        <v>143.26</v>
      </c>
      <c r="E1002" s="1" t="n">
        <v>138</v>
      </c>
      <c r="F1002" s="50" t="n">
        <v>2.654</v>
      </c>
      <c r="G1002" s="51" t="n">
        <v>0.449</v>
      </c>
      <c r="H1002" s="1" t="s">
        <v>9409</v>
      </c>
      <c r="I1002" s="1" t="s">
        <v>8746</v>
      </c>
      <c r="J1002" s="1" t="n">
        <v>4</v>
      </c>
      <c r="K1002" s="1" t="n">
        <v>43</v>
      </c>
      <c r="L1002" s="52" t="n">
        <f aca="false">E1002*D1002</f>
        <v>19769.88</v>
      </c>
      <c r="M1002" s="1" t="n">
        <f aca="false">IF(H1002="A",1.65,IF(H1002="B",1.28,0.84))</f>
        <v>0.84</v>
      </c>
      <c r="N1002" s="1" t="n">
        <f aca="false">ROUNDUP(M1002*G1002*F1002*SQRT(J1002),0)</f>
        <v>3</v>
      </c>
      <c r="O1002" s="1" t="n">
        <f aca="false">ROUNDUP(F1002*J1002+N1002,0)</f>
        <v>14</v>
      </c>
      <c r="P1002" s="50" t="n">
        <f aca="false">IF(F1002&gt;0,K1002/F1002,99)</f>
        <v>16.2019593067069</v>
      </c>
      <c r="Q1002" s="18" t="str">
        <f aca="false">IF(K1002&lt;N1002,"Stock-out risk",IF(K1002&lt;O1002,"Reorder now",IF(P1002&gt;16,"Overstock","Healthy")))</f>
        <v>Overstock</v>
      </c>
      <c r="R1002" s="52" t="n">
        <f aca="false">K1002*C1002</f>
        <v>2502.6</v>
      </c>
    </row>
    <row r="1003" customFormat="false" ht="15" hidden="false" customHeight="false" outlineLevel="0" collapsed="false">
      <c r="A1003" s="1" t="s">
        <v>9754</v>
      </c>
      <c r="B1003" s="1" t="s">
        <v>8742</v>
      </c>
      <c r="C1003" s="17" t="n">
        <v>145.86</v>
      </c>
      <c r="D1003" s="17" t="n">
        <v>333.37</v>
      </c>
      <c r="E1003" s="1" t="n">
        <v>59</v>
      </c>
      <c r="F1003" s="50" t="n">
        <v>1.135</v>
      </c>
      <c r="G1003" s="51" t="n">
        <v>0.301</v>
      </c>
      <c r="H1003" s="1" t="s">
        <v>9409</v>
      </c>
      <c r="I1003" s="1" t="s">
        <v>8746</v>
      </c>
      <c r="J1003" s="1" t="n">
        <v>3</v>
      </c>
      <c r="K1003" s="1" t="n">
        <v>9</v>
      </c>
      <c r="L1003" s="52" t="n">
        <f aca="false">E1003*D1003</f>
        <v>19668.83</v>
      </c>
      <c r="M1003" s="1" t="n">
        <f aca="false">IF(H1003="A",1.65,IF(H1003="B",1.28,0.84))</f>
        <v>0.84</v>
      </c>
      <c r="N1003" s="1" t="n">
        <f aca="false">ROUNDUP(M1003*G1003*F1003*SQRT(J1003),0)</f>
        <v>1</v>
      </c>
      <c r="O1003" s="1" t="n">
        <f aca="false">ROUNDUP(F1003*J1003+N1003,0)</f>
        <v>5</v>
      </c>
      <c r="P1003" s="50" t="n">
        <f aca="false">IF(F1003&gt;0,K1003/F1003,99)</f>
        <v>7.9295154185022</v>
      </c>
      <c r="Q1003" s="18" t="str">
        <f aca="false">IF(K1003&lt;N1003,"Stock-out risk",IF(K1003&lt;O1003,"Reorder now",IF(P1003&gt;16,"Overstock","Healthy")))</f>
        <v>Healthy</v>
      </c>
      <c r="R1003" s="52" t="n">
        <f aca="false">K1003*C1003</f>
        <v>1312.74</v>
      </c>
    </row>
    <row r="1004" customFormat="false" ht="15" hidden="false" customHeight="false" outlineLevel="0" collapsed="false">
      <c r="A1004" s="1" t="s">
        <v>9755</v>
      </c>
      <c r="B1004" s="1" t="s">
        <v>8755</v>
      </c>
      <c r="C1004" s="17" t="n">
        <v>77.01</v>
      </c>
      <c r="D1004" s="17" t="n">
        <v>171.04</v>
      </c>
      <c r="E1004" s="1" t="n">
        <v>114</v>
      </c>
      <c r="F1004" s="50" t="n">
        <v>2.192</v>
      </c>
      <c r="G1004" s="51" t="n">
        <v>0.955</v>
      </c>
      <c r="H1004" s="1" t="s">
        <v>9409</v>
      </c>
      <c r="I1004" s="1" t="s">
        <v>90</v>
      </c>
      <c r="J1004" s="1" t="n">
        <v>6</v>
      </c>
      <c r="K1004" s="1" t="n">
        <v>5</v>
      </c>
      <c r="L1004" s="52" t="n">
        <f aca="false">E1004*D1004</f>
        <v>19498.56</v>
      </c>
      <c r="M1004" s="1" t="n">
        <f aca="false">IF(H1004="A",1.65,IF(H1004="B",1.28,0.84))</f>
        <v>0.84</v>
      </c>
      <c r="N1004" s="1" t="n">
        <f aca="false">ROUNDUP(M1004*G1004*F1004*SQRT(J1004),0)</f>
        <v>5</v>
      </c>
      <c r="O1004" s="1" t="n">
        <f aca="false">ROUNDUP(F1004*J1004+N1004,0)</f>
        <v>19</v>
      </c>
      <c r="P1004" s="50" t="n">
        <f aca="false">IF(F1004&gt;0,K1004/F1004,99)</f>
        <v>2.28102189781022</v>
      </c>
      <c r="Q1004" s="18" t="str">
        <f aca="false">IF(K1004&lt;N1004,"Stock-out risk",IF(K1004&lt;O1004,"Reorder now",IF(P1004&gt;16,"Overstock","Healthy")))</f>
        <v>Reorder now</v>
      </c>
      <c r="R1004" s="52" t="n">
        <f aca="false">K1004*C1004</f>
        <v>385.05</v>
      </c>
    </row>
    <row r="1005" customFormat="false" ht="15" hidden="false" customHeight="false" outlineLevel="0" collapsed="false">
      <c r="A1005" s="1" t="s">
        <v>9756</v>
      </c>
      <c r="B1005" s="1" t="s">
        <v>8749</v>
      </c>
      <c r="C1005" s="17" t="n">
        <v>41.93</v>
      </c>
      <c r="D1005" s="17" t="n">
        <v>97.79</v>
      </c>
      <c r="E1005" s="1" t="n">
        <v>197</v>
      </c>
      <c r="F1005" s="50" t="n">
        <v>3.788</v>
      </c>
      <c r="G1005" s="51" t="n">
        <v>0.503</v>
      </c>
      <c r="H1005" s="1" t="s">
        <v>9409</v>
      </c>
      <c r="I1005" s="1" t="s">
        <v>90</v>
      </c>
      <c r="J1005" s="1" t="n">
        <v>3</v>
      </c>
      <c r="K1005" s="1" t="n">
        <v>25</v>
      </c>
      <c r="L1005" s="52" t="n">
        <f aca="false">E1005*D1005</f>
        <v>19264.63</v>
      </c>
      <c r="M1005" s="1" t="n">
        <f aca="false">IF(H1005="A",1.65,IF(H1005="B",1.28,0.84))</f>
        <v>0.84</v>
      </c>
      <c r="N1005" s="1" t="n">
        <f aca="false">ROUNDUP(M1005*G1005*F1005*SQRT(J1005),0)</f>
        <v>3</v>
      </c>
      <c r="O1005" s="1" t="n">
        <f aca="false">ROUNDUP(F1005*J1005+N1005,0)</f>
        <v>15</v>
      </c>
      <c r="P1005" s="50" t="n">
        <f aca="false">IF(F1005&gt;0,K1005/F1005,99)</f>
        <v>6.59978880675818</v>
      </c>
      <c r="Q1005" s="18" t="str">
        <f aca="false">IF(K1005&lt;N1005,"Stock-out risk",IF(K1005&lt;O1005,"Reorder now",IF(P1005&gt;16,"Overstock","Healthy")))</f>
        <v>Healthy</v>
      </c>
      <c r="R1005" s="52" t="n">
        <f aca="false">K1005*C1005</f>
        <v>1048.25</v>
      </c>
    </row>
    <row r="1006" customFormat="false" ht="15" hidden="false" customHeight="false" outlineLevel="0" collapsed="false">
      <c r="A1006" s="1" t="s">
        <v>9757</v>
      </c>
      <c r="B1006" s="1" t="s">
        <v>8772</v>
      </c>
      <c r="C1006" s="17" t="n">
        <v>69.2</v>
      </c>
      <c r="D1006" s="17" t="n">
        <v>142.88</v>
      </c>
      <c r="E1006" s="1" t="n">
        <v>134</v>
      </c>
      <c r="F1006" s="50" t="n">
        <v>2.577</v>
      </c>
      <c r="G1006" s="51" t="n">
        <v>0.352</v>
      </c>
      <c r="H1006" s="1" t="s">
        <v>9409</v>
      </c>
      <c r="I1006" s="1" t="s">
        <v>8746</v>
      </c>
      <c r="J1006" s="1" t="n">
        <v>3</v>
      </c>
      <c r="K1006" s="1" t="n">
        <v>18</v>
      </c>
      <c r="L1006" s="52" t="n">
        <f aca="false">E1006*D1006</f>
        <v>19145.92</v>
      </c>
      <c r="M1006" s="1" t="n">
        <f aca="false">IF(H1006="A",1.65,IF(H1006="B",1.28,0.84))</f>
        <v>0.84</v>
      </c>
      <c r="N1006" s="1" t="n">
        <f aca="false">ROUNDUP(M1006*G1006*F1006*SQRT(J1006),0)</f>
        <v>2</v>
      </c>
      <c r="O1006" s="1" t="n">
        <f aca="false">ROUNDUP(F1006*J1006+N1006,0)</f>
        <v>10</v>
      </c>
      <c r="P1006" s="50" t="n">
        <f aca="false">IF(F1006&gt;0,K1006/F1006,99)</f>
        <v>6.9848661233993</v>
      </c>
      <c r="Q1006" s="18" t="str">
        <f aca="false">IF(K1006&lt;N1006,"Stock-out risk",IF(K1006&lt;O1006,"Reorder now",IF(P1006&gt;16,"Overstock","Healthy")))</f>
        <v>Healthy</v>
      </c>
      <c r="R1006" s="52" t="n">
        <f aca="false">K1006*C1006</f>
        <v>1245.6</v>
      </c>
    </row>
    <row r="1007" customFormat="false" ht="15" hidden="false" customHeight="false" outlineLevel="0" collapsed="false">
      <c r="A1007" s="1" t="s">
        <v>9758</v>
      </c>
      <c r="B1007" s="1" t="s">
        <v>8755</v>
      </c>
      <c r="C1007" s="17" t="n">
        <v>338.36</v>
      </c>
      <c r="D1007" s="17" t="n">
        <v>635.6</v>
      </c>
      <c r="E1007" s="1" t="n">
        <v>30</v>
      </c>
      <c r="F1007" s="50" t="n">
        <v>0.577</v>
      </c>
      <c r="G1007" s="51" t="n">
        <v>0.921</v>
      </c>
      <c r="H1007" s="1" t="s">
        <v>9409</v>
      </c>
      <c r="I1007" s="1" t="s">
        <v>90</v>
      </c>
      <c r="J1007" s="1" t="n">
        <v>6</v>
      </c>
      <c r="K1007" s="1" t="n">
        <v>10</v>
      </c>
      <c r="L1007" s="52" t="n">
        <f aca="false">E1007*D1007</f>
        <v>19068</v>
      </c>
      <c r="M1007" s="1" t="n">
        <f aca="false">IF(H1007="A",1.65,IF(H1007="B",1.28,0.84))</f>
        <v>0.84</v>
      </c>
      <c r="N1007" s="1" t="n">
        <f aca="false">ROUNDUP(M1007*G1007*F1007*SQRT(J1007),0)</f>
        <v>2</v>
      </c>
      <c r="O1007" s="1" t="n">
        <f aca="false">ROUNDUP(F1007*J1007+N1007,0)</f>
        <v>6</v>
      </c>
      <c r="P1007" s="50" t="n">
        <f aca="false">IF(F1007&gt;0,K1007/F1007,99)</f>
        <v>17.3310225303293</v>
      </c>
      <c r="Q1007" s="18" t="str">
        <f aca="false">IF(K1007&lt;N1007,"Stock-out risk",IF(K1007&lt;O1007,"Reorder now",IF(P1007&gt;16,"Overstock","Healthy")))</f>
        <v>Overstock</v>
      </c>
      <c r="R1007" s="52" t="n">
        <f aca="false">K1007*C1007</f>
        <v>3383.6</v>
      </c>
    </row>
    <row r="1008" customFormat="false" ht="15" hidden="false" customHeight="false" outlineLevel="0" collapsed="false">
      <c r="A1008" s="1" t="s">
        <v>9759</v>
      </c>
      <c r="B1008" s="1" t="s">
        <v>8749</v>
      </c>
      <c r="C1008" s="17" t="n">
        <v>51.34</v>
      </c>
      <c r="D1008" s="17" t="n">
        <v>120.18</v>
      </c>
      <c r="E1008" s="1" t="n">
        <v>157</v>
      </c>
      <c r="F1008" s="50" t="n">
        <v>3.019</v>
      </c>
      <c r="G1008" s="51" t="n">
        <v>0.328</v>
      </c>
      <c r="H1008" s="1" t="s">
        <v>9409</v>
      </c>
      <c r="I1008" s="1" t="s">
        <v>8746</v>
      </c>
      <c r="J1008" s="1" t="n">
        <v>3</v>
      </c>
      <c r="K1008" s="1" t="n">
        <v>46</v>
      </c>
      <c r="L1008" s="52" t="n">
        <f aca="false">E1008*D1008</f>
        <v>18868.26</v>
      </c>
      <c r="M1008" s="1" t="n">
        <f aca="false">IF(H1008="A",1.65,IF(H1008="B",1.28,0.84))</f>
        <v>0.84</v>
      </c>
      <c r="N1008" s="1" t="n">
        <f aca="false">ROUNDUP(M1008*G1008*F1008*SQRT(J1008),0)</f>
        <v>2</v>
      </c>
      <c r="O1008" s="1" t="n">
        <f aca="false">ROUNDUP(F1008*J1008+N1008,0)</f>
        <v>12</v>
      </c>
      <c r="P1008" s="50" t="n">
        <f aca="false">IF(F1008&gt;0,K1008/F1008,99)</f>
        <v>15.2368333885393</v>
      </c>
      <c r="Q1008" s="18" t="str">
        <f aca="false">IF(K1008&lt;N1008,"Stock-out risk",IF(K1008&lt;O1008,"Reorder now",IF(P1008&gt;16,"Overstock","Healthy")))</f>
        <v>Healthy</v>
      </c>
      <c r="R1008" s="52" t="n">
        <f aca="false">K1008*C1008</f>
        <v>2361.64</v>
      </c>
    </row>
    <row r="1009" customFormat="false" ht="15" hidden="false" customHeight="false" outlineLevel="0" collapsed="false">
      <c r="A1009" s="1" t="s">
        <v>9760</v>
      </c>
      <c r="B1009" s="1" t="s">
        <v>8759</v>
      </c>
      <c r="C1009" s="17" t="n">
        <v>172.15</v>
      </c>
      <c r="D1009" s="17" t="n">
        <v>318.23</v>
      </c>
      <c r="E1009" s="1" t="n">
        <v>59</v>
      </c>
      <c r="F1009" s="50" t="n">
        <v>1.135</v>
      </c>
      <c r="G1009" s="51" t="n">
        <v>0.301</v>
      </c>
      <c r="H1009" s="1" t="s">
        <v>9409</v>
      </c>
      <c r="I1009" s="1" t="s">
        <v>8746</v>
      </c>
      <c r="J1009" s="1" t="n">
        <v>4</v>
      </c>
      <c r="K1009" s="1" t="n">
        <v>5</v>
      </c>
      <c r="L1009" s="52" t="n">
        <f aca="false">E1009*D1009</f>
        <v>18775.57</v>
      </c>
      <c r="M1009" s="1" t="n">
        <f aca="false">IF(H1009="A",1.65,IF(H1009="B",1.28,0.84))</f>
        <v>0.84</v>
      </c>
      <c r="N1009" s="1" t="n">
        <f aca="false">ROUNDUP(M1009*G1009*F1009*SQRT(J1009),0)</f>
        <v>1</v>
      </c>
      <c r="O1009" s="1" t="n">
        <f aca="false">ROUNDUP(F1009*J1009+N1009,0)</f>
        <v>6</v>
      </c>
      <c r="P1009" s="50" t="n">
        <f aca="false">IF(F1009&gt;0,K1009/F1009,99)</f>
        <v>4.40528634361233</v>
      </c>
      <c r="Q1009" s="18" t="str">
        <f aca="false">IF(K1009&lt;N1009,"Stock-out risk",IF(K1009&lt;O1009,"Reorder now",IF(P1009&gt;16,"Overstock","Healthy")))</f>
        <v>Reorder now</v>
      </c>
      <c r="R1009" s="52" t="n">
        <f aca="false">K1009*C1009</f>
        <v>860.75</v>
      </c>
    </row>
    <row r="1010" customFormat="false" ht="15" hidden="false" customHeight="false" outlineLevel="0" collapsed="false">
      <c r="A1010" s="1" t="s">
        <v>9761</v>
      </c>
      <c r="B1010" s="1" t="s">
        <v>8749</v>
      </c>
      <c r="C1010" s="17" t="n">
        <v>58.34</v>
      </c>
      <c r="D1010" s="17" t="n">
        <v>113.7</v>
      </c>
      <c r="E1010" s="1" t="n">
        <v>164</v>
      </c>
      <c r="F1010" s="50" t="n">
        <v>3.154</v>
      </c>
      <c r="G1010" s="51" t="n">
        <v>0.437</v>
      </c>
      <c r="H1010" s="1" t="s">
        <v>9409</v>
      </c>
      <c r="I1010" s="1" t="s">
        <v>8746</v>
      </c>
      <c r="J1010" s="1" t="n">
        <v>6</v>
      </c>
      <c r="K1010" s="1" t="n">
        <v>48</v>
      </c>
      <c r="L1010" s="52" t="n">
        <f aca="false">E1010*D1010</f>
        <v>18646.8</v>
      </c>
      <c r="M1010" s="1" t="n">
        <f aca="false">IF(H1010="A",1.65,IF(H1010="B",1.28,0.84))</f>
        <v>0.84</v>
      </c>
      <c r="N1010" s="1" t="n">
        <f aca="false">ROUNDUP(M1010*G1010*F1010*SQRT(J1010),0)</f>
        <v>3</v>
      </c>
      <c r="O1010" s="1" t="n">
        <f aca="false">ROUNDUP(F1010*J1010+N1010,0)</f>
        <v>22</v>
      </c>
      <c r="P1010" s="50" t="n">
        <f aca="false">IF(F1010&gt;0,K1010/F1010,99)</f>
        <v>15.2187698161065</v>
      </c>
      <c r="Q1010" s="18" t="str">
        <f aca="false">IF(K1010&lt;N1010,"Stock-out risk",IF(K1010&lt;O1010,"Reorder now",IF(P1010&gt;16,"Overstock","Healthy")))</f>
        <v>Healthy</v>
      </c>
      <c r="R1010" s="52" t="n">
        <f aca="false">K1010*C1010</f>
        <v>2800.32</v>
      </c>
    </row>
    <row r="1011" customFormat="false" ht="15" hidden="false" customHeight="false" outlineLevel="0" collapsed="false">
      <c r="A1011" s="1" t="s">
        <v>9762</v>
      </c>
      <c r="B1011" s="1" t="s">
        <v>8742</v>
      </c>
      <c r="C1011" s="17" t="n">
        <v>59.45</v>
      </c>
      <c r="D1011" s="17" t="n">
        <v>135.98</v>
      </c>
      <c r="E1011" s="1" t="n">
        <v>136</v>
      </c>
      <c r="F1011" s="50" t="n">
        <v>2.615</v>
      </c>
      <c r="G1011" s="51" t="n">
        <v>0.419</v>
      </c>
      <c r="H1011" s="1" t="s">
        <v>9409</v>
      </c>
      <c r="I1011" s="1" t="s">
        <v>8746</v>
      </c>
      <c r="J1011" s="1" t="n">
        <v>2</v>
      </c>
      <c r="K1011" s="1" t="n">
        <v>9</v>
      </c>
      <c r="L1011" s="52" t="n">
        <f aca="false">E1011*D1011</f>
        <v>18493.28</v>
      </c>
      <c r="M1011" s="1" t="n">
        <f aca="false">IF(H1011="A",1.65,IF(H1011="B",1.28,0.84))</f>
        <v>0.84</v>
      </c>
      <c r="N1011" s="1" t="n">
        <f aca="false">ROUNDUP(M1011*G1011*F1011*SQRT(J1011),0)</f>
        <v>2</v>
      </c>
      <c r="O1011" s="1" t="n">
        <f aca="false">ROUNDUP(F1011*J1011+N1011,0)</f>
        <v>8</v>
      </c>
      <c r="P1011" s="50" t="n">
        <f aca="false">IF(F1011&gt;0,K1011/F1011,99)</f>
        <v>3.44168260038241</v>
      </c>
      <c r="Q1011" s="18" t="str">
        <f aca="false">IF(K1011&lt;N1011,"Stock-out risk",IF(K1011&lt;O1011,"Reorder now",IF(P1011&gt;16,"Overstock","Healthy")))</f>
        <v>Healthy</v>
      </c>
      <c r="R1011" s="52" t="n">
        <f aca="false">K1011*C1011</f>
        <v>535.05</v>
      </c>
    </row>
    <row r="1012" customFormat="false" ht="15" hidden="false" customHeight="false" outlineLevel="0" collapsed="false">
      <c r="A1012" s="1" t="s">
        <v>9763</v>
      </c>
      <c r="B1012" s="1" t="s">
        <v>8759</v>
      </c>
      <c r="C1012" s="17" t="n">
        <v>60.32</v>
      </c>
      <c r="D1012" s="17" t="n">
        <v>131.24</v>
      </c>
      <c r="E1012" s="1" t="n">
        <v>140</v>
      </c>
      <c r="F1012" s="50" t="n">
        <v>2.692</v>
      </c>
      <c r="G1012" s="51" t="n">
        <v>0.296</v>
      </c>
      <c r="H1012" s="1" t="s">
        <v>9409</v>
      </c>
      <c r="I1012" s="1" t="s">
        <v>8746</v>
      </c>
      <c r="J1012" s="1" t="n">
        <v>2</v>
      </c>
      <c r="K1012" s="1" t="n">
        <v>17</v>
      </c>
      <c r="L1012" s="52" t="n">
        <f aca="false">E1012*D1012</f>
        <v>18373.6</v>
      </c>
      <c r="M1012" s="1" t="n">
        <f aca="false">IF(H1012="A",1.65,IF(H1012="B",1.28,0.84))</f>
        <v>0.84</v>
      </c>
      <c r="N1012" s="1" t="n">
        <f aca="false">ROUNDUP(M1012*G1012*F1012*SQRT(J1012),0)</f>
        <v>1</v>
      </c>
      <c r="O1012" s="1" t="n">
        <f aca="false">ROUNDUP(F1012*J1012+N1012,0)</f>
        <v>7</v>
      </c>
      <c r="P1012" s="50" t="n">
        <f aca="false">IF(F1012&gt;0,K1012/F1012,99)</f>
        <v>6.31500742942051</v>
      </c>
      <c r="Q1012" s="18" t="str">
        <f aca="false">IF(K1012&lt;N1012,"Stock-out risk",IF(K1012&lt;O1012,"Reorder now",IF(P1012&gt;16,"Overstock","Healthy")))</f>
        <v>Healthy</v>
      </c>
      <c r="R1012" s="52" t="n">
        <f aca="false">K1012*C1012</f>
        <v>1025.44</v>
      </c>
    </row>
    <row r="1013" customFormat="false" ht="15" hidden="false" customHeight="false" outlineLevel="0" collapsed="false">
      <c r="A1013" s="1" t="s">
        <v>9764</v>
      </c>
      <c r="B1013" s="1" t="s">
        <v>8764</v>
      </c>
      <c r="C1013" s="17" t="n">
        <v>130.59</v>
      </c>
      <c r="D1013" s="17" t="n">
        <v>279.83</v>
      </c>
      <c r="E1013" s="1" t="n">
        <v>65</v>
      </c>
      <c r="F1013" s="50" t="n">
        <v>1.25</v>
      </c>
      <c r="G1013" s="51" t="n">
        <v>0.541</v>
      </c>
      <c r="H1013" s="1" t="s">
        <v>9409</v>
      </c>
      <c r="I1013" s="1" t="s">
        <v>90</v>
      </c>
      <c r="J1013" s="1" t="n">
        <v>3</v>
      </c>
      <c r="K1013" s="1" t="n">
        <v>8</v>
      </c>
      <c r="L1013" s="52" t="n">
        <f aca="false">E1013*D1013</f>
        <v>18188.95</v>
      </c>
      <c r="M1013" s="1" t="n">
        <f aca="false">IF(H1013="A",1.65,IF(H1013="B",1.28,0.84))</f>
        <v>0.84</v>
      </c>
      <c r="N1013" s="1" t="n">
        <f aca="false">ROUNDUP(M1013*G1013*F1013*SQRT(J1013),0)</f>
        <v>1</v>
      </c>
      <c r="O1013" s="1" t="n">
        <f aca="false">ROUNDUP(F1013*J1013+N1013,0)</f>
        <v>5</v>
      </c>
      <c r="P1013" s="50" t="n">
        <f aca="false">IF(F1013&gt;0,K1013/F1013,99)</f>
        <v>6.4</v>
      </c>
      <c r="Q1013" s="18" t="str">
        <f aca="false">IF(K1013&lt;N1013,"Stock-out risk",IF(K1013&lt;O1013,"Reorder now",IF(P1013&gt;16,"Overstock","Healthy")))</f>
        <v>Healthy</v>
      </c>
      <c r="R1013" s="52" t="n">
        <f aca="false">K1013*C1013</f>
        <v>1044.72</v>
      </c>
    </row>
    <row r="1014" customFormat="false" ht="15" hidden="false" customHeight="false" outlineLevel="0" collapsed="false">
      <c r="A1014" s="1" t="s">
        <v>9765</v>
      </c>
      <c r="B1014" s="1" t="s">
        <v>8742</v>
      </c>
      <c r="C1014" s="17" t="n">
        <v>150.71</v>
      </c>
      <c r="D1014" s="17" t="n">
        <v>287.05</v>
      </c>
      <c r="E1014" s="1" t="n">
        <v>63</v>
      </c>
      <c r="F1014" s="50" t="n">
        <v>1.212</v>
      </c>
      <c r="G1014" s="51" t="n">
        <v>0.989</v>
      </c>
      <c r="H1014" s="1" t="s">
        <v>9409</v>
      </c>
      <c r="I1014" s="1" t="s">
        <v>90</v>
      </c>
      <c r="J1014" s="1" t="n">
        <v>3</v>
      </c>
      <c r="K1014" s="1" t="n">
        <v>16</v>
      </c>
      <c r="L1014" s="52" t="n">
        <f aca="false">E1014*D1014</f>
        <v>18084.15</v>
      </c>
      <c r="M1014" s="1" t="n">
        <f aca="false">IF(H1014="A",1.65,IF(H1014="B",1.28,0.84))</f>
        <v>0.84</v>
      </c>
      <c r="N1014" s="1" t="n">
        <f aca="false">ROUNDUP(M1014*G1014*F1014*SQRT(J1014),0)</f>
        <v>2</v>
      </c>
      <c r="O1014" s="1" t="n">
        <f aca="false">ROUNDUP(F1014*J1014+N1014,0)</f>
        <v>6</v>
      </c>
      <c r="P1014" s="50" t="n">
        <f aca="false">IF(F1014&gt;0,K1014/F1014,99)</f>
        <v>13.2013201320132</v>
      </c>
      <c r="Q1014" s="18" t="str">
        <f aca="false">IF(K1014&lt;N1014,"Stock-out risk",IF(K1014&lt;O1014,"Reorder now",IF(P1014&gt;16,"Overstock","Healthy")))</f>
        <v>Healthy</v>
      </c>
      <c r="R1014" s="52" t="n">
        <f aca="false">K1014*C1014</f>
        <v>2411.36</v>
      </c>
    </row>
    <row r="1015" customFormat="false" ht="15" hidden="false" customHeight="false" outlineLevel="0" collapsed="false">
      <c r="A1015" s="1" t="s">
        <v>9766</v>
      </c>
      <c r="B1015" s="1" t="s">
        <v>8759</v>
      </c>
      <c r="C1015" s="17" t="n">
        <v>97.34</v>
      </c>
      <c r="D1015" s="17" t="n">
        <v>192.08</v>
      </c>
      <c r="E1015" s="1" t="n">
        <v>94</v>
      </c>
      <c r="F1015" s="50" t="n">
        <v>1.808</v>
      </c>
      <c r="G1015" s="51" t="n">
        <v>0.448</v>
      </c>
      <c r="H1015" s="1" t="s">
        <v>9409</v>
      </c>
      <c r="I1015" s="1" t="s">
        <v>8746</v>
      </c>
      <c r="J1015" s="1" t="n">
        <v>3</v>
      </c>
      <c r="K1015" s="1" t="n">
        <v>37</v>
      </c>
      <c r="L1015" s="52" t="n">
        <f aca="false">E1015*D1015</f>
        <v>18055.52</v>
      </c>
      <c r="M1015" s="1" t="n">
        <f aca="false">IF(H1015="A",1.65,IF(H1015="B",1.28,0.84))</f>
        <v>0.84</v>
      </c>
      <c r="N1015" s="1" t="n">
        <f aca="false">ROUNDUP(M1015*G1015*F1015*SQRT(J1015),0)</f>
        <v>2</v>
      </c>
      <c r="O1015" s="1" t="n">
        <f aca="false">ROUNDUP(F1015*J1015+N1015,0)</f>
        <v>8</v>
      </c>
      <c r="P1015" s="50" t="n">
        <f aca="false">IF(F1015&gt;0,K1015/F1015,99)</f>
        <v>20.4646017699115</v>
      </c>
      <c r="Q1015" s="18" t="str">
        <f aca="false">IF(K1015&lt;N1015,"Stock-out risk",IF(K1015&lt;O1015,"Reorder now",IF(P1015&gt;16,"Overstock","Healthy")))</f>
        <v>Overstock</v>
      </c>
      <c r="R1015" s="52" t="n">
        <f aca="false">K1015*C1015</f>
        <v>3601.58</v>
      </c>
    </row>
    <row r="1016" customFormat="false" ht="15" hidden="false" customHeight="false" outlineLevel="0" collapsed="false">
      <c r="A1016" s="1" t="s">
        <v>9767</v>
      </c>
      <c r="B1016" s="1" t="s">
        <v>8759</v>
      </c>
      <c r="C1016" s="17" t="n">
        <v>64.08</v>
      </c>
      <c r="D1016" s="17" t="n">
        <v>116.79</v>
      </c>
      <c r="E1016" s="1" t="n">
        <v>154</v>
      </c>
      <c r="F1016" s="50" t="n">
        <v>2.962</v>
      </c>
      <c r="G1016" s="51" t="n">
        <v>0.374</v>
      </c>
      <c r="H1016" s="1" t="s">
        <v>9409</v>
      </c>
      <c r="I1016" s="1" t="s">
        <v>8746</v>
      </c>
      <c r="J1016" s="1" t="n">
        <v>3</v>
      </c>
      <c r="K1016" s="1" t="n">
        <v>31</v>
      </c>
      <c r="L1016" s="52" t="n">
        <f aca="false">E1016*D1016</f>
        <v>17985.66</v>
      </c>
      <c r="M1016" s="1" t="n">
        <f aca="false">IF(H1016="A",1.65,IF(H1016="B",1.28,0.84))</f>
        <v>0.84</v>
      </c>
      <c r="N1016" s="1" t="n">
        <f aca="false">ROUNDUP(M1016*G1016*F1016*SQRT(J1016),0)</f>
        <v>2</v>
      </c>
      <c r="O1016" s="1" t="n">
        <f aca="false">ROUNDUP(F1016*J1016+N1016,0)</f>
        <v>11</v>
      </c>
      <c r="P1016" s="50" t="n">
        <f aca="false">IF(F1016&gt;0,K1016/F1016,99)</f>
        <v>10.4659014179608</v>
      </c>
      <c r="Q1016" s="18" t="str">
        <f aca="false">IF(K1016&lt;N1016,"Stock-out risk",IF(K1016&lt;O1016,"Reorder now",IF(P1016&gt;16,"Overstock","Healthy")))</f>
        <v>Healthy</v>
      </c>
      <c r="R1016" s="52" t="n">
        <f aca="false">K1016*C1016</f>
        <v>1986.48</v>
      </c>
    </row>
    <row r="1017" customFormat="false" ht="15" hidden="false" customHeight="false" outlineLevel="0" collapsed="false">
      <c r="A1017" s="1" t="s">
        <v>9768</v>
      </c>
      <c r="B1017" s="1" t="s">
        <v>8755</v>
      </c>
      <c r="C1017" s="17" t="n">
        <v>132.69</v>
      </c>
      <c r="D1017" s="17" t="n">
        <v>320.68</v>
      </c>
      <c r="E1017" s="1" t="n">
        <v>56</v>
      </c>
      <c r="F1017" s="50" t="n">
        <v>1.077</v>
      </c>
      <c r="G1017" s="51" t="n">
        <v>0.542</v>
      </c>
      <c r="H1017" s="1" t="s">
        <v>9409</v>
      </c>
      <c r="I1017" s="1" t="s">
        <v>90</v>
      </c>
      <c r="J1017" s="1" t="n">
        <v>3</v>
      </c>
      <c r="K1017" s="1" t="n">
        <v>3</v>
      </c>
      <c r="L1017" s="52" t="n">
        <f aca="false">E1017*D1017</f>
        <v>17958.08</v>
      </c>
      <c r="M1017" s="1" t="n">
        <f aca="false">IF(H1017="A",1.65,IF(H1017="B",1.28,0.84))</f>
        <v>0.84</v>
      </c>
      <c r="N1017" s="1" t="n">
        <f aca="false">ROUNDUP(M1017*G1017*F1017*SQRT(J1017),0)</f>
        <v>1</v>
      </c>
      <c r="O1017" s="1" t="n">
        <f aca="false">ROUNDUP(F1017*J1017+N1017,0)</f>
        <v>5</v>
      </c>
      <c r="P1017" s="50" t="n">
        <f aca="false">IF(F1017&gt;0,K1017/F1017,99)</f>
        <v>2.78551532033426</v>
      </c>
      <c r="Q1017" s="18" t="str">
        <f aca="false">IF(K1017&lt;N1017,"Stock-out risk",IF(K1017&lt;O1017,"Reorder now",IF(P1017&gt;16,"Overstock","Healthy")))</f>
        <v>Reorder now</v>
      </c>
      <c r="R1017" s="52" t="n">
        <f aca="false">K1017*C1017</f>
        <v>398.07</v>
      </c>
    </row>
    <row r="1018" customFormat="false" ht="15" hidden="false" customHeight="false" outlineLevel="0" collapsed="false">
      <c r="A1018" s="1" t="s">
        <v>9769</v>
      </c>
      <c r="B1018" s="1" t="s">
        <v>8742</v>
      </c>
      <c r="C1018" s="17" t="n">
        <v>105.03</v>
      </c>
      <c r="D1018" s="17" t="n">
        <v>223.39</v>
      </c>
      <c r="E1018" s="1" t="n">
        <v>80</v>
      </c>
      <c r="F1018" s="50" t="n">
        <v>1.538</v>
      </c>
      <c r="G1018" s="51" t="n">
        <v>0.392</v>
      </c>
      <c r="H1018" s="1" t="s">
        <v>9409</v>
      </c>
      <c r="I1018" s="1" t="s">
        <v>8746</v>
      </c>
      <c r="J1018" s="1" t="n">
        <v>3</v>
      </c>
      <c r="K1018" s="1" t="n">
        <v>6</v>
      </c>
      <c r="L1018" s="52" t="n">
        <f aca="false">E1018*D1018</f>
        <v>17871.2</v>
      </c>
      <c r="M1018" s="1" t="n">
        <f aca="false">IF(H1018="A",1.65,IF(H1018="B",1.28,0.84))</f>
        <v>0.84</v>
      </c>
      <c r="N1018" s="1" t="n">
        <f aca="false">ROUNDUP(M1018*G1018*F1018*SQRT(J1018),0)</f>
        <v>1</v>
      </c>
      <c r="O1018" s="1" t="n">
        <f aca="false">ROUNDUP(F1018*J1018+N1018,0)</f>
        <v>6</v>
      </c>
      <c r="P1018" s="50" t="n">
        <f aca="false">IF(F1018&gt;0,K1018/F1018,99)</f>
        <v>3.90117035110533</v>
      </c>
      <c r="Q1018" s="18" t="str">
        <f aca="false">IF(K1018&lt;N1018,"Stock-out risk",IF(K1018&lt;O1018,"Reorder now",IF(P1018&gt;16,"Overstock","Healthy")))</f>
        <v>Healthy</v>
      </c>
      <c r="R1018" s="52" t="n">
        <f aca="false">K1018*C1018</f>
        <v>630.18</v>
      </c>
    </row>
    <row r="1019" customFormat="false" ht="15" hidden="false" customHeight="false" outlineLevel="0" collapsed="false">
      <c r="A1019" s="1" t="s">
        <v>9770</v>
      </c>
      <c r="B1019" s="1" t="s">
        <v>8755</v>
      </c>
      <c r="C1019" s="17" t="n">
        <v>38.38</v>
      </c>
      <c r="D1019" s="17" t="n">
        <v>85.59</v>
      </c>
      <c r="E1019" s="1" t="n">
        <v>205</v>
      </c>
      <c r="F1019" s="50" t="n">
        <v>3.942</v>
      </c>
      <c r="G1019" s="51" t="n">
        <v>0.432</v>
      </c>
      <c r="H1019" s="1" t="s">
        <v>9409</v>
      </c>
      <c r="I1019" s="1" t="s">
        <v>8746</v>
      </c>
      <c r="J1019" s="1" t="n">
        <v>6</v>
      </c>
      <c r="K1019" s="1" t="n">
        <v>37</v>
      </c>
      <c r="L1019" s="52" t="n">
        <f aca="false">E1019*D1019</f>
        <v>17545.95</v>
      </c>
      <c r="M1019" s="1" t="n">
        <f aca="false">IF(H1019="A",1.65,IF(H1019="B",1.28,0.84))</f>
        <v>0.84</v>
      </c>
      <c r="N1019" s="1" t="n">
        <f aca="false">ROUNDUP(M1019*G1019*F1019*SQRT(J1019),0)</f>
        <v>4</v>
      </c>
      <c r="O1019" s="1" t="n">
        <f aca="false">ROUNDUP(F1019*J1019+N1019,0)</f>
        <v>28</v>
      </c>
      <c r="P1019" s="50" t="n">
        <f aca="false">IF(F1019&gt;0,K1019/F1019,99)</f>
        <v>9.38609842719432</v>
      </c>
      <c r="Q1019" s="18" t="str">
        <f aca="false">IF(K1019&lt;N1019,"Stock-out risk",IF(K1019&lt;O1019,"Reorder now",IF(P1019&gt;16,"Overstock","Healthy")))</f>
        <v>Healthy</v>
      </c>
      <c r="R1019" s="52" t="n">
        <f aca="false">K1019*C1019</f>
        <v>1420.06</v>
      </c>
    </row>
    <row r="1020" customFormat="false" ht="15" hidden="false" customHeight="false" outlineLevel="0" collapsed="false">
      <c r="A1020" s="1" t="s">
        <v>9771</v>
      </c>
      <c r="B1020" s="1" t="s">
        <v>8772</v>
      </c>
      <c r="C1020" s="17" t="n">
        <v>89.07</v>
      </c>
      <c r="D1020" s="17" t="n">
        <v>201.99</v>
      </c>
      <c r="E1020" s="1" t="n">
        <v>86</v>
      </c>
      <c r="F1020" s="50" t="n">
        <v>1.654</v>
      </c>
      <c r="G1020" s="51" t="n">
        <v>0.409</v>
      </c>
      <c r="H1020" s="1" t="s">
        <v>9409</v>
      </c>
      <c r="I1020" s="1" t="s">
        <v>8746</v>
      </c>
      <c r="J1020" s="1" t="n">
        <v>3</v>
      </c>
      <c r="K1020" s="1" t="n">
        <v>5</v>
      </c>
      <c r="L1020" s="52" t="n">
        <f aca="false">E1020*D1020</f>
        <v>17371.14</v>
      </c>
      <c r="M1020" s="1" t="n">
        <f aca="false">IF(H1020="A",1.65,IF(H1020="B",1.28,0.84))</f>
        <v>0.84</v>
      </c>
      <c r="N1020" s="1" t="n">
        <f aca="false">ROUNDUP(M1020*G1020*F1020*SQRT(J1020),0)</f>
        <v>1</v>
      </c>
      <c r="O1020" s="1" t="n">
        <f aca="false">ROUNDUP(F1020*J1020+N1020,0)</f>
        <v>6</v>
      </c>
      <c r="P1020" s="50" t="n">
        <f aca="false">IF(F1020&gt;0,K1020/F1020,99)</f>
        <v>3.0229746070133</v>
      </c>
      <c r="Q1020" s="18" t="str">
        <f aca="false">IF(K1020&lt;N1020,"Stock-out risk",IF(K1020&lt;O1020,"Reorder now",IF(P1020&gt;16,"Overstock","Healthy")))</f>
        <v>Reorder now</v>
      </c>
      <c r="R1020" s="52" t="n">
        <f aca="false">K1020*C1020</f>
        <v>445.35</v>
      </c>
    </row>
    <row r="1021" customFormat="false" ht="15" hidden="false" customHeight="false" outlineLevel="0" collapsed="false">
      <c r="A1021" s="1" t="s">
        <v>9772</v>
      </c>
      <c r="B1021" s="1" t="s">
        <v>8764</v>
      </c>
      <c r="C1021" s="17" t="n">
        <v>135.96</v>
      </c>
      <c r="D1021" s="17" t="n">
        <v>285.28</v>
      </c>
      <c r="E1021" s="1" t="n">
        <v>60</v>
      </c>
      <c r="F1021" s="50" t="n">
        <v>1.154</v>
      </c>
      <c r="G1021" s="51" t="n">
        <v>0.313</v>
      </c>
      <c r="H1021" s="1" t="s">
        <v>9409</v>
      </c>
      <c r="I1021" s="1" t="s">
        <v>8746</v>
      </c>
      <c r="J1021" s="1" t="n">
        <v>2</v>
      </c>
      <c r="K1021" s="1" t="n">
        <v>2</v>
      </c>
      <c r="L1021" s="52" t="n">
        <f aca="false">E1021*D1021</f>
        <v>17116.8</v>
      </c>
      <c r="M1021" s="1" t="n">
        <f aca="false">IF(H1021="A",1.65,IF(H1021="B",1.28,0.84))</f>
        <v>0.84</v>
      </c>
      <c r="N1021" s="1" t="n">
        <f aca="false">ROUNDUP(M1021*G1021*F1021*SQRT(J1021),0)</f>
        <v>1</v>
      </c>
      <c r="O1021" s="1" t="n">
        <f aca="false">ROUNDUP(F1021*J1021+N1021,0)</f>
        <v>4</v>
      </c>
      <c r="P1021" s="50" t="n">
        <f aca="false">IF(F1021&gt;0,K1021/F1021,99)</f>
        <v>1.73310225303293</v>
      </c>
      <c r="Q1021" s="18" t="str">
        <f aca="false">IF(K1021&lt;N1021,"Stock-out risk",IF(K1021&lt;O1021,"Reorder now",IF(P1021&gt;16,"Overstock","Healthy")))</f>
        <v>Reorder now</v>
      </c>
      <c r="R1021" s="52" t="n">
        <f aca="false">K1021*C1021</f>
        <v>271.92</v>
      </c>
    </row>
    <row r="1022" customFormat="false" ht="15" hidden="false" customHeight="false" outlineLevel="0" collapsed="false">
      <c r="A1022" s="1" t="s">
        <v>9773</v>
      </c>
      <c r="B1022" s="1" t="s">
        <v>8749</v>
      </c>
      <c r="C1022" s="17" t="n">
        <v>33.52</v>
      </c>
      <c r="D1022" s="17" t="n">
        <v>73.88</v>
      </c>
      <c r="E1022" s="1" t="n">
        <v>228</v>
      </c>
      <c r="F1022" s="50" t="n">
        <v>4.385</v>
      </c>
      <c r="G1022" s="51" t="n">
        <v>0.807</v>
      </c>
      <c r="H1022" s="1" t="s">
        <v>9409</v>
      </c>
      <c r="I1022" s="1" t="s">
        <v>90</v>
      </c>
      <c r="J1022" s="1" t="n">
        <v>3</v>
      </c>
      <c r="K1022" s="1" t="n">
        <v>41</v>
      </c>
      <c r="L1022" s="52" t="n">
        <f aca="false">E1022*D1022</f>
        <v>16844.64</v>
      </c>
      <c r="M1022" s="1" t="n">
        <f aca="false">IF(H1022="A",1.65,IF(H1022="B",1.28,0.84))</f>
        <v>0.84</v>
      </c>
      <c r="N1022" s="1" t="n">
        <f aca="false">ROUNDUP(M1022*G1022*F1022*SQRT(J1022),0)</f>
        <v>6</v>
      </c>
      <c r="O1022" s="1" t="n">
        <f aca="false">ROUNDUP(F1022*J1022+N1022,0)</f>
        <v>20</v>
      </c>
      <c r="P1022" s="50" t="n">
        <f aca="false">IF(F1022&gt;0,K1022/F1022,99)</f>
        <v>9.35005701254276</v>
      </c>
      <c r="Q1022" s="18" t="str">
        <f aca="false">IF(K1022&lt;N1022,"Stock-out risk",IF(K1022&lt;O1022,"Reorder now",IF(P1022&gt;16,"Overstock","Healthy")))</f>
        <v>Healthy</v>
      </c>
      <c r="R1022" s="52" t="n">
        <f aca="false">K1022*C1022</f>
        <v>1374.32</v>
      </c>
    </row>
    <row r="1023" customFormat="false" ht="15" hidden="false" customHeight="false" outlineLevel="0" collapsed="false">
      <c r="A1023" s="1" t="s">
        <v>9774</v>
      </c>
      <c r="B1023" s="1" t="s">
        <v>8749</v>
      </c>
      <c r="C1023" s="17" t="n">
        <v>253.33</v>
      </c>
      <c r="D1023" s="17" t="n">
        <v>508.4</v>
      </c>
      <c r="E1023" s="1" t="n">
        <v>33</v>
      </c>
      <c r="F1023" s="50" t="n">
        <v>0.635</v>
      </c>
      <c r="G1023" s="51" t="n">
        <v>0.979</v>
      </c>
      <c r="H1023" s="1" t="s">
        <v>9409</v>
      </c>
      <c r="I1023" s="1" t="s">
        <v>90</v>
      </c>
      <c r="J1023" s="1" t="n">
        <v>2</v>
      </c>
      <c r="K1023" s="1" t="n">
        <v>3</v>
      </c>
      <c r="L1023" s="52" t="n">
        <f aca="false">E1023*D1023</f>
        <v>16777.2</v>
      </c>
      <c r="M1023" s="1" t="n">
        <f aca="false">IF(H1023="A",1.65,IF(H1023="B",1.28,0.84))</f>
        <v>0.84</v>
      </c>
      <c r="N1023" s="1" t="n">
        <f aca="false">ROUNDUP(M1023*G1023*F1023*SQRT(J1023),0)</f>
        <v>1</v>
      </c>
      <c r="O1023" s="1" t="n">
        <f aca="false">ROUNDUP(F1023*J1023+N1023,0)</f>
        <v>3</v>
      </c>
      <c r="P1023" s="50" t="n">
        <f aca="false">IF(F1023&gt;0,K1023/F1023,99)</f>
        <v>4.7244094488189</v>
      </c>
      <c r="Q1023" s="18" t="str">
        <f aca="false">IF(K1023&lt;N1023,"Stock-out risk",IF(K1023&lt;O1023,"Reorder now",IF(P1023&gt;16,"Overstock","Healthy")))</f>
        <v>Healthy</v>
      </c>
      <c r="R1023" s="52" t="n">
        <f aca="false">K1023*C1023</f>
        <v>759.99</v>
      </c>
    </row>
    <row r="1024" customFormat="false" ht="15" hidden="false" customHeight="false" outlineLevel="0" collapsed="false">
      <c r="A1024" s="1" t="s">
        <v>9775</v>
      </c>
      <c r="B1024" s="1" t="s">
        <v>8742</v>
      </c>
      <c r="C1024" s="17" t="n">
        <v>47.66</v>
      </c>
      <c r="D1024" s="17" t="n">
        <v>97.56</v>
      </c>
      <c r="E1024" s="1" t="n">
        <v>169</v>
      </c>
      <c r="F1024" s="50" t="n">
        <v>3.25</v>
      </c>
      <c r="G1024" s="51" t="n">
        <v>0.515</v>
      </c>
      <c r="H1024" s="1" t="s">
        <v>9409</v>
      </c>
      <c r="I1024" s="1" t="s">
        <v>90</v>
      </c>
      <c r="J1024" s="1" t="n">
        <v>2</v>
      </c>
      <c r="K1024" s="1" t="n">
        <v>22</v>
      </c>
      <c r="L1024" s="52" t="n">
        <f aca="false">E1024*D1024</f>
        <v>16487.64</v>
      </c>
      <c r="M1024" s="1" t="n">
        <f aca="false">IF(H1024="A",1.65,IF(H1024="B",1.28,0.84))</f>
        <v>0.84</v>
      </c>
      <c r="N1024" s="1" t="n">
        <f aca="false">ROUNDUP(M1024*G1024*F1024*SQRT(J1024),0)</f>
        <v>2</v>
      </c>
      <c r="O1024" s="1" t="n">
        <f aca="false">ROUNDUP(F1024*J1024+N1024,0)</f>
        <v>9</v>
      </c>
      <c r="P1024" s="50" t="n">
        <f aca="false">IF(F1024&gt;0,K1024/F1024,99)</f>
        <v>6.76923076923077</v>
      </c>
      <c r="Q1024" s="18" t="str">
        <f aca="false">IF(K1024&lt;N1024,"Stock-out risk",IF(K1024&lt;O1024,"Reorder now",IF(P1024&gt;16,"Overstock","Healthy")))</f>
        <v>Healthy</v>
      </c>
      <c r="R1024" s="52" t="n">
        <f aca="false">K1024*C1024</f>
        <v>1048.52</v>
      </c>
    </row>
    <row r="1025" customFormat="false" ht="15" hidden="false" customHeight="false" outlineLevel="0" collapsed="false">
      <c r="A1025" s="1" t="s">
        <v>9776</v>
      </c>
      <c r="B1025" s="1" t="s">
        <v>8759</v>
      </c>
      <c r="C1025" s="17" t="n">
        <v>53.14</v>
      </c>
      <c r="D1025" s="17" t="n">
        <v>127.71</v>
      </c>
      <c r="E1025" s="1" t="n">
        <v>129</v>
      </c>
      <c r="F1025" s="50" t="n">
        <v>2.481</v>
      </c>
      <c r="G1025" s="51" t="n">
        <v>1.005</v>
      </c>
      <c r="H1025" s="1" t="s">
        <v>9409</v>
      </c>
      <c r="I1025" s="1" t="s">
        <v>8752</v>
      </c>
      <c r="J1025" s="1" t="n">
        <v>2</v>
      </c>
      <c r="K1025" s="1" t="n">
        <v>11</v>
      </c>
      <c r="L1025" s="52" t="n">
        <f aca="false">E1025*D1025</f>
        <v>16474.59</v>
      </c>
      <c r="M1025" s="1" t="n">
        <f aca="false">IF(H1025="A",1.65,IF(H1025="B",1.28,0.84))</f>
        <v>0.84</v>
      </c>
      <c r="N1025" s="1" t="n">
        <f aca="false">ROUNDUP(M1025*G1025*F1025*SQRT(J1025),0)</f>
        <v>3</v>
      </c>
      <c r="O1025" s="1" t="n">
        <f aca="false">ROUNDUP(F1025*J1025+N1025,0)</f>
        <v>8</v>
      </c>
      <c r="P1025" s="50" t="n">
        <f aca="false">IF(F1025&gt;0,K1025/F1025,99)</f>
        <v>4.43369609028618</v>
      </c>
      <c r="Q1025" s="18" t="str">
        <f aca="false">IF(K1025&lt;N1025,"Stock-out risk",IF(K1025&lt;O1025,"Reorder now",IF(P1025&gt;16,"Overstock","Healthy")))</f>
        <v>Healthy</v>
      </c>
      <c r="R1025" s="52" t="n">
        <f aca="false">K1025*C1025</f>
        <v>584.54</v>
      </c>
    </row>
    <row r="1026" customFormat="false" ht="15" hidden="false" customHeight="false" outlineLevel="0" collapsed="false">
      <c r="A1026" s="1" t="s">
        <v>9777</v>
      </c>
      <c r="B1026" s="1" t="s">
        <v>8742</v>
      </c>
      <c r="C1026" s="17" t="n">
        <v>86.12</v>
      </c>
      <c r="D1026" s="17" t="n">
        <v>215.96</v>
      </c>
      <c r="E1026" s="1" t="n">
        <v>76</v>
      </c>
      <c r="F1026" s="50" t="n">
        <v>1.462</v>
      </c>
      <c r="G1026" s="51" t="n">
        <v>0.788</v>
      </c>
      <c r="H1026" s="1" t="s">
        <v>9409</v>
      </c>
      <c r="I1026" s="1" t="s">
        <v>90</v>
      </c>
      <c r="J1026" s="1" t="n">
        <v>3</v>
      </c>
      <c r="K1026" s="1" t="n">
        <v>13</v>
      </c>
      <c r="L1026" s="52" t="n">
        <f aca="false">E1026*D1026</f>
        <v>16412.96</v>
      </c>
      <c r="M1026" s="1" t="n">
        <f aca="false">IF(H1026="A",1.65,IF(H1026="B",1.28,0.84))</f>
        <v>0.84</v>
      </c>
      <c r="N1026" s="1" t="n">
        <f aca="false">ROUNDUP(M1026*G1026*F1026*SQRT(J1026),0)</f>
        <v>2</v>
      </c>
      <c r="O1026" s="1" t="n">
        <f aca="false">ROUNDUP(F1026*J1026+N1026,0)</f>
        <v>7</v>
      </c>
      <c r="P1026" s="50" t="n">
        <f aca="false">IF(F1026&gt;0,K1026/F1026,99)</f>
        <v>8.89192886456908</v>
      </c>
      <c r="Q1026" s="18" t="str">
        <f aca="false">IF(K1026&lt;N1026,"Stock-out risk",IF(K1026&lt;O1026,"Reorder now",IF(P1026&gt;16,"Overstock","Healthy")))</f>
        <v>Healthy</v>
      </c>
      <c r="R1026" s="52" t="n">
        <f aca="false">K1026*C1026</f>
        <v>1119.56</v>
      </c>
    </row>
    <row r="1027" customFormat="false" ht="15" hidden="false" customHeight="false" outlineLevel="0" collapsed="false">
      <c r="A1027" s="1" t="s">
        <v>9778</v>
      </c>
      <c r="B1027" s="1" t="s">
        <v>8759</v>
      </c>
      <c r="C1027" s="17" t="n">
        <v>108.27</v>
      </c>
      <c r="D1027" s="17" t="n">
        <v>236.24</v>
      </c>
      <c r="E1027" s="1" t="n">
        <v>69</v>
      </c>
      <c r="F1027" s="50" t="n">
        <v>1.327</v>
      </c>
      <c r="G1027" s="51" t="n">
        <v>0.931</v>
      </c>
      <c r="H1027" s="1" t="s">
        <v>9409</v>
      </c>
      <c r="I1027" s="1" t="s">
        <v>90</v>
      </c>
      <c r="J1027" s="1" t="n">
        <v>3</v>
      </c>
      <c r="K1027" s="1" t="n">
        <v>4</v>
      </c>
      <c r="L1027" s="52" t="n">
        <f aca="false">E1027*D1027</f>
        <v>16300.56</v>
      </c>
      <c r="M1027" s="1" t="n">
        <f aca="false">IF(H1027="A",1.65,IF(H1027="B",1.28,0.84))</f>
        <v>0.84</v>
      </c>
      <c r="N1027" s="1" t="n">
        <f aca="false">ROUNDUP(M1027*G1027*F1027*SQRT(J1027),0)</f>
        <v>2</v>
      </c>
      <c r="O1027" s="1" t="n">
        <f aca="false">ROUNDUP(F1027*J1027+N1027,0)</f>
        <v>6</v>
      </c>
      <c r="P1027" s="50" t="n">
        <f aca="false">IF(F1027&gt;0,K1027/F1027,99)</f>
        <v>3.01431801055011</v>
      </c>
      <c r="Q1027" s="18" t="str">
        <f aca="false">IF(K1027&lt;N1027,"Stock-out risk",IF(K1027&lt;O1027,"Reorder now",IF(P1027&gt;16,"Overstock","Healthy")))</f>
        <v>Reorder now</v>
      </c>
      <c r="R1027" s="52" t="n">
        <f aca="false">K1027*C1027</f>
        <v>433.08</v>
      </c>
    </row>
    <row r="1028" customFormat="false" ht="15" hidden="false" customHeight="false" outlineLevel="0" collapsed="false">
      <c r="A1028" s="1" t="s">
        <v>9779</v>
      </c>
      <c r="B1028" s="1" t="s">
        <v>8749</v>
      </c>
      <c r="C1028" s="17" t="n">
        <v>147.51</v>
      </c>
      <c r="D1028" s="17" t="n">
        <v>297.61</v>
      </c>
      <c r="E1028" s="1" t="n">
        <v>54</v>
      </c>
      <c r="F1028" s="50" t="n">
        <v>1.038</v>
      </c>
      <c r="G1028" s="51" t="n">
        <v>0.999</v>
      </c>
      <c r="H1028" s="1" t="s">
        <v>9409</v>
      </c>
      <c r="I1028" s="1" t="s">
        <v>90</v>
      </c>
      <c r="J1028" s="1" t="n">
        <v>2</v>
      </c>
      <c r="K1028" s="1" t="n">
        <v>14</v>
      </c>
      <c r="L1028" s="52" t="n">
        <f aca="false">E1028*D1028</f>
        <v>16070.94</v>
      </c>
      <c r="M1028" s="1" t="n">
        <f aca="false">IF(H1028="A",1.65,IF(H1028="B",1.28,0.84))</f>
        <v>0.84</v>
      </c>
      <c r="N1028" s="1" t="n">
        <f aca="false">ROUNDUP(M1028*G1028*F1028*SQRT(J1028),0)</f>
        <v>2</v>
      </c>
      <c r="O1028" s="1" t="n">
        <f aca="false">ROUNDUP(F1028*J1028+N1028,0)</f>
        <v>5</v>
      </c>
      <c r="P1028" s="50" t="n">
        <f aca="false">IF(F1028&gt;0,K1028/F1028,99)</f>
        <v>13.4874759152216</v>
      </c>
      <c r="Q1028" s="18" t="str">
        <f aca="false">IF(K1028&lt;N1028,"Stock-out risk",IF(K1028&lt;O1028,"Reorder now",IF(P1028&gt;16,"Overstock","Healthy")))</f>
        <v>Healthy</v>
      </c>
      <c r="R1028" s="52" t="n">
        <f aca="false">K1028*C1028</f>
        <v>2065.14</v>
      </c>
    </row>
    <row r="1029" customFormat="false" ht="15" hidden="false" customHeight="false" outlineLevel="0" collapsed="false">
      <c r="A1029" s="1" t="s">
        <v>9780</v>
      </c>
      <c r="B1029" s="1" t="s">
        <v>8755</v>
      </c>
      <c r="C1029" s="17" t="n">
        <v>225.2</v>
      </c>
      <c r="D1029" s="17" t="n">
        <v>422.36</v>
      </c>
      <c r="E1029" s="1" t="n">
        <v>38</v>
      </c>
      <c r="F1029" s="50" t="n">
        <v>0.731</v>
      </c>
      <c r="G1029" s="51" t="n">
        <v>1.008</v>
      </c>
      <c r="H1029" s="1" t="s">
        <v>9409</v>
      </c>
      <c r="I1029" s="1" t="s">
        <v>8752</v>
      </c>
      <c r="J1029" s="1" t="n">
        <v>6</v>
      </c>
      <c r="K1029" s="1" t="n">
        <v>18</v>
      </c>
      <c r="L1029" s="52" t="n">
        <f aca="false">E1029*D1029</f>
        <v>16049.68</v>
      </c>
      <c r="M1029" s="1" t="n">
        <f aca="false">IF(H1029="A",1.65,IF(H1029="B",1.28,0.84))</f>
        <v>0.84</v>
      </c>
      <c r="N1029" s="1" t="n">
        <f aca="false">ROUNDUP(M1029*G1029*F1029*SQRT(J1029),0)</f>
        <v>2</v>
      </c>
      <c r="O1029" s="1" t="n">
        <f aca="false">ROUNDUP(F1029*J1029+N1029,0)</f>
        <v>7</v>
      </c>
      <c r="P1029" s="50" t="n">
        <f aca="false">IF(F1029&gt;0,K1029/F1029,99)</f>
        <v>24.6238030095759</v>
      </c>
      <c r="Q1029" s="18" t="str">
        <f aca="false">IF(K1029&lt;N1029,"Stock-out risk",IF(K1029&lt;O1029,"Reorder now",IF(P1029&gt;16,"Overstock","Healthy")))</f>
        <v>Overstock</v>
      </c>
      <c r="R1029" s="52" t="n">
        <f aca="false">K1029*C1029</f>
        <v>4053.6</v>
      </c>
    </row>
    <row r="1030" customFormat="false" ht="15" hidden="false" customHeight="false" outlineLevel="0" collapsed="false">
      <c r="A1030" s="1" t="s">
        <v>9781</v>
      </c>
      <c r="B1030" s="1" t="s">
        <v>8742</v>
      </c>
      <c r="C1030" s="17" t="n">
        <v>101.27</v>
      </c>
      <c r="D1030" s="17" t="n">
        <v>186.5</v>
      </c>
      <c r="E1030" s="1" t="n">
        <v>86</v>
      </c>
      <c r="F1030" s="50" t="n">
        <v>1.654</v>
      </c>
      <c r="G1030" s="51" t="n">
        <v>0.592</v>
      </c>
      <c r="H1030" s="1" t="s">
        <v>9409</v>
      </c>
      <c r="I1030" s="1" t="s">
        <v>90</v>
      </c>
      <c r="J1030" s="1" t="n">
        <v>4</v>
      </c>
      <c r="K1030" s="1" t="n">
        <v>23</v>
      </c>
      <c r="L1030" s="52" t="n">
        <f aca="false">E1030*D1030</f>
        <v>16039</v>
      </c>
      <c r="M1030" s="1" t="n">
        <f aca="false">IF(H1030="A",1.65,IF(H1030="B",1.28,0.84))</f>
        <v>0.84</v>
      </c>
      <c r="N1030" s="1" t="n">
        <f aca="false">ROUNDUP(M1030*G1030*F1030*SQRT(J1030),0)</f>
        <v>2</v>
      </c>
      <c r="O1030" s="1" t="n">
        <f aca="false">ROUNDUP(F1030*J1030+N1030,0)</f>
        <v>9</v>
      </c>
      <c r="P1030" s="50" t="n">
        <f aca="false">IF(F1030&gt;0,K1030/F1030,99)</f>
        <v>13.9056831922612</v>
      </c>
      <c r="Q1030" s="18" t="str">
        <f aca="false">IF(K1030&lt;N1030,"Stock-out risk",IF(K1030&lt;O1030,"Reorder now",IF(P1030&gt;16,"Overstock","Healthy")))</f>
        <v>Healthy</v>
      </c>
      <c r="R1030" s="52" t="n">
        <f aca="false">K1030*C1030</f>
        <v>2329.21</v>
      </c>
    </row>
    <row r="1031" customFormat="false" ht="15" hidden="false" customHeight="false" outlineLevel="0" collapsed="false">
      <c r="A1031" s="1" t="s">
        <v>9782</v>
      </c>
      <c r="B1031" s="1" t="s">
        <v>8759</v>
      </c>
      <c r="C1031" s="17" t="n">
        <v>23.5</v>
      </c>
      <c r="D1031" s="17" t="n">
        <v>51.35</v>
      </c>
      <c r="E1031" s="1" t="n">
        <v>311</v>
      </c>
      <c r="F1031" s="50" t="n">
        <v>5.981</v>
      </c>
      <c r="G1031" s="51" t="n">
        <v>0.567</v>
      </c>
      <c r="H1031" s="1" t="s">
        <v>9409</v>
      </c>
      <c r="I1031" s="1" t="s">
        <v>90</v>
      </c>
      <c r="J1031" s="1" t="n">
        <v>4</v>
      </c>
      <c r="K1031" s="1" t="n">
        <v>48</v>
      </c>
      <c r="L1031" s="52" t="n">
        <f aca="false">E1031*D1031</f>
        <v>15969.85</v>
      </c>
      <c r="M1031" s="1" t="n">
        <f aca="false">IF(H1031="A",1.65,IF(H1031="B",1.28,0.84))</f>
        <v>0.84</v>
      </c>
      <c r="N1031" s="1" t="n">
        <f aca="false">ROUNDUP(M1031*G1031*F1031*SQRT(J1031),0)</f>
        <v>6</v>
      </c>
      <c r="O1031" s="1" t="n">
        <f aca="false">ROUNDUP(F1031*J1031+N1031,0)</f>
        <v>30</v>
      </c>
      <c r="P1031" s="50" t="n">
        <f aca="false">IF(F1031&gt;0,K1031/F1031,99)</f>
        <v>8.0254138103996</v>
      </c>
      <c r="Q1031" s="18" t="str">
        <f aca="false">IF(K1031&lt;N1031,"Stock-out risk",IF(K1031&lt;O1031,"Reorder now",IF(P1031&gt;16,"Overstock","Healthy")))</f>
        <v>Healthy</v>
      </c>
      <c r="R1031" s="52" t="n">
        <f aca="false">K1031*C1031</f>
        <v>1128</v>
      </c>
    </row>
    <row r="1032" customFormat="false" ht="15" hidden="false" customHeight="false" outlineLevel="0" collapsed="false">
      <c r="A1032" s="1" t="s">
        <v>9783</v>
      </c>
      <c r="B1032" s="1" t="s">
        <v>8772</v>
      </c>
      <c r="C1032" s="17" t="n">
        <v>126.02</v>
      </c>
      <c r="D1032" s="17" t="n">
        <v>230.16</v>
      </c>
      <c r="E1032" s="1" t="n">
        <v>69</v>
      </c>
      <c r="F1032" s="50" t="n">
        <v>1.327</v>
      </c>
      <c r="G1032" s="51" t="n">
        <v>0.567</v>
      </c>
      <c r="H1032" s="1" t="s">
        <v>9409</v>
      </c>
      <c r="I1032" s="1" t="s">
        <v>90</v>
      </c>
      <c r="J1032" s="1" t="n">
        <v>2</v>
      </c>
      <c r="K1032" s="1" t="n">
        <v>7</v>
      </c>
      <c r="L1032" s="52" t="n">
        <f aca="false">E1032*D1032</f>
        <v>15881.04</v>
      </c>
      <c r="M1032" s="1" t="n">
        <f aca="false">IF(H1032="A",1.65,IF(H1032="B",1.28,0.84))</f>
        <v>0.84</v>
      </c>
      <c r="N1032" s="1" t="n">
        <f aca="false">ROUNDUP(M1032*G1032*F1032*SQRT(J1032),0)</f>
        <v>1</v>
      </c>
      <c r="O1032" s="1" t="n">
        <f aca="false">ROUNDUP(F1032*J1032+N1032,0)</f>
        <v>4</v>
      </c>
      <c r="P1032" s="50" t="n">
        <f aca="false">IF(F1032&gt;0,K1032/F1032,99)</f>
        <v>5.2750565184627</v>
      </c>
      <c r="Q1032" s="18" t="str">
        <f aca="false">IF(K1032&lt;N1032,"Stock-out risk",IF(K1032&lt;O1032,"Reorder now",IF(P1032&gt;16,"Overstock","Healthy")))</f>
        <v>Healthy</v>
      </c>
      <c r="R1032" s="52" t="n">
        <f aca="false">K1032*C1032</f>
        <v>882.14</v>
      </c>
    </row>
    <row r="1033" customFormat="false" ht="15" hidden="false" customHeight="false" outlineLevel="0" collapsed="false">
      <c r="A1033" s="1" t="s">
        <v>9784</v>
      </c>
      <c r="B1033" s="1" t="s">
        <v>8749</v>
      </c>
      <c r="C1033" s="17" t="n">
        <v>68.44</v>
      </c>
      <c r="D1033" s="17" t="n">
        <v>168.46</v>
      </c>
      <c r="E1033" s="1" t="n">
        <v>94</v>
      </c>
      <c r="F1033" s="50" t="n">
        <v>1.808</v>
      </c>
      <c r="G1033" s="51" t="n">
        <v>0.595</v>
      </c>
      <c r="H1033" s="1" t="s">
        <v>9409</v>
      </c>
      <c r="I1033" s="1" t="s">
        <v>90</v>
      </c>
      <c r="J1033" s="1" t="n">
        <v>6</v>
      </c>
      <c r="K1033" s="1" t="n">
        <v>25</v>
      </c>
      <c r="L1033" s="52" t="n">
        <f aca="false">E1033*D1033</f>
        <v>15835.24</v>
      </c>
      <c r="M1033" s="1" t="n">
        <f aca="false">IF(H1033="A",1.65,IF(H1033="B",1.28,0.84))</f>
        <v>0.84</v>
      </c>
      <c r="N1033" s="1" t="n">
        <f aca="false">ROUNDUP(M1033*G1033*F1033*SQRT(J1033),0)</f>
        <v>3</v>
      </c>
      <c r="O1033" s="1" t="n">
        <f aca="false">ROUNDUP(F1033*J1033+N1033,0)</f>
        <v>14</v>
      </c>
      <c r="P1033" s="50" t="n">
        <f aca="false">IF(F1033&gt;0,K1033/F1033,99)</f>
        <v>13.8274336283186</v>
      </c>
      <c r="Q1033" s="18" t="str">
        <f aca="false">IF(K1033&lt;N1033,"Stock-out risk",IF(K1033&lt;O1033,"Reorder now",IF(P1033&gt;16,"Overstock","Healthy")))</f>
        <v>Healthy</v>
      </c>
      <c r="R1033" s="52" t="n">
        <f aca="false">K1033*C1033</f>
        <v>1711</v>
      </c>
    </row>
    <row r="1034" customFormat="false" ht="15" hidden="false" customHeight="false" outlineLevel="0" collapsed="false">
      <c r="A1034" s="1" t="s">
        <v>9785</v>
      </c>
      <c r="B1034" s="1" t="s">
        <v>8764</v>
      </c>
      <c r="C1034" s="17" t="n">
        <v>105.95</v>
      </c>
      <c r="D1034" s="17" t="n">
        <v>216</v>
      </c>
      <c r="E1034" s="1" t="n">
        <v>73</v>
      </c>
      <c r="F1034" s="50" t="n">
        <v>1.404</v>
      </c>
      <c r="G1034" s="51" t="n">
        <v>0.597</v>
      </c>
      <c r="H1034" s="1" t="s">
        <v>9409</v>
      </c>
      <c r="I1034" s="1" t="s">
        <v>90</v>
      </c>
      <c r="J1034" s="1" t="n">
        <v>4</v>
      </c>
      <c r="K1034" s="1" t="n">
        <v>21</v>
      </c>
      <c r="L1034" s="52" t="n">
        <f aca="false">E1034*D1034</f>
        <v>15768</v>
      </c>
      <c r="M1034" s="1" t="n">
        <f aca="false">IF(H1034="A",1.65,IF(H1034="B",1.28,0.84))</f>
        <v>0.84</v>
      </c>
      <c r="N1034" s="1" t="n">
        <f aca="false">ROUNDUP(M1034*G1034*F1034*SQRT(J1034),0)</f>
        <v>2</v>
      </c>
      <c r="O1034" s="1" t="n">
        <f aca="false">ROUNDUP(F1034*J1034+N1034,0)</f>
        <v>8</v>
      </c>
      <c r="P1034" s="50" t="n">
        <f aca="false">IF(F1034&gt;0,K1034/F1034,99)</f>
        <v>14.957264957265</v>
      </c>
      <c r="Q1034" s="18" t="str">
        <f aca="false">IF(K1034&lt;N1034,"Stock-out risk",IF(K1034&lt;O1034,"Reorder now",IF(P1034&gt;16,"Overstock","Healthy")))</f>
        <v>Healthy</v>
      </c>
      <c r="R1034" s="52" t="n">
        <f aca="false">K1034*C1034</f>
        <v>2224.95</v>
      </c>
    </row>
    <row r="1035" customFormat="false" ht="15" hidden="false" customHeight="false" outlineLevel="0" collapsed="false">
      <c r="A1035" s="1" t="s">
        <v>9786</v>
      </c>
      <c r="B1035" s="1" t="s">
        <v>8764</v>
      </c>
      <c r="C1035" s="17" t="n">
        <v>63.91</v>
      </c>
      <c r="D1035" s="17" t="n">
        <v>120</v>
      </c>
      <c r="E1035" s="1" t="n">
        <v>129</v>
      </c>
      <c r="F1035" s="50" t="n">
        <v>2.481</v>
      </c>
      <c r="G1035" s="51" t="n">
        <v>0.882</v>
      </c>
      <c r="H1035" s="1" t="s">
        <v>9409</v>
      </c>
      <c r="I1035" s="1" t="s">
        <v>90</v>
      </c>
      <c r="J1035" s="1" t="n">
        <v>2</v>
      </c>
      <c r="K1035" s="1" t="n">
        <v>10</v>
      </c>
      <c r="L1035" s="52" t="n">
        <f aca="false">E1035*D1035</f>
        <v>15480</v>
      </c>
      <c r="M1035" s="1" t="n">
        <f aca="false">IF(H1035="A",1.65,IF(H1035="B",1.28,0.84))</f>
        <v>0.84</v>
      </c>
      <c r="N1035" s="1" t="n">
        <f aca="false">ROUNDUP(M1035*G1035*F1035*SQRT(J1035),0)</f>
        <v>3</v>
      </c>
      <c r="O1035" s="1" t="n">
        <f aca="false">ROUNDUP(F1035*J1035+N1035,0)</f>
        <v>8</v>
      </c>
      <c r="P1035" s="50" t="n">
        <f aca="false">IF(F1035&gt;0,K1035/F1035,99)</f>
        <v>4.03063280935107</v>
      </c>
      <c r="Q1035" s="18" t="str">
        <f aca="false">IF(K1035&lt;N1035,"Stock-out risk",IF(K1035&lt;O1035,"Reorder now",IF(P1035&gt;16,"Overstock","Healthy")))</f>
        <v>Healthy</v>
      </c>
      <c r="R1035" s="52" t="n">
        <f aca="false">K1035*C1035</f>
        <v>639.1</v>
      </c>
    </row>
    <row r="1036" customFormat="false" ht="15" hidden="false" customHeight="false" outlineLevel="0" collapsed="false">
      <c r="A1036" s="1" t="s">
        <v>9787</v>
      </c>
      <c r="B1036" s="1" t="s">
        <v>8755</v>
      </c>
      <c r="C1036" s="17" t="n">
        <v>67.55</v>
      </c>
      <c r="D1036" s="17" t="n">
        <v>160.72</v>
      </c>
      <c r="E1036" s="1" t="n">
        <v>96</v>
      </c>
      <c r="F1036" s="50" t="n">
        <v>1.846</v>
      </c>
      <c r="G1036" s="51" t="n">
        <v>0.389</v>
      </c>
      <c r="H1036" s="1" t="s">
        <v>9409</v>
      </c>
      <c r="I1036" s="1" t="s">
        <v>8746</v>
      </c>
      <c r="J1036" s="1" t="n">
        <v>3</v>
      </c>
      <c r="K1036" s="1" t="n">
        <v>6</v>
      </c>
      <c r="L1036" s="52" t="n">
        <f aca="false">E1036*D1036</f>
        <v>15429.12</v>
      </c>
      <c r="M1036" s="1" t="n">
        <f aca="false">IF(H1036="A",1.65,IF(H1036="B",1.28,0.84))</f>
        <v>0.84</v>
      </c>
      <c r="N1036" s="1" t="n">
        <f aca="false">ROUNDUP(M1036*G1036*F1036*SQRT(J1036),0)</f>
        <v>2</v>
      </c>
      <c r="O1036" s="1" t="n">
        <f aca="false">ROUNDUP(F1036*J1036+N1036,0)</f>
        <v>8</v>
      </c>
      <c r="P1036" s="50" t="n">
        <f aca="false">IF(F1036&gt;0,K1036/F1036,99)</f>
        <v>3.25027085590466</v>
      </c>
      <c r="Q1036" s="18" t="str">
        <f aca="false">IF(K1036&lt;N1036,"Stock-out risk",IF(K1036&lt;O1036,"Reorder now",IF(P1036&gt;16,"Overstock","Healthy")))</f>
        <v>Reorder now</v>
      </c>
      <c r="R1036" s="52" t="n">
        <f aca="false">K1036*C1036</f>
        <v>405.3</v>
      </c>
    </row>
    <row r="1037" customFormat="false" ht="15" hidden="false" customHeight="false" outlineLevel="0" collapsed="false">
      <c r="A1037" s="1" t="s">
        <v>9788</v>
      </c>
      <c r="B1037" s="1" t="s">
        <v>8772</v>
      </c>
      <c r="C1037" s="17" t="n">
        <v>59.38</v>
      </c>
      <c r="D1037" s="17" t="n">
        <v>120.3</v>
      </c>
      <c r="E1037" s="1" t="n">
        <v>127</v>
      </c>
      <c r="F1037" s="50" t="n">
        <v>2.442</v>
      </c>
      <c r="G1037" s="51" t="n">
        <v>0.547</v>
      </c>
      <c r="H1037" s="1" t="s">
        <v>9409</v>
      </c>
      <c r="I1037" s="1" t="s">
        <v>90</v>
      </c>
      <c r="J1037" s="1" t="n">
        <v>3</v>
      </c>
      <c r="K1037" s="1" t="n">
        <v>9</v>
      </c>
      <c r="L1037" s="52" t="n">
        <f aca="false">E1037*D1037</f>
        <v>15278.1</v>
      </c>
      <c r="M1037" s="1" t="n">
        <f aca="false">IF(H1037="A",1.65,IF(H1037="B",1.28,0.84))</f>
        <v>0.84</v>
      </c>
      <c r="N1037" s="1" t="n">
        <f aca="false">ROUNDUP(M1037*G1037*F1037*SQRT(J1037),0)</f>
        <v>2</v>
      </c>
      <c r="O1037" s="1" t="n">
        <f aca="false">ROUNDUP(F1037*J1037+N1037,0)</f>
        <v>10</v>
      </c>
      <c r="P1037" s="50" t="n">
        <f aca="false">IF(F1037&gt;0,K1037/F1037,99)</f>
        <v>3.68550368550369</v>
      </c>
      <c r="Q1037" s="18" t="str">
        <f aca="false">IF(K1037&lt;N1037,"Stock-out risk",IF(K1037&lt;O1037,"Reorder now",IF(P1037&gt;16,"Overstock","Healthy")))</f>
        <v>Reorder now</v>
      </c>
      <c r="R1037" s="52" t="n">
        <f aca="false">K1037*C1037</f>
        <v>534.42</v>
      </c>
    </row>
    <row r="1038" customFormat="false" ht="15" hidden="false" customHeight="false" outlineLevel="0" collapsed="false">
      <c r="A1038" s="1" t="s">
        <v>9789</v>
      </c>
      <c r="B1038" s="1" t="s">
        <v>8755</v>
      </c>
      <c r="C1038" s="17" t="n">
        <v>35.92</v>
      </c>
      <c r="D1038" s="17" t="n">
        <v>92.05</v>
      </c>
      <c r="E1038" s="1" t="n">
        <v>165</v>
      </c>
      <c r="F1038" s="50" t="n">
        <v>3.173</v>
      </c>
      <c r="G1038" s="51" t="n">
        <v>0.979</v>
      </c>
      <c r="H1038" s="1" t="s">
        <v>9409</v>
      </c>
      <c r="I1038" s="1" t="s">
        <v>90</v>
      </c>
      <c r="J1038" s="1" t="n">
        <v>2</v>
      </c>
      <c r="K1038" s="1" t="n">
        <v>11</v>
      </c>
      <c r="L1038" s="52" t="n">
        <f aca="false">E1038*D1038</f>
        <v>15188.25</v>
      </c>
      <c r="M1038" s="1" t="n">
        <f aca="false">IF(H1038="A",1.65,IF(H1038="B",1.28,0.84))</f>
        <v>0.84</v>
      </c>
      <c r="N1038" s="1" t="n">
        <f aca="false">ROUNDUP(M1038*G1038*F1038*SQRT(J1038),0)</f>
        <v>4</v>
      </c>
      <c r="O1038" s="1" t="n">
        <f aca="false">ROUNDUP(F1038*J1038+N1038,0)</f>
        <v>11</v>
      </c>
      <c r="P1038" s="50" t="n">
        <f aca="false">IF(F1038&gt;0,K1038/F1038,99)</f>
        <v>3.4667507091081</v>
      </c>
      <c r="Q1038" s="18" t="str">
        <f aca="false">IF(K1038&lt;N1038,"Stock-out risk",IF(K1038&lt;O1038,"Reorder now",IF(P1038&gt;16,"Overstock","Healthy")))</f>
        <v>Healthy</v>
      </c>
      <c r="R1038" s="52" t="n">
        <f aca="false">K1038*C1038</f>
        <v>395.12</v>
      </c>
    </row>
    <row r="1039" customFormat="false" ht="15" hidden="false" customHeight="false" outlineLevel="0" collapsed="false">
      <c r="A1039" s="1" t="s">
        <v>9790</v>
      </c>
      <c r="B1039" s="1" t="s">
        <v>8759</v>
      </c>
      <c r="C1039" s="17" t="n">
        <v>79.62</v>
      </c>
      <c r="D1039" s="17" t="n">
        <v>158.41</v>
      </c>
      <c r="E1039" s="1" t="n">
        <v>95</v>
      </c>
      <c r="F1039" s="50" t="n">
        <v>1.827</v>
      </c>
      <c r="G1039" s="51" t="n">
        <v>1.028</v>
      </c>
      <c r="H1039" s="1" t="s">
        <v>9409</v>
      </c>
      <c r="I1039" s="1" t="s">
        <v>8752</v>
      </c>
      <c r="J1039" s="1" t="n">
        <v>2</v>
      </c>
      <c r="K1039" s="1" t="n">
        <v>10</v>
      </c>
      <c r="L1039" s="52" t="n">
        <f aca="false">E1039*D1039</f>
        <v>15048.95</v>
      </c>
      <c r="M1039" s="1" t="n">
        <f aca="false">IF(H1039="A",1.65,IF(H1039="B",1.28,0.84))</f>
        <v>0.84</v>
      </c>
      <c r="N1039" s="1" t="n">
        <f aca="false">ROUNDUP(M1039*G1039*F1039*SQRT(J1039),0)</f>
        <v>3</v>
      </c>
      <c r="O1039" s="1" t="n">
        <f aca="false">ROUNDUP(F1039*J1039+N1039,0)</f>
        <v>7</v>
      </c>
      <c r="P1039" s="50" t="n">
        <f aca="false">IF(F1039&gt;0,K1039/F1039,99)</f>
        <v>5.47345374931582</v>
      </c>
      <c r="Q1039" s="18" t="str">
        <f aca="false">IF(K1039&lt;N1039,"Stock-out risk",IF(K1039&lt;O1039,"Reorder now",IF(P1039&gt;16,"Overstock","Healthy")))</f>
        <v>Healthy</v>
      </c>
      <c r="R1039" s="52" t="n">
        <f aca="false">K1039*C1039</f>
        <v>796.2</v>
      </c>
    </row>
    <row r="1040" customFormat="false" ht="15" hidden="false" customHeight="false" outlineLevel="0" collapsed="false">
      <c r="A1040" s="1" t="s">
        <v>9791</v>
      </c>
      <c r="B1040" s="1" t="s">
        <v>8749</v>
      </c>
      <c r="C1040" s="17" t="n">
        <v>113.84</v>
      </c>
      <c r="D1040" s="17" t="n">
        <v>230.49</v>
      </c>
      <c r="E1040" s="1" t="n">
        <v>65</v>
      </c>
      <c r="F1040" s="50" t="n">
        <v>1.25</v>
      </c>
      <c r="G1040" s="51" t="n">
        <v>0.9</v>
      </c>
      <c r="H1040" s="1" t="s">
        <v>9409</v>
      </c>
      <c r="I1040" s="1" t="s">
        <v>90</v>
      </c>
      <c r="J1040" s="1" t="n">
        <v>4</v>
      </c>
      <c r="K1040" s="1" t="n">
        <v>12</v>
      </c>
      <c r="L1040" s="52" t="n">
        <f aca="false">E1040*D1040</f>
        <v>14981.85</v>
      </c>
      <c r="M1040" s="1" t="n">
        <f aca="false">IF(H1040="A",1.65,IF(H1040="B",1.28,0.84))</f>
        <v>0.84</v>
      </c>
      <c r="N1040" s="1" t="n">
        <f aca="false">ROUNDUP(M1040*G1040*F1040*SQRT(J1040),0)</f>
        <v>2</v>
      </c>
      <c r="O1040" s="1" t="n">
        <f aca="false">ROUNDUP(F1040*J1040+N1040,0)</f>
        <v>7</v>
      </c>
      <c r="P1040" s="50" t="n">
        <f aca="false">IF(F1040&gt;0,K1040/F1040,99)</f>
        <v>9.6</v>
      </c>
      <c r="Q1040" s="18" t="str">
        <f aca="false">IF(K1040&lt;N1040,"Stock-out risk",IF(K1040&lt;O1040,"Reorder now",IF(P1040&gt;16,"Overstock","Healthy")))</f>
        <v>Healthy</v>
      </c>
      <c r="R1040" s="52" t="n">
        <f aca="false">K1040*C1040</f>
        <v>1366.08</v>
      </c>
    </row>
    <row r="1041" customFormat="false" ht="15" hidden="false" customHeight="false" outlineLevel="0" collapsed="false">
      <c r="A1041" s="1" t="s">
        <v>9792</v>
      </c>
      <c r="B1041" s="1" t="s">
        <v>8759</v>
      </c>
      <c r="C1041" s="17" t="n">
        <v>86.81</v>
      </c>
      <c r="D1041" s="17" t="n">
        <v>213.72</v>
      </c>
      <c r="E1041" s="1" t="n">
        <v>70</v>
      </c>
      <c r="F1041" s="50" t="n">
        <v>1.346</v>
      </c>
      <c r="G1041" s="51" t="n">
        <v>0.523</v>
      </c>
      <c r="H1041" s="1" t="s">
        <v>9409</v>
      </c>
      <c r="I1041" s="1" t="s">
        <v>90</v>
      </c>
      <c r="J1041" s="1" t="n">
        <v>3</v>
      </c>
      <c r="K1041" s="1" t="n">
        <v>18</v>
      </c>
      <c r="L1041" s="52" t="n">
        <f aca="false">E1041*D1041</f>
        <v>14960.4</v>
      </c>
      <c r="M1041" s="1" t="n">
        <f aca="false">IF(H1041="A",1.65,IF(H1041="B",1.28,0.84))</f>
        <v>0.84</v>
      </c>
      <c r="N1041" s="1" t="n">
        <f aca="false">ROUNDUP(M1041*G1041*F1041*SQRT(J1041),0)</f>
        <v>2</v>
      </c>
      <c r="O1041" s="1" t="n">
        <f aca="false">ROUNDUP(F1041*J1041+N1041,0)</f>
        <v>7</v>
      </c>
      <c r="P1041" s="50" t="n">
        <f aca="false">IF(F1041&gt;0,K1041/F1041,99)</f>
        <v>13.3729569093611</v>
      </c>
      <c r="Q1041" s="18" t="str">
        <f aca="false">IF(K1041&lt;N1041,"Stock-out risk",IF(K1041&lt;O1041,"Reorder now",IF(P1041&gt;16,"Overstock","Healthy")))</f>
        <v>Healthy</v>
      </c>
      <c r="R1041" s="52" t="n">
        <f aca="false">K1041*C1041</f>
        <v>1562.58</v>
      </c>
    </row>
    <row r="1042" customFormat="false" ht="15" hidden="false" customHeight="false" outlineLevel="0" collapsed="false">
      <c r="A1042" s="1" t="s">
        <v>9793</v>
      </c>
      <c r="B1042" s="1" t="s">
        <v>8755</v>
      </c>
      <c r="C1042" s="17" t="n">
        <v>45.3</v>
      </c>
      <c r="D1042" s="17" t="n">
        <v>86.99</v>
      </c>
      <c r="E1042" s="1" t="n">
        <v>171</v>
      </c>
      <c r="F1042" s="50" t="n">
        <v>3.288</v>
      </c>
      <c r="G1042" s="51" t="n">
        <v>0.955</v>
      </c>
      <c r="H1042" s="1" t="s">
        <v>9409</v>
      </c>
      <c r="I1042" s="1" t="s">
        <v>90</v>
      </c>
      <c r="J1042" s="1" t="n">
        <v>2</v>
      </c>
      <c r="K1042" s="1" t="n">
        <v>18</v>
      </c>
      <c r="L1042" s="52" t="n">
        <f aca="false">E1042*D1042</f>
        <v>14875.29</v>
      </c>
      <c r="M1042" s="1" t="n">
        <f aca="false">IF(H1042="A",1.65,IF(H1042="B",1.28,0.84))</f>
        <v>0.84</v>
      </c>
      <c r="N1042" s="1" t="n">
        <f aca="false">ROUNDUP(M1042*G1042*F1042*SQRT(J1042),0)</f>
        <v>4</v>
      </c>
      <c r="O1042" s="1" t="n">
        <f aca="false">ROUNDUP(F1042*J1042+N1042,0)</f>
        <v>11</v>
      </c>
      <c r="P1042" s="50" t="n">
        <f aca="false">IF(F1042&gt;0,K1042/F1042,99)</f>
        <v>5.47445255474453</v>
      </c>
      <c r="Q1042" s="18" t="str">
        <f aca="false">IF(K1042&lt;N1042,"Stock-out risk",IF(K1042&lt;O1042,"Reorder now",IF(P1042&gt;16,"Overstock","Healthy")))</f>
        <v>Healthy</v>
      </c>
      <c r="R1042" s="52" t="n">
        <f aca="false">K1042*C1042</f>
        <v>815.4</v>
      </c>
    </row>
    <row r="1043" customFormat="false" ht="15" hidden="false" customHeight="false" outlineLevel="0" collapsed="false">
      <c r="A1043" s="1" t="s">
        <v>9794</v>
      </c>
      <c r="B1043" s="1" t="s">
        <v>8759</v>
      </c>
      <c r="C1043" s="17" t="n">
        <v>83.52</v>
      </c>
      <c r="D1043" s="17" t="n">
        <v>210.88</v>
      </c>
      <c r="E1043" s="1" t="n">
        <v>70</v>
      </c>
      <c r="F1043" s="50" t="n">
        <v>1.346</v>
      </c>
      <c r="G1043" s="51" t="n">
        <v>0.523</v>
      </c>
      <c r="H1043" s="1" t="s">
        <v>9409</v>
      </c>
      <c r="I1043" s="1" t="s">
        <v>90</v>
      </c>
      <c r="J1043" s="1" t="n">
        <v>6</v>
      </c>
      <c r="K1043" s="1" t="n">
        <v>18</v>
      </c>
      <c r="L1043" s="52" t="n">
        <f aca="false">E1043*D1043</f>
        <v>14761.6</v>
      </c>
      <c r="M1043" s="1" t="n">
        <f aca="false">IF(H1043="A",1.65,IF(H1043="B",1.28,0.84))</f>
        <v>0.84</v>
      </c>
      <c r="N1043" s="1" t="n">
        <f aca="false">ROUNDUP(M1043*G1043*F1043*SQRT(J1043),0)</f>
        <v>2</v>
      </c>
      <c r="O1043" s="1" t="n">
        <f aca="false">ROUNDUP(F1043*J1043+N1043,0)</f>
        <v>11</v>
      </c>
      <c r="P1043" s="50" t="n">
        <f aca="false">IF(F1043&gt;0,K1043/F1043,99)</f>
        <v>13.3729569093611</v>
      </c>
      <c r="Q1043" s="18" t="str">
        <f aca="false">IF(K1043&lt;N1043,"Stock-out risk",IF(K1043&lt;O1043,"Reorder now",IF(P1043&gt;16,"Overstock","Healthy")))</f>
        <v>Healthy</v>
      </c>
      <c r="R1043" s="52" t="n">
        <f aca="false">K1043*C1043</f>
        <v>1503.36</v>
      </c>
    </row>
    <row r="1044" customFormat="false" ht="15" hidden="false" customHeight="false" outlineLevel="0" collapsed="false">
      <c r="A1044" s="1" t="s">
        <v>9795</v>
      </c>
      <c r="B1044" s="1" t="s">
        <v>8772</v>
      </c>
      <c r="C1044" s="17" t="n">
        <v>81.97</v>
      </c>
      <c r="D1044" s="17" t="n">
        <v>193.99</v>
      </c>
      <c r="E1044" s="1" t="n">
        <v>76</v>
      </c>
      <c r="F1044" s="50" t="n">
        <v>1.462</v>
      </c>
      <c r="G1044" s="51" t="n">
        <v>0.454</v>
      </c>
      <c r="H1044" s="1" t="s">
        <v>9409</v>
      </c>
      <c r="I1044" s="1" t="s">
        <v>8746</v>
      </c>
      <c r="J1044" s="1" t="n">
        <v>3</v>
      </c>
      <c r="K1044" s="1" t="n">
        <v>14</v>
      </c>
      <c r="L1044" s="52" t="n">
        <f aca="false">E1044*D1044</f>
        <v>14743.24</v>
      </c>
      <c r="M1044" s="1" t="n">
        <f aca="false">IF(H1044="A",1.65,IF(H1044="B",1.28,0.84))</f>
        <v>0.84</v>
      </c>
      <c r="N1044" s="1" t="n">
        <f aca="false">ROUNDUP(M1044*G1044*F1044*SQRT(J1044),0)</f>
        <v>1</v>
      </c>
      <c r="O1044" s="1" t="n">
        <f aca="false">ROUNDUP(F1044*J1044+N1044,0)</f>
        <v>6</v>
      </c>
      <c r="P1044" s="50" t="n">
        <f aca="false">IF(F1044&gt;0,K1044/F1044,99)</f>
        <v>9.57592339261286</v>
      </c>
      <c r="Q1044" s="18" t="str">
        <f aca="false">IF(K1044&lt;N1044,"Stock-out risk",IF(K1044&lt;O1044,"Reorder now",IF(P1044&gt;16,"Overstock","Healthy")))</f>
        <v>Healthy</v>
      </c>
      <c r="R1044" s="52" t="n">
        <f aca="false">K1044*C1044</f>
        <v>1147.58</v>
      </c>
    </row>
    <row r="1045" customFormat="false" ht="15" hidden="false" customHeight="false" outlineLevel="0" collapsed="false">
      <c r="A1045" s="1" t="s">
        <v>9796</v>
      </c>
      <c r="B1045" s="1" t="s">
        <v>8759</v>
      </c>
      <c r="C1045" s="17" t="n">
        <v>41.47</v>
      </c>
      <c r="D1045" s="17" t="n">
        <v>77.83</v>
      </c>
      <c r="E1045" s="1" t="n">
        <v>187</v>
      </c>
      <c r="F1045" s="50" t="n">
        <v>3.596</v>
      </c>
      <c r="G1045" s="51" t="n">
        <v>0.546</v>
      </c>
      <c r="H1045" s="1" t="s">
        <v>9409</v>
      </c>
      <c r="I1045" s="1" t="s">
        <v>90</v>
      </c>
      <c r="J1045" s="1" t="n">
        <v>4</v>
      </c>
      <c r="K1045" s="1" t="n">
        <v>33</v>
      </c>
      <c r="L1045" s="52" t="n">
        <f aca="false">E1045*D1045</f>
        <v>14554.21</v>
      </c>
      <c r="M1045" s="1" t="n">
        <f aca="false">IF(H1045="A",1.65,IF(H1045="B",1.28,0.84))</f>
        <v>0.84</v>
      </c>
      <c r="N1045" s="1" t="n">
        <f aca="false">ROUNDUP(M1045*G1045*F1045*SQRT(J1045),0)</f>
        <v>4</v>
      </c>
      <c r="O1045" s="1" t="n">
        <f aca="false">ROUNDUP(F1045*J1045+N1045,0)</f>
        <v>19</v>
      </c>
      <c r="P1045" s="50" t="n">
        <f aca="false">IF(F1045&gt;0,K1045/F1045,99)</f>
        <v>9.17686318131257</v>
      </c>
      <c r="Q1045" s="18" t="str">
        <f aca="false">IF(K1045&lt;N1045,"Stock-out risk",IF(K1045&lt;O1045,"Reorder now",IF(P1045&gt;16,"Overstock","Healthy")))</f>
        <v>Healthy</v>
      </c>
      <c r="R1045" s="52" t="n">
        <f aca="false">K1045*C1045</f>
        <v>1368.51</v>
      </c>
    </row>
    <row r="1046" customFormat="false" ht="15" hidden="false" customHeight="false" outlineLevel="0" collapsed="false">
      <c r="A1046" s="1" t="s">
        <v>9797</v>
      </c>
      <c r="B1046" s="1" t="s">
        <v>8772</v>
      </c>
      <c r="C1046" s="17" t="n">
        <v>93.21</v>
      </c>
      <c r="D1046" s="17" t="n">
        <v>238.24</v>
      </c>
      <c r="E1046" s="1" t="n">
        <v>61</v>
      </c>
      <c r="F1046" s="50" t="n">
        <v>1.173</v>
      </c>
      <c r="G1046" s="51" t="n">
        <v>0.322</v>
      </c>
      <c r="H1046" s="1" t="s">
        <v>9409</v>
      </c>
      <c r="I1046" s="1" t="s">
        <v>8746</v>
      </c>
      <c r="J1046" s="1" t="n">
        <v>4</v>
      </c>
      <c r="K1046" s="1" t="n">
        <v>7</v>
      </c>
      <c r="L1046" s="52" t="n">
        <f aca="false">E1046*D1046</f>
        <v>14532.64</v>
      </c>
      <c r="M1046" s="1" t="n">
        <f aca="false">IF(H1046="A",1.65,IF(H1046="B",1.28,0.84))</f>
        <v>0.84</v>
      </c>
      <c r="N1046" s="1" t="n">
        <f aca="false">ROUNDUP(M1046*G1046*F1046*SQRT(J1046),0)</f>
        <v>1</v>
      </c>
      <c r="O1046" s="1" t="n">
        <f aca="false">ROUNDUP(F1046*J1046+N1046,0)</f>
        <v>6</v>
      </c>
      <c r="P1046" s="50" t="n">
        <f aca="false">IF(F1046&gt;0,K1046/F1046,99)</f>
        <v>5.96760443307758</v>
      </c>
      <c r="Q1046" s="18" t="str">
        <f aca="false">IF(K1046&lt;N1046,"Stock-out risk",IF(K1046&lt;O1046,"Reorder now",IF(P1046&gt;16,"Overstock","Healthy")))</f>
        <v>Healthy</v>
      </c>
      <c r="R1046" s="52" t="n">
        <f aca="false">K1046*C1046</f>
        <v>652.47</v>
      </c>
    </row>
    <row r="1047" customFormat="false" ht="15" hidden="false" customHeight="false" outlineLevel="0" collapsed="false">
      <c r="A1047" s="1" t="s">
        <v>9798</v>
      </c>
      <c r="B1047" s="1" t="s">
        <v>8742</v>
      </c>
      <c r="C1047" s="17" t="n">
        <v>301.06</v>
      </c>
      <c r="D1047" s="17" t="n">
        <v>557</v>
      </c>
      <c r="E1047" s="1" t="n">
        <v>26</v>
      </c>
      <c r="F1047" s="50" t="n">
        <v>0.5</v>
      </c>
      <c r="G1047" s="51" t="n">
        <v>1.33</v>
      </c>
      <c r="H1047" s="1" t="s">
        <v>9409</v>
      </c>
      <c r="I1047" s="1" t="s">
        <v>8752</v>
      </c>
      <c r="J1047" s="1" t="n">
        <v>4</v>
      </c>
      <c r="K1047" s="1" t="n">
        <v>5</v>
      </c>
      <c r="L1047" s="52" t="n">
        <f aca="false">E1047*D1047</f>
        <v>14482</v>
      </c>
      <c r="M1047" s="1" t="n">
        <f aca="false">IF(H1047="A",1.65,IF(H1047="B",1.28,0.84))</f>
        <v>0.84</v>
      </c>
      <c r="N1047" s="1" t="n">
        <f aca="false">ROUNDUP(M1047*G1047*F1047*SQRT(J1047),0)</f>
        <v>2</v>
      </c>
      <c r="O1047" s="1" t="n">
        <f aca="false">ROUNDUP(F1047*J1047+N1047,0)</f>
        <v>4</v>
      </c>
      <c r="P1047" s="50" t="n">
        <f aca="false">IF(F1047&gt;0,K1047/F1047,99)</f>
        <v>10</v>
      </c>
      <c r="Q1047" s="18" t="str">
        <f aca="false">IF(K1047&lt;N1047,"Stock-out risk",IF(K1047&lt;O1047,"Reorder now",IF(P1047&gt;16,"Overstock","Healthy")))</f>
        <v>Healthy</v>
      </c>
      <c r="R1047" s="52" t="n">
        <f aca="false">K1047*C1047</f>
        <v>1505.3</v>
      </c>
    </row>
    <row r="1048" customFormat="false" ht="15" hidden="false" customHeight="false" outlineLevel="0" collapsed="false">
      <c r="A1048" s="1" t="s">
        <v>9799</v>
      </c>
      <c r="B1048" s="1" t="s">
        <v>8755</v>
      </c>
      <c r="C1048" s="17" t="n">
        <v>66.61</v>
      </c>
      <c r="D1048" s="17" t="n">
        <v>147.62</v>
      </c>
      <c r="E1048" s="1" t="n">
        <v>98</v>
      </c>
      <c r="F1048" s="50" t="n">
        <v>1.885</v>
      </c>
      <c r="G1048" s="51" t="n">
        <v>1.049</v>
      </c>
      <c r="H1048" s="1" t="s">
        <v>9409</v>
      </c>
      <c r="I1048" s="1" t="s">
        <v>8752</v>
      </c>
      <c r="J1048" s="1" t="n">
        <v>6</v>
      </c>
      <c r="K1048" s="1" t="n">
        <v>15</v>
      </c>
      <c r="L1048" s="52" t="n">
        <f aca="false">E1048*D1048</f>
        <v>14466.76</v>
      </c>
      <c r="M1048" s="1" t="n">
        <f aca="false">IF(H1048="A",1.65,IF(H1048="B",1.28,0.84))</f>
        <v>0.84</v>
      </c>
      <c r="N1048" s="1" t="n">
        <f aca="false">ROUNDUP(M1048*G1048*F1048*SQRT(J1048),0)</f>
        <v>5</v>
      </c>
      <c r="O1048" s="1" t="n">
        <f aca="false">ROUNDUP(F1048*J1048+N1048,0)</f>
        <v>17</v>
      </c>
      <c r="P1048" s="50" t="n">
        <f aca="false">IF(F1048&gt;0,K1048/F1048,99)</f>
        <v>7.95755968169761</v>
      </c>
      <c r="Q1048" s="18" t="str">
        <f aca="false">IF(K1048&lt;N1048,"Stock-out risk",IF(K1048&lt;O1048,"Reorder now",IF(P1048&gt;16,"Overstock","Healthy")))</f>
        <v>Reorder now</v>
      </c>
      <c r="R1048" s="52" t="n">
        <f aca="false">K1048*C1048</f>
        <v>999.15</v>
      </c>
    </row>
    <row r="1049" customFormat="false" ht="15" hidden="false" customHeight="false" outlineLevel="0" collapsed="false">
      <c r="A1049" s="1" t="s">
        <v>9800</v>
      </c>
      <c r="B1049" s="1" t="s">
        <v>8764</v>
      </c>
      <c r="C1049" s="17" t="n">
        <v>52.71</v>
      </c>
      <c r="D1049" s="17" t="n">
        <v>112.64</v>
      </c>
      <c r="E1049" s="1" t="n">
        <v>127</v>
      </c>
      <c r="F1049" s="50" t="n">
        <v>2.442</v>
      </c>
      <c r="G1049" s="51" t="n">
        <v>0.592</v>
      </c>
      <c r="H1049" s="1" t="s">
        <v>9409</v>
      </c>
      <c r="I1049" s="1" t="s">
        <v>90</v>
      </c>
      <c r="J1049" s="1" t="n">
        <v>2</v>
      </c>
      <c r="K1049" s="1" t="n">
        <v>6</v>
      </c>
      <c r="L1049" s="52" t="n">
        <f aca="false">E1049*D1049</f>
        <v>14305.28</v>
      </c>
      <c r="M1049" s="1" t="n">
        <f aca="false">IF(H1049="A",1.65,IF(H1049="B",1.28,0.84))</f>
        <v>0.84</v>
      </c>
      <c r="N1049" s="1" t="n">
        <f aca="false">ROUNDUP(M1049*G1049*F1049*SQRT(J1049),0)</f>
        <v>2</v>
      </c>
      <c r="O1049" s="1" t="n">
        <f aca="false">ROUNDUP(F1049*J1049+N1049,0)</f>
        <v>7</v>
      </c>
      <c r="P1049" s="50" t="n">
        <f aca="false">IF(F1049&gt;0,K1049/F1049,99)</f>
        <v>2.45700245700246</v>
      </c>
      <c r="Q1049" s="18" t="str">
        <f aca="false">IF(K1049&lt;N1049,"Stock-out risk",IF(K1049&lt;O1049,"Reorder now",IF(P1049&gt;16,"Overstock","Healthy")))</f>
        <v>Reorder now</v>
      </c>
      <c r="R1049" s="52" t="n">
        <f aca="false">K1049*C1049</f>
        <v>316.26</v>
      </c>
    </row>
    <row r="1050" customFormat="false" ht="15" hidden="false" customHeight="false" outlineLevel="0" collapsed="false">
      <c r="A1050" s="1" t="s">
        <v>9801</v>
      </c>
      <c r="B1050" s="1" t="s">
        <v>8749</v>
      </c>
      <c r="C1050" s="17" t="n">
        <v>93.5</v>
      </c>
      <c r="D1050" s="17" t="n">
        <v>168.74</v>
      </c>
      <c r="E1050" s="1" t="n">
        <v>84</v>
      </c>
      <c r="F1050" s="50" t="n">
        <v>1.615</v>
      </c>
      <c r="G1050" s="51" t="n">
        <v>0.405</v>
      </c>
      <c r="H1050" s="1" t="s">
        <v>9409</v>
      </c>
      <c r="I1050" s="1" t="s">
        <v>8746</v>
      </c>
      <c r="J1050" s="1" t="n">
        <v>2</v>
      </c>
      <c r="K1050" s="1" t="n">
        <v>9</v>
      </c>
      <c r="L1050" s="52" t="n">
        <f aca="false">E1050*D1050</f>
        <v>14174.16</v>
      </c>
      <c r="M1050" s="1" t="n">
        <f aca="false">IF(H1050="A",1.65,IF(H1050="B",1.28,0.84))</f>
        <v>0.84</v>
      </c>
      <c r="N1050" s="1" t="n">
        <f aca="false">ROUNDUP(M1050*G1050*F1050*SQRT(J1050),0)</f>
        <v>1</v>
      </c>
      <c r="O1050" s="1" t="n">
        <f aca="false">ROUNDUP(F1050*J1050+N1050,0)</f>
        <v>5</v>
      </c>
      <c r="P1050" s="50" t="n">
        <f aca="false">IF(F1050&gt;0,K1050/F1050,99)</f>
        <v>5.57275541795666</v>
      </c>
      <c r="Q1050" s="18" t="str">
        <f aca="false">IF(K1050&lt;N1050,"Stock-out risk",IF(K1050&lt;O1050,"Reorder now",IF(P1050&gt;16,"Overstock","Healthy")))</f>
        <v>Healthy</v>
      </c>
      <c r="R1050" s="52" t="n">
        <f aca="false">K1050*C1050</f>
        <v>841.5</v>
      </c>
    </row>
    <row r="1051" customFormat="false" ht="15" hidden="false" customHeight="false" outlineLevel="0" collapsed="false">
      <c r="A1051" s="1" t="s">
        <v>9802</v>
      </c>
      <c r="B1051" s="1" t="s">
        <v>8749</v>
      </c>
      <c r="C1051" s="17" t="n">
        <v>46.11</v>
      </c>
      <c r="D1051" s="17" t="n">
        <v>119.69</v>
      </c>
      <c r="E1051" s="1" t="n">
        <v>118</v>
      </c>
      <c r="F1051" s="50" t="n">
        <v>2.269</v>
      </c>
      <c r="G1051" s="51" t="n">
        <v>0.873</v>
      </c>
      <c r="H1051" s="1" t="s">
        <v>9409</v>
      </c>
      <c r="I1051" s="1" t="s">
        <v>90</v>
      </c>
      <c r="J1051" s="1" t="n">
        <v>6</v>
      </c>
      <c r="K1051" s="1" t="n">
        <v>43</v>
      </c>
      <c r="L1051" s="52" t="n">
        <f aca="false">E1051*D1051</f>
        <v>14123.42</v>
      </c>
      <c r="M1051" s="1" t="n">
        <f aca="false">IF(H1051="A",1.65,IF(H1051="B",1.28,0.84))</f>
        <v>0.84</v>
      </c>
      <c r="N1051" s="1" t="n">
        <f aca="false">ROUNDUP(M1051*G1051*F1051*SQRT(J1051),0)</f>
        <v>5</v>
      </c>
      <c r="O1051" s="1" t="n">
        <f aca="false">ROUNDUP(F1051*J1051+N1051,0)</f>
        <v>19</v>
      </c>
      <c r="P1051" s="50" t="n">
        <f aca="false">IF(F1051&gt;0,K1051/F1051,99)</f>
        <v>18.9510797708242</v>
      </c>
      <c r="Q1051" s="18" t="str">
        <f aca="false">IF(K1051&lt;N1051,"Stock-out risk",IF(K1051&lt;O1051,"Reorder now",IF(P1051&gt;16,"Overstock","Healthy")))</f>
        <v>Overstock</v>
      </c>
      <c r="R1051" s="52" t="n">
        <f aca="false">K1051*C1051</f>
        <v>1982.73</v>
      </c>
    </row>
    <row r="1052" customFormat="false" ht="15" hidden="false" customHeight="false" outlineLevel="0" collapsed="false">
      <c r="A1052" s="1" t="s">
        <v>9803</v>
      </c>
      <c r="B1052" s="1" t="s">
        <v>8742</v>
      </c>
      <c r="C1052" s="17" t="n">
        <v>68</v>
      </c>
      <c r="D1052" s="17" t="n">
        <v>126.78</v>
      </c>
      <c r="E1052" s="1" t="n">
        <v>111</v>
      </c>
      <c r="F1052" s="50" t="n">
        <v>2.135</v>
      </c>
      <c r="G1052" s="51" t="n">
        <v>0.368</v>
      </c>
      <c r="H1052" s="1" t="s">
        <v>9409</v>
      </c>
      <c r="I1052" s="1" t="s">
        <v>8746</v>
      </c>
      <c r="J1052" s="1" t="n">
        <v>3</v>
      </c>
      <c r="K1052" s="1" t="n">
        <v>8</v>
      </c>
      <c r="L1052" s="52" t="n">
        <f aca="false">E1052*D1052</f>
        <v>14072.58</v>
      </c>
      <c r="M1052" s="1" t="n">
        <f aca="false">IF(H1052="A",1.65,IF(H1052="B",1.28,0.84))</f>
        <v>0.84</v>
      </c>
      <c r="N1052" s="1" t="n">
        <f aca="false">ROUNDUP(M1052*G1052*F1052*SQRT(J1052),0)</f>
        <v>2</v>
      </c>
      <c r="O1052" s="1" t="n">
        <f aca="false">ROUNDUP(F1052*J1052+N1052,0)</f>
        <v>9</v>
      </c>
      <c r="P1052" s="50" t="n">
        <f aca="false">IF(F1052&gt;0,K1052/F1052,99)</f>
        <v>3.74707259953162</v>
      </c>
      <c r="Q1052" s="18" t="str">
        <f aca="false">IF(K1052&lt;N1052,"Stock-out risk",IF(K1052&lt;O1052,"Reorder now",IF(P1052&gt;16,"Overstock","Healthy")))</f>
        <v>Reorder now</v>
      </c>
      <c r="R1052" s="52" t="n">
        <f aca="false">K1052*C1052</f>
        <v>544</v>
      </c>
    </row>
    <row r="1053" customFormat="false" ht="15" hidden="false" customHeight="false" outlineLevel="0" collapsed="false">
      <c r="A1053" s="1" t="s">
        <v>9804</v>
      </c>
      <c r="B1053" s="1" t="s">
        <v>8755</v>
      </c>
      <c r="C1053" s="17" t="n">
        <v>35.57</v>
      </c>
      <c r="D1053" s="17" t="n">
        <v>90.01</v>
      </c>
      <c r="E1053" s="1" t="n">
        <v>156</v>
      </c>
      <c r="F1053" s="50" t="n">
        <v>3</v>
      </c>
      <c r="G1053" s="51" t="n">
        <v>0.66</v>
      </c>
      <c r="H1053" s="1" t="s">
        <v>9409</v>
      </c>
      <c r="I1053" s="1" t="s">
        <v>90</v>
      </c>
      <c r="J1053" s="1" t="n">
        <v>3</v>
      </c>
      <c r="K1053" s="1" t="n">
        <v>15</v>
      </c>
      <c r="L1053" s="52" t="n">
        <f aca="false">E1053*D1053</f>
        <v>14041.56</v>
      </c>
      <c r="M1053" s="1" t="n">
        <f aca="false">IF(H1053="A",1.65,IF(H1053="B",1.28,0.84))</f>
        <v>0.84</v>
      </c>
      <c r="N1053" s="1" t="n">
        <f aca="false">ROUNDUP(M1053*G1053*F1053*SQRT(J1053),0)</f>
        <v>3</v>
      </c>
      <c r="O1053" s="1" t="n">
        <f aca="false">ROUNDUP(F1053*J1053+N1053,0)</f>
        <v>12</v>
      </c>
      <c r="P1053" s="50" t="n">
        <f aca="false">IF(F1053&gt;0,K1053/F1053,99)</f>
        <v>5</v>
      </c>
      <c r="Q1053" s="18" t="str">
        <f aca="false">IF(K1053&lt;N1053,"Stock-out risk",IF(K1053&lt;O1053,"Reorder now",IF(P1053&gt;16,"Overstock","Healthy")))</f>
        <v>Healthy</v>
      </c>
      <c r="R1053" s="52" t="n">
        <f aca="false">K1053*C1053</f>
        <v>533.55</v>
      </c>
    </row>
    <row r="1054" customFormat="false" ht="15" hidden="false" customHeight="false" outlineLevel="0" collapsed="false">
      <c r="A1054" s="1" t="s">
        <v>9805</v>
      </c>
      <c r="B1054" s="1" t="s">
        <v>8755</v>
      </c>
      <c r="C1054" s="17" t="n">
        <v>79.15</v>
      </c>
      <c r="D1054" s="17" t="n">
        <v>163.72</v>
      </c>
      <c r="E1054" s="1" t="n">
        <v>85</v>
      </c>
      <c r="F1054" s="50" t="n">
        <v>1.635</v>
      </c>
      <c r="G1054" s="51" t="n">
        <v>0.874</v>
      </c>
      <c r="H1054" s="1" t="s">
        <v>9409</v>
      </c>
      <c r="I1054" s="1" t="s">
        <v>90</v>
      </c>
      <c r="J1054" s="1" t="n">
        <v>3</v>
      </c>
      <c r="K1054" s="1" t="n">
        <v>18</v>
      </c>
      <c r="L1054" s="52" t="n">
        <f aca="false">E1054*D1054</f>
        <v>13916.2</v>
      </c>
      <c r="M1054" s="1" t="n">
        <f aca="false">IF(H1054="A",1.65,IF(H1054="B",1.28,0.84))</f>
        <v>0.84</v>
      </c>
      <c r="N1054" s="1" t="n">
        <f aca="false">ROUNDUP(M1054*G1054*F1054*SQRT(J1054),0)</f>
        <v>3</v>
      </c>
      <c r="O1054" s="1" t="n">
        <f aca="false">ROUNDUP(F1054*J1054+N1054,0)</f>
        <v>8</v>
      </c>
      <c r="P1054" s="50" t="n">
        <f aca="false">IF(F1054&gt;0,K1054/F1054,99)</f>
        <v>11.0091743119266</v>
      </c>
      <c r="Q1054" s="18" t="str">
        <f aca="false">IF(K1054&lt;N1054,"Stock-out risk",IF(K1054&lt;O1054,"Reorder now",IF(P1054&gt;16,"Overstock","Healthy")))</f>
        <v>Healthy</v>
      </c>
      <c r="R1054" s="52" t="n">
        <f aca="false">K1054*C1054</f>
        <v>1424.7</v>
      </c>
    </row>
    <row r="1055" customFormat="false" ht="15" hidden="false" customHeight="false" outlineLevel="0" collapsed="false">
      <c r="A1055" s="1" t="s">
        <v>9806</v>
      </c>
      <c r="B1055" s="1" t="s">
        <v>8772</v>
      </c>
      <c r="C1055" s="17" t="n">
        <v>42.68</v>
      </c>
      <c r="D1055" s="17" t="n">
        <v>90.54</v>
      </c>
      <c r="E1055" s="1" t="n">
        <v>153</v>
      </c>
      <c r="F1055" s="50" t="n">
        <v>2.942</v>
      </c>
      <c r="G1055" s="51" t="n">
        <v>0.903</v>
      </c>
      <c r="H1055" s="1" t="s">
        <v>9409</v>
      </c>
      <c r="I1055" s="1" t="s">
        <v>90</v>
      </c>
      <c r="J1055" s="1" t="n">
        <v>3</v>
      </c>
      <c r="K1055" s="1" t="n">
        <v>17</v>
      </c>
      <c r="L1055" s="52" t="n">
        <f aca="false">E1055*D1055</f>
        <v>13852.62</v>
      </c>
      <c r="M1055" s="1" t="n">
        <f aca="false">IF(H1055="A",1.65,IF(H1055="B",1.28,0.84))</f>
        <v>0.84</v>
      </c>
      <c r="N1055" s="1" t="n">
        <f aca="false">ROUNDUP(M1055*G1055*F1055*SQRT(J1055),0)</f>
        <v>4</v>
      </c>
      <c r="O1055" s="1" t="n">
        <f aca="false">ROUNDUP(F1055*J1055+N1055,0)</f>
        <v>13</v>
      </c>
      <c r="P1055" s="50" t="n">
        <f aca="false">IF(F1055&gt;0,K1055/F1055,99)</f>
        <v>5.77838205302515</v>
      </c>
      <c r="Q1055" s="18" t="str">
        <f aca="false">IF(K1055&lt;N1055,"Stock-out risk",IF(K1055&lt;O1055,"Reorder now",IF(P1055&gt;16,"Overstock","Healthy")))</f>
        <v>Healthy</v>
      </c>
      <c r="R1055" s="52" t="n">
        <f aca="false">K1055*C1055</f>
        <v>725.56</v>
      </c>
    </row>
    <row r="1056" customFormat="false" ht="15" hidden="false" customHeight="false" outlineLevel="0" collapsed="false">
      <c r="A1056" s="1" t="s">
        <v>9807</v>
      </c>
      <c r="B1056" s="1" t="s">
        <v>8772</v>
      </c>
      <c r="C1056" s="17" t="n">
        <v>87.82</v>
      </c>
      <c r="D1056" s="17" t="n">
        <v>209.6</v>
      </c>
      <c r="E1056" s="1" t="n">
        <v>66</v>
      </c>
      <c r="F1056" s="50" t="n">
        <v>1.269</v>
      </c>
      <c r="G1056" s="51" t="n">
        <v>0.848</v>
      </c>
      <c r="H1056" s="1" t="s">
        <v>9409</v>
      </c>
      <c r="I1056" s="1" t="s">
        <v>90</v>
      </c>
      <c r="J1056" s="1" t="n">
        <v>2</v>
      </c>
      <c r="K1056" s="1" t="n">
        <v>8</v>
      </c>
      <c r="L1056" s="52" t="n">
        <f aca="false">E1056*D1056</f>
        <v>13833.6</v>
      </c>
      <c r="M1056" s="1" t="n">
        <f aca="false">IF(H1056="A",1.65,IF(H1056="B",1.28,0.84))</f>
        <v>0.84</v>
      </c>
      <c r="N1056" s="1" t="n">
        <f aca="false">ROUNDUP(M1056*G1056*F1056*SQRT(J1056),0)</f>
        <v>2</v>
      </c>
      <c r="O1056" s="1" t="n">
        <f aca="false">ROUNDUP(F1056*J1056+N1056,0)</f>
        <v>5</v>
      </c>
      <c r="P1056" s="50" t="n">
        <f aca="false">IF(F1056&gt;0,K1056/F1056,99)</f>
        <v>6.30417651694248</v>
      </c>
      <c r="Q1056" s="18" t="str">
        <f aca="false">IF(K1056&lt;N1056,"Stock-out risk",IF(K1056&lt;O1056,"Reorder now",IF(P1056&gt;16,"Overstock","Healthy")))</f>
        <v>Healthy</v>
      </c>
      <c r="R1056" s="52" t="n">
        <f aca="false">K1056*C1056</f>
        <v>702.56</v>
      </c>
    </row>
    <row r="1057" customFormat="false" ht="15" hidden="false" customHeight="false" outlineLevel="0" collapsed="false">
      <c r="A1057" s="1" t="s">
        <v>9808</v>
      </c>
      <c r="B1057" s="1" t="s">
        <v>8759</v>
      </c>
      <c r="C1057" s="17" t="n">
        <v>25.97</v>
      </c>
      <c r="D1057" s="17" t="n">
        <v>66.71</v>
      </c>
      <c r="E1057" s="1" t="n">
        <v>207</v>
      </c>
      <c r="F1057" s="50" t="n">
        <v>3.981</v>
      </c>
      <c r="G1057" s="51" t="n">
        <v>0.343</v>
      </c>
      <c r="H1057" s="1" t="s">
        <v>9409</v>
      </c>
      <c r="I1057" s="1" t="s">
        <v>8746</v>
      </c>
      <c r="J1057" s="1" t="n">
        <v>2</v>
      </c>
      <c r="K1057" s="1" t="n">
        <v>38</v>
      </c>
      <c r="L1057" s="52" t="n">
        <f aca="false">E1057*D1057</f>
        <v>13808.97</v>
      </c>
      <c r="M1057" s="1" t="n">
        <f aca="false">IF(H1057="A",1.65,IF(H1057="B",1.28,0.84))</f>
        <v>0.84</v>
      </c>
      <c r="N1057" s="1" t="n">
        <f aca="false">ROUNDUP(M1057*G1057*F1057*SQRT(J1057),0)</f>
        <v>2</v>
      </c>
      <c r="O1057" s="1" t="n">
        <f aca="false">ROUNDUP(F1057*J1057+N1057,0)</f>
        <v>10</v>
      </c>
      <c r="P1057" s="50" t="n">
        <f aca="false">IF(F1057&gt;0,K1057/F1057,99)</f>
        <v>9.54534036674203</v>
      </c>
      <c r="Q1057" s="18" t="str">
        <f aca="false">IF(K1057&lt;N1057,"Stock-out risk",IF(K1057&lt;O1057,"Reorder now",IF(P1057&gt;16,"Overstock","Healthy")))</f>
        <v>Healthy</v>
      </c>
      <c r="R1057" s="52" t="n">
        <f aca="false">K1057*C1057</f>
        <v>986.86</v>
      </c>
    </row>
    <row r="1058" customFormat="false" ht="15" hidden="false" customHeight="false" outlineLevel="0" collapsed="false">
      <c r="A1058" s="1" t="s">
        <v>9809</v>
      </c>
      <c r="B1058" s="1" t="s">
        <v>8755</v>
      </c>
      <c r="C1058" s="17" t="n">
        <v>217.3</v>
      </c>
      <c r="D1058" s="17" t="n">
        <v>492.93</v>
      </c>
      <c r="E1058" s="1" t="n">
        <v>28</v>
      </c>
      <c r="F1058" s="50" t="n">
        <v>0.538</v>
      </c>
      <c r="G1058" s="51" t="n">
        <v>0.926</v>
      </c>
      <c r="H1058" s="1" t="s">
        <v>9409</v>
      </c>
      <c r="I1058" s="1" t="s">
        <v>90</v>
      </c>
      <c r="J1058" s="1" t="n">
        <v>6</v>
      </c>
      <c r="K1058" s="1" t="n">
        <v>27</v>
      </c>
      <c r="L1058" s="52" t="n">
        <f aca="false">E1058*D1058</f>
        <v>13802.04</v>
      </c>
      <c r="M1058" s="1" t="n">
        <f aca="false">IF(H1058="A",1.65,IF(H1058="B",1.28,0.84))</f>
        <v>0.84</v>
      </c>
      <c r="N1058" s="1" t="n">
        <f aca="false">ROUNDUP(M1058*G1058*F1058*SQRT(J1058),0)</f>
        <v>2</v>
      </c>
      <c r="O1058" s="1" t="n">
        <f aca="false">ROUNDUP(F1058*J1058+N1058,0)</f>
        <v>6</v>
      </c>
      <c r="P1058" s="50" t="n">
        <f aca="false">IF(F1058&gt;0,K1058/F1058,99)</f>
        <v>50.185873605948</v>
      </c>
      <c r="Q1058" s="18" t="str">
        <f aca="false">IF(K1058&lt;N1058,"Stock-out risk",IF(K1058&lt;O1058,"Reorder now",IF(P1058&gt;16,"Overstock","Healthy")))</f>
        <v>Overstock</v>
      </c>
      <c r="R1058" s="52" t="n">
        <f aca="false">K1058*C1058</f>
        <v>5867.1</v>
      </c>
    </row>
    <row r="1059" customFormat="false" ht="15" hidden="false" customHeight="false" outlineLevel="0" collapsed="false">
      <c r="A1059" s="1" t="s">
        <v>9810</v>
      </c>
      <c r="B1059" s="1" t="s">
        <v>8772</v>
      </c>
      <c r="C1059" s="17" t="n">
        <v>66.79</v>
      </c>
      <c r="D1059" s="17" t="n">
        <v>121.65</v>
      </c>
      <c r="E1059" s="1" t="n">
        <v>113</v>
      </c>
      <c r="F1059" s="50" t="n">
        <v>2.173</v>
      </c>
      <c r="G1059" s="51" t="n">
        <v>0.84</v>
      </c>
      <c r="H1059" s="1" t="s">
        <v>9409</v>
      </c>
      <c r="I1059" s="1" t="s">
        <v>90</v>
      </c>
      <c r="J1059" s="1" t="n">
        <v>2</v>
      </c>
      <c r="K1059" s="1" t="n">
        <v>19</v>
      </c>
      <c r="L1059" s="52" t="n">
        <f aca="false">E1059*D1059</f>
        <v>13746.45</v>
      </c>
      <c r="M1059" s="1" t="n">
        <f aca="false">IF(H1059="A",1.65,IF(H1059="B",1.28,0.84))</f>
        <v>0.84</v>
      </c>
      <c r="N1059" s="1" t="n">
        <f aca="false">ROUNDUP(M1059*G1059*F1059*SQRT(J1059),0)</f>
        <v>3</v>
      </c>
      <c r="O1059" s="1" t="n">
        <f aca="false">ROUNDUP(F1059*J1059+N1059,0)</f>
        <v>8</v>
      </c>
      <c r="P1059" s="50" t="n">
        <f aca="false">IF(F1059&gt;0,K1059/F1059,99)</f>
        <v>8.7436723423838</v>
      </c>
      <c r="Q1059" s="18" t="str">
        <f aca="false">IF(K1059&lt;N1059,"Stock-out risk",IF(K1059&lt;O1059,"Reorder now",IF(P1059&gt;16,"Overstock","Healthy")))</f>
        <v>Healthy</v>
      </c>
      <c r="R1059" s="52" t="n">
        <f aca="false">K1059*C1059</f>
        <v>1269.01</v>
      </c>
    </row>
    <row r="1060" customFormat="false" ht="15" hidden="false" customHeight="false" outlineLevel="0" collapsed="false">
      <c r="A1060" s="1" t="s">
        <v>9811</v>
      </c>
      <c r="B1060" s="1" t="s">
        <v>8749</v>
      </c>
      <c r="C1060" s="17" t="n">
        <v>78.58</v>
      </c>
      <c r="D1060" s="17" t="n">
        <v>146.41</v>
      </c>
      <c r="E1060" s="1" t="n">
        <v>93</v>
      </c>
      <c r="F1060" s="50" t="n">
        <v>1.788</v>
      </c>
      <c r="G1060" s="51" t="n">
        <v>0.353</v>
      </c>
      <c r="H1060" s="1" t="s">
        <v>9409</v>
      </c>
      <c r="I1060" s="1" t="s">
        <v>8746</v>
      </c>
      <c r="J1060" s="1" t="n">
        <v>2</v>
      </c>
      <c r="K1060" s="1" t="n">
        <v>24</v>
      </c>
      <c r="L1060" s="52" t="n">
        <f aca="false">E1060*D1060</f>
        <v>13616.13</v>
      </c>
      <c r="M1060" s="1" t="n">
        <f aca="false">IF(H1060="A",1.65,IF(H1060="B",1.28,0.84))</f>
        <v>0.84</v>
      </c>
      <c r="N1060" s="1" t="n">
        <f aca="false">ROUNDUP(M1060*G1060*F1060*SQRT(J1060),0)</f>
        <v>1</v>
      </c>
      <c r="O1060" s="1" t="n">
        <f aca="false">ROUNDUP(F1060*J1060+N1060,0)</f>
        <v>5</v>
      </c>
      <c r="P1060" s="50" t="n">
        <f aca="false">IF(F1060&gt;0,K1060/F1060,99)</f>
        <v>13.4228187919463</v>
      </c>
      <c r="Q1060" s="18" t="str">
        <f aca="false">IF(K1060&lt;N1060,"Stock-out risk",IF(K1060&lt;O1060,"Reorder now",IF(P1060&gt;16,"Overstock","Healthy")))</f>
        <v>Healthy</v>
      </c>
      <c r="R1060" s="52" t="n">
        <f aca="false">K1060*C1060</f>
        <v>1885.92</v>
      </c>
    </row>
    <row r="1061" customFormat="false" ht="15" hidden="false" customHeight="false" outlineLevel="0" collapsed="false">
      <c r="A1061" s="1" t="s">
        <v>9812</v>
      </c>
      <c r="B1061" s="1" t="s">
        <v>8759</v>
      </c>
      <c r="C1061" s="17" t="n">
        <v>55.24</v>
      </c>
      <c r="D1061" s="17" t="n">
        <v>135.13</v>
      </c>
      <c r="E1061" s="1" t="n">
        <v>100</v>
      </c>
      <c r="F1061" s="50" t="n">
        <v>1.923</v>
      </c>
      <c r="G1061" s="51" t="n">
        <v>1.054</v>
      </c>
      <c r="H1061" s="1" t="s">
        <v>9409</v>
      </c>
      <c r="I1061" s="1" t="s">
        <v>8752</v>
      </c>
      <c r="J1061" s="1" t="n">
        <v>3</v>
      </c>
      <c r="K1061" s="1" t="n">
        <v>7</v>
      </c>
      <c r="L1061" s="52" t="n">
        <f aca="false">E1061*D1061</f>
        <v>13513</v>
      </c>
      <c r="M1061" s="1" t="n">
        <f aca="false">IF(H1061="A",1.65,IF(H1061="B",1.28,0.84))</f>
        <v>0.84</v>
      </c>
      <c r="N1061" s="1" t="n">
        <f aca="false">ROUNDUP(M1061*G1061*F1061*SQRT(J1061),0)</f>
        <v>3</v>
      </c>
      <c r="O1061" s="1" t="n">
        <f aca="false">ROUNDUP(F1061*J1061+N1061,0)</f>
        <v>9</v>
      </c>
      <c r="P1061" s="50" t="n">
        <f aca="false">IF(F1061&gt;0,K1061/F1061,99)</f>
        <v>3.64014560582423</v>
      </c>
      <c r="Q1061" s="18" t="str">
        <f aca="false">IF(K1061&lt;N1061,"Stock-out risk",IF(K1061&lt;O1061,"Reorder now",IF(P1061&gt;16,"Overstock","Healthy")))</f>
        <v>Reorder now</v>
      </c>
      <c r="R1061" s="52" t="n">
        <f aca="false">K1061*C1061</f>
        <v>386.68</v>
      </c>
    </row>
    <row r="1062" customFormat="false" ht="15" hidden="false" customHeight="false" outlineLevel="0" collapsed="false">
      <c r="A1062" s="1" t="s">
        <v>9813</v>
      </c>
      <c r="B1062" s="1" t="s">
        <v>8742</v>
      </c>
      <c r="C1062" s="17" t="n">
        <v>135.69</v>
      </c>
      <c r="D1062" s="17" t="n">
        <v>253.24</v>
      </c>
      <c r="E1062" s="1" t="n">
        <v>53</v>
      </c>
      <c r="F1062" s="50" t="n">
        <v>1.019</v>
      </c>
      <c r="G1062" s="51" t="n">
        <v>0.623</v>
      </c>
      <c r="H1062" s="1" t="s">
        <v>9409</v>
      </c>
      <c r="I1062" s="1" t="s">
        <v>90</v>
      </c>
      <c r="J1062" s="1" t="n">
        <v>3</v>
      </c>
      <c r="K1062" s="1" t="n">
        <v>6</v>
      </c>
      <c r="L1062" s="52" t="n">
        <f aca="false">E1062*D1062</f>
        <v>13421.72</v>
      </c>
      <c r="M1062" s="1" t="n">
        <f aca="false">IF(H1062="A",1.65,IF(H1062="B",1.28,0.84))</f>
        <v>0.84</v>
      </c>
      <c r="N1062" s="1" t="n">
        <f aca="false">ROUNDUP(M1062*G1062*F1062*SQRT(J1062),0)</f>
        <v>1</v>
      </c>
      <c r="O1062" s="1" t="n">
        <f aca="false">ROUNDUP(F1062*J1062+N1062,0)</f>
        <v>5</v>
      </c>
      <c r="P1062" s="50" t="n">
        <f aca="false">IF(F1062&gt;0,K1062/F1062,99)</f>
        <v>5.88812561334642</v>
      </c>
      <c r="Q1062" s="18" t="str">
        <f aca="false">IF(K1062&lt;N1062,"Stock-out risk",IF(K1062&lt;O1062,"Reorder now",IF(P1062&gt;16,"Overstock","Healthy")))</f>
        <v>Healthy</v>
      </c>
      <c r="R1062" s="52" t="n">
        <f aca="false">K1062*C1062</f>
        <v>814.14</v>
      </c>
    </row>
    <row r="1063" customFormat="false" ht="15" hidden="false" customHeight="false" outlineLevel="0" collapsed="false">
      <c r="A1063" s="1" t="s">
        <v>9814</v>
      </c>
      <c r="B1063" s="1" t="s">
        <v>8755</v>
      </c>
      <c r="C1063" s="17" t="n">
        <v>53.82</v>
      </c>
      <c r="D1063" s="17" t="n">
        <v>134.17</v>
      </c>
      <c r="E1063" s="1" t="n">
        <v>98</v>
      </c>
      <c r="F1063" s="50" t="n">
        <v>1.885</v>
      </c>
      <c r="G1063" s="51" t="n">
        <v>0.495</v>
      </c>
      <c r="H1063" s="1" t="s">
        <v>9409</v>
      </c>
      <c r="I1063" s="1" t="s">
        <v>8746</v>
      </c>
      <c r="J1063" s="1" t="n">
        <v>3</v>
      </c>
      <c r="K1063" s="1" t="n">
        <v>23</v>
      </c>
      <c r="L1063" s="52" t="n">
        <f aca="false">E1063*D1063</f>
        <v>13148.66</v>
      </c>
      <c r="M1063" s="1" t="n">
        <f aca="false">IF(H1063="A",1.65,IF(H1063="B",1.28,0.84))</f>
        <v>0.84</v>
      </c>
      <c r="N1063" s="1" t="n">
        <f aca="false">ROUNDUP(M1063*G1063*F1063*SQRT(J1063),0)</f>
        <v>2</v>
      </c>
      <c r="O1063" s="1" t="n">
        <f aca="false">ROUNDUP(F1063*J1063+N1063,0)</f>
        <v>8</v>
      </c>
      <c r="P1063" s="50" t="n">
        <f aca="false">IF(F1063&gt;0,K1063/F1063,99)</f>
        <v>12.2015915119363</v>
      </c>
      <c r="Q1063" s="18" t="str">
        <f aca="false">IF(K1063&lt;N1063,"Stock-out risk",IF(K1063&lt;O1063,"Reorder now",IF(P1063&gt;16,"Overstock","Healthy")))</f>
        <v>Healthy</v>
      </c>
      <c r="R1063" s="52" t="n">
        <f aca="false">K1063*C1063</f>
        <v>1237.86</v>
      </c>
    </row>
    <row r="1064" customFormat="false" ht="15" hidden="false" customHeight="false" outlineLevel="0" collapsed="false">
      <c r="A1064" s="1" t="s">
        <v>9815</v>
      </c>
      <c r="B1064" s="1" t="s">
        <v>8749</v>
      </c>
      <c r="C1064" s="17" t="n">
        <v>15.06</v>
      </c>
      <c r="D1064" s="17" t="n">
        <v>31.59</v>
      </c>
      <c r="E1064" s="1" t="n">
        <v>410</v>
      </c>
      <c r="F1064" s="50" t="n">
        <v>7.885</v>
      </c>
      <c r="G1064" s="51" t="n">
        <v>0.845</v>
      </c>
      <c r="H1064" s="1" t="s">
        <v>9409</v>
      </c>
      <c r="I1064" s="1" t="s">
        <v>90</v>
      </c>
      <c r="J1064" s="1" t="n">
        <v>4</v>
      </c>
      <c r="K1064" s="1" t="n">
        <v>87</v>
      </c>
      <c r="L1064" s="52" t="n">
        <f aca="false">E1064*D1064</f>
        <v>12951.9</v>
      </c>
      <c r="M1064" s="1" t="n">
        <f aca="false">IF(H1064="A",1.65,IF(H1064="B",1.28,0.84))</f>
        <v>0.84</v>
      </c>
      <c r="N1064" s="1" t="n">
        <f aca="false">ROUNDUP(M1064*G1064*F1064*SQRT(J1064),0)</f>
        <v>12</v>
      </c>
      <c r="O1064" s="1" t="n">
        <f aca="false">ROUNDUP(F1064*J1064+N1064,0)</f>
        <v>44</v>
      </c>
      <c r="P1064" s="50" t="n">
        <f aca="false">IF(F1064&gt;0,K1064/F1064,99)</f>
        <v>11.0336081166772</v>
      </c>
      <c r="Q1064" s="18" t="str">
        <f aca="false">IF(K1064&lt;N1064,"Stock-out risk",IF(K1064&lt;O1064,"Reorder now",IF(P1064&gt;16,"Overstock","Healthy")))</f>
        <v>Healthy</v>
      </c>
      <c r="R1064" s="52" t="n">
        <f aca="false">K1064*C1064</f>
        <v>1310.22</v>
      </c>
    </row>
    <row r="1065" customFormat="false" ht="15" hidden="false" customHeight="false" outlineLevel="0" collapsed="false">
      <c r="A1065" s="1" t="s">
        <v>9816</v>
      </c>
      <c r="B1065" s="1" t="s">
        <v>8749</v>
      </c>
      <c r="C1065" s="17" t="n">
        <v>47.77</v>
      </c>
      <c r="D1065" s="17" t="n">
        <v>121.37</v>
      </c>
      <c r="E1065" s="1" t="n">
        <v>106</v>
      </c>
      <c r="F1065" s="50" t="n">
        <v>2.038</v>
      </c>
      <c r="G1065" s="51" t="n">
        <v>0.359</v>
      </c>
      <c r="H1065" s="1" t="s">
        <v>9409</v>
      </c>
      <c r="I1065" s="1" t="s">
        <v>8746</v>
      </c>
      <c r="J1065" s="1" t="n">
        <v>6</v>
      </c>
      <c r="K1065" s="1" t="n">
        <v>26</v>
      </c>
      <c r="L1065" s="52" t="n">
        <f aca="false">E1065*D1065</f>
        <v>12865.22</v>
      </c>
      <c r="M1065" s="1" t="n">
        <f aca="false">IF(H1065="A",1.65,IF(H1065="B",1.28,0.84))</f>
        <v>0.84</v>
      </c>
      <c r="N1065" s="1" t="n">
        <f aca="false">ROUNDUP(M1065*G1065*F1065*SQRT(J1065),0)</f>
        <v>2</v>
      </c>
      <c r="O1065" s="1" t="n">
        <f aca="false">ROUNDUP(F1065*J1065+N1065,0)</f>
        <v>15</v>
      </c>
      <c r="P1065" s="50" t="n">
        <f aca="false">IF(F1065&gt;0,K1065/F1065,99)</f>
        <v>12.7576054955839</v>
      </c>
      <c r="Q1065" s="18" t="str">
        <f aca="false">IF(K1065&lt;N1065,"Stock-out risk",IF(K1065&lt;O1065,"Reorder now",IF(P1065&gt;16,"Overstock","Healthy")))</f>
        <v>Healthy</v>
      </c>
      <c r="R1065" s="52" t="n">
        <f aca="false">K1065*C1065</f>
        <v>1242.02</v>
      </c>
    </row>
    <row r="1066" customFormat="false" ht="15" hidden="false" customHeight="false" outlineLevel="0" collapsed="false">
      <c r="A1066" s="1" t="s">
        <v>9817</v>
      </c>
      <c r="B1066" s="1" t="s">
        <v>8759</v>
      </c>
      <c r="C1066" s="17" t="n">
        <v>41.9</v>
      </c>
      <c r="D1066" s="17" t="n">
        <v>93.37</v>
      </c>
      <c r="E1066" s="1" t="n">
        <v>136</v>
      </c>
      <c r="F1066" s="50" t="n">
        <v>2.615</v>
      </c>
      <c r="G1066" s="51" t="n">
        <v>0.376</v>
      </c>
      <c r="H1066" s="1" t="s">
        <v>9409</v>
      </c>
      <c r="I1066" s="1" t="s">
        <v>8746</v>
      </c>
      <c r="J1066" s="1" t="n">
        <v>3</v>
      </c>
      <c r="K1066" s="1" t="n">
        <v>13</v>
      </c>
      <c r="L1066" s="52" t="n">
        <f aca="false">E1066*D1066</f>
        <v>12698.32</v>
      </c>
      <c r="M1066" s="1" t="n">
        <f aca="false">IF(H1066="A",1.65,IF(H1066="B",1.28,0.84))</f>
        <v>0.84</v>
      </c>
      <c r="N1066" s="1" t="n">
        <f aca="false">ROUNDUP(M1066*G1066*F1066*SQRT(J1066),0)</f>
        <v>2</v>
      </c>
      <c r="O1066" s="1" t="n">
        <f aca="false">ROUNDUP(F1066*J1066+N1066,0)</f>
        <v>10</v>
      </c>
      <c r="P1066" s="50" t="n">
        <f aca="false">IF(F1066&gt;0,K1066/F1066,99)</f>
        <v>4.97131931166348</v>
      </c>
      <c r="Q1066" s="18" t="str">
        <f aca="false">IF(K1066&lt;N1066,"Stock-out risk",IF(K1066&lt;O1066,"Reorder now",IF(P1066&gt;16,"Overstock","Healthy")))</f>
        <v>Healthy</v>
      </c>
      <c r="R1066" s="52" t="n">
        <f aca="false">K1066*C1066</f>
        <v>544.7</v>
      </c>
    </row>
    <row r="1067" customFormat="false" ht="15" hidden="false" customHeight="false" outlineLevel="0" collapsed="false">
      <c r="A1067" s="1" t="s">
        <v>9818</v>
      </c>
      <c r="B1067" s="1" t="s">
        <v>8742</v>
      </c>
      <c r="C1067" s="17" t="n">
        <v>100.35</v>
      </c>
      <c r="D1067" s="17" t="n">
        <v>256.86</v>
      </c>
      <c r="E1067" s="1" t="n">
        <v>49</v>
      </c>
      <c r="F1067" s="50" t="n">
        <v>0.942</v>
      </c>
      <c r="G1067" s="51" t="n">
        <v>0.94</v>
      </c>
      <c r="H1067" s="1" t="s">
        <v>9409</v>
      </c>
      <c r="I1067" s="1" t="s">
        <v>90</v>
      </c>
      <c r="J1067" s="1" t="n">
        <v>4</v>
      </c>
      <c r="K1067" s="1" t="n">
        <v>8</v>
      </c>
      <c r="L1067" s="52" t="n">
        <f aca="false">E1067*D1067</f>
        <v>12586.14</v>
      </c>
      <c r="M1067" s="1" t="n">
        <f aca="false">IF(H1067="A",1.65,IF(H1067="B",1.28,0.84))</f>
        <v>0.84</v>
      </c>
      <c r="N1067" s="1" t="n">
        <f aca="false">ROUNDUP(M1067*G1067*F1067*SQRT(J1067),0)</f>
        <v>2</v>
      </c>
      <c r="O1067" s="1" t="n">
        <f aca="false">ROUNDUP(F1067*J1067+N1067,0)</f>
        <v>6</v>
      </c>
      <c r="P1067" s="50" t="n">
        <f aca="false">IF(F1067&gt;0,K1067/F1067,99)</f>
        <v>8.49256900212314</v>
      </c>
      <c r="Q1067" s="18" t="str">
        <f aca="false">IF(K1067&lt;N1067,"Stock-out risk",IF(K1067&lt;O1067,"Reorder now",IF(P1067&gt;16,"Overstock","Healthy")))</f>
        <v>Healthy</v>
      </c>
      <c r="R1067" s="52" t="n">
        <f aca="false">K1067*C1067</f>
        <v>802.8</v>
      </c>
    </row>
    <row r="1068" customFormat="false" ht="15" hidden="false" customHeight="false" outlineLevel="0" collapsed="false">
      <c r="A1068" s="1" t="s">
        <v>9819</v>
      </c>
      <c r="B1068" s="1" t="s">
        <v>8772</v>
      </c>
      <c r="C1068" s="17" t="n">
        <v>89.16</v>
      </c>
      <c r="D1068" s="17" t="n">
        <v>174.75</v>
      </c>
      <c r="E1068" s="1" t="n">
        <v>72</v>
      </c>
      <c r="F1068" s="50" t="n">
        <v>1.385</v>
      </c>
      <c r="G1068" s="51" t="n">
        <v>0.404</v>
      </c>
      <c r="H1068" s="1" t="s">
        <v>9409</v>
      </c>
      <c r="I1068" s="1" t="s">
        <v>8746</v>
      </c>
      <c r="J1068" s="1" t="n">
        <v>3</v>
      </c>
      <c r="K1068" s="1" t="n">
        <v>9</v>
      </c>
      <c r="L1068" s="52" t="n">
        <f aca="false">E1068*D1068</f>
        <v>12582</v>
      </c>
      <c r="M1068" s="1" t="n">
        <f aca="false">IF(H1068="A",1.65,IF(H1068="B",1.28,0.84))</f>
        <v>0.84</v>
      </c>
      <c r="N1068" s="1" t="n">
        <f aca="false">ROUNDUP(M1068*G1068*F1068*SQRT(J1068),0)</f>
        <v>1</v>
      </c>
      <c r="O1068" s="1" t="n">
        <f aca="false">ROUNDUP(F1068*J1068+N1068,0)</f>
        <v>6</v>
      </c>
      <c r="P1068" s="50" t="n">
        <f aca="false">IF(F1068&gt;0,K1068/F1068,99)</f>
        <v>6.49819494584838</v>
      </c>
      <c r="Q1068" s="18" t="str">
        <f aca="false">IF(K1068&lt;N1068,"Stock-out risk",IF(K1068&lt;O1068,"Reorder now",IF(P1068&gt;16,"Overstock","Healthy")))</f>
        <v>Healthy</v>
      </c>
      <c r="R1068" s="52" t="n">
        <f aca="false">K1068*C1068</f>
        <v>802.44</v>
      </c>
    </row>
    <row r="1069" customFormat="false" ht="15" hidden="false" customHeight="false" outlineLevel="0" collapsed="false">
      <c r="A1069" s="1" t="s">
        <v>9820</v>
      </c>
      <c r="B1069" s="1" t="s">
        <v>8772</v>
      </c>
      <c r="C1069" s="17" t="n">
        <v>101.72</v>
      </c>
      <c r="D1069" s="17" t="n">
        <v>247.46</v>
      </c>
      <c r="E1069" s="1" t="n">
        <v>50</v>
      </c>
      <c r="F1069" s="50" t="n">
        <v>0.962</v>
      </c>
      <c r="G1069" s="51" t="n">
        <v>0.351</v>
      </c>
      <c r="H1069" s="1" t="s">
        <v>9409</v>
      </c>
      <c r="I1069" s="1" t="s">
        <v>8746</v>
      </c>
      <c r="J1069" s="1" t="n">
        <v>4</v>
      </c>
      <c r="K1069" s="1" t="n">
        <v>11</v>
      </c>
      <c r="L1069" s="52" t="n">
        <f aca="false">E1069*D1069</f>
        <v>12373</v>
      </c>
      <c r="M1069" s="1" t="n">
        <f aca="false">IF(H1069="A",1.65,IF(H1069="B",1.28,0.84))</f>
        <v>0.84</v>
      </c>
      <c r="N1069" s="1" t="n">
        <f aca="false">ROUNDUP(M1069*G1069*F1069*SQRT(J1069),0)</f>
        <v>1</v>
      </c>
      <c r="O1069" s="1" t="n">
        <f aca="false">ROUNDUP(F1069*J1069+N1069,0)</f>
        <v>5</v>
      </c>
      <c r="P1069" s="50" t="n">
        <f aca="false">IF(F1069&gt;0,K1069/F1069,99)</f>
        <v>11.4345114345114</v>
      </c>
      <c r="Q1069" s="18" t="str">
        <f aca="false">IF(K1069&lt;N1069,"Stock-out risk",IF(K1069&lt;O1069,"Reorder now",IF(P1069&gt;16,"Overstock","Healthy")))</f>
        <v>Healthy</v>
      </c>
      <c r="R1069" s="52" t="n">
        <f aca="false">K1069*C1069</f>
        <v>1118.92</v>
      </c>
    </row>
    <row r="1070" customFormat="false" ht="15" hidden="false" customHeight="false" outlineLevel="0" collapsed="false">
      <c r="A1070" s="1" t="s">
        <v>9821</v>
      </c>
      <c r="B1070" s="1" t="s">
        <v>8749</v>
      </c>
      <c r="C1070" s="17" t="n">
        <v>60.69</v>
      </c>
      <c r="D1070" s="17" t="n">
        <v>114.24</v>
      </c>
      <c r="E1070" s="1" t="n">
        <v>108</v>
      </c>
      <c r="F1070" s="50" t="n">
        <v>2.077</v>
      </c>
      <c r="G1070" s="51" t="n">
        <v>0.967</v>
      </c>
      <c r="H1070" s="1" t="s">
        <v>9409</v>
      </c>
      <c r="I1070" s="1" t="s">
        <v>90</v>
      </c>
      <c r="J1070" s="1" t="n">
        <v>2</v>
      </c>
      <c r="K1070" s="1" t="n">
        <v>35</v>
      </c>
      <c r="L1070" s="52" t="n">
        <f aca="false">E1070*D1070</f>
        <v>12337.92</v>
      </c>
      <c r="M1070" s="1" t="n">
        <f aca="false">IF(H1070="A",1.65,IF(H1070="B",1.28,0.84))</f>
        <v>0.84</v>
      </c>
      <c r="N1070" s="1" t="n">
        <f aca="false">ROUNDUP(M1070*G1070*F1070*SQRT(J1070),0)</f>
        <v>3</v>
      </c>
      <c r="O1070" s="1" t="n">
        <f aca="false">ROUNDUP(F1070*J1070+N1070,0)</f>
        <v>8</v>
      </c>
      <c r="P1070" s="50" t="n">
        <f aca="false">IF(F1070&gt;0,K1070/F1070,99)</f>
        <v>16.8512277323062</v>
      </c>
      <c r="Q1070" s="18" t="str">
        <f aca="false">IF(K1070&lt;N1070,"Stock-out risk",IF(K1070&lt;O1070,"Reorder now",IF(P1070&gt;16,"Overstock","Healthy")))</f>
        <v>Overstock</v>
      </c>
      <c r="R1070" s="52" t="n">
        <f aca="false">K1070*C1070</f>
        <v>2124.15</v>
      </c>
    </row>
    <row r="1071" customFormat="false" ht="15" hidden="false" customHeight="false" outlineLevel="0" collapsed="false">
      <c r="A1071" s="1" t="s">
        <v>9822</v>
      </c>
      <c r="B1071" s="1" t="s">
        <v>8764</v>
      </c>
      <c r="C1071" s="17" t="n">
        <v>155.73</v>
      </c>
      <c r="D1071" s="17" t="n">
        <v>349.73</v>
      </c>
      <c r="E1071" s="1" t="n">
        <v>35</v>
      </c>
      <c r="F1071" s="50" t="n">
        <v>0.673</v>
      </c>
      <c r="G1071" s="51" t="n">
        <v>0.755</v>
      </c>
      <c r="H1071" s="1" t="s">
        <v>9409</v>
      </c>
      <c r="I1071" s="1" t="s">
        <v>90</v>
      </c>
      <c r="J1071" s="1" t="n">
        <v>3</v>
      </c>
      <c r="K1071" s="1" t="n">
        <v>8</v>
      </c>
      <c r="L1071" s="52" t="n">
        <f aca="false">E1071*D1071</f>
        <v>12240.55</v>
      </c>
      <c r="M1071" s="1" t="n">
        <f aca="false">IF(H1071="A",1.65,IF(H1071="B",1.28,0.84))</f>
        <v>0.84</v>
      </c>
      <c r="N1071" s="1" t="n">
        <f aca="false">ROUNDUP(M1071*G1071*F1071*SQRT(J1071),0)</f>
        <v>1</v>
      </c>
      <c r="O1071" s="1" t="n">
        <f aca="false">ROUNDUP(F1071*J1071+N1071,0)</f>
        <v>4</v>
      </c>
      <c r="P1071" s="50" t="n">
        <f aca="false">IF(F1071&gt;0,K1071/F1071,99)</f>
        <v>11.887072808321</v>
      </c>
      <c r="Q1071" s="18" t="str">
        <f aca="false">IF(K1071&lt;N1071,"Stock-out risk",IF(K1071&lt;O1071,"Reorder now",IF(P1071&gt;16,"Overstock","Healthy")))</f>
        <v>Healthy</v>
      </c>
      <c r="R1071" s="52" t="n">
        <f aca="false">K1071*C1071</f>
        <v>1245.84</v>
      </c>
    </row>
    <row r="1072" customFormat="false" ht="15" hidden="false" customHeight="false" outlineLevel="0" collapsed="false">
      <c r="A1072" s="1" t="s">
        <v>9823</v>
      </c>
      <c r="B1072" s="1" t="s">
        <v>8772</v>
      </c>
      <c r="C1072" s="17" t="n">
        <v>75.04</v>
      </c>
      <c r="D1072" s="17" t="n">
        <v>171.39</v>
      </c>
      <c r="E1072" s="1" t="n">
        <v>70</v>
      </c>
      <c r="F1072" s="50" t="n">
        <v>1.346</v>
      </c>
      <c r="G1072" s="51" t="n">
        <v>0.908</v>
      </c>
      <c r="H1072" s="1" t="s">
        <v>9409</v>
      </c>
      <c r="I1072" s="1" t="s">
        <v>90</v>
      </c>
      <c r="J1072" s="1" t="n">
        <v>3</v>
      </c>
      <c r="K1072" s="1" t="n">
        <v>15</v>
      </c>
      <c r="L1072" s="52" t="n">
        <f aca="false">E1072*D1072</f>
        <v>11997.3</v>
      </c>
      <c r="M1072" s="1" t="n">
        <f aca="false">IF(H1072="A",1.65,IF(H1072="B",1.28,0.84))</f>
        <v>0.84</v>
      </c>
      <c r="N1072" s="1" t="n">
        <f aca="false">ROUNDUP(M1072*G1072*F1072*SQRT(J1072),0)</f>
        <v>2</v>
      </c>
      <c r="O1072" s="1" t="n">
        <f aca="false">ROUNDUP(F1072*J1072+N1072,0)</f>
        <v>7</v>
      </c>
      <c r="P1072" s="50" t="n">
        <f aca="false">IF(F1072&gt;0,K1072/F1072,99)</f>
        <v>11.1441307578009</v>
      </c>
      <c r="Q1072" s="18" t="str">
        <f aca="false">IF(K1072&lt;N1072,"Stock-out risk",IF(K1072&lt;O1072,"Reorder now",IF(P1072&gt;16,"Overstock","Healthy")))</f>
        <v>Healthy</v>
      </c>
      <c r="R1072" s="52" t="n">
        <f aca="false">K1072*C1072</f>
        <v>1125.6</v>
      </c>
    </row>
    <row r="1073" customFormat="false" ht="15" hidden="false" customHeight="false" outlineLevel="0" collapsed="false">
      <c r="A1073" s="1" t="s">
        <v>9824</v>
      </c>
      <c r="B1073" s="1" t="s">
        <v>8764</v>
      </c>
      <c r="C1073" s="17" t="n">
        <v>61.5</v>
      </c>
      <c r="D1073" s="17" t="n">
        <v>151.4</v>
      </c>
      <c r="E1073" s="1" t="n">
        <v>79</v>
      </c>
      <c r="F1073" s="50" t="n">
        <v>1.519</v>
      </c>
      <c r="G1073" s="51" t="n">
        <v>0.612</v>
      </c>
      <c r="H1073" s="1" t="s">
        <v>9409</v>
      </c>
      <c r="I1073" s="1" t="s">
        <v>90</v>
      </c>
      <c r="J1073" s="1" t="n">
        <v>2</v>
      </c>
      <c r="K1073" s="1" t="n">
        <v>12</v>
      </c>
      <c r="L1073" s="52" t="n">
        <f aca="false">E1073*D1073</f>
        <v>11960.6</v>
      </c>
      <c r="M1073" s="1" t="n">
        <f aca="false">IF(H1073="A",1.65,IF(H1073="B",1.28,0.84))</f>
        <v>0.84</v>
      </c>
      <c r="N1073" s="1" t="n">
        <f aca="false">ROUNDUP(M1073*G1073*F1073*SQRT(J1073),0)</f>
        <v>2</v>
      </c>
      <c r="O1073" s="1" t="n">
        <f aca="false">ROUNDUP(F1073*J1073+N1073,0)</f>
        <v>6</v>
      </c>
      <c r="P1073" s="50" t="n">
        <f aca="false">IF(F1073&gt;0,K1073/F1073,99)</f>
        <v>7.89993416721527</v>
      </c>
      <c r="Q1073" s="18" t="str">
        <f aca="false">IF(K1073&lt;N1073,"Stock-out risk",IF(K1073&lt;O1073,"Reorder now",IF(P1073&gt;16,"Overstock","Healthy")))</f>
        <v>Healthy</v>
      </c>
      <c r="R1073" s="52" t="n">
        <f aca="false">K1073*C1073</f>
        <v>738</v>
      </c>
    </row>
    <row r="1074" customFormat="false" ht="15" hidden="false" customHeight="false" outlineLevel="0" collapsed="false">
      <c r="A1074" s="1" t="s">
        <v>9825</v>
      </c>
      <c r="B1074" s="1" t="s">
        <v>8742</v>
      </c>
      <c r="C1074" s="17" t="n">
        <v>38.75</v>
      </c>
      <c r="D1074" s="17" t="n">
        <v>95.24</v>
      </c>
      <c r="E1074" s="1" t="n">
        <v>125</v>
      </c>
      <c r="F1074" s="50" t="n">
        <v>2.404</v>
      </c>
      <c r="G1074" s="51" t="n">
        <v>0.319</v>
      </c>
      <c r="H1074" s="1" t="s">
        <v>9409</v>
      </c>
      <c r="I1074" s="1" t="s">
        <v>8746</v>
      </c>
      <c r="J1074" s="1" t="n">
        <v>3</v>
      </c>
      <c r="K1074" s="1" t="n">
        <v>34</v>
      </c>
      <c r="L1074" s="52" t="n">
        <f aca="false">E1074*D1074</f>
        <v>11905</v>
      </c>
      <c r="M1074" s="1" t="n">
        <f aca="false">IF(H1074="A",1.65,IF(H1074="B",1.28,0.84))</f>
        <v>0.84</v>
      </c>
      <c r="N1074" s="1" t="n">
        <f aca="false">ROUNDUP(M1074*G1074*F1074*SQRT(J1074),0)</f>
        <v>2</v>
      </c>
      <c r="O1074" s="1" t="n">
        <f aca="false">ROUNDUP(F1074*J1074+N1074,0)</f>
        <v>10</v>
      </c>
      <c r="P1074" s="50" t="n">
        <f aca="false">IF(F1074&gt;0,K1074/F1074,99)</f>
        <v>14.1430948419301</v>
      </c>
      <c r="Q1074" s="18" t="str">
        <f aca="false">IF(K1074&lt;N1074,"Stock-out risk",IF(K1074&lt;O1074,"Reorder now",IF(P1074&gt;16,"Overstock","Healthy")))</f>
        <v>Healthy</v>
      </c>
      <c r="R1074" s="52" t="n">
        <f aca="false">K1074*C1074</f>
        <v>1317.5</v>
      </c>
    </row>
    <row r="1075" customFormat="false" ht="15" hidden="false" customHeight="false" outlineLevel="0" collapsed="false">
      <c r="A1075" s="1" t="s">
        <v>9826</v>
      </c>
      <c r="B1075" s="1" t="s">
        <v>8764</v>
      </c>
      <c r="C1075" s="17" t="n">
        <v>32.59</v>
      </c>
      <c r="D1075" s="17" t="n">
        <v>84.39</v>
      </c>
      <c r="E1075" s="1" t="n">
        <v>141</v>
      </c>
      <c r="F1075" s="50" t="n">
        <v>2.712</v>
      </c>
      <c r="G1075" s="51" t="n">
        <v>0.899</v>
      </c>
      <c r="H1075" s="1" t="s">
        <v>9409</v>
      </c>
      <c r="I1075" s="1" t="s">
        <v>90</v>
      </c>
      <c r="J1075" s="1" t="n">
        <v>3</v>
      </c>
      <c r="K1075" s="1" t="n">
        <v>22</v>
      </c>
      <c r="L1075" s="52" t="n">
        <f aca="false">E1075*D1075</f>
        <v>11898.99</v>
      </c>
      <c r="M1075" s="1" t="n">
        <f aca="false">IF(H1075="A",1.65,IF(H1075="B",1.28,0.84))</f>
        <v>0.84</v>
      </c>
      <c r="N1075" s="1" t="n">
        <f aca="false">ROUNDUP(M1075*G1075*F1075*SQRT(J1075),0)</f>
        <v>4</v>
      </c>
      <c r="O1075" s="1" t="n">
        <f aca="false">ROUNDUP(F1075*J1075+N1075,0)</f>
        <v>13</v>
      </c>
      <c r="P1075" s="50" t="n">
        <f aca="false">IF(F1075&gt;0,K1075/F1075,99)</f>
        <v>8.11209439528024</v>
      </c>
      <c r="Q1075" s="18" t="str">
        <f aca="false">IF(K1075&lt;N1075,"Stock-out risk",IF(K1075&lt;O1075,"Reorder now",IF(P1075&gt;16,"Overstock","Healthy")))</f>
        <v>Healthy</v>
      </c>
      <c r="R1075" s="52" t="n">
        <f aca="false">K1075*C1075</f>
        <v>716.98</v>
      </c>
    </row>
    <row r="1076" customFormat="false" ht="15" hidden="false" customHeight="false" outlineLevel="0" collapsed="false">
      <c r="A1076" s="1" t="s">
        <v>9827</v>
      </c>
      <c r="B1076" s="1" t="s">
        <v>8759</v>
      </c>
      <c r="C1076" s="17" t="n">
        <v>41.87</v>
      </c>
      <c r="D1076" s="17" t="n">
        <v>92.96</v>
      </c>
      <c r="E1076" s="1" t="n">
        <v>128</v>
      </c>
      <c r="F1076" s="50" t="n">
        <v>2.462</v>
      </c>
      <c r="G1076" s="51" t="n">
        <v>0.507</v>
      </c>
      <c r="H1076" s="1" t="s">
        <v>9409</v>
      </c>
      <c r="I1076" s="1" t="s">
        <v>90</v>
      </c>
      <c r="J1076" s="1" t="n">
        <v>4</v>
      </c>
      <c r="K1076" s="1" t="n">
        <v>15</v>
      </c>
      <c r="L1076" s="52" t="n">
        <f aca="false">E1076*D1076</f>
        <v>11898.88</v>
      </c>
      <c r="M1076" s="1" t="n">
        <f aca="false">IF(H1076="A",1.65,IF(H1076="B",1.28,0.84))</f>
        <v>0.84</v>
      </c>
      <c r="N1076" s="1" t="n">
        <f aca="false">ROUNDUP(M1076*G1076*F1076*SQRT(J1076),0)</f>
        <v>3</v>
      </c>
      <c r="O1076" s="1" t="n">
        <f aca="false">ROUNDUP(F1076*J1076+N1076,0)</f>
        <v>13</v>
      </c>
      <c r="P1076" s="50" t="n">
        <f aca="false">IF(F1076&gt;0,K1076/F1076,99)</f>
        <v>6.09260763606824</v>
      </c>
      <c r="Q1076" s="18" t="str">
        <f aca="false">IF(K1076&lt;N1076,"Stock-out risk",IF(K1076&lt;O1076,"Reorder now",IF(P1076&gt;16,"Overstock","Healthy")))</f>
        <v>Healthy</v>
      </c>
      <c r="R1076" s="52" t="n">
        <f aca="false">K1076*C1076</f>
        <v>628.05</v>
      </c>
    </row>
    <row r="1077" customFormat="false" ht="15" hidden="false" customHeight="false" outlineLevel="0" collapsed="false">
      <c r="A1077" s="1" t="s">
        <v>9828</v>
      </c>
      <c r="B1077" s="1" t="s">
        <v>8764</v>
      </c>
      <c r="C1077" s="17" t="n">
        <v>61.16</v>
      </c>
      <c r="D1077" s="17" t="n">
        <v>116.29</v>
      </c>
      <c r="E1077" s="1" t="n">
        <v>102</v>
      </c>
      <c r="F1077" s="50" t="n">
        <v>1.962</v>
      </c>
      <c r="G1077" s="51" t="n">
        <v>0.678</v>
      </c>
      <c r="H1077" s="1" t="s">
        <v>9409</v>
      </c>
      <c r="I1077" s="1" t="s">
        <v>90</v>
      </c>
      <c r="J1077" s="1" t="n">
        <v>3</v>
      </c>
      <c r="K1077" s="1" t="n">
        <v>14</v>
      </c>
      <c r="L1077" s="52" t="n">
        <f aca="false">E1077*D1077</f>
        <v>11861.58</v>
      </c>
      <c r="M1077" s="1" t="n">
        <f aca="false">IF(H1077="A",1.65,IF(H1077="B",1.28,0.84))</f>
        <v>0.84</v>
      </c>
      <c r="N1077" s="1" t="n">
        <f aca="false">ROUNDUP(M1077*G1077*F1077*SQRT(J1077),0)</f>
        <v>2</v>
      </c>
      <c r="O1077" s="1" t="n">
        <f aca="false">ROUNDUP(F1077*J1077+N1077,0)</f>
        <v>8</v>
      </c>
      <c r="P1077" s="50" t="n">
        <f aca="false">IF(F1077&gt;0,K1077/F1077,99)</f>
        <v>7.13557594291539</v>
      </c>
      <c r="Q1077" s="18" t="str">
        <f aca="false">IF(K1077&lt;N1077,"Stock-out risk",IF(K1077&lt;O1077,"Reorder now",IF(P1077&gt;16,"Overstock","Healthy")))</f>
        <v>Healthy</v>
      </c>
      <c r="R1077" s="52" t="n">
        <f aca="false">K1077*C1077</f>
        <v>856.24</v>
      </c>
    </row>
    <row r="1078" customFormat="false" ht="15" hidden="false" customHeight="false" outlineLevel="0" collapsed="false">
      <c r="A1078" s="1" t="s">
        <v>9829</v>
      </c>
      <c r="B1078" s="1" t="s">
        <v>8742</v>
      </c>
      <c r="C1078" s="17" t="n">
        <v>92.4</v>
      </c>
      <c r="D1078" s="17" t="n">
        <v>228.05</v>
      </c>
      <c r="E1078" s="1" t="n">
        <v>52</v>
      </c>
      <c r="F1078" s="50" t="n">
        <v>1</v>
      </c>
      <c r="G1078" s="51" t="n">
        <v>0.679</v>
      </c>
      <c r="H1078" s="1" t="s">
        <v>9409</v>
      </c>
      <c r="I1078" s="1" t="s">
        <v>90</v>
      </c>
      <c r="J1078" s="1" t="n">
        <v>2</v>
      </c>
      <c r="K1078" s="1" t="n">
        <v>2</v>
      </c>
      <c r="L1078" s="52" t="n">
        <f aca="false">E1078*D1078</f>
        <v>11858.6</v>
      </c>
      <c r="M1078" s="1" t="n">
        <f aca="false">IF(H1078="A",1.65,IF(H1078="B",1.28,0.84))</f>
        <v>0.84</v>
      </c>
      <c r="N1078" s="1" t="n">
        <f aca="false">ROUNDUP(M1078*G1078*F1078*SQRT(J1078),0)</f>
        <v>1</v>
      </c>
      <c r="O1078" s="1" t="n">
        <f aca="false">ROUNDUP(F1078*J1078+N1078,0)</f>
        <v>3</v>
      </c>
      <c r="P1078" s="50" t="n">
        <f aca="false">IF(F1078&gt;0,K1078/F1078,99)</f>
        <v>2</v>
      </c>
      <c r="Q1078" s="18" t="str">
        <f aca="false">IF(K1078&lt;N1078,"Stock-out risk",IF(K1078&lt;O1078,"Reorder now",IF(P1078&gt;16,"Overstock","Healthy")))</f>
        <v>Reorder now</v>
      </c>
      <c r="R1078" s="52" t="n">
        <f aca="false">K1078*C1078</f>
        <v>184.8</v>
      </c>
    </row>
    <row r="1079" customFormat="false" ht="15" hidden="false" customHeight="false" outlineLevel="0" collapsed="false">
      <c r="A1079" s="1" t="s">
        <v>9830</v>
      </c>
      <c r="B1079" s="1" t="s">
        <v>8749</v>
      </c>
      <c r="C1079" s="17" t="n">
        <v>62.13</v>
      </c>
      <c r="D1079" s="17" t="n">
        <v>156.15</v>
      </c>
      <c r="E1079" s="1" t="n">
        <v>75</v>
      </c>
      <c r="F1079" s="50" t="n">
        <v>1.442</v>
      </c>
      <c r="G1079" s="51" t="n">
        <v>0.516</v>
      </c>
      <c r="H1079" s="1" t="s">
        <v>9409</v>
      </c>
      <c r="I1079" s="1" t="s">
        <v>90</v>
      </c>
      <c r="J1079" s="1" t="n">
        <v>2</v>
      </c>
      <c r="K1079" s="1" t="n">
        <v>7</v>
      </c>
      <c r="L1079" s="52" t="n">
        <f aca="false">E1079*D1079</f>
        <v>11711.25</v>
      </c>
      <c r="M1079" s="1" t="n">
        <f aca="false">IF(H1079="A",1.65,IF(H1079="B",1.28,0.84))</f>
        <v>0.84</v>
      </c>
      <c r="N1079" s="1" t="n">
        <f aca="false">ROUNDUP(M1079*G1079*F1079*SQRT(J1079),0)</f>
        <v>1</v>
      </c>
      <c r="O1079" s="1" t="n">
        <f aca="false">ROUNDUP(F1079*J1079+N1079,0)</f>
        <v>4</v>
      </c>
      <c r="P1079" s="50" t="n">
        <f aca="false">IF(F1079&gt;0,K1079/F1079,99)</f>
        <v>4.85436893203884</v>
      </c>
      <c r="Q1079" s="18" t="str">
        <f aca="false">IF(K1079&lt;N1079,"Stock-out risk",IF(K1079&lt;O1079,"Reorder now",IF(P1079&gt;16,"Overstock","Healthy")))</f>
        <v>Healthy</v>
      </c>
      <c r="R1079" s="52" t="n">
        <f aca="false">K1079*C1079</f>
        <v>434.91</v>
      </c>
    </row>
    <row r="1080" customFormat="false" ht="15" hidden="false" customHeight="false" outlineLevel="0" collapsed="false">
      <c r="A1080" s="1" t="s">
        <v>9831</v>
      </c>
      <c r="B1080" s="1" t="s">
        <v>8759</v>
      </c>
      <c r="C1080" s="17" t="n">
        <v>102.83</v>
      </c>
      <c r="D1080" s="17" t="n">
        <v>185.53</v>
      </c>
      <c r="E1080" s="1" t="n">
        <v>63</v>
      </c>
      <c r="F1080" s="50" t="n">
        <v>1.212</v>
      </c>
      <c r="G1080" s="51" t="n">
        <v>0.337</v>
      </c>
      <c r="H1080" s="1" t="s">
        <v>9409</v>
      </c>
      <c r="I1080" s="1" t="s">
        <v>8746</v>
      </c>
      <c r="J1080" s="1" t="n">
        <v>3</v>
      </c>
      <c r="K1080" s="1" t="n">
        <v>3</v>
      </c>
      <c r="L1080" s="52" t="n">
        <f aca="false">E1080*D1080</f>
        <v>11688.39</v>
      </c>
      <c r="M1080" s="1" t="n">
        <f aca="false">IF(H1080="A",1.65,IF(H1080="B",1.28,0.84))</f>
        <v>0.84</v>
      </c>
      <c r="N1080" s="1" t="n">
        <f aca="false">ROUNDUP(M1080*G1080*F1080*SQRT(J1080),0)</f>
        <v>1</v>
      </c>
      <c r="O1080" s="1" t="n">
        <f aca="false">ROUNDUP(F1080*J1080+N1080,0)</f>
        <v>5</v>
      </c>
      <c r="P1080" s="50" t="n">
        <f aca="false">IF(F1080&gt;0,K1080/F1080,99)</f>
        <v>2.47524752475248</v>
      </c>
      <c r="Q1080" s="18" t="str">
        <f aca="false">IF(K1080&lt;N1080,"Stock-out risk",IF(K1080&lt;O1080,"Reorder now",IF(P1080&gt;16,"Overstock","Healthy")))</f>
        <v>Reorder now</v>
      </c>
      <c r="R1080" s="52" t="n">
        <f aca="false">K1080*C1080</f>
        <v>308.49</v>
      </c>
    </row>
    <row r="1081" customFormat="false" ht="15" hidden="false" customHeight="false" outlineLevel="0" collapsed="false">
      <c r="A1081" s="1" t="s">
        <v>9832</v>
      </c>
      <c r="B1081" s="1" t="s">
        <v>8755</v>
      </c>
      <c r="C1081" s="17" t="n">
        <v>55.02</v>
      </c>
      <c r="D1081" s="17" t="n">
        <v>110.71</v>
      </c>
      <c r="E1081" s="1" t="n">
        <v>105</v>
      </c>
      <c r="F1081" s="50" t="n">
        <v>2.019</v>
      </c>
      <c r="G1081" s="51" t="n">
        <v>0.626</v>
      </c>
      <c r="H1081" s="1" t="s">
        <v>9409</v>
      </c>
      <c r="I1081" s="1" t="s">
        <v>90</v>
      </c>
      <c r="J1081" s="1" t="n">
        <v>2</v>
      </c>
      <c r="K1081" s="1" t="n">
        <v>9</v>
      </c>
      <c r="L1081" s="52" t="n">
        <f aca="false">E1081*D1081</f>
        <v>11624.55</v>
      </c>
      <c r="M1081" s="1" t="n">
        <f aca="false">IF(H1081="A",1.65,IF(H1081="B",1.28,0.84))</f>
        <v>0.84</v>
      </c>
      <c r="N1081" s="1" t="n">
        <f aca="false">ROUNDUP(M1081*G1081*F1081*SQRT(J1081),0)</f>
        <v>2</v>
      </c>
      <c r="O1081" s="1" t="n">
        <f aca="false">ROUNDUP(F1081*J1081+N1081,0)</f>
        <v>7</v>
      </c>
      <c r="P1081" s="50" t="n">
        <f aca="false">IF(F1081&gt;0,K1081/F1081,99)</f>
        <v>4.45765230312036</v>
      </c>
      <c r="Q1081" s="18" t="str">
        <f aca="false">IF(K1081&lt;N1081,"Stock-out risk",IF(K1081&lt;O1081,"Reorder now",IF(P1081&gt;16,"Overstock","Healthy")))</f>
        <v>Healthy</v>
      </c>
      <c r="R1081" s="52" t="n">
        <f aca="false">K1081*C1081</f>
        <v>495.18</v>
      </c>
    </row>
    <row r="1082" customFormat="false" ht="15" hidden="false" customHeight="false" outlineLevel="0" collapsed="false">
      <c r="A1082" s="1" t="s">
        <v>9833</v>
      </c>
      <c r="B1082" s="1" t="s">
        <v>8764</v>
      </c>
      <c r="C1082" s="17" t="n">
        <v>49.71</v>
      </c>
      <c r="D1082" s="17" t="n">
        <v>118.09</v>
      </c>
      <c r="E1082" s="1" t="n">
        <v>97</v>
      </c>
      <c r="F1082" s="50" t="n">
        <v>1.865</v>
      </c>
      <c r="G1082" s="51" t="n">
        <v>0.493</v>
      </c>
      <c r="H1082" s="1" t="s">
        <v>9409</v>
      </c>
      <c r="I1082" s="1" t="s">
        <v>8746</v>
      </c>
      <c r="J1082" s="1" t="n">
        <v>2</v>
      </c>
      <c r="K1082" s="1" t="n">
        <v>7</v>
      </c>
      <c r="L1082" s="52" t="n">
        <f aca="false">E1082*D1082</f>
        <v>11454.73</v>
      </c>
      <c r="M1082" s="1" t="n">
        <f aca="false">IF(H1082="A",1.65,IF(H1082="B",1.28,0.84))</f>
        <v>0.84</v>
      </c>
      <c r="N1082" s="1" t="n">
        <f aca="false">ROUNDUP(M1082*G1082*F1082*SQRT(J1082),0)</f>
        <v>2</v>
      </c>
      <c r="O1082" s="1" t="n">
        <f aca="false">ROUNDUP(F1082*J1082+N1082,0)</f>
        <v>6</v>
      </c>
      <c r="P1082" s="50" t="n">
        <f aca="false">IF(F1082&gt;0,K1082/F1082,99)</f>
        <v>3.75335120643432</v>
      </c>
      <c r="Q1082" s="18" t="str">
        <f aca="false">IF(K1082&lt;N1082,"Stock-out risk",IF(K1082&lt;O1082,"Reorder now",IF(P1082&gt;16,"Overstock","Healthy")))</f>
        <v>Healthy</v>
      </c>
      <c r="R1082" s="52" t="n">
        <f aca="false">K1082*C1082</f>
        <v>347.97</v>
      </c>
    </row>
    <row r="1083" customFormat="false" ht="15" hidden="false" customHeight="false" outlineLevel="0" collapsed="false">
      <c r="A1083" s="1" t="s">
        <v>9834</v>
      </c>
      <c r="B1083" s="1" t="s">
        <v>8759</v>
      </c>
      <c r="C1083" s="17" t="n">
        <v>125.46</v>
      </c>
      <c r="D1083" s="17" t="n">
        <v>293.32</v>
      </c>
      <c r="E1083" s="1" t="n">
        <v>39</v>
      </c>
      <c r="F1083" s="50" t="n">
        <v>0.75</v>
      </c>
      <c r="G1083" s="51" t="n">
        <v>0.634</v>
      </c>
      <c r="H1083" s="1" t="s">
        <v>9409</v>
      </c>
      <c r="I1083" s="1" t="s">
        <v>90</v>
      </c>
      <c r="J1083" s="1" t="n">
        <v>3</v>
      </c>
      <c r="K1083" s="1" t="n">
        <v>17</v>
      </c>
      <c r="L1083" s="52" t="n">
        <f aca="false">E1083*D1083</f>
        <v>11439.48</v>
      </c>
      <c r="M1083" s="1" t="n">
        <f aca="false">IF(H1083="A",1.65,IF(H1083="B",1.28,0.84))</f>
        <v>0.84</v>
      </c>
      <c r="N1083" s="1" t="n">
        <f aca="false">ROUNDUP(M1083*G1083*F1083*SQRT(J1083),0)</f>
        <v>1</v>
      </c>
      <c r="O1083" s="1" t="n">
        <f aca="false">ROUNDUP(F1083*J1083+N1083,0)</f>
        <v>4</v>
      </c>
      <c r="P1083" s="50" t="n">
        <f aca="false">IF(F1083&gt;0,K1083/F1083,99)</f>
        <v>22.6666666666667</v>
      </c>
      <c r="Q1083" s="18" t="str">
        <f aca="false">IF(K1083&lt;N1083,"Stock-out risk",IF(K1083&lt;O1083,"Reorder now",IF(P1083&gt;16,"Overstock","Healthy")))</f>
        <v>Overstock</v>
      </c>
      <c r="R1083" s="52" t="n">
        <f aca="false">K1083*C1083</f>
        <v>2132.82</v>
      </c>
    </row>
    <row r="1084" customFormat="false" ht="15" hidden="false" customHeight="false" outlineLevel="0" collapsed="false">
      <c r="A1084" s="1" t="s">
        <v>9835</v>
      </c>
      <c r="B1084" s="1" t="s">
        <v>8772</v>
      </c>
      <c r="C1084" s="17" t="n">
        <v>43.89</v>
      </c>
      <c r="D1084" s="17" t="n">
        <v>111.64</v>
      </c>
      <c r="E1084" s="1" t="n">
        <v>102</v>
      </c>
      <c r="F1084" s="50" t="n">
        <v>1.962</v>
      </c>
      <c r="G1084" s="51" t="n">
        <v>0.6</v>
      </c>
      <c r="H1084" s="1" t="s">
        <v>9409</v>
      </c>
      <c r="I1084" s="1" t="s">
        <v>90</v>
      </c>
      <c r="J1084" s="1" t="n">
        <v>4</v>
      </c>
      <c r="K1084" s="1" t="n">
        <v>8</v>
      </c>
      <c r="L1084" s="52" t="n">
        <f aca="false">E1084*D1084</f>
        <v>11387.28</v>
      </c>
      <c r="M1084" s="1" t="n">
        <f aca="false">IF(H1084="A",1.65,IF(H1084="B",1.28,0.84))</f>
        <v>0.84</v>
      </c>
      <c r="N1084" s="1" t="n">
        <f aca="false">ROUNDUP(M1084*G1084*F1084*SQRT(J1084),0)</f>
        <v>2</v>
      </c>
      <c r="O1084" s="1" t="n">
        <f aca="false">ROUNDUP(F1084*J1084+N1084,0)</f>
        <v>10</v>
      </c>
      <c r="P1084" s="50" t="n">
        <f aca="false">IF(F1084&gt;0,K1084/F1084,99)</f>
        <v>4.07747196738022</v>
      </c>
      <c r="Q1084" s="18" t="str">
        <f aca="false">IF(K1084&lt;N1084,"Stock-out risk",IF(K1084&lt;O1084,"Reorder now",IF(P1084&gt;16,"Overstock","Healthy")))</f>
        <v>Reorder now</v>
      </c>
      <c r="R1084" s="52" t="n">
        <f aca="false">K1084*C1084</f>
        <v>351.12</v>
      </c>
    </row>
    <row r="1085" customFormat="false" ht="15" hidden="false" customHeight="false" outlineLevel="0" collapsed="false">
      <c r="A1085" s="1" t="s">
        <v>9836</v>
      </c>
      <c r="B1085" s="1" t="s">
        <v>8755</v>
      </c>
      <c r="C1085" s="17" t="n">
        <v>81.78</v>
      </c>
      <c r="D1085" s="17" t="n">
        <v>171.74</v>
      </c>
      <c r="E1085" s="1" t="n">
        <v>66</v>
      </c>
      <c r="F1085" s="50" t="n">
        <v>1.269</v>
      </c>
      <c r="G1085" s="51" t="n">
        <v>0.581</v>
      </c>
      <c r="H1085" s="1" t="s">
        <v>9409</v>
      </c>
      <c r="I1085" s="1" t="s">
        <v>90</v>
      </c>
      <c r="J1085" s="1" t="n">
        <v>6</v>
      </c>
      <c r="K1085" s="1" t="n">
        <v>35</v>
      </c>
      <c r="L1085" s="52" t="n">
        <f aca="false">E1085*D1085</f>
        <v>11334.84</v>
      </c>
      <c r="M1085" s="1" t="n">
        <f aca="false">IF(H1085="A",1.65,IF(H1085="B",1.28,0.84))</f>
        <v>0.84</v>
      </c>
      <c r="N1085" s="1" t="n">
        <f aca="false">ROUNDUP(M1085*G1085*F1085*SQRT(J1085),0)</f>
        <v>2</v>
      </c>
      <c r="O1085" s="1" t="n">
        <f aca="false">ROUNDUP(F1085*J1085+N1085,0)</f>
        <v>10</v>
      </c>
      <c r="P1085" s="50" t="n">
        <f aca="false">IF(F1085&gt;0,K1085/F1085,99)</f>
        <v>27.5807722616233</v>
      </c>
      <c r="Q1085" s="18" t="str">
        <f aca="false">IF(K1085&lt;N1085,"Stock-out risk",IF(K1085&lt;O1085,"Reorder now",IF(P1085&gt;16,"Overstock","Healthy")))</f>
        <v>Overstock</v>
      </c>
      <c r="R1085" s="52" t="n">
        <f aca="false">K1085*C1085</f>
        <v>2862.3</v>
      </c>
    </row>
    <row r="1086" customFormat="false" ht="15" hidden="false" customHeight="false" outlineLevel="0" collapsed="false">
      <c r="A1086" s="1" t="s">
        <v>9837</v>
      </c>
      <c r="B1086" s="1" t="s">
        <v>8755</v>
      </c>
      <c r="C1086" s="17" t="n">
        <v>73.31</v>
      </c>
      <c r="D1086" s="17" t="n">
        <v>182.73</v>
      </c>
      <c r="E1086" s="1" t="n">
        <v>62</v>
      </c>
      <c r="F1086" s="50" t="n">
        <v>1.192</v>
      </c>
      <c r="G1086" s="51" t="n">
        <v>0.754</v>
      </c>
      <c r="H1086" s="1" t="s">
        <v>9409</v>
      </c>
      <c r="I1086" s="1" t="s">
        <v>90</v>
      </c>
      <c r="J1086" s="1" t="n">
        <v>3</v>
      </c>
      <c r="K1086" s="1" t="n">
        <v>16</v>
      </c>
      <c r="L1086" s="52" t="n">
        <f aca="false">E1086*D1086</f>
        <v>11329.26</v>
      </c>
      <c r="M1086" s="1" t="n">
        <f aca="false">IF(H1086="A",1.65,IF(H1086="B",1.28,0.84))</f>
        <v>0.84</v>
      </c>
      <c r="N1086" s="1" t="n">
        <f aca="false">ROUNDUP(M1086*G1086*F1086*SQRT(J1086),0)</f>
        <v>2</v>
      </c>
      <c r="O1086" s="1" t="n">
        <f aca="false">ROUNDUP(F1086*J1086+N1086,0)</f>
        <v>6</v>
      </c>
      <c r="P1086" s="50" t="n">
        <f aca="false">IF(F1086&gt;0,K1086/F1086,99)</f>
        <v>13.4228187919463</v>
      </c>
      <c r="Q1086" s="18" t="str">
        <f aca="false">IF(K1086&lt;N1086,"Stock-out risk",IF(K1086&lt;O1086,"Reorder now",IF(P1086&gt;16,"Overstock","Healthy")))</f>
        <v>Healthy</v>
      </c>
      <c r="R1086" s="52" t="n">
        <f aca="false">K1086*C1086</f>
        <v>1172.96</v>
      </c>
    </row>
    <row r="1087" customFormat="false" ht="15" hidden="false" customHeight="false" outlineLevel="0" collapsed="false">
      <c r="A1087" s="1" t="s">
        <v>9838</v>
      </c>
      <c r="B1087" s="1" t="s">
        <v>8749</v>
      </c>
      <c r="C1087" s="17" t="n">
        <v>79.34</v>
      </c>
      <c r="D1087" s="17" t="n">
        <v>176.83</v>
      </c>
      <c r="E1087" s="1" t="n">
        <v>64</v>
      </c>
      <c r="F1087" s="50" t="n">
        <v>1.231</v>
      </c>
      <c r="G1087" s="51" t="n">
        <v>1.064</v>
      </c>
      <c r="H1087" s="1" t="s">
        <v>9409</v>
      </c>
      <c r="I1087" s="1" t="s">
        <v>8752</v>
      </c>
      <c r="J1087" s="1" t="n">
        <v>2</v>
      </c>
      <c r="K1087" s="1" t="n">
        <v>12</v>
      </c>
      <c r="L1087" s="52" t="n">
        <f aca="false">E1087*D1087</f>
        <v>11317.12</v>
      </c>
      <c r="M1087" s="1" t="n">
        <f aca="false">IF(H1087="A",1.65,IF(H1087="B",1.28,0.84))</f>
        <v>0.84</v>
      </c>
      <c r="N1087" s="1" t="n">
        <f aca="false">ROUNDUP(M1087*G1087*F1087*SQRT(J1087),0)</f>
        <v>2</v>
      </c>
      <c r="O1087" s="1" t="n">
        <f aca="false">ROUNDUP(F1087*J1087+N1087,0)</f>
        <v>5</v>
      </c>
      <c r="P1087" s="50" t="n">
        <f aca="false">IF(F1087&gt;0,K1087/F1087,99)</f>
        <v>9.74817221770918</v>
      </c>
      <c r="Q1087" s="18" t="str">
        <f aca="false">IF(K1087&lt;N1087,"Stock-out risk",IF(K1087&lt;O1087,"Reorder now",IF(P1087&gt;16,"Overstock","Healthy")))</f>
        <v>Healthy</v>
      </c>
      <c r="R1087" s="52" t="n">
        <f aca="false">K1087*C1087</f>
        <v>952.08</v>
      </c>
    </row>
    <row r="1088" customFormat="false" ht="15" hidden="false" customHeight="false" outlineLevel="0" collapsed="false">
      <c r="A1088" s="1" t="s">
        <v>9839</v>
      </c>
      <c r="B1088" s="1" t="s">
        <v>8742</v>
      </c>
      <c r="C1088" s="17" t="n">
        <v>74.49</v>
      </c>
      <c r="D1088" s="17" t="n">
        <v>162.94</v>
      </c>
      <c r="E1088" s="1" t="n">
        <v>69</v>
      </c>
      <c r="F1088" s="50" t="n">
        <v>1.327</v>
      </c>
      <c r="G1088" s="51" t="n">
        <v>0.354</v>
      </c>
      <c r="H1088" s="1" t="s">
        <v>9409</v>
      </c>
      <c r="I1088" s="1" t="s">
        <v>8746</v>
      </c>
      <c r="J1088" s="1" t="n">
        <v>4</v>
      </c>
      <c r="K1088" s="1" t="n">
        <v>11</v>
      </c>
      <c r="L1088" s="52" t="n">
        <f aca="false">E1088*D1088</f>
        <v>11242.86</v>
      </c>
      <c r="M1088" s="1" t="n">
        <f aca="false">IF(H1088="A",1.65,IF(H1088="B",1.28,0.84))</f>
        <v>0.84</v>
      </c>
      <c r="N1088" s="1" t="n">
        <f aca="false">ROUNDUP(M1088*G1088*F1088*SQRT(J1088),0)</f>
        <v>1</v>
      </c>
      <c r="O1088" s="1" t="n">
        <f aca="false">ROUNDUP(F1088*J1088+N1088,0)</f>
        <v>7</v>
      </c>
      <c r="P1088" s="50" t="n">
        <f aca="false">IF(F1088&gt;0,K1088/F1088,99)</f>
        <v>8.28937452901281</v>
      </c>
      <c r="Q1088" s="18" t="str">
        <f aca="false">IF(K1088&lt;N1088,"Stock-out risk",IF(K1088&lt;O1088,"Reorder now",IF(P1088&gt;16,"Overstock","Healthy")))</f>
        <v>Healthy</v>
      </c>
      <c r="R1088" s="52" t="n">
        <f aca="false">K1088*C1088</f>
        <v>819.39</v>
      </c>
    </row>
    <row r="1089" customFormat="false" ht="15" hidden="false" customHeight="false" outlineLevel="0" collapsed="false">
      <c r="A1089" s="1" t="s">
        <v>9840</v>
      </c>
      <c r="B1089" s="1" t="s">
        <v>8764</v>
      </c>
      <c r="C1089" s="17" t="n">
        <v>78.47</v>
      </c>
      <c r="D1089" s="17" t="n">
        <v>200.06</v>
      </c>
      <c r="E1089" s="1" t="n">
        <v>56</v>
      </c>
      <c r="F1089" s="50" t="n">
        <v>1.077</v>
      </c>
      <c r="G1089" s="51" t="n">
        <v>0.247</v>
      </c>
      <c r="H1089" s="1" t="s">
        <v>9409</v>
      </c>
      <c r="I1089" s="1" t="s">
        <v>8746</v>
      </c>
      <c r="J1089" s="1" t="n">
        <v>2</v>
      </c>
      <c r="K1089" s="1" t="n">
        <v>3</v>
      </c>
      <c r="L1089" s="52" t="n">
        <f aca="false">E1089*D1089</f>
        <v>11203.36</v>
      </c>
      <c r="M1089" s="1" t="n">
        <f aca="false">IF(H1089="A",1.65,IF(H1089="B",1.28,0.84))</f>
        <v>0.84</v>
      </c>
      <c r="N1089" s="1" t="n">
        <f aca="false">ROUNDUP(M1089*G1089*F1089*SQRT(J1089),0)</f>
        <v>1</v>
      </c>
      <c r="O1089" s="1" t="n">
        <f aca="false">ROUNDUP(F1089*J1089+N1089,0)</f>
        <v>4</v>
      </c>
      <c r="P1089" s="50" t="n">
        <f aca="false">IF(F1089&gt;0,K1089/F1089,99)</f>
        <v>2.78551532033426</v>
      </c>
      <c r="Q1089" s="18" t="str">
        <f aca="false">IF(K1089&lt;N1089,"Stock-out risk",IF(K1089&lt;O1089,"Reorder now",IF(P1089&gt;16,"Overstock","Healthy")))</f>
        <v>Reorder now</v>
      </c>
      <c r="R1089" s="52" t="n">
        <f aca="false">K1089*C1089</f>
        <v>235.41</v>
      </c>
    </row>
    <row r="1090" customFormat="false" ht="15" hidden="false" customHeight="false" outlineLevel="0" collapsed="false">
      <c r="A1090" s="1" t="s">
        <v>9841</v>
      </c>
      <c r="B1090" s="1" t="s">
        <v>8772</v>
      </c>
      <c r="C1090" s="17" t="n">
        <v>121.84</v>
      </c>
      <c r="D1090" s="17" t="n">
        <v>242.29</v>
      </c>
      <c r="E1090" s="1" t="n">
        <v>45</v>
      </c>
      <c r="F1090" s="50" t="n">
        <v>0.865</v>
      </c>
      <c r="G1090" s="51" t="n">
        <v>0.718</v>
      </c>
      <c r="H1090" s="1" t="s">
        <v>9409</v>
      </c>
      <c r="I1090" s="1" t="s">
        <v>90</v>
      </c>
      <c r="J1090" s="1" t="n">
        <v>2</v>
      </c>
      <c r="K1090" s="1" t="n">
        <v>4</v>
      </c>
      <c r="L1090" s="52" t="n">
        <f aca="false">E1090*D1090</f>
        <v>10903.05</v>
      </c>
      <c r="M1090" s="1" t="n">
        <f aca="false">IF(H1090="A",1.65,IF(H1090="B",1.28,0.84))</f>
        <v>0.84</v>
      </c>
      <c r="N1090" s="1" t="n">
        <f aca="false">ROUNDUP(M1090*G1090*F1090*SQRT(J1090),0)</f>
        <v>1</v>
      </c>
      <c r="O1090" s="1" t="n">
        <f aca="false">ROUNDUP(F1090*J1090+N1090,0)</f>
        <v>3</v>
      </c>
      <c r="P1090" s="50" t="n">
        <f aca="false">IF(F1090&gt;0,K1090/F1090,99)</f>
        <v>4.6242774566474</v>
      </c>
      <c r="Q1090" s="18" t="str">
        <f aca="false">IF(K1090&lt;N1090,"Stock-out risk",IF(K1090&lt;O1090,"Reorder now",IF(P1090&gt;16,"Overstock","Healthy")))</f>
        <v>Healthy</v>
      </c>
      <c r="R1090" s="52" t="n">
        <f aca="false">K1090*C1090</f>
        <v>487.36</v>
      </c>
    </row>
    <row r="1091" customFormat="false" ht="15" hidden="false" customHeight="false" outlineLevel="0" collapsed="false">
      <c r="A1091" s="1" t="s">
        <v>9842</v>
      </c>
      <c r="B1091" s="1" t="s">
        <v>8764</v>
      </c>
      <c r="C1091" s="17" t="n">
        <v>322.19</v>
      </c>
      <c r="D1091" s="17" t="n">
        <v>770.51</v>
      </c>
      <c r="E1091" s="1" t="n">
        <v>14</v>
      </c>
      <c r="F1091" s="50" t="n">
        <v>0.269</v>
      </c>
      <c r="G1091" s="51" t="n">
        <v>1.648</v>
      </c>
      <c r="H1091" s="1" t="s">
        <v>9409</v>
      </c>
      <c r="I1091" s="1" t="s">
        <v>8752</v>
      </c>
      <c r="J1091" s="1" t="n">
        <v>2</v>
      </c>
      <c r="K1091" s="1" t="n">
        <v>4</v>
      </c>
      <c r="L1091" s="52" t="n">
        <f aca="false">E1091*D1091</f>
        <v>10787.14</v>
      </c>
      <c r="M1091" s="1" t="n">
        <f aca="false">IF(H1091="A",1.65,IF(H1091="B",1.28,0.84))</f>
        <v>0.84</v>
      </c>
      <c r="N1091" s="1" t="n">
        <f aca="false">ROUNDUP(M1091*G1091*F1091*SQRT(J1091),0)</f>
        <v>1</v>
      </c>
      <c r="O1091" s="1" t="n">
        <f aca="false">ROUNDUP(F1091*J1091+N1091,0)</f>
        <v>2</v>
      </c>
      <c r="P1091" s="50" t="n">
        <f aca="false">IF(F1091&gt;0,K1091/F1091,99)</f>
        <v>14.8698884758364</v>
      </c>
      <c r="Q1091" s="18" t="str">
        <f aca="false">IF(K1091&lt;N1091,"Stock-out risk",IF(K1091&lt;O1091,"Reorder now",IF(P1091&gt;16,"Overstock","Healthy")))</f>
        <v>Healthy</v>
      </c>
      <c r="R1091" s="52" t="n">
        <f aca="false">K1091*C1091</f>
        <v>1288.76</v>
      </c>
    </row>
    <row r="1092" customFormat="false" ht="15" hidden="false" customHeight="false" outlineLevel="0" collapsed="false">
      <c r="A1092" s="1" t="s">
        <v>9843</v>
      </c>
      <c r="B1092" s="1" t="s">
        <v>8759</v>
      </c>
      <c r="C1092" s="17" t="n">
        <v>129.3</v>
      </c>
      <c r="D1092" s="17" t="n">
        <v>333.07</v>
      </c>
      <c r="E1092" s="1" t="n">
        <v>32</v>
      </c>
      <c r="F1092" s="50" t="n">
        <v>0.615</v>
      </c>
      <c r="G1092" s="51" t="n">
        <v>0.964</v>
      </c>
      <c r="H1092" s="1" t="s">
        <v>9409</v>
      </c>
      <c r="I1092" s="1" t="s">
        <v>90</v>
      </c>
      <c r="J1092" s="1" t="n">
        <v>4</v>
      </c>
      <c r="K1092" s="1" t="n">
        <v>7</v>
      </c>
      <c r="L1092" s="52" t="n">
        <f aca="false">E1092*D1092</f>
        <v>10658.24</v>
      </c>
      <c r="M1092" s="1" t="n">
        <f aca="false">IF(H1092="A",1.65,IF(H1092="B",1.28,0.84))</f>
        <v>0.84</v>
      </c>
      <c r="N1092" s="1" t="n">
        <f aca="false">ROUNDUP(M1092*G1092*F1092*SQRT(J1092),0)</f>
        <v>1</v>
      </c>
      <c r="O1092" s="1" t="n">
        <f aca="false">ROUNDUP(F1092*J1092+N1092,0)</f>
        <v>4</v>
      </c>
      <c r="P1092" s="50" t="n">
        <f aca="false">IF(F1092&gt;0,K1092/F1092,99)</f>
        <v>11.3821138211382</v>
      </c>
      <c r="Q1092" s="18" t="str">
        <f aca="false">IF(K1092&lt;N1092,"Stock-out risk",IF(K1092&lt;O1092,"Reorder now",IF(P1092&gt;16,"Overstock","Healthy")))</f>
        <v>Healthy</v>
      </c>
      <c r="R1092" s="52" t="n">
        <f aca="false">K1092*C1092</f>
        <v>905.1</v>
      </c>
    </row>
    <row r="1093" customFormat="false" ht="15" hidden="false" customHeight="false" outlineLevel="0" collapsed="false">
      <c r="A1093" s="1" t="s">
        <v>9844</v>
      </c>
      <c r="B1093" s="1" t="s">
        <v>8749</v>
      </c>
      <c r="C1093" s="17" t="n">
        <v>104.01</v>
      </c>
      <c r="D1093" s="17" t="n">
        <v>253.03</v>
      </c>
      <c r="E1093" s="1" t="n">
        <v>42</v>
      </c>
      <c r="F1093" s="50" t="n">
        <v>0.808</v>
      </c>
      <c r="G1093" s="51" t="n">
        <v>1.002</v>
      </c>
      <c r="H1093" s="1" t="s">
        <v>9409</v>
      </c>
      <c r="I1093" s="1" t="s">
        <v>8752</v>
      </c>
      <c r="J1093" s="1" t="n">
        <v>3</v>
      </c>
      <c r="K1093" s="1" t="n">
        <v>9</v>
      </c>
      <c r="L1093" s="52" t="n">
        <f aca="false">E1093*D1093</f>
        <v>10627.26</v>
      </c>
      <c r="M1093" s="1" t="n">
        <f aca="false">IF(H1093="A",1.65,IF(H1093="B",1.28,0.84))</f>
        <v>0.84</v>
      </c>
      <c r="N1093" s="1" t="n">
        <f aca="false">ROUNDUP(M1093*G1093*F1093*SQRT(J1093),0)</f>
        <v>2</v>
      </c>
      <c r="O1093" s="1" t="n">
        <f aca="false">ROUNDUP(F1093*J1093+N1093,0)</f>
        <v>5</v>
      </c>
      <c r="P1093" s="50" t="n">
        <f aca="false">IF(F1093&gt;0,K1093/F1093,99)</f>
        <v>11.1386138613861</v>
      </c>
      <c r="Q1093" s="18" t="str">
        <f aca="false">IF(K1093&lt;N1093,"Stock-out risk",IF(K1093&lt;O1093,"Reorder now",IF(P1093&gt;16,"Overstock","Healthy")))</f>
        <v>Healthy</v>
      </c>
      <c r="R1093" s="52" t="n">
        <f aca="false">K1093*C1093</f>
        <v>936.09</v>
      </c>
    </row>
    <row r="1094" customFormat="false" ht="15" hidden="false" customHeight="false" outlineLevel="0" collapsed="false">
      <c r="A1094" s="1" t="s">
        <v>9845</v>
      </c>
      <c r="B1094" s="1" t="s">
        <v>8759</v>
      </c>
      <c r="C1094" s="17" t="n">
        <v>127.63</v>
      </c>
      <c r="D1094" s="17" t="n">
        <v>239.6</v>
      </c>
      <c r="E1094" s="1" t="n">
        <v>44</v>
      </c>
      <c r="F1094" s="50" t="n">
        <v>0.846</v>
      </c>
      <c r="G1094" s="51" t="n">
        <v>1.02</v>
      </c>
      <c r="H1094" s="1" t="s">
        <v>9409</v>
      </c>
      <c r="I1094" s="1" t="s">
        <v>8752</v>
      </c>
      <c r="J1094" s="1" t="n">
        <v>3</v>
      </c>
      <c r="K1094" s="1" t="n">
        <v>14</v>
      </c>
      <c r="L1094" s="52" t="n">
        <f aca="false">E1094*D1094</f>
        <v>10542.4</v>
      </c>
      <c r="M1094" s="1" t="n">
        <f aca="false">IF(H1094="A",1.65,IF(H1094="B",1.28,0.84))</f>
        <v>0.84</v>
      </c>
      <c r="N1094" s="1" t="n">
        <f aca="false">ROUNDUP(M1094*G1094*F1094*SQRT(J1094),0)</f>
        <v>2</v>
      </c>
      <c r="O1094" s="1" t="n">
        <f aca="false">ROUNDUP(F1094*J1094+N1094,0)</f>
        <v>5</v>
      </c>
      <c r="P1094" s="50" t="n">
        <f aca="false">IF(F1094&gt;0,K1094/F1094,99)</f>
        <v>16.548463356974</v>
      </c>
      <c r="Q1094" s="18" t="str">
        <f aca="false">IF(K1094&lt;N1094,"Stock-out risk",IF(K1094&lt;O1094,"Reorder now",IF(P1094&gt;16,"Overstock","Healthy")))</f>
        <v>Overstock</v>
      </c>
      <c r="R1094" s="52" t="n">
        <f aca="false">K1094*C1094</f>
        <v>1786.82</v>
      </c>
    </row>
    <row r="1095" customFormat="false" ht="15" hidden="false" customHeight="false" outlineLevel="0" collapsed="false">
      <c r="A1095" s="1" t="s">
        <v>9846</v>
      </c>
      <c r="B1095" s="1" t="s">
        <v>8772</v>
      </c>
      <c r="C1095" s="17" t="n">
        <v>129.78</v>
      </c>
      <c r="D1095" s="17" t="n">
        <v>256.74</v>
      </c>
      <c r="E1095" s="1" t="n">
        <v>41</v>
      </c>
      <c r="F1095" s="50" t="n">
        <v>0.788</v>
      </c>
      <c r="G1095" s="51" t="n">
        <v>0.518</v>
      </c>
      <c r="H1095" s="1" t="s">
        <v>9409</v>
      </c>
      <c r="I1095" s="1" t="s">
        <v>90</v>
      </c>
      <c r="J1095" s="1" t="n">
        <v>2</v>
      </c>
      <c r="K1095" s="1" t="n">
        <v>4</v>
      </c>
      <c r="L1095" s="52" t="n">
        <f aca="false">E1095*D1095</f>
        <v>10526.34</v>
      </c>
      <c r="M1095" s="1" t="n">
        <f aca="false">IF(H1095="A",1.65,IF(H1095="B",1.28,0.84))</f>
        <v>0.84</v>
      </c>
      <c r="N1095" s="1" t="n">
        <f aca="false">ROUNDUP(M1095*G1095*F1095*SQRT(J1095),0)</f>
        <v>1</v>
      </c>
      <c r="O1095" s="1" t="n">
        <f aca="false">ROUNDUP(F1095*J1095+N1095,0)</f>
        <v>3</v>
      </c>
      <c r="P1095" s="50" t="n">
        <f aca="false">IF(F1095&gt;0,K1095/F1095,99)</f>
        <v>5.0761421319797</v>
      </c>
      <c r="Q1095" s="18" t="str">
        <f aca="false">IF(K1095&lt;N1095,"Stock-out risk",IF(K1095&lt;O1095,"Reorder now",IF(P1095&gt;16,"Overstock","Healthy")))</f>
        <v>Healthy</v>
      </c>
      <c r="R1095" s="52" t="n">
        <f aca="false">K1095*C1095</f>
        <v>519.12</v>
      </c>
    </row>
    <row r="1096" customFormat="false" ht="15" hidden="false" customHeight="false" outlineLevel="0" collapsed="false">
      <c r="A1096" s="1" t="s">
        <v>9847</v>
      </c>
      <c r="B1096" s="1" t="s">
        <v>8755</v>
      </c>
      <c r="C1096" s="17" t="n">
        <v>85.2</v>
      </c>
      <c r="D1096" s="17" t="n">
        <v>180.95</v>
      </c>
      <c r="E1096" s="1" t="n">
        <v>58</v>
      </c>
      <c r="F1096" s="50" t="n">
        <v>1.115</v>
      </c>
      <c r="G1096" s="51" t="n">
        <v>0.286</v>
      </c>
      <c r="H1096" s="1" t="s">
        <v>9409</v>
      </c>
      <c r="I1096" s="1" t="s">
        <v>8746</v>
      </c>
      <c r="J1096" s="1" t="n">
        <v>2</v>
      </c>
      <c r="K1096" s="1" t="n">
        <v>5</v>
      </c>
      <c r="L1096" s="52" t="n">
        <f aca="false">E1096*D1096</f>
        <v>10495.1</v>
      </c>
      <c r="M1096" s="1" t="n">
        <f aca="false">IF(H1096="A",1.65,IF(H1096="B",1.28,0.84))</f>
        <v>0.84</v>
      </c>
      <c r="N1096" s="1" t="n">
        <f aca="false">ROUNDUP(M1096*G1096*F1096*SQRT(J1096),0)</f>
        <v>1</v>
      </c>
      <c r="O1096" s="1" t="n">
        <f aca="false">ROUNDUP(F1096*J1096+N1096,0)</f>
        <v>4</v>
      </c>
      <c r="P1096" s="50" t="n">
        <f aca="false">IF(F1096&gt;0,K1096/F1096,99)</f>
        <v>4.48430493273543</v>
      </c>
      <c r="Q1096" s="18" t="str">
        <f aca="false">IF(K1096&lt;N1096,"Stock-out risk",IF(K1096&lt;O1096,"Reorder now",IF(P1096&gt;16,"Overstock","Healthy")))</f>
        <v>Healthy</v>
      </c>
      <c r="R1096" s="52" t="n">
        <f aca="false">K1096*C1096</f>
        <v>426</v>
      </c>
    </row>
    <row r="1097" customFormat="false" ht="15" hidden="false" customHeight="false" outlineLevel="0" collapsed="false">
      <c r="A1097" s="1" t="s">
        <v>9848</v>
      </c>
      <c r="B1097" s="1" t="s">
        <v>8772</v>
      </c>
      <c r="C1097" s="17" t="n">
        <v>227.42</v>
      </c>
      <c r="D1097" s="17" t="n">
        <v>521.26</v>
      </c>
      <c r="E1097" s="1" t="n">
        <v>20</v>
      </c>
      <c r="F1097" s="50" t="n">
        <v>0.385</v>
      </c>
      <c r="G1097" s="51" t="n">
        <v>1.543</v>
      </c>
      <c r="H1097" s="1" t="s">
        <v>9409</v>
      </c>
      <c r="I1097" s="1" t="s">
        <v>8752</v>
      </c>
      <c r="J1097" s="1" t="n">
        <v>3</v>
      </c>
      <c r="K1097" s="1" t="n">
        <v>3</v>
      </c>
      <c r="L1097" s="52" t="n">
        <f aca="false">E1097*D1097</f>
        <v>10425.2</v>
      </c>
      <c r="M1097" s="1" t="n">
        <f aca="false">IF(H1097="A",1.65,IF(H1097="B",1.28,0.84))</f>
        <v>0.84</v>
      </c>
      <c r="N1097" s="1" t="n">
        <f aca="false">ROUNDUP(M1097*G1097*F1097*SQRT(J1097),0)</f>
        <v>1</v>
      </c>
      <c r="O1097" s="1" t="n">
        <f aca="false">ROUNDUP(F1097*J1097+N1097,0)</f>
        <v>3</v>
      </c>
      <c r="P1097" s="50" t="n">
        <f aca="false">IF(F1097&gt;0,K1097/F1097,99)</f>
        <v>7.79220779220779</v>
      </c>
      <c r="Q1097" s="18" t="str">
        <f aca="false">IF(K1097&lt;N1097,"Stock-out risk",IF(K1097&lt;O1097,"Reorder now",IF(P1097&gt;16,"Overstock","Healthy")))</f>
        <v>Healthy</v>
      </c>
      <c r="R1097" s="52" t="n">
        <f aca="false">K1097*C1097</f>
        <v>682.26</v>
      </c>
    </row>
    <row r="1098" customFormat="false" ht="15" hidden="false" customHeight="false" outlineLevel="0" collapsed="false">
      <c r="A1098" s="1" t="s">
        <v>9849</v>
      </c>
      <c r="B1098" s="1" t="s">
        <v>8772</v>
      </c>
      <c r="C1098" s="17" t="n">
        <v>77.94</v>
      </c>
      <c r="D1098" s="17" t="n">
        <v>184.05</v>
      </c>
      <c r="E1098" s="1" t="n">
        <v>55</v>
      </c>
      <c r="F1098" s="50" t="n">
        <v>1.058</v>
      </c>
      <c r="G1098" s="51" t="n">
        <v>0.288</v>
      </c>
      <c r="H1098" s="1" t="s">
        <v>9409</v>
      </c>
      <c r="I1098" s="1" t="s">
        <v>8746</v>
      </c>
      <c r="J1098" s="1" t="n">
        <v>3</v>
      </c>
      <c r="K1098" s="1" t="n">
        <v>6</v>
      </c>
      <c r="L1098" s="52" t="n">
        <f aca="false">E1098*D1098</f>
        <v>10122.75</v>
      </c>
      <c r="M1098" s="1" t="n">
        <f aca="false">IF(H1098="A",1.65,IF(H1098="B",1.28,0.84))</f>
        <v>0.84</v>
      </c>
      <c r="N1098" s="1" t="n">
        <f aca="false">ROUNDUP(M1098*G1098*F1098*SQRT(J1098),0)</f>
        <v>1</v>
      </c>
      <c r="O1098" s="1" t="n">
        <f aca="false">ROUNDUP(F1098*J1098+N1098,0)</f>
        <v>5</v>
      </c>
      <c r="P1098" s="50" t="n">
        <f aca="false">IF(F1098&gt;0,K1098/F1098,99)</f>
        <v>5.6710775047259</v>
      </c>
      <c r="Q1098" s="18" t="str">
        <f aca="false">IF(K1098&lt;N1098,"Stock-out risk",IF(K1098&lt;O1098,"Reorder now",IF(P1098&gt;16,"Overstock","Healthy")))</f>
        <v>Healthy</v>
      </c>
      <c r="R1098" s="52" t="n">
        <f aca="false">K1098*C1098</f>
        <v>467.64</v>
      </c>
    </row>
    <row r="1099" customFormat="false" ht="15" hidden="false" customHeight="false" outlineLevel="0" collapsed="false">
      <c r="A1099" s="1" t="s">
        <v>9850</v>
      </c>
      <c r="B1099" s="1" t="s">
        <v>8764</v>
      </c>
      <c r="C1099" s="17" t="n">
        <v>45.63</v>
      </c>
      <c r="D1099" s="17" t="n">
        <v>112.57</v>
      </c>
      <c r="E1099" s="1" t="n">
        <v>89</v>
      </c>
      <c r="F1099" s="50" t="n">
        <v>1.712</v>
      </c>
      <c r="G1099" s="51" t="n">
        <v>0.577</v>
      </c>
      <c r="H1099" s="1" t="s">
        <v>9409</v>
      </c>
      <c r="I1099" s="1" t="s">
        <v>90</v>
      </c>
      <c r="J1099" s="1" t="n">
        <v>3</v>
      </c>
      <c r="K1099" s="1" t="n">
        <v>16</v>
      </c>
      <c r="L1099" s="52" t="n">
        <f aca="false">E1099*D1099</f>
        <v>10018.73</v>
      </c>
      <c r="M1099" s="1" t="n">
        <f aca="false">IF(H1099="A",1.65,IF(H1099="B",1.28,0.84))</f>
        <v>0.84</v>
      </c>
      <c r="N1099" s="1" t="n">
        <f aca="false">ROUNDUP(M1099*G1099*F1099*SQRT(J1099),0)</f>
        <v>2</v>
      </c>
      <c r="O1099" s="1" t="n">
        <f aca="false">ROUNDUP(F1099*J1099+N1099,0)</f>
        <v>8</v>
      </c>
      <c r="P1099" s="50" t="n">
        <f aca="false">IF(F1099&gt;0,K1099/F1099,99)</f>
        <v>9.34579439252337</v>
      </c>
      <c r="Q1099" s="18" t="str">
        <f aca="false">IF(K1099&lt;N1099,"Stock-out risk",IF(K1099&lt;O1099,"Reorder now",IF(P1099&gt;16,"Overstock","Healthy")))</f>
        <v>Healthy</v>
      </c>
      <c r="R1099" s="52" t="n">
        <f aca="false">K1099*C1099</f>
        <v>730.08</v>
      </c>
    </row>
    <row r="1100" customFormat="false" ht="15" hidden="false" customHeight="false" outlineLevel="0" collapsed="false">
      <c r="A1100" s="1" t="s">
        <v>9851</v>
      </c>
      <c r="B1100" s="1" t="s">
        <v>8749</v>
      </c>
      <c r="C1100" s="17" t="n">
        <v>66.78</v>
      </c>
      <c r="D1100" s="17" t="n">
        <v>144.09</v>
      </c>
      <c r="E1100" s="1" t="n">
        <v>69</v>
      </c>
      <c r="F1100" s="50" t="n">
        <v>1.327</v>
      </c>
      <c r="G1100" s="51" t="n">
        <v>0.383</v>
      </c>
      <c r="H1100" s="1" t="s">
        <v>9409</v>
      </c>
      <c r="I1100" s="1" t="s">
        <v>8746</v>
      </c>
      <c r="J1100" s="1" t="n">
        <v>3</v>
      </c>
      <c r="K1100" s="1" t="n">
        <v>8</v>
      </c>
      <c r="L1100" s="52" t="n">
        <f aca="false">E1100*D1100</f>
        <v>9942.21</v>
      </c>
      <c r="M1100" s="1" t="n">
        <f aca="false">IF(H1100="A",1.65,IF(H1100="B",1.28,0.84))</f>
        <v>0.84</v>
      </c>
      <c r="N1100" s="1" t="n">
        <f aca="false">ROUNDUP(M1100*G1100*F1100*SQRT(J1100),0)</f>
        <v>1</v>
      </c>
      <c r="O1100" s="1" t="n">
        <f aca="false">ROUNDUP(F1100*J1100+N1100,0)</f>
        <v>5</v>
      </c>
      <c r="P1100" s="50" t="n">
        <f aca="false">IF(F1100&gt;0,K1100/F1100,99)</f>
        <v>6.02863602110023</v>
      </c>
      <c r="Q1100" s="18" t="str">
        <f aca="false">IF(K1100&lt;N1100,"Stock-out risk",IF(K1100&lt;O1100,"Reorder now",IF(P1100&gt;16,"Overstock","Healthy")))</f>
        <v>Healthy</v>
      </c>
      <c r="R1100" s="52" t="n">
        <f aca="false">K1100*C1100</f>
        <v>534.24</v>
      </c>
    </row>
    <row r="1101" customFormat="false" ht="15" hidden="false" customHeight="false" outlineLevel="0" collapsed="false">
      <c r="A1101" s="1" t="s">
        <v>9852</v>
      </c>
      <c r="B1101" s="1" t="s">
        <v>8764</v>
      </c>
      <c r="C1101" s="17" t="n">
        <v>57.33</v>
      </c>
      <c r="D1101" s="17" t="n">
        <v>133.69</v>
      </c>
      <c r="E1101" s="1" t="n">
        <v>74</v>
      </c>
      <c r="F1101" s="50" t="n">
        <v>1.423</v>
      </c>
      <c r="G1101" s="51" t="n">
        <v>0.666</v>
      </c>
      <c r="H1101" s="1" t="s">
        <v>9409</v>
      </c>
      <c r="I1101" s="1" t="s">
        <v>90</v>
      </c>
      <c r="J1101" s="1" t="n">
        <v>3</v>
      </c>
      <c r="K1101" s="1" t="n">
        <v>20</v>
      </c>
      <c r="L1101" s="52" t="n">
        <f aca="false">E1101*D1101</f>
        <v>9893.06</v>
      </c>
      <c r="M1101" s="1" t="n">
        <f aca="false">IF(H1101="A",1.65,IF(H1101="B",1.28,0.84))</f>
        <v>0.84</v>
      </c>
      <c r="N1101" s="1" t="n">
        <f aca="false">ROUNDUP(M1101*G1101*F1101*SQRT(J1101),0)</f>
        <v>2</v>
      </c>
      <c r="O1101" s="1" t="n">
        <f aca="false">ROUNDUP(F1101*J1101+N1101,0)</f>
        <v>7</v>
      </c>
      <c r="P1101" s="50" t="n">
        <f aca="false">IF(F1101&gt;0,K1101/F1101,99)</f>
        <v>14.0548137737175</v>
      </c>
      <c r="Q1101" s="18" t="str">
        <f aca="false">IF(K1101&lt;N1101,"Stock-out risk",IF(K1101&lt;O1101,"Reorder now",IF(P1101&gt;16,"Overstock","Healthy")))</f>
        <v>Healthy</v>
      </c>
      <c r="R1101" s="52" t="n">
        <f aca="false">K1101*C1101</f>
        <v>1146.6</v>
      </c>
    </row>
    <row r="1102" customFormat="false" ht="15" hidden="false" customHeight="false" outlineLevel="0" collapsed="false">
      <c r="A1102" s="1" t="s">
        <v>9853</v>
      </c>
      <c r="B1102" s="1" t="s">
        <v>8759</v>
      </c>
      <c r="C1102" s="17" t="n">
        <v>148.8</v>
      </c>
      <c r="D1102" s="17" t="n">
        <v>323.97</v>
      </c>
      <c r="E1102" s="1" t="n">
        <v>30</v>
      </c>
      <c r="F1102" s="50" t="n">
        <v>0.577</v>
      </c>
      <c r="G1102" s="51" t="n">
        <v>0.856</v>
      </c>
      <c r="H1102" s="1" t="s">
        <v>9409</v>
      </c>
      <c r="I1102" s="1" t="s">
        <v>90</v>
      </c>
      <c r="J1102" s="1" t="n">
        <v>3</v>
      </c>
      <c r="K1102" s="1" t="n">
        <v>8</v>
      </c>
      <c r="L1102" s="52" t="n">
        <f aca="false">E1102*D1102</f>
        <v>9719.1</v>
      </c>
      <c r="M1102" s="1" t="n">
        <f aca="false">IF(H1102="A",1.65,IF(H1102="B",1.28,0.84))</f>
        <v>0.84</v>
      </c>
      <c r="N1102" s="1" t="n">
        <f aca="false">ROUNDUP(M1102*G1102*F1102*SQRT(J1102),0)</f>
        <v>1</v>
      </c>
      <c r="O1102" s="1" t="n">
        <f aca="false">ROUNDUP(F1102*J1102+N1102,0)</f>
        <v>3</v>
      </c>
      <c r="P1102" s="50" t="n">
        <f aca="false">IF(F1102&gt;0,K1102/F1102,99)</f>
        <v>13.8648180242634</v>
      </c>
      <c r="Q1102" s="18" t="str">
        <f aca="false">IF(K1102&lt;N1102,"Stock-out risk",IF(K1102&lt;O1102,"Reorder now",IF(P1102&gt;16,"Overstock","Healthy")))</f>
        <v>Healthy</v>
      </c>
      <c r="R1102" s="52" t="n">
        <f aca="false">K1102*C1102</f>
        <v>1190.4</v>
      </c>
    </row>
    <row r="1103" customFormat="false" ht="15" hidden="false" customHeight="false" outlineLevel="0" collapsed="false">
      <c r="A1103" s="1" t="s">
        <v>9854</v>
      </c>
      <c r="B1103" s="1" t="s">
        <v>8764</v>
      </c>
      <c r="C1103" s="17" t="n">
        <v>139.73</v>
      </c>
      <c r="D1103" s="17" t="n">
        <v>308.6</v>
      </c>
      <c r="E1103" s="1" t="n">
        <v>31</v>
      </c>
      <c r="F1103" s="50" t="n">
        <v>0.596</v>
      </c>
      <c r="G1103" s="51" t="n">
        <v>1.104</v>
      </c>
      <c r="H1103" s="1" t="s">
        <v>9409</v>
      </c>
      <c r="I1103" s="1" t="s">
        <v>8752</v>
      </c>
      <c r="J1103" s="1" t="n">
        <v>3</v>
      </c>
      <c r="K1103" s="1" t="n">
        <v>4</v>
      </c>
      <c r="L1103" s="52" t="n">
        <f aca="false">E1103*D1103</f>
        <v>9566.6</v>
      </c>
      <c r="M1103" s="1" t="n">
        <f aca="false">IF(H1103="A",1.65,IF(H1103="B",1.28,0.84))</f>
        <v>0.84</v>
      </c>
      <c r="N1103" s="1" t="n">
        <f aca="false">ROUNDUP(M1103*G1103*F1103*SQRT(J1103),0)</f>
        <v>1</v>
      </c>
      <c r="O1103" s="1" t="n">
        <f aca="false">ROUNDUP(F1103*J1103+N1103,0)</f>
        <v>3</v>
      </c>
      <c r="P1103" s="50" t="n">
        <f aca="false">IF(F1103&gt;0,K1103/F1103,99)</f>
        <v>6.71140939597315</v>
      </c>
      <c r="Q1103" s="18" t="str">
        <f aca="false">IF(K1103&lt;N1103,"Stock-out risk",IF(K1103&lt;O1103,"Reorder now",IF(P1103&gt;16,"Overstock","Healthy")))</f>
        <v>Healthy</v>
      </c>
      <c r="R1103" s="52" t="n">
        <f aca="false">K1103*C1103</f>
        <v>558.92</v>
      </c>
    </row>
    <row r="1104" customFormat="false" ht="15" hidden="false" customHeight="false" outlineLevel="0" collapsed="false">
      <c r="A1104" s="1" t="s">
        <v>9855</v>
      </c>
      <c r="B1104" s="1" t="s">
        <v>8742</v>
      </c>
      <c r="C1104" s="17" t="n">
        <v>74.35</v>
      </c>
      <c r="D1104" s="17" t="n">
        <v>154.08</v>
      </c>
      <c r="E1104" s="1" t="n">
        <v>62</v>
      </c>
      <c r="F1104" s="50" t="n">
        <v>1.192</v>
      </c>
      <c r="G1104" s="51" t="n">
        <v>0.823</v>
      </c>
      <c r="H1104" s="1" t="s">
        <v>9409</v>
      </c>
      <c r="I1104" s="1" t="s">
        <v>90</v>
      </c>
      <c r="J1104" s="1" t="n">
        <v>2</v>
      </c>
      <c r="K1104" s="1" t="n">
        <v>6</v>
      </c>
      <c r="L1104" s="52" t="n">
        <f aca="false">E1104*D1104</f>
        <v>9552.96</v>
      </c>
      <c r="M1104" s="1" t="n">
        <f aca="false">IF(H1104="A",1.65,IF(H1104="B",1.28,0.84))</f>
        <v>0.84</v>
      </c>
      <c r="N1104" s="1" t="n">
        <f aca="false">ROUNDUP(M1104*G1104*F1104*SQRT(J1104),0)</f>
        <v>2</v>
      </c>
      <c r="O1104" s="1" t="n">
        <f aca="false">ROUNDUP(F1104*J1104+N1104,0)</f>
        <v>5</v>
      </c>
      <c r="P1104" s="50" t="n">
        <f aca="false">IF(F1104&gt;0,K1104/F1104,99)</f>
        <v>5.03355704697987</v>
      </c>
      <c r="Q1104" s="18" t="str">
        <f aca="false">IF(K1104&lt;N1104,"Stock-out risk",IF(K1104&lt;O1104,"Reorder now",IF(P1104&gt;16,"Overstock","Healthy")))</f>
        <v>Healthy</v>
      </c>
      <c r="R1104" s="52" t="n">
        <f aca="false">K1104*C1104</f>
        <v>446.1</v>
      </c>
    </row>
    <row r="1105" customFormat="false" ht="15" hidden="false" customHeight="false" outlineLevel="0" collapsed="false">
      <c r="A1105" s="1" t="s">
        <v>9856</v>
      </c>
      <c r="B1105" s="1" t="s">
        <v>8749</v>
      </c>
      <c r="C1105" s="17" t="n">
        <v>81.06</v>
      </c>
      <c r="D1105" s="17" t="n">
        <v>152.37</v>
      </c>
      <c r="E1105" s="1" t="n">
        <v>62</v>
      </c>
      <c r="F1105" s="50" t="n">
        <v>1.192</v>
      </c>
      <c r="G1105" s="51" t="n">
        <v>0.369</v>
      </c>
      <c r="H1105" s="1" t="s">
        <v>9409</v>
      </c>
      <c r="I1105" s="1" t="s">
        <v>8746</v>
      </c>
      <c r="J1105" s="1" t="n">
        <v>2</v>
      </c>
      <c r="K1105" s="1" t="n">
        <v>5</v>
      </c>
      <c r="L1105" s="52" t="n">
        <f aca="false">E1105*D1105</f>
        <v>9446.94</v>
      </c>
      <c r="M1105" s="1" t="n">
        <f aca="false">IF(H1105="A",1.65,IF(H1105="B",1.28,0.84))</f>
        <v>0.84</v>
      </c>
      <c r="N1105" s="1" t="n">
        <f aca="false">ROUNDUP(M1105*G1105*F1105*SQRT(J1105),0)</f>
        <v>1</v>
      </c>
      <c r="O1105" s="1" t="n">
        <f aca="false">ROUNDUP(F1105*J1105+N1105,0)</f>
        <v>4</v>
      </c>
      <c r="P1105" s="50" t="n">
        <f aca="false">IF(F1105&gt;0,K1105/F1105,99)</f>
        <v>4.19463087248322</v>
      </c>
      <c r="Q1105" s="18" t="str">
        <f aca="false">IF(K1105&lt;N1105,"Stock-out risk",IF(K1105&lt;O1105,"Reorder now",IF(P1105&gt;16,"Overstock","Healthy")))</f>
        <v>Healthy</v>
      </c>
      <c r="R1105" s="52" t="n">
        <f aca="false">K1105*C1105</f>
        <v>405.3</v>
      </c>
    </row>
    <row r="1106" customFormat="false" ht="15" hidden="false" customHeight="false" outlineLevel="0" collapsed="false">
      <c r="A1106" s="1" t="s">
        <v>9857</v>
      </c>
      <c r="B1106" s="1" t="s">
        <v>8755</v>
      </c>
      <c r="C1106" s="17" t="n">
        <v>22.21</v>
      </c>
      <c r="D1106" s="17" t="n">
        <v>53.71</v>
      </c>
      <c r="E1106" s="1" t="n">
        <v>174</v>
      </c>
      <c r="F1106" s="50" t="n">
        <v>3.346</v>
      </c>
      <c r="G1106" s="51" t="n">
        <v>0.998</v>
      </c>
      <c r="H1106" s="1" t="s">
        <v>9409</v>
      </c>
      <c r="I1106" s="1" t="s">
        <v>90</v>
      </c>
      <c r="J1106" s="1" t="n">
        <v>4</v>
      </c>
      <c r="K1106" s="1" t="n">
        <v>17</v>
      </c>
      <c r="L1106" s="52" t="n">
        <f aca="false">E1106*D1106</f>
        <v>9345.54</v>
      </c>
      <c r="M1106" s="1" t="n">
        <f aca="false">IF(H1106="A",1.65,IF(H1106="B",1.28,0.84))</f>
        <v>0.84</v>
      </c>
      <c r="N1106" s="1" t="n">
        <f aca="false">ROUNDUP(M1106*G1106*F1106*SQRT(J1106),0)</f>
        <v>6</v>
      </c>
      <c r="O1106" s="1" t="n">
        <f aca="false">ROUNDUP(F1106*J1106+N1106,0)</f>
        <v>20</v>
      </c>
      <c r="P1106" s="50" t="n">
        <f aca="false">IF(F1106&gt;0,K1106/F1106,99)</f>
        <v>5.08069336521219</v>
      </c>
      <c r="Q1106" s="18" t="str">
        <f aca="false">IF(K1106&lt;N1106,"Stock-out risk",IF(K1106&lt;O1106,"Reorder now",IF(P1106&gt;16,"Overstock","Healthy")))</f>
        <v>Reorder now</v>
      </c>
      <c r="R1106" s="52" t="n">
        <f aca="false">K1106*C1106</f>
        <v>377.57</v>
      </c>
    </row>
    <row r="1107" customFormat="false" ht="15" hidden="false" customHeight="false" outlineLevel="0" collapsed="false">
      <c r="A1107" s="1" t="s">
        <v>9858</v>
      </c>
      <c r="B1107" s="1" t="s">
        <v>8742</v>
      </c>
      <c r="C1107" s="17" t="n">
        <v>70.93</v>
      </c>
      <c r="D1107" s="17" t="n">
        <v>163.95</v>
      </c>
      <c r="E1107" s="1" t="n">
        <v>57</v>
      </c>
      <c r="F1107" s="50" t="n">
        <v>1.096</v>
      </c>
      <c r="G1107" s="51" t="n">
        <v>0.269</v>
      </c>
      <c r="H1107" s="1" t="s">
        <v>9409</v>
      </c>
      <c r="I1107" s="1" t="s">
        <v>8746</v>
      </c>
      <c r="J1107" s="1" t="n">
        <v>3</v>
      </c>
      <c r="K1107" s="1" t="n">
        <v>6</v>
      </c>
      <c r="L1107" s="52" t="n">
        <f aca="false">E1107*D1107</f>
        <v>9345.15</v>
      </c>
      <c r="M1107" s="1" t="n">
        <f aca="false">IF(H1107="A",1.65,IF(H1107="B",1.28,0.84))</f>
        <v>0.84</v>
      </c>
      <c r="N1107" s="1" t="n">
        <f aca="false">ROUNDUP(M1107*G1107*F1107*SQRT(J1107),0)</f>
        <v>1</v>
      </c>
      <c r="O1107" s="1" t="n">
        <f aca="false">ROUNDUP(F1107*J1107+N1107,0)</f>
        <v>5</v>
      </c>
      <c r="P1107" s="50" t="n">
        <f aca="false">IF(F1107&gt;0,K1107/F1107,99)</f>
        <v>5.47445255474453</v>
      </c>
      <c r="Q1107" s="18" t="str">
        <f aca="false">IF(K1107&lt;N1107,"Stock-out risk",IF(K1107&lt;O1107,"Reorder now",IF(P1107&gt;16,"Overstock","Healthy")))</f>
        <v>Healthy</v>
      </c>
      <c r="R1107" s="52" t="n">
        <f aca="false">K1107*C1107</f>
        <v>425.58</v>
      </c>
    </row>
    <row r="1108" customFormat="false" ht="15" hidden="false" customHeight="false" outlineLevel="0" collapsed="false">
      <c r="A1108" s="1" t="s">
        <v>9859</v>
      </c>
      <c r="B1108" s="1" t="s">
        <v>8764</v>
      </c>
      <c r="C1108" s="17" t="n">
        <v>32.1</v>
      </c>
      <c r="D1108" s="17" t="n">
        <v>82.46</v>
      </c>
      <c r="E1108" s="1" t="n">
        <v>113</v>
      </c>
      <c r="F1108" s="50" t="n">
        <v>2.173</v>
      </c>
      <c r="G1108" s="51" t="n">
        <v>0.919</v>
      </c>
      <c r="H1108" s="1" t="s">
        <v>9409</v>
      </c>
      <c r="I1108" s="1" t="s">
        <v>90</v>
      </c>
      <c r="J1108" s="1" t="n">
        <v>4</v>
      </c>
      <c r="K1108" s="1" t="n">
        <v>91</v>
      </c>
      <c r="L1108" s="52" t="n">
        <f aca="false">E1108*D1108</f>
        <v>9317.98</v>
      </c>
      <c r="M1108" s="1" t="n">
        <f aca="false">IF(H1108="A",1.65,IF(H1108="B",1.28,0.84))</f>
        <v>0.84</v>
      </c>
      <c r="N1108" s="1" t="n">
        <f aca="false">ROUNDUP(M1108*G1108*F1108*SQRT(J1108),0)</f>
        <v>4</v>
      </c>
      <c r="O1108" s="1" t="n">
        <f aca="false">ROUNDUP(F1108*J1108+N1108,0)</f>
        <v>13</v>
      </c>
      <c r="P1108" s="50" t="n">
        <f aca="false">IF(F1108&gt;0,K1108/F1108,99)</f>
        <v>41.8775885872066</v>
      </c>
      <c r="Q1108" s="18" t="str">
        <f aca="false">IF(K1108&lt;N1108,"Stock-out risk",IF(K1108&lt;O1108,"Reorder now",IF(P1108&gt;16,"Overstock","Healthy")))</f>
        <v>Overstock</v>
      </c>
      <c r="R1108" s="52" t="n">
        <f aca="false">K1108*C1108</f>
        <v>2921.1</v>
      </c>
    </row>
    <row r="1109" customFormat="false" ht="15" hidden="false" customHeight="false" outlineLevel="0" collapsed="false">
      <c r="A1109" s="1" t="s">
        <v>9860</v>
      </c>
      <c r="B1109" s="1" t="s">
        <v>8764</v>
      </c>
      <c r="C1109" s="17" t="n">
        <v>63.48</v>
      </c>
      <c r="D1109" s="17" t="n">
        <v>133.98</v>
      </c>
      <c r="E1109" s="1" t="n">
        <v>69</v>
      </c>
      <c r="F1109" s="50" t="n">
        <v>1.327</v>
      </c>
      <c r="G1109" s="51" t="n">
        <v>0.604</v>
      </c>
      <c r="H1109" s="1" t="s">
        <v>9409</v>
      </c>
      <c r="I1109" s="1" t="s">
        <v>90</v>
      </c>
      <c r="J1109" s="1" t="n">
        <v>4</v>
      </c>
      <c r="K1109" s="1" t="n">
        <v>20</v>
      </c>
      <c r="L1109" s="52" t="n">
        <f aca="false">E1109*D1109</f>
        <v>9244.62</v>
      </c>
      <c r="M1109" s="1" t="n">
        <f aca="false">IF(H1109="A",1.65,IF(H1109="B",1.28,0.84))</f>
        <v>0.84</v>
      </c>
      <c r="N1109" s="1" t="n">
        <f aca="false">ROUNDUP(M1109*G1109*F1109*SQRT(J1109),0)</f>
        <v>2</v>
      </c>
      <c r="O1109" s="1" t="n">
        <f aca="false">ROUNDUP(F1109*J1109+N1109,0)</f>
        <v>8</v>
      </c>
      <c r="P1109" s="50" t="n">
        <f aca="false">IF(F1109&gt;0,K1109/F1109,99)</f>
        <v>15.0715900527506</v>
      </c>
      <c r="Q1109" s="18" t="str">
        <f aca="false">IF(K1109&lt;N1109,"Stock-out risk",IF(K1109&lt;O1109,"Reorder now",IF(P1109&gt;16,"Overstock","Healthy")))</f>
        <v>Healthy</v>
      </c>
      <c r="R1109" s="52" t="n">
        <f aca="false">K1109*C1109</f>
        <v>1269.6</v>
      </c>
    </row>
    <row r="1110" customFormat="false" ht="15" hidden="false" customHeight="false" outlineLevel="0" collapsed="false">
      <c r="A1110" s="1" t="s">
        <v>9861</v>
      </c>
      <c r="B1110" s="1" t="s">
        <v>8749</v>
      </c>
      <c r="C1110" s="17" t="n">
        <v>61.45</v>
      </c>
      <c r="D1110" s="17" t="n">
        <v>151.29</v>
      </c>
      <c r="E1110" s="1" t="n">
        <v>61</v>
      </c>
      <c r="F1110" s="50" t="n">
        <v>1.173</v>
      </c>
      <c r="G1110" s="51" t="n">
        <v>0.363</v>
      </c>
      <c r="H1110" s="1" t="s">
        <v>9409</v>
      </c>
      <c r="I1110" s="1" t="s">
        <v>8746</v>
      </c>
      <c r="J1110" s="1" t="n">
        <v>6</v>
      </c>
      <c r="K1110" s="1" t="n">
        <v>24</v>
      </c>
      <c r="L1110" s="52" t="n">
        <f aca="false">E1110*D1110</f>
        <v>9228.69</v>
      </c>
      <c r="M1110" s="1" t="n">
        <f aca="false">IF(H1110="A",1.65,IF(H1110="B",1.28,0.84))</f>
        <v>0.84</v>
      </c>
      <c r="N1110" s="1" t="n">
        <f aca="false">ROUNDUP(M1110*G1110*F1110*SQRT(J1110),0)</f>
        <v>1</v>
      </c>
      <c r="O1110" s="1" t="n">
        <f aca="false">ROUNDUP(F1110*J1110+N1110,0)</f>
        <v>9</v>
      </c>
      <c r="P1110" s="50" t="n">
        <f aca="false">IF(F1110&gt;0,K1110/F1110,99)</f>
        <v>20.460358056266</v>
      </c>
      <c r="Q1110" s="18" t="str">
        <f aca="false">IF(K1110&lt;N1110,"Stock-out risk",IF(K1110&lt;O1110,"Reorder now",IF(P1110&gt;16,"Overstock","Healthy")))</f>
        <v>Overstock</v>
      </c>
      <c r="R1110" s="52" t="n">
        <f aca="false">K1110*C1110</f>
        <v>1474.8</v>
      </c>
    </row>
    <row r="1111" customFormat="false" ht="15" hidden="false" customHeight="false" outlineLevel="0" collapsed="false">
      <c r="A1111" s="1" t="s">
        <v>9862</v>
      </c>
      <c r="B1111" s="1" t="s">
        <v>8772</v>
      </c>
      <c r="C1111" s="17" t="n">
        <v>83.45</v>
      </c>
      <c r="D1111" s="17" t="n">
        <v>159.93</v>
      </c>
      <c r="E1111" s="1" t="n">
        <v>57</v>
      </c>
      <c r="F1111" s="50" t="n">
        <v>1.096</v>
      </c>
      <c r="G1111" s="51" t="n">
        <v>0.269</v>
      </c>
      <c r="H1111" s="1" t="s">
        <v>9409</v>
      </c>
      <c r="I1111" s="1" t="s">
        <v>8746</v>
      </c>
      <c r="J1111" s="1" t="n">
        <v>3</v>
      </c>
      <c r="K1111" s="1" t="n">
        <v>6</v>
      </c>
      <c r="L1111" s="52" t="n">
        <f aca="false">E1111*D1111</f>
        <v>9116.01</v>
      </c>
      <c r="M1111" s="1" t="n">
        <f aca="false">IF(H1111="A",1.65,IF(H1111="B",1.28,0.84))</f>
        <v>0.84</v>
      </c>
      <c r="N1111" s="1" t="n">
        <f aca="false">ROUNDUP(M1111*G1111*F1111*SQRT(J1111),0)</f>
        <v>1</v>
      </c>
      <c r="O1111" s="1" t="n">
        <f aca="false">ROUNDUP(F1111*J1111+N1111,0)</f>
        <v>5</v>
      </c>
      <c r="P1111" s="50" t="n">
        <f aca="false">IF(F1111&gt;0,K1111/F1111,99)</f>
        <v>5.47445255474453</v>
      </c>
      <c r="Q1111" s="18" t="str">
        <f aca="false">IF(K1111&lt;N1111,"Stock-out risk",IF(K1111&lt;O1111,"Reorder now",IF(P1111&gt;16,"Overstock","Healthy")))</f>
        <v>Healthy</v>
      </c>
      <c r="R1111" s="52" t="n">
        <f aca="false">K1111*C1111</f>
        <v>500.7</v>
      </c>
    </row>
    <row r="1112" customFormat="false" ht="15" hidden="false" customHeight="false" outlineLevel="0" collapsed="false">
      <c r="A1112" s="1" t="s">
        <v>9863</v>
      </c>
      <c r="B1112" s="1" t="s">
        <v>8749</v>
      </c>
      <c r="C1112" s="17" t="n">
        <v>37.55</v>
      </c>
      <c r="D1112" s="17" t="n">
        <v>92.45</v>
      </c>
      <c r="E1112" s="1" t="n">
        <v>98</v>
      </c>
      <c r="F1112" s="50" t="n">
        <v>1.885</v>
      </c>
      <c r="G1112" s="51" t="n">
        <v>0.527</v>
      </c>
      <c r="H1112" s="1" t="s">
        <v>9409</v>
      </c>
      <c r="I1112" s="1" t="s">
        <v>90</v>
      </c>
      <c r="J1112" s="1" t="n">
        <v>2</v>
      </c>
      <c r="K1112" s="1" t="n">
        <v>12</v>
      </c>
      <c r="L1112" s="52" t="n">
        <f aca="false">E1112*D1112</f>
        <v>9060.1</v>
      </c>
      <c r="M1112" s="1" t="n">
        <f aca="false">IF(H1112="A",1.65,IF(H1112="B",1.28,0.84))</f>
        <v>0.84</v>
      </c>
      <c r="N1112" s="1" t="n">
        <f aca="false">ROUNDUP(M1112*G1112*F1112*SQRT(J1112),0)</f>
        <v>2</v>
      </c>
      <c r="O1112" s="1" t="n">
        <f aca="false">ROUNDUP(F1112*J1112+N1112,0)</f>
        <v>6</v>
      </c>
      <c r="P1112" s="50" t="n">
        <f aca="false">IF(F1112&gt;0,K1112/F1112,99)</f>
        <v>6.36604774535809</v>
      </c>
      <c r="Q1112" s="18" t="str">
        <f aca="false">IF(K1112&lt;N1112,"Stock-out risk",IF(K1112&lt;O1112,"Reorder now",IF(P1112&gt;16,"Overstock","Healthy")))</f>
        <v>Healthy</v>
      </c>
      <c r="R1112" s="52" t="n">
        <f aca="false">K1112*C1112</f>
        <v>450.6</v>
      </c>
    </row>
    <row r="1113" customFormat="false" ht="15" hidden="false" customHeight="false" outlineLevel="0" collapsed="false">
      <c r="A1113" s="1" t="s">
        <v>9864</v>
      </c>
      <c r="B1113" s="1" t="s">
        <v>8764</v>
      </c>
      <c r="C1113" s="17" t="n">
        <v>131.67</v>
      </c>
      <c r="D1113" s="17" t="n">
        <v>281.63</v>
      </c>
      <c r="E1113" s="1" t="n">
        <v>32</v>
      </c>
      <c r="F1113" s="50" t="n">
        <v>0.615</v>
      </c>
      <c r="G1113" s="51" t="n">
        <v>1.111</v>
      </c>
      <c r="H1113" s="1" t="s">
        <v>9409</v>
      </c>
      <c r="I1113" s="1" t="s">
        <v>8752</v>
      </c>
      <c r="J1113" s="1" t="n">
        <v>4</v>
      </c>
      <c r="K1113" s="1" t="n">
        <v>5</v>
      </c>
      <c r="L1113" s="52" t="n">
        <f aca="false">E1113*D1113</f>
        <v>9012.16</v>
      </c>
      <c r="M1113" s="1" t="n">
        <f aca="false">IF(H1113="A",1.65,IF(H1113="B",1.28,0.84))</f>
        <v>0.84</v>
      </c>
      <c r="N1113" s="1" t="n">
        <f aca="false">ROUNDUP(M1113*G1113*F1113*SQRT(J1113),0)</f>
        <v>2</v>
      </c>
      <c r="O1113" s="1" t="n">
        <f aca="false">ROUNDUP(F1113*J1113+N1113,0)</f>
        <v>5</v>
      </c>
      <c r="P1113" s="50" t="n">
        <f aca="false">IF(F1113&gt;0,K1113/F1113,99)</f>
        <v>8.13008130081301</v>
      </c>
      <c r="Q1113" s="18" t="str">
        <f aca="false">IF(K1113&lt;N1113,"Stock-out risk",IF(K1113&lt;O1113,"Reorder now",IF(P1113&gt;16,"Overstock","Healthy")))</f>
        <v>Healthy</v>
      </c>
      <c r="R1113" s="52" t="n">
        <f aca="false">K1113*C1113</f>
        <v>658.35</v>
      </c>
    </row>
    <row r="1114" customFormat="false" ht="15" hidden="false" customHeight="false" outlineLevel="0" collapsed="false">
      <c r="A1114" s="1" t="s">
        <v>9865</v>
      </c>
      <c r="B1114" s="1" t="s">
        <v>8764</v>
      </c>
      <c r="C1114" s="17" t="n">
        <v>78.64</v>
      </c>
      <c r="D1114" s="17" t="n">
        <v>147.62</v>
      </c>
      <c r="E1114" s="1" t="n">
        <v>61</v>
      </c>
      <c r="F1114" s="50" t="n">
        <v>1.173</v>
      </c>
      <c r="G1114" s="51" t="n">
        <v>0.547</v>
      </c>
      <c r="H1114" s="1" t="s">
        <v>9409</v>
      </c>
      <c r="I1114" s="1" t="s">
        <v>90</v>
      </c>
      <c r="J1114" s="1" t="n">
        <v>2</v>
      </c>
      <c r="K1114" s="1" t="n">
        <v>7</v>
      </c>
      <c r="L1114" s="52" t="n">
        <f aca="false">E1114*D1114</f>
        <v>9004.82</v>
      </c>
      <c r="M1114" s="1" t="n">
        <f aca="false">IF(H1114="A",1.65,IF(H1114="B",1.28,0.84))</f>
        <v>0.84</v>
      </c>
      <c r="N1114" s="1" t="n">
        <f aca="false">ROUNDUP(M1114*G1114*F1114*SQRT(J1114),0)</f>
        <v>1</v>
      </c>
      <c r="O1114" s="1" t="n">
        <f aca="false">ROUNDUP(F1114*J1114+N1114,0)</f>
        <v>4</v>
      </c>
      <c r="P1114" s="50" t="n">
        <f aca="false">IF(F1114&gt;0,K1114/F1114,99)</f>
        <v>5.96760443307758</v>
      </c>
      <c r="Q1114" s="18" t="str">
        <f aca="false">IF(K1114&lt;N1114,"Stock-out risk",IF(K1114&lt;O1114,"Reorder now",IF(P1114&gt;16,"Overstock","Healthy")))</f>
        <v>Healthy</v>
      </c>
      <c r="R1114" s="52" t="n">
        <f aca="false">K1114*C1114</f>
        <v>550.48</v>
      </c>
    </row>
    <row r="1115" customFormat="false" ht="15" hidden="false" customHeight="false" outlineLevel="0" collapsed="false">
      <c r="A1115" s="1" t="s">
        <v>9866</v>
      </c>
      <c r="B1115" s="1" t="s">
        <v>8764</v>
      </c>
      <c r="C1115" s="17" t="n">
        <v>60.02</v>
      </c>
      <c r="D1115" s="17" t="n">
        <v>124.27</v>
      </c>
      <c r="E1115" s="1" t="n">
        <v>72</v>
      </c>
      <c r="F1115" s="50" t="n">
        <v>1.385</v>
      </c>
      <c r="G1115" s="51" t="n">
        <v>0.93</v>
      </c>
      <c r="H1115" s="1" t="s">
        <v>9409</v>
      </c>
      <c r="I1115" s="1" t="s">
        <v>90</v>
      </c>
      <c r="J1115" s="1" t="n">
        <v>2</v>
      </c>
      <c r="K1115" s="1" t="n">
        <v>31</v>
      </c>
      <c r="L1115" s="52" t="n">
        <f aca="false">E1115*D1115</f>
        <v>8947.44</v>
      </c>
      <c r="M1115" s="1" t="n">
        <f aca="false">IF(H1115="A",1.65,IF(H1115="B",1.28,0.84))</f>
        <v>0.84</v>
      </c>
      <c r="N1115" s="1" t="n">
        <f aca="false">ROUNDUP(M1115*G1115*F1115*SQRT(J1115),0)</f>
        <v>2</v>
      </c>
      <c r="O1115" s="1" t="n">
        <f aca="false">ROUNDUP(F1115*J1115+N1115,0)</f>
        <v>5</v>
      </c>
      <c r="P1115" s="50" t="n">
        <f aca="false">IF(F1115&gt;0,K1115/F1115,99)</f>
        <v>22.3826714801444</v>
      </c>
      <c r="Q1115" s="18" t="str">
        <f aca="false">IF(K1115&lt;N1115,"Stock-out risk",IF(K1115&lt;O1115,"Reorder now",IF(P1115&gt;16,"Overstock","Healthy")))</f>
        <v>Overstock</v>
      </c>
      <c r="R1115" s="52" t="n">
        <f aca="false">K1115*C1115</f>
        <v>1860.62</v>
      </c>
    </row>
    <row r="1116" customFormat="false" ht="15" hidden="false" customHeight="false" outlineLevel="0" collapsed="false">
      <c r="A1116" s="1" t="s">
        <v>9867</v>
      </c>
      <c r="B1116" s="1" t="s">
        <v>8742</v>
      </c>
      <c r="C1116" s="17" t="n">
        <v>88.77</v>
      </c>
      <c r="D1116" s="17" t="n">
        <v>196.27</v>
      </c>
      <c r="E1116" s="1" t="n">
        <v>45</v>
      </c>
      <c r="F1116" s="50" t="n">
        <v>0.865</v>
      </c>
      <c r="G1116" s="51" t="n">
        <v>0.718</v>
      </c>
      <c r="H1116" s="1" t="s">
        <v>9409</v>
      </c>
      <c r="I1116" s="1" t="s">
        <v>90</v>
      </c>
      <c r="J1116" s="1" t="n">
        <v>2</v>
      </c>
      <c r="K1116" s="1" t="n">
        <v>7</v>
      </c>
      <c r="L1116" s="52" t="n">
        <f aca="false">E1116*D1116</f>
        <v>8832.15</v>
      </c>
      <c r="M1116" s="1" t="n">
        <f aca="false">IF(H1116="A",1.65,IF(H1116="B",1.28,0.84))</f>
        <v>0.84</v>
      </c>
      <c r="N1116" s="1" t="n">
        <f aca="false">ROUNDUP(M1116*G1116*F1116*SQRT(J1116),0)</f>
        <v>1</v>
      </c>
      <c r="O1116" s="1" t="n">
        <f aca="false">ROUNDUP(F1116*J1116+N1116,0)</f>
        <v>3</v>
      </c>
      <c r="P1116" s="50" t="n">
        <f aca="false">IF(F1116&gt;0,K1116/F1116,99)</f>
        <v>8.09248554913295</v>
      </c>
      <c r="Q1116" s="18" t="str">
        <f aca="false">IF(K1116&lt;N1116,"Stock-out risk",IF(K1116&lt;O1116,"Reorder now",IF(P1116&gt;16,"Overstock","Healthy")))</f>
        <v>Healthy</v>
      </c>
      <c r="R1116" s="52" t="n">
        <f aca="false">K1116*C1116</f>
        <v>621.39</v>
      </c>
    </row>
    <row r="1117" customFormat="false" ht="15" hidden="false" customHeight="false" outlineLevel="0" collapsed="false">
      <c r="A1117" s="1" t="s">
        <v>9868</v>
      </c>
      <c r="B1117" s="1" t="s">
        <v>8742</v>
      </c>
      <c r="C1117" s="17" t="n">
        <v>65.11</v>
      </c>
      <c r="D1117" s="17" t="n">
        <v>146.63</v>
      </c>
      <c r="E1117" s="1" t="n">
        <v>60</v>
      </c>
      <c r="F1117" s="50" t="n">
        <v>1.154</v>
      </c>
      <c r="G1117" s="51" t="n">
        <v>0.313</v>
      </c>
      <c r="H1117" s="1" t="s">
        <v>9409</v>
      </c>
      <c r="I1117" s="1" t="s">
        <v>8746</v>
      </c>
      <c r="J1117" s="1" t="n">
        <v>2</v>
      </c>
      <c r="K1117" s="1" t="n">
        <v>5</v>
      </c>
      <c r="L1117" s="52" t="n">
        <f aca="false">E1117*D1117</f>
        <v>8797.8</v>
      </c>
      <c r="M1117" s="1" t="n">
        <f aca="false">IF(H1117="A",1.65,IF(H1117="B",1.28,0.84))</f>
        <v>0.84</v>
      </c>
      <c r="N1117" s="1" t="n">
        <f aca="false">ROUNDUP(M1117*G1117*F1117*SQRT(J1117),0)</f>
        <v>1</v>
      </c>
      <c r="O1117" s="1" t="n">
        <f aca="false">ROUNDUP(F1117*J1117+N1117,0)</f>
        <v>4</v>
      </c>
      <c r="P1117" s="50" t="n">
        <f aca="false">IF(F1117&gt;0,K1117/F1117,99)</f>
        <v>4.33275563258232</v>
      </c>
      <c r="Q1117" s="18" t="str">
        <f aca="false">IF(K1117&lt;N1117,"Stock-out risk",IF(K1117&lt;O1117,"Reorder now",IF(P1117&gt;16,"Overstock","Healthy")))</f>
        <v>Healthy</v>
      </c>
      <c r="R1117" s="52" t="n">
        <f aca="false">K1117*C1117</f>
        <v>325.55</v>
      </c>
    </row>
    <row r="1118" customFormat="false" ht="15" hidden="false" customHeight="false" outlineLevel="0" collapsed="false">
      <c r="A1118" s="1" t="s">
        <v>9869</v>
      </c>
      <c r="B1118" s="1" t="s">
        <v>8749</v>
      </c>
      <c r="C1118" s="17" t="n">
        <v>160.03</v>
      </c>
      <c r="D1118" s="17" t="n">
        <v>391.48</v>
      </c>
      <c r="E1118" s="1" t="n">
        <v>22</v>
      </c>
      <c r="F1118" s="50" t="n">
        <v>0.423</v>
      </c>
      <c r="G1118" s="51" t="n">
        <v>1.168</v>
      </c>
      <c r="H1118" s="1" t="s">
        <v>9409</v>
      </c>
      <c r="I1118" s="1" t="s">
        <v>8752</v>
      </c>
      <c r="J1118" s="1" t="n">
        <v>4</v>
      </c>
      <c r="K1118" s="1" t="n">
        <v>5</v>
      </c>
      <c r="L1118" s="52" t="n">
        <f aca="false">E1118*D1118</f>
        <v>8612.56</v>
      </c>
      <c r="M1118" s="1" t="n">
        <f aca="false">IF(H1118="A",1.65,IF(H1118="B",1.28,0.84))</f>
        <v>0.84</v>
      </c>
      <c r="N1118" s="1" t="n">
        <f aca="false">ROUNDUP(M1118*G1118*F1118*SQRT(J1118),0)</f>
        <v>1</v>
      </c>
      <c r="O1118" s="1" t="n">
        <f aca="false">ROUNDUP(F1118*J1118+N1118,0)</f>
        <v>3</v>
      </c>
      <c r="P1118" s="50" t="n">
        <f aca="false">IF(F1118&gt;0,K1118/F1118,99)</f>
        <v>11.8203309692671</v>
      </c>
      <c r="Q1118" s="18" t="str">
        <f aca="false">IF(K1118&lt;N1118,"Stock-out risk",IF(K1118&lt;O1118,"Reorder now",IF(P1118&gt;16,"Overstock","Healthy")))</f>
        <v>Healthy</v>
      </c>
      <c r="R1118" s="52" t="n">
        <f aca="false">K1118*C1118</f>
        <v>800.15</v>
      </c>
    </row>
    <row r="1119" customFormat="false" ht="15" hidden="false" customHeight="false" outlineLevel="0" collapsed="false">
      <c r="A1119" s="1" t="s">
        <v>9870</v>
      </c>
      <c r="B1119" s="1" t="s">
        <v>8749</v>
      </c>
      <c r="C1119" s="17" t="n">
        <v>51.27</v>
      </c>
      <c r="D1119" s="17" t="n">
        <v>130.49</v>
      </c>
      <c r="E1119" s="1" t="n">
        <v>65</v>
      </c>
      <c r="F1119" s="50" t="n">
        <v>1.25</v>
      </c>
      <c r="G1119" s="51" t="n">
        <v>0.38</v>
      </c>
      <c r="H1119" s="1" t="s">
        <v>9409</v>
      </c>
      <c r="I1119" s="1" t="s">
        <v>8746</v>
      </c>
      <c r="J1119" s="1" t="n">
        <v>4</v>
      </c>
      <c r="K1119" s="1" t="n">
        <v>11</v>
      </c>
      <c r="L1119" s="52" t="n">
        <f aca="false">E1119*D1119</f>
        <v>8481.85</v>
      </c>
      <c r="M1119" s="1" t="n">
        <f aca="false">IF(H1119="A",1.65,IF(H1119="B",1.28,0.84))</f>
        <v>0.84</v>
      </c>
      <c r="N1119" s="1" t="n">
        <f aca="false">ROUNDUP(M1119*G1119*F1119*SQRT(J1119),0)</f>
        <v>1</v>
      </c>
      <c r="O1119" s="1" t="n">
        <f aca="false">ROUNDUP(F1119*J1119+N1119,0)</f>
        <v>6</v>
      </c>
      <c r="P1119" s="50" t="n">
        <f aca="false">IF(F1119&gt;0,K1119/F1119,99)</f>
        <v>8.8</v>
      </c>
      <c r="Q1119" s="18" t="str">
        <f aca="false">IF(K1119&lt;N1119,"Stock-out risk",IF(K1119&lt;O1119,"Reorder now",IF(P1119&gt;16,"Overstock","Healthy")))</f>
        <v>Healthy</v>
      </c>
      <c r="R1119" s="52" t="n">
        <f aca="false">K1119*C1119</f>
        <v>563.97</v>
      </c>
    </row>
    <row r="1120" customFormat="false" ht="15" hidden="false" customHeight="false" outlineLevel="0" collapsed="false">
      <c r="A1120" s="1" t="s">
        <v>9871</v>
      </c>
      <c r="B1120" s="1" t="s">
        <v>8764</v>
      </c>
      <c r="C1120" s="17" t="n">
        <v>153.57</v>
      </c>
      <c r="D1120" s="17" t="n">
        <v>325.52</v>
      </c>
      <c r="E1120" s="1" t="n">
        <v>25</v>
      </c>
      <c r="F1120" s="50" t="n">
        <v>0.481</v>
      </c>
      <c r="G1120" s="51" t="n">
        <v>1.039</v>
      </c>
      <c r="H1120" s="1" t="s">
        <v>9409</v>
      </c>
      <c r="I1120" s="1" t="s">
        <v>8752</v>
      </c>
      <c r="J1120" s="1" t="n">
        <v>4</v>
      </c>
      <c r="K1120" s="1" t="n">
        <v>4</v>
      </c>
      <c r="L1120" s="52" t="n">
        <f aca="false">E1120*D1120</f>
        <v>8138</v>
      </c>
      <c r="M1120" s="1" t="n">
        <f aca="false">IF(H1120="A",1.65,IF(H1120="B",1.28,0.84))</f>
        <v>0.84</v>
      </c>
      <c r="N1120" s="1" t="n">
        <f aca="false">ROUNDUP(M1120*G1120*F1120*SQRT(J1120),0)</f>
        <v>1</v>
      </c>
      <c r="O1120" s="1" t="n">
        <f aca="false">ROUNDUP(F1120*J1120+N1120,0)</f>
        <v>3</v>
      </c>
      <c r="P1120" s="50" t="n">
        <f aca="false">IF(F1120&gt;0,K1120/F1120,99)</f>
        <v>8.31600831600832</v>
      </c>
      <c r="Q1120" s="18" t="str">
        <f aca="false">IF(K1120&lt;N1120,"Stock-out risk",IF(K1120&lt;O1120,"Reorder now",IF(P1120&gt;16,"Overstock","Healthy")))</f>
        <v>Healthy</v>
      </c>
      <c r="R1120" s="52" t="n">
        <f aca="false">K1120*C1120</f>
        <v>614.28</v>
      </c>
    </row>
    <row r="1121" customFormat="false" ht="15" hidden="false" customHeight="false" outlineLevel="0" collapsed="false">
      <c r="A1121" s="1" t="s">
        <v>9872</v>
      </c>
      <c r="B1121" s="1" t="s">
        <v>8742</v>
      </c>
      <c r="C1121" s="17" t="n">
        <v>93.57</v>
      </c>
      <c r="D1121" s="17" t="n">
        <v>176.56</v>
      </c>
      <c r="E1121" s="1" t="n">
        <v>46</v>
      </c>
      <c r="F1121" s="50" t="n">
        <v>0.885</v>
      </c>
      <c r="G1121" s="51" t="n">
        <v>1.008</v>
      </c>
      <c r="H1121" s="1" t="s">
        <v>9409</v>
      </c>
      <c r="I1121" s="1" t="s">
        <v>8752</v>
      </c>
      <c r="J1121" s="1" t="n">
        <v>3</v>
      </c>
      <c r="K1121" s="1" t="n">
        <v>7</v>
      </c>
      <c r="L1121" s="52" t="n">
        <f aca="false">E1121*D1121</f>
        <v>8121.76</v>
      </c>
      <c r="M1121" s="1" t="n">
        <f aca="false">IF(H1121="A",1.65,IF(H1121="B",1.28,0.84))</f>
        <v>0.84</v>
      </c>
      <c r="N1121" s="1" t="n">
        <f aca="false">ROUNDUP(M1121*G1121*F1121*SQRT(J1121),0)</f>
        <v>2</v>
      </c>
      <c r="O1121" s="1" t="n">
        <f aca="false">ROUNDUP(F1121*J1121+N1121,0)</f>
        <v>5</v>
      </c>
      <c r="P1121" s="50" t="n">
        <f aca="false">IF(F1121&gt;0,K1121/F1121,99)</f>
        <v>7.90960451977401</v>
      </c>
      <c r="Q1121" s="18" t="str">
        <f aca="false">IF(K1121&lt;N1121,"Stock-out risk",IF(K1121&lt;O1121,"Reorder now",IF(P1121&gt;16,"Overstock","Healthy")))</f>
        <v>Healthy</v>
      </c>
      <c r="R1121" s="52" t="n">
        <f aca="false">K1121*C1121</f>
        <v>654.99</v>
      </c>
    </row>
    <row r="1122" customFormat="false" ht="15" hidden="false" customHeight="false" outlineLevel="0" collapsed="false">
      <c r="A1122" s="1" t="s">
        <v>9873</v>
      </c>
      <c r="B1122" s="1" t="s">
        <v>8755</v>
      </c>
      <c r="C1122" s="17" t="n">
        <v>29.79</v>
      </c>
      <c r="D1122" s="17" t="n">
        <v>69.11</v>
      </c>
      <c r="E1122" s="1" t="n">
        <v>117</v>
      </c>
      <c r="F1122" s="50" t="n">
        <v>2.25</v>
      </c>
      <c r="G1122" s="51" t="n">
        <v>0.622</v>
      </c>
      <c r="H1122" s="1" t="s">
        <v>9409</v>
      </c>
      <c r="I1122" s="1" t="s">
        <v>90</v>
      </c>
      <c r="J1122" s="1" t="n">
        <v>4</v>
      </c>
      <c r="K1122" s="1" t="n">
        <v>12</v>
      </c>
      <c r="L1122" s="52" t="n">
        <f aca="false">E1122*D1122</f>
        <v>8085.87</v>
      </c>
      <c r="M1122" s="1" t="n">
        <f aca="false">IF(H1122="A",1.65,IF(H1122="B",1.28,0.84))</f>
        <v>0.84</v>
      </c>
      <c r="N1122" s="1" t="n">
        <f aca="false">ROUNDUP(M1122*G1122*F1122*SQRT(J1122),0)</f>
        <v>3</v>
      </c>
      <c r="O1122" s="1" t="n">
        <f aca="false">ROUNDUP(F1122*J1122+N1122,0)</f>
        <v>12</v>
      </c>
      <c r="P1122" s="50" t="n">
        <f aca="false">IF(F1122&gt;0,K1122/F1122,99)</f>
        <v>5.33333333333333</v>
      </c>
      <c r="Q1122" s="18" t="str">
        <f aca="false">IF(K1122&lt;N1122,"Stock-out risk",IF(K1122&lt;O1122,"Reorder now",IF(P1122&gt;16,"Overstock","Healthy")))</f>
        <v>Healthy</v>
      </c>
      <c r="R1122" s="52" t="n">
        <f aca="false">K1122*C1122</f>
        <v>357.48</v>
      </c>
    </row>
    <row r="1123" customFormat="false" ht="15" hidden="false" customHeight="false" outlineLevel="0" collapsed="false">
      <c r="A1123" s="1" t="s">
        <v>9874</v>
      </c>
      <c r="B1123" s="1" t="s">
        <v>8742</v>
      </c>
      <c r="C1123" s="17" t="n">
        <v>63</v>
      </c>
      <c r="D1123" s="17" t="n">
        <v>133.13</v>
      </c>
      <c r="E1123" s="1" t="n">
        <v>59</v>
      </c>
      <c r="F1123" s="50" t="n">
        <v>1.135</v>
      </c>
      <c r="G1123" s="51" t="n">
        <v>0.301</v>
      </c>
      <c r="H1123" s="1" t="s">
        <v>9409</v>
      </c>
      <c r="I1123" s="1" t="s">
        <v>8746</v>
      </c>
      <c r="J1123" s="1" t="n">
        <v>4</v>
      </c>
      <c r="K1123" s="1" t="n">
        <v>7</v>
      </c>
      <c r="L1123" s="52" t="n">
        <f aca="false">E1123*D1123</f>
        <v>7854.67</v>
      </c>
      <c r="M1123" s="1" t="n">
        <f aca="false">IF(H1123="A",1.65,IF(H1123="B",1.28,0.84))</f>
        <v>0.84</v>
      </c>
      <c r="N1123" s="1" t="n">
        <f aca="false">ROUNDUP(M1123*G1123*F1123*SQRT(J1123),0)</f>
        <v>1</v>
      </c>
      <c r="O1123" s="1" t="n">
        <f aca="false">ROUNDUP(F1123*J1123+N1123,0)</f>
        <v>6</v>
      </c>
      <c r="P1123" s="50" t="n">
        <f aca="false">IF(F1123&gt;0,K1123/F1123,99)</f>
        <v>6.16740088105727</v>
      </c>
      <c r="Q1123" s="18" t="str">
        <f aca="false">IF(K1123&lt;N1123,"Stock-out risk",IF(K1123&lt;O1123,"Reorder now",IF(P1123&gt;16,"Overstock","Healthy")))</f>
        <v>Healthy</v>
      </c>
      <c r="R1123" s="52" t="n">
        <f aca="false">K1123*C1123</f>
        <v>441</v>
      </c>
    </row>
    <row r="1124" customFormat="false" ht="15" hidden="false" customHeight="false" outlineLevel="0" collapsed="false">
      <c r="A1124" s="1" t="s">
        <v>9875</v>
      </c>
      <c r="B1124" s="1" t="s">
        <v>8764</v>
      </c>
      <c r="C1124" s="17" t="n">
        <v>265.88</v>
      </c>
      <c r="D1124" s="17" t="n">
        <v>508.23</v>
      </c>
      <c r="E1124" s="1" t="n">
        <v>15</v>
      </c>
      <c r="F1124" s="50" t="n">
        <v>0.288</v>
      </c>
      <c r="G1124" s="51" t="n">
        <v>1.571</v>
      </c>
      <c r="H1124" s="1" t="s">
        <v>9409</v>
      </c>
      <c r="I1124" s="1" t="s">
        <v>8752</v>
      </c>
      <c r="J1124" s="1" t="n">
        <v>3</v>
      </c>
      <c r="K1124" s="1" t="n">
        <v>3</v>
      </c>
      <c r="L1124" s="52" t="n">
        <f aca="false">E1124*D1124</f>
        <v>7623.45</v>
      </c>
      <c r="M1124" s="1" t="n">
        <f aca="false">IF(H1124="A",1.65,IF(H1124="B",1.28,0.84))</f>
        <v>0.84</v>
      </c>
      <c r="N1124" s="1" t="n">
        <f aca="false">ROUNDUP(M1124*G1124*F1124*SQRT(J1124),0)</f>
        <v>1</v>
      </c>
      <c r="O1124" s="1" t="n">
        <f aca="false">ROUNDUP(F1124*J1124+N1124,0)</f>
        <v>2</v>
      </c>
      <c r="P1124" s="50" t="n">
        <f aca="false">IF(F1124&gt;0,K1124/F1124,99)</f>
        <v>10.4166666666667</v>
      </c>
      <c r="Q1124" s="18" t="str">
        <f aca="false">IF(K1124&lt;N1124,"Stock-out risk",IF(K1124&lt;O1124,"Reorder now",IF(P1124&gt;16,"Overstock","Healthy")))</f>
        <v>Healthy</v>
      </c>
      <c r="R1124" s="52" t="n">
        <f aca="false">K1124*C1124</f>
        <v>797.64</v>
      </c>
    </row>
    <row r="1125" customFormat="false" ht="15" hidden="false" customHeight="false" outlineLevel="0" collapsed="false">
      <c r="A1125" s="1" t="s">
        <v>9876</v>
      </c>
      <c r="B1125" s="1" t="s">
        <v>8759</v>
      </c>
      <c r="C1125" s="17" t="n">
        <v>93.7</v>
      </c>
      <c r="D1125" s="17" t="n">
        <v>172.38</v>
      </c>
      <c r="E1125" s="1" t="n">
        <v>44</v>
      </c>
      <c r="F1125" s="50" t="n">
        <v>0.846</v>
      </c>
      <c r="G1125" s="51" t="n">
        <v>0.586</v>
      </c>
      <c r="H1125" s="1" t="s">
        <v>9409</v>
      </c>
      <c r="I1125" s="1" t="s">
        <v>90</v>
      </c>
      <c r="J1125" s="1" t="n">
        <v>2</v>
      </c>
      <c r="K1125" s="1" t="n">
        <v>15</v>
      </c>
      <c r="L1125" s="52" t="n">
        <f aca="false">E1125*D1125</f>
        <v>7584.72</v>
      </c>
      <c r="M1125" s="1" t="n">
        <f aca="false">IF(H1125="A",1.65,IF(H1125="B",1.28,0.84))</f>
        <v>0.84</v>
      </c>
      <c r="N1125" s="1" t="n">
        <f aca="false">ROUNDUP(M1125*G1125*F1125*SQRT(J1125),0)</f>
        <v>1</v>
      </c>
      <c r="O1125" s="1" t="n">
        <f aca="false">ROUNDUP(F1125*J1125+N1125,0)</f>
        <v>3</v>
      </c>
      <c r="P1125" s="50" t="n">
        <f aca="false">IF(F1125&gt;0,K1125/F1125,99)</f>
        <v>17.7304964539007</v>
      </c>
      <c r="Q1125" s="18" t="str">
        <f aca="false">IF(K1125&lt;N1125,"Stock-out risk",IF(K1125&lt;O1125,"Reorder now",IF(P1125&gt;16,"Overstock","Healthy")))</f>
        <v>Overstock</v>
      </c>
      <c r="R1125" s="52" t="n">
        <f aca="false">K1125*C1125</f>
        <v>1405.5</v>
      </c>
    </row>
    <row r="1126" customFormat="false" ht="15" hidden="false" customHeight="false" outlineLevel="0" collapsed="false">
      <c r="A1126" s="1" t="s">
        <v>9877</v>
      </c>
      <c r="B1126" s="1" t="s">
        <v>8755</v>
      </c>
      <c r="C1126" s="17" t="n">
        <v>68.76</v>
      </c>
      <c r="D1126" s="17" t="n">
        <v>132.57</v>
      </c>
      <c r="E1126" s="1" t="n">
        <v>57</v>
      </c>
      <c r="F1126" s="50" t="n">
        <v>1.096</v>
      </c>
      <c r="G1126" s="51" t="n">
        <v>0.721</v>
      </c>
      <c r="H1126" s="1" t="s">
        <v>9409</v>
      </c>
      <c r="I1126" s="1" t="s">
        <v>90</v>
      </c>
      <c r="J1126" s="1" t="n">
        <v>2</v>
      </c>
      <c r="K1126" s="1" t="n">
        <v>2</v>
      </c>
      <c r="L1126" s="52" t="n">
        <f aca="false">E1126*D1126</f>
        <v>7556.49</v>
      </c>
      <c r="M1126" s="1" t="n">
        <f aca="false">IF(H1126="A",1.65,IF(H1126="B",1.28,0.84))</f>
        <v>0.84</v>
      </c>
      <c r="N1126" s="1" t="n">
        <f aca="false">ROUNDUP(M1126*G1126*F1126*SQRT(J1126),0)</f>
        <v>1</v>
      </c>
      <c r="O1126" s="1" t="n">
        <f aca="false">ROUNDUP(F1126*J1126+N1126,0)</f>
        <v>4</v>
      </c>
      <c r="P1126" s="50" t="n">
        <f aca="false">IF(F1126&gt;0,K1126/F1126,99)</f>
        <v>1.82481751824818</v>
      </c>
      <c r="Q1126" s="18" t="str">
        <f aca="false">IF(K1126&lt;N1126,"Stock-out risk",IF(K1126&lt;O1126,"Reorder now",IF(P1126&gt;16,"Overstock","Healthy")))</f>
        <v>Reorder now</v>
      </c>
      <c r="R1126" s="52" t="n">
        <f aca="false">K1126*C1126</f>
        <v>137.52</v>
      </c>
    </row>
    <row r="1127" customFormat="false" ht="15" hidden="false" customHeight="false" outlineLevel="0" collapsed="false">
      <c r="A1127" s="1" t="s">
        <v>9878</v>
      </c>
      <c r="B1127" s="1" t="s">
        <v>8764</v>
      </c>
      <c r="C1127" s="17" t="n">
        <v>81.78</v>
      </c>
      <c r="D1127" s="17" t="n">
        <v>209.05</v>
      </c>
      <c r="E1127" s="1" t="n">
        <v>36</v>
      </c>
      <c r="F1127" s="50" t="n">
        <v>0.692</v>
      </c>
      <c r="G1127" s="51" t="n">
        <v>0.778</v>
      </c>
      <c r="H1127" s="1" t="s">
        <v>9409</v>
      </c>
      <c r="I1127" s="1" t="s">
        <v>90</v>
      </c>
      <c r="J1127" s="1" t="n">
        <v>3</v>
      </c>
      <c r="K1127" s="1" t="n">
        <v>4</v>
      </c>
      <c r="L1127" s="52" t="n">
        <f aca="false">E1127*D1127</f>
        <v>7525.8</v>
      </c>
      <c r="M1127" s="1" t="n">
        <f aca="false">IF(H1127="A",1.65,IF(H1127="B",1.28,0.84))</f>
        <v>0.84</v>
      </c>
      <c r="N1127" s="1" t="n">
        <f aca="false">ROUNDUP(M1127*G1127*F1127*SQRT(J1127),0)</f>
        <v>1</v>
      </c>
      <c r="O1127" s="1" t="n">
        <f aca="false">ROUNDUP(F1127*J1127+N1127,0)</f>
        <v>4</v>
      </c>
      <c r="P1127" s="50" t="n">
        <f aca="false">IF(F1127&gt;0,K1127/F1127,99)</f>
        <v>5.78034682080925</v>
      </c>
      <c r="Q1127" s="18" t="str">
        <f aca="false">IF(K1127&lt;N1127,"Stock-out risk",IF(K1127&lt;O1127,"Reorder now",IF(P1127&gt;16,"Overstock","Healthy")))</f>
        <v>Healthy</v>
      </c>
      <c r="R1127" s="52" t="n">
        <f aca="false">K1127*C1127</f>
        <v>327.12</v>
      </c>
    </row>
    <row r="1128" customFormat="false" ht="15" hidden="false" customHeight="false" outlineLevel="0" collapsed="false">
      <c r="A1128" s="1" t="s">
        <v>9879</v>
      </c>
      <c r="B1128" s="1" t="s">
        <v>8742</v>
      </c>
      <c r="C1128" s="17" t="n">
        <v>32.07</v>
      </c>
      <c r="D1128" s="17" t="n">
        <v>67.94</v>
      </c>
      <c r="E1128" s="1" t="n">
        <v>109</v>
      </c>
      <c r="F1128" s="50" t="n">
        <v>2.096</v>
      </c>
      <c r="G1128" s="51" t="n">
        <v>0.506</v>
      </c>
      <c r="H1128" s="1" t="s">
        <v>9409</v>
      </c>
      <c r="I1128" s="1" t="s">
        <v>90</v>
      </c>
      <c r="J1128" s="1" t="n">
        <v>2</v>
      </c>
      <c r="K1128" s="1" t="n">
        <v>11</v>
      </c>
      <c r="L1128" s="52" t="n">
        <f aca="false">E1128*D1128</f>
        <v>7405.46</v>
      </c>
      <c r="M1128" s="1" t="n">
        <f aca="false">IF(H1128="A",1.65,IF(H1128="B",1.28,0.84))</f>
        <v>0.84</v>
      </c>
      <c r="N1128" s="1" t="n">
        <f aca="false">ROUNDUP(M1128*G1128*F1128*SQRT(J1128),0)</f>
        <v>2</v>
      </c>
      <c r="O1128" s="1" t="n">
        <f aca="false">ROUNDUP(F1128*J1128+N1128,0)</f>
        <v>7</v>
      </c>
      <c r="P1128" s="50" t="n">
        <f aca="false">IF(F1128&gt;0,K1128/F1128,99)</f>
        <v>5.24809160305344</v>
      </c>
      <c r="Q1128" s="18" t="str">
        <f aca="false">IF(K1128&lt;N1128,"Stock-out risk",IF(K1128&lt;O1128,"Reorder now",IF(P1128&gt;16,"Overstock","Healthy")))</f>
        <v>Healthy</v>
      </c>
      <c r="R1128" s="52" t="n">
        <f aca="false">K1128*C1128</f>
        <v>352.77</v>
      </c>
    </row>
    <row r="1129" customFormat="false" ht="15" hidden="false" customHeight="false" outlineLevel="0" collapsed="false">
      <c r="A1129" s="1" t="s">
        <v>9880</v>
      </c>
      <c r="B1129" s="1" t="s">
        <v>8749</v>
      </c>
      <c r="C1129" s="17" t="n">
        <v>161.81</v>
      </c>
      <c r="D1129" s="17" t="n">
        <v>308.19</v>
      </c>
      <c r="E1129" s="1" t="n">
        <v>24</v>
      </c>
      <c r="F1129" s="50" t="n">
        <v>0.462</v>
      </c>
      <c r="G1129" s="51" t="n">
        <v>1.08</v>
      </c>
      <c r="H1129" s="1" t="s">
        <v>9409</v>
      </c>
      <c r="I1129" s="1" t="s">
        <v>8752</v>
      </c>
      <c r="J1129" s="1" t="n">
        <v>2</v>
      </c>
      <c r="K1129" s="1" t="n">
        <v>1</v>
      </c>
      <c r="L1129" s="52" t="n">
        <f aca="false">E1129*D1129</f>
        <v>7396.56</v>
      </c>
      <c r="M1129" s="1" t="n">
        <f aca="false">IF(H1129="A",1.65,IF(H1129="B",1.28,0.84))</f>
        <v>0.84</v>
      </c>
      <c r="N1129" s="1" t="n">
        <f aca="false">ROUNDUP(M1129*G1129*F1129*SQRT(J1129),0)</f>
        <v>1</v>
      </c>
      <c r="O1129" s="1" t="n">
        <f aca="false">ROUNDUP(F1129*J1129+N1129,0)</f>
        <v>2</v>
      </c>
      <c r="P1129" s="50" t="n">
        <f aca="false">IF(F1129&gt;0,K1129/F1129,99)</f>
        <v>2.16450216450216</v>
      </c>
      <c r="Q1129" s="18" t="str">
        <f aca="false">IF(K1129&lt;N1129,"Stock-out risk",IF(K1129&lt;O1129,"Reorder now",IF(P1129&gt;16,"Overstock","Healthy")))</f>
        <v>Reorder now</v>
      </c>
      <c r="R1129" s="52" t="n">
        <f aca="false">K1129*C1129</f>
        <v>161.81</v>
      </c>
    </row>
    <row r="1130" customFormat="false" ht="15" hidden="false" customHeight="false" outlineLevel="0" collapsed="false">
      <c r="A1130" s="1" t="s">
        <v>9881</v>
      </c>
      <c r="B1130" s="1" t="s">
        <v>8749</v>
      </c>
      <c r="C1130" s="17" t="n">
        <v>57.22</v>
      </c>
      <c r="D1130" s="17" t="n">
        <v>117.16</v>
      </c>
      <c r="E1130" s="1" t="n">
        <v>63</v>
      </c>
      <c r="F1130" s="50" t="n">
        <v>1.212</v>
      </c>
      <c r="G1130" s="51" t="n">
        <v>0.52</v>
      </c>
      <c r="H1130" s="1" t="s">
        <v>9409</v>
      </c>
      <c r="I1130" s="1" t="s">
        <v>90</v>
      </c>
      <c r="J1130" s="1" t="n">
        <v>3</v>
      </c>
      <c r="K1130" s="1" t="n">
        <v>13</v>
      </c>
      <c r="L1130" s="52" t="n">
        <f aca="false">E1130*D1130</f>
        <v>7381.08</v>
      </c>
      <c r="M1130" s="1" t="n">
        <f aca="false">IF(H1130="A",1.65,IF(H1130="B",1.28,0.84))</f>
        <v>0.84</v>
      </c>
      <c r="N1130" s="1" t="n">
        <f aca="false">ROUNDUP(M1130*G1130*F1130*SQRT(J1130),0)</f>
        <v>1</v>
      </c>
      <c r="O1130" s="1" t="n">
        <f aca="false">ROUNDUP(F1130*J1130+N1130,0)</f>
        <v>5</v>
      </c>
      <c r="P1130" s="50" t="n">
        <f aca="false">IF(F1130&gt;0,K1130/F1130,99)</f>
        <v>10.7260726072607</v>
      </c>
      <c r="Q1130" s="18" t="str">
        <f aca="false">IF(K1130&lt;N1130,"Stock-out risk",IF(K1130&lt;O1130,"Reorder now",IF(P1130&gt;16,"Overstock","Healthy")))</f>
        <v>Healthy</v>
      </c>
      <c r="R1130" s="52" t="n">
        <f aca="false">K1130*C1130</f>
        <v>743.86</v>
      </c>
    </row>
    <row r="1131" customFormat="false" ht="15" hidden="false" customHeight="false" outlineLevel="0" collapsed="false">
      <c r="A1131" s="1" t="s">
        <v>9882</v>
      </c>
      <c r="B1131" s="1" t="s">
        <v>8749</v>
      </c>
      <c r="C1131" s="17" t="n">
        <v>40.53</v>
      </c>
      <c r="D1131" s="17" t="n">
        <v>74.12</v>
      </c>
      <c r="E1131" s="1" t="n">
        <v>99</v>
      </c>
      <c r="F1131" s="50" t="n">
        <v>1.904</v>
      </c>
      <c r="G1131" s="51" t="n">
        <v>0.603</v>
      </c>
      <c r="H1131" s="1" t="s">
        <v>9409</v>
      </c>
      <c r="I1131" s="1" t="s">
        <v>90</v>
      </c>
      <c r="J1131" s="1" t="n">
        <v>2</v>
      </c>
      <c r="K1131" s="1" t="n">
        <v>16</v>
      </c>
      <c r="L1131" s="52" t="n">
        <f aca="false">E1131*D1131</f>
        <v>7337.88</v>
      </c>
      <c r="M1131" s="1" t="n">
        <f aca="false">IF(H1131="A",1.65,IF(H1131="B",1.28,0.84))</f>
        <v>0.84</v>
      </c>
      <c r="N1131" s="1" t="n">
        <f aca="false">ROUNDUP(M1131*G1131*F1131*SQRT(J1131),0)</f>
        <v>2</v>
      </c>
      <c r="O1131" s="1" t="n">
        <f aca="false">ROUNDUP(F1131*J1131+N1131,0)</f>
        <v>6</v>
      </c>
      <c r="P1131" s="50" t="n">
        <f aca="false">IF(F1131&gt;0,K1131/F1131,99)</f>
        <v>8.40336134453782</v>
      </c>
      <c r="Q1131" s="18" t="str">
        <f aca="false">IF(K1131&lt;N1131,"Stock-out risk",IF(K1131&lt;O1131,"Reorder now",IF(P1131&gt;16,"Overstock","Healthy")))</f>
        <v>Healthy</v>
      </c>
      <c r="R1131" s="52" t="n">
        <f aca="false">K1131*C1131</f>
        <v>648.48</v>
      </c>
    </row>
    <row r="1132" customFormat="false" ht="15" hidden="false" customHeight="false" outlineLevel="0" collapsed="false">
      <c r="A1132" s="1" t="s">
        <v>9883</v>
      </c>
      <c r="B1132" s="1" t="s">
        <v>8759</v>
      </c>
      <c r="C1132" s="17" t="n">
        <v>34.85</v>
      </c>
      <c r="D1132" s="17" t="n">
        <v>72.6</v>
      </c>
      <c r="E1132" s="1" t="n">
        <v>100</v>
      </c>
      <c r="F1132" s="50" t="n">
        <v>1.923</v>
      </c>
      <c r="G1132" s="51" t="n">
        <v>0.956</v>
      </c>
      <c r="H1132" s="1" t="s">
        <v>9409</v>
      </c>
      <c r="I1132" s="1" t="s">
        <v>90</v>
      </c>
      <c r="J1132" s="1" t="n">
        <v>4</v>
      </c>
      <c r="K1132" s="1" t="n">
        <v>29</v>
      </c>
      <c r="L1132" s="52" t="n">
        <f aca="false">E1132*D1132</f>
        <v>7260</v>
      </c>
      <c r="M1132" s="1" t="n">
        <f aca="false">IF(H1132="A",1.65,IF(H1132="B",1.28,0.84))</f>
        <v>0.84</v>
      </c>
      <c r="N1132" s="1" t="n">
        <f aca="false">ROUNDUP(M1132*G1132*F1132*SQRT(J1132),0)</f>
        <v>4</v>
      </c>
      <c r="O1132" s="1" t="n">
        <f aca="false">ROUNDUP(F1132*J1132+N1132,0)</f>
        <v>12</v>
      </c>
      <c r="P1132" s="50" t="n">
        <f aca="false">IF(F1132&gt;0,K1132/F1132,99)</f>
        <v>15.080603224129</v>
      </c>
      <c r="Q1132" s="18" t="str">
        <f aca="false">IF(K1132&lt;N1132,"Stock-out risk",IF(K1132&lt;O1132,"Reorder now",IF(P1132&gt;16,"Overstock","Healthy")))</f>
        <v>Healthy</v>
      </c>
      <c r="R1132" s="52" t="n">
        <f aca="false">K1132*C1132</f>
        <v>1010.65</v>
      </c>
    </row>
    <row r="1133" customFormat="false" ht="15" hidden="false" customHeight="false" outlineLevel="0" collapsed="false">
      <c r="A1133" s="1" t="s">
        <v>9884</v>
      </c>
      <c r="B1133" s="1" t="s">
        <v>8749</v>
      </c>
      <c r="C1133" s="17" t="n">
        <v>37.09</v>
      </c>
      <c r="D1133" s="17" t="n">
        <v>86.68</v>
      </c>
      <c r="E1133" s="1" t="n">
        <v>83</v>
      </c>
      <c r="F1133" s="50" t="n">
        <v>1.596</v>
      </c>
      <c r="G1133" s="51" t="n">
        <v>0.913</v>
      </c>
      <c r="H1133" s="1" t="s">
        <v>9409</v>
      </c>
      <c r="I1133" s="1" t="s">
        <v>90</v>
      </c>
      <c r="J1133" s="1" t="n">
        <v>2</v>
      </c>
      <c r="K1133" s="1" t="n">
        <v>9</v>
      </c>
      <c r="L1133" s="52" t="n">
        <f aca="false">E1133*D1133</f>
        <v>7194.44</v>
      </c>
      <c r="M1133" s="1" t="n">
        <f aca="false">IF(H1133="A",1.65,IF(H1133="B",1.28,0.84))</f>
        <v>0.84</v>
      </c>
      <c r="N1133" s="1" t="n">
        <f aca="false">ROUNDUP(M1133*G1133*F1133*SQRT(J1133),0)</f>
        <v>2</v>
      </c>
      <c r="O1133" s="1" t="n">
        <f aca="false">ROUNDUP(F1133*J1133+N1133,0)</f>
        <v>6</v>
      </c>
      <c r="P1133" s="50" t="n">
        <f aca="false">IF(F1133&gt;0,K1133/F1133,99)</f>
        <v>5.6390977443609</v>
      </c>
      <c r="Q1133" s="18" t="str">
        <f aca="false">IF(K1133&lt;N1133,"Stock-out risk",IF(K1133&lt;O1133,"Reorder now",IF(P1133&gt;16,"Overstock","Healthy")))</f>
        <v>Healthy</v>
      </c>
      <c r="R1133" s="52" t="n">
        <f aca="false">K1133*C1133</f>
        <v>333.81</v>
      </c>
    </row>
    <row r="1134" customFormat="false" ht="15" hidden="false" customHeight="false" outlineLevel="0" collapsed="false">
      <c r="A1134" s="1" t="s">
        <v>9885</v>
      </c>
      <c r="B1134" s="1" t="s">
        <v>8772</v>
      </c>
      <c r="C1134" s="17" t="n">
        <v>84.14</v>
      </c>
      <c r="D1134" s="17" t="n">
        <v>198.02</v>
      </c>
      <c r="E1134" s="1" t="n">
        <v>35</v>
      </c>
      <c r="F1134" s="50" t="n">
        <v>0.673</v>
      </c>
      <c r="G1134" s="51" t="n">
        <v>1.079</v>
      </c>
      <c r="H1134" s="1" t="s">
        <v>9409</v>
      </c>
      <c r="I1134" s="1" t="s">
        <v>8752</v>
      </c>
      <c r="J1134" s="1" t="n">
        <v>4</v>
      </c>
      <c r="K1134" s="1" t="n">
        <v>9</v>
      </c>
      <c r="L1134" s="52" t="n">
        <f aca="false">E1134*D1134</f>
        <v>6930.7</v>
      </c>
      <c r="M1134" s="1" t="n">
        <f aca="false">IF(H1134="A",1.65,IF(H1134="B",1.28,0.84))</f>
        <v>0.84</v>
      </c>
      <c r="N1134" s="1" t="n">
        <f aca="false">ROUNDUP(M1134*G1134*F1134*SQRT(J1134),0)</f>
        <v>2</v>
      </c>
      <c r="O1134" s="1" t="n">
        <f aca="false">ROUNDUP(F1134*J1134+N1134,0)</f>
        <v>5</v>
      </c>
      <c r="P1134" s="50" t="n">
        <f aca="false">IF(F1134&gt;0,K1134/F1134,99)</f>
        <v>13.3729569093611</v>
      </c>
      <c r="Q1134" s="18" t="str">
        <f aca="false">IF(K1134&lt;N1134,"Stock-out risk",IF(K1134&lt;O1134,"Reorder now",IF(P1134&gt;16,"Overstock","Healthy")))</f>
        <v>Healthy</v>
      </c>
      <c r="R1134" s="52" t="n">
        <f aca="false">K1134*C1134</f>
        <v>757.26</v>
      </c>
    </row>
    <row r="1135" customFormat="false" ht="15" hidden="false" customHeight="false" outlineLevel="0" collapsed="false">
      <c r="A1135" s="1" t="s">
        <v>9886</v>
      </c>
      <c r="B1135" s="1" t="s">
        <v>8764</v>
      </c>
      <c r="C1135" s="17" t="n">
        <v>108.71</v>
      </c>
      <c r="D1135" s="17" t="n">
        <v>255.96</v>
      </c>
      <c r="E1135" s="1" t="n">
        <v>27</v>
      </c>
      <c r="F1135" s="50" t="n">
        <v>0.519</v>
      </c>
      <c r="G1135" s="51" t="n">
        <v>0.962</v>
      </c>
      <c r="H1135" s="1" t="s">
        <v>9409</v>
      </c>
      <c r="I1135" s="1" t="s">
        <v>90</v>
      </c>
      <c r="J1135" s="1" t="n">
        <v>2</v>
      </c>
      <c r="K1135" s="1" t="n">
        <v>3</v>
      </c>
      <c r="L1135" s="52" t="n">
        <f aca="false">E1135*D1135</f>
        <v>6910.92</v>
      </c>
      <c r="M1135" s="1" t="n">
        <f aca="false">IF(H1135="A",1.65,IF(H1135="B",1.28,0.84))</f>
        <v>0.84</v>
      </c>
      <c r="N1135" s="1" t="n">
        <f aca="false">ROUNDUP(M1135*G1135*F1135*SQRT(J1135),0)</f>
        <v>1</v>
      </c>
      <c r="O1135" s="1" t="n">
        <f aca="false">ROUNDUP(F1135*J1135+N1135,0)</f>
        <v>3</v>
      </c>
      <c r="P1135" s="50" t="n">
        <f aca="false">IF(F1135&gt;0,K1135/F1135,99)</f>
        <v>5.78034682080925</v>
      </c>
      <c r="Q1135" s="18" t="str">
        <f aca="false">IF(K1135&lt;N1135,"Stock-out risk",IF(K1135&lt;O1135,"Reorder now",IF(P1135&gt;16,"Overstock","Healthy")))</f>
        <v>Healthy</v>
      </c>
      <c r="R1135" s="52" t="n">
        <f aca="false">K1135*C1135</f>
        <v>326.13</v>
      </c>
    </row>
    <row r="1136" customFormat="false" ht="15" hidden="false" customHeight="false" outlineLevel="0" collapsed="false">
      <c r="A1136" s="1" t="s">
        <v>9887</v>
      </c>
      <c r="B1136" s="1" t="s">
        <v>8772</v>
      </c>
      <c r="C1136" s="17" t="n">
        <v>76.33</v>
      </c>
      <c r="D1136" s="17" t="n">
        <v>180.76</v>
      </c>
      <c r="E1136" s="1" t="n">
        <v>38</v>
      </c>
      <c r="F1136" s="50" t="n">
        <v>0.731</v>
      </c>
      <c r="G1136" s="51" t="n">
        <v>0.81</v>
      </c>
      <c r="H1136" s="1" t="s">
        <v>9409</v>
      </c>
      <c r="I1136" s="1" t="s">
        <v>90</v>
      </c>
      <c r="J1136" s="1" t="n">
        <v>3</v>
      </c>
      <c r="K1136" s="1" t="n">
        <v>3</v>
      </c>
      <c r="L1136" s="52" t="n">
        <f aca="false">E1136*D1136</f>
        <v>6868.88</v>
      </c>
      <c r="M1136" s="1" t="n">
        <f aca="false">IF(H1136="A",1.65,IF(H1136="B",1.28,0.84))</f>
        <v>0.84</v>
      </c>
      <c r="N1136" s="1" t="n">
        <f aca="false">ROUNDUP(M1136*G1136*F1136*SQRT(J1136),0)</f>
        <v>1</v>
      </c>
      <c r="O1136" s="1" t="n">
        <f aca="false">ROUNDUP(F1136*J1136+N1136,0)</f>
        <v>4</v>
      </c>
      <c r="P1136" s="50" t="n">
        <f aca="false">IF(F1136&gt;0,K1136/F1136,99)</f>
        <v>4.10396716826265</v>
      </c>
      <c r="Q1136" s="18" t="str">
        <f aca="false">IF(K1136&lt;N1136,"Stock-out risk",IF(K1136&lt;O1136,"Reorder now",IF(P1136&gt;16,"Overstock","Healthy")))</f>
        <v>Reorder now</v>
      </c>
      <c r="R1136" s="52" t="n">
        <f aca="false">K1136*C1136</f>
        <v>228.99</v>
      </c>
    </row>
    <row r="1137" customFormat="false" ht="15" hidden="false" customHeight="false" outlineLevel="0" collapsed="false">
      <c r="A1137" s="1" t="s">
        <v>9888</v>
      </c>
      <c r="B1137" s="1" t="s">
        <v>8749</v>
      </c>
      <c r="C1137" s="17" t="n">
        <v>29.98</v>
      </c>
      <c r="D1137" s="17" t="n">
        <v>65.54</v>
      </c>
      <c r="E1137" s="1" t="n">
        <v>104</v>
      </c>
      <c r="F1137" s="50" t="n">
        <v>2</v>
      </c>
      <c r="G1137" s="51" t="n">
        <v>0.34</v>
      </c>
      <c r="H1137" s="1" t="s">
        <v>9409</v>
      </c>
      <c r="I1137" s="1" t="s">
        <v>8746</v>
      </c>
      <c r="J1137" s="1" t="n">
        <v>2</v>
      </c>
      <c r="K1137" s="1" t="n">
        <v>6</v>
      </c>
      <c r="L1137" s="52" t="n">
        <f aca="false">E1137*D1137</f>
        <v>6816.16</v>
      </c>
      <c r="M1137" s="1" t="n">
        <f aca="false">IF(H1137="A",1.65,IF(H1137="B",1.28,0.84))</f>
        <v>0.84</v>
      </c>
      <c r="N1137" s="1" t="n">
        <f aca="false">ROUNDUP(M1137*G1137*F1137*SQRT(J1137),0)</f>
        <v>1</v>
      </c>
      <c r="O1137" s="1" t="n">
        <f aca="false">ROUNDUP(F1137*J1137+N1137,0)</f>
        <v>5</v>
      </c>
      <c r="P1137" s="50" t="n">
        <f aca="false">IF(F1137&gt;0,K1137/F1137,99)</f>
        <v>3</v>
      </c>
      <c r="Q1137" s="18" t="str">
        <f aca="false">IF(K1137&lt;N1137,"Stock-out risk",IF(K1137&lt;O1137,"Reorder now",IF(P1137&gt;16,"Overstock","Healthy")))</f>
        <v>Healthy</v>
      </c>
      <c r="R1137" s="52" t="n">
        <f aca="false">K1137*C1137</f>
        <v>179.88</v>
      </c>
    </row>
    <row r="1138" customFormat="false" ht="15" hidden="false" customHeight="false" outlineLevel="0" collapsed="false">
      <c r="A1138" s="1" t="s">
        <v>9889</v>
      </c>
      <c r="B1138" s="1" t="s">
        <v>8764</v>
      </c>
      <c r="C1138" s="17" t="n">
        <v>159.16</v>
      </c>
      <c r="D1138" s="17" t="n">
        <v>306.48</v>
      </c>
      <c r="E1138" s="1" t="n">
        <v>22</v>
      </c>
      <c r="F1138" s="50" t="n">
        <v>0.423</v>
      </c>
      <c r="G1138" s="51" t="n">
        <v>1.168</v>
      </c>
      <c r="H1138" s="1" t="s">
        <v>9409</v>
      </c>
      <c r="I1138" s="1" t="s">
        <v>8752</v>
      </c>
      <c r="J1138" s="1" t="n">
        <v>3</v>
      </c>
      <c r="K1138" s="1" t="n">
        <v>9</v>
      </c>
      <c r="L1138" s="52" t="n">
        <f aca="false">E1138*D1138</f>
        <v>6742.56</v>
      </c>
      <c r="M1138" s="1" t="n">
        <f aca="false">IF(H1138="A",1.65,IF(H1138="B",1.28,0.84))</f>
        <v>0.84</v>
      </c>
      <c r="N1138" s="1" t="n">
        <f aca="false">ROUNDUP(M1138*G1138*F1138*SQRT(J1138),0)</f>
        <v>1</v>
      </c>
      <c r="O1138" s="1" t="n">
        <f aca="false">ROUNDUP(F1138*J1138+N1138,0)</f>
        <v>3</v>
      </c>
      <c r="P1138" s="50" t="n">
        <f aca="false">IF(F1138&gt;0,K1138/F1138,99)</f>
        <v>21.2765957446809</v>
      </c>
      <c r="Q1138" s="18" t="str">
        <f aca="false">IF(K1138&lt;N1138,"Stock-out risk",IF(K1138&lt;O1138,"Reorder now",IF(P1138&gt;16,"Overstock","Healthy")))</f>
        <v>Overstock</v>
      </c>
      <c r="R1138" s="52" t="n">
        <f aca="false">K1138*C1138</f>
        <v>1432.44</v>
      </c>
    </row>
    <row r="1139" customFormat="false" ht="15" hidden="false" customHeight="false" outlineLevel="0" collapsed="false">
      <c r="A1139" s="1" t="s">
        <v>9890</v>
      </c>
      <c r="B1139" s="1" t="s">
        <v>8764</v>
      </c>
      <c r="C1139" s="17" t="n">
        <v>52.05</v>
      </c>
      <c r="D1139" s="17" t="n">
        <v>107.19</v>
      </c>
      <c r="E1139" s="1" t="n">
        <v>62</v>
      </c>
      <c r="F1139" s="50" t="n">
        <v>1.192</v>
      </c>
      <c r="G1139" s="51" t="n">
        <v>0.886</v>
      </c>
      <c r="H1139" s="1" t="s">
        <v>9409</v>
      </c>
      <c r="I1139" s="1" t="s">
        <v>90</v>
      </c>
      <c r="J1139" s="1" t="n">
        <v>3</v>
      </c>
      <c r="K1139" s="1" t="n">
        <v>16</v>
      </c>
      <c r="L1139" s="52" t="n">
        <f aca="false">E1139*D1139</f>
        <v>6645.78</v>
      </c>
      <c r="M1139" s="1" t="n">
        <f aca="false">IF(H1139="A",1.65,IF(H1139="B",1.28,0.84))</f>
        <v>0.84</v>
      </c>
      <c r="N1139" s="1" t="n">
        <f aca="false">ROUNDUP(M1139*G1139*F1139*SQRT(J1139),0)</f>
        <v>2</v>
      </c>
      <c r="O1139" s="1" t="n">
        <f aca="false">ROUNDUP(F1139*J1139+N1139,0)</f>
        <v>6</v>
      </c>
      <c r="P1139" s="50" t="n">
        <f aca="false">IF(F1139&gt;0,K1139/F1139,99)</f>
        <v>13.4228187919463</v>
      </c>
      <c r="Q1139" s="18" t="str">
        <f aca="false">IF(K1139&lt;N1139,"Stock-out risk",IF(K1139&lt;O1139,"Reorder now",IF(P1139&gt;16,"Overstock","Healthy")))</f>
        <v>Healthy</v>
      </c>
      <c r="R1139" s="52" t="n">
        <f aca="false">K1139*C1139</f>
        <v>832.8</v>
      </c>
    </row>
    <row r="1140" customFormat="false" ht="15" hidden="false" customHeight="false" outlineLevel="0" collapsed="false">
      <c r="A1140" s="1" t="s">
        <v>9891</v>
      </c>
      <c r="B1140" s="1" t="s">
        <v>8742</v>
      </c>
      <c r="C1140" s="17" t="n">
        <v>41.35</v>
      </c>
      <c r="D1140" s="17" t="n">
        <v>84.19</v>
      </c>
      <c r="E1140" s="1" t="n">
        <v>78</v>
      </c>
      <c r="F1140" s="50" t="n">
        <v>1.5</v>
      </c>
      <c r="G1140" s="51" t="n">
        <v>0.498</v>
      </c>
      <c r="H1140" s="1" t="s">
        <v>9409</v>
      </c>
      <c r="I1140" s="1" t="s">
        <v>8746</v>
      </c>
      <c r="J1140" s="1" t="n">
        <v>3</v>
      </c>
      <c r="K1140" s="1" t="n">
        <v>21</v>
      </c>
      <c r="L1140" s="52" t="n">
        <f aca="false">E1140*D1140</f>
        <v>6566.82</v>
      </c>
      <c r="M1140" s="1" t="n">
        <f aca="false">IF(H1140="A",1.65,IF(H1140="B",1.28,0.84))</f>
        <v>0.84</v>
      </c>
      <c r="N1140" s="1" t="n">
        <f aca="false">ROUNDUP(M1140*G1140*F1140*SQRT(J1140),0)</f>
        <v>2</v>
      </c>
      <c r="O1140" s="1" t="n">
        <f aca="false">ROUNDUP(F1140*J1140+N1140,0)</f>
        <v>7</v>
      </c>
      <c r="P1140" s="50" t="n">
        <f aca="false">IF(F1140&gt;0,K1140/F1140,99)</f>
        <v>14</v>
      </c>
      <c r="Q1140" s="18" t="str">
        <f aca="false">IF(K1140&lt;N1140,"Stock-out risk",IF(K1140&lt;O1140,"Reorder now",IF(P1140&gt;16,"Overstock","Healthy")))</f>
        <v>Healthy</v>
      </c>
      <c r="R1140" s="52" t="n">
        <f aca="false">K1140*C1140</f>
        <v>868.35</v>
      </c>
    </row>
    <row r="1141" customFormat="false" ht="15" hidden="false" customHeight="false" outlineLevel="0" collapsed="false">
      <c r="A1141" s="1" t="s">
        <v>9892</v>
      </c>
      <c r="B1141" s="1" t="s">
        <v>8742</v>
      </c>
      <c r="C1141" s="17" t="n">
        <v>16.23</v>
      </c>
      <c r="D1141" s="17" t="n">
        <v>37.43</v>
      </c>
      <c r="E1141" s="1" t="n">
        <v>174</v>
      </c>
      <c r="F1141" s="50" t="n">
        <v>3.346</v>
      </c>
      <c r="G1141" s="51" t="n">
        <v>0.768</v>
      </c>
      <c r="H1141" s="1" t="s">
        <v>9409</v>
      </c>
      <c r="I1141" s="1" t="s">
        <v>90</v>
      </c>
      <c r="J1141" s="1" t="n">
        <v>3</v>
      </c>
      <c r="K1141" s="1" t="n">
        <v>16</v>
      </c>
      <c r="L1141" s="52" t="n">
        <f aca="false">E1141*D1141</f>
        <v>6512.82</v>
      </c>
      <c r="M1141" s="1" t="n">
        <f aca="false">IF(H1141="A",1.65,IF(H1141="B",1.28,0.84))</f>
        <v>0.84</v>
      </c>
      <c r="N1141" s="1" t="n">
        <f aca="false">ROUNDUP(M1141*G1141*F1141*SQRT(J1141),0)</f>
        <v>4</v>
      </c>
      <c r="O1141" s="1" t="n">
        <f aca="false">ROUNDUP(F1141*J1141+N1141,0)</f>
        <v>15</v>
      </c>
      <c r="P1141" s="50" t="n">
        <f aca="false">IF(F1141&gt;0,K1141/F1141,99)</f>
        <v>4.78182904961148</v>
      </c>
      <c r="Q1141" s="18" t="str">
        <f aca="false">IF(K1141&lt;N1141,"Stock-out risk",IF(K1141&lt;O1141,"Reorder now",IF(P1141&gt;16,"Overstock","Healthy")))</f>
        <v>Healthy</v>
      </c>
      <c r="R1141" s="52" t="n">
        <f aca="false">K1141*C1141</f>
        <v>259.68</v>
      </c>
    </row>
    <row r="1142" customFormat="false" ht="15" hidden="false" customHeight="false" outlineLevel="0" collapsed="false">
      <c r="A1142" s="1" t="s">
        <v>9893</v>
      </c>
      <c r="B1142" s="1" t="s">
        <v>8764</v>
      </c>
      <c r="C1142" s="17" t="n">
        <v>52.72</v>
      </c>
      <c r="D1142" s="17" t="n">
        <v>101.56</v>
      </c>
      <c r="E1142" s="1" t="n">
        <v>64</v>
      </c>
      <c r="F1142" s="50" t="n">
        <v>1.231</v>
      </c>
      <c r="G1142" s="51" t="n">
        <v>0.63</v>
      </c>
      <c r="H1142" s="1" t="s">
        <v>9409</v>
      </c>
      <c r="I1142" s="1" t="s">
        <v>90</v>
      </c>
      <c r="J1142" s="1" t="n">
        <v>6</v>
      </c>
      <c r="K1142" s="1" t="n">
        <v>14</v>
      </c>
      <c r="L1142" s="52" t="n">
        <f aca="false">E1142*D1142</f>
        <v>6499.84</v>
      </c>
      <c r="M1142" s="1" t="n">
        <f aca="false">IF(H1142="A",1.65,IF(H1142="B",1.28,0.84))</f>
        <v>0.84</v>
      </c>
      <c r="N1142" s="1" t="n">
        <f aca="false">ROUNDUP(M1142*G1142*F1142*SQRT(J1142),0)</f>
        <v>2</v>
      </c>
      <c r="O1142" s="1" t="n">
        <f aca="false">ROUNDUP(F1142*J1142+N1142,0)</f>
        <v>10</v>
      </c>
      <c r="P1142" s="50" t="n">
        <f aca="false">IF(F1142&gt;0,K1142/F1142,99)</f>
        <v>11.3728675873274</v>
      </c>
      <c r="Q1142" s="18" t="str">
        <f aca="false">IF(K1142&lt;N1142,"Stock-out risk",IF(K1142&lt;O1142,"Reorder now",IF(P1142&gt;16,"Overstock","Healthy")))</f>
        <v>Healthy</v>
      </c>
      <c r="R1142" s="52" t="n">
        <f aca="false">K1142*C1142</f>
        <v>738.08</v>
      </c>
    </row>
    <row r="1143" customFormat="false" ht="15" hidden="false" customHeight="false" outlineLevel="0" collapsed="false">
      <c r="A1143" s="1" t="s">
        <v>9894</v>
      </c>
      <c r="B1143" s="1" t="s">
        <v>8742</v>
      </c>
      <c r="C1143" s="17" t="n">
        <v>30.77</v>
      </c>
      <c r="D1143" s="17" t="n">
        <v>70.48</v>
      </c>
      <c r="E1143" s="1" t="n">
        <v>90</v>
      </c>
      <c r="F1143" s="50" t="n">
        <v>1.731</v>
      </c>
      <c r="G1143" s="51" t="n">
        <v>0.394</v>
      </c>
      <c r="H1143" s="1" t="s">
        <v>9409</v>
      </c>
      <c r="I1143" s="1" t="s">
        <v>8746</v>
      </c>
      <c r="J1143" s="1" t="n">
        <v>2</v>
      </c>
      <c r="K1143" s="1" t="n">
        <v>7</v>
      </c>
      <c r="L1143" s="52" t="n">
        <f aca="false">E1143*D1143</f>
        <v>6343.2</v>
      </c>
      <c r="M1143" s="1" t="n">
        <f aca="false">IF(H1143="A",1.65,IF(H1143="B",1.28,0.84))</f>
        <v>0.84</v>
      </c>
      <c r="N1143" s="1" t="n">
        <f aca="false">ROUNDUP(M1143*G1143*F1143*SQRT(J1143),0)</f>
        <v>1</v>
      </c>
      <c r="O1143" s="1" t="n">
        <f aca="false">ROUNDUP(F1143*J1143+N1143,0)</f>
        <v>5</v>
      </c>
      <c r="P1143" s="50" t="n">
        <f aca="false">IF(F1143&gt;0,K1143/F1143,99)</f>
        <v>4.04390525707683</v>
      </c>
      <c r="Q1143" s="18" t="str">
        <f aca="false">IF(K1143&lt;N1143,"Stock-out risk",IF(K1143&lt;O1143,"Reorder now",IF(P1143&gt;16,"Overstock","Healthy")))</f>
        <v>Healthy</v>
      </c>
      <c r="R1143" s="52" t="n">
        <f aca="false">K1143*C1143</f>
        <v>215.39</v>
      </c>
    </row>
    <row r="1144" customFormat="false" ht="15" hidden="false" customHeight="false" outlineLevel="0" collapsed="false">
      <c r="A1144" s="1" t="s">
        <v>9895</v>
      </c>
      <c r="B1144" s="1" t="s">
        <v>8749</v>
      </c>
      <c r="C1144" s="17" t="n">
        <v>91.25</v>
      </c>
      <c r="D1144" s="17" t="n">
        <v>230.41</v>
      </c>
      <c r="E1144" s="1" t="n">
        <v>27</v>
      </c>
      <c r="F1144" s="50" t="n">
        <v>0.519</v>
      </c>
      <c r="G1144" s="51" t="n">
        <v>1.28</v>
      </c>
      <c r="H1144" s="1" t="s">
        <v>9409</v>
      </c>
      <c r="I1144" s="1" t="s">
        <v>8752</v>
      </c>
      <c r="J1144" s="1" t="n">
        <v>2</v>
      </c>
      <c r="K1144" s="1" t="n">
        <v>1</v>
      </c>
      <c r="L1144" s="52" t="n">
        <f aca="false">E1144*D1144</f>
        <v>6221.07</v>
      </c>
      <c r="M1144" s="1" t="n">
        <f aca="false">IF(H1144="A",1.65,IF(H1144="B",1.28,0.84))</f>
        <v>0.84</v>
      </c>
      <c r="N1144" s="1" t="n">
        <f aca="false">ROUNDUP(M1144*G1144*F1144*SQRT(J1144),0)</f>
        <v>1</v>
      </c>
      <c r="O1144" s="1" t="n">
        <f aca="false">ROUNDUP(F1144*J1144+N1144,0)</f>
        <v>3</v>
      </c>
      <c r="P1144" s="50" t="n">
        <f aca="false">IF(F1144&gt;0,K1144/F1144,99)</f>
        <v>1.92678227360308</v>
      </c>
      <c r="Q1144" s="18" t="str">
        <f aca="false">IF(K1144&lt;N1144,"Stock-out risk",IF(K1144&lt;O1144,"Reorder now",IF(P1144&gt;16,"Overstock","Healthy")))</f>
        <v>Reorder now</v>
      </c>
      <c r="R1144" s="52" t="n">
        <f aca="false">K1144*C1144</f>
        <v>91.25</v>
      </c>
    </row>
    <row r="1145" customFormat="false" ht="15" hidden="false" customHeight="false" outlineLevel="0" collapsed="false">
      <c r="A1145" s="1" t="s">
        <v>9896</v>
      </c>
      <c r="B1145" s="1" t="s">
        <v>8772</v>
      </c>
      <c r="C1145" s="17" t="n">
        <v>136.98</v>
      </c>
      <c r="D1145" s="17" t="n">
        <v>289.99</v>
      </c>
      <c r="E1145" s="1" t="n">
        <v>21</v>
      </c>
      <c r="F1145" s="50" t="n">
        <v>0.404</v>
      </c>
      <c r="G1145" s="51" t="n">
        <v>1.215</v>
      </c>
      <c r="H1145" s="1" t="s">
        <v>9409</v>
      </c>
      <c r="I1145" s="1" t="s">
        <v>8752</v>
      </c>
      <c r="J1145" s="1" t="n">
        <v>3</v>
      </c>
      <c r="K1145" s="1" t="n">
        <v>4</v>
      </c>
      <c r="L1145" s="52" t="n">
        <f aca="false">E1145*D1145</f>
        <v>6089.79</v>
      </c>
      <c r="M1145" s="1" t="n">
        <f aca="false">IF(H1145="A",1.65,IF(H1145="B",1.28,0.84))</f>
        <v>0.84</v>
      </c>
      <c r="N1145" s="1" t="n">
        <f aca="false">ROUNDUP(M1145*G1145*F1145*SQRT(J1145),0)</f>
        <v>1</v>
      </c>
      <c r="O1145" s="1" t="n">
        <f aca="false">ROUNDUP(F1145*J1145+N1145,0)</f>
        <v>3</v>
      </c>
      <c r="P1145" s="50" t="n">
        <f aca="false">IF(F1145&gt;0,K1145/F1145,99)</f>
        <v>9.9009900990099</v>
      </c>
      <c r="Q1145" s="18" t="str">
        <f aca="false">IF(K1145&lt;N1145,"Stock-out risk",IF(K1145&lt;O1145,"Reorder now",IF(P1145&gt;16,"Overstock","Healthy")))</f>
        <v>Healthy</v>
      </c>
      <c r="R1145" s="52" t="n">
        <f aca="false">K1145*C1145</f>
        <v>547.92</v>
      </c>
    </row>
    <row r="1146" customFormat="false" ht="15" hidden="false" customHeight="false" outlineLevel="0" collapsed="false">
      <c r="A1146" s="1" t="s">
        <v>9897</v>
      </c>
      <c r="B1146" s="1" t="s">
        <v>8772</v>
      </c>
      <c r="C1146" s="17" t="n">
        <v>107.07</v>
      </c>
      <c r="D1146" s="17" t="n">
        <v>235.34</v>
      </c>
      <c r="E1146" s="1" t="n">
        <v>24</v>
      </c>
      <c r="F1146" s="50" t="n">
        <v>0.462</v>
      </c>
      <c r="G1146" s="51" t="n">
        <v>1.236</v>
      </c>
      <c r="H1146" s="1" t="s">
        <v>9409</v>
      </c>
      <c r="I1146" s="1" t="s">
        <v>8752</v>
      </c>
      <c r="J1146" s="1" t="n">
        <v>6</v>
      </c>
      <c r="K1146" s="1" t="n">
        <v>4</v>
      </c>
      <c r="L1146" s="52" t="n">
        <f aca="false">E1146*D1146</f>
        <v>5648.16</v>
      </c>
      <c r="M1146" s="1" t="n">
        <f aca="false">IF(H1146="A",1.65,IF(H1146="B",1.28,0.84))</f>
        <v>0.84</v>
      </c>
      <c r="N1146" s="1" t="n">
        <f aca="false">ROUNDUP(M1146*G1146*F1146*SQRT(J1146),0)</f>
        <v>2</v>
      </c>
      <c r="O1146" s="1" t="n">
        <f aca="false">ROUNDUP(F1146*J1146+N1146,0)</f>
        <v>5</v>
      </c>
      <c r="P1146" s="50" t="n">
        <f aca="false">IF(F1146&gt;0,K1146/F1146,99)</f>
        <v>8.65800865800866</v>
      </c>
      <c r="Q1146" s="18" t="str">
        <f aca="false">IF(K1146&lt;N1146,"Stock-out risk",IF(K1146&lt;O1146,"Reorder now",IF(P1146&gt;16,"Overstock","Healthy")))</f>
        <v>Reorder now</v>
      </c>
      <c r="R1146" s="52" t="n">
        <f aca="false">K1146*C1146</f>
        <v>428.28</v>
      </c>
    </row>
    <row r="1147" customFormat="false" ht="15" hidden="false" customHeight="false" outlineLevel="0" collapsed="false">
      <c r="A1147" s="1" t="s">
        <v>9898</v>
      </c>
      <c r="B1147" s="1" t="s">
        <v>8742</v>
      </c>
      <c r="C1147" s="17" t="n">
        <v>47.77</v>
      </c>
      <c r="D1147" s="17" t="n">
        <v>91.42</v>
      </c>
      <c r="E1147" s="1" t="n">
        <v>61</v>
      </c>
      <c r="F1147" s="50" t="n">
        <v>1.173</v>
      </c>
      <c r="G1147" s="51" t="n">
        <v>0.494</v>
      </c>
      <c r="H1147" s="1" t="s">
        <v>9409</v>
      </c>
      <c r="I1147" s="1" t="s">
        <v>8746</v>
      </c>
      <c r="J1147" s="1" t="n">
        <v>3</v>
      </c>
      <c r="K1147" s="1" t="n">
        <v>5</v>
      </c>
      <c r="L1147" s="52" t="n">
        <f aca="false">E1147*D1147</f>
        <v>5576.62</v>
      </c>
      <c r="M1147" s="1" t="n">
        <f aca="false">IF(H1147="A",1.65,IF(H1147="B",1.28,0.84))</f>
        <v>0.84</v>
      </c>
      <c r="N1147" s="1" t="n">
        <f aca="false">ROUNDUP(M1147*G1147*F1147*SQRT(J1147),0)</f>
        <v>1</v>
      </c>
      <c r="O1147" s="1" t="n">
        <f aca="false">ROUNDUP(F1147*J1147+N1147,0)</f>
        <v>5</v>
      </c>
      <c r="P1147" s="50" t="n">
        <f aca="false">IF(F1147&gt;0,K1147/F1147,99)</f>
        <v>4.26257459505541</v>
      </c>
      <c r="Q1147" s="18" t="str">
        <f aca="false">IF(K1147&lt;N1147,"Stock-out risk",IF(K1147&lt;O1147,"Reorder now",IF(P1147&gt;16,"Overstock","Healthy")))</f>
        <v>Healthy</v>
      </c>
      <c r="R1147" s="52" t="n">
        <f aca="false">K1147*C1147</f>
        <v>238.85</v>
      </c>
    </row>
    <row r="1148" customFormat="false" ht="15" hidden="false" customHeight="false" outlineLevel="0" collapsed="false">
      <c r="A1148" s="1" t="s">
        <v>9899</v>
      </c>
      <c r="B1148" s="1" t="s">
        <v>8764</v>
      </c>
      <c r="C1148" s="17" t="n">
        <v>36.43</v>
      </c>
      <c r="D1148" s="17" t="n">
        <v>94.33</v>
      </c>
      <c r="E1148" s="1" t="n">
        <v>59</v>
      </c>
      <c r="F1148" s="50" t="n">
        <v>1.135</v>
      </c>
      <c r="G1148" s="51" t="n">
        <v>0.599</v>
      </c>
      <c r="H1148" s="1" t="s">
        <v>9409</v>
      </c>
      <c r="I1148" s="1" t="s">
        <v>90</v>
      </c>
      <c r="J1148" s="1" t="n">
        <v>3</v>
      </c>
      <c r="K1148" s="1" t="n">
        <v>8</v>
      </c>
      <c r="L1148" s="52" t="n">
        <f aca="false">E1148*D1148</f>
        <v>5565.47</v>
      </c>
      <c r="M1148" s="1" t="n">
        <f aca="false">IF(H1148="A",1.65,IF(H1148="B",1.28,0.84))</f>
        <v>0.84</v>
      </c>
      <c r="N1148" s="1" t="n">
        <f aca="false">ROUNDUP(M1148*G1148*F1148*SQRT(J1148),0)</f>
        <v>1</v>
      </c>
      <c r="O1148" s="1" t="n">
        <f aca="false">ROUNDUP(F1148*J1148+N1148,0)</f>
        <v>5</v>
      </c>
      <c r="P1148" s="50" t="n">
        <f aca="false">IF(F1148&gt;0,K1148/F1148,99)</f>
        <v>7.04845814977974</v>
      </c>
      <c r="Q1148" s="18" t="str">
        <f aca="false">IF(K1148&lt;N1148,"Stock-out risk",IF(K1148&lt;O1148,"Reorder now",IF(P1148&gt;16,"Overstock","Healthy")))</f>
        <v>Healthy</v>
      </c>
      <c r="R1148" s="52" t="n">
        <f aca="false">K1148*C1148</f>
        <v>291.44</v>
      </c>
    </row>
    <row r="1149" customFormat="false" ht="15" hidden="false" customHeight="false" outlineLevel="0" collapsed="false">
      <c r="A1149" s="1" t="s">
        <v>9900</v>
      </c>
      <c r="B1149" s="1" t="s">
        <v>8749</v>
      </c>
      <c r="C1149" s="17" t="n">
        <v>45.79</v>
      </c>
      <c r="D1149" s="17" t="n">
        <v>97.26</v>
      </c>
      <c r="E1149" s="1" t="n">
        <v>56</v>
      </c>
      <c r="F1149" s="50" t="n">
        <v>1.077</v>
      </c>
      <c r="G1149" s="51" t="n">
        <v>0.307</v>
      </c>
      <c r="H1149" s="1" t="s">
        <v>9409</v>
      </c>
      <c r="I1149" s="1" t="s">
        <v>8746</v>
      </c>
      <c r="J1149" s="1" t="n">
        <v>4</v>
      </c>
      <c r="K1149" s="1" t="n">
        <v>9</v>
      </c>
      <c r="L1149" s="52" t="n">
        <f aca="false">E1149*D1149</f>
        <v>5446.56</v>
      </c>
      <c r="M1149" s="1" t="n">
        <f aca="false">IF(H1149="A",1.65,IF(H1149="B",1.28,0.84))</f>
        <v>0.84</v>
      </c>
      <c r="N1149" s="1" t="n">
        <f aca="false">ROUNDUP(M1149*G1149*F1149*SQRT(J1149),0)</f>
        <v>1</v>
      </c>
      <c r="O1149" s="1" t="n">
        <f aca="false">ROUNDUP(F1149*J1149+N1149,0)</f>
        <v>6</v>
      </c>
      <c r="P1149" s="50" t="n">
        <f aca="false">IF(F1149&gt;0,K1149/F1149,99)</f>
        <v>8.35654596100279</v>
      </c>
      <c r="Q1149" s="18" t="str">
        <f aca="false">IF(K1149&lt;N1149,"Stock-out risk",IF(K1149&lt;O1149,"Reorder now",IF(P1149&gt;16,"Overstock","Healthy")))</f>
        <v>Healthy</v>
      </c>
      <c r="R1149" s="52" t="n">
        <f aca="false">K1149*C1149</f>
        <v>412.11</v>
      </c>
    </row>
    <row r="1150" customFormat="false" ht="15" hidden="false" customHeight="false" outlineLevel="0" collapsed="false">
      <c r="A1150" s="1" t="s">
        <v>9901</v>
      </c>
      <c r="B1150" s="1" t="s">
        <v>8749</v>
      </c>
      <c r="C1150" s="17" t="n">
        <v>86.82</v>
      </c>
      <c r="D1150" s="17" t="n">
        <v>173.1</v>
      </c>
      <c r="E1150" s="1" t="n">
        <v>31</v>
      </c>
      <c r="F1150" s="50" t="n">
        <v>0.596</v>
      </c>
      <c r="G1150" s="51" t="n">
        <v>0.886</v>
      </c>
      <c r="H1150" s="1" t="s">
        <v>9409</v>
      </c>
      <c r="I1150" s="1" t="s">
        <v>90</v>
      </c>
      <c r="J1150" s="1" t="n">
        <v>3</v>
      </c>
      <c r="K1150" s="1" t="n">
        <v>4</v>
      </c>
      <c r="L1150" s="52" t="n">
        <f aca="false">E1150*D1150</f>
        <v>5366.1</v>
      </c>
      <c r="M1150" s="1" t="n">
        <f aca="false">IF(H1150="A",1.65,IF(H1150="B",1.28,0.84))</f>
        <v>0.84</v>
      </c>
      <c r="N1150" s="1" t="n">
        <f aca="false">ROUNDUP(M1150*G1150*F1150*SQRT(J1150),0)</f>
        <v>1</v>
      </c>
      <c r="O1150" s="1" t="n">
        <f aca="false">ROUNDUP(F1150*J1150+N1150,0)</f>
        <v>3</v>
      </c>
      <c r="P1150" s="50" t="n">
        <f aca="false">IF(F1150&gt;0,K1150/F1150,99)</f>
        <v>6.71140939597315</v>
      </c>
      <c r="Q1150" s="18" t="str">
        <f aca="false">IF(K1150&lt;N1150,"Stock-out risk",IF(K1150&lt;O1150,"Reorder now",IF(P1150&gt;16,"Overstock","Healthy")))</f>
        <v>Healthy</v>
      </c>
      <c r="R1150" s="52" t="n">
        <f aca="false">K1150*C1150</f>
        <v>347.28</v>
      </c>
    </row>
    <row r="1151" customFormat="false" ht="15" hidden="false" customHeight="false" outlineLevel="0" collapsed="false">
      <c r="A1151" s="1" t="s">
        <v>9902</v>
      </c>
      <c r="B1151" s="1" t="s">
        <v>8742</v>
      </c>
      <c r="C1151" s="17" t="n">
        <v>45.75</v>
      </c>
      <c r="D1151" s="17" t="n">
        <v>84.25</v>
      </c>
      <c r="E1151" s="1" t="n">
        <v>62</v>
      </c>
      <c r="F1151" s="50" t="n">
        <v>1.192</v>
      </c>
      <c r="G1151" s="51" t="n">
        <v>0.521</v>
      </c>
      <c r="H1151" s="1" t="s">
        <v>9409</v>
      </c>
      <c r="I1151" s="1" t="s">
        <v>90</v>
      </c>
      <c r="J1151" s="1" t="n">
        <v>4</v>
      </c>
      <c r="K1151" s="1" t="n">
        <v>8</v>
      </c>
      <c r="L1151" s="52" t="n">
        <f aca="false">E1151*D1151</f>
        <v>5223.5</v>
      </c>
      <c r="M1151" s="1" t="n">
        <f aca="false">IF(H1151="A",1.65,IF(H1151="B",1.28,0.84))</f>
        <v>0.84</v>
      </c>
      <c r="N1151" s="1" t="n">
        <f aca="false">ROUNDUP(M1151*G1151*F1151*SQRT(J1151),0)</f>
        <v>2</v>
      </c>
      <c r="O1151" s="1" t="n">
        <f aca="false">ROUNDUP(F1151*J1151+N1151,0)</f>
        <v>7</v>
      </c>
      <c r="P1151" s="50" t="n">
        <f aca="false">IF(F1151&gt;0,K1151/F1151,99)</f>
        <v>6.71140939597315</v>
      </c>
      <c r="Q1151" s="18" t="str">
        <f aca="false">IF(K1151&lt;N1151,"Stock-out risk",IF(K1151&lt;O1151,"Reorder now",IF(P1151&gt;16,"Overstock","Healthy")))</f>
        <v>Healthy</v>
      </c>
      <c r="R1151" s="52" t="n">
        <f aca="false">K1151*C1151</f>
        <v>366</v>
      </c>
    </row>
    <row r="1152" customFormat="false" ht="15" hidden="false" customHeight="false" outlineLevel="0" collapsed="false">
      <c r="A1152" s="1" t="s">
        <v>9903</v>
      </c>
      <c r="B1152" s="1" t="s">
        <v>8772</v>
      </c>
      <c r="C1152" s="17" t="n">
        <v>56.08</v>
      </c>
      <c r="D1152" s="17" t="n">
        <v>133.43</v>
      </c>
      <c r="E1152" s="1" t="n">
        <v>38</v>
      </c>
      <c r="F1152" s="50" t="n">
        <v>0.731</v>
      </c>
      <c r="G1152" s="51" t="n">
        <v>0.934</v>
      </c>
      <c r="H1152" s="1" t="s">
        <v>9409</v>
      </c>
      <c r="I1152" s="1" t="s">
        <v>90</v>
      </c>
      <c r="J1152" s="1" t="n">
        <v>6</v>
      </c>
      <c r="K1152" s="1" t="n">
        <v>4</v>
      </c>
      <c r="L1152" s="52" t="n">
        <f aca="false">E1152*D1152</f>
        <v>5070.34</v>
      </c>
      <c r="M1152" s="1" t="n">
        <f aca="false">IF(H1152="A",1.65,IF(H1152="B",1.28,0.84))</f>
        <v>0.84</v>
      </c>
      <c r="N1152" s="1" t="n">
        <f aca="false">ROUNDUP(M1152*G1152*F1152*SQRT(J1152),0)</f>
        <v>2</v>
      </c>
      <c r="O1152" s="1" t="n">
        <f aca="false">ROUNDUP(F1152*J1152+N1152,0)</f>
        <v>7</v>
      </c>
      <c r="P1152" s="50" t="n">
        <f aca="false">IF(F1152&gt;0,K1152/F1152,99)</f>
        <v>5.47195622435021</v>
      </c>
      <c r="Q1152" s="18" t="str">
        <f aca="false">IF(K1152&lt;N1152,"Stock-out risk",IF(K1152&lt;O1152,"Reorder now",IF(P1152&gt;16,"Overstock","Healthy")))</f>
        <v>Reorder now</v>
      </c>
      <c r="R1152" s="52" t="n">
        <f aca="false">K1152*C1152</f>
        <v>224.32</v>
      </c>
    </row>
    <row r="1153" customFormat="false" ht="15" hidden="false" customHeight="false" outlineLevel="0" collapsed="false">
      <c r="A1153" s="1" t="s">
        <v>9904</v>
      </c>
      <c r="B1153" s="1" t="s">
        <v>8764</v>
      </c>
      <c r="C1153" s="17" t="n">
        <v>57.21</v>
      </c>
      <c r="D1153" s="17" t="n">
        <v>117.79</v>
      </c>
      <c r="E1153" s="1" t="n">
        <v>42</v>
      </c>
      <c r="F1153" s="50" t="n">
        <v>0.808</v>
      </c>
      <c r="G1153" s="51" t="n">
        <v>0.644</v>
      </c>
      <c r="H1153" s="1" t="s">
        <v>9409</v>
      </c>
      <c r="I1153" s="1" t="s">
        <v>90</v>
      </c>
      <c r="J1153" s="1" t="n">
        <v>3</v>
      </c>
      <c r="K1153" s="1" t="n">
        <v>8</v>
      </c>
      <c r="L1153" s="52" t="n">
        <f aca="false">E1153*D1153</f>
        <v>4947.18</v>
      </c>
      <c r="M1153" s="1" t="n">
        <f aca="false">IF(H1153="A",1.65,IF(H1153="B",1.28,0.84))</f>
        <v>0.84</v>
      </c>
      <c r="N1153" s="1" t="n">
        <f aca="false">ROUNDUP(M1153*G1153*F1153*SQRT(J1153),0)</f>
        <v>1</v>
      </c>
      <c r="O1153" s="1" t="n">
        <f aca="false">ROUNDUP(F1153*J1153+N1153,0)</f>
        <v>4</v>
      </c>
      <c r="P1153" s="50" t="n">
        <f aca="false">IF(F1153&gt;0,K1153/F1153,99)</f>
        <v>9.9009900990099</v>
      </c>
      <c r="Q1153" s="18" t="str">
        <f aca="false">IF(K1153&lt;N1153,"Stock-out risk",IF(K1153&lt;O1153,"Reorder now",IF(P1153&gt;16,"Overstock","Healthy")))</f>
        <v>Healthy</v>
      </c>
      <c r="R1153" s="52" t="n">
        <f aca="false">K1153*C1153</f>
        <v>457.68</v>
      </c>
    </row>
    <row r="1154" customFormat="false" ht="15" hidden="false" customHeight="false" outlineLevel="0" collapsed="false">
      <c r="A1154" s="1" t="s">
        <v>9905</v>
      </c>
      <c r="B1154" s="1" t="s">
        <v>8749</v>
      </c>
      <c r="C1154" s="17" t="n">
        <v>99.64</v>
      </c>
      <c r="D1154" s="17" t="n">
        <v>216.4</v>
      </c>
      <c r="E1154" s="1" t="n">
        <v>22</v>
      </c>
      <c r="F1154" s="50" t="n">
        <v>0.423</v>
      </c>
      <c r="G1154" s="51" t="n">
        <v>1.168</v>
      </c>
      <c r="H1154" s="1" t="s">
        <v>9409</v>
      </c>
      <c r="I1154" s="1" t="s">
        <v>8752</v>
      </c>
      <c r="J1154" s="1" t="n">
        <v>3</v>
      </c>
      <c r="K1154" s="1" t="n">
        <v>1</v>
      </c>
      <c r="L1154" s="52" t="n">
        <f aca="false">E1154*D1154</f>
        <v>4760.8</v>
      </c>
      <c r="M1154" s="1" t="n">
        <f aca="false">IF(H1154="A",1.65,IF(H1154="B",1.28,0.84))</f>
        <v>0.84</v>
      </c>
      <c r="N1154" s="1" t="n">
        <f aca="false">ROUNDUP(M1154*G1154*F1154*SQRT(J1154),0)</f>
        <v>1</v>
      </c>
      <c r="O1154" s="1" t="n">
        <f aca="false">ROUNDUP(F1154*J1154+N1154,0)</f>
        <v>3</v>
      </c>
      <c r="P1154" s="50" t="n">
        <f aca="false">IF(F1154&gt;0,K1154/F1154,99)</f>
        <v>2.36406619385343</v>
      </c>
      <c r="Q1154" s="18" t="str">
        <f aca="false">IF(K1154&lt;N1154,"Stock-out risk",IF(K1154&lt;O1154,"Reorder now",IF(P1154&gt;16,"Overstock","Healthy")))</f>
        <v>Reorder now</v>
      </c>
      <c r="R1154" s="52" t="n">
        <f aca="false">K1154*C1154</f>
        <v>99.64</v>
      </c>
    </row>
    <row r="1155" customFormat="false" ht="15" hidden="false" customHeight="false" outlineLevel="0" collapsed="false">
      <c r="A1155" s="1" t="s">
        <v>9906</v>
      </c>
      <c r="B1155" s="1" t="s">
        <v>8764</v>
      </c>
      <c r="C1155" s="17" t="n">
        <v>73.41</v>
      </c>
      <c r="D1155" s="17" t="n">
        <v>189.83</v>
      </c>
      <c r="E1155" s="1" t="n">
        <v>25</v>
      </c>
      <c r="F1155" s="50" t="n">
        <v>0.481</v>
      </c>
      <c r="G1155" s="51" t="n">
        <v>1.039</v>
      </c>
      <c r="H1155" s="1" t="s">
        <v>9409</v>
      </c>
      <c r="I1155" s="1" t="s">
        <v>8752</v>
      </c>
      <c r="J1155" s="1" t="n">
        <v>2</v>
      </c>
      <c r="K1155" s="1" t="n">
        <v>2</v>
      </c>
      <c r="L1155" s="52" t="n">
        <f aca="false">E1155*D1155</f>
        <v>4745.75</v>
      </c>
      <c r="M1155" s="1" t="n">
        <f aca="false">IF(H1155="A",1.65,IF(H1155="B",1.28,0.84))</f>
        <v>0.84</v>
      </c>
      <c r="N1155" s="1" t="n">
        <f aca="false">ROUNDUP(M1155*G1155*F1155*SQRT(J1155),0)</f>
        <v>1</v>
      </c>
      <c r="O1155" s="1" t="n">
        <f aca="false">ROUNDUP(F1155*J1155+N1155,0)</f>
        <v>2</v>
      </c>
      <c r="P1155" s="50" t="n">
        <f aca="false">IF(F1155&gt;0,K1155/F1155,99)</f>
        <v>4.15800415800416</v>
      </c>
      <c r="Q1155" s="18" t="str">
        <f aca="false">IF(K1155&lt;N1155,"Stock-out risk",IF(K1155&lt;O1155,"Reorder now",IF(P1155&gt;16,"Overstock","Healthy")))</f>
        <v>Healthy</v>
      </c>
      <c r="R1155" s="52" t="n">
        <f aca="false">K1155*C1155</f>
        <v>146.82</v>
      </c>
    </row>
    <row r="1156" customFormat="false" ht="15" hidden="false" customHeight="false" outlineLevel="0" collapsed="false">
      <c r="A1156" s="1" t="s">
        <v>9907</v>
      </c>
      <c r="B1156" s="1" t="s">
        <v>8759</v>
      </c>
      <c r="C1156" s="17" t="n">
        <v>142.07</v>
      </c>
      <c r="D1156" s="17" t="n">
        <v>308.57</v>
      </c>
      <c r="E1156" s="1" t="n">
        <v>15</v>
      </c>
      <c r="F1156" s="50" t="n">
        <v>0.288</v>
      </c>
      <c r="G1156" s="51" t="n">
        <v>1.571</v>
      </c>
      <c r="H1156" s="1" t="s">
        <v>9409</v>
      </c>
      <c r="I1156" s="1" t="s">
        <v>8752</v>
      </c>
      <c r="J1156" s="1" t="n">
        <v>2</v>
      </c>
      <c r="K1156" s="1" t="n">
        <v>3</v>
      </c>
      <c r="L1156" s="52" t="n">
        <f aca="false">E1156*D1156</f>
        <v>4628.55</v>
      </c>
      <c r="M1156" s="1" t="n">
        <f aca="false">IF(H1156="A",1.65,IF(H1156="B",1.28,0.84))</f>
        <v>0.84</v>
      </c>
      <c r="N1156" s="1" t="n">
        <f aca="false">ROUNDUP(M1156*G1156*F1156*SQRT(J1156),0)</f>
        <v>1</v>
      </c>
      <c r="O1156" s="1" t="n">
        <f aca="false">ROUNDUP(F1156*J1156+N1156,0)</f>
        <v>2</v>
      </c>
      <c r="P1156" s="50" t="n">
        <f aca="false">IF(F1156&gt;0,K1156/F1156,99)</f>
        <v>10.4166666666667</v>
      </c>
      <c r="Q1156" s="18" t="str">
        <f aca="false">IF(K1156&lt;N1156,"Stock-out risk",IF(K1156&lt;O1156,"Reorder now",IF(P1156&gt;16,"Overstock","Healthy")))</f>
        <v>Healthy</v>
      </c>
      <c r="R1156" s="52" t="n">
        <f aca="false">K1156*C1156</f>
        <v>426.21</v>
      </c>
    </row>
    <row r="1157" customFormat="false" ht="15" hidden="false" customHeight="false" outlineLevel="0" collapsed="false">
      <c r="A1157" s="1" t="s">
        <v>9908</v>
      </c>
      <c r="B1157" s="1" t="s">
        <v>8772</v>
      </c>
      <c r="C1157" s="17" t="n">
        <v>111.68</v>
      </c>
      <c r="D1157" s="17" t="n">
        <v>228.63</v>
      </c>
      <c r="E1157" s="1" t="n">
        <v>20</v>
      </c>
      <c r="F1157" s="50" t="n">
        <v>0.385</v>
      </c>
      <c r="G1157" s="51" t="n">
        <v>1.265</v>
      </c>
      <c r="H1157" s="1" t="s">
        <v>9409</v>
      </c>
      <c r="I1157" s="1" t="s">
        <v>8752</v>
      </c>
      <c r="J1157" s="1" t="n">
        <v>6</v>
      </c>
      <c r="K1157" s="1" t="n">
        <v>9</v>
      </c>
      <c r="L1157" s="52" t="n">
        <f aca="false">E1157*D1157</f>
        <v>4572.6</v>
      </c>
      <c r="M1157" s="1" t="n">
        <f aca="false">IF(H1157="A",1.65,IF(H1157="B",1.28,0.84))</f>
        <v>0.84</v>
      </c>
      <c r="N1157" s="1" t="n">
        <f aca="false">ROUNDUP(M1157*G1157*F1157*SQRT(J1157),0)</f>
        <v>2</v>
      </c>
      <c r="O1157" s="1" t="n">
        <f aca="false">ROUNDUP(F1157*J1157+N1157,0)</f>
        <v>5</v>
      </c>
      <c r="P1157" s="50" t="n">
        <f aca="false">IF(F1157&gt;0,K1157/F1157,99)</f>
        <v>23.3766233766234</v>
      </c>
      <c r="Q1157" s="18" t="str">
        <f aca="false">IF(K1157&lt;N1157,"Stock-out risk",IF(K1157&lt;O1157,"Reorder now",IF(P1157&gt;16,"Overstock","Healthy")))</f>
        <v>Overstock</v>
      </c>
      <c r="R1157" s="52" t="n">
        <f aca="false">K1157*C1157</f>
        <v>1005.12</v>
      </c>
    </row>
    <row r="1158" customFormat="false" ht="15" hidden="false" customHeight="false" outlineLevel="0" collapsed="false">
      <c r="A1158" s="1" t="s">
        <v>9909</v>
      </c>
      <c r="B1158" s="1" t="s">
        <v>8772</v>
      </c>
      <c r="C1158" s="17" t="n">
        <v>80.29</v>
      </c>
      <c r="D1158" s="17" t="n">
        <v>148.58</v>
      </c>
      <c r="E1158" s="1" t="n">
        <v>30</v>
      </c>
      <c r="F1158" s="50" t="n">
        <v>0.577</v>
      </c>
      <c r="G1158" s="51" t="n">
        <v>0.856</v>
      </c>
      <c r="H1158" s="1" t="s">
        <v>9409</v>
      </c>
      <c r="I1158" s="1" t="s">
        <v>90</v>
      </c>
      <c r="J1158" s="1" t="n">
        <v>4</v>
      </c>
      <c r="K1158" s="1" t="n">
        <v>6</v>
      </c>
      <c r="L1158" s="52" t="n">
        <f aca="false">E1158*D1158</f>
        <v>4457.4</v>
      </c>
      <c r="M1158" s="1" t="n">
        <f aca="false">IF(H1158="A",1.65,IF(H1158="B",1.28,0.84))</f>
        <v>0.84</v>
      </c>
      <c r="N1158" s="1" t="n">
        <f aca="false">ROUNDUP(M1158*G1158*F1158*SQRT(J1158),0)</f>
        <v>1</v>
      </c>
      <c r="O1158" s="1" t="n">
        <f aca="false">ROUNDUP(F1158*J1158+N1158,0)</f>
        <v>4</v>
      </c>
      <c r="P1158" s="50" t="n">
        <f aca="false">IF(F1158&gt;0,K1158/F1158,99)</f>
        <v>10.3986135181976</v>
      </c>
      <c r="Q1158" s="18" t="str">
        <f aca="false">IF(K1158&lt;N1158,"Stock-out risk",IF(K1158&lt;O1158,"Reorder now",IF(P1158&gt;16,"Overstock","Healthy")))</f>
        <v>Healthy</v>
      </c>
      <c r="R1158" s="52" t="n">
        <f aca="false">K1158*C1158</f>
        <v>481.74</v>
      </c>
    </row>
    <row r="1159" customFormat="false" ht="15" hidden="false" customHeight="false" outlineLevel="0" collapsed="false">
      <c r="A1159" s="1" t="s">
        <v>9910</v>
      </c>
      <c r="B1159" s="1" t="s">
        <v>8742</v>
      </c>
      <c r="C1159" s="17" t="n">
        <v>61.07</v>
      </c>
      <c r="D1159" s="17" t="n">
        <v>114.06</v>
      </c>
      <c r="E1159" s="1" t="n">
        <v>39</v>
      </c>
      <c r="F1159" s="50" t="n">
        <v>0.75</v>
      </c>
      <c r="G1159" s="51" t="n">
        <v>0.686</v>
      </c>
      <c r="H1159" s="1" t="s">
        <v>9409</v>
      </c>
      <c r="I1159" s="1" t="s">
        <v>90</v>
      </c>
      <c r="J1159" s="1" t="n">
        <v>2</v>
      </c>
      <c r="K1159" s="1" t="n">
        <v>1</v>
      </c>
      <c r="L1159" s="52" t="n">
        <f aca="false">E1159*D1159</f>
        <v>4448.34</v>
      </c>
      <c r="M1159" s="1" t="n">
        <f aca="false">IF(H1159="A",1.65,IF(H1159="B",1.28,0.84))</f>
        <v>0.84</v>
      </c>
      <c r="N1159" s="1" t="n">
        <f aca="false">ROUNDUP(M1159*G1159*F1159*SQRT(J1159),0)</f>
        <v>1</v>
      </c>
      <c r="O1159" s="1" t="n">
        <f aca="false">ROUNDUP(F1159*J1159+N1159,0)</f>
        <v>3</v>
      </c>
      <c r="P1159" s="50" t="n">
        <f aca="false">IF(F1159&gt;0,K1159/F1159,99)</f>
        <v>1.33333333333333</v>
      </c>
      <c r="Q1159" s="18" t="str">
        <f aca="false">IF(K1159&lt;N1159,"Stock-out risk",IF(K1159&lt;O1159,"Reorder now",IF(P1159&gt;16,"Overstock","Healthy")))</f>
        <v>Reorder now</v>
      </c>
      <c r="R1159" s="52" t="n">
        <f aca="false">K1159*C1159</f>
        <v>61.07</v>
      </c>
    </row>
    <row r="1160" customFormat="false" ht="15" hidden="false" customHeight="false" outlineLevel="0" collapsed="false">
      <c r="A1160" s="1" t="s">
        <v>9911</v>
      </c>
      <c r="B1160" s="1" t="s">
        <v>8772</v>
      </c>
      <c r="C1160" s="17" t="n">
        <v>32.15</v>
      </c>
      <c r="D1160" s="17" t="n">
        <v>76.08</v>
      </c>
      <c r="E1160" s="1" t="n">
        <v>57</v>
      </c>
      <c r="F1160" s="50" t="n">
        <v>1.096</v>
      </c>
      <c r="G1160" s="51" t="n">
        <v>0.573</v>
      </c>
      <c r="H1160" s="1" t="s">
        <v>9409</v>
      </c>
      <c r="I1160" s="1" t="s">
        <v>90</v>
      </c>
      <c r="J1160" s="1" t="n">
        <v>2</v>
      </c>
      <c r="K1160" s="1" t="n">
        <v>9</v>
      </c>
      <c r="L1160" s="52" t="n">
        <f aca="false">E1160*D1160</f>
        <v>4336.56</v>
      </c>
      <c r="M1160" s="1" t="n">
        <f aca="false">IF(H1160="A",1.65,IF(H1160="B",1.28,0.84))</f>
        <v>0.84</v>
      </c>
      <c r="N1160" s="1" t="n">
        <f aca="false">ROUNDUP(M1160*G1160*F1160*SQRT(J1160),0)</f>
        <v>1</v>
      </c>
      <c r="O1160" s="1" t="n">
        <f aca="false">ROUNDUP(F1160*J1160+N1160,0)</f>
        <v>4</v>
      </c>
      <c r="P1160" s="50" t="n">
        <f aca="false">IF(F1160&gt;0,K1160/F1160,99)</f>
        <v>8.21167883211679</v>
      </c>
      <c r="Q1160" s="18" t="str">
        <f aca="false">IF(K1160&lt;N1160,"Stock-out risk",IF(K1160&lt;O1160,"Reorder now",IF(P1160&gt;16,"Overstock","Healthy")))</f>
        <v>Healthy</v>
      </c>
      <c r="R1160" s="52" t="n">
        <f aca="false">K1160*C1160</f>
        <v>289.35</v>
      </c>
    </row>
    <row r="1161" customFormat="false" ht="15" hidden="false" customHeight="false" outlineLevel="0" collapsed="false">
      <c r="A1161" s="1" t="s">
        <v>9912</v>
      </c>
      <c r="B1161" s="1" t="s">
        <v>8742</v>
      </c>
      <c r="C1161" s="17" t="n">
        <v>27.08</v>
      </c>
      <c r="D1161" s="17" t="n">
        <v>61.82</v>
      </c>
      <c r="E1161" s="1" t="n">
        <v>69</v>
      </c>
      <c r="F1161" s="50" t="n">
        <v>1.327</v>
      </c>
      <c r="G1161" s="51" t="n">
        <v>0.639</v>
      </c>
      <c r="H1161" s="1" t="s">
        <v>9409</v>
      </c>
      <c r="I1161" s="1" t="s">
        <v>90</v>
      </c>
      <c r="J1161" s="1" t="n">
        <v>6</v>
      </c>
      <c r="K1161" s="1" t="n">
        <v>11</v>
      </c>
      <c r="L1161" s="52" t="n">
        <f aca="false">E1161*D1161</f>
        <v>4265.58</v>
      </c>
      <c r="M1161" s="1" t="n">
        <f aca="false">IF(H1161="A",1.65,IF(H1161="B",1.28,0.84))</f>
        <v>0.84</v>
      </c>
      <c r="N1161" s="1" t="n">
        <f aca="false">ROUNDUP(M1161*G1161*F1161*SQRT(J1161),0)</f>
        <v>2</v>
      </c>
      <c r="O1161" s="1" t="n">
        <f aca="false">ROUNDUP(F1161*J1161+N1161,0)</f>
        <v>10</v>
      </c>
      <c r="P1161" s="50" t="n">
        <f aca="false">IF(F1161&gt;0,K1161/F1161,99)</f>
        <v>8.28937452901281</v>
      </c>
      <c r="Q1161" s="18" t="str">
        <f aca="false">IF(K1161&lt;N1161,"Stock-out risk",IF(K1161&lt;O1161,"Reorder now",IF(P1161&gt;16,"Overstock","Healthy")))</f>
        <v>Healthy</v>
      </c>
      <c r="R1161" s="52" t="n">
        <f aca="false">K1161*C1161</f>
        <v>297.88</v>
      </c>
    </row>
    <row r="1162" customFormat="false" ht="15" hidden="false" customHeight="false" outlineLevel="0" collapsed="false">
      <c r="A1162" s="1" t="s">
        <v>9913</v>
      </c>
      <c r="B1162" s="1" t="s">
        <v>8742</v>
      </c>
      <c r="C1162" s="17" t="n">
        <v>43.41</v>
      </c>
      <c r="D1162" s="17" t="n">
        <v>96.7</v>
      </c>
      <c r="E1162" s="1" t="n">
        <v>44</v>
      </c>
      <c r="F1162" s="50" t="n">
        <v>0.846</v>
      </c>
      <c r="G1162" s="51" t="n">
        <v>0.63</v>
      </c>
      <c r="H1162" s="1" t="s">
        <v>9409</v>
      </c>
      <c r="I1162" s="1" t="s">
        <v>90</v>
      </c>
      <c r="J1162" s="1" t="n">
        <v>6</v>
      </c>
      <c r="K1162" s="1" t="n">
        <v>28</v>
      </c>
      <c r="L1162" s="52" t="n">
        <f aca="false">E1162*D1162</f>
        <v>4254.8</v>
      </c>
      <c r="M1162" s="1" t="n">
        <f aca="false">IF(H1162="A",1.65,IF(H1162="B",1.28,0.84))</f>
        <v>0.84</v>
      </c>
      <c r="N1162" s="1" t="n">
        <f aca="false">ROUNDUP(M1162*G1162*F1162*SQRT(J1162),0)</f>
        <v>2</v>
      </c>
      <c r="O1162" s="1" t="n">
        <f aca="false">ROUNDUP(F1162*J1162+N1162,0)</f>
        <v>8</v>
      </c>
      <c r="P1162" s="50" t="n">
        <f aca="false">IF(F1162&gt;0,K1162/F1162,99)</f>
        <v>33.096926713948</v>
      </c>
      <c r="Q1162" s="18" t="str">
        <f aca="false">IF(K1162&lt;N1162,"Stock-out risk",IF(K1162&lt;O1162,"Reorder now",IF(P1162&gt;16,"Overstock","Healthy")))</f>
        <v>Overstock</v>
      </c>
      <c r="R1162" s="52" t="n">
        <f aca="false">K1162*C1162</f>
        <v>1215.48</v>
      </c>
    </row>
    <row r="1163" customFormat="false" ht="15" hidden="false" customHeight="false" outlineLevel="0" collapsed="false">
      <c r="A1163" s="1" t="s">
        <v>9914</v>
      </c>
      <c r="B1163" s="1" t="s">
        <v>8759</v>
      </c>
      <c r="C1163" s="17" t="n">
        <v>55.4</v>
      </c>
      <c r="D1163" s="17" t="n">
        <v>139.43</v>
      </c>
      <c r="E1163" s="1" t="n">
        <v>30</v>
      </c>
      <c r="F1163" s="50" t="n">
        <v>0.577</v>
      </c>
      <c r="G1163" s="51" t="n">
        <v>0.856</v>
      </c>
      <c r="H1163" s="1" t="s">
        <v>9409</v>
      </c>
      <c r="I1163" s="1" t="s">
        <v>90</v>
      </c>
      <c r="J1163" s="1" t="n">
        <v>6</v>
      </c>
      <c r="K1163" s="1" t="n">
        <v>14</v>
      </c>
      <c r="L1163" s="52" t="n">
        <f aca="false">E1163*D1163</f>
        <v>4182.9</v>
      </c>
      <c r="M1163" s="1" t="n">
        <f aca="false">IF(H1163="A",1.65,IF(H1163="B",1.28,0.84))</f>
        <v>0.84</v>
      </c>
      <c r="N1163" s="1" t="n">
        <f aca="false">ROUNDUP(M1163*G1163*F1163*SQRT(J1163),0)</f>
        <v>2</v>
      </c>
      <c r="O1163" s="1" t="n">
        <f aca="false">ROUNDUP(F1163*J1163+N1163,0)</f>
        <v>6</v>
      </c>
      <c r="P1163" s="50" t="n">
        <f aca="false">IF(F1163&gt;0,K1163/F1163,99)</f>
        <v>24.263431542461</v>
      </c>
      <c r="Q1163" s="18" t="str">
        <f aca="false">IF(K1163&lt;N1163,"Stock-out risk",IF(K1163&lt;O1163,"Reorder now",IF(P1163&gt;16,"Overstock","Healthy")))</f>
        <v>Overstock</v>
      </c>
      <c r="R1163" s="52" t="n">
        <f aca="false">K1163*C1163</f>
        <v>775.6</v>
      </c>
    </row>
    <row r="1164" customFormat="false" ht="15" hidden="false" customHeight="false" outlineLevel="0" collapsed="false">
      <c r="A1164" s="1" t="s">
        <v>9915</v>
      </c>
      <c r="B1164" s="1" t="s">
        <v>8755</v>
      </c>
      <c r="C1164" s="17" t="n">
        <v>102.59</v>
      </c>
      <c r="D1164" s="17" t="n">
        <v>245.48</v>
      </c>
      <c r="E1164" s="1" t="n">
        <v>16</v>
      </c>
      <c r="F1164" s="50" t="n">
        <v>0.308</v>
      </c>
      <c r="G1164" s="51" t="n">
        <v>1.5</v>
      </c>
      <c r="H1164" s="1" t="s">
        <v>9409</v>
      </c>
      <c r="I1164" s="1" t="s">
        <v>8752</v>
      </c>
      <c r="J1164" s="1" t="n">
        <v>2</v>
      </c>
      <c r="K1164" s="1" t="n">
        <v>4</v>
      </c>
      <c r="L1164" s="52" t="n">
        <f aca="false">E1164*D1164</f>
        <v>3927.68</v>
      </c>
      <c r="M1164" s="1" t="n">
        <f aca="false">IF(H1164="A",1.65,IF(H1164="B",1.28,0.84))</f>
        <v>0.84</v>
      </c>
      <c r="N1164" s="1" t="n">
        <f aca="false">ROUNDUP(M1164*G1164*F1164*SQRT(J1164),0)</f>
        <v>1</v>
      </c>
      <c r="O1164" s="1" t="n">
        <f aca="false">ROUNDUP(F1164*J1164+N1164,0)</f>
        <v>2</v>
      </c>
      <c r="P1164" s="50" t="n">
        <f aca="false">IF(F1164&gt;0,K1164/F1164,99)</f>
        <v>12.987012987013</v>
      </c>
      <c r="Q1164" s="18" t="str">
        <f aca="false">IF(K1164&lt;N1164,"Stock-out risk",IF(K1164&lt;O1164,"Reorder now",IF(P1164&gt;16,"Overstock","Healthy")))</f>
        <v>Healthy</v>
      </c>
      <c r="R1164" s="52" t="n">
        <f aca="false">K1164*C1164</f>
        <v>410.36</v>
      </c>
    </row>
    <row r="1165" customFormat="false" ht="15" hidden="false" customHeight="false" outlineLevel="0" collapsed="false">
      <c r="A1165" s="1" t="s">
        <v>9916</v>
      </c>
      <c r="B1165" s="1" t="s">
        <v>8742</v>
      </c>
      <c r="C1165" s="17" t="n">
        <v>104.24</v>
      </c>
      <c r="D1165" s="17" t="n">
        <v>238.82</v>
      </c>
      <c r="E1165" s="1" t="n">
        <v>16</v>
      </c>
      <c r="F1165" s="50" t="n">
        <v>0.308</v>
      </c>
      <c r="G1165" s="51" t="n">
        <v>1.5</v>
      </c>
      <c r="H1165" s="1" t="s">
        <v>9409</v>
      </c>
      <c r="I1165" s="1" t="s">
        <v>8752</v>
      </c>
      <c r="J1165" s="1" t="n">
        <v>3</v>
      </c>
      <c r="K1165" s="1" t="n">
        <v>2</v>
      </c>
      <c r="L1165" s="52" t="n">
        <f aca="false">E1165*D1165</f>
        <v>3821.12</v>
      </c>
      <c r="M1165" s="1" t="n">
        <f aca="false">IF(H1165="A",1.65,IF(H1165="B",1.28,0.84))</f>
        <v>0.84</v>
      </c>
      <c r="N1165" s="1" t="n">
        <f aca="false">ROUNDUP(M1165*G1165*F1165*SQRT(J1165),0)</f>
        <v>1</v>
      </c>
      <c r="O1165" s="1" t="n">
        <f aca="false">ROUNDUP(F1165*J1165+N1165,0)</f>
        <v>2</v>
      </c>
      <c r="P1165" s="50" t="n">
        <f aca="false">IF(F1165&gt;0,K1165/F1165,99)</f>
        <v>6.49350649350649</v>
      </c>
      <c r="Q1165" s="18" t="str">
        <f aca="false">IF(K1165&lt;N1165,"Stock-out risk",IF(K1165&lt;O1165,"Reorder now",IF(P1165&gt;16,"Overstock","Healthy")))</f>
        <v>Healthy</v>
      </c>
      <c r="R1165" s="52" t="n">
        <f aca="false">K1165*C1165</f>
        <v>208.48</v>
      </c>
    </row>
    <row r="1166" customFormat="false" ht="15" hidden="false" customHeight="false" outlineLevel="0" collapsed="false">
      <c r="A1166" s="1" t="s">
        <v>9917</v>
      </c>
      <c r="B1166" s="1" t="s">
        <v>8742</v>
      </c>
      <c r="C1166" s="17" t="n">
        <v>217.5</v>
      </c>
      <c r="D1166" s="17" t="n">
        <v>444.83</v>
      </c>
      <c r="E1166" s="1" t="n">
        <v>8</v>
      </c>
      <c r="F1166" s="50" t="n">
        <v>0.154</v>
      </c>
      <c r="G1166" s="51" t="n">
        <v>2.669</v>
      </c>
      <c r="H1166" s="1" t="s">
        <v>9409</v>
      </c>
      <c r="I1166" s="1" t="s">
        <v>8752</v>
      </c>
      <c r="J1166" s="1" t="n">
        <v>3</v>
      </c>
      <c r="K1166" s="1" t="n">
        <v>4</v>
      </c>
      <c r="L1166" s="52" t="n">
        <f aca="false">E1166*D1166</f>
        <v>3558.64</v>
      </c>
      <c r="M1166" s="1" t="n">
        <f aca="false">IF(H1166="A",1.65,IF(H1166="B",1.28,0.84))</f>
        <v>0.84</v>
      </c>
      <c r="N1166" s="1" t="n">
        <f aca="false">ROUNDUP(M1166*G1166*F1166*SQRT(J1166),0)</f>
        <v>1</v>
      </c>
      <c r="O1166" s="1" t="n">
        <f aca="false">ROUNDUP(F1166*J1166+N1166,0)</f>
        <v>2</v>
      </c>
      <c r="P1166" s="50" t="n">
        <f aca="false">IF(F1166&gt;0,K1166/F1166,99)</f>
        <v>25.974025974026</v>
      </c>
      <c r="Q1166" s="18" t="str">
        <f aca="false">IF(K1166&lt;N1166,"Stock-out risk",IF(K1166&lt;O1166,"Reorder now",IF(P1166&gt;16,"Overstock","Healthy")))</f>
        <v>Overstock</v>
      </c>
      <c r="R1166" s="52" t="n">
        <f aca="false">K1166*C1166</f>
        <v>870</v>
      </c>
    </row>
    <row r="1167" customFormat="false" ht="15" hidden="false" customHeight="false" outlineLevel="0" collapsed="false">
      <c r="A1167" s="1" t="s">
        <v>9918</v>
      </c>
      <c r="B1167" s="1" t="s">
        <v>8755</v>
      </c>
      <c r="C1167" s="17" t="n">
        <v>56.74</v>
      </c>
      <c r="D1167" s="17" t="n">
        <v>122.29</v>
      </c>
      <c r="E1167" s="1" t="n">
        <v>29</v>
      </c>
      <c r="F1167" s="50" t="n">
        <v>0.558</v>
      </c>
      <c r="G1167" s="51" t="n">
        <v>1.02</v>
      </c>
      <c r="H1167" s="1" t="s">
        <v>9409</v>
      </c>
      <c r="I1167" s="1" t="s">
        <v>8752</v>
      </c>
      <c r="J1167" s="1" t="n">
        <v>2</v>
      </c>
      <c r="K1167" s="1" t="n">
        <v>9</v>
      </c>
      <c r="L1167" s="52" t="n">
        <f aca="false">E1167*D1167</f>
        <v>3546.41</v>
      </c>
      <c r="M1167" s="1" t="n">
        <f aca="false">IF(H1167="A",1.65,IF(H1167="B",1.28,0.84))</f>
        <v>0.84</v>
      </c>
      <c r="N1167" s="1" t="n">
        <f aca="false">ROUNDUP(M1167*G1167*F1167*SQRT(J1167),0)</f>
        <v>1</v>
      </c>
      <c r="O1167" s="1" t="n">
        <f aca="false">ROUNDUP(F1167*J1167+N1167,0)</f>
        <v>3</v>
      </c>
      <c r="P1167" s="50" t="n">
        <f aca="false">IF(F1167&gt;0,K1167/F1167,99)</f>
        <v>16.1290322580645</v>
      </c>
      <c r="Q1167" s="18" t="str">
        <f aca="false">IF(K1167&lt;N1167,"Stock-out risk",IF(K1167&lt;O1167,"Reorder now",IF(P1167&gt;16,"Overstock","Healthy")))</f>
        <v>Overstock</v>
      </c>
      <c r="R1167" s="52" t="n">
        <f aca="false">K1167*C1167</f>
        <v>510.66</v>
      </c>
    </row>
    <row r="1168" customFormat="false" ht="15" hidden="false" customHeight="false" outlineLevel="0" collapsed="false">
      <c r="A1168" s="1" t="s">
        <v>9919</v>
      </c>
      <c r="B1168" s="1" t="s">
        <v>8772</v>
      </c>
      <c r="C1168" s="17" t="n">
        <v>62.35</v>
      </c>
      <c r="D1168" s="17" t="n">
        <v>159.59</v>
      </c>
      <c r="E1168" s="1" t="n">
        <v>22</v>
      </c>
      <c r="F1168" s="50" t="n">
        <v>0.423</v>
      </c>
      <c r="G1168" s="51" t="n">
        <v>1.168</v>
      </c>
      <c r="H1168" s="1" t="s">
        <v>9409</v>
      </c>
      <c r="I1168" s="1" t="s">
        <v>8752</v>
      </c>
      <c r="J1168" s="1" t="n">
        <v>4</v>
      </c>
      <c r="K1168" s="1" t="n">
        <v>3</v>
      </c>
      <c r="L1168" s="52" t="n">
        <f aca="false">E1168*D1168</f>
        <v>3510.98</v>
      </c>
      <c r="M1168" s="1" t="n">
        <f aca="false">IF(H1168="A",1.65,IF(H1168="B",1.28,0.84))</f>
        <v>0.84</v>
      </c>
      <c r="N1168" s="1" t="n">
        <f aca="false">ROUNDUP(M1168*G1168*F1168*SQRT(J1168),0)</f>
        <v>1</v>
      </c>
      <c r="O1168" s="1" t="n">
        <f aca="false">ROUNDUP(F1168*J1168+N1168,0)</f>
        <v>3</v>
      </c>
      <c r="P1168" s="50" t="n">
        <f aca="false">IF(F1168&gt;0,K1168/F1168,99)</f>
        <v>7.09219858156028</v>
      </c>
      <c r="Q1168" s="18" t="str">
        <f aca="false">IF(K1168&lt;N1168,"Stock-out risk",IF(K1168&lt;O1168,"Reorder now",IF(P1168&gt;16,"Overstock","Healthy")))</f>
        <v>Healthy</v>
      </c>
      <c r="R1168" s="52" t="n">
        <f aca="false">K1168*C1168</f>
        <v>187.05</v>
      </c>
    </row>
    <row r="1169" customFormat="false" ht="15" hidden="false" customHeight="false" outlineLevel="0" collapsed="false">
      <c r="A1169" s="1" t="s">
        <v>9920</v>
      </c>
      <c r="B1169" s="1" t="s">
        <v>8742</v>
      </c>
      <c r="C1169" s="17" t="n">
        <v>29.26</v>
      </c>
      <c r="D1169" s="17" t="n">
        <v>71.08</v>
      </c>
      <c r="E1169" s="1" t="n">
        <v>49</v>
      </c>
      <c r="F1169" s="50" t="n">
        <v>0.942</v>
      </c>
      <c r="G1169" s="51" t="n">
        <v>0.323</v>
      </c>
      <c r="H1169" s="1" t="s">
        <v>9409</v>
      </c>
      <c r="I1169" s="1" t="s">
        <v>8746</v>
      </c>
      <c r="J1169" s="1" t="n">
        <v>4</v>
      </c>
      <c r="K1169" s="1" t="n">
        <v>18</v>
      </c>
      <c r="L1169" s="52" t="n">
        <f aca="false">E1169*D1169</f>
        <v>3482.92</v>
      </c>
      <c r="M1169" s="1" t="n">
        <f aca="false">IF(H1169="A",1.65,IF(H1169="B",1.28,0.84))</f>
        <v>0.84</v>
      </c>
      <c r="N1169" s="1" t="n">
        <f aca="false">ROUNDUP(M1169*G1169*F1169*SQRT(J1169),0)</f>
        <v>1</v>
      </c>
      <c r="O1169" s="1" t="n">
        <f aca="false">ROUNDUP(F1169*J1169+N1169,0)</f>
        <v>5</v>
      </c>
      <c r="P1169" s="50" t="n">
        <f aca="false">IF(F1169&gt;0,K1169/F1169,99)</f>
        <v>19.1082802547771</v>
      </c>
      <c r="Q1169" s="18" t="str">
        <f aca="false">IF(K1169&lt;N1169,"Stock-out risk",IF(K1169&lt;O1169,"Reorder now",IF(P1169&gt;16,"Overstock","Healthy")))</f>
        <v>Overstock</v>
      </c>
      <c r="R1169" s="52" t="n">
        <f aca="false">K1169*C1169</f>
        <v>526.68</v>
      </c>
    </row>
    <row r="1170" customFormat="false" ht="15" hidden="false" customHeight="false" outlineLevel="0" collapsed="false">
      <c r="A1170" s="1" t="s">
        <v>9921</v>
      </c>
      <c r="B1170" s="1" t="s">
        <v>8759</v>
      </c>
      <c r="C1170" s="17" t="n">
        <v>93.67</v>
      </c>
      <c r="D1170" s="17" t="n">
        <v>173.17</v>
      </c>
      <c r="E1170" s="1" t="n">
        <v>20</v>
      </c>
      <c r="F1170" s="50" t="n">
        <v>0.385</v>
      </c>
      <c r="G1170" s="51" t="n">
        <v>1.265</v>
      </c>
      <c r="H1170" s="1" t="s">
        <v>9409</v>
      </c>
      <c r="I1170" s="1" t="s">
        <v>8752</v>
      </c>
      <c r="J1170" s="1" t="n">
        <v>4</v>
      </c>
      <c r="K1170" s="1" t="n">
        <v>6</v>
      </c>
      <c r="L1170" s="52" t="n">
        <f aca="false">E1170*D1170</f>
        <v>3463.4</v>
      </c>
      <c r="M1170" s="1" t="n">
        <f aca="false">IF(H1170="A",1.65,IF(H1170="B",1.28,0.84))</f>
        <v>0.84</v>
      </c>
      <c r="N1170" s="1" t="n">
        <f aca="false">ROUNDUP(M1170*G1170*F1170*SQRT(J1170),0)</f>
        <v>1</v>
      </c>
      <c r="O1170" s="1" t="n">
        <f aca="false">ROUNDUP(F1170*J1170+N1170,0)</f>
        <v>3</v>
      </c>
      <c r="P1170" s="50" t="n">
        <f aca="false">IF(F1170&gt;0,K1170/F1170,99)</f>
        <v>15.5844155844156</v>
      </c>
      <c r="Q1170" s="18" t="str">
        <f aca="false">IF(K1170&lt;N1170,"Stock-out risk",IF(K1170&lt;O1170,"Reorder now",IF(P1170&gt;16,"Overstock","Healthy")))</f>
        <v>Healthy</v>
      </c>
      <c r="R1170" s="52" t="n">
        <f aca="false">K1170*C1170</f>
        <v>562.02</v>
      </c>
    </row>
    <row r="1171" customFormat="false" ht="15" hidden="false" customHeight="false" outlineLevel="0" collapsed="false">
      <c r="A1171" s="1" t="s">
        <v>9922</v>
      </c>
      <c r="B1171" s="1" t="s">
        <v>8764</v>
      </c>
      <c r="C1171" s="17" t="n">
        <v>48.16</v>
      </c>
      <c r="D1171" s="17" t="n">
        <v>94.91</v>
      </c>
      <c r="E1171" s="1" t="n">
        <v>35</v>
      </c>
      <c r="F1171" s="50" t="n">
        <v>0.673</v>
      </c>
      <c r="G1171" s="51" t="n">
        <v>0.697</v>
      </c>
      <c r="H1171" s="1" t="s">
        <v>9409</v>
      </c>
      <c r="I1171" s="1" t="s">
        <v>90</v>
      </c>
      <c r="J1171" s="1" t="n">
        <v>3</v>
      </c>
      <c r="K1171" s="1" t="n">
        <v>5</v>
      </c>
      <c r="L1171" s="52" t="n">
        <f aca="false">E1171*D1171</f>
        <v>3321.85</v>
      </c>
      <c r="M1171" s="1" t="n">
        <f aca="false">IF(H1171="A",1.65,IF(H1171="B",1.28,0.84))</f>
        <v>0.84</v>
      </c>
      <c r="N1171" s="1" t="n">
        <f aca="false">ROUNDUP(M1171*G1171*F1171*SQRT(J1171),0)</f>
        <v>1</v>
      </c>
      <c r="O1171" s="1" t="n">
        <f aca="false">ROUNDUP(F1171*J1171+N1171,0)</f>
        <v>4</v>
      </c>
      <c r="P1171" s="50" t="n">
        <f aca="false">IF(F1171&gt;0,K1171/F1171,99)</f>
        <v>7.42942050520059</v>
      </c>
      <c r="Q1171" s="18" t="str">
        <f aca="false">IF(K1171&lt;N1171,"Stock-out risk",IF(K1171&lt;O1171,"Reorder now",IF(P1171&gt;16,"Overstock","Healthy")))</f>
        <v>Healthy</v>
      </c>
      <c r="R1171" s="52" t="n">
        <f aca="false">K1171*C1171</f>
        <v>240.8</v>
      </c>
    </row>
    <row r="1172" customFormat="false" ht="15" hidden="false" customHeight="false" outlineLevel="0" collapsed="false">
      <c r="A1172" s="1" t="s">
        <v>9923</v>
      </c>
      <c r="B1172" s="1" t="s">
        <v>8772</v>
      </c>
      <c r="C1172" s="17" t="n">
        <v>192.93</v>
      </c>
      <c r="D1172" s="17" t="n">
        <v>410.59</v>
      </c>
      <c r="E1172" s="1" t="n">
        <v>8</v>
      </c>
      <c r="F1172" s="50" t="n">
        <v>0.154</v>
      </c>
      <c r="G1172" s="51" t="n">
        <v>2.345</v>
      </c>
      <c r="H1172" s="1" t="s">
        <v>9409</v>
      </c>
      <c r="I1172" s="1" t="s">
        <v>8752</v>
      </c>
      <c r="J1172" s="1" t="n">
        <v>3</v>
      </c>
      <c r="K1172" s="1" t="n">
        <v>4</v>
      </c>
      <c r="L1172" s="52" t="n">
        <f aca="false">E1172*D1172</f>
        <v>3284.72</v>
      </c>
      <c r="M1172" s="1" t="n">
        <f aca="false">IF(H1172="A",1.65,IF(H1172="B",1.28,0.84))</f>
        <v>0.84</v>
      </c>
      <c r="N1172" s="1" t="n">
        <f aca="false">ROUNDUP(M1172*G1172*F1172*SQRT(J1172),0)</f>
        <v>1</v>
      </c>
      <c r="O1172" s="1" t="n">
        <f aca="false">ROUNDUP(F1172*J1172+N1172,0)</f>
        <v>2</v>
      </c>
      <c r="P1172" s="50" t="n">
        <f aca="false">IF(F1172&gt;0,K1172/F1172,99)</f>
        <v>25.974025974026</v>
      </c>
      <c r="Q1172" s="18" t="str">
        <f aca="false">IF(K1172&lt;N1172,"Stock-out risk",IF(K1172&lt;O1172,"Reorder now",IF(P1172&gt;16,"Overstock","Healthy")))</f>
        <v>Overstock</v>
      </c>
      <c r="R1172" s="52" t="n">
        <f aca="false">K1172*C1172</f>
        <v>771.72</v>
      </c>
    </row>
    <row r="1173" customFormat="false" ht="15" hidden="false" customHeight="false" outlineLevel="0" collapsed="false">
      <c r="A1173" s="1" t="s">
        <v>9924</v>
      </c>
      <c r="B1173" s="1" t="s">
        <v>8742</v>
      </c>
      <c r="C1173" s="17" t="n">
        <v>16.89</v>
      </c>
      <c r="D1173" s="17" t="n">
        <v>40.06</v>
      </c>
      <c r="E1173" s="1" t="n">
        <v>81</v>
      </c>
      <c r="F1173" s="50" t="n">
        <v>1.558</v>
      </c>
      <c r="G1173" s="51" t="n">
        <v>0.461</v>
      </c>
      <c r="H1173" s="1" t="s">
        <v>9409</v>
      </c>
      <c r="I1173" s="1" t="s">
        <v>8746</v>
      </c>
      <c r="J1173" s="1" t="n">
        <v>3</v>
      </c>
      <c r="K1173" s="1" t="n">
        <v>14</v>
      </c>
      <c r="L1173" s="52" t="n">
        <f aca="false">E1173*D1173</f>
        <v>3244.86</v>
      </c>
      <c r="M1173" s="1" t="n">
        <f aca="false">IF(H1173="A",1.65,IF(H1173="B",1.28,0.84))</f>
        <v>0.84</v>
      </c>
      <c r="N1173" s="1" t="n">
        <f aca="false">ROUNDUP(M1173*G1173*F1173*SQRT(J1173),0)</f>
        <v>2</v>
      </c>
      <c r="O1173" s="1" t="n">
        <f aca="false">ROUNDUP(F1173*J1173+N1173,0)</f>
        <v>7</v>
      </c>
      <c r="P1173" s="50" t="n">
        <f aca="false">IF(F1173&gt;0,K1173/F1173,99)</f>
        <v>8.98587933247753</v>
      </c>
      <c r="Q1173" s="18" t="str">
        <f aca="false">IF(K1173&lt;N1173,"Stock-out risk",IF(K1173&lt;O1173,"Reorder now",IF(P1173&gt;16,"Overstock","Healthy")))</f>
        <v>Healthy</v>
      </c>
      <c r="R1173" s="52" t="n">
        <f aca="false">K1173*C1173</f>
        <v>236.46</v>
      </c>
    </row>
    <row r="1174" customFormat="false" ht="15" hidden="false" customHeight="false" outlineLevel="0" collapsed="false">
      <c r="A1174" s="1" t="s">
        <v>9925</v>
      </c>
      <c r="B1174" s="1" t="s">
        <v>8755</v>
      </c>
      <c r="C1174" s="17" t="n">
        <v>86.05</v>
      </c>
      <c r="D1174" s="17" t="n">
        <v>159.55</v>
      </c>
      <c r="E1174" s="1" t="n">
        <v>20</v>
      </c>
      <c r="F1174" s="50" t="n">
        <v>0.385</v>
      </c>
      <c r="G1174" s="51" t="n">
        <v>1.265</v>
      </c>
      <c r="H1174" s="1" t="s">
        <v>9409</v>
      </c>
      <c r="I1174" s="1" t="s">
        <v>8752</v>
      </c>
      <c r="J1174" s="1" t="n">
        <v>2</v>
      </c>
      <c r="K1174" s="1" t="n">
        <v>5</v>
      </c>
      <c r="L1174" s="52" t="n">
        <f aca="false">E1174*D1174</f>
        <v>3191</v>
      </c>
      <c r="M1174" s="1" t="n">
        <f aca="false">IF(H1174="A",1.65,IF(H1174="B",1.28,0.84))</f>
        <v>0.84</v>
      </c>
      <c r="N1174" s="1" t="n">
        <f aca="false">ROUNDUP(M1174*G1174*F1174*SQRT(J1174),0)</f>
        <v>1</v>
      </c>
      <c r="O1174" s="1" t="n">
        <f aca="false">ROUNDUP(F1174*J1174+N1174,0)</f>
        <v>2</v>
      </c>
      <c r="P1174" s="50" t="n">
        <f aca="false">IF(F1174&gt;0,K1174/F1174,99)</f>
        <v>12.987012987013</v>
      </c>
      <c r="Q1174" s="18" t="str">
        <f aca="false">IF(K1174&lt;N1174,"Stock-out risk",IF(K1174&lt;O1174,"Reorder now",IF(P1174&gt;16,"Overstock","Healthy")))</f>
        <v>Healthy</v>
      </c>
      <c r="R1174" s="52" t="n">
        <f aca="false">K1174*C1174</f>
        <v>430.25</v>
      </c>
    </row>
    <row r="1175" customFormat="false" ht="15" hidden="false" customHeight="false" outlineLevel="0" collapsed="false">
      <c r="A1175" s="1" t="s">
        <v>9926</v>
      </c>
      <c r="B1175" s="1" t="s">
        <v>8764</v>
      </c>
      <c r="C1175" s="17" t="n">
        <v>36.25</v>
      </c>
      <c r="D1175" s="17" t="n">
        <v>70.56</v>
      </c>
      <c r="E1175" s="1" t="n">
        <v>45</v>
      </c>
      <c r="F1175" s="50" t="n">
        <v>0.865</v>
      </c>
      <c r="G1175" s="51" t="n">
        <v>0.718</v>
      </c>
      <c r="H1175" s="1" t="s">
        <v>9409</v>
      </c>
      <c r="I1175" s="1" t="s">
        <v>90</v>
      </c>
      <c r="J1175" s="1" t="n">
        <v>3</v>
      </c>
      <c r="K1175" s="1" t="n">
        <v>5</v>
      </c>
      <c r="L1175" s="52" t="n">
        <f aca="false">E1175*D1175</f>
        <v>3175.2</v>
      </c>
      <c r="M1175" s="1" t="n">
        <f aca="false">IF(H1175="A",1.65,IF(H1175="B",1.28,0.84))</f>
        <v>0.84</v>
      </c>
      <c r="N1175" s="1" t="n">
        <f aca="false">ROUNDUP(M1175*G1175*F1175*SQRT(J1175),0)</f>
        <v>1</v>
      </c>
      <c r="O1175" s="1" t="n">
        <f aca="false">ROUNDUP(F1175*J1175+N1175,0)</f>
        <v>4</v>
      </c>
      <c r="P1175" s="50" t="n">
        <f aca="false">IF(F1175&gt;0,K1175/F1175,99)</f>
        <v>5.78034682080925</v>
      </c>
      <c r="Q1175" s="18" t="str">
        <f aca="false">IF(K1175&lt;N1175,"Stock-out risk",IF(K1175&lt;O1175,"Reorder now",IF(P1175&gt;16,"Overstock","Healthy")))</f>
        <v>Healthy</v>
      </c>
      <c r="R1175" s="52" t="n">
        <f aca="false">K1175*C1175</f>
        <v>181.25</v>
      </c>
    </row>
    <row r="1176" customFormat="false" ht="15" hidden="false" customHeight="false" outlineLevel="0" collapsed="false">
      <c r="A1176" s="1" t="s">
        <v>9927</v>
      </c>
      <c r="B1176" s="1" t="s">
        <v>8755</v>
      </c>
      <c r="C1176" s="17" t="n">
        <v>142.22</v>
      </c>
      <c r="D1176" s="17" t="n">
        <v>261.91</v>
      </c>
      <c r="E1176" s="1" t="n">
        <v>12</v>
      </c>
      <c r="F1176" s="50" t="n">
        <v>0.231</v>
      </c>
      <c r="G1176" s="51" t="n">
        <v>1.826</v>
      </c>
      <c r="H1176" s="1" t="s">
        <v>9409</v>
      </c>
      <c r="I1176" s="1" t="s">
        <v>8752</v>
      </c>
      <c r="J1176" s="1" t="n">
        <v>3</v>
      </c>
      <c r="K1176" s="1" t="n">
        <v>4</v>
      </c>
      <c r="L1176" s="52" t="n">
        <f aca="false">E1176*D1176</f>
        <v>3142.92</v>
      </c>
      <c r="M1176" s="1" t="n">
        <f aca="false">IF(H1176="A",1.65,IF(H1176="B",1.28,0.84))</f>
        <v>0.84</v>
      </c>
      <c r="N1176" s="1" t="n">
        <f aca="false">ROUNDUP(M1176*G1176*F1176*SQRT(J1176),0)</f>
        <v>1</v>
      </c>
      <c r="O1176" s="1" t="n">
        <f aca="false">ROUNDUP(F1176*J1176+N1176,0)</f>
        <v>2</v>
      </c>
      <c r="P1176" s="50" t="n">
        <f aca="false">IF(F1176&gt;0,K1176/F1176,99)</f>
        <v>17.3160173160173</v>
      </c>
      <c r="Q1176" s="18" t="str">
        <f aca="false">IF(K1176&lt;N1176,"Stock-out risk",IF(K1176&lt;O1176,"Reorder now",IF(P1176&gt;16,"Overstock","Healthy")))</f>
        <v>Overstock</v>
      </c>
      <c r="R1176" s="52" t="n">
        <f aca="false">K1176*C1176</f>
        <v>568.88</v>
      </c>
    </row>
    <row r="1177" customFormat="false" ht="15" hidden="false" customHeight="false" outlineLevel="0" collapsed="false">
      <c r="A1177" s="1" t="s">
        <v>9928</v>
      </c>
      <c r="B1177" s="1" t="s">
        <v>8742</v>
      </c>
      <c r="C1177" s="17" t="n">
        <v>73.45</v>
      </c>
      <c r="D1177" s="17" t="n">
        <v>183.47</v>
      </c>
      <c r="E1177" s="1" t="n">
        <v>13</v>
      </c>
      <c r="F1177" s="50" t="n">
        <v>0.25</v>
      </c>
      <c r="G1177" s="51" t="n">
        <v>1.732</v>
      </c>
      <c r="H1177" s="1" t="s">
        <v>9409</v>
      </c>
      <c r="I1177" s="1" t="s">
        <v>8752</v>
      </c>
      <c r="J1177" s="1" t="n">
        <v>3</v>
      </c>
      <c r="K1177" s="1" t="n">
        <v>5</v>
      </c>
      <c r="L1177" s="52" t="n">
        <f aca="false">E1177*D1177</f>
        <v>2385.11</v>
      </c>
      <c r="M1177" s="1" t="n">
        <f aca="false">IF(H1177="A",1.65,IF(H1177="B",1.28,0.84))</f>
        <v>0.84</v>
      </c>
      <c r="N1177" s="1" t="n">
        <f aca="false">ROUNDUP(M1177*G1177*F1177*SQRT(J1177),0)</f>
        <v>1</v>
      </c>
      <c r="O1177" s="1" t="n">
        <f aca="false">ROUNDUP(F1177*J1177+N1177,0)</f>
        <v>2</v>
      </c>
      <c r="P1177" s="50" t="n">
        <f aca="false">IF(F1177&gt;0,K1177/F1177,99)</f>
        <v>20</v>
      </c>
      <c r="Q1177" s="18" t="str">
        <f aca="false">IF(K1177&lt;N1177,"Stock-out risk",IF(K1177&lt;O1177,"Reorder now",IF(P1177&gt;16,"Overstock","Healthy")))</f>
        <v>Overstock</v>
      </c>
      <c r="R1177" s="52" t="n">
        <f aca="false">K1177*C1177</f>
        <v>367.25</v>
      </c>
    </row>
    <row r="1178" customFormat="false" ht="15" hidden="false" customHeight="false" outlineLevel="0" collapsed="false">
      <c r="A1178" s="1" t="s">
        <v>9929</v>
      </c>
      <c r="B1178" s="1" t="s">
        <v>8764</v>
      </c>
      <c r="C1178" s="17" t="n">
        <v>116.46</v>
      </c>
      <c r="D1178" s="17" t="n">
        <v>236.14</v>
      </c>
      <c r="E1178" s="1" t="n">
        <v>10</v>
      </c>
      <c r="F1178" s="50" t="n">
        <v>0.192</v>
      </c>
      <c r="G1178" s="51" t="n">
        <v>2.049</v>
      </c>
      <c r="H1178" s="1" t="s">
        <v>9409</v>
      </c>
      <c r="I1178" s="1" t="s">
        <v>8752</v>
      </c>
      <c r="J1178" s="1" t="n">
        <v>2</v>
      </c>
      <c r="K1178" s="1" t="n">
        <v>2</v>
      </c>
      <c r="L1178" s="52" t="n">
        <f aca="false">E1178*D1178</f>
        <v>2361.4</v>
      </c>
      <c r="M1178" s="1" t="n">
        <f aca="false">IF(H1178="A",1.65,IF(H1178="B",1.28,0.84))</f>
        <v>0.84</v>
      </c>
      <c r="N1178" s="1" t="n">
        <f aca="false">ROUNDUP(M1178*G1178*F1178*SQRT(J1178),0)</f>
        <v>1</v>
      </c>
      <c r="O1178" s="1" t="n">
        <f aca="false">ROUNDUP(F1178*J1178+N1178,0)</f>
        <v>2</v>
      </c>
      <c r="P1178" s="50" t="n">
        <f aca="false">IF(F1178&gt;0,K1178/F1178,99)</f>
        <v>10.4166666666667</v>
      </c>
      <c r="Q1178" s="18" t="str">
        <f aca="false">IF(K1178&lt;N1178,"Stock-out risk",IF(K1178&lt;O1178,"Reorder now",IF(P1178&gt;16,"Overstock","Healthy")))</f>
        <v>Healthy</v>
      </c>
      <c r="R1178" s="52" t="n">
        <f aca="false">K1178*C1178</f>
        <v>232.92</v>
      </c>
    </row>
    <row r="1179" customFormat="false" ht="15" hidden="false" customHeight="false" outlineLevel="0" collapsed="false">
      <c r="A1179" s="1" t="s">
        <v>9930</v>
      </c>
      <c r="B1179" s="1" t="s">
        <v>8772</v>
      </c>
      <c r="C1179" s="17" t="n">
        <v>31.14</v>
      </c>
      <c r="D1179" s="17" t="n">
        <v>60.44</v>
      </c>
      <c r="E1179" s="1" t="n">
        <v>37</v>
      </c>
      <c r="F1179" s="50" t="n">
        <v>0.712</v>
      </c>
      <c r="G1179" s="51" t="n">
        <v>1.079</v>
      </c>
      <c r="H1179" s="1" t="s">
        <v>9409</v>
      </c>
      <c r="I1179" s="1" t="s">
        <v>8752</v>
      </c>
      <c r="J1179" s="1" t="n">
        <v>6</v>
      </c>
      <c r="K1179" s="1" t="n">
        <v>7</v>
      </c>
      <c r="L1179" s="52" t="n">
        <f aca="false">E1179*D1179</f>
        <v>2236.28</v>
      </c>
      <c r="M1179" s="1" t="n">
        <f aca="false">IF(H1179="A",1.65,IF(H1179="B",1.28,0.84))</f>
        <v>0.84</v>
      </c>
      <c r="N1179" s="1" t="n">
        <f aca="false">ROUNDUP(M1179*G1179*F1179*SQRT(J1179),0)</f>
        <v>2</v>
      </c>
      <c r="O1179" s="1" t="n">
        <f aca="false">ROUNDUP(F1179*J1179+N1179,0)</f>
        <v>7</v>
      </c>
      <c r="P1179" s="50" t="n">
        <f aca="false">IF(F1179&gt;0,K1179/F1179,99)</f>
        <v>9.8314606741573</v>
      </c>
      <c r="Q1179" s="18" t="str">
        <f aca="false">IF(K1179&lt;N1179,"Stock-out risk",IF(K1179&lt;O1179,"Reorder now",IF(P1179&gt;16,"Overstock","Healthy")))</f>
        <v>Healthy</v>
      </c>
      <c r="R1179" s="52" t="n">
        <f aca="false">K1179*C1179</f>
        <v>217.98</v>
      </c>
    </row>
    <row r="1180" customFormat="false" ht="15" hidden="false" customHeight="false" outlineLevel="0" collapsed="false">
      <c r="A1180" s="1" t="s">
        <v>9931</v>
      </c>
      <c r="B1180" s="1" t="s">
        <v>8749</v>
      </c>
      <c r="C1180" s="17" t="n">
        <v>50.01</v>
      </c>
      <c r="D1180" s="17" t="n">
        <v>92.85</v>
      </c>
      <c r="E1180" s="1" t="n">
        <v>24</v>
      </c>
      <c r="F1180" s="50" t="n">
        <v>0.462</v>
      </c>
      <c r="G1180" s="51" t="n">
        <v>1.08</v>
      </c>
      <c r="H1180" s="1" t="s">
        <v>9409</v>
      </c>
      <c r="I1180" s="1" t="s">
        <v>8752</v>
      </c>
      <c r="J1180" s="1" t="n">
        <v>4</v>
      </c>
      <c r="K1180" s="1" t="n">
        <v>3</v>
      </c>
      <c r="L1180" s="52" t="n">
        <f aca="false">E1180*D1180</f>
        <v>2228.4</v>
      </c>
      <c r="M1180" s="1" t="n">
        <f aca="false">IF(H1180="A",1.65,IF(H1180="B",1.28,0.84))</f>
        <v>0.84</v>
      </c>
      <c r="N1180" s="1" t="n">
        <f aca="false">ROUNDUP(M1180*G1180*F1180*SQRT(J1180),0)</f>
        <v>1</v>
      </c>
      <c r="O1180" s="1" t="n">
        <f aca="false">ROUNDUP(F1180*J1180+N1180,0)</f>
        <v>3</v>
      </c>
      <c r="P1180" s="50" t="n">
        <f aca="false">IF(F1180&gt;0,K1180/F1180,99)</f>
        <v>6.49350649350649</v>
      </c>
      <c r="Q1180" s="18" t="str">
        <f aca="false">IF(K1180&lt;N1180,"Stock-out risk",IF(K1180&lt;O1180,"Reorder now",IF(P1180&gt;16,"Overstock","Healthy")))</f>
        <v>Healthy</v>
      </c>
      <c r="R1180" s="52" t="n">
        <f aca="false">K1180*C1180</f>
        <v>150.03</v>
      </c>
    </row>
    <row r="1181" customFormat="false" ht="15" hidden="false" customHeight="false" outlineLevel="0" collapsed="false">
      <c r="A1181" s="1" t="s">
        <v>9932</v>
      </c>
      <c r="B1181" s="1" t="s">
        <v>8772</v>
      </c>
      <c r="C1181" s="17" t="n">
        <v>63.8</v>
      </c>
      <c r="D1181" s="17" t="n">
        <v>157.88</v>
      </c>
      <c r="E1181" s="1" t="n">
        <v>14</v>
      </c>
      <c r="F1181" s="50" t="n">
        <v>0.269</v>
      </c>
      <c r="G1181" s="51" t="n">
        <v>1.648</v>
      </c>
      <c r="H1181" s="1" t="s">
        <v>9409</v>
      </c>
      <c r="I1181" s="1" t="s">
        <v>8752</v>
      </c>
      <c r="J1181" s="1" t="n">
        <v>3</v>
      </c>
      <c r="K1181" s="1" t="n">
        <v>1</v>
      </c>
      <c r="L1181" s="52" t="n">
        <f aca="false">E1181*D1181</f>
        <v>2210.32</v>
      </c>
      <c r="M1181" s="1" t="n">
        <f aca="false">IF(H1181="A",1.65,IF(H1181="B",1.28,0.84))</f>
        <v>0.84</v>
      </c>
      <c r="N1181" s="1" t="n">
        <f aca="false">ROUNDUP(M1181*G1181*F1181*SQRT(J1181),0)</f>
        <v>1</v>
      </c>
      <c r="O1181" s="1" t="n">
        <f aca="false">ROUNDUP(F1181*J1181+N1181,0)</f>
        <v>2</v>
      </c>
      <c r="P1181" s="50" t="n">
        <f aca="false">IF(F1181&gt;0,K1181/F1181,99)</f>
        <v>3.71747211895911</v>
      </c>
      <c r="Q1181" s="18" t="str">
        <f aca="false">IF(K1181&lt;N1181,"Stock-out risk",IF(K1181&lt;O1181,"Reorder now",IF(P1181&gt;16,"Overstock","Healthy")))</f>
        <v>Reorder now</v>
      </c>
      <c r="R1181" s="52" t="n">
        <f aca="false">K1181*C1181</f>
        <v>63.8</v>
      </c>
    </row>
    <row r="1182" customFormat="false" ht="15" hidden="false" customHeight="false" outlineLevel="0" collapsed="false">
      <c r="A1182" s="1" t="s">
        <v>9933</v>
      </c>
      <c r="B1182" s="1" t="s">
        <v>8759</v>
      </c>
      <c r="C1182" s="17" t="n">
        <v>29.3</v>
      </c>
      <c r="D1182" s="17" t="n">
        <v>75.38</v>
      </c>
      <c r="E1182" s="1" t="n">
        <v>26</v>
      </c>
      <c r="F1182" s="50" t="n">
        <v>0.5</v>
      </c>
      <c r="G1182" s="51" t="n">
        <v>1.441</v>
      </c>
      <c r="H1182" s="1" t="s">
        <v>9409</v>
      </c>
      <c r="I1182" s="1" t="s">
        <v>8752</v>
      </c>
      <c r="J1182" s="1" t="n">
        <v>3</v>
      </c>
      <c r="K1182" s="1" t="n">
        <v>11</v>
      </c>
      <c r="L1182" s="52" t="n">
        <f aca="false">E1182*D1182</f>
        <v>1959.88</v>
      </c>
      <c r="M1182" s="1" t="n">
        <f aca="false">IF(H1182="A",1.65,IF(H1182="B",1.28,0.84))</f>
        <v>0.84</v>
      </c>
      <c r="N1182" s="1" t="n">
        <f aca="false">ROUNDUP(M1182*G1182*F1182*SQRT(J1182),0)</f>
        <v>2</v>
      </c>
      <c r="O1182" s="1" t="n">
        <f aca="false">ROUNDUP(F1182*J1182+N1182,0)</f>
        <v>4</v>
      </c>
      <c r="P1182" s="50" t="n">
        <f aca="false">IF(F1182&gt;0,K1182/F1182,99)</f>
        <v>22</v>
      </c>
      <c r="Q1182" s="18" t="str">
        <f aca="false">IF(K1182&lt;N1182,"Stock-out risk",IF(K1182&lt;O1182,"Reorder now",IF(P1182&gt;16,"Overstock","Healthy")))</f>
        <v>Overstock</v>
      </c>
      <c r="R1182" s="52" t="n">
        <f aca="false">K1182*C1182</f>
        <v>322.3</v>
      </c>
    </row>
    <row r="1183" customFormat="false" ht="15" hidden="false" customHeight="false" outlineLevel="0" collapsed="false">
      <c r="A1183" s="1" t="s">
        <v>9934</v>
      </c>
      <c r="B1183" s="1" t="s">
        <v>8749</v>
      </c>
      <c r="C1183" s="17" t="n">
        <v>86.8</v>
      </c>
      <c r="D1183" s="17" t="n">
        <v>217</v>
      </c>
      <c r="E1183" s="1" t="n">
        <v>8</v>
      </c>
      <c r="F1183" s="50" t="n">
        <v>0.154</v>
      </c>
      <c r="G1183" s="51" t="n">
        <v>2.345</v>
      </c>
      <c r="H1183" s="1" t="s">
        <v>9409</v>
      </c>
      <c r="I1183" s="1" t="s">
        <v>8752</v>
      </c>
      <c r="J1183" s="1" t="n">
        <v>3</v>
      </c>
      <c r="K1183" s="1" t="n">
        <v>2</v>
      </c>
      <c r="L1183" s="52" t="n">
        <f aca="false">E1183*D1183</f>
        <v>1736</v>
      </c>
      <c r="M1183" s="1" t="n">
        <f aca="false">IF(H1183="A",1.65,IF(H1183="B",1.28,0.84))</f>
        <v>0.84</v>
      </c>
      <c r="N1183" s="1" t="n">
        <f aca="false">ROUNDUP(M1183*G1183*F1183*SQRT(J1183),0)</f>
        <v>1</v>
      </c>
      <c r="O1183" s="1" t="n">
        <f aca="false">ROUNDUP(F1183*J1183+N1183,0)</f>
        <v>2</v>
      </c>
      <c r="P1183" s="50" t="n">
        <f aca="false">IF(F1183&gt;0,K1183/F1183,99)</f>
        <v>12.987012987013</v>
      </c>
      <c r="Q1183" s="18" t="str">
        <f aca="false">IF(K1183&lt;N1183,"Stock-out risk",IF(K1183&lt;O1183,"Reorder now",IF(P1183&gt;16,"Overstock","Healthy")))</f>
        <v>Healthy</v>
      </c>
      <c r="R1183" s="52" t="n">
        <f aca="false">K1183*C1183</f>
        <v>173.6</v>
      </c>
    </row>
    <row r="1184" customFormat="false" ht="15" hidden="false" customHeight="false" outlineLevel="0" collapsed="false">
      <c r="A1184" s="1" t="s">
        <v>9935</v>
      </c>
      <c r="B1184" s="1" t="s">
        <v>8755</v>
      </c>
      <c r="C1184" s="17" t="n">
        <v>209.06</v>
      </c>
      <c r="D1184" s="17" t="n">
        <v>429.46</v>
      </c>
      <c r="E1184" s="1" t="n">
        <v>4</v>
      </c>
      <c r="F1184" s="50" t="n">
        <v>0.077</v>
      </c>
      <c r="G1184" s="51" t="n">
        <v>3.464</v>
      </c>
      <c r="H1184" s="1" t="s">
        <v>9409</v>
      </c>
      <c r="I1184" s="1" t="s">
        <v>8752</v>
      </c>
      <c r="J1184" s="1" t="n">
        <v>3</v>
      </c>
      <c r="K1184" s="1" t="n">
        <v>4</v>
      </c>
      <c r="L1184" s="52" t="n">
        <f aca="false">E1184*D1184</f>
        <v>1717.84</v>
      </c>
      <c r="M1184" s="1" t="n">
        <f aca="false">IF(H1184="A",1.65,IF(H1184="B",1.28,0.84))</f>
        <v>0.84</v>
      </c>
      <c r="N1184" s="1" t="n">
        <f aca="false">ROUNDUP(M1184*G1184*F1184*SQRT(J1184),0)</f>
        <v>1</v>
      </c>
      <c r="O1184" s="1" t="n">
        <f aca="false">ROUNDUP(F1184*J1184+N1184,0)</f>
        <v>2</v>
      </c>
      <c r="P1184" s="50" t="n">
        <f aca="false">IF(F1184&gt;0,K1184/F1184,99)</f>
        <v>51.948051948052</v>
      </c>
      <c r="Q1184" s="18" t="str">
        <f aca="false">IF(K1184&lt;N1184,"Stock-out risk",IF(K1184&lt;O1184,"Reorder now",IF(P1184&gt;16,"Overstock","Healthy")))</f>
        <v>Overstock</v>
      </c>
      <c r="R1184" s="52" t="n">
        <f aca="false">K1184*C1184</f>
        <v>836.24</v>
      </c>
    </row>
    <row r="1185" customFormat="false" ht="15" hidden="false" customHeight="false" outlineLevel="0" collapsed="false">
      <c r="A1185" s="1" t="s">
        <v>9936</v>
      </c>
      <c r="B1185" s="1" t="s">
        <v>8772</v>
      </c>
      <c r="C1185" s="17" t="n">
        <v>59.22</v>
      </c>
      <c r="D1185" s="17" t="n">
        <v>109.51</v>
      </c>
      <c r="E1185" s="1" t="n">
        <v>15</v>
      </c>
      <c r="F1185" s="50" t="n">
        <v>0.288</v>
      </c>
      <c r="G1185" s="51" t="n">
        <v>1.571</v>
      </c>
      <c r="H1185" s="1" t="s">
        <v>9409</v>
      </c>
      <c r="I1185" s="1" t="s">
        <v>8752</v>
      </c>
      <c r="J1185" s="1" t="n">
        <v>2</v>
      </c>
      <c r="K1185" s="1" t="n">
        <v>6</v>
      </c>
      <c r="L1185" s="52" t="n">
        <f aca="false">E1185*D1185</f>
        <v>1642.65</v>
      </c>
      <c r="M1185" s="1" t="n">
        <f aca="false">IF(H1185="A",1.65,IF(H1185="B",1.28,0.84))</f>
        <v>0.84</v>
      </c>
      <c r="N1185" s="1" t="n">
        <f aca="false">ROUNDUP(M1185*G1185*F1185*SQRT(J1185),0)</f>
        <v>1</v>
      </c>
      <c r="O1185" s="1" t="n">
        <f aca="false">ROUNDUP(F1185*J1185+N1185,0)</f>
        <v>2</v>
      </c>
      <c r="P1185" s="50" t="n">
        <f aca="false">IF(F1185&gt;0,K1185/F1185,99)</f>
        <v>20.8333333333333</v>
      </c>
      <c r="Q1185" s="18" t="str">
        <f aca="false">IF(K1185&lt;N1185,"Stock-out risk",IF(K1185&lt;O1185,"Reorder now",IF(P1185&gt;16,"Overstock","Healthy")))</f>
        <v>Overstock</v>
      </c>
      <c r="R1185" s="52" t="n">
        <f aca="false">K1185*C1185</f>
        <v>355.32</v>
      </c>
    </row>
    <row r="1186" customFormat="false" ht="15" hidden="false" customHeight="false" outlineLevel="0" collapsed="false">
      <c r="A1186" s="1" t="s">
        <v>9937</v>
      </c>
      <c r="B1186" s="1" t="s">
        <v>8772</v>
      </c>
      <c r="C1186" s="17" t="n">
        <v>96.4</v>
      </c>
      <c r="D1186" s="17" t="n">
        <v>176.2</v>
      </c>
      <c r="E1186" s="1" t="n">
        <v>7</v>
      </c>
      <c r="F1186" s="50" t="n">
        <v>0.135</v>
      </c>
      <c r="G1186" s="51" t="n">
        <v>2.535</v>
      </c>
      <c r="H1186" s="1" t="s">
        <v>9409</v>
      </c>
      <c r="I1186" s="1" t="s">
        <v>8752</v>
      </c>
      <c r="J1186" s="1" t="n">
        <v>4</v>
      </c>
      <c r="K1186" s="1" t="n">
        <v>4</v>
      </c>
      <c r="L1186" s="52" t="n">
        <f aca="false">E1186*D1186</f>
        <v>1233.4</v>
      </c>
      <c r="M1186" s="1" t="n">
        <f aca="false">IF(H1186="A",1.65,IF(H1186="B",1.28,0.84))</f>
        <v>0.84</v>
      </c>
      <c r="N1186" s="1" t="n">
        <f aca="false">ROUNDUP(M1186*G1186*F1186*SQRT(J1186),0)</f>
        <v>1</v>
      </c>
      <c r="O1186" s="1" t="n">
        <f aca="false">ROUNDUP(F1186*J1186+N1186,0)</f>
        <v>2</v>
      </c>
      <c r="P1186" s="50" t="n">
        <f aca="false">IF(F1186&gt;0,K1186/F1186,99)</f>
        <v>29.6296296296296</v>
      </c>
      <c r="Q1186" s="18" t="str">
        <f aca="false">IF(K1186&lt;N1186,"Stock-out risk",IF(K1186&lt;O1186,"Reorder now",IF(P1186&gt;16,"Overstock","Healthy")))</f>
        <v>Overstock</v>
      </c>
      <c r="R1186" s="52" t="n">
        <f aca="false">K1186*C1186</f>
        <v>385.6</v>
      </c>
    </row>
    <row r="1187" customFormat="false" ht="15" hidden="false" customHeight="false" outlineLevel="0" collapsed="false">
      <c r="A1187" s="1" t="s">
        <v>9938</v>
      </c>
      <c r="B1187" s="1" t="s">
        <v>8742</v>
      </c>
      <c r="C1187" s="17" t="n">
        <v>164.46</v>
      </c>
      <c r="D1187" s="17" t="n">
        <v>379.17</v>
      </c>
      <c r="E1187" s="1" t="n">
        <v>3</v>
      </c>
      <c r="F1187" s="50" t="n">
        <v>0.058</v>
      </c>
      <c r="G1187" s="51" t="n">
        <v>4.041</v>
      </c>
      <c r="H1187" s="1" t="s">
        <v>9409</v>
      </c>
      <c r="I1187" s="1" t="s">
        <v>8752</v>
      </c>
      <c r="J1187" s="1" t="n">
        <v>2</v>
      </c>
      <c r="K1187" s="1" t="n">
        <v>2</v>
      </c>
      <c r="L1187" s="52" t="n">
        <f aca="false">E1187*D1187</f>
        <v>1137.51</v>
      </c>
      <c r="M1187" s="1" t="n">
        <f aca="false">IF(H1187="A",1.65,IF(H1187="B",1.28,0.84))</f>
        <v>0.84</v>
      </c>
      <c r="N1187" s="1" t="n">
        <f aca="false">ROUNDUP(M1187*G1187*F1187*SQRT(J1187),0)</f>
        <v>1</v>
      </c>
      <c r="O1187" s="1" t="n">
        <f aca="false">ROUNDUP(F1187*J1187+N1187,0)</f>
        <v>2</v>
      </c>
      <c r="P1187" s="50" t="n">
        <f aca="false">IF(F1187&gt;0,K1187/F1187,99)</f>
        <v>34.4827586206897</v>
      </c>
      <c r="Q1187" s="18" t="str">
        <f aca="false">IF(K1187&lt;N1187,"Stock-out risk",IF(K1187&lt;O1187,"Reorder now",IF(P1187&gt;16,"Overstock","Healthy")))</f>
        <v>Overstock</v>
      </c>
      <c r="R1187" s="52" t="n">
        <f aca="false">K1187*C1187</f>
        <v>328.92</v>
      </c>
    </row>
    <row r="1188" customFormat="false" ht="15" hidden="false" customHeight="false" outlineLevel="0" collapsed="false">
      <c r="A1188" s="1" t="s">
        <v>9939</v>
      </c>
      <c r="B1188" s="1" t="s">
        <v>8742</v>
      </c>
      <c r="C1188" s="17" t="n">
        <v>45.43</v>
      </c>
      <c r="D1188" s="17" t="n">
        <v>105.99</v>
      </c>
      <c r="E1188" s="1" t="n">
        <v>10</v>
      </c>
      <c r="F1188" s="50" t="n">
        <v>0.192</v>
      </c>
      <c r="G1188" s="51" t="n">
        <v>2.049</v>
      </c>
      <c r="H1188" s="1" t="s">
        <v>9409</v>
      </c>
      <c r="I1188" s="1" t="s">
        <v>8752</v>
      </c>
      <c r="J1188" s="1" t="n">
        <v>2</v>
      </c>
      <c r="K1188" s="1" t="n">
        <v>2</v>
      </c>
      <c r="L1188" s="52" t="n">
        <f aca="false">E1188*D1188</f>
        <v>1059.9</v>
      </c>
      <c r="M1188" s="1" t="n">
        <f aca="false">IF(H1188="A",1.65,IF(H1188="B",1.28,0.84))</f>
        <v>0.84</v>
      </c>
      <c r="N1188" s="1" t="n">
        <f aca="false">ROUNDUP(M1188*G1188*F1188*SQRT(J1188),0)</f>
        <v>1</v>
      </c>
      <c r="O1188" s="1" t="n">
        <f aca="false">ROUNDUP(F1188*J1188+N1188,0)</f>
        <v>2</v>
      </c>
      <c r="P1188" s="50" t="n">
        <f aca="false">IF(F1188&gt;0,K1188/F1188,99)</f>
        <v>10.4166666666667</v>
      </c>
      <c r="Q1188" s="18" t="str">
        <f aca="false">IF(K1188&lt;N1188,"Stock-out risk",IF(K1188&lt;O1188,"Reorder now",IF(P1188&gt;16,"Overstock","Healthy")))</f>
        <v>Healthy</v>
      </c>
      <c r="R1188" s="52" t="n">
        <f aca="false">K1188*C1188</f>
        <v>90.86</v>
      </c>
    </row>
    <row r="1189" customFormat="false" ht="15" hidden="false" customHeight="false" outlineLevel="0" collapsed="false">
      <c r="A1189" s="1" t="s">
        <v>9940</v>
      </c>
      <c r="B1189" s="1" t="s">
        <v>8772</v>
      </c>
      <c r="C1189" s="17" t="n">
        <v>105.2</v>
      </c>
      <c r="D1189" s="17" t="n">
        <v>263.57</v>
      </c>
      <c r="E1189" s="1" t="n">
        <v>4</v>
      </c>
      <c r="F1189" s="50" t="n">
        <v>0.077</v>
      </c>
      <c r="G1189" s="51" t="n">
        <v>3.464</v>
      </c>
      <c r="H1189" s="1" t="s">
        <v>9409</v>
      </c>
      <c r="I1189" s="1" t="s">
        <v>8752</v>
      </c>
      <c r="J1189" s="1" t="n">
        <v>3</v>
      </c>
      <c r="K1189" s="1" t="n">
        <v>8</v>
      </c>
      <c r="L1189" s="52" t="n">
        <f aca="false">E1189*D1189</f>
        <v>1054.28</v>
      </c>
      <c r="M1189" s="1" t="n">
        <f aca="false">IF(H1189="A",1.65,IF(H1189="B",1.28,0.84))</f>
        <v>0.84</v>
      </c>
      <c r="N1189" s="1" t="n">
        <f aca="false">ROUNDUP(M1189*G1189*F1189*SQRT(J1189),0)</f>
        <v>1</v>
      </c>
      <c r="O1189" s="1" t="n">
        <f aca="false">ROUNDUP(F1189*J1189+N1189,0)</f>
        <v>2</v>
      </c>
      <c r="P1189" s="50" t="n">
        <f aca="false">IF(F1189&gt;0,K1189/F1189,99)</f>
        <v>103.896103896104</v>
      </c>
      <c r="Q1189" s="18" t="str">
        <f aca="false">IF(K1189&lt;N1189,"Stock-out risk",IF(K1189&lt;O1189,"Reorder now",IF(P1189&gt;16,"Overstock","Healthy")))</f>
        <v>Overstock</v>
      </c>
      <c r="R1189" s="52" t="n">
        <f aca="false">K1189*C1189</f>
        <v>841.6</v>
      </c>
    </row>
    <row r="1190" customFormat="false" ht="15" hidden="false" customHeight="false" outlineLevel="0" collapsed="false">
      <c r="A1190" s="1" t="s">
        <v>9941</v>
      </c>
      <c r="B1190" s="1" t="s">
        <v>8772</v>
      </c>
      <c r="C1190" s="17" t="n">
        <v>126.94</v>
      </c>
      <c r="D1190" s="17" t="n">
        <v>241.53</v>
      </c>
      <c r="E1190" s="1" t="n">
        <v>3</v>
      </c>
      <c r="F1190" s="50" t="n">
        <v>0.058</v>
      </c>
      <c r="G1190" s="51" t="n">
        <v>4.041</v>
      </c>
      <c r="H1190" s="1" t="s">
        <v>9409</v>
      </c>
      <c r="I1190" s="1" t="s">
        <v>8752</v>
      </c>
      <c r="J1190" s="1" t="n">
        <v>4</v>
      </c>
      <c r="K1190" s="1" t="n">
        <v>4</v>
      </c>
      <c r="L1190" s="52" t="n">
        <f aca="false">E1190*D1190</f>
        <v>724.59</v>
      </c>
      <c r="M1190" s="1" t="n">
        <f aca="false">IF(H1190="A",1.65,IF(H1190="B",1.28,0.84))</f>
        <v>0.84</v>
      </c>
      <c r="N1190" s="1" t="n">
        <f aca="false">ROUNDUP(M1190*G1190*F1190*SQRT(J1190),0)</f>
        <v>1</v>
      </c>
      <c r="O1190" s="1" t="n">
        <f aca="false">ROUNDUP(F1190*J1190+N1190,0)</f>
        <v>2</v>
      </c>
      <c r="P1190" s="50" t="n">
        <f aca="false">IF(F1190&gt;0,K1190/F1190,99)</f>
        <v>68.9655172413793</v>
      </c>
      <c r="Q1190" s="18" t="str">
        <f aca="false">IF(K1190&lt;N1190,"Stock-out risk",IF(K1190&lt;O1190,"Reorder now",IF(P1190&gt;16,"Overstock","Healthy")))</f>
        <v>Overstock</v>
      </c>
      <c r="R1190" s="52" t="n">
        <f aca="false">K1190*C1190</f>
        <v>507.76</v>
      </c>
    </row>
    <row r="1191" customFormat="false" ht="15" hidden="false" customHeight="false" outlineLevel="0" collapsed="false">
      <c r="A1191" s="1" t="s">
        <v>9942</v>
      </c>
      <c r="B1191" s="1" t="s">
        <v>8759</v>
      </c>
      <c r="C1191" s="17" t="n">
        <v>18.03</v>
      </c>
      <c r="D1191" s="17" t="n">
        <v>36.71</v>
      </c>
      <c r="E1191" s="1" t="n">
        <v>19</v>
      </c>
      <c r="F1191" s="50" t="n">
        <v>0.365</v>
      </c>
      <c r="G1191" s="51" t="n">
        <v>1.318</v>
      </c>
      <c r="H1191" s="1" t="s">
        <v>9409</v>
      </c>
      <c r="I1191" s="1" t="s">
        <v>8752</v>
      </c>
      <c r="J1191" s="1" t="n">
        <v>3</v>
      </c>
      <c r="K1191" s="1" t="n">
        <v>4</v>
      </c>
      <c r="L1191" s="52" t="n">
        <f aca="false">E1191*D1191</f>
        <v>697.49</v>
      </c>
      <c r="M1191" s="1" t="n">
        <f aca="false">IF(H1191="A",1.65,IF(H1191="B",1.28,0.84))</f>
        <v>0.84</v>
      </c>
      <c r="N1191" s="1" t="n">
        <f aca="false">ROUNDUP(M1191*G1191*F1191*SQRT(J1191),0)</f>
        <v>1</v>
      </c>
      <c r="O1191" s="1" t="n">
        <f aca="false">ROUNDUP(F1191*J1191+N1191,0)</f>
        <v>3</v>
      </c>
      <c r="P1191" s="50" t="n">
        <f aca="false">IF(F1191&gt;0,K1191/F1191,99)</f>
        <v>10.958904109589</v>
      </c>
      <c r="Q1191" s="18" t="str">
        <f aca="false">IF(K1191&lt;N1191,"Stock-out risk",IF(K1191&lt;O1191,"Reorder now",IF(P1191&gt;16,"Overstock","Healthy")))</f>
        <v>Healthy</v>
      </c>
      <c r="R1191" s="52" t="n">
        <f aca="false">K1191*C1191</f>
        <v>72.12</v>
      </c>
    </row>
    <row r="1192" customFormat="false" ht="15" hidden="false" customHeight="false" outlineLevel="0" collapsed="false">
      <c r="A1192" s="1" t="s">
        <v>9943</v>
      </c>
      <c r="B1192" s="1" t="s">
        <v>8755</v>
      </c>
      <c r="C1192" s="17" t="n">
        <v>53.43</v>
      </c>
      <c r="D1192" s="17" t="n">
        <v>100.07</v>
      </c>
      <c r="E1192" s="1" t="n">
        <v>6</v>
      </c>
      <c r="F1192" s="50" t="n">
        <v>0.115</v>
      </c>
      <c r="G1192" s="51" t="n">
        <v>2.769</v>
      </c>
      <c r="H1192" s="1" t="s">
        <v>9409</v>
      </c>
      <c r="I1192" s="1" t="s">
        <v>8752</v>
      </c>
      <c r="J1192" s="1" t="n">
        <v>4</v>
      </c>
      <c r="K1192" s="1" t="n">
        <v>4</v>
      </c>
      <c r="L1192" s="52" t="n">
        <f aca="false">E1192*D1192</f>
        <v>600.42</v>
      </c>
      <c r="M1192" s="1" t="n">
        <f aca="false">IF(H1192="A",1.65,IF(H1192="B",1.28,0.84))</f>
        <v>0.84</v>
      </c>
      <c r="N1192" s="1" t="n">
        <f aca="false">ROUNDUP(M1192*G1192*F1192*SQRT(J1192),0)</f>
        <v>1</v>
      </c>
      <c r="O1192" s="1" t="n">
        <f aca="false">ROUNDUP(F1192*J1192+N1192,0)</f>
        <v>2</v>
      </c>
      <c r="P1192" s="50" t="n">
        <f aca="false">IF(F1192&gt;0,K1192/F1192,99)</f>
        <v>34.7826086956522</v>
      </c>
      <c r="Q1192" s="18" t="str">
        <f aca="false">IF(K1192&lt;N1192,"Stock-out risk",IF(K1192&lt;O1192,"Reorder now",IF(P1192&gt;16,"Overstock","Healthy")))</f>
        <v>Overstock</v>
      </c>
      <c r="R1192" s="52" t="n">
        <f aca="false">K1192*C1192</f>
        <v>213.72</v>
      </c>
    </row>
    <row r="1193" customFormat="false" ht="15" hidden="false" customHeight="false" outlineLevel="0" collapsed="false">
      <c r="A1193" s="1" t="s">
        <v>9944</v>
      </c>
      <c r="B1193" s="1" t="s">
        <v>8742</v>
      </c>
      <c r="C1193" s="17" t="n">
        <v>82.02</v>
      </c>
      <c r="D1193" s="17" t="n">
        <v>190.49</v>
      </c>
      <c r="E1193" s="1" t="n">
        <v>3</v>
      </c>
      <c r="F1193" s="50" t="n">
        <v>0.058</v>
      </c>
      <c r="G1193" s="51" t="n">
        <v>4.041</v>
      </c>
      <c r="H1193" s="1" t="s">
        <v>9409</v>
      </c>
      <c r="I1193" s="1" t="s">
        <v>8752</v>
      </c>
      <c r="J1193" s="1" t="n">
        <v>4</v>
      </c>
      <c r="K1193" s="1" t="n">
        <v>3</v>
      </c>
      <c r="L1193" s="52" t="n">
        <f aca="false">E1193*D1193</f>
        <v>571.47</v>
      </c>
      <c r="M1193" s="1" t="n">
        <f aca="false">IF(H1193="A",1.65,IF(H1193="B",1.28,0.84))</f>
        <v>0.84</v>
      </c>
      <c r="N1193" s="1" t="n">
        <f aca="false">ROUNDUP(M1193*G1193*F1193*SQRT(J1193),0)</f>
        <v>1</v>
      </c>
      <c r="O1193" s="1" t="n">
        <f aca="false">ROUNDUP(F1193*J1193+N1193,0)</f>
        <v>2</v>
      </c>
      <c r="P1193" s="50" t="n">
        <f aca="false">IF(F1193&gt;0,K1193/F1193,99)</f>
        <v>51.7241379310345</v>
      </c>
      <c r="Q1193" s="18" t="str">
        <f aca="false">IF(K1193&lt;N1193,"Stock-out risk",IF(K1193&lt;O1193,"Reorder now",IF(P1193&gt;16,"Overstock","Healthy")))</f>
        <v>Overstock</v>
      </c>
      <c r="R1193" s="52" t="n">
        <f aca="false">K1193*C1193</f>
        <v>246.06</v>
      </c>
    </row>
    <row r="1194" customFormat="false" ht="15" hidden="false" customHeight="false" outlineLevel="0" collapsed="false">
      <c r="A1194" s="1" t="s">
        <v>9945</v>
      </c>
      <c r="B1194" s="1" t="s">
        <v>8749</v>
      </c>
      <c r="C1194" s="17" t="n">
        <v>30.94</v>
      </c>
      <c r="D1194" s="17" t="n">
        <v>70.58</v>
      </c>
      <c r="E1194" s="1" t="n">
        <v>8</v>
      </c>
      <c r="F1194" s="50" t="n">
        <v>0.154</v>
      </c>
      <c r="G1194" s="51" t="n">
        <v>2.345</v>
      </c>
      <c r="H1194" s="1" t="s">
        <v>9409</v>
      </c>
      <c r="I1194" s="1" t="s">
        <v>8752</v>
      </c>
      <c r="J1194" s="1" t="n">
        <v>2</v>
      </c>
      <c r="K1194" s="1" t="n">
        <v>4</v>
      </c>
      <c r="L1194" s="52" t="n">
        <f aca="false">E1194*D1194</f>
        <v>564.64</v>
      </c>
      <c r="M1194" s="1" t="n">
        <f aca="false">IF(H1194="A",1.65,IF(H1194="B",1.28,0.84))</f>
        <v>0.84</v>
      </c>
      <c r="N1194" s="1" t="n">
        <f aca="false">ROUNDUP(M1194*G1194*F1194*SQRT(J1194),0)</f>
        <v>1</v>
      </c>
      <c r="O1194" s="1" t="n">
        <f aca="false">ROUNDUP(F1194*J1194+N1194,0)</f>
        <v>2</v>
      </c>
      <c r="P1194" s="50" t="n">
        <f aca="false">IF(F1194&gt;0,K1194/F1194,99)</f>
        <v>25.974025974026</v>
      </c>
      <c r="Q1194" s="18" t="str">
        <f aca="false">IF(K1194&lt;N1194,"Stock-out risk",IF(K1194&lt;O1194,"Reorder now",IF(P1194&gt;16,"Overstock","Healthy")))</f>
        <v>Overstock</v>
      </c>
      <c r="R1194" s="52" t="n">
        <f aca="false">K1194*C1194</f>
        <v>123.76</v>
      </c>
    </row>
    <row r="1195" customFormat="false" ht="15" hidden="false" customHeight="false" outlineLevel="0" collapsed="false">
      <c r="A1195" s="1" t="s">
        <v>9946</v>
      </c>
      <c r="B1195" s="1" t="s">
        <v>8764</v>
      </c>
      <c r="C1195" s="17" t="n">
        <v>100.11</v>
      </c>
      <c r="D1195" s="17" t="n">
        <v>241.07</v>
      </c>
      <c r="E1195" s="1" t="n">
        <v>1</v>
      </c>
      <c r="F1195" s="50" t="n">
        <v>0.019</v>
      </c>
      <c r="G1195" s="51" t="n">
        <v>7.141</v>
      </c>
      <c r="H1195" s="1" t="s">
        <v>9409</v>
      </c>
      <c r="I1195" s="1" t="s">
        <v>8752</v>
      </c>
      <c r="J1195" s="1" t="n">
        <v>2</v>
      </c>
      <c r="K1195" s="1" t="n">
        <v>2</v>
      </c>
      <c r="L1195" s="52" t="n">
        <f aca="false">E1195*D1195</f>
        <v>241.07</v>
      </c>
      <c r="M1195" s="1" t="n">
        <f aca="false">IF(H1195="A",1.65,IF(H1195="B",1.28,0.84))</f>
        <v>0.84</v>
      </c>
      <c r="N1195" s="1" t="n">
        <f aca="false">ROUNDUP(M1195*G1195*F1195*SQRT(J1195),0)</f>
        <v>1</v>
      </c>
      <c r="O1195" s="1" t="n">
        <f aca="false">ROUNDUP(F1195*J1195+N1195,0)</f>
        <v>2</v>
      </c>
      <c r="P1195" s="50" t="n">
        <f aca="false">IF(F1195&gt;0,K1195/F1195,99)</f>
        <v>105.263157894737</v>
      </c>
      <c r="Q1195" s="18" t="str">
        <f aca="false">IF(K1195&lt;N1195,"Stock-out risk",IF(K1195&lt;O1195,"Reorder now",IF(P1195&gt;16,"Overstock","Healthy")))</f>
        <v>Overstock</v>
      </c>
      <c r="R1195" s="52" t="n">
        <f aca="false">K1195*C1195</f>
        <v>200.22</v>
      </c>
    </row>
    <row r="1196" customFormat="false" ht="15" hidden="false" customHeight="false" outlineLevel="0" collapsed="false">
      <c r="A1196" s="1" t="s">
        <v>9947</v>
      </c>
      <c r="B1196" s="1" t="s">
        <v>8764</v>
      </c>
      <c r="C1196" s="17" t="n">
        <v>116.93</v>
      </c>
      <c r="D1196" s="17" t="n">
        <v>212.69</v>
      </c>
      <c r="E1196" s="1" t="n">
        <v>1</v>
      </c>
      <c r="F1196" s="50" t="n">
        <v>0.019</v>
      </c>
      <c r="G1196" s="51" t="n">
        <v>7.141</v>
      </c>
      <c r="H1196" s="1" t="s">
        <v>9409</v>
      </c>
      <c r="I1196" s="1" t="s">
        <v>8752</v>
      </c>
      <c r="J1196" s="1" t="n">
        <v>2</v>
      </c>
      <c r="K1196" s="1" t="n">
        <v>2</v>
      </c>
      <c r="L1196" s="52" t="n">
        <f aca="false">E1196*D1196</f>
        <v>212.69</v>
      </c>
      <c r="M1196" s="1" t="n">
        <f aca="false">IF(H1196="A",1.65,IF(H1196="B",1.28,0.84))</f>
        <v>0.84</v>
      </c>
      <c r="N1196" s="1" t="n">
        <f aca="false">ROUNDUP(M1196*G1196*F1196*SQRT(J1196),0)</f>
        <v>1</v>
      </c>
      <c r="O1196" s="1" t="n">
        <f aca="false">ROUNDUP(F1196*J1196+N1196,0)</f>
        <v>2</v>
      </c>
      <c r="P1196" s="50" t="n">
        <f aca="false">IF(F1196&gt;0,K1196/F1196,99)</f>
        <v>105.263157894737</v>
      </c>
      <c r="Q1196" s="18" t="str">
        <f aca="false">IF(K1196&lt;N1196,"Stock-out risk",IF(K1196&lt;O1196,"Reorder now",IF(P1196&gt;16,"Overstock","Healthy")))</f>
        <v>Overstock</v>
      </c>
      <c r="R1196" s="52" t="n">
        <f aca="false">K1196*C1196</f>
        <v>233.86</v>
      </c>
    </row>
    <row r="1197" customFormat="false" ht="15" hidden="false" customHeight="false" outlineLevel="0" collapsed="false">
      <c r="A1197" s="1" t="s">
        <v>9948</v>
      </c>
      <c r="B1197" s="1" t="s">
        <v>8742</v>
      </c>
      <c r="C1197" s="17" t="n">
        <v>85.77</v>
      </c>
      <c r="D1197" s="17" t="n">
        <v>194.5</v>
      </c>
      <c r="E1197" s="1" t="n">
        <v>1</v>
      </c>
      <c r="F1197" s="50" t="n">
        <v>0.019</v>
      </c>
      <c r="G1197" s="51" t="n">
        <v>7.141</v>
      </c>
      <c r="H1197" s="1" t="s">
        <v>9409</v>
      </c>
      <c r="I1197" s="1" t="s">
        <v>8752</v>
      </c>
      <c r="J1197" s="1" t="n">
        <v>2</v>
      </c>
      <c r="K1197" s="1" t="n">
        <v>5</v>
      </c>
      <c r="L1197" s="52" t="n">
        <f aca="false">E1197*D1197</f>
        <v>194.5</v>
      </c>
      <c r="M1197" s="1" t="n">
        <f aca="false">IF(H1197="A",1.65,IF(H1197="B",1.28,0.84))</f>
        <v>0.84</v>
      </c>
      <c r="N1197" s="1" t="n">
        <f aca="false">ROUNDUP(M1197*G1197*F1197*SQRT(J1197),0)</f>
        <v>1</v>
      </c>
      <c r="O1197" s="1" t="n">
        <f aca="false">ROUNDUP(F1197*J1197+N1197,0)</f>
        <v>2</v>
      </c>
      <c r="P1197" s="50" t="n">
        <f aca="false">IF(F1197&gt;0,K1197/F1197,99)</f>
        <v>263.157894736842</v>
      </c>
      <c r="Q1197" s="18" t="str">
        <f aca="false">IF(K1197&lt;N1197,"Stock-out risk",IF(K1197&lt;O1197,"Reorder now",IF(P1197&gt;16,"Overstock","Healthy")))</f>
        <v>Overstock</v>
      </c>
      <c r="R1197" s="52" t="n">
        <f aca="false">K1197*C1197</f>
        <v>428.85</v>
      </c>
    </row>
    <row r="1198" customFormat="false" ht="15" hidden="false" customHeight="false" outlineLevel="0" collapsed="false">
      <c r="A1198" s="1" t="s">
        <v>9949</v>
      </c>
      <c r="B1198" s="1" t="s">
        <v>8749</v>
      </c>
      <c r="C1198" s="17" t="n">
        <v>40.06</v>
      </c>
      <c r="D1198" s="17" t="n">
        <v>74.3</v>
      </c>
      <c r="E1198" s="1" t="n">
        <v>2</v>
      </c>
      <c r="F1198" s="50" t="n">
        <v>0.038</v>
      </c>
      <c r="G1198" s="51" t="n">
        <v>5</v>
      </c>
      <c r="H1198" s="1" t="s">
        <v>9409</v>
      </c>
      <c r="I1198" s="1" t="s">
        <v>8752</v>
      </c>
      <c r="J1198" s="1" t="n">
        <v>4</v>
      </c>
      <c r="K1198" s="1" t="n">
        <v>4</v>
      </c>
      <c r="L1198" s="52" t="n">
        <f aca="false">E1198*D1198</f>
        <v>148.6</v>
      </c>
      <c r="M1198" s="1" t="n">
        <f aca="false">IF(H1198="A",1.65,IF(H1198="B",1.28,0.84))</f>
        <v>0.84</v>
      </c>
      <c r="N1198" s="1" t="n">
        <f aca="false">ROUNDUP(M1198*G1198*F1198*SQRT(J1198),0)</f>
        <v>1</v>
      </c>
      <c r="O1198" s="1" t="n">
        <f aca="false">ROUNDUP(F1198*J1198+N1198,0)</f>
        <v>2</v>
      </c>
      <c r="P1198" s="50" t="n">
        <f aca="false">IF(F1198&gt;0,K1198/F1198,99)</f>
        <v>105.263157894737</v>
      </c>
      <c r="Q1198" s="18" t="str">
        <f aca="false">IF(K1198&lt;N1198,"Stock-out risk",IF(K1198&lt;O1198,"Reorder now",IF(P1198&gt;16,"Overstock","Healthy")))</f>
        <v>Overstock</v>
      </c>
      <c r="R1198" s="52" t="n">
        <f aca="false">K1198*C1198</f>
        <v>160.24</v>
      </c>
    </row>
    <row r="1199" customFormat="false" ht="15" hidden="false" customHeight="false" outlineLevel="0" collapsed="false">
      <c r="A1199" s="1" t="s">
        <v>9950</v>
      </c>
      <c r="B1199" s="1" t="s">
        <v>8759</v>
      </c>
      <c r="C1199" s="17" t="n">
        <v>52.34</v>
      </c>
      <c r="D1199" s="17" t="n">
        <v>123.11</v>
      </c>
      <c r="E1199" s="1" t="n">
        <v>0</v>
      </c>
      <c r="F1199" s="50" t="n">
        <v>0</v>
      </c>
      <c r="G1199" s="51" t="n">
        <v>9</v>
      </c>
      <c r="H1199" s="1" t="s">
        <v>9409</v>
      </c>
      <c r="I1199" s="1" t="s">
        <v>8752</v>
      </c>
      <c r="J1199" s="1" t="n">
        <v>6</v>
      </c>
      <c r="K1199" s="1" t="n">
        <v>0</v>
      </c>
      <c r="L1199" s="52" t="n">
        <f aca="false">E1199*D1199</f>
        <v>0</v>
      </c>
      <c r="M1199" s="1" t="n">
        <f aca="false">IF(H1199="A",1.65,IF(H1199="B",1.28,0.84))</f>
        <v>0.84</v>
      </c>
      <c r="N1199" s="1" t="n">
        <f aca="false">ROUNDUP(M1199*G1199*F1199*SQRT(J1199),0)</f>
        <v>0</v>
      </c>
      <c r="O1199" s="1" t="n">
        <f aca="false">ROUNDUP(F1199*J1199+N1199,0)</f>
        <v>0</v>
      </c>
      <c r="P1199" s="50" t="n">
        <f aca="false">IF(F1199&gt;0,K1199/F1199,99)</f>
        <v>99</v>
      </c>
      <c r="Q1199" s="18" t="str">
        <f aca="false">IF(K1199&lt;N1199,"Stock-out risk",IF(K1199&lt;O1199,"Reorder now",IF(P1199&gt;16,"Overstock","Healthy")))</f>
        <v>Overstock</v>
      </c>
      <c r="R1199" s="52" t="n">
        <f aca="false">K1199*C1199</f>
        <v>0</v>
      </c>
    </row>
    <row r="1200" customFormat="false" ht="15" hidden="false" customHeight="false" outlineLevel="0" collapsed="false">
      <c r="A1200" s="1" t="s">
        <v>9951</v>
      </c>
      <c r="B1200" s="1" t="s">
        <v>8759</v>
      </c>
      <c r="C1200" s="17" t="n">
        <v>94.77</v>
      </c>
      <c r="D1200" s="17" t="n">
        <v>246.35</v>
      </c>
      <c r="E1200" s="1" t="n">
        <v>0</v>
      </c>
      <c r="F1200" s="50" t="n">
        <v>0</v>
      </c>
      <c r="G1200" s="51" t="n">
        <v>9</v>
      </c>
      <c r="H1200" s="1" t="s">
        <v>9409</v>
      </c>
      <c r="I1200" s="1" t="s">
        <v>8752</v>
      </c>
      <c r="J1200" s="1" t="n">
        <v>3</v>
      </c>
      <c r="K1200" s="1" t="n">
        <v>0</v>
      </c>
      <c r="L1200" s="52" t="n">
        <f aca="false">E1200*D1200</f>
        <v>0</v>
      </c>
      <c r="M1200" s="1" t="n">
        <f aca="false">IF(H1200="A",1.65,IF(H1200="B",1.28,0.84))</f>
        <v>0.84</v>
      </c>
      <c r="N1200" s="1" t="n">
        <f aca="false">ROUNDUP(M1200*G1200*F1200*SQRT(J1200),0)</f>
        <v>0</v>
      </c>
      <c r="O1200" s="1" t="n">
        <f aca="false">ROUNDUP(F1200*J1200+N1200,0)</f>
        <v>0</v>
      </c>
      <c r="P1200" s="50" t="n">
        <f aca="false">IF(F1200&gt;0,K1200/F1200,99)</f>
        <v>99</v>
      </c>
      <c r="Q1200" s="18" t="str">
        <f aca="false">IF(K1200&lt;N1200,"Stock-out risk",IF(K1200&lt;O1200,"Reorder now",IF(P1200&gt;16,"Overstock","Healthy")))</f>
        <v>Overstock</v>
      </c>
      <c r="R1200" s="52" t="n">
        <f aca="false">K1200*C1200</f>
        <v>0</v>
      </c>
    </row>
    <row r="1201" customFormat="false" ht="15" hidden="false" customHeight="false" outlineLevel="0" collapsed="false">
      <c r="A1201" s="1" t="s">
        <v>9952</v>
      </c>
      <c r="B1201" s="1" t="s">
        <v>8764</v>
      </c>
      <c r="C1201" s="17" t="n">
        <v>122.47</v>
      </c>
      <c r="D1201" s="17" t="n">
        <v>271.13</v>
      </c>
      <c r="E1201" s="1" t="n">
        <v>0</v>
      </c>
      <c r="F1201" s="50" t="n">
        <v>0</v>
      </c>
      <c r="G1201" s="51" t="n">
        <v>9</v>
      </c>
      <c r="H1201" s="1" t="s">
        <v>9409</v>
      </c>
      <c r="I1201" s="1" t="s">
        <v>8752</v>
      </c>
      <c r="J1201" s="1" t="n">
        <v>2</v>
      </c>
      <c r="K1201" s="1" t="n">
        <v>0</v>
      </c>
      <c r="L1201" s="52" t="n">
        <f aca="false">E1201*D1201</f>
        <v>0</v>
      </c>
      <c r="M1201" s="1" t="n">
        <f aca="false">IF(H1201="A",1.65,IF(H1201="B",1.28,0.84))</f>
        <v>0.84</v>
      </c>
      <c r="N1201" s="1" t="n">
        <f aca="false">ROUNDUP(M1201*G1201*F1201*SQRT(J1201),0)</f>
        <v>0</v>
      </c>
      <c r="O1201" s="1" t="n">
        <f aca="false">ROUNDUP(F1201*J1201+N1201,0)</f>
        <v>0</v>
      </c>
      <c r="P1201" s="50" t="n">
        <f aca="false">IF(F1201&gt;0,K1201/F1201,99)</f>
        <v>99</v>
      </c>
      <c r="Q1201" s="18" t="str">
        <f aca="false">IF(K1201&lt;N1201,"Stock-out risk",IF(K1201&lt;O1201,"Reorder now",IF(P1201&gt;16,"Overstock","Healthy")))</f>
        <v>Overstock</v>
      </c>
      <c r="R1201" s="52" t="n">
        <f aca="false">K1201*C1201</f>
        <v>0</v>
      </c>
    </row>
    <row r="1202" customFormat="false" ht="15" hidden="false" customHeight="false" outlineLevel="0" collapsed="false">
      <c r="A1202" s="1" t="s">
        <v>9953</v>
      </c>
      <c r="B1202" s="1" t="s">
        <v>8759</v>
      </c>
      <c r="C1202" s="17" t="n">
        <v>34.45</v>
      </c>
      <c r="D1202" s="17" t="n">
        <v>89.25</v>
      </c>
      <c r="E1202" s="1" t="n">
        <v>0</v>
      </c>
      <c r="F1202" s="50" t="n">
        <v>0</v>
      </c>
      <c r="G1202" s="51" t="n">
        <v>9</v>
      </c>
      <c r="H1202" s="1" t="s">
        <v>9409</v>
      </c>
      <c r="I1202" s="1" t="s">
        <v>8752</v>
      </c>
      <c r="J1202" s="1" t="n">
        <v>3</v>
      </c>
      <c r="K1202" s="1" t="n">
        <v>0</v>
      </c>
      <c r="L1202" s="52" t="n">
        <f aca="false">E1202*D1202</f>
        <v>0</v>
      </c>
      <c r="M1202" s="1" t="n">
        <f aca="false">IF(H1202="A",1.65,IF(H1202="B",1.28,0.84))</f>
        <v>0.84</v>
      </c>
      <c r="N1202" s="1" t="n">
        <f aca="false">ROUNDUP(M1202*G1202*F1202*SQRT(J1202),0)</f>
        <v>0</v>
      </c>
      <c r="O1202" s="1" t="n">
        <f aca="false">ROUNDUP(F1202*J1202+N1202,0)</f>
        <v>0</v>
      </c>
      <c r="P1202" s="50" t="n">
        <f aca="false">IF(F1202&gt;0,K1202/F1202,99)</f>
        <v>99</v>
      </c>
      <c r="Q1202" s="18" t="str">
        <f aca="false">IF(K1202&lt;N1202,"Stock-out risk",IF(K1202&lt;O1202,"Reorder now",IF(P1202&gt;16,"Overstock","Healthy")))</f>
        <v>Overstock</v>
      </c>
      <c r="R1202" s="52" t="n">
        <f aca="false">K1202*C1202</f>
        <v>0</v>
      </c>
    </row>
    <row r="1203" customFormat="false" ht="15" hidden="false" customHeight="false" outlineLevel="0" collapsed="false">
      <c r="A1203" s="1" t="s">
        <v>9954</v>
      </c>
      <c r="B1203" s="1" t="s">
        <v>8764</v>
      </c>
      <c r="C1203" s="17" t="n">
        <v>140.67</v>
      </c>
      <c r="D1203" s="17" t="n">
        <v>361.4</v>
      </c>
      <c r="E1203" s="1" t="n">
        <v>0</v>
      </c>
      <c r="F1203" s="50" t="n">
        <v>0</v>
      </c>
      <c r="G1203" s="51" t="n">
        <v>9</v>
      </c>
      <c r="H1203" s="1" t="s">
        <v>9409</v>
      </c>
      <c r="I1203" s="1" t="s">
        <v>8752</v>
      </c>
      <c r="J1203" s="1" t="n">
        <v>4</v>
      </c>
      <c r="K1203" s="1" t="n">
        <v>0</v>
      </c>
      <c r="L1203" s="52" t="n">
        <f aca="false">E1203*D1203</f>
        <v>0</v>
      </c>
      <c r="M1203" s="1" t="n">
        <f aca="false">IF(H1203="A",1.65,IF(H1203="B",1.28,0.84))</f>
        <v>0.84</v>
      </c>
      <c r="N1203" s="1" t="n">
        <f aca="false">ROUNDUP(M1203*G1203*F1203*SQRT(J1203),0)</f>
        <v>0</v>
      </c>
      <c r="O1203" s="1" t="n">
        <f aca="false">ROUNDUP(F1203*J1203+N1203,0)</f>
        <v>0</v>
      </c>
      <c r="P1203" s="50" t="n">
        <f aca="false">IF(F1203&gt;0,K1203/F1203,99)</f>
        <v>99</v>
      </c>
      <c r="Q1203" s="18" t="str">
        <f aca="false">IF(K1203&lt;N1203,"Stock-out risk",IF(K1203&lt;O1203,"Reorder now",IF(P1203&gt;16,"Overstock","Healthy")))</f>
        <v>Overstock</v>
      </c>
      <c r="R1203" s="52" t="n">
        <f aca="false">K1203*C1203</f>
        <v>0</v>
      </c>
    </row>
    <row r="1204" customFormat="false" ht="15" hidden="false" customHeight="false" outlineLevel="0" collapsed="false">
      <c r="A1204" s="1" t="s">
        <v>9955</v>
      </c>
      <c r="B1204" s="1" t="s">
        <v>8742</v>
      </c>
      <c r="C1204" s="17" t="n">
        <v>106.19</v>
      </c>
      <c r="D1204" s="17" t="n">
        <v>198.67</v>
      </c>
      <c r="E1204" s="1" t="n">
        <v>0</v>
      </c>
      <c r="F1204" s="50" t="n">
        <v>0</v>
      </c>
      <c r="G1204" s="51" t="n">
        <v>9</v>
      </c>
      <c r="H1204" s="1" t="s">
        <v>9409</v>
      </c>
      <c r="I1204" s="1" t="s">
        <v>8752</v>
      </c>
      <c r="J1204" s="1" t="n">
        <v>4</v>
      </c>
      <c r="K1204" s="1" t="n">
        <v>0</v>
      </c>
      <c r="L1204" s="52" t="n">
        <f aca="false">E1204*D1204</f>
        <v>0</v>
      </c>
      <c r="M1204" s="1" t="n">
        <f aca="false">IF(H1204="A",1.65,IF(H1204="B",1.28,0.84))</f>
        <v>0.84</v>
      </c>
      <c r="N1204" s="1" t="n">
        <f aca="false">ROUNDUP(M1204*G1204*F1204*SQRT(J1204),0)</f>
        <v>0</v>
      </c>
      <c r="O1204" s="1" t="n">
        <f aca="false">ROUNDUP(F1204*J1204+N1204,0)</f>
        <v>0</v>
      </c>
      <c r="P1204" s="50" t="n">
        <f aca="false">IF(F1204&gt;0,K1204/F1204,99)</f>
        <v>99</v>
      </c>
      <c r="Q1204" s="18" t="str">
        <f aca="false">IF(K1204&lt;N1204,"Stock-out risk",IF(K1204&lt;O1204,"Reorder now",IF(P1204&gt;16,"Overstock","Healthy")))</f>
        <v>Overstock</v>
      </c>
      <c r="R1204" s="52" t="n">
        <f aca="false">K1204*C1204</f>
        <v>0</v>
      </c>
    </row>
  </sheetData>
  <autoFilter ref="A4:R1204"/>
  <conditionalFormatting sqref="Q5:Q1204">
    <cfRule type="cellIs" priority="2" operator="equal" aboveAverage="0" equalAverage="0" bottom="0" percent="0" rank="0" text="" dxfId="11">
      <formula>"Stock-out risk"</formula>
    </cfRule>
    <cfRule type="cellIs" priority="3" operator="equal" aboveAverage="0" equalAverage="0" bottom="0" percent="0" rank="0" text="" dxfId="12">
      <formula>"Reorder now"</formula>
    </cfRule>
    <cfRule type="cellIs" priority="4" operator="equal" aboveAverage="0" equalAverage="0" bottom="0" percent="0" rank="0" text="" dxfId="16">
      <formula>"Overstock"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5.76"/>
    <col collapsed="false" customWidth="true" hidden="false" outlineLevel="0" max="8" min="2" style="1" width="17.37"/>
  </cols>
  <sheetData>
    <row r="1" customFormat="false" ht="13.8" hidden="false" customHeight="false" outlineLevel="0" collapsed="false">
      <c r="A1" s="1" t="s">
        <v>9956</v>
      </c>
    </row>
    <row r="2" customFormat="false" ht="13.8" hidden="false" customHeight="false" outlineLevel="0" collapsed="false">
      <c r="A2" s="1" t="s">
        <v>9957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53" t="s">
        <v>9958</v>
      </c>
      <c r="B4" s="54" t="s">
        <v>72</v>
      </c>
      <c r="C4" s="55"/>
      <c r="D4" s="55"/>
      <c r="E4" s="55"/>
      <c r="F4" s="55"/>
      <c r="G4" s="55"/>
      <c r="H4" s="56"/>
    </row>
    <row r="5" customFormat="false" ht="13.8" hidden="false" customHeight="false" outlineLevel="0" collapsed="false">
      <c r="A5" s="57" t="s">
        <v>73</v>
      </c>
      <c r="B5" s="58" t="s">
        <v>86</v>
      </c>
      <c r="C5" s="59" t="s">
        <v>606</v>
      </c>
      <c r="D5" s="59" t="s">
        <v>1066</v>
      </c>
      <c r="E5" s="59" t="s">
        <v>1608</v>
      </c>
      <c r="F5" s="59" t="s">
        <v>2070</v>
      </c>
      <c r="G5" s="59" t="s">
        <v>2578</v>
      </c>
      <c r="H5" s="60" t="s">
        <v>9959</v>
      </c>
    </row>
    <row r="6" customFormat="false" ht="13.8" hidden="false" customHeight="false" outlineLevel="0" collapsed="false">
      <c r="A6" s="61" t="s">
        <v>87</v>
      </c>
      <c r="B6" s="62" t="n">
        <v>1</v>
      </c>
      <c r="C6" s="63" t="n">
        <v>0.884615384615385</v>
      </c>
      <c r="D6" s="63" t="n">
        <v>1</v>
      </c>
      <c r="E6" s="63" t="n">
        <v>0.884615384615385</v>
      </c>
      <c r="F6" s="63" t="n">
        <v>0.896551724137931</v>
      </c>
      <c r="G6" s="64" t="n">
        <v>0.884615384615385</v>
      </c>
      <c r="H6" s="65" t="n">
        <v>0.920529801324503</v>
      </c>
    </row>
    <row r="7" customFormat="false" ht="13.8" hidden="false" customHeight="false" outlineLevel="0" collapsed="false">
      <c r="A7" s="66" t="s">
        <v>105</v>
      </c>
      <c r="B7" s="67" t="n">
        <v>0.893805309734513</v>
      </c>
      <c r="C7" s="68" t="n">
        <v>0.916666666666667</v>
      </c>
      <c r="D7" s="68" t="n">
        <v>0.888888888888889</v>
      </c>
      <c r="E7" s="68" t="n">
        <v>0.936363636363636</v>
      </c>
      <c r="F7" s="68" t="n">
        <v>0.94</v>
      </c>
      <c r="G7" s="69" t="n">
        <v>0.929203539823009</v>
      </c>
      <c r="H7" s="70" t="n">
        <v>0.91717791411043</v>
      </c>
    </row>
    <row r="8" customFormat="false" ht="13.8" hidden="false" customHeight="false" outlineLevel="0" collapsed="false">
      <c r="A8" s="66" t="s">
        <v>95</v>
      </c>
      <c r="B8" s="67" t="n">
        <v>0.914285714285714</v>
      </c>
      <c r="C8" s="68" t="n">
        <v>0.88135593220339</v>
      </c>
      <c r="D8" s="68" t="n">
        <v>0.891304347826087</v>
      </c>
      <c r="E8" s="68" t="n">
        <v>0.921875</v>
      </c>
      <c r="F8" s="68" t="n">
        <v>0.918604651162791</v>
      </c>
      <c r="G8" s="69" t="n">
        <v>0.904255319148936</v>
      </c>
      <c r="H8" s="70" t="n">
        <v>0.905376344086022</v>
      </c>
    </row>
    <row r="9" customFormat="false" ht="13.8" hidden="false" customHeight="false" outlineLevel="0" collapsed="false">
      <c r="A9" s="66" t="s">
        <v>145</v>
      </c>
      <c r="B9" s="67" t="n">
        <v>0.857142857142857</v>
      </c>
      <c r="C9" s="68" t="n">
        <v>0.666666666666667</v>
      </c>
      <c r="D9" s="68" t="n">
        <v>0.954545454545455</v>
      </c>
      <c r="E9" s="68" t="n">
        <v>0.80952380952381</v>
      </c>
      <c r="F9" s="68" t="n">
        <v>0.892857142857143</v>
      </c>
      <c r="G9" s="69" t="n">
        <v>0.944444444444444</v>
      </c>
      <c r="H9" s="70" t="n">
        <v>0.863636363636364</v>
      </c>
    </row>
    <row r="10" customFormat="false" ht="13.8" hidden="false" customHeight="false" outlineLevel="0" collapsed="false">
      <c r="A10" s="66" t="s">
        <v>92</v>
      </c>
      <c r="B10" s="67" t="n">
        <v>0.882608695652174</v>
      </c>
      <c r="C10" s="68" t="n">
        <v>0.871559633027523</v>
      </c>
      <c r="D10" s="68" t="n">
        <v>0.911877394636015</v>
      </c>
      <c r="E10" s="68" t="n">
        <v>0.924528301886793</v>
      </c>
      <c r="F10" s="68" t="n">
        <v>0.899159663865546</v>
      </c>
      <c r="G10" s="69" t="n">
        <v>0.899581589958159</v>
      </c>
      <c r="H10" s="70" t="n">
        <v>0.898426323319027</v>
      </c>
    </row>
    <row r="11" customFormat="false" ht="13.8" hidden="false" customHeight="false" outlineLevel="0" collapsed="false">
      <c r="A11" s="66" t="s">
        <v>100</v>
      </c>
      <c r="B11" s="71" t="n">
        <v>0.8125</v>
      </c>
      <c r="C11" s="72" t="n">
        <v>0.818181818181818</v>
      </c>
      <c r="D11" s="72" t="n">
        <v>0.918918918918919</v>
      </c>
      <c r="E11" s="72" t="n">
        <v>0.892857142857143</v>
      </c>
      <c r="F11" s="72" t="n">
        <v>1</v>
      </c>
      <c r="G11" s="73" t="n">
        <v>0.956521739130435</v>
      </c>
      <c r="H11" s="74" t="n">
        <v>0.900990099009901</v>
      </c>
    </row>
    <row r="12" customFormat="false" ht="13.8" hidden="false" customHeight="false" outlineLevel="0" collapsed="false">
      <c r="A12" s="75" t="s">
        <v>9959</v>
      </c>
      <c r="B12" s="76" t="n">
        <v>0.889112903225807</v>
      </c>
      <c r="C12" s="77" t="n">
        <v>0.87363834422658</v>
      </c>
      <c r="D12" s="77" t="n">
        <v>0.909426987060998</v>
      </c>
      <c r="E12" s="77" t="n">
        <v>0.917570498915401</v>
      </c>
      <c r="F12" s="77" t="n">
        <v>0.915187376725838</v>
      </c>
      <c r="G12" s="78" t="n">
        <v>0.912313432835821</v>
      </c>
      <c r="H12" s="79" t="n">
        <v>0.903333333333333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5.76"/>
    <col collapsed="false" customWidth="true" hidden="false" outlineLevel="0" max="8" min="2" style="1" width="17.37"/>
  </cols>
  <sheetData>
    <row r="1" customFormat="false" ht="13.8" hidden="false" customHeight="false" outlineLevel="0" collapsed="false">
      <c r="A1" s="1" t="s">
        <v>9960</v>
      </c>
    </row>
    <row r="2" customFormat="false" ht="13.8" hidden="false" customHeight="false" outlineLevel="0" collapsed="false">
      <c r="A2" s="1" t="s">
        <v>9961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53" t="s">
        <v>9962</v>
      </c>
      <c r="B4" s="54" t="s">
        <v>3290</v>
      </c>
      <c r="C4" s="55"/>
      <c r="D4" s="56"/>
    </row>
    <row r="5" customFormat="false" ht="13.8" hidden="false" customHeight="false" outlineLevel="0" collapsed="false">
      <c r="A5" s="57" t="s">
        <v>3285</v>
      </c>
      <c r="B5" s="58" t="s">
        <v>3296</v>
      </c>
      <c r="C5" s="59" t="s">
        <v>3297</v>
      </c>
      <c r="D5" s="60" t="s">
        <v>9959</v>
      </c>
    </row>
    <row r="6" customFormat="false" ht="13.8" hidden="false" customHeight="false" outlineLevel="0" collapsed="false">
      <c r="A6" s="61" t="s">
        <v>3363</v>
      </c>
      <c r="B6" s="62"/>
      <c r="C6" s="64" t="n">
        <v>1</v>
      </c>
      <c r="D6" s="65" t="n">
        <v>1</v>
      </c>
    </row>
    <row r="7" customFormat="false" ht="13.8" hidden="false" customHeight="false" outlineLevel="0" collapsed="false">
      <c r="A7" s="66" t="s">
        <v>3328</v>
      </c>
      <c r="B7" s="67"/>
      <c r="C7" s="69" t="n">
        <v>8</v>
      </c>
      <c r="D7" s="70" t="n">
        <v>8</v>
      </c>
    </row>
    <row r="8" customFormat="false" ht="13.8" hidden="false" customHeight="false" outlineLevel="0" collapsed="false">
      <c r="A8" s="66" t="s">
        <v>3228</v>
      </c>
      <c r="B8" s="67"/>
      <c r="C8" s="69" t="n">
        <v>1</v>
      </c>
      <c r="D8" s="70" t="n">
        <v>1</v>
      </c>
    </row>
    <row r="9" customFormat="false" ht="13.8" hidden="false" customHeight="false" outlineLevel="0" collapsed="false">
      <c r="A9" s="66" t="s">
        <v>3365</v>
      </c>
      <c r="B9" s="67"/>
      <c r="C9" s="69" t="n">
        <v>12</v>
      </c>
      <c r="D9" s="70" t="n">
        <v>12</v>
      </c>
    </row>
    <row r="10" customFormat="false" ht="13.8" hidden="false" customHeight="false" outlineLevel="0" collapsed="false">
      <c r="A10" s="66" t="s">
        <v>3293</v>
      </c>
      <c r="B10" s="67" t="n">
        <v>1</v>
      </c>
      <c r="C10" s="69" t="n">
        <v>29</v>
      </c>
      <c r="D10" s="70" t="n">
        <v>30</v>
      </c>
    </row>
    <row r="11" customFormat="false" ht="13.8" hidden="false" customHeight="false" outlineLevel="0" collapsed="false">
      <c r="A11" s="66" t="s">
        <v>3358</v>
      </c>
      <c r="B11" s="67" t="n">
        <v>1</v>
      </c>
      <c r="C11" s="69" t="n">
        <v>2</v>
      </c>
      <c r="D11" s="70" t="n">
        <v>3</v>
      </c>
    </row>
    <row r="12" customFormat="false" ht="13.8" hidden="false" customHeight="false" outlineLevel="0" collapsed="false">
      <c r="A12" s="66" t="s">
        <v>3339</v>
      </c>
      <c r="B12" s="67"/>
      <c r="C12" s="69" t="n">
        <v>3</v>
      </c>
      <c r="D12" s="70" t="n">
        <v>3</v>
      </c>
    </row>
    <row r="13" customFormat="false" ht="13.8" hidden="false" customHeight="false" outlineLevel="0" collapsed="false">
      <c r="A13" s="66" t="s">
        <v>3345</v>
      </c>
      <c r="B13" s="67"/>
      <c r="C13" s="69" t="n">
        <v>3</v>
      </c>
      <c r="D13" s="70" t="n">
        <v>3</v>
      </c>
    </row>
    <row r="14" customFormat="false" ht="13.8" hidden="false" customHeight="false" outlineLevel="0" collapsed="false">
      <c r="A14" s="66" t="s">
        <v>3352</v>
      </c>
      <c r="B14" s="71"/>
      <c r="C14" s="73" t="n">
        <v>4</v>
      </c>
      <c r="D14" s="74" t="n">
        <v>4</v>
      </c>
    </row>
    <row r="15" customFormat="false" ht="13.8" hidden="false" customHeight="false" outlineLevel="0" collapsed="false">
      <c r="A15" s="75" t="s">
        <v>9959</v>
      </c>
      <c r="B15" s="76" t="n">
        <v>2</v>
      </c>
      <c r="C15" s="78" t="n">
        <v>63</v>
      </c>
      <c r="D15" s="79" t="n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5.76"/>
    <col collapsed="false" customWidth="true" hidden="false" outlineLevel="0" max="8" min="2" style="1" width="17.37"/>
  </cols>
  <sheetData>
    <row r="1" customFormat="false" ht="13.8" hidden="false" customHeight="false" outlineLevel="0" collapsed="false">
      <c r="A1" s="1" t="s">
        <v>9963</v>
      </c>
    </row>
    <row r="2" customFormat="false" ht="13.8" hidden="false" customHeight="false" outlineLevel="0" collapsed="false">
      <c r="A2" s="1" t="s">
        <v>9964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53" t="s">
        <v>9965</v>
      </c>
      <c r="B4" s="54" t="s">
        <v>3380</v>
      </c>
      <c r="C4" s="55"/>
      <c r="D4" s="55"/>
      <c r="E4" s="56"/>
    </row>
    <row r="5" customFormat="false" ht="13.8" hidden="false" customHeight="false" outlineLevel="0" collapsed="false">
      <c r="A5" s="57" t="s">
        <v>3381</v>
      </c>
      <c r="B5" s="58" t="s">
        <v>3162</v>
      </c>
      <c r="C5" s="59" t="s">
        <v>3157</v>
      </c>
      <c r="D5" s="59" t="s">
        <v>3165</v>
      </c>
      <c r="E5" s="60" t="s">
        <v>9959</v>
      </c>
    </row>
    <row r="6" customFormat="false" ht="13.8" hidden="false" customHeight="false" outlineLevel="0" collapsed="false">
      <c r="A6" s="61" t="s">
        <v>3549</v>
      </c>
      <c r="B6" s="62"/>
      <c r="C6" s="63"/>
      <c r="D6" s="64" t="n">
        <v>55</v>
      </c>
      <c r="E6" s="65" t="n">
        <v>55</v>
      </c>
    </row>
    <row r="7" customFormat="false" ht="13.8" hidden="false" customHeight="false" outlineLevel="0" collapsed="false">
      <c r="A7" s="66" t="s">
        <v>3419</v>
      </c>
      <c r="B7" s="67" t="n">
        <v>39</v>
      </c>
      <c r="C7" s="68"/>
      <c r="D7" s="69"/>
      <c r="E7" s="70" t="n">
        <v>39</v>
      </c>
    </row>
    <row r="8" customFormat="false" ht="13.8" hidden="false" customHeight="false" outlineLevel="0" collapsed="false">
      <c r="A8" s="66" t="s">
        <v>3414</v>
      </c>
      <c r="B8" s="67" t="n">
        <v>9</v>
      </c>
      <c r="C8" s="68"/>
      <c r="D8" s="69"/>
      <c r="E8" s="70" t="n">
        <v>9</v>
      </c>
    </row>
    <row r="9" customFormat="false" ht="13.8" hidden="false" customHeight="false" outlineLevel="0" collapsed="false">
      <c r="A9" s="66" t="s">
        <v>3476</v>
      </c>
      <c r="B9" s="67"/>
      <c r="C9" s="68" t="n">
        <v>91</v>
      </c>
      <c r="D9" s="69"/>
      <c r="E9" s="70" t="n">
        <v>91</v>
      </c>
    </row>
    <row r="10" customFormat="false" ht="13.8" hidden="false" customHeight="false" outlineLevel="0" collapsed="false">
      <c r="A10" s="66" t="s">
        <v>3480</v>
      </c>
      <c r="B10" s="67"/>
      <c r="C10" s="68" t="n">
        <v>25</v>
      </c>
      <c r="D10" s="69"/>
      <c r="E10" s="70" t="n">
        <v>25</v>
      </c>
    </row>
    <row r="11" customFormat="false" ht="13.8" hidden="false" customHeight="false" outlineLevel="0" collapsed="false">
      <c r="A11" s="66" t="s">
        <v>3392</v>
      </c>
      <c r="B11" s="71" t="n">
        <v>14</v>
      </c>
      <c r="C11" s="72"/>
      <c r="D11" s="73"/>
      <c r="E11" s="74" t="n">
        <v>14</v>
      </c>
    </row>
    <row r="12" customFormat="false" ht="13.8" hidden="false" customHeight="false" outlineLevel="0" collapsed="false">
      <c r="A12" s="75" t="s">
        <v>9959</v>
      </c>
      <c r="B12" s="76" t="n">
        <v>62</v>
      </c>
      <c r="C12" s="77" t="n">
        <v>116</v>
      </c>
      <c r="D12" s="78" t="n">
        <v>55</v>
      </c>
      <c r="E12" s="79" t="n">
        <v>233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5.76"/>
    <col collapsed="false" customWidth="true" hidden="false" outlineLevel="0" max="8" min="2" style="1" width="17.37"/>
  </cols>
  <sheetData>
    <row r="1" customFormat="false" ht="13.8" hidden="false" customHeight="false" outlineLevel="0" collapsed="false">
      <c r="A1" s="1" t="s">
        <v>9966</v>
      </c>
    </row>
    <row r="2" customFormat="false" ht="13.8" hidden="false" customHeight="false" outlineLevel="0" collapsed="false">
      <c r="A2" s="1" t="s">
        <v>9967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53" t="s">
        <v>9968</v>
      </c>
      <c r="B4" s="54" t="s">
        <v>3384</v>
      </c>
      <c r="C4" s="55"/>
      <c r="D4" s="55"/>
      <c r="E4" s="55"/>
      <c r="F4" s="56"/>
    </row>
    <row r="5" customFormat="false" ht="13.8" hidden="false" customHeight="false" outlineLevel="0" collapsed="false">
      <c r="A5" s="57" t="s">
        <v>3607</v>
      </c>
      <c r="B5" s="58" t="s">
        <v>3793</v>
      </c>
      <c r="C5" s="59" t="s">
        <v>3622</v>
      </c>
      <c r="D5" s="59" t="s">
        <v>3617</v>
      </c>
      <c r="E5" s="59" t="s">
        <v>3646</v>
      </c>
      <c r="F5" s="60" t="s">
        <v>9959</v>
      </c>
    </row>
    <row r="6" customFormat="false" ht="13.8" hidden="false" customHeight="false" outlineLevel="0" collapsed="false">
      <c r="A6" s="61" t="s">
        <v>3616</v>
      </c>
      <c r="B6" s="62" t="n">
        <v>13</v>
      </c>
      <c r="C6" s="63" t="n">
        <v>59</v>
      </c>
      <c r="D6" s="63" t="n">
        <v>236</v>
      </c>
      <c r="E6" s="64" t="n">
        <v>97</v>
      </c>
      <c r="F6" s="65" t="n">
        <v>405</v>
      </c>
    </row>
    <row r="7" customFormat="false" ht="13.8" hidden="false" customHeight="false" outlineLevel="0" collapsed="false">
      <c r="A7" s="66" t="s">
        <v>3621</v>
      </c>
      <c r="B7" s="67" t="n">
        <v>16</v>
      </c>
      <c r="C7" s="68" t="n">
        <v>45</v>
      </c>
      <c r="D7" s="68" t="n">
        <v>192</v>
      </c>
      <c r="E7" s="69" t="n">
        <v>90</v>
      </c>
      <c r="F7" s="70" t="n">
        <v>343</v>
      </c>
    </row>
    <row r="8" customFormat="false" ht="13.8" hidden="false" customHeight="false" outlineLevel="0" collapsed="false">
      <c r="A8" s="66" t="s">
        <v>3638</v>
      </c>
      <c r="B8" s="67" t="n">
        <v>13</v>
      </c>
      <c r="C8" s="68" t="n">
        <v>34</v>
      </c>
      <c r="D8" s="68" t="n">
        <v>174</v>
      </c>
      <c r="E8" s="69" t="n">
        <v>85</v>
      </c>
      <c r="F8" s="70" t="n">
        <v>306</v>
      </c>
    </row>
    <row r="9" customFormat="false" ht="13.8" hidden="false" customHeight="false" outlineLevel="0" collapsed="false">
      <c r="A9" s="66" t="s">
        <v>3627</v>
      </c>
      <c r="B9" s="67" t="n">
        <v>11</v>
      </c>
      <c r="C9" s="68" t="n">
        <v>40</v>
      </c>
      <c r="D9" s="68" t="n">
        <v>149</v>
      </c>
      <c r="E9" s="69" t="n">
        <v>78</v>
      </c>
      <c r="F9" s="70" t="n">
        <v>278</v>
      </c>
    </row>
    <row r="10" customFormat="false" ht="13.8" hidden="false" customHeight="false" outlineLevel="0" collapsed="false">
      <c r="A10" s="66" t="s">
        <v>3698</v>
      </c>
      <c r="B10" s="67" t="n">
        <v>5</v>
      </c>
      <c r="C10" s="68" t="n">
        <v>19</v>
      </c>
      <c r="D10" s="68" t="n">
        <v>70</v>
      </c>
      <c r="E10" s="69" t="n">
        <v>27</v>
      </c>
      <c r="F10" s="70" t="n">
        <v>121</v>
      </c>
    </row>
    <row r="11" customFormat="false" ht="13.8" hidden="false" customHeight="false" outlineLevel="0" collapsed="false">
      <c r="A11" s="66" t="s">
        <v>3630</v>
      </c>
      <c r="B11" s="67" t="n">
        <v>23</v>
      </c>
      <c r="C11" s="68" t="n">
        <v>107</v>
      </c>
      <c r="D11" s="68" t="n">
        <v>431</v>
      </c>
      <c r="E11" s="69" t="n">
        <v>177</v>
      </c>
      <c r="F11" s="70" t="n">
        <v>738</v>
      </c>
    </row>
    <row r="12" customFormat="false" ht="13.8" hidden="false" customHeight="false" outlineLevel="0" collapsed="false">
      <c r="A12" s="66" t="s">
        <v>3645</v>
      </c>
      <c r="B12" s="67" t="n">
        <v>8</v>
      </c>
      <c r="C12" s="68" t="n">
        <v>30</v>
      </c>
      <c r="D12" s="68" t="n">
        <v>135</v>
      </c>
      <c r="E12" s="69" t="n">
        <v>55</v>
      </c>
      <c r="F12" s="70" t="n">
        <v>228</v>
      </c>
    </row>
    <row r="13" customFormat="false" ht="13.8" hidden="false" customHeight="false" outlineLevel="0" collapsed="false">
      <c r="A13" s="66" t="s">
        <v>3641</v>
      </c>
      <c r="B13" s="71" t="n">
        <v>26</v>
      </c>
      <c r="C13" s="72" t="n">
        <v>55</v>
      </c>
      <c r="D13" s="72"/>
      <c r="E13" s="73"/>
      <c r="F13" s="74" t="n">
        <v>81</v>
      </c>
    </row>
    <row r="14" customFormat="false" ht="13.8" hidden="false" customHeight="false" outlineLevel="0" collapsed="false">
      <c r="A14" s="75" t="s">
        <v>9959</v>
      </c>
      <c r="B14" s="76" t="n">
        <v>115</v>
      </c>
      <c r="C14" s="77" t="n">
        <v>389</v>
      </c>
      <c r="D14" s="77" t="n">
        <v>1387</v>
      </c>
      <c r="E14" s="78" t="n">
        <v>609</v>
      </c>
      <c r="F14" s="79" t="n">
        <v>2500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5.76"/>
    <col collapsed="false" customWidth="true" hidden="false" outlineLevel="0" max="8" min="2" style="1" width="17.37"/>
  </cols>
  <sheetData>
    <row r="1" customFormat="false" ht="13.8" hidden="false" customHeight="false" outlineLevel="0" collapsed="false">
      <c r="A1" s="1" t="s">
        <v>9969</v>
      </c>
    </row>
    <row r="2" customFormat="false" ht="13.8" hidden="false" customHeight="false" outlineLevel="0" collapsed="false">
      <c r="A2" s="1" t="s">
        <v>9970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53" t="s">
        <v>9971</v>
      </c>
      <c r="B4" s="54" t="s">
        <v>8730</v>
      </c>
      <c r="C4" s="55"/>
      <c r="D4" s="55"/>
      <c r="E4" s="56"/>
    </row>
    <row r="5" customFormat="false" ht="13.8" hidden="false" customHeight="false" outlineLevel="0" collapsed="false">
      <c r="A5" s="57" t="s">
        <v>8729</v>
      </c>
      <c r="B5" s="58" t="s">
        <v>8746</v>
      </c>
      <c r="C5" s="59" t="s">
        <v>90</v>
      </c>
      <c r="D5" s="59" t="s">
        <v>8752</v>
      </c>
      <c r="E5" s="60" t="s">
        <v>9959</v>
      </c>
    </row>
    <row r="6" customFormat="false" ht="13.8" hidden="false" customHeight="false" outlineLevel="0" collapsed="false">
      <c r="A6" s="61" t="s">
        <v>8743</v>
      </c>
      <c r="B6" s="80" t="n">
        <v>112449198.54</v>
      </c>
      <c r="C6" s="81" t="n">
        <v>152929473.27</v>
      </c>
      <c r="D6" s="82" t="n">
        <v>15015686.62</v>
      </c>
      <c r="E6" s="83" t="n">
        <v>280394358.43</v>
      </c>
    </row>
    <row r="7" customFormat="false" ht="13.8" hidden="false" customHeight="false" outlineLevel="0" collapsed="false">
      <c r="A7" s="66" t="s">
        <v>9056</v>
      </c>
      <c r="B7" s="84" t="n">
        <v>21859369.41</v>
      </c>
      <c r="C7" s="85" t="n">
        <v>27745803.72</v>
      </c>
      <c r="D7" s="86" t="n">
        <v>2960957.56</v>
      </c>
      <c r="E7" s="87" t="n">
        <v>52566130.69</v>
      </c>
    </row>
    <row r="8" customFormat="false" ht="13.8" hidden="false" customHeight="false" outlineLevel="0" collapsed="false">
      <c r="A8" s="66" t="s">
        <v>9409</v>
      </c>
      <c r="B8" s="88" t="n">
        <v>7258558.02</v>
      </c>
      <c r="C8" s="89" t="n">
        <v>9146172.46</v>
      </c>
      <c r="D8" s="90" t="n">
        <v>1182496.45</v>
      </c>
      <c r="E8" s="91" t="n">
        <v>17587226.93</v>
      </c>
    </row>
    <row r="9" customFormat="false" ht="13.8" hidden="false" customHeight="false" outlineLevel="0" collapsed="false">
      <c r="A9" s="75" t="s">
        <v>9959</v>
      </c>
      <c r="B9" s="92" t="n">
        <v>141567125.97</v>
      </c>
      <c r="C9" s="93" t="n">
        <v>189821449.45</v>
      </c>
      <c r="D9" s="94" t="n">
        <v>19159140.63</v>
      </c>
      <c r="E9" s="95" t="n">
        <v>350547716.05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2026-09-30T09:21:45Z</dcterms:created>
  <dc:creator>openpyxl</dc:creator>
  <dc:description/>
  <dc:language>en-US</dc:language>
  <cp:lastModifiedBy/>
  <dcterms:modified xsi:type="dcterms:W3CDTF">2026-09-30T11:21:57Z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